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Z:\crops\xls\a1-78\"/>
    </mc:Choice>
  </mc:AlternateContent>
  <xr:revisionPtr revIDLastSave="0" documentId="8_{90E9BB81-7F98-4D1C-9EA5-BA048584EF55}" xr6:coauthVersionLast="47" xr6:coauthVersionMax="47" xr10:uidLastSave="{00000000-0000-0000-0000-000000000000}"/>
  <workbookProtection workbookAlgorithmName="SHA-512" workbookHashValue="sxVsBMgQMfRsLO136MwnZz9weBOT/UKmcB+shuvlJCOoU+UvtNPqwv0GzybNs9U6geA18ioc7iVUaOFaPaQLrQ==" workbookSaltValue="5DZZitsf9Dtk36r4Y0+Qpg==" workbookSpinCount="100000" lockStructure="1"/>
  <bookViews>
    <workbookView xWindow="-28920" yWindow="-120" windowWidth="29040" windowHeight="17640" xr2:uid="{00000000-000D-0000-FFFF-FFFF00000000}"/>
  </bookViews>
  <sheets>
    <sheet name="Net Returns" sheetId="17" r:id="rId1"/>
    <sheet name="Drop down(hidden)" sheetId="13" state="hidden" r:id="rId2"/>
    <sheet name="Sheet1" sheetId="19" state="hidden" r:id="rId3"/>
  </sheets>
  <externalReferences>
    <externalReference r:id="rId4"/>
  </externalReferences>
  <definedNames>
    <definedName name="All_TYlds">'[1]70% of T-yields Sorting'!$A$3:$B$19692</definedName>
    <definedName name="CC">'Drop down(hidden)'!$L$3:$L$4</definedName>
    <definedName name="CC_2">'Drop down(hidden)'!$K$4</definedName>
    <definedName name="CN">'Drop down(hidden)'!$M$3:$M$4</definedName>
    <definedName name="I_NI">[1]I_NI!$F$2:$G$912</definedName>
    <definedName name="IA_v2">[1]IA!$AM$3:$BB$602</definedName>
    <definedName name="NT">'Drop down(hidden)'!$K$3:$K$4</definedName>
    <definedName name="NT_2">'Drop down(hidden)'!#REF!</definedName>
    <definedName name="practice_1">'Drop down(hidden)'!$J$5:$K$5</definedName>
    <definedName name="practice_2_NT_CC">'Drop down(hidden)'!$J$5:$J$5</definedName>
    <definedName name="practice_3">'Drop down(hidden)'!$K$5:$K$5</definedName>
    <definedName name="_xlnm.Print_Area" localSheetId="0">'Net Returns'!$A$1:$K$110</definedName>
    <definedName name="RMA_TYlds">'[1]70% of T-yields Sorting'!$R$3:$S$13095</definedName>
    <definedName name="SM">'Drop down(hidden)'!$N$3:$N$4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4" i="17" l="1"/>
  <c r="K63" i="17"/>
  <c r="D63" i="17" l="1"/>
  <c r="E63" i="17"/>
  <c r="F63" i="17"/>
  <c r="G63" i="17"/>
  <c r="H63" i="17"/>
  <c r="I63" i="17"/>
  <c r="J63" i="17"/>
  <c r="C63" i="17"/>
  <c r="B63" i="17"/>
  <c r="T38" i="13"/>
  <c r="S39" i="13" l="1"/>
  <c r="A36" i="17" l="1"/>
  <c r="A71" i="17" l="1"/>
  <c r="A61" i="17" l="1"/>
  <c r="E41" i="17"/>
  <c r="E38" i="17"/>
  <c r="E40" i="17"/>
  <c r="O39" i="13" l="1"/>
  <c r="E55" i="17"/>
  <c r="E54" i="17"/>
  <c r="P29" i="17" l="1"/>
  <c r="R89" i="17"/>
  <c r="P39" i="17"/>
  <c r="P30" i="17"/>
  <c r="D39" i="17"/>
  <c r="R58" i="17"/>
  <c r="P37" i="17"/>
  <c r="P33" i="17"/>
  <c r="R42" i="13"/>
  <c r="R43" i="13"/>
  <c r="R44" i="13"/>
  <c r="R45" i="13"/>
  <c r="R46" i="13"/>
  <c r="R47" i="13"/>
  <c r="R48" i="13"/>
  <c r="R49" i="13"/>
  <c r="R50" i="13"/>
  <c r="R51" i="13"/>
  <c r="R52" i="13"/>
  <c r="R53" i="13"/>
  <c r="R54" i="13"/>
  <c r="R55" i="13"/>
  <c r="R56" i="13"/>
  <c r="R57" i="13"/>
  <c r="R58" i="13"/>
  <c r="R59" i="13"/>
  <c r="R60" i="13"/>
  <c r="R61" i="13"/>
  <c r="R62" i="13"/>
  <c r="R63" i="13"/>
  <c r="R64" i="13"/>
  <c r="R65" i="13"/>
  <c r="R66" i="13"/>
  <c r="R67" i="13"/>
  <c r="R68" i="13"/>
  <c r="R69" i="13"/>
  <c r="R70" i="13"/>
  <c r="R71" i="13"/>
  <c r="R72" i="13"/>
  <c r="R73" i="13"/>
  <c r="R74" i="13"/>
  <c r="R75" i="13"/>
  <c r="R76" i="13"/>
  <c r="R77" i="13"/>
  <c r="R78" i="13"/>
  <c r="R79" i="13"/>
  <c r="R80" i="13"/>
  <c r="R81" i="13"/>
  <c r="R82" i="13"/>
  <c r="R83" i="13"/>
  <c r="R84" i="13"/>
  <c r="R85" i="13"/>
  <c r="R86" i="13"/>
  <c r="R87" i="13"/>
  <c r="R88" i="13"/>
  <c r="R89" i="13"/>
  <c r="R90" i="13"/>
  <c r="R91" i="13"/>
  <c r="R92" i="13"/>
  <c r="R93" i="13"/>
  <c r="R94" i="13"/>
  <c r="R95" i="13"/>
  <c r="R96" i="13"/>
  <c r="R97" i="13"/>
  <c r="R98" i="13"/>
  <c r="R99" i="13"/>
  <c r="R100" i="13"/>
  <c r="R101" i="13"/>
  <c r="R102" i="13"/>
  <c r="R103" i="13"/>
  <c r="R104" i="13"/>
  <c r="R105" i="13"/>
  <c r="R106" i="13"/>
  <c r="R41" i="13"/>
  <c r="E39" i="13"/>
  <c r="P39" i="13"/>
  <c r="M39" i="13"/>
  <c r="N39" i="13"/>
  <c r="L39" i="13"/>
  <c r="K30" i="13"/>
  <c r="A37" i="17"/>
  <c r="K11" i="13"/>
  <c r="L16" i="13" l="1"/>
  <c r="S106" i="13"/>
  <c r="S98" i="13"/>
  <c r="S90" i="13"/>
  <c r="S82" i="13"/>
  <c r="S74" i="13"/>
  <c r="S58" i="13"/>
  <c r="S42" i="13"/>
  <c r="S97" i="13"/>
  <c r="S49" i="13"/>
  <c r="S104" i="13"/>
  <c r="S96" i="13"/>
  <c r="S88" i="13"/>
  <c r="S80" i="13"/>
  <c r="S72" i="13"/>
  <c r="S64" i="13"/>
  <c r="S56" i="13"/>
  <c r="S48" i="13"/>
  <c r="S94" i="13"/>
  <c r="S78" i="13"/>
  <c r="S54" i="13"/>
  <c r="S93" i="13"/>
  <c r="S77" i="13"/>
  <c r="S53" i="13"/>
  <c r="S92" i="13"/>
  <c r="S68" i="13"/>
  <c r="S52" i="13"/>
  <c r="S73" i="13"/>
  <c r="S41" i="13"/>
  <c r="S103" i="13"/>
  <c r="S95" i="13"/>
  <c r="S87" i="13"/>
  <c r="S79" i="13"/>
  <c r="S71" i="13"/>
  <c r="S63" i="13"/>
  <c r="S55" i="13"/>
  <c r="S47" i="13"/>
  <c r="S86" i="13"/>
  <c r="S70" i="13"/>
  <c r="S62" i="13"/>
  <c r="S101" i="13"/>
  <c r="S85" i="13"/>
  <c r="S61" i="13"/>
  <c r="S100" i="13"/>
  <c r="S76" i="13"/>
  <c r="S60" i="13"/>
  <c r="S89" i="13"/>
  <c r="S57" i="13"/>
  <c r="S102" i="13"/>
  <c r="S46" i="13"/>
  <c r="S69" i="13"/>
  <c r="S45" i="13"/>
  <c r="S84" i="13"/>
  <c r="S44" i="13"/>
  <c r="S81" i="13"/>
  <c r="S99" i="13"/>
  <c r="S91" i="13"/>
  <c r="S83" i="13"/>
  <c r="S75" i="13"/>
  <c r="S67" i="13"/>
  <c r="S59" i="13"/>
  <c r="S51" i="13"/>
  <c r="S43" i="13"/>
  <c r="S66" i="13"/>
  <c r="S50" i="13"/>
  <c r="S105" i="13"/>
  <c r="S65" i="13"/>
  <c r="K93" i="13"/>
  <c r="E93" i="13" s="1"/>
  <c r="K100" i="13"/>
  <c r="K95" i="13"/>
  <c r="K98" i="13"/>
  <c r="K80" i="13"/>
  <c r="K87" i="13"/>
  <c r="E87" i="13" s="1"/>
  <c r="K79" i="13"/>
  <c r="E79" i="13" s="1"/>
  <c r="K96" i="13"/>
  <c r="K85" i="13"/>
  <c r="E85" i="13" s="1"/>
  <c r="K91" i="13"/>
  <c r="K83" i="13"/>
  <c r="E83" i="13" s="1"/>
  <c r="K84" i="13"/>
  <c r="K89" i="13"/>
  <c r="E89" i="13" s="1"/>
  <c r="K92" i="13"/>
  <c r="K82" i="13"/>
  <c r="K94" i="13"/>
  <c r="K90" i="13"/>
  <c r="K88" i="13"/>
  <c r="K86" i="13"/>
  <c r="K99" i="13"/>
  <c r="E99" i="13" s="1"/>
  <c r="K97" i="13"/>
  <c r="E97" i="13" s="1"/>
  <c r="K81" i="13"/>
  <c r="E81" i="13" s="1"/>
  <c r="L17" i="13"/>
  <c r="L15" i="13"/>
  <c r="K52" i="13"/>
  <c r="E41" i="13"/>
  <c r="E42" i="13"/>
  <c r="K65" i="13"/>
  <c r="E65" i="13" s="1"/>
  <c r="K51" i="13"/>
  <c r="K61" i="13"/>
  <c r="E61" i="13" s="1"/>
  <c r="K102" i="13"/>
  <c r="K78" i="13"/>
  <c r="K103" i="13"/>
  <c r="E103" i="13" s="1"/>
  <c r="K48" i="13"/>
  <c r="K104" i="13"/>
  <c r="K47" i="13"/>
  <c r="E47" i="13" s="1"/>
  <c r="K105" i="13"/>
  <c r="E105" i="13" s="1"/>
  <c r="K66" i="13"/>
  <c r="K108" i="13"/>
  <c r="K53" i="13"/>
  <c r="E53" i="13" s="1"/>
  <c r="K73" i="13"/>
  <c r="E73" i="13" s="1"/>
  <c r="K75" i="13"/>
  <c r="E75" i="13" s="1"/>
  <c r="K106" i="13"/>
  <c r="K50" i="13"/>
  <c r="E50" i="13" s="1"/>
  <c r="K55" i="13"/>
  <c r="E55" i="13" s="1"/>
  <c r="K76" i="13"/>
  <c r="K101" i="13"/>
  <c r="E101" i="13" s="1"/>
  <c r="K107" i="13"/>
  <c r="K54" i="13"/>
  <c r="K49" i="13"/>
  <c r="E49" i="13" s="1"/>
  <c r="K56" i="13"/>
  <c r="K77" i="13"/>
  <c r="E77" i="13" s="1"/>
  <c r="E95" i="13"/>
  <c r="K59" i="13"/>
  <c r="E59" i="13" s="1"/>
  <c r="K67" i="13"/>
  <c r="E67" i="13" s="1"/>
  <c r="K58" i="13"/>
  <c r="K68" i="13"/>
  <c r="E91" i="13"/>
  <c r="K60" i="13"/>
  <c r="K74" i="13"/>
  <c r="K69" i="13"/>
  <c r="E69" i="13" s="1"/>
  <c r="K57" i="13"/>
  <c r="E57" i="13" s="1"/>
  <c r="K71" i="13"/>
  <c r="E71" i="13" s="1"/>
  <c r="K63" i="13"/>
  <c r="E63" i="13" s="1"/>
  <c r="K64" i="13"/>
  <c r="K70" i="13"/>
  <c r="K62" i="13"/>
  <c r="K72" i="13"/>
  <c r="K44" i="13"/>
  <c r="K41" i="13"/>
  <c r="K43" i="13"/>
  <c r="K45" i="13"/>
  <c r="E45" i="13" s="1"/>
  <c r="K46" i="13"/>
  <c r="K42" i="13"/>
  <c r="D36" i="17"/>
  <c r="E56" i="17"/>
  <c r="E43" i="13" l="1"/>
  <c r="E44" i="13" s="1"/>
  <c r="Q33" i="17"/>
  <c r="R64" i="17" l="1"/>
  <c r="R63" i="17"/>
  <c r="R65" i="17"/>
  <c r="E46" i="13"/>
  <c r="E48" i="13" s="1"/>
  <c r="A70" i="17" l="1"/>
  <c r="B66" i="17"/>
  <c r="B68" i="17"/>
  <c r="E51" i="13"/>
  <c r="E52" i="13" s="1"/>
  <c r="C66" i="17"/>
  <c r="C68" i="17"/>
  <c r="B64" i="17"/>
  <c r="C65" i="17"/>
  <c r="C64" i="17"/>
  <c r="G86" i="17"/>
  <c r="B65" i="17"/>
  <c r="B73" i="17" l="1"/>
  <c r="B76" i="17"/>
  <c r="B77" i="17" s="1"/>
  <c r="C73" i="17"/>
  <c r="G73" i="17"/>
  <c r="G93" i="17"/>
  <c r="C76" i="17"/>
  <c r="G76" i="17"/>
  <c r="G64" i="17"/>
  <c r="W85" i="17"/>
  <c r="G66" i="17"/>
  <c r="W81" i="17"/>
  <c r="G81" i="17" s="1"/>
  <c r="W84" i="17"/>
  <c r="G84" i="17" s="1"/>
  <c r="G67" i="17"/>
  <c r="W82" i="17"/>
  <c r="G82" i="17" s="1"/>
  <c r="G68" i="17"/>
  <c r="D66" i="17"/>
  <c r="D68" i="17"/>
  <c r="E68" i="17"/>
  <c r="E66" i="17"/>
  <c r="R82" i="17"/>
  <c r="R81" i="17"/>
  <c r="B81" i="17" s="1"/>
  <c r="R85" i="17"/>
  <c r="R84" i="17"/>
  <c r="S82" i="17"/>
  <c r="S81" i="17"/>
  <c r="C81" i="17" s="1"/>
  <c r="S84" i="17"/>
  <c r="S85" i="17"/>
  <c r="B67" i="17"/>
  <c r="B69" i="17" s="1"/>
  <c r="C67" i="17"/>
  <c r="C69" i="17" s="1"/>
  <c r="C93" i="17" s="1"/>
  <c r="E54" i="13"/>
  <c r="E56" i="13"/>
  <c r="E65" i="17"/>
  <c r="E64" i="17"/>
  <c r="D64" i="17"/>
  <c r="G78" i="17"/>
  <c r="G65" i="17"/>
  <c r="I86" i="17"/>
  <c r="D65" i="17"/>
  <c r="E58" i="13" l="1"/>
  <c r="R83" i="17"/>
  <c r="S83" i="17"/>
  <c r="C77" i="17"/>
  <c r="C78" i="17" s="1"/>
  <c r="R86" i="17"/>
  <c r="S86" i="17"/>
  <c r="W86" i="17"/>
  <c r="G85" i="17"/>
  <c r="W83" i="17"/>
  <c r="G83" i="17" s="1"/>
  <c r="G77" i="17"/>
  <c r="C82" i="17"/>
  <c r="E60" i="13"/>
  <c r="D73" i="17"/>
  <c r="E73" i="17"/>
  <c r="I73" i="17"/>
  <c r="I93" i="17"/>
  <c r="D76" i="17"/>
  <c r="E76" i="17"/>
  <c r="I76" i="17"/>
  <c r="B93" i="17"/>
  <c r="G69" i="17"/>
  <c r="I67" i="17"/>
  <c r="Y82" i="17"/>
  <c r="I82" i="17" s="1"/>
  <c r="Y85" i="17"/>
  <c r="I68" i="17"/>
  <c r="I66" i="17"/>
  <c r="Y81" i="17"/>
  <c r="I81" i="17" s="1"/>
  <c r="Y84" i="17"/>
  <c r="I84" i="17" s="1"/>
  <c r="F68" i="17"/>
  <c r="F66" i="17"/>
  <c r="U84" i="17"/>
  <c r="U85" i="17"/>
  <c r="U82" i="17"/>
  <c r="U81" i="17"/>
  <c r="E81" i="17" s="1"/>
  <c r="T81" i="17"/>
  <c r="D81" i="17" s="1"/>
  <c r="T85" i="17"/>
  <c r="T84" i="17"/>
  <c r="T82" i="17"/>
  <c r="E67" i="17"/>
  <c r="E69" i="17" s="1"/>
  <c r="E93" i="17" s="1"/>
  <c r="B78" i="17"/>
  <c r="D67" i="17"/>
  <c r="D69" i="17" s="1"/>
  <c r="D93" i="17" s="1"/>
  <c r="E62" i="13"/>
  <c r="E64" i="13" s="1"/>
  <c r="B82" i="17"/>
  <c r="I78" i="17"/>
  <c r="F64" i="17"/>
  <c r="H86" i="17"/>
  <c r="I65" i="17"/>
  <c r="K86" i="17"/>
  <c r="I64" i="17"/>
  <c r="F65" i="17"/>
  <c r="E82" i="17" l="1"/>
  <c r="T86" i="17"/>
  <c r="U83" i="17"/>
  <c r="E77" i="17"/>
  <c r="E78" i="17" s="1"/>
  <c r="T83" i="17"/>
  <c r="D77" i="17"/>
  <c r="D78" i="17" s="1"/>
  <c r="B83" i="17"/>
  <c r="B84" i="17" s="1"/>
  <c r="B85" i="17" s="1"/>
  <c r="B86" i="17" s="1"/>
  <c r="U86" i="17"/>
  <c r="Y86" i="17"/>
  <c r="I85" i="17"/>
  <c r="D82" i="17"/>
  <c r="Y83" i="17"/>
  <c r="I83" i="17" s="1"/>
  <c r="I77" i="17"/>
  <c r="C83" i="17"/>
  <c r="C84" i="17" s="1"/>
  <c r="C85" i="17" s="1"/>
  <c r="F73" i="17"/>
  <c r="H93" i="17"/>
  <c r="H73" i="17"/>
  <c r="K73" i="17"/>
  <c r="K93" i="17"/>
  <c r="F76" i="17"/>
  <c r="H76" i="17"/>
  <c r="K76" i="17"/>
  <c r="H67" i="17"/>
  <c r="X82" i="17"/>
  <c r="H82" i="17" s="1"/>
  <c r="X85" i="17"/>
  <c r="H66" i="17"/>
  <c r="X81" i="17"/>
  <c r="H81" i="17" s="1"/>
  <c r="X84" i="17"/>
  <c r="H84" i="17" s="1"/>
  <c r="H68" i="17"/>
  <c r="K66" i="17"/>
  <c r="AA82" i="17"/>
  <c r="K82" i="17" s="1"/>
  <c r="AA84" i="17"/>
  <c r="K84" i="17" s="1"/>
  <c r="K67" i="17"/>
  <c r="AA85" i="17"/>
  <c r="AA81" i="17"/>
  <c r="K81" i="17" s="1"/>
  <c r="K68" i="17"/>
  <c r="I69" i="17"/>
  <c r="V82" i="17"/>
  <c r="V84" i="17"/>
  <c r="V81" i="17"/>
  <c r="F81" i="17" s="1"/>
  <c r="V85" i="17"/>
  <c r="F67" i="17"/>
  <c r="F69" i="17" s="1"/>
  <c r="F93" i="17" s="1"/>
  <c r="E66" i="13"/>
  <c r="E68" i="13" s="1"/>
  <c r="K78" i="17"/>
  <c r="H78" i="17"/>
  <c r="K64" i="17"/>
  <c r="H64" i="17"/>
  <c r="H65" i="17"/>
  <c r="J86" i="17"/>
  <c r="K65" i="17"/>
  <c r="E83" i="17" l="1"/>
  <c r="E84" i="17" s="1"/>
  <c r="E85" i="17" s="1"/>
  <c r="C86" i="17"/>
  <c r="V83" i="17"/>
  <c r="F77" i="17"/>
  <c r="F78" i="17" s="1"/>
  <c r="AA86" i="17"/>
  <c r="K85" i="17"/>
  <c r="V86" i="17"/>
  <c r="X86" i="17"/>
  <c r="H85" i="17"/>
  <c r="D83" i="17"/>
  <c r="AA83" i="17"/>
  <c r="K83" i="17" s="1"/>
  <c r="K77" i="17"/>
  <c r="F82" i="17"/>
  <c r="X83" i="17"/>
  <c r="H83" i="17" s="1"/>
  <c r="H77" i="17"/>
  <c r="J73" i="17"/>
  <c r="J93" i="17"/>
  <c r="J76" i="17"/>
  <c r="Z81" i="17"/>
  <c r="J81" i="17" s="1"/>
  <c r="Z84" i="17"/>
  <c r="J84" i="17" s="1"/>
  <c r="J68" i="17"/>
  <c r="J67" i="17"/>
  <c r="Z82" i="17"/>
  <c r="J82" i="17" s="1"/>
  <c r="Z85" i="17"/>
  <c r="J66" i="17"/>
  <c r="K69" i="17"/>
  <c r="H69" i="17"/>
  <c r="E70" i="13"/>
  <c r="J78" i="17"/>
  <c r="J64" i="17"/>
  <c r="J65" i="17"/>
  <c r="E86" i="17" l="1"/>
  <c r="Z86" i="17"/>
  <c r="J85" i="17"/>
  <c r="Z83" i="17"/>
  <c r="J83" i="17" s="1"/>
  <c r="J77" i="17"/>
  <c r="D84" i="17"/>
  <c r="D85" i="17" s="1"/>
  <c r="F83" i="17"/>
  <c r="F84" i="17" s="1"/>
  <c r="F85" i="17" s="1"/>
  <c r="F86" i="17" s="1"/>
  <c r="E72" i="13"/>
  <c r="E74" i="13" s="1"/>
  <c r="J69" i="17"/>
  <c r="B96" i="17"/>
  <c r="B97" i="17" s="1"/>
  <c r="D86" i="17" l="1"/>
  <c r="E78" i="13"/>
  <c r="E80" i="13" s="1"/>
  <c r="E76" i="13"/>
  <c r="E82" i="13" l="1"/>
  <c r="E84" i="13" s="1"/>
  <c r="E86" i="13" l="1"/>
  <c r="E88" i="13" l="1"/>
  <c r="E90" i="13" l="1"/>
  <c r="E92" i="13" l="1"/>
  <c r="E94" i="13" l="1"/>
  <c r="E96" i="13" l="1"/>
  <c r="E98" i="13" l="1"/>
  <c r="E100" i="13" l="1"/>
  <c r="E102" i="13" l="1"/>
  <c r="E104" i="13" l="1"/>
  <c r="E106" i="13" l="1"/>
  <c r="J117" i="13" s="1"/>
  <c r="J129" i="13"/>
  <c r="J120" i="13"/>
  <c r="J121" i="13"/>
  <c r="J125" i="13"/>
  <c r="J127" i="13"/>
  <c r="J123" i="13"/>
  <c r="J115" i="13"/>
  <c r="J135" i="13"/>
  <c r="J126" i="13"/>
  <c r="J128" i="13"/>
  <c r="J119" i="13"/>
  <c r="J132" i="13"/>
  <c r="J133" i="13"/>
  <c r="J114" i="13"/>
  <c r="J131" i="13"/>
  <c r="J134" i="13"/>
  <c r="J124" i="13"/>
  <c r="J113" i="13"/>
  <c r="J112" i="13" s="1"/>
  <c r="J136" i="13"/>
  <c r="J122" i="13"/>
  <c r="J130" i="13" l="1"/>
  <c r="J118" i="13"/>
  <c r="J116" i="13"/>
  <c r="H32" i="17" s="1"/>
</calcChain>
</file>

<file path=xl/sharedStrings.xml><?xml version="1.0" encoding="utf-8"?>
<sst xmlns="http://schemas.openxmlformats.org/spreadsheetml/2006/main" count="84452" uniqueCount="518">
  <si>
    <t>NT.Min</t>
  </si>
  <si>
    <t>NT.Max</t>
  </si>
  <si>
    <t>NT.Sterr</t>
  </si>
  <si>
    <t>$/acre</t>
  </si>
  <si>
    <t>Cover crops</t>
  </si>
  <si>
    <t>Tillage</t>
  </si>
  <si>
    <t>Location</t>
  </si>
  <si>
    <t>No</t>
  </si>
  <si>
    <t>Yes</t>
  </si>
  <si>
    <t xml:space="preserve">County </t>
  </si>
  <si>
    <t>Conventional Tillage</t>
  </si>
  <si>
    <t>Reduced Tillage</t>
  </si>
  <si>
    <t>No Tillage</t>
  </si>
  <si>
    <t>No-Till</t>
  </si>
  <si>
    <t>NT.Mode</t>
  </si>
  <si>
    <r>
      <t xml:space="preserve">This institution is an equal opportunity provider. For the full non-discrimination statement or accommodation inquiries, go to </t>
    </r>
    <r>
      <rPr>
        <u/>
        <sz val="10"/>
        <color rgb="FF0000FF"/>
        <rFont val="Arial"/>
        <family val="2"/>
      </rPr>
      <t>www.extension.iastate.edu/diversity/ext</t>
    </r>
    <r>
      <rPr>
        <sz val="10"/>
        <rFont val="Arial"/>
        <family val="2"/>
      </rPr>
      <t>.</t>
    </r>
  </si>
  <si>
    <t>Probability of incurring losses</t>
  </si>
  <si>
    <t>Probability of generating profits</t>
  </si>
  <si>
    <t xml:space="preserve">Cover Crop </t>
  </si>
  <si>
    <t>Replace Fertilizer with Compost</t>
  </si>
  <si>
    <t>Replace Fertilizer with Swine Manure</t>
  </si>
  <si>
    <t>No-Till and Cover Crop</t>
  </si>
  <si>
    <t>No-Till, Cover Crop and Replace fertilizer with compost</t>
  </si>
  <si>
    <t>Irrigation</t>
  </si>
  <si>
    <t>3. Carbon Farming Plan</t>
  </si>
  <si>
    <t>Contract Length</t>
  </si>
  <si>
    <t>Contract Type</t>
  </si>
  <si>
    <t>Per practice</t>
  </si>
  <si>
    <t>Per outcome</t>
  </si>
  <si>
    <t>Same practice every year?</t>
  </si>
  <si>
    <t>acres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</si>
  <si>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</si>
  <si>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</si>
  <si>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</si>
  <si>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</si>
  <si>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</si>
  <si>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</si>
  <si>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</si>
  <si>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</si>
  <si>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</si>
  <si>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</si>
  <si>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Expected Net Returns</t>
  </si>
  <si>
    <t>Discount rate</t>
  </si>
  <si>
    <t>Discounted Net Returns</t>
  </si>
  <si>
    <t>Cover Crops?</t>
  </si>
  <si>
    <t>Irrigation?</t>
  </si>
  <si>
    <t>Tillage management?</t>
  </si>
  <si>
    <t>Please select</t>
  </si>
  <si>
    <t>Irrigated</t>
  </si>
  <si>
    <t>Non-Irrigated</t>
  </si>
  <si>
    <t>1 year</t>
  </si>
  <si>
    <t>5 years</t>
  </si>
  <si>
    <t>10 years</t>
  </si>
  <si>
    <t>Only years 1,3,…</t>
  </si>
  <si>
    <t>Only years 2,4,…</t>
  </si>
  <si>
    <t>No change</t>
  </si>
  <si>
    <t>-2.5% annual decline</t>
  </si>
  <si>
    <t>Will you receive cost-share payments from federal or state programs to implement carbon farming practices?</t>
  </si>
  <si>
    <t>Stacking payments</t>
  </si>
  <si>
    <t>Yes, every year of the contract</t>
  </si>
  <si>
    <t>Yes, only in year 1</t>
  </si>
  <si>
    <t>Yes, only in years 1-3</t>
  </si>
  <si>
    <t>Yes, only in years 1-5</t>
  </si>
  <si>
    <t>Cost-share payment</t>
  </si>
  <si>
    <t>$/acre/year</t>
  </si>
  <si>
    <t>Compost Use?</t>
  </si>
  <si>
    <t>List of Practices</t>
  </si>
  <si>
    <t>Possible Practices</t>
  </si>
  <si>
    <t>Ordered List of Possible Practices</t>
  </si>
  <si>
    <t>Convert Irrigated Cropland to Permanent Unfertilized Grass Cover</t>
  </si>
  <si>
    <t>Convert Irrigated Cropland to Permanent Unfertilized Grass/Legume Cover</t>
  </si>
  <si>
    <t>Convert Non-Irrigated Cropland to Permanent Unfertilized Grass Cover</t>
  </si>
  <si>
    <t>Convert Non-Irrigated Cropland to Permanent Unfertilized Grass/Legume Cover</t>
  </si>
  <si>
    <t>Conservation Cover (CPS 327)</t>
  </si>
  <si>
    <t>Code</t>
  </si>
  <si>
    <t>Cover Crop (CPS 340)</t>
  </si>
  <si>
    <t>Add Legume Seasonal Cover Crop (with 50% Fertilizer N Reduction) to Irrigated Cropland</t>
  </si>
  <si>
    <t>Add Legume Seasonal Cover Crop (with 50% Fertilizer N Reduction) to No-Till Irrigated Cropland</t>
  </si>
  <si>
    <t>Add Legume Seasonal Cover Crop (with 50% Fertilizer N Reduction) to No-Till Non-Irrigated Cropland</t>
  </si>
  <si>
    <t>Add Legume Seasonal Cover Crop (with 50% Fertilizer N Reduction) to Non-Irrigated Cropland</t>
  </si>
  <si>
    <t>Add Non-Legume Seasonal Cover Crop (with 25% Fertilizer N Reduction) to Irrigated Cropland</t>
  </si>
  <si>
    <t>Add Non-Legume Seasonal Cover Crop (with 25% Fertilizer N Reduction) to No-Till Irrigated Cropland</t>
  </si>
  <si>
    <t>Add Non-Legume Seasonal Cover Crop (with 25% Fertilizer N Reduction) to No-Till Non-Irrigated Cropland</t>
  </si>
  <si>
    <t>Add Non-Legume Seasonal Cover Crop (with 25% Fertilizer N Reduction) to Non-Irrigated Cropland</t>
  </si>
  <si>
    <t>Forage and Biomass Planting (CPS 512)</t>
  </si>
  <si>
    <t>Conversion of Annual Cropland to Irrigated Grass/Legume Forage/Biomass Crops</t>
  </si>
  <si>
    <t>Conversion of Annual Cropland to Non-Irrigated Grass/Legume Forage/Biomass Crops</t>
  </si>
  <si>
    <t>Multiple Conservation Practices</t>
  </si>
  <si>
    <t>Intensive Till to No Till or Strip Till (CPS 329) + Add Legume Seasonal Cover Crop (CPS 340) (with 50% Fertilizer N Reduction) on Irrigated Croplands</t>
  </si>
  <si>
    <t>Intensive Till to No Till or Strip Till (CPS 329) + Add Legume Seasonal Cover Crop (CPS 340) (with 50% Fertilizer N Reduction) on Non-Irrigated Croplands</t>
  </si>
  <si>
    <t>Intensive Till to No Till or Strip Till (CPS 329) + Add Legume Seasonal Cover Crop (CPS 340) + Replace Synthetic N Fertilizer with Compost (CN ratio 10) (CPS 590) on Irrigated Croplands</t>
  </si>
  <si>
    <t>Intensive Till to No Till or Strip Till (CPS 329) + Add Legume Seasonal Cover Crop (CPS 340) + Replace Synthetic N Fertilizer with Compost (CN ratio 10) (CPS 590) on Non-Irrigated Croplands</t>
  </si>
  <si>
    <t>Intensive Till to No Till or Strip Till (CPS 329) + Add Legume Seasonal Cover Crop (CPS 340) + Replace Synthetic N Fertilizer with Compost (CN ratio 15) (CPS 590) on Irrigated Croplands</t>
  </si>
  <si>
    <t>Intensive Till to No Till or Strip Till (CPS 329) + Add Legume Seasonal Cover Crop (CPS 340) + Replace Synthetic N Fertilizer with Compost (CN ratio 15) (CPS 590) on Non-Irrigated Croplands</t>
  </si>
  <si>
    <t>Intensive Till to No Till or Strip Till (CPS 329) + Add Legume Seasonal Cover Crop (CPS 340) + Replace Synthetic N Fertilizer with Compost (CN ratio 20) (CPS 590) on Irrigated Croplands</t>
  </si>
  <si>
    <t>Intensive Till to No Till or Strip Till (CPS 329) + Add Legume Seasonal Cover Crop (CPS 340) + Replace Synthetic N Fertilizer with Compost (CN ratio 20) (CPS 590) on Non-Irrigated Croplands</t>
  </si>
  <si>
    <t>Intensive Till to No Till or Strip Till (CPS 329) + Add Legume Seasonal Cover Crop (CPS 340) + Replace Synthetic N Fertilizer with Compost (CN ratio 25) (CPS 590) on Irrigated Croplands</t>
  </si>
  <si>
    <t>Intensive Till to No Till or Strip Till (CPS 329) + Add Legume Seasonal Cover Crop (CPS 340) + Replace Synthetic N Fertilizer with Compost (CN ratio 25) (CPS 590) on Non-Irrigated Croplands</t>
  </si>
  <si>
    <t>Intensive Till to No Till or Strip Till (CPS 329) + Add Non-Legume Seasonal Cover Crop (CPS 340) (with 25% Fertilizer N Reduction) on Irrigated Croplands</t>
  </si>
  <si>
    <t>Intensive Till to No Till or Strip Till (CPS 329) + Add Non-Legume Seasonal Cover Crop (CPS 340) (with 25% Fertilizer N Reduction) on Non-Irrigated Croplands</t>
  </si>
  <si>
    <t>Intensive Till to No Till or Strip Till (CPS 329) + Add Non-Legume Seasonal Cover Crop (CPS 340) + Replace Synthetic N Fertilizer with Compost (CN ratio 10) (CPS 590) on Irrigated Croplands</t>
  </si>
  <si>
    <t>Intensive Till to No Till or Strip Till (CPS 329) + Add Non-Legume Seasonal Cover Crop (CPS 340) + Replace Synthetic N Fertilizer with Compost (CN ratio 10) (CPS 590) on Non-Irrigated Croplands</t>
  </si>
  <si>
    <t>Intensive Till to No Till or Strip Till (CPS 329) + Add Non-Legume Seasonal Cover Crop (CPS 340) + Replace Synthetic N Fertilizer with Compost (CN ratio 15) (CPS 590) on Irrigated Croplands</t>
  </si>
  <si>
    <t>Intensive Till to No Till or Strip Till (CPS 329) + Add Non-Legume Seasonal Cover Crop (CPS 340) + Replace Synthetic N Fertilizer with Compost (CN ratio 15) (CPS 590) on Non-Irrigated Croplands</t>
  </si>
  <si>
    <t>Intensive Till to No Till or Strip Till (CPS 329) + Add Non-Legume Seasonal Cover Crop (CPS 340) + Replace Synthetic N Fertilizer with Compost (CN ratio 20) (CPS 590) on Irrigated Croplands</t>
  </si>
  <si>
    <t>Intensive Till to No Till or Strip Till (CPS 329) + Add Non-Legume Seasonal Cover Crop (CPS 340) + Replace Synthetic N Fertilizer with Compost (CN ratio 20) (CPS 590) on Non-Irrigated Croplands</t>
  </si>
  <si>
    <t>Intensive Till to No Till or Strip Till (CPS 329) + Add Non-Legume Seasonal Cover Crop (CPS 340) + Replace Synthetic N Fertilizer with Compost (CN ratio 25) (CPS 590) on Irrigated Croplands</t>
  </si>
  <si>
    <t>Intensive Till to No Till or Strip Till (CPS 329) + Add Non-Legume Seasonal Cover Crop (CPS 340) + Replace Synthetic N Fertilizer with Compost (CN ratio 25) (CPS 590) on Non-Irrigated Croplands</t>
  </si>
  <si>
    <t>Intensive Till to No Till or Strip Till (CPS 329) + Synthetic N Fertilizer Reductions of 15% (CPS 590) on Irrigated Croplands</t>
  </si>
  <si>
    <t>Intensive Till to No Till or Strip Till (CPS 329) + Synthetic N Fertilizer Reductions of 15% (CPS 590) on Non-Irrigated Croplands</t>
  </si>
  <si>
    <t>Nutrient Management (CPS 590)</t>
  </si>
  <si>
    <t>Improved N Fertilizer Management on Irrigated Croplands - Reduce Fertilizer Application Rate by 15%</t>
  </si>
  <si>
    <t>Improved N Fertilizer Management on Non-Irrigated Croplands - Reduce Fertilizer Application Rate by 15%</t>
  </si>
  <si>
    <t>Replace Synthetic N Fertilizer with Beef Feedlot Manure on Irrigated Croplands</t>
  </si>
  <si>
    <t>Replace Synthetic N Fertilizer with Beef Feedlot Manure on Non-Irrigated Croplands</t>
  </si>
  <si>
    <t>Replace Synthetic N Fertilizer with Chicken Broiler Manure on Irrigated Croplands</t>
  </si>
  <si>
    <t>Replace Synthetic N Fertilizer with Chicken Broiler Manure on Non-Irrigated Croplands</t>
  </si>
  <si>
    <t>Replace Synthetic N Fertilizer with Chicken Layer Manure on Irrigated Croplands</t>
  </si>
  <si>
    <t>Replace Synthetic N Fertilizer with Chicken Layer Manure on Non-Irrigated Croplands</t>
  </si>
  <si>
    <t>Replace Synthetic N Fertilizer with Compost (CN ratio 10) on Irrigated Croplands</t>
  </si>
  <si>
    <t>Replace Synthetic N Fertilizer with Compost (CN ratio 10) on Non-Irrigated Croplands</t>
  </si>
  <si>
    <t>Replace Synthetic N Fertilizer with Compost (CN ratio 15) on Irrigated Croplands</t>
  </si>
  <si>
    <t>Replace Synthetic N Fertilizer with Compost (CN ratio 15) on Non-Irrigated Croplands</t>
  </si>
  <si>
    <t>Replace Synthetic N Fertilizer with Compost (CN ratio 20) on Irrigated Croplands</t>
  </si>
  <si>
    <t>Replace Synthetic N Fertilizer with Compost (CN ratio 20) on Non-Irrigated Croplands</t>
  </si>
  <si>
    <t>Replace Synthetic N Fertilizer with Compost (CN ratio 25) on Irrigated Croplands</t>
  </si>
  <si>
    <t>Replace Synthetic N Fertilizer with Compost (CN ratio 25) on Non-Irrigated Croplands</t>
  </si>
  <si>
    <t>Replace Synthetic N Fertilizer with Dairy Manure on Irrigated Croplands</t>
  </si>
  <si>
    <t>Replace Synthetic N Fertilizer with Dairy Manure on Non-Irrigated Croplands</t>
  </si>
  <si>
    <t>Replace Synthetic N Fertilizer with Other Manure on Irrigated Croplands</t>
  </si>
  <si>
    <t>Replace Synthetic N Fertilizer with Other Manure on Non-Irrigated Croplands</t>
  </si>
  <si>
    <t>Replace Synthetic N Fertilizer with Sheep Manure on Irrigated Croplands</t>
  </si>
  <si>
    <t>Replace Synthetic N Fertilizer with Sheep Manure on Non-Irrigated Croplands</t>
  </si>
  <si>
    <t>Replace Synthetic N Fertilizer with Swine Manure on Irrigated Croplands</t>
  </si>
  <si>
    <t>Replace Synthetic N Fertilizer with Swine Manure on Non-Irrigated Croplands</t>
  </si>
  <si>
    <t>Cropland Management</t>
  </si>
  <si>
    <t>Residue and Tillage Management - No-Till (CPS 329)</t>
  </si>
  <si>
    <t>Intensive Till to No Till or Strip Till on Irrigated Cropland</t>
  </si>
  <si>
    <t>Intensive Till to No Till or Strip Till on Non-Irrigated Cropland</t>
  </si>
  <si>
    <t>Reduced Till to No Till or Strip Till on Irrigated Cropland</t>
  </si>
  <si>
    <t>Reduced Till to No Till or Strip Till on Non-Irrigated Cropland</t>
  </si>
  <si>
    <t>Residue and Tillage Management - Reduced Till (CPS 345)</t>
  </si>
  <si>
    <t>Intensive Till to Reduced Till on Irrigated Cropland</t>
  </si>
  <si>
    <t>Intensive Till to Reduced Till on Non-Irrigated Cropland</t>
  </si>
  <si>
    <t>Coded baseline</t>
  </si>
  <si>
    <t>Filters:</t>
  </si>
  <si>
    <t>Yes, Legume</t>
  </si>
  <si>
    <t>Yes, Non-Legume</t>
  </si>
  <si>
    <t>1</t>
  </si>
  <si>
    <t>2</t>
  </si>
  <si>
    <t>Manure Use?</t>
  </si>
  <si>
    <t>Compost &amp; Manure</t>
  </si>
  <si>
    <t>Filtered List</t>
  </si>
  <si>
    <t>Group</t>
  </si>
  <si>
    <t>Fixed</t>
  </si>
  <si>
    <t>Individual</t>
  </si>
  <si>
    <t>state</t>
  </si>
  <si>
    <t>county</t>
  </si>
  <si>
    <t>fipsint</t>
  </si>
  <si>
    <t>class</t>
  </si>
  <si>
    <t>cpsnum</t>
  </si>
  <si>
    <t>cps_name</t>
  </si>
  <si>
    <t>planner_implementation</t>
  </si>
  <si>
    <t>n</t>
  </si>
  <si>
    <t>Cropland to Herbaceous Cover</t>
  </si>
  <si>
    <t>FIXED</t>
  </si>
  <si>
    <t>COUNTY</t>
  </si>
  <si>
    <t>indexfinal</t>
  </si>
  <si>
    <t>+2.5% annual increase</t>
  </si>
  <si>
    <t>+7.5% annual increase</t>
  </si>
  <si>
    <t>+1.0% annual increase</t>
  </si>
  <si>
    <t>+5.0% annual increase</t>
  </si>
  <si>
    <t>+10.0% annual increase</t>
  </si>
  <si>
    <t>-1.0% annual decline</t>
  </si>
  <si>
    <t>-5.0% annual decline</t>
  </si>
  <si>
    <t>-10.0% annual decline</t>
  </si>
  <si>
    <t>-7.5% annual decline</t>
  </si>
  <si>
    <t>peak</t>
  </si>
  <si>
    <t>min</t>
  </si>
  <si>
    <t>max</t>
  </si>
  <si>
    <t>Filtered options</t>
  </si>
  <si>
    <t>Expected Net Cash Flow</t>
  </si>
  <si>
    <t>Y1</t>
  </si>
  <si>
    <t>Y2</t>
  </si>
  <si>
    <t>Y3</t>
  </si>
  <si>
    <t>Y4</t>
  </si>
  <si>
    <t>Y5</t>
  </si>
  <si>
    <t>Y6</t>
  </si>
  <si>
    <t>Y7</t>
  </si>
  <si>
    <t>Y8</t>
  </si>
  <si>
    <t>Y9</t>
  </si>
  <si>
    <t>Y10</t>
  </si>
  <si>
    <t>Profits larger than $20/acre</t>
  </si>
  <si>
    <t>About the same (2% discount rate)</t>
  </si>
  <si>
    <t>Slightly more (4% discount rate)</t>
  </si>
  <si>
    <t>Much more (6% discount rate)</t>
  </si>
  <si>
    <t>References:</t>
  </si>
  <si>
    <t>Amy Swan, Mark Easter, Adam Chambers, Kevin Brown, Stephen A. Williams, Jeff Creque, John Wick, Keith Paustian. 2022. COMET-Planner Dataset, Version 3.0, Build 1 and COMET-Planner Report: Carbon and Greenhouse Gas Evaluation for NRCS Conservation Practice Planning. A companion report to www.comet-planner.com. Downloaded at www.comet-planner.com on October 14, 2022.</t>
  </si>
  <si>
    <t>This decision tool is intended to educate agricultural stakeholders about the variables at play in carbon farming. No guarantees or warrantees are implied by this educational tool.</t>
  </si>
  <si>
    <t>Authors:</t>
  </si>
  <si>
    <t>Haeun Jo, graduate research assistant</t>
  </si>
  <si>
    <t>Alejandro Plastina, extension economist (plastina@iastate.edu)</t>
  </si>
  <si>
    <t>How do you value an immediate payment with respect to the same payment in 5 years?</t>
  </si>
  <si>
    <t>Instructions:</t>
  </si>
  <si>
    <t>How will your costs change when you implement the Specific Practice?</t>
  </si>
  <si>
    <t>Extra non-cash costs (more depreciation, management time, etc.)</t>
  </si>
  <si>
    <t xml:space="preserve">Change in cash costs </t>
  </si>
  <si>
    <t>Change in non-cash costs</t>
  </si>
  <si>
    <r>
      <t xml:space="preserve">Do you expect the </t>
    </r>
    <r>
      <rPr>
        <b/>
        <i/>
        <sz val="10"/>
        <color theme="1"/>
        <rFont val="Arial"/>
        <family val="2"/>
      </rPr>
      <t xml:space="preserve">Change in Total Cost </t>
    </r>
    <r>
      <rPr>
        <b/>
        <sz val="10"/>
        <color theme="1"/>
        <rFont val="Arial"/>
        <family val="2"/>
      </rPr>
      <t>to vary over time?</t>
    </r>
  </si>
  <si>
    <t>Change in Total Cost</t>
  </si>
  <si>
    <t>Extra cash costs (yield losses, additional expenses, etc.)</t>
  </si>
  <si>
    <t>Cash cost savings (yield increases, lower expenses, etc.)</t>
  </si>
  <si>
    <t>Non-cash cost savings (less depreciation, mgmt. time, soil erosion, etc.)</t>
  </si>
  <si>
    <t>--</t>
  </si>
  <si>
    <t>Net Present Value of Carbon Contract:</t>
  </si>
  <si>
    <t>Per acre</t>
  </si>
  <si>
    <t>Per farm</t>
  </si>
  <si>
    <t>-Expected change in non-cash costs</t>
  </si>
  <si>
    <t>-Expected change in cash costs</t>
  </si>
  <si>
    <t xml:space="preserve">+Expected cost-share payments </t>
  </si>
  <si>
    <t>Expected carbon payments</t>
  </si>
  <si>
    <t>2. Current Farming Practices</t>
  </si>
  <si>
    <t>4. Expected Annual Returns</t>
  </si>
  <si>
    <t>Compost use?</t>
  </si>
  <si>
    <t>Manure use?</t>
  </si>
  <si>
    <t>Cover crops use?</t>
  </si>
  <si>
    <t>Irrigation use?</t>
  </si>
  <si>
    <t>Contract type</t>
  </si>
  <si>
    <t>Contract length</t>
  </si>
  <si>
    <t xml:space="preserve">Contracted change of practice: </t>
  </si>
  <si>
    <t>Type of practice:</t>
  </si>
  <si>
    <t>Specific practice:</t>
  </si>
  <si>
    <t>Farm area in carbon contract</t>
  </si>
  <si>
    <t>Farm area in carbon contract and receiving cost-share</t>
  </si>
  <si>
    <r>
      <t>Expected CO</t>
    </r>
    <r>
      <rPr>
        <b/>
        <vertAlign val="subscript"/>
        <sz val="10"/>
        <color theme="1"/>
        <rFont val="Arial"/>
        <family val="2"/>
      </rPr>
      <t>2</t>
    </r>
    <r>
      <rPr>
        <b/>
        <sz val="10"/>
        <color theme="1"/>
        <rFont val="Arial"/>
        <family val="2"/>
      </rPr>
      <t>e removal (tons)</t>
    </r>
  </si>
  <si>
    <t>Breakeven evaluation for your choices of carbon price, change in costs, and cost-share payments:</t>
  </si>
  <si>
    <r>
      <t>Breakeven CO</t>
    </r>
    <r>
      <rPr>
        <b/>
        <vertAlign val="subscript"/>
        <sz val="10"/>
        <color theme="1"/>
        <rFont val="Arial"/>
        <family val="2"/>
      </rPr>
      <t>2</t>
    </r>
    <r>
      <rPr>
        <b/>
        <sz val="10"/>
        <color theme="1"/>
        <rFont val="Arial"/>
        <family val="2"/>
      </rPr>
      <t>e  (tons/acre)</t>
    </r>
  </si>
  <si>
    <t>Ag Decision Maker File A1-78</t>
  </si>
  <si>
    <t>Breakeven carbon price ($/ton)</t>
  </si>
  <si>
    <t>Minimum carbon price needed to breakeven based on your choices of practices, change in costs, and cost-share payments:</t>
  </si>
  <si>
    <t>Annual probability of obtaining different net returns per acre:</t>
  </si>
  <si>
    <t>Losses larger than -$20/acre</t>
  </si>
  <si>
    <t>Losses smaller than -$10/acre</t>
  </si>
  <si>
    <t>Profits smaller than $10/acre</t>
  </si>
  <si>
    <t>Losses between -$20/acre and -$10/acre</t>
  </si>
  <si>
    <t>Profits between $10/acre and $20/acre</t>
  </si>
  <si>
    <t>Find Decision Tools for other states and additional resources on carbon markets for agriculture on the Ag Decision Maker website.</t>
  </si>
  <si>
    <t xml:space="preserve">(1) Enter your information sequentially, from the top of the page to the bottom of the page. </t>
  </si>
  <si>
    <r>
      <t xml:space="preserve">(2) If at any point you decide to change the information entered in a previous step, please review any warning messages in </t>
    </r>
    <r>
      <rPr>
        <sz val="9"/>
        <color rgb="FFFF0000"/>
        <rFont val="Arial"/>
        <family val="2"/>
      </rPr>
      <t>Red.</t>
    </r>
  </si>
  <si>
    <r>
      <rPr>
        <sz val="9"/>
        <rFont val="Arial"/>
        <family val="2"/>
      </rPr>
      <t xml:space="preserve">(3) </t>
    </r>
    <r>
      <rPr>
        <u/>
        <sz val="9"/>
        <color indexed="12"/>
        <rFont val="Arial"/>
        <family val="2"/>
      </rPr>
      <t>Ag Decision Maker Information File A1-78, Net Returns to Carbon Farming</t>
    </r>
    <r>
      <rPr>
        <sz val="9"/>
        <rFont val="Arial"/>
        <family val="2"/>
      </rPr>
      <t>, provides additional explanation on this Decision Tool.</t>
    </r>
  </si>
  <si>
    <t>CLASS=CROPLAND MANAGEMENT</t>
  </si>
  <si>
    <r>
      <t>Uncertainty in greenhouse gas removal (all expressed in Carbon Dioxide Equivalent units, 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e) is represented via a triangular distribution parametrized with data from </t>
    </r>
  </si>
  <si>
    <t>Swan et al. (2022). Assumptions: Peak value = Reported mean; Minimum value = Reported minimum; Maximum value = Reported maximum.</t>
  </si>
  <si>
    <r>
      <t xml:space="preserve">Esta institución ofrece igualdad de oportunidades. Para ver la declaración completa de no discriminación o para consultas de acomodación, siga a este vinculo:     </t>
    </r>
    <r>
      <rPr>
        <u/>
        <sz val="10"/>
        <color rgb="FF0000FF"/>
        <rFont val="Arial"/>
        <family val="2"/>
      </rPr>
      <t>www.extension.iastate.edu/diversity/ext</t>
    </r>
    <r>
      <rPr>
        <sz val="10"/>
        <rFont val="Arial"/>
        <family val="2"/>
      </rPr>
      <t xml:space="preserve">.   </t>
    </r>
  </si>
  <si>
    <t>Must select Type of Practice to populate this list</t>
  </si>
  <si>
    <t>Washington</t>
  </si>
  <si>
    <t>Kent</t>
  </si>
  <si>
    <t>Montgomery</t>
  </si>
  <si>
    <t>Howard</t>
  </si>
  <si>
    <t>Franklin</t>
  </si>
  <si>
    <t>Knox</t>
  </si>
  <si>
    <t>Calhoun</t>
  </si>
  <si>
    <t>Cass</t>
  </si>
  <si>
    <t>Delta</t>
  </si>
  <si>
    <t>Jackson</t>
  </si>
  <si>
    <t>Mason</t>
  </si>
  <si>
    <t>Midland</t>
  </si>
  <si>
    <t>Clay</t>
  </si>
  <si>
    <t>Harrison</t>
  </si>
  <si>
    <t>Jasper</t>
  </si>
  <si>
    <t>Jefferson</t>
  </si>
  <si>
    <t>Jones</t>
  </si>
  <si>
    <t>Lamar</t>
  </si>
  <si>
    <t>Lee</t>
  </si>
  <si>
    <t>Madison</t>
  </si>
  <si>
    <t>Marion</t>
  </si>
  <si>
    <t>Newton</t>
  </si>
  <si>
    <t>Panola</t>
  </si>
  <si>
    <t>Smith</t>
  </si>
  <si>
    <t>Dawson</t>
  </si>
  <si>
    <t>Hill</t>
  </si>
  <si>
    <t>Liberty</t>
  </si>
  <si>
    <t>Caldwell</t>
  </si>
  <si>
    <t>Cherokee</t>
  </si>
  <si>
    <t>Henderson</t>
  </si>
  <si>
    <t>Martin</t>
  </si>
  <si>
    <t>Mitchell</t>
  </si>
  <si>
    <t>Moore</t>
  </si>
  <si>
    <t>Orange</t>
  </si>
  <si>
    <t>Polk</t>
  </si>
  <si>
    <t>Wilson</t>
  </si>
  <si>
    <t>Morris</t>
  </si>
  <si>
    <t>Guadalupe</t>
  </si>
  <si>
    <t>Hidalgo</t>
  </si>
  <si>
    <t>Hamilton</t>
  </si>
  <si>
    <t>Comanche</t>
  </si>
  <si>
    <t>Ellis</t>
  </si>
  <si>
    <t>Haskell</t>
  </si>
  <si>
    <t>Stephens</t>
  </si>
  <si>
    <t>Sherman</t>
  </si>
  <si>
    <t>Wheeler</t>
  </si>
  <si>
    <t>Armstrong</t>
  </si>
  <si>
    <t>Cameron</t>
  </si>
  <si>
    <t>Fayette</t>
  </si>
  <si>
    <t>Potter</t>
  </si>
  <si>
    <t>w</t>
  </si>
  <si>
    <t>Anderson</t>
  </si>
  <si>
    <t>Crockett</t>
  </si>
  <si>
    <t>Hardeman</t>
  </si>
  <si>
    <t>Hardin</t>
  </si>
  <si>
    <t>Houston</t>
  </si>
  <si>
    <t>Johnson</t>
  </si>
  <si>
    <t>Robertson</t>
  </si>
  <si>
    <t>Shelby</t>
  </si>
  <si>
    <t>Williamson</t>
  </si>
  <si>
    <t>Net Returns to Carbon Farming in Texas</t>
  </si>
  <si>
    <t>1. Select the cell below and choose a Texas county from the dropdown menu</t>
  </si>
  <si>
    <t>TX</t>
  </si>
  <si>
    <t>Andrews</t>
  </si>
  <si>
    <t>Angelina</t>
  </si>
  <si>
    <t>Aransas</t>
  </si>
  <si>
    <t>Archer</t>
  </si>
  <si>
    <t>Atascosa</t>
  </si>
  <si>
    <t>Austin</t>
  </si>
  <si>
    <t>Bailey</t>
  </si>
  <si>
    <t>Bandera</t>
  </si>
  <si>
    <t>Bastrop</t>
  </si>
  <si>
    <t>Baylor</t>
  </si>
  <si>
    <t>Bee</t>
  </si>
  <si>
    <t>Bell</t>
  </si>
  <si>
    <t>Bexar</t>
  </si>
  <si>
    <t>Blanco</t>
  </si>
  <si>
    <t>Borden</t>
  </si>
  <si>
    <t>Bosque</t>
  </si>
  <si>
    <t>Bowie</t>
  </si>
  <si>
    <t>Brazoria</t>
  </si>
  <si>
    <t>Brazos</t>
  </si>
  <si>
    <t>Brewster</t>
  </si>
  <si>
    <t>Briscoe</t>
  </si>
  <si>
    <t>Brooks</t>
  </si>
  <si>
    <t>Brown</t>
  </si>
  <si>
    <t>Burleson</t>
  </si>
  <si>
    <t>Burnet</t>
  </si>
  <si>
    <t>Callahan</t>
  </si>
  <si>
    <t>Camp</t>
  </si>
  <si>
    <t>Carson</t>
  </si>
  <si>
    <t>Castro</t>
  </si>
  <si>
    <t>Chambers</t>
  </si>
  <si>
    <t>Childress</t>
  </si>
  <si>
    <t>Cochran</t>
  </si>
  <si>
    <t>Coke</t>
  </si>
  <si>
    <t>Coleman</t>
  </si>
  <si>
    <t>Collin</t>
  </si>
  <si>
    <t>Collingsworth</t>
  </si>
  <si>
    <t>Colorado</t>
  </si>
  <si>
    <t>Comal</t>
  </si>
  <si>
    <t>Concho</t>
  </si>
  <si>
    <t>Cooke</t>
  </si>
  <si>
    <t>Coryell</t>
  </si>
  <si>
    <t>Cottle</t>
  </si>
  <si>
    <t>Crane</t>
  </si>
  <si>
    <t>Crosby</t>
  </si>
  <si>
    <t>Culberson</t>
  </si>
  <si>
    <t>Dallam</t>
  </si>
  <si>
    <t>Dallas</t>
  </si>
  <si>
    <t>Deaf Smith</t>
  </si>
  <si>
    <t>Denton</t>
  </si>
  <si>
    <t>DeWitt</t>
  </si>
  <si>
    <t>Dickens</t>
  </si>
  <si>
    <t>Dimmit</t>
  </si>
  <si>
    <t>Donley</t>
  </si>
  <si>
    <t>Duval</t>
  </si>
  <si>
    <t>Eastland</t>
  </si>
  <si>
    <t>Ector</t>
  </si>
  <si>
    <t>Edwards</t>
  </si>
  <si>
    <t>El Paso</t>
  </si>
  <si>
    <t>Erath</t>
  </si>
  <si>
    <t>Falls</t>
  </si>
  <si>
    <t>Fannin</t>
  </si>
  <si>
    <t>Fisher</t>
  </si>
  <si>
    <t>Floyd</t>
  </si>
  <si>
    <t>Foard</t>
  </si>
  <si>
    <t>Fort Bend</t>
  </si>
  <si>
    <t>Freestone</t>
  </si>
  <si>
    <t>Frio</t>
  </si>
  <si>
    <t>Gaines</t>
  </si>
  <si>
    <t>Galveston</t>
  </si>
  <si>
    <t>Garza</t>
  </si>
  <si>
    <t>Gillespie</t>
  </si>
  <si>
    <t>Glasscock</t>
  </si>
  <si>
    <t>Goliad</t>
  </si>
  <si>
    <t>Gonzales</t>
  </si>
  <si>
    <t>Gray</t>
  </si>
  <si>
    <t>Grayson</t>
  </si>
  <si>
    <t>Gregg</t>
  </si>
  <si>
    <t>Grimes</t>
  </si>
  <si>
    <t>Hale</t>
  </si>
  <si>
    <t>Hall</t>
  </si>
  <si>
    <t>Hansford</t>
  </si>
  <si>
    <t>Harris</t>
  </si>
  <si>
    <t>Hartley</t>
  </si>
  <si>
    <t>Hays</t>
  </si>
  <si>
    <t>Hemphill</t>
  </si>
  <si>
    <t>Hockley</t>
  </si>
  <si>
    <t>Hood</t>
  </si>
  <si>
    <t>Hopkins</t>
  </si>
  <si>
    <t>Hudspeth</t>
  </si>
  <si>
    <t>Hunt</t>
  </si>
  <si>
    <t>Hutchinson</t>
  </si>
  <si>
    <t>Irion</t>
  </si>
  <si>
    <t>Jack</t>
  </si>
  <si>
    <t>Jeff Davis</t>
  </si>
  <si>
    <t>Jim Hogg</t>
  </si>
  <si>
    <t>Jim Wells</t>
  </si>
  <si>
    <t>Karnes</t>
  </si>
  <si>
    <t>Kaufman</t>
  </si>
  <si>
    <t>Kendall</t>
  </si>
  <si>
    <t>Kenedy</t>
  </si>
  <si>
    <t>Kerr</t>
  </si>
  <si>
    <t>Kimble</t>
  </si>
  <si>
    <t>King</t>
  </si>
  <si>
    <t>Kinney</t>
  </si>
  <si>
    <t>Kleberg</t>
  </si>
  <si>
    <t>La Salle</t>
  </si>
  <si>
    <t>Lamb</t>
  </si>
  <si>
    <t>Lampasas</t>
  </si>
  <si>
    <t>Lavaca</t>
  </si>
  <si>
    <t>Leon</t>
  </si>
  <si>
    <t>Limestone</t>
  </si>
  <si>
    <t>Lipscomb</t>
  </si>
  <si>
    <t>Live Oak</t>
  </si>
  <si>
    <t>Llano</t>
  </si>
  <si>
    <t>Loving</t>
  </si>
  <si>
    <t>Lubbock</t>
  </si>
  <si>
    <t>Lynn</t>
  </si>
  <si>
    <t>Matagorda</t>
  </si>
  <si>
    <t>Maverick</t>
  </si>
  <si>
    <t>McCulloch</t>
  </si>
  <si>
    <t>McLennan</t>
  </si>
  <si>
    <t>McMullen</t>
  </si>
  <si>
    <t>Medina</t>
  </si>
  <si>
    <t>Menard</t>
  </si>
  <si>
    <t>Milam</t>
  </si>
  <si>
    <t>Mills</t>
  </si>
  <si>
    <t>Montague</t>
  </si>
  <si>
    <t>Motley</t>
  </si>
  <si>
    <t>Nacogdoches</t>
  </si>
  <si>
    <t>Navarro</t>
  </si>
  <si>
    <t>Nolan</t>
  </si>
  <si>
    <t>Nueces</t>
  </si>
  <si>
    <t>Ochiltree</t>
  </si>
  <si>
    <t>Oldham</t>
  </si>
  <si>
    <t>Palo Pinto</t>
  </si>
  <si>
    <t>Parker</t>
  </si>
  <si>
    <t>Parmer</t>
  </si>
  <si>
    <t>Pecos</t>
  </si>
  <si>
    <t>Presidio</t>
  </si>
  <si>
    <t>Rains</t>
  </si>
  <si>
    <t>Randall</t>
  </si>
  <si>
    <t>Reagan</t>
  </si>
  <si>
    <t>Real</t>
  </si>
  <si>
    <t>Red River</t>
  </si>
  <si>
    <t>Reeves</t>
  </si>
  <si>
    <t>Refugio</t>
  </si>
  <si>
    <t>Roberts</t>
  </si>
  <si>
    <t>Rockwall</t>
  </si>
  <si>
    <t>Runnels</t>
  </si>
  <si>
    <t>Rusk</t>
  </si>
  <si>
    <t>Sabine</t>
  </si>
  <si>
    <t>San Augustine</t>
  </si>
  <si>
    <t>San Jacinto</t>
  </si>
  <si>
    <t>San Patricio</t>
  </si>
  <si>
    <t>San Saba</t>
  </si>
  <si>
    <t>Schleicher</t>
  </si>
  <si>
    <t>Scurry</t>
  </si>
  <si>
    <t>Shackelford</t>
  </si>
  <si>
    <t>Somervell</t>
  </si>
  <si>
    <t>Starr</t>
  </si>
  <si>
    <t>Sterling</t>
  </si>
  <si>
    <t>Stonewall</t>
  </si>
  <si>
    <t>Sutton</t>
  </si>
  <si>
    <t>Swisher</t>
  </si>
  <si>
    <t>Tarrant</t>
  </si>
  <si>
    <t>Taylor</t>
  </si>
  <si>
    <t>Terrell</t>
  </si>
  <si>
    <t>Terry</t>
  </si>
  <si>
    <t>Throckmorton</t>
  </si>
  <si>
    <t>Titus</t>
  </si>
  <si>
    <t>Tom Green</t>
  </si>
  <si>
    <t>Travis</t>
  </si>
  <si>
    <t>Trinity</t>
  </si>
  <si>
    <t>Tyler</t>
  </si>
  <si>
    <t>Upshur</t>
  </si>
  <si>
    <t>Upton</t>
  </si>
  <si>
    <t>Uvalde</t>
  </si>
  <si>
    <t>Val Verde</t>
  </si>
  <si>
    <t>Van Zandt</t>
  </si>
  <si>
    <t>Victoria</t>
  </si>
  <si>
    <t>Walker</t>
  </si>
  <si>
    <t>Waller</t>
  </si>
  <si>
    <t>Ward</t>
  </si>
  <si>
    <t>Webb</t>
  </si>
  <si>
    <t>Wharton</t>
  </si>
  <si>
    <t>Wichita</t>
  </si>
  <si>
    <t>Wilbarger</t>
  </si>
  <si>
    <t>Willacy</t>
  </si>
  <si>
    <t>Winkler</t>
  </si>
  <si>
    <t>Wise</t>
  </si>
  <si>
    <t>Wood</t>
  </si>
  <si>
    <t>Yoakum</t>
  </si>
  <si>
    <t>Young</t>
  </si>
  <si>
    <t>Zapata</t>
  </si>
  <si>
    <t>Zavala</t>
  </si>
  <si>
    <t>Yellow shaded cells: click on the cell; a small down-arrow will appear to the right of the cell; click on the arrow and select an option from the dropdown menu.</t>
  </si>
  <si>
    <t>Blue shaded cells: click on the cell, type your answer (a positive number or the number zero).</t>
  </si>
  <si>
    <t>Version 4 (3/5/2024)</t>
  </si>
  <si>
    <t>Printed:</t>
  </si>
  <si>
    <r>
      <rPr>
        <b/>
        <u/>
        <sz val="11"/>
        <color theme="1"/>
        <rFont val="Arial"/>
        <family val="2"/>
      </rPr>
      <t>Acknowledgements</t>
    </r>
    <r>
      <rPr>
        <sz val="11"/>
        <color theme="1"/>
        <rFont val="Arial"/>
        <family val="2"/>
      </rPr>
      <t>: The authors thank Dr. Maria Bowman, Research Agricultural Economist at the USDA Economic Research Service, for her helpful comments.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</si>
</sst>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0_);_(* \(#,##0.0000\);_(* &quot;-&quot;??_);_(@_)"/>
    <numFmt numFmtId="165" formatCode="_(* #,##0.00000_);_(* \(#,##0.00000\);_(* &quot;-&quot;??_);_(@_)"/>
    <numFmt numFmtId="166" formatCode="0.0000"/>
    <numFmt numFmtId="167" formatCode="_(&quot;$&quot;* #,##0_);_(&quot;$&quot;* \(#,##0\);_(&quot;$&quot;* &quot;-&quot;??_);_(@_)"/>
  </numFmts>
  <fonts count="48">
    <font>
      <sz val="11"/>
      <color rgb="FF000000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rgb="FF5F9025"/>
      <name val="Arial Unicode MS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indexed="9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b/>
      <sz val="10"/>
      <color indexed="60"/>
      <name val="Arial"/>
      <family val="2"/>
    </font>
    <font>
      <u/>
      <sz val="11"/>
      <color theme="10"/>
      <name val="Calibri"/>
      <family val="2"/>
      <scheme val="minor"/>
    </font>
    <font>
      <sz val="10"/>
      <name val="MS Sans Serif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7"/>
      <color indexed="63"/>
      <name val="Arial"/>
      <family val="2"/>
    </font>
    <font>
      <b/>
      <i/>
      <sz val="10"/>
      <color theme="1"/>
      <name val="Arial"/>
      <family val="2"/>
    </font>
    <font>
      <sz val="12"/>
      <color theme="1"/>
      <name val="Arial"/>
      <family val="2"/>
    </font>
    <font>
      <b/>
      <sz val="16"/>
      <color indexed="9"/>
      <name val="Arial"/>
      <family val="2"/>
    </font>
    <font>
      <u/>
      <sz val="10"/>
      <color rgb="FF0000FF"/>
      <name val="Arial"/>
      <family val="2"/>
    </font>
    <font>
      <u/>
      <sz val="11"/>
      <color indexed="12"/>
      <name val="Arial"/>
      <family val="2"/>
    </font>
    <font>
      <b/>
      <sz val="11"/>
      <color rgb="FF000000"/>
      <name val="Calibri"/>
      <family val="2"/>
      <scheme val="minor"/>
    </font>
    <font>
      <b/>
      <sz val="11"/>
      <color theme="1"/>
      <name val="Arial"/>
      <family val="2"/>
    </font>
    <font>
      <b/>
      <i/>
      <sz val="11"/>
      <color theme="1"/>
      <name val="Arial"/>
      <family val="2"/>
    </font>
    <font>
      <b/>
      <i/>
      <sz val="12"/>
      <color theme="1"/>
      <name val="Arial"/>
      <family val="2"/>
    </font>
    <font>
      <b/>
      <sz val="10"/>
      <color rgb="FFFF0000"/>
      <name val="Arial"/>
      <family val="2"/>
    </font>
    <font>
      <vertAlign val="subscript"/>
      <sz val="10"/>
      <name val="Arial"/>
      <family val="2"/>
    </font>
    <font>
      <b/>
      <sz val="11"/>
      <color theme="1"/>
      <name val="Calibri Light"/>
      <family val="2"/>
    </font>
    <font>
      <sz val="11"/>
      <color theme="1"/>
      <name val="Calibri Light"/>
      <family val="2"/>
    </font>
    <font>
      <b/>
      <vertAlign val="subscript"/>
      <sz val="10"/>
      <color theme="1"/>
      <name val="Arial"/>
      <family val="2"/>
    </font>
    <font>
      <b/>
      <sz val="11"/>
      <color indexed="9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u/>
      <sz val="9"/>
      <color indexed="12"/>
      <name val="Arial"/>
      <family val="2"/>
    </font>
    <font>
      <sz val="11"/>
      <color rgb="FFFF0000"/>
      <name val="Calibri"/>
      <family val="2"/>
      <scheme val="minor"/>
    </font>
    <font>
      <b/>
      <i/>
      <sz val="10"/>
      <color rgb="FFFF0000"/>
      <name val="Arial"/>
      <family val="2"/>
    </font>
    <font>
      <b/>
      <u/>
      <sz val="11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9" fontId="9" fillId="0" borderId="0" applyFont="0" applyFill="0" applyBorder="0" applyAlignment="0" applyProtection="0"/>
    <xf numFmtId="0" fontId="8" fillId="0" borderId="0"/>
    <xf numFmtId="43" fontId="9" fillId="0" borderId="0" applyFont="0" applyFill="0" applyBorder="0" applyAlignment="0" applyProtection="0"/>
    <xf numFmtId="0" fontId="7" fillId="0" borderId="0"/>
    <xf numFmtId="0" fontId="5" fillId="0" borderId="0"/>
    <xf numFmtId="0" fontId="18" fillId="0" borderId="0" applyNumberFormat="0" applyFill="0" applyBorder="0" applyAlignment="0" applyProtection="0">
      <alignment vertical="top"/>
      <protection locked="0"/>
    </xf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23" fillId="0" borderId="0"/>
    <xf numFmtId="44" fontId="9" fillId="0" borderId="0" applyFont="0" applyFill="0" applyBorder="0" applyAlignment="0" applyProtection="0"/>
    <xf numFmtId="0" fontId="2" fillId="0" borderId="0"/>
  </cellStyleXfs>
  <cellXfs count="213">
    <xf numFmtId="0" fontId="0" fillId="0" borderId="0" xfId="0"/>
    <xf numFmtId="0" fontId="7" fillId="0" borderId="0" xfId="4"/>
    <xf numFmtId="0" fontId="6" fillId="0" borderId="0" xfId="4" applyFont="1"/>
    <xf numFmtId="0" fontId="10" fillId="0" borderId="0" xfId="0" applyFont="1"/>
    <xf numFmtId="0" fontId="17" fillId="0" borderId="0" xfId="5" applyFont="1" applyAlignment="1">
      <alignment horizontal="left" indent="1"/>
    </xf>
    <xf numFmtId="0" fontId="15" fillId="0" borderId="0" xfId="6" applyFont="1" applyAlignment="1" applyProtection="1">
      <alignment horizontal="left" indent="1"/>
    </xf>
    <xf numFmtId="0" fontId="31" fillId="0" borderId="0" xfId="6" applyFont="1" applyAlignment="1" applyProtection="1">
      <alignment horizontal="left" vertical="center" indent="1"/>
    </xf>
    <xf numFmtId="0" fontId="15" fillId="0" borderId="0" xfId="6" applyFont="1" applyAlignment="1" applyProtection="1">
      <alignment wrapText="1"/>
    </xf>
    <xf numFmtId="0" fontId="29" fillId="2" borderId="2" xfId="5" applyFont="1" applyFill="1" applyBorder="1" applyAlignment="1">
      <alignment horizontal="left" indent="1"/>
    </xf>
    <xf numFmtId="0" fontId="18" fillId="0" borderId="0" xfId="6" applyAlignment="1" applyProtection="1">
      <alignment horizontal="left" indent="1"/>
    </xf>
    <xf numFmtId="0" fontId="16" fillId="0" borderId="0" xfId="5" applyFont="1"/>
    <xf numFmtId="0" fontId="19" fillId="0" borderId="0" xfId="5" applyFont="1"/>
    <xf numFmtId="0" fontId="19" fillId="0" borderId="0" xfId="5" applyFont="1" applyAlignment="1">
      <alignment vertical="center"/>
    </xf>
    <xf numFmtId="0" fontId="12" fillId="0" borderId="0" xfId="5" applyFont="1" applyAlignment="1">
      <alignment horizontal="left" indent="1"/>
    </xf>
    <xf numFmtId="0" fontId="26" fillId="0" borderId="0" xfId="5" applyFont="1" applyAlignment="1">
      <alignment horizontal="left" wrapText="1" indent="1"/>
    </xf>
    <xf numFmtId="0" fontId="13" fillId="5" borderId="8" xfId="0" applyFont="1" applyFill="1" applyBorder="1" applyAlignment="1">
      <alignment horizontal="left" indent="1"/>
    </xf>
    <xf numFmtId="0" fontId="11" fillId="0" borderId="0" xfId="4" applyFont="1" applyAlignment="1">
      <alignment horizontal="center"/>
    </xf>
    <xf numFmtId="0" fontId="19" fillId="0" borderId="11" xfId="5" applyFont="1" applyBorder="1"/>
    <xf numFmtId="0" fontId="13" fillId="5" borderId="12" xfId="0" applyFont="1" applyFill="1" applyBorder="1" applyAlignment="1">
      <alignment horizontal="left" indent="1"/>
    </xf>
    <xf numFmtId="0" fontId="19" fillId="0" borderId="13" xfId="5" applyFont="1" applyBorder="1"/>
    <xf numFmtId="0" fontId="19" fillId="0" borderId="14" xfId="5" applyFont="1" applyBorder="1"/>
    <xf numFmtId="0" fontId="19" fillId="0" borderId="8" xfId="5" applyFont="1" applyBorder="1"/>
    <xf numFmtId="0" fontId="15" fillId="0" borderId="13" xfId="5" applyFont="1" applyBorder="1" applyAlignment="1">
      <alignment horizontal="left" indent="1"/>
    </xf>
    <xf numFmtId="0" fontId="19" fillId="0" borderId="12" xfId="5" applyFont="1" applyBorder="1"/>
    <xf numFmtId="0" fontId="15" fillId="5" borderId="0" xfId="6" applyFont="1" applyFill="1" applyAlignment="1" applyProtection="1">
      <alignment horizontal="left" indent="1"/>
    </xf>
    <xf numFmtId="0" fontId="26" fillId="5" borderId="0" xfId="0" applyFont="1" applyFill="1" applyAlignment="1">
      <alignment horizontal="left" wrapText="1" indent="1"/>
    </xf>
    <xf numFmtId="0" fontId="12" fillId="5" borderId="0" xfId="0" applyFont="1" applyFill="1"/>
    <xf numFmtId="0" fontId="24" fillId="3" borderId="16" xfId="0" applyFont="1" applyFill="1" applyBorder="1" applyAlignment="1">
      <alignment horizontal="left" vertical="center"/>
    </xf>
    <xf numFmtId="0" fontId="24" fillId="3" borderId="17" xfId="0" applyFont="1" applyFill="1" applyBorder="1" applyAlignment="1">
      <alignment horizontal="left" vertical="center"/>
    </xf>
    <xf numFmtId="0" fontId="31" fillId="0" borderId="15" xfId="6" applyFont="1" applyBorder="1" applyAlignment="1" applyProtection="1">
      <alignment horizontal="left" vertical="center" indent="1"/>
    </xf>
    <xf numFmtId="0" fontId="19" fillId="0" borderId="16" xfId="5" applyFont="1" applyBorder="1" applyAlignment="1">
      <alignment vertical="center"/>
    </xf>
    <xf numFmtId="0" fontId="19" fillId="0" borderId="17" xfId="5" applyFont="1" applyBorder="1" applyAlignment="1">
      <alignment vertical="center"/>
    </xf>
    <xf numFmtId="0" fontId="24" fillId="5" borderId="15" xfId="0" applyFont="1" applyFill="1" applyBorder="1" applyAlignment="1">
      <alignment horizontal="left" vertical="center"/>
    </xf>
    <xf numFmtId="0" fontId="24" fillId="5" borderId="16" xfId="0" applyFont="1" applyFill="1" applyBorder="1" applyAlignment="1">
      <alignment horizontal="left" vertical="center"/>
    </xf>
    <xf numFmtId="0" fontId="21" fillId="0" borderId="13" xfId="5" applyFont="1" applyBorder="1" applyAlignment="1">
      <alignment horizontal="left" indent="1"/>
    </xf>
    <xf numFmtId="0" fontId="19" fillId="0" borderId="15" xfId="5" applyFont="1" applyBorder="1"/>
    <xf numFmtId="0" fontId="19" fillId="0" borderId="16" xfId="5" applyFont="1" applyBorder="1"/>
    <xf numFmtId="0" fontId="19" fillId="0" borderId="17" xfId="5" applyFont="1" applyBorder="1"/>
    <xf numFmtId="0" fontId="13" fillId="5" borderId="16" xfId="0" applyFont="1" applyFill="1" applyBorder="1" applyAlignment="1">
      <alignment horizontal="left" vertical="center"/>
    </xf>
    <xf numFmtId="0" fontId="12" fillId="0" borderId="16" xfId="5" applyFont="1" applyBorder="1" applyAlignment="1">
      <alignment vertical="center"/>
    </xf>
    <xf numFmtId="0" fontId="12" fillId="0" borderId="16" xfId="5" applyFont="1" applyBorder="1" applyAlignment="1">
      <alignment horizontal="center" vertical="center"/>
    </xf>
    <xf numFmtId="0" fontId="24" fillId="5" borderId="0" xfId="0" applyFont="1" applyFill="1" applyAlignment="1">
      <alignment horizontal="left" vertical="center"/>
    </xf>
    <xf numFmtId="0" fontId="13" fillId="5" borderId="0" xfId="0" applyFont="1" applyFill="1" applyAlignment="1">
      <alignment horizontal="left" vertical="center"/>
    </xf>
    <xf numFmtId="0" fontId="12" fillId="0" borderId="0" xfId="5" applyFont="1" applyAlignment="1">
      <alignment horizontal="center"/>
    </xf>
    <xf numFmtId="0" fontId="3" fillId="0" borderId="0" xfId="4" applyFont="1"/>
    <xf numFmtId="0" fontId="11" fillId="0" borderId="0" xfId="4" applyFont="1"/>
    <xf numFmtId="0" fontId="13" fillId="5" borderId="8" xfId="0" applyFont="1" applyFill="1" applyBorder="1" applyAlignment="1">
      <alignment horizontal="left" wrapText="1" indent="1"/>
    </xf>
    <xf numFmtId="0" fontId="2" fillId="0" borderId="0" xfId="4" applyFont="1"/>
    <xf numFmtId="9" fontId="19" fillId="0" borderId="0" xfId="5" applyNumberFormat="1" applyFont="1"/>
    <xf numFmtId="0" fontId="2" fillId="0" borderId="0" xfId="4" quotePrefix="1" applyFont="1"/>
    <xf numFmtId="0" fontId="4" fillId="0" borderId="0" xfId="4" applyFont="1"/>
    <xf numFmtId="49" fontId="5" fillId="0" borderId="0" xfId="4" applyNumberFormat="1" applyFont="1"/>
    <xf numFmtId="49" fontId="4" fillId="0" borderId="0" xfId="4" applyNumberFormat="1" applyFont="1"/>
    <xf numFmtId="0" fontId="2" fillId="0" borderId="0" xfId="4" applyFont="1" applyAlignment="1">
      <alignment horizontal="right"/>
    </xf>
    <xf numFmtId="0" fontId="0" fillId="0" borderId="0" xfId="0" applyAlignment="1">
      <alignment horizontal="right"/>
    </xf>
    <xf numFmtId="0" fontId="7" fillId="0" borderId="0" xfId="4" applyAlignment="1">
      <alignment horizontal="left"/>
    </xf>
    <xf numFmtId="49" fontId="2" fillId="0" borderId="0" xfId="4" applyNumberFormat="1" applyFont="1"/>
    <xf numFmtId="0" fontId="11" fillId="0" borderId="3" xfId="14" applyFont="1" applyBorder="1" applyAlignment="1">
      <alignment horizontal="center" vertical="top"/>
    </xf>
    <xf numFmtId="0" fontId="2" fillId="0" borderId="0" xfId="14"/>
    <xf numFmtId="0" fontId="7" fillId="8" borderId="0" xfId="4" applyFill="1"/>
    <xf numFmtId="0" fontId="0" fillId="8" borderId="0" xfId="0" applyFill="1" applyAlignment="1">
      <alignment horizontal="right"/>
    </xf>
    <xf numFmtId="0" fontId="0" fillId="7" borderId="0" xfId="0" applyFill="1" applyAlignment="1">
      <alignment horizontal="right"/>
    </xf>
    <xf numFmtId="0" fontId="7" fillId="7" borderId="0" xfId="4" applyFill="1"/>
    <xf numFmtId="0" fontId="0" fillId="7" borderId="0" xfId="0" applyFill="1"/>
    <xf numFmtId="0" fontId="0" fillId="9" borderId="0" xfId="0" applyFill="1" applyAlignment="1">
      <alignment horizontal="right"/>
    </xf>
    <xf numFmtId="0" fontId="7" fillId="9" borderId="0" xfId="4" applyFill="1"/>
    <xf numFmtId="0" fontId="0" fillId="9" borderId="0" xfId="0" applyFill="1"/>
    <xf numFmtId="0" fontId="7" fillId="10" borderId="0" xfId="4" applyFill="1"/>
    <xf numFmtId="0" fontId="0" fillId="10" borderId="0" xfId="0" applyFill="1" applyAlignment="1">
      <alignment horizontal="right"/>
    </xf>
    <xf numFmtId="0" fontId="0" fillId="10" borderId="0" xfId="0" applyFill="1"/>
    <xf numFmtId="0" fontId="0" fillId="8" borderId="0" xfId="0" applyFill="1"/>
    <xf numFmtId="0" fontId="7" fillId="6" borderId="0" xfId="4" applyFill="1"/>
    <xf numFmtId="0" fontId="0" fillId="6" borderId="0" xfId="0" applyFill="1" applyAlignment="1">
      <alignment horizontal="right"/>
    </xf>
    <xf numFmtId="0" fontId="0" fillId="6" borderId="0" xfId="0" applyFill="1"/>
    <xf numFmtId="0" fontId="7" fillId="11" borderId="0" xfId="4" applyFill="1"/>
    <xf numFmtId="0" fontId="0" fillId="11" borderId="0" xfId="0" applyFill="1" applyAlignment="1">
      <alignment horizontal="right"/>
    </xf>
    <xf numFmtId="0" fontId="0" fillId="11" borderId="0" xfId="0" applyFill="1"/>
    <xf numFmtId="0" fontId="19" fillId="0" borderId="0" xfId="5" quotePrefix="1" applyFont="1"/>
    <xf numFmtId="0" fontId="13" fillId="5" borderId="0" xfId="0" applyFont="1" applyFill="1" applyAlignment="1">
      <alignment horizontal="left"/>
    </xf>
    <xf numFmtId="0" fontId="36" fillId="5" borderId="0" xfId="0" applyFont="1" applyFill="1" applyAlignment="1">
      <alignment horizontal="left" vertical="center"/>
    </xf>
    <xf numFmtId="0" fontId="35" fillId="0" borderId="0" xfId="5" applyFont="1"/>
    <xf numFmtId="0" fontId="28" fillId="0" borderId="0" xfId="5" applyFont="1"/>
    <xf numFmtId="166" fontId="19" fillId="0" borderId="0" xfId="5" applyNumberFormat="1" applyFont="1"/>
    <xf numFmtId="164" fontId="19" fillId="0" borderId="0" xfId="5" applyNumberFormat="1" applyFont="1"/>
    <xf numFmtId="0" fontId="33" fillId="0" borderId="3" xfId="5" applyFont="1" applyBorder="1" applyAlignment="1">
      <alignment horizontal="center"/>
    </xf>
    <xf numFmtId="44" fontId="19" fillId="0" borderId="3" xfId="13" applyFont="1" applyBorder="1" applyProtection="1"/>
    <xf numFmtId="44" fontId="19" fillId="0" borderId="6" xfId="5" applyNumberFormat="1" applyFont="1" applyBorder="1"/>
    <xf numFmtId="44" fontId="19" fillId="0" borderId="3" xfId="5" applyNumberFormat="1" applyFont="1" applyBorder="1"/>
    <xf numFmtId="0" fontId="33" fillId="0" borderId="18" xfId="5" applyFont="1" applyBorder="1" applyAlignment="1">
      <alignment horizontal="center"/>
    </xf>
    <xf numFmtId="44" fontId="19" fillId="0" borderId="18" xfId="13" applyFont="1" applyBorder="1" applyProtection="1"/>
    <xf numFmtId="44" fontId="19" fillId="0" borderId="18" xfId="5" applyNumberFormat="1" applyFont="1" applyBorder="1"/>
    <xf numFmtId="0" fontId="21" fillId="0" borderId="14" xfId="5" applyFont="1" applyBorder="1" applyAlignment="1">
      <alignment horizontal="left" indent="1"/>
    </xf>
    <xf numFmtId="0" fontId="21" fillId="0" borderId="12" xfId="5" applyFont="1" applyBorder="1" applyAlignment="1">
      <alignment horizontal="left" indent="1"/>
    </xf>
    <xf numFmtId="0" fontId="34" fillId="0" borderId="5" xfId="5" applyFont="1" applyBorder="1"/>
    <xf numFmtId="0" fontId="27" fillId="5" borderId="0" xfId="0" applyFont="1" applyFill="1" applyAlignment="1">
      <alignment horizontal="left" vertical="center"/>
    </xf>
    <xf numFmtId="0" fontId="19" fillId="0" borderId="21" xfId="5" applyFont="1" applyBorder="1"/>
    <xf numFmtId="0" fontId="38" fillId="0" borderId="0" xfId="0" applyFont="1"/>
    <xf numFmtId="0" fontId="39" fillId="0" borderId="0" xfId="0" applyFont="1"/>
    <xf numFmtId="44" fontId="19" fillId="4" borderId="3" xfId="13" applyFont="1" applyFill="1" applyBorder="1" applyProtection="1">
      <protection locked="0"/>
    </xf>
    <xf numFmtId="44" fontId="34" fillId="0" borderId="3" xfId="13" applyFont="1" applyBorder="1" applyProtection="1"/>
    <xf numFmtId="0" fontId="19" fillId="0" borderId="5" xfId="5" applyFont="1" applyBorder="1"/>
    <xf numFmtId="0" fontId="19" fillId="0" borderId="6" xfId="5" applyFont="1" applyBorder="1"/>
    <xf numFmtId="0" fontId="34" fillId="0" borderId="6" xfId="5" applyFont="1" applyBorder="1"/>
    <xf numFmtId="44" fontId="34" fillId="0" borderId="3" xfId="5" applyNumberFormat="1" applyFont="1" applyBorder="1"/>
    <xf numFmtId="44" fontId="34" fillId="0" borderId="18" xfId="13" applyFont="1" applyBorder="1" applyProtection="1"/>
    <xf numFmtId="0" fontId="12" fillId="5" borderId="0" xfId="0" applyFont="1" applyFill="1" applyAlignment="1">
      <alignment horizontal="left" vertical="center"/>
    </xf>
    <xf numFmtId="44" fontId="19" fillId="0" borderId="3" xfId="13" applyFont="1" applyFill="1" applyBorder="1" applyProtection="1"/>
    <xf numFmtId="0" fontId="36" fillId="5" borderId="0" xfId="0" applyFont="1" applyFill="1" applyAlignment="1">
      <alignment horizontal="left"/>
    </xf>
    <xf numFmtId="165" fontId="19" fillId="0" borderId="3" xfId="3" applyNumberFormat="1" applyFont="1" applyBorder="1" applyAlignment="1" applyProtection="1">
      <alignment shrinkToFit="1"/>
    </xf>
    <xf numFmtId="0" fontId="24" fillId="3" borderId="7" xfId="0" applyFont="1" applyFill="1" applyBorder="1" applyAlignment="1">
      <alignment horizontal="left" vertical="center"/>
    </xf>
    <xf numFmtId="0" fontId="24" fillId="3" borderId="9" xfId="0" applyFont="1" applyFill="1" applyBorder="1" applyAlignment="1">
      <alignment horizontal="left" vertical="center"/>
    </xf>
    <xf numFmtId="44" fontId="19" fillId="0" borderId="0" xfId="13" applyFont="1" applyBorder="1" applyAlignment="1" applyProtection="1">
      <alignment horizontal="right"/>
    </xf>
    <xf numFmtId="0" fontId="13" fillId="5" borderId="20" xfId="0" applyFont="1" applyFill="1" applyBorder="1" applyAlignment="1">
      <alignment horizontal="left" indent="1"/>
    </xf>
    <xf numFmtId="0" fontId="13" fillId="5" borderId="19" xfId="0" applyFont="1" applyFill="1" applyBorder="1" applyAlignment="1">
      <alignment horizontal="left" indent="1"/>
    </xf>
    <xf numFmtId="0" fontId="14" fillId="2" borderId="2" xfId="5" applyFont="1" applyFill="1" applyBorder="1" applyAlignment="1">
      <alignment vertical="center"/>
    </xf>
    <xf numFmtId="0" fontId="33" fillId="3" borderId="3" xfId="5" applyFont="1" applyFill="1" applyBorder="1" applyAlignment="1">
      <alignment horizontal="center"/>
    </xf>
    <xf numFmtId="0" fontId="33" fillId="3" borderId="18" xfId="5" applyFont="1" applyFill="1" applyBorder="1" applyAlignment="1">
      <alignment horizontal="center"/>
    </xf>
    <xf numFmtId="44" fontId="34" fillId="0" borderId="0" xfId="5" applyNumberFormat="1" applyFont="1"/>
    <xf numFmtId="44" fontId="34" fillId="0" borderId="0" xfId="13" applyFont="1" applyBorder="1" applyProtection="1"/>
    <xf numFmtId="44" fontId="34" fillId="0" borderId="11" xfId="13" applyFont="1" applyBorder="1" applyProtection="1"/>
    <xf numFmtId="9" fontId="19" fillId="0" borderId="3" xfId="1" applyFont="1" applyBorder="1" applyAlignment="1" applyProtection="1">
      <alignment horizontal="right" shrinkToFit="1"/>
    </xf>
    <xf numFmtId="9" fontId="19" fillId="0" borderId="18" xfId="1" applyFont="1" applyBorder="1" applyAlignment="1" applyProtection="1">
      <alignment horizontal="right" shrinkToFit="1"/>
    </xf>
    <xf numFmtId="0" fontId="19" fillId="0" borderId="0" xfId="5" applyFont="1" applyAlignment="1">
      <alignment horizontal="right"/>
    </xf>
    <xf numFmtId="0" fontId="19" fillId="0" borderId="11" xfId="5" applyFont="1" applyBorder="1" applyAlignment="1">
      <alignment horizontal="right"/>
    </xf>
    <xf numFmtId="44" fontId="19" fillId="0" borderId="0" xfId="5" applyNumberFormat="1" applyFont="1"/>
    <xf numFmtId="44" fontId="34" fillId="0" borderId="18" xfId="5" applyNumberFormat="1" applyFont="1" applyBorder="1"/>
    <xf numFmtId="0" fontId="19" fillId="0" borderId="0" xfId="5" quotePrefix="1" applyFont="1" applyAlignment="1">
      <alignment horizontal="center"/>
    </xf>
    <xf numFmtId="43" fontId="19" fillId="0" borderId="3" xfId="3" applyFont="1" applyBorder="1" applyAlignment="1" applyProtection="1">
      <alignment horizontal="center" shrinkToFit="1"/>
    </xf>
    <xf numFmtId="0" fontId="13" fillId="5" borderId="8" xfId="0" applyFont="1" applyFill="1" applyBorder="1" applyAlignment="1">
      <alignment horizontal="left" indent="2"/>
    </xf>
    <xf numFmtId="0" fontId="24" fillId="3" borderId="15" xfId="0" applyFont="1" applyFill="1" applyBorder="1" applyAlignment="1">
      <alignment horizontal="left" vertical="center" indent="1"/>
    </xf>
    <xf numFmtId="0" fontId="13" fillId="5" borderId="8" xfId="0" applyFont="1" applyFill="1" applyBorder="1" applyAlignment="1">
      <alignment horizontal="left" vertical="center" indent="3"/>
    </xf>
    <xf numFmtId="0" fontId="13" fillId="5" borderId="8" xfId="0" applyFont="1" applyFill="1" applyBorder="1" applyAlignment="1">
      <alignment horizontal="left" wrapText="1" indent="2"/>
    </xf>
    <xf numFmtId="0" fontId="13" fillId="5" borderId="20" xfId="0" applyFont="1" applyFill="1" applyBorder="1" applyAlignment="1">
      <alignment horizontal="left" indent="2"/>
    </xf>
    <xf numFmtId="0" fontId="27" fillId="5" borderId="20" xfId="0" applyFont="1" applyFill="1" applyBorder="1" applyAlignment="1">
      <alignment horizontal="left" indent="1"/>
    </xf>
    <xf numFmtId="0" fontId="19" fillId="0" borderId="8" xfId="5" applyFont="1" applyBorder="1" applyAlignment="1">
      <alignment horizontal="left" indent="1"/>
    </xf>
    <xf numFmtId="0" fontId="19" fillId="0" borderId="22" xfId="5" applyFont="1" applyBorder="1" applyAlignment="1">
      <alignment horizontal="left" indent="1"/>
    </xf>
    <xf numFmtId="0" fontId="13" fillId="0" borderId="19" xfId="5" applyFont="1" applyBorder="1" applyAlignment="1">
      <alignment horizontal="left" indent="1"/>
    </xf>
    <xf numFmtId="0" fontId="13" fillId="0" borderId="19" xfId="5" quotePrefix="1" applyFont="1" applyBorder="1" applyAlignment="1">
      <alignment horizontal="left" indent="2"/>
    </xf>
    <xf numFmtId="0" fontId="27" fillId="0" borderId="19" xfId="5" applyFont="1" applyBorder="1" applyAlignment="1">
      <alignment horizontal="left" indent="1"/>
    </xf>
    <xf numFmtId="0" fontId="13" fillId="5" borderId="19" xfId="0" applyFont="1" applyFill="1" applyBorder="1" applyAlignment="1">
      <alignment horizontal="left" indent="2"/>
    </xf>
    <xf numFmtId="0" fontId="36" fillId="0" borderId="8" xfId="5" applyFont="1" applyBorder="1" applyAlignment="1">
      <alignment horizontal="left" indent="1"/>
    </xf>
    <xf numFmtId="0" fontId="34" fillId="0" borderId="23" xfId="5" applyFont="1" applyBorder="1" applyAlignment="1">
      <alignment horizontal="left" indent="1"/>
    </xf>
    <xf numFmtId="0" fontId="34" fillId="0" borderId="20" xfId="5" applyFont="1" applyBorder="1" applyAlignment="1">
      <alignment horizontal="left" indent="3"/>
    </xf>
    <xf numFmtId="0" fontId="41" fillId="2" borderId="2" xfId="5" applyFont="1" applyFill="1" applyBorder="1" applyAlignment="1">
      <alignment horizontal="right"/>
    </xf>
    <xf numFmtId="44" fontId="19" fillId="0" borderId="3" xfId="13" applyFont="1" applyBorder="1" applyAlignment="1" applyProtection="1">
      <alignment horizontal="left" shrinkToFit="1"/>
    </xf>
    <xf numFmtId="0" fontId="20" fillId="0" borderId="0" xfId="6" applyFont="1" applyAlignment="1" applyProtection="1">
      <alignment horizontal="left" indent="1"/>
    </xf>
    <xf numFmtId="44" fontId="19" fillId="0" borderId="18" xfId="13" applyFont="1" applyBorder="1" applyAlignment="1" applyProtection="1">
      <alignment horizontal="left" shrinkToFit="1"/>
    </xf>
    <xf numFmtId="43" fontId="19" fillId="0" borderId="18" xfId="3" applyFont="1" applyBorder="1" applyAlignment="1" applyProtection="1">
      <alignment horizontal="center" shrinkToFit="1"/>
    </xf>
    <xf numFmtId="0" fontId="8" fillId="0" borderId="0" xfId="2"/>
    <xf numFmtId="0" fontId="42" fillId="0" borderId="0" xfId="6" applyFont="1" applyAlignment="1" applyProtection="1">
      <alignment horizontal="left" vertical="center" indent="2"/>
    </xf>
    <xf numFmtId="0" fontId="44" fillId="0" borderId="0" xfId="6" applyFont="1" applyAlignment="1" applyProtection="1">
      <alignment horizontal="left" vertical="top" indent="2"/>
    </xf>
    <xf numFmtId="0" fontId="45" fillId="6" borderId="0" xfId="4" applyFont="1" applyFill="1"/>
    <xf numFmtId="0" fontId="24" fillId="3" borderId="1" xfId="0" applyFont="1" applyFill="1" applyBorder="1" applyAlignment="1">
      <alignment horizontal="left" vertical="center" indent="1"/>
    </xf>
    <xf numFmtId="0" fontId="13" fillId="0" borderId="0" xfId="5" applyFont="1" applyAlignment="1" applyProtection="1">
      <alignment horizontal="left" vertical="center" wrapText="1" shrinkToFit="1"/>
      <protection locked="0"/>
    </xf>
    <xf numFmtId="0" fontId="19" fillId="0" borderId="8" xfId="5" applyFont="1" applyBorder="1" applyAlignment="1">
      <alignment vertical="center"/>
    </xf>
    <xf numFmtId="0" fontId="13" fillId="0" borderId="8" xfId="5" applyFont="1" applyBorder="1" applyAlignment="1" applyProtection="1">
      <alignment horizontal="left" vertical="center" wrapText="1" shrinkToFit="1"/>
      <protection locked="0"/>
    </xf>
    <xf numFmtId="0" fontId="21" fillId="0" borderId="8" xfId="5" applyFont="1" applyBorder="1" applyAlignment="1">
      <alignment horizontal="left" indent="1"/>
    </xf>
    <xf numFmtId="0" fontId="21" fillId="0" borderId="0" xfId="5" applyFont="1" applyAlignment="1">
      <alignment horizontal="left" indent="1"/>
    </xf>
    <xf numFmtId="0" fontId="15" fillId="0" borderId="0" xfId="5" applyFont="1" applyAlignment="1">
      <alignment horizontal="left" indent="1"/>
    </xf>
    <xf numFmtId="0" fontId="24" fillId="0" borderId="8" xfId="0" applyFont="1" applyBorder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19" fillId="0" borderId="0" xfId="5" applyFont="1" applyAlignment="1">
      <alignment horizontal="left" indent="1"/>
    </xf>
    <xf numFmtId="0" fontId="12" fillId="0" borderId="0" xfId="0" applyFont="1"/>
    <xf numFmtId="9" fontId="19" fillId="0" borderId="3" xfId="1" applyFont="1" applyFill="1" applyBorder="1" applyAlignment="1" applyProtection="1">
      <alignment horizontal="right" shrinkToFit="1"/>
    </xf>
    <xf numFmtId="9" fontId="19" fillId="0" borderId="3" xfId="1" applyFont="1" applyFill="1" applyBorder="1" applyAlignment="1" applyProtection="1">
      <alignment horizontal="right"/>
    </xf>
    <xf numFmtId="9" fontId="19" fillId="0" borderId="18" xfId="1" applyFont="1" applyFill="1" applyBorder="1" applyAlignment="1" applyProtection="1">
      <alignment horizontal="right"/>
    </xf>
    <xf numFmtId="9" fontId="19" fillId="0" borderId="18" xfId="1" applyFont="1" applyFill="1" applyBorder="1" applyAlignment="1" applyProtection="1">
      <alignment horizontal="right" shrinkToFit="1"/>
    </xf>
    <xf numFmtId="0" fontId="27" fillId="4" borderId="4" xfId="0" applyFont="1" applyFill="1" applyBorder="1" applyAlignment="1">
      <alignment horizontal="left"/>
    </xf>
    <xf numFmtId="0" fontId="27" fillId="4" borderId="5" xfId="0" applyFont="1" applyFill="1" applyBorder="1" applyAlignment="1">
      <alignment horizontal="left"/>
    </xf>
    <xf numFmtId="0" fontId="27" fillId="4" borderId="6" xfId="0" applyFont="1" applyFill="1" applyBorder="1" applyAlignment="1">
      <alignment horizontal="left"/>
    </xf>
    <xf numFmtId="0" fontId="27" fillId="12" borderId="4" xfId="0" applyFont="1" applyFill="1" applyBorder="1" applyAlignment="1">
      <alignment horizontal="left"/>
    </xf>
    <xf numFmtId="0" fontId="27" fillId="12" borderId="5" xfId="0" applyFont="1" applyFill="1" applyBorder="1" applyAlignment="1">
      <alignment horizontal="left"/>
    </xf>
    <xf numFmtId="0" fontId="27" fillId="12" borderId="6" xfId="0" applyFont="1" applyFill="1" applyBorder="1" applyAlignment="1">
      <alignment horizontal="left"/>
    </xf>
    <xf numFmtId="0" fontId="47" fillId="5" borderId="0" xfId="0" applyFont="1" applyFill="1" applyAlignment="1">
      <alignment horizontal="left" indent="1"/>
    </xf>
    <xf numFmtId="0" fontId="47" fillId="0" borderId="0" xfId="5" applyFont="1" applyAlignment="1">
      <alignment horizontal="left" indent="1"/>
    </xf>
    <xf numFmtId="0" fontId="47" fillId="5" borderId="0" xfId="0" applyFont="1" applyFill="1" applyAlignment="1">
      <alignment horizontal="right"/>
    </xf>
    <xf numFmtId="14" fontId="33" fillId="0" borderId="0" xfId="5" applyNumberFormat="1" applyFont="1" applyAlignment="1">
      <alignment horizontal="left"/>
    </xf>
    <xf numFmtId="0" fontId="12" fillId="0" borderId="0" xfId="0" applyFont="1" applyAlignment="1">
      <alignment horizontal="left" wrapText="1" indent="1"/>
    </xf>
    <xf numFmtId="0" fontId="24" fillId="3" borderId="1" xfId="0" applyFont="1" applyFill="1" applyBorder="1" applyAlignment="1">
      <alignment horizontal="left" vertical="center" indent="1"/>
    </xf>
    <xf numFmtId="0" fontId="24" fillId="3" borderId="7" xfId="0" applyFont="1" applyFill="1" applyBorder="1" applyAlignment="1">
      <alignment horizontal="left" vertical="center" indent="1"/>
    </xf>
    <xf numFmtId="0" fontId="24" fillId="3" borderId="9" xfId="0" applyFont="1" applyFill="1" applyBorder="1" applyAlignment="1">
      <alignment horizontal="left" vertical="center" indent="1"/>
    </xf>
    <xf numFmtId="0" fontId="25" fillId="4" borderId="1" xfId="0" applyFont="1" applyFill="1" applyBorder="1" applyAlignment="1" applyProtection="1">
      <alignment horizontal="center" vertical="center"/>
      <protection locked="0"/>
    </xf>
    <xf numFmtId="0" fontId="25" fillId="4" borderId="7" xfId="0" applyFont="1" applyFill="1" applyBorder="1" applyAlignment="1" applyProtection="1">
      <alignment horizontal="center" vertical="center"/>
      <protection locked="0"/>
    </xf>
    <xf numFmtId="0" fontId="25" fillId="4" borderId="9" xfId="0" applyFont="1" applyFill="1" applyBorder="1" applyAlignment="1" applyProtection="1">
      <alignment horizontal="center" vertical="center"/>
      <protection locked="0"/>
    </xf>
    <xf numFmtId="0" fontId="13" fillId="4" borderId="3" xfId="0" applyFont="1" applyFill="1" applyBorder="1" applyAlignment="1" applyProtection="1">
      <alignment horizontal="center" shrinkToFit="1"/>
      <protection locked="0"/>
    </xf>
    <xf numFmtId="0" fontId="0" fillId="0" borderId="3" xfId="0" applyBorder="1" applyAlignment="1" applyProtection="1">
      <alignment horizontal="center"/>
      <protection locked="0"/>
    </xf>
    <xf numFmtId="0" fontId="13" fillId="4" borderId="4" xfId="5" applyFont="1" applyFill="1" applyBorder="1" applyAlignment="1" applyProtection="1">
      <alignment horizontal="left" vertical="center" wrapText="1" shrinkToFit="1"/>
      <protection locked="0"/>
    </xf>
    <xf numFmtId="0" fontId="0" fillId="0" borderId="5" xfId="0" applyBorder="1" applyAlignment="1">
      <alignment horizontal="left" vertical="center" wrapText="1" shrinkToFit="1"/>
    </xf>
    <xf numFmtId="0" fontId="0" fillId="0" borderId="27" xfId="0" applyBorder="1" applyAlignment="1">
      <alignment horizontal="left" vertical="center" wrapText="1" shrinkToFit="1"/>
    </xf>
    <xf numFmtId="0" fontId="15" fillId="5" borderId="0" xfId="6" applyFont="1" applyFill="1" applyAlignment="1" applyProtection="1">
      <alignment horizontal="left" wrapText="1" indent="1"/>
    </xf>
    <xf numFmtId="0" fontId="36" fillId="0" borderId="28" xfId="5" applyFont="1" applyBorder="1" applyAlignment="1">
      <alignment horizontal="left" vertical="center" wrapText="1" indent="1"/>
    </xf>
    <xf numFmtId="0" fontId="0" fillId="0" borderId="29" xfId="0" applyBorder="1" applyAlignment="1">
      <alignment horizontal="left" vertical="center" wrapText="1"/>
    </xf>
    <xf numFmtId="0" fontId="0" fillId="0" borderId="30" xfId="0" applyBorder="1" applyAlignment="1">
      <alignment horizontal="left" vertical="center" wrapText="1"/>
    </xf>
    <xf numFmtId="0" fontId="13" fillId="4" borderId="4" xfId="0" applyFont="1" applyFill="1" applyBorder="1" applyAlignment="1" applyProtection="1">
      <alignment horizontal="center" vertical="center" wrapText="1" shrinkToFit="1"/>
      <protection locked="0"/>
    </xf>
    <xf numFmtId="0" fontId="13" fillId="4" borderId="5" xfId="0" applyFont="1" applyFill="1" applyBorder="1" applyAlignment="1" applyProtection="1">
      <alignment horizontal="center" vertical="center" wrapText="1" shrinkToFit="1"/>
      <protection locked="0"/>
    </xf>
    <xf numFmtId="0" fontId="13" fillId="4" borderId="6" xfId="0" applyFont="1" applyFill="1" applyBorder="1" applyAlignment="1" applyProtection="1">
      <alignment horizontal="center" vertical="center" wrapText="1" shrinkToFit="1"/>
      <protection locked="0"/>
    </xf>
    <xf numFmtId="44" fontId="13" fillId="4" borderId="3" xfId="13" applyFont="1" applyFill="1" applyBorder="1" applyAlignment="1" applyProtection="1">
      <alignment horizontal="left"/>
      <protection locked="0"/>
    </xf>
    <xf numFmtId="43" fontId="13" fillId="4" borderId="3" xfId="3" applyFont="1" applyFill="1" applyBorder="1" applyAlignment="1" applyProtection="1">
      <alignment horizontal="left"/>
      <protection locked="0"/>
    </xf>
    <xf numFmtId="44" fontId="34" fillId="0" borderId="4" xfId="5" applyNumberFormat="1" applyFont="1" applyBorder="1" applyAlignment="1">
      <alignment horizontal="center"/>
    </xf>
    <xf numFmtId="44" fontId="34" fillId="0" borderId="6" xfId="5" applyNumberFormat="1" applyFont="1" applyBorder="1" applyAlignment="1">
      <alignment horizontal="center"/>
    </xf>
    <xf numFmtId="167" fontId="34" fillId="0" borderId="4" xfId="5" applyNumberFormat="1" applyFont="1" applyBorder="1" applyAlignment="1">
      <alignment horizontal="center"/>
    </xf>
    <xf numFmtId="167" fontId="34" fillId="0" borderId="6" xfId="5" applyNumberFormat="1" applyFont="1" applyBorder="1" applyAlignment="1">
      <alignment horizontal="center"/>
    </xf>
    <xf numFmtId="0" fontId="46" fillId="0" borderId="24" xfId="5" applyFont="1" applyBorder="1" applyAlignment="1">
      <alignment horizontal="left" wrapText="1"/>
    </xf>
    <xf numFmtId="0" fontId="0" fillId="0" borderId="25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13" fillId="4" borderId="3" xfId="0" applyFont="1" applyFill="1" applyBorder="1" applyAlignment="1" applyProtection="1">
      <alignment horizontal="center" vertical="center" shrinkToFit="1"/>
      <protection locked="0"/>
    </xf>
    <xf numFmtId="0" fontId="20" fillId="4" borderId="10" xfId="5" applyFont="1" applyFill="1" applyBorder="1" applyAlignment="1" applyProtection="1">
      <alignment horizontal="left" vertical="center"/>
      <protection locked="0"/>
    </xf>
    <xf numFmtId="44" fontId="13" fillId="4" borderId="3" xfId="13" applyFont="1" applyFill="1" applyBorder="1" applyAlignment="1" applyProtection="1">
      <alignment horizontal="center"/>
      <protection locked="0"/>
    </xf>
    <xf numFmtId="0" fontId="13" fillId="4" borderId="3" xfId="0" applyFont="1" applyFill="1" applyBorder="1" applyAlignment="1" applyProtection="1">
      <alignment horizontal="center" vertical="center" wrapText="1" shrinkToFit="1"/>
      <protection locked="0"/>
    </xf>
    <xf numFmtId="0" fontId="19" fillId="0" borderId="0" xfId="0" applyFont="1" applyAlignment="1">
      <alignment horizontal="left" wrapText="1" indent="1"/>
    </xf>
    <xf numFmtId="0" fontId="32" fillId="0" borderId="0" xfId="0" applyFont="1" applyAlignment="1">
      <alignment horizontal="center"/>
    </xf>
    <xf numFmtId="0" fontId="11" fillId="0" borderId="0" xfId="4" applyFont="1" applyAlignment="1">
      <alignment horizontal="center"/>
    </xf>
    <xf numFmtId="165" fontId="19" fillId="0" borderId="18" xfId="3" applyNumberFormat="1" applyFont="1" applyBorder="1" applyAlignment="1" applyProtection="1">
      <alignment shrinkToFit="1"/>
    </xf>
  </cellXfs>
  <cellStyles count="15">
    <cellStyle name="Comma" xfId="3" builtinId="3"/>
    <cellStyle name="Comma 2" xfId="7" xr:uid="{00000000-0005-0000-0000-000001000000}"/>
    <cellStyle name="Currency" xfId="13" builtinId="4"/>
    <cellStyle name="Currency 2" xfId="8" xr:uid="{00000000-0005-0000-0000-000003000000}"/>
    <cellStyle name="Hyperlink" xfId="6" builtinId="8"/>
    <cellStyle name="Hyperlink 2" xfId="10" xr:uid="{00000000-0005-0000-0000-000005000000}"/>
    <cellStyle name="Normal" xfId="0" builtinId="0"/>
    <cellStyle name="Normal 2" xfId="2" xr:uid="{00000000-0005-0000-0000-000007000000}"/>
    <cellStyle name="Normal 2 2" xfId="11" xr:uid="{00000000-0005-0000-0000-000008000000}"/>
    <cellStyle name="Normal 2 3" xfId="12" xr:uid="{00000000-0005-0000-0000-000009000000}"/>
    <cellStyle name="Normal 3" xfId="4" xr:uid="{00000000-0005-0000-0000-00000A000000}"/>
    <cellStyle name="Normal 4" xfId="5" xr:uid="{00000000-0005-0000-0000-00000B000000}"/>
    <cellStyle name="Normal 5" xfId="14" xr:uid="{00000000-0005-0000-0000-00000C000000}"/>
    <cellStyle name="Percent" xfId="1" builtinId="5"/>
    <cellStyle name="Percent 2" xfId="9" xr:uid="{00000000-0005-0000-0000-00000E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57150</xdr:colOff>
      <xdr:row>99</xdr:row>
      <xdr:rowOff>142875</xdr:rowOff>
    </xdr:from>
    <xdr:to>
      <xdr:col>10</xdr:col>
      <xdr:colOff>606656</xdr:colOff>
      <xdr:row>103</xdr:row>
      <xdr:rowOff>12548</xdr:rowOff>
    </xdr:to>
    <xdr:pic>
      <xdr:nvPicPr>
        <xdr:cNvPr id="2" name="Picture 1" title="Iowa State University Extension and Outreach image">
          <a:extLst>
            <a:ext uri="{FF2B5EF4-FFF2-40B4-BE49-F238E27FC236}">
              <a16:creationId xmlns:a16="http://schemas.microsoft.com/office/drawing/2014/main" id="{3541075C-E2BC-4847-BD43-2DE483E93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6334991" y="19963534"/>
          <a:ext cx="3458960" cy="605318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99</xdr:row>
      <xdr:rowOff>142875</xdr:rowOff>
    </xdr:from>
    <xdr:to>
      <xdr:col>10</xdr:col>
      <xdr:colOff>606656</xdr:colOff>
      <xdr:row>103</xdr:row>
      <xdr:rowOff>14480</xdr:rowOff>
    </xdr:to>
    <xdr:pic>
      <xdr:nvPicPr>
        <xdr:cNvPr id="3" name="Picture 2" title="Iowa State University Extension and Outreach image">
          <a:extLst>
            <a:ext uri="{FF2B5EF4-FFF2-40B4-BE49-F238E27FC236}">
              <a16:creationId xmlns:a16="http://schemas.microsoft.com/office/drawing/2014/main" id="{D44FD6E5-6440-4CC0-B33C-471C90C0E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6315075" y="20278725"/>
          <a:ext cx="3445106" cy="59550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99</xdr:row>
      <xdr:rowOff>142875</xdr:rowOff>
    </xdr:from>
    <xdr:to>
      <xdr:col>10</xdr:col>
      <xdr:colOff>606656</xdr:colOff>
      <xdr:row>103</xdr:row>
      <xdr:rowOff>41123</xdr:rowOff>
    </xdr:to>
    <xdr:pic>
      <xdr:nvPicPr>
        <xdr:cNvPr id="4" name="Picture 3" title="Iowa State University Extension and Outreach image">
          <a:extLst>
            <a:ext uri="{FF2B5EF4-FFF2-40B4-BE49-F238E27FC236}">
              <a16:creationId xmlns:a16="http://schemas.microsoft.com/office/drawing/2014/main" id="{0B2C7E3F-50C1-45C2-9F8E-910C2D1E4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6315075" y="20278725"/>
          <a:ext cx="3445106" cy="62214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-05.exnet.iastate.edu\sites\ARC%20County%20Yields\State%20Yield%20updates.2015_0309\ARC_CO.2015_02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5_0205"/>
      <sheetName val="2014_1031"/>
      <sheetName val="Sheet2"/>
      <sheetName val="Sheet1"/>
      <sheetName val="I_NI"/>
      <sheetName val="Sheet4"/>
      <sheetName val="70% of T-yields Sorting"/>
      <sheetName val="All_I_NI Sorting"/>
      <sheetName val="ARC_CO"/>
      <sheetName val="ARC_CO All YIds for I_NI"/>
      <sheetName val="FSA 70% of T-yields"/>
      <sheetName val="IA"/>
    </sheetNames>
    <sheetDataSet>
      <sheetData sheetId="0"/>
      <sheetData sheetId="1"/>
      <sheetData sheetId="2"/>
      <sheetData sheetId="3"/>
      <sheetData sheetId="4">
        <row r="2">
          <cell r="F2" t="str">
            <v>010050041</v>
          </cell>
          <cell r="G2" t="str">
            <v>I_NI</v>
          </cell>
        </row>
        <row r="3">
          <cell r="F3" t="str">
            <v>010110075</v>
          </cell>
          <cell r="G3" t="str">
            <v>I_NI</v>
          </cell>
        </row>
        <row r="4">
          <cell r="F4" t="str">
            <v>010130075</v>
          </cell>
          <cell r="G4" t="str">
            <v>I_NI</v>
          </cell>
        </row>
        <row r="5">
          <cell r="F5" t="str">
            <v>010510041</v>
          </cell>
          <cell r="G5" t="str">
            <v>I_NI</v>
          </cell>
        </row>
        <row r="6">
          <cell r="F6" t="str">
            <v>011230041</v>
          </cell>
          <cell r="G6" t="str">
            <v>I_NI</v>
          </cell>
        </row>
        <row r="7">
          <cell r="F7" t="str">
            <v>050030051</v>
          </cell>
          <cell r="G7" t="str">
            <v>I_NI</v>
          </cell>
        </row>
        <row r="8">
          <cell r="F8" t="str">
            <v>050170051</v>
          </cell>
          <cell r="G8" t="str">
            <v>I_NI</v>
          </cell>
        </row>
        <row r="9">
          <cell r="F9" t="str">
            <v>050170081</v>
          </cell>
          <cell r="G9" t="str">
            <v>I_NI</v>
          </cell>
        </row>
        <row r="10">
          <cell r="F10" t="str">
            <v>050190041</v>
          </cell>
          <cell r="G10" t="str">
            <v>I_NI</v>
          </cell>
        </row>
        <row r="11">
          <cell r="F11" t="str">
            <v>050210051</v>
          </cell>
          <cell r="G11" t="str">
            <v>I_NI</v>
          </cell>
        </row>
        <row r="12">
          <cell r="F12" t="str">
            <v>050290041</v>
          </cell>
          <cell r="G12" t="str">
            <v>I_NI</v>
          </cell>
        </row>
        <row r="13">
          <cell r="F13" t="str">
            <v>050290081</v>
          </cell>
          <cell r="G13" t="str">
            <v>I_NI</v>
          </cell>
        </row>
        <row r="14">
          <cell r="F14" t="str">
            <v>050310051</v>
          </cell>
          <cell r="G14" t="str">
            <v>I_NI</v>
          </cell>
        </row>
        <row r="15">
          <cell r="F15" t="str">
            <v>050330041</v>
          </cell>
          <cell r="G15" t="str">
            <v>I_NI</v>
          </cell>
        </row>
        <row r="16">
          <cell r="F16" t="str">
            <v>050350051</v>
          </cell>
          <cell r="G16" t="str">
            <v>I_NI</v>
          </cell>
        </row>
        <row r="17">
          <cell r="F17" t="str">
            <v>050350081</v>
          </cell>
          <cell r="G17" t="str">
            <v>I_NI</v>
          </cell>
        </row>
        <row r="18">
          <cell r="F18" t="str">
            <v>050410051</v>
          </cell>
          <cell r="G18" t="str">
            <v>I_NI</v>
          </cell>
        </row>
        <row r="19">
          <cell r="F19" t="str">
            <v>050450041</v>
          </cell>
          <cell r="G19" t="str">
            <v>I_NI</v>
          </cell>
        </row>
        <row r="20">
          <cell r="F20" t="str">
            <v>050450081</v>
          </cell>
          <cell r="G20" t="str">
            <v>I_NI</v>
          </cell>
        </row>
        <row r="21">
          <cell r="F21" t="str">
            <v>050550051</v>
          </cell>
          <cell r="G21" t="str">
            <v>I_NI</v>
          </cell>
        </row>
        <row r="22">
          <cell r="F22" t="str">
            <v>050550081</v>
          </cell>
          <cell r="G22" t="str">
            <v>I_NI</v>
          </cell>
        </row>
        <row r="23">
          <cell r="F23" t="str">
            <v>050630041</v>
          </cell>
          <cell r="G23" t="str">
            <v>I_NI</v>
          </cell>
        </row>
        <row r="24">
          <cell r="F24" t="str">
            <v>050630081</v>
          </cell>
          <cell r="G24" t="str">
            <v>I_NI</v>
          </cell>
        </row>
        <row r="25">
          <cell r="F25" t="str">
            <v>050670051</v>
          </cell>
          <cell r="G25" t="str">
            <v>I_NI</v>
          </cell>
        </row>
        <row r="26">
          <cell r="F26" t="str">
            <v>050690051</v>
          </cell>
          <cell r="G26" t="str">
            <v>I_NI</v>
          </cell>
        </row>
        <row r="27">
          <cell r="F27" t="str">
            <v>050730041</v>
          </cell>
          <cell r="G27" t="str">
            <v>I_NI</v>
          </cell>
        </row>
        <row r="28">
          <cell r="F28" t="str">
            <v>050730081</v>
          </cell>
          <cell r="G28" t="str">
            <v>I_NI</v>
          </cell>
        </row>
        <row r="29">
          <cell r="F29" t="str">
            <v>050770051</v>
          </cell>
          <cell r="G29" t="str">
            <v>I_NI</v>
          </cell>
        </row>
        <row r="30">
          <cell r="F30" t="str">
            <v>050770081</v>
          </cell>
          <cell r="G30" t="str">
            <v>I_NI</v>
          </cell>
        </row>
        <row r="31">
          <cell r="F31" t="str">
            <v>050810041</v>
          </cell>
          <cell r="G31" t="str">
            <v>I_NI</v>
          </cell>
        </row>
        <row r="32">
          <cell r="F32" t="str">
            <v>050930011</v>
          </cell>
          <cell r="G32" t="str">
            <v>I_NI</v>
          </cell>
        </row>
        <row r="33">
          <cell r="F33" t="str">
            <v>050930051</v>
          </cell>
          <cell r="G33" t="str">
            <v>I_NI</v>
          </cell>
        </row>
        <row r="34">
          <cell r="F34" t="str">
            <v>050930081</v>
          </cell>
          <cell r="G34" t="str">
            <v>I_NI</v>
          </cell>
        </row>
        <row r="35">
          <cell r="F35" t="str">
            <v>050950051</v>
          </cell>
          <cell r="G35" t="str">
            <v>I_NI</v>
          </cell>
        </row>
        <row r="36">
          <cell r="F36" t="str">
            <v>051050081</v>
          </cell>
          <cell r="G36" t="str">
            <v>I_NI</v>
          </cell>
        </row>
        <row r="37">
          <cell r="F37" t="str">
            <v>051070051</v>
          </cell>
          <cell r="G37" t="str">
            <v>I_NI</v>
          </cell>
        </row>
        <row r="38">
          <cell r="F38" t="str">
            <v>051070081</v>
          </cell>
          <cell r="G38" t="str">
            <v>I_NI</v>
          </cell>
        </row>
        <row r="39">
          <cell r="F39" t="str">
            <v>051110051</v>
          </cell>
          <cell r="G39" t="str">
            <v>I_NI</v>
          </cell>
        </row>
        <row r="40">
          <cell r="F40" t="str">
            <v>051150041</v>
          </cell>
          <cell r="G40" t="str">
            <v>I_NI</v>
          </cell>
        </row>
        <row r="41">
          <cell r="F41" t="str">
            <v>051150081</v>
          </cell>
          <cell r="G41" t="str">
            <v>I_NI</v>
          </cell>
        </row>
        <row r="42">
          <cell r="F42" t="str">
            <v>051170051</v>
          </cell>
          <cell r="G42" t="str">
            <v>I_NI</v>
          </cell>
        </row>
        <row r="43">
          <cell r="F43" t="str">
            <v>051190051</v>
          </cell>
          <cell r="G43" t="str">
            <v>I_NI</v>
          </cell>
        </row>
        <row r="44">
          <cell r="F44" t="str">
            <v>051190081</v>
          </cell>
          <cell r="G44" t="str">
            <v>I_NI</v>
          </cell>
        </row>
        <row r="45">
          <cell r="F45" t="str">
            <v>051210051</v>
          </cell>
          <cell r="G45" t="str">
            <v>I_NI</v>
          </cell>
        </row>
        <row r="46">
          <cell r="F46" t="str">
            <v>051230051</v>
          </cell>
          <cell r="G46" t="str">
            <v>I_NI</v>
          </cell>
        </row>
        <row r="47">
          <cell r="F47" t="str">
            <v>051230081</v>
          </cell>
          <cell r="G47" t="str">
            <v>I_NI</v>
          </cell>
        </row>
        <row r="48">
          <cell r="F48" t="str">
            <v>051450081</v>
          </cell>
          <cell r="G48" t="str">
            <v>I_NI</v>
          </cell>
        </row>
        <row r="49">
          <cell r="F49" t="str">
            <v>051470051</v>
          </cell>
          <cell r="G49" t="str">
            <v>I_NI</v>
          </cell>
        </row>
        <row r="50">
          <cell r="F50" t="str">
            <v>051490041</v>
          </cell>
          <cell r="G50" t="str">
            <v>I_NI</v>
          </cell>
        </row>
        <row r="51">
          <cell r="F51" t="str">
            <v>051490081</v>
          </cell>
          <cell r="G51" t="str">
            <v>I_NI</v>
          </cell>
        </row>
        <row r="52">
          <cell r="F52" t="str">
            <v>060010011</v>
          </cell>
          <cell r="G52" t="str">
            <v>I_NI</v>
          </cell>
        </row>
        <row r="53">
          <cell r="F53" t="str">
            <v>060070011</v>
          </cell>
          <cell r="G53" t="str">
            <v>I_NI</v>
          </cell>
        </row>
        <row r="54">
          <cell r="F54" t="str">
            <v>060190011</v>
          </cell>
          <cell r="G54" t="str">
            <v>I_NI</v>
          </cell>
        </row>
        <row r="55">
          <cell r="F55" t="str">
            <v>060210011</v>
          </cell>
          <cell r="G55" t="str">
            <v>I_NI</v>
          </cell>
        </row>
        <row r="56">
          <cell r="F56" t="str">
            <v>060210016</v>
          </cell>
          <cell r="G56" t="str">
            <v>I_NI</v>
          </cell>
        </row>
        <row r="57">
          <cell r="F57" t="str">
            <v>060210091</v>
          </cell>
          <cell r="G57" t="str">
            <v>I_NI</v>
          </cell>
        </row>
        <row r="58">
          <cell r="F58" t="str">
            <v>060290016</v>
          </cell>
          <cell r="G58" t="str">
            <v>I_NI</v>
          </cell>
        </row>
        <row r="59">
          <cell r="F59" t="str">
            <v>060290079</v>
          </cell>
          <cell r="G59" t="str">
            <v>I_NI</v>
          </cell>
        </row>
        <row r="60">
          <cell r="F60" t="str">
            <v>060290091</v>
          </cell>
          <cell r="G60" t="str">
            <v>I_NI</v>
          </cell>
        </row>
        <row r="61">
          <cell r="F61" t="str">
            <v>060310091</v>
          </cell>
          <cell r="G61" t="str">
            <v>I_NI</v>
          </cell>
        </row>
        <row r="62">
          <cell r="F62" t="str">
            <v>060350011</v>
          </cell>
          <cell r="G62" t="str">
            <v>I_NI</v>
          </cell>
        </row>
        <row r="63">
          <cell r="F63" t="str">
            <v>060390016</v>
          </cell>
          <cell r="G63" t="str">
            <v>I_NI</v>
          </cell>
        </row>
        <row r="64">
          <cell r="F64" t="str">
            <v>060390091</v>
          </cell>
          <cell r="G64" t="str">
            <v>I_NI</v>
          </cell>
        </row>
        <row r="65">
          <cell r="F65" t="str">
            <v>060470091</v>
          </cell>
          <cell r="G65" t="str">
            <v>I_NI</v>
          </cell>
        </row>
        <row r="66">
          <cell r="F66" t="str">
            <v>060610011</v>
          </cell>
          <cell r="G66" t="str">
            <v>I_NI</v>
          </cell>
        </row>
        <row r="67">
          <cell r="F67" t="str">
            <v>060650016</v>
          </cell>
          <cell r="G67" t="str">
            <v>I_NI</v>
          </cell>
        </row>
        <row r="68">
          <cell r="F68" t="str">
            <v>060650091</v>
          </cell>
          <cell r="G68" t="str">
            <v>I_NI</v>
          </cell>
        </row>
        <row r="69">
          <cell r="F69" t="str">
            <v>060670016</v>
          </cell>
          <cell r="G69" t="str">
            <v>I_NI</v>
          </cell>
        </row>
        <row r="70">
          <cell r="F70" t="str">
            <v>060770091</v>
          </cell>
          <cell r="G70" t="str">
            <v>I_NI</v>
          </cell>
        </row>
        <row r="71">
          <cell r="F71" t="str">
            <v>060890011</v>
          </cell>
          <cell r="G71" t="str">
            <v>I_NI</v>
          </cell>
        </row>
        <row r="72">
          <cell r="F72" t="str">
            <v>060950011</v>
          </cell>
          <cell r="G72" t="str">
            <v>I_NI</v>
          </cell>
        </row>
        <row r="73">
          <cell r="F73" t="str">
            <v>060950016</v>
          </cell>
          <cell r="G73" t="str">
            <v>I_NI</v>
          </cell>
        </row>
        <row r="74">
          <cell r="F74" t="str">
            <v>061030011</v>
          </cell>
          <cell r="G74" t="str">
            <v>I_NI</v>
          </cell>
        </row>
        <row r="75">
          <cell r="F75" t="str">
            <v>061030016</v>
          </cell>
          <cell r="G75" t="str">
            <v>I_NI</v>
          </cell>
        </row>
        <row r="76">
          <cell r="F76" t="str">
            <v>061070016</v>
          </cell>
          <cell r="G76" t="str">
            <v>I_NI</v>
          </cell>
        </row>
        <row r="77">
          <cell r="F77" t="str">
            <v>061070091</v>
          </cell>
          <cell r="G77" t="str">
            <v>I_NI</v>
          </cell>
        </row>
        <row r="78">
          <cell r="F78" t="str">
            <v>061130091</v>
          </cell>
          <cell r="G78" t="str">
            <v>I_NI</v>
          </cell>
        </row>
        <row r="79">
          <cell r="F79" t="str">
            <v>080010041</v>
          </cell>
          <cell r="G79" t="str">
            <v>I_NI</v>
          </cell>
        </row>
        <row r="80">
          <cell r="F80" t="str">
            <v>080010091</v>
          </cell>
          <cell r="G80" t="str">
            <v>I_NI</v>
          </cell>
        </row>
        <row r="81">
          <cell r="F81" t="str">
            <v>080090016</v>
          </cell>
          <cell r="G81" t="str">
            <v>I_NI</v>
          </cell>
        </row>
        <row r="82">
          <cell r="F82" t="str">
            <v>080090041</v>
          </cell>
          <cell r="G82" t="str">
            <v>I_NI</v>
          </cell>
        </row>
        <row r="83">
          <cell r="F83" t="str">
            <v>080090078</v>
          </cell>
          <cell r="G83" t="str">
            <v>I_NI</v>
          </cell>
        </row>
        <row r="84">
          <cell r="F84" t="str">
            <v>080110011</v>
          </cell>
          <cell r="G84" t="str">
            <v>I_NI</v>
          </cell>
        </row>
        <row r="85">
          <cell r="F85" t="str">
            <v>080130011</v>
          </cell>
          <cell r="G85" t="str">
            <v>I_NI</v>
          </cell>
        </row>
        <row r="86">
          <cell r="F86" t="str">
            <v>080130016</v>
          </cell>
          <cell r="G86" t="str">
            <v>I_NI</v>
          </cell>
        </row>
        <row r="87">
          <cell r="F87" t="str">
            <v>080130078</v>
          </cell>
          <cell r="G87" t="str">
            <v>I_NI</v>
          </cell>
        </row>
        <row r="88">
          <cell r="F88" t="str">
            <v>080140041</v>
          </cell>
          <cell r="G88" t="str">
            <v>I_NI</v>
          </cell>
        </row>
        <row r="89">
          <cell r="F89" t="str">
            <v>080170041</v>
          </cell>
          <cell r="G89" t="str">
            <v>I_NI</v>
          </cell>
        </row>
        <row r="90">
          <cell r="F90" t="str">
            <v>080250011</v>
          </cell>
          <cell r="G90" t="str">
            <v>I_NI</v>
          </cell>
        </row>
        <row r="91">
          <cell r="F91" t="str">
            <v>080250051</v>
          </cell>
          <cell r="G91" t="str">
            <v>I_NI</v>
          </cell>
        </row>
        <row r="92">
          <cell r="F92" t="str">
            <v>080330016</v>
          </cell>
          <cell r="G92" t="str">
            <v>I_NI</v>
          </cell>
        </row>
        <row r="93">
          <cell r="F93" t="str">
            <v>080410011</v>
          </cell>
          <cell r="G93" t="str">
            <v>I_NI</v>
          </cell>
        </row>
        <row r="94">
          <cell r="F94" t="str">
            <v>080410016</v>
          </cell>
          <cell r="G94" t="str">
            <v>I_NI</v>
          </cell>
        </row>
        <row r="95">
          <cell r="F95" t="str">
            <v>080630016</v>
          </cell>
          <cell r="G95" t="str">
            <v>I_NI</v>
          </cell>
        </row>
        <row r="96">
          <cell r="F96" t="str">
            <v>080630041</v>
          </cell>
          <cell r="G96" t="str">
            <v>I_NI</v>
          </cell>
        </row>
        <row r="97">
          <cell r="F97" t="str">
            <v>080630078</v>
          </cell>
          <cell r="G97" t="str">
            <v>I_NI</v>
          </cell>
        </row>
        <row r="98">
          <cell r="F98" t="str">
            <v>080670016</v>
          </cell>
          <cell r="G98" t="str">
            <v>I_NI</v>
          </cell>
        </row>
        <row r="99">
          <cell r="F99" t="str">
            <v>080690011</v>
          </cell>
          <cell r="G99" t="str">
            <v>I_NI</v>
          </cell>
        </row>
        <row r="100">
          <cell r="F100" t="str">
            <v>080710011</v>
          </cell>
          <cell r="G100" t="str">
            <v>I_NI</v>
          </cell>
        </row>
        <row r="101">
          <cell r="F101" t="str">
            <v>080750016</v>
          </cell>
          <cell r="G101" t="str">
            <v>I_NI</v>
          </cell>
        </row>
        <row r="102">
          <cell r="F102" t="str">
            <v>080750041</v>
          </cell>
          <cell r="G102" t="str">
            <v>I_NI</v>
          </cell>
        </row>
        <row r="103">
          <cell r="F103" t="str">
            <v>080810016</v>
          </cell>
          <cell r="G103" t="str">
            <v>I_NI</v>
          </cell>
        </row>
        <row r="104">
          <cell r="F104" t="str">
            <v>080830011</v>
          </cell>
          <cell r="G104" t="str">
            <v>I_NI</v>
          </cell>
        </row>
        <row r="105">
          <cell r="F105" t="str">
            <v>080830078</v>
          </cell>
          <cell r="G105" t="str">
            <v>I_NI</v>
          </cell>
        </row>
        <row r="106">
          <cell r="F106" t="str">
            <v>080870016</v>
          </cell>
          <cell r="G106" t="str">
            <v>I_NI</v>
          </cell>
        </row>
        <row r="107">
          <cell r="F107" t="str">
            <v>080870078</v>
          </cell>
          <cell r="G107" t="str">
            <v>I_NI</v>
          </cell>
        </row>
        <row r="108">
          <cell r="F108" t="str">
            <v>080870091</v>
          </cell>
          <cell r="G108" t="str">
            <v>I_NI</v>
          </cell>
        </row>
        <row r="109">
          <cell r="F109" t="str">
            <v>080950041</v>
          </cell>
          <cell r="G109" t="str">
            <v>I_NI</v>
          </cell>
        </row>
        <row r="110">
          <cell r="F110" t="str">
            <v>080950078</v>
          </cell>
          <cell r="G110" t="str">
            <v>I_NI</v>
          </cell>
        </row>
        <row r="111">
          <cell r="F111" t="str">
            <v>080990051</v>
          </cell>
          <cell r="G111" t="str">
            <v>I_NI</v>
          </cell>
        </row>
        <row r="112">
          <cell r="F112" t="str">
            <v>080990078</v>
          </cell>
          <cell r="G112" t="str">
            <v>I_NI</v>
          </cell>
        </row>
        <row r="113">
          <cell r="F113" t="str">
            <v>081150016</v>
          </cell>
          <cell r="G113" t="str">
            <v>I_NI</v>
          </cell>
        </row>
        <row r="114">
          <cell r="F114" t="str">
            <v>081150041</v>
          </cell>
          <cell r="G114" t="str">
            <v>I_NI</v>
          </cell>
        </row>
        <row r="115">
          <cell r="F115" t="str">
            <v>081210016</v>
          </cell>
          <cell r="G115" t="str">
            <v>I_NI</v>
          </cell>
        </row>
        <row r="116">
          <cell r="F116" t="str">
            <v>081210041</v>
          </cell>
          <cell r="G116" t="str">
            <v>I_NI</v>
          </cell>
        </row>
        <row r="117">
          <cell r="F117" t="str">
            <v>081230078</v>
          </cell>
          <cell r="G117" t="str">
            <v>I_NI</v>
          </cell>
        </row>
        <row r="118">
          <cell r="F118" t="str">
            <v>081250016</v>
          </cell>
          <cell r="G118" t="str">
            <v>I_NI</v>
          </cell>
        </row>
        <row r="119">
          <cell r="F119" t="str">
            <v>081250051</v>
          </cell>
          <cell r="G119" t="str">
            <v>I_NI</v>
          </cell>
        </row>
        <row r="120">
          <cell r="F120" t="str">
            <v>081250078</v>
          </cell>
          <cell r="G120" t="str">
            <v>I_NI</v>
          </cell>
        </row>
        <row r="121">
          <cell r="F121" t="str">
            <v>100010041</v>
          </cell>
          <cell r="G121" t="str">
            <v>I_NI</v>
          </cell>
        </row>
        <row r="122">
          <cell r="F122" t="str">
            <v>100050011</v>
          </cell>
          <cell r="G122" t="str">
            <v>I_NI</v>
          </cell>
        </row>
        <row r="123">
          <cell r="F123" t="str">
            <v>100050041</v>
          </cell>
          <cell r="G123" t="str">
            <v>I_NI</v>
          </cell>
        </row>
        <row r="124">
          <cell r="F124" t="str">
            <v>100050081</v>
          </cell>
          <cell r="G124" t="str">
            <v>I_NI</v>
          </cell>
        </row>
        <row r="125">
          <cell r="F125" t="str">
            <v>100050091</v>
          </cell>
          <cell r="G125" t="str">
            <v>I_NI</v>
          </cell>
        </row>
        <row r="126">
          <cell r="F126" t="str">
            <v>120010016</v>
          </cell>
          <cell r="G126" t="str">
            <v>I_NI</v>
          </cell>
        </row>
        <row r="127">
          <cell r="F127" t="str">
            <v>120010075</v>
          </cell>
          <cell r="G127" t="str">
            <v>I_NI</v>
          </cell>
        </row>
        <row r="128">
          <cell r="F128" t="str">
            <v>120010081</v>
          </cell>
          <cell r="G128" t="str">
            <v>I_NI</v>
          </cell>
        </row>
        <row r="129">
          <cell r="F129" t="str">
            <v>120130011</v>
          </cell>
          <cell r="G129" t="str">
            <v>I_NI</v>
          </cell>
        </row>
        <row r="130">
          <cell r="F130" t="str">
            <v>120130041</v>
          </cell>
          <cell r="G130" t="str">
            <v>I_NI</v>
          </cell>
        </row>
        <row r="131">
          <cell r="F131" t="str">
            <v>120230011</v>
          </cell>
          <cell r="G131" t="str">
            <v>I_NI</v>
          </cell>
        </row>
        <row r="132">
          <cell r="F132" t="str">
            <v>120230041</v>
          </cell>
          <cell r="G132" t="str">
            <v>I_NI</v>
          </cell>
        </row>
        <row r="133">
          <cell r="F133" t="str">
            <v>120230075</v>
          </cell>
          <cell r="G133" t="str">
            <v>I_NI</v>
          </cell>
        </row>
        <row r="134">
          <cell r="F134" t="str">
            <v>120410051</v>
          </cell>
          <cell r="G134" t="str">
            <v>I_NI</v>
          </cell>
        </row>
        <row r="135">
          <cell r="F135" t="str">
            <v>120410075</v>
          </cell>
          <cell r="G135" t="str">
            <v>I_NI</v>
          </cell>
        </row>
        <row r="136">
          <cell r="F136" t="str">
            <v>120470016</v>
          </cell>
          <cell r="G136" t="str">
            <v>I_NI</v>
          </cell>
        </row>
        <row r="137">
          <cell r="F137" t="str">
            <v>120470075</v>
          </cell>
          <cell r="G137" t="str">
            <v>I_NI</v>
          </cell>
        </row>
        <row r="138">
          <cell r="F138" t="str">
            <v>120630041</v>
          </cell>
          <cell r="G138" t="str">
            <v>I_NI</v>
          </cell>
        </row>
        <row r="139">
          <cell r="F139" t="str">
            <v>120630051</v>
          </cell>
          <cell r="G139" t="str">
            <v>I_NI</v>
          </cell>
        </row>
        <row r="140">
          <cell r="F140" t="str">
            <v>120650041</v>
          </cell>
          <cell r="G140" t="str">
            <v>I_NI</v>
          </cell>
        </row>
        <row r="141">
          <cell r="F141" t="str">
            <v>120670075</v>
          </cell>
          <cell r="G141" t="str">
            <v>I_NI</v>
          </cell>
        </row>
        <row r="142">
          <cell r="F142" t="str">
            <v>120730041</v>
          </cell>
          <cell r="G142" t="str">
            <v>I_NI</v>
          </cell>
        </row>
        <row r="143">
          <cell r="F143" t="str">
            <v>120730081</v>
          </cell>
          <cell r="G143" t="str">
            <v>I_NI</v>
          </cell>
        </row>
        <row r="144">
          <cell r="F144" t="str">
            <v>120750075</v>
          </cell>
          <cell r="G144" t="str">
            <v>I_NI</v>
          </cell>
        </row>
        <row r="145">
          <cell r="F145" t="str">
            <v>120790041</v>
          </cell>
          <cell r="G145" t="str">
            <v>I_NI</v>
          </cell>
        </row>
        <row r="146">
          <cell r="F146" t="str">
            <v>120790075</v>
          </cell>
          <cell r="G146" t="str">
            <v>I_NI</v>
          </cell>
        </row>
        <row r="147">
          <cell r="F147" t="str">
            <v>120830075</v>
          </cell>
          <cell r="G147" t="str">
            <v>I_NI</v>
          </cell>
        </row>
        <row r="148">
          <cell r="F148" t="str">
            <v>121190075</v>
          </cell>
          <cell r="G148" t="str">
            <v>I_NI</v>
          </cell>
        </row>
        <row r="149">
          <cell r="F149" t="str">
            <v>121210051</v>
          </cell>
          <cell r="G149" t="str">
            <v>I_NI</v>
          </cell>
        </row>
        <row r="150">
          <cell r="F150" t="str">
            <v>121210075</v>
          </cell>
          <cell r="G150" t="str">
            <v>I_NI</v>
          </cell>
        </row>
        <row r="151">
          <cell r="F151" t="str">
            <v>121210081</v>
          </cell>
          <cell r="G151" t="str">
            <v>I_NI</v>
          </cell>
        </row>
        <row r="152">
          <cell r="F152" t="str">
            <v>130010041</v>
          </cell>
          <cell r="G152" t="str">
            <v>I_NI</v>
          </cell>
        </row>
        <row r="153">
          <cell r="F153" t="str">
            <v>130030011</v>
          </cell>
          <cell r="G153" t="str">
            <v>I_NI</v>
          </cell>
        </row>
        <row r="154">
          <cell r="F154" t="str">
            <v>130030016</v>
          </cell>
          <cell r="G154" t="str">
            <v>I_NI</v>
          </cell>
        </row>
        <row r="155">
          <cell r="F155" t="str">
            <v>130030075</v>
          </cell>
          <cell r="G155" t="str">
            <v>I_NI</v>
          </cell>
        </row>
        <row r="156">
          <cell r="F156" t="str">
            <v>130050041</v>
          </cell>
          <cell r="G156" t="str">
            <v>I_NI</v>
          </cell>
        </row>
        <row r="157">
          <cell r="F157" t="str">
            <v>130070011</v>
          </cell>
          <cell r="G157" t="str">
            <v>I_NI</v>
          </cell>
        </row>
        <row r="158">
          <cell r="F158" t="str">
            <v>130070016</v>
          </cell>
          <cell r="G158" t="str">
            <v>I_NI</v>
          </cell>
        </row>
        <row r="159">
          <cell r="F159" t="str">
            <v>130070075</v>
          </cell>
          <cell r="G159" t="str">
            <v>I_NI</v>
          </cell>
        </row>
        <row r="160">
          <cell r="F160" t="str">
            <v>130070081</v>
          </cell>
          <cell r="G160" t="str">
            <v>I_NI</v>
          </cell>
        </row>
        <row r="161">
          <cell r="F161" t="str">
            <v>130170011</v>
          </cell>
          <cell r="G161" t="str">
            <v>I_NI</v>
          </cell>
        </row>
        <row r="162">
          <cell r="F162" t="str">
            <v>130170051</v>
          </cell>
          <cell r="G162" t="str">
            <v>I_NI</v>
          </cell>
        </row>
        <row r="163">
          <cell r="F163" t="str">
            <v>130170075</v>
          </cell>
          <cell r="G163" t="str">
            <v>I_NI</v>
          </cell>
        </row>
        <row r="164">
          <cell r="F164" t="str">
            <v>130190011</v>
          </cell>
          <cell r="G164" t="str">
            <v>I_NI</v>
          </cell>
        </row>
        <row r="165">
          <cell r="F165" t="str">
            <v>130190041</v>
          </cell>
          <cell r="G165" t="str">
            <v>I_NI</v>
          </cell>
        </row>
        <row r="166">
          <cell r="F166" t="str">
            <v>130190051</v>
          </cell>
          <cell r="G166" t="str">
            <v>I_NI</v>
          </cell>
        </row>
        <row r="167">
          <cell r="F167" t="str">
            <v>130190075</v>
          </cell>
          <cell r="G167" t="str">
            <v>I_NI</v>
          </cell>
        </row>
        <row r="168">
          <cell r="F168" t="str">
            <v>130230075</v>
          </cell>
          <cell r="G168" t="str">
            <v>I_NI</v>
          </cell>
        </row>
        <row r="169">
          <cell r="F169" t="str">
            <v>130230081</v>
          </cell>
          <cell r="G169" t="str">
            <v>I_NI</v>
          </cell>
        </row>
        <row r="170">
          <cell r="F170" t="str">
            <v>130270011</v>
          </cell>
          <cell r="G170" t="str">
            <v>I_NI</v>
          </cell>
        </row>
        <row r="171">
          <cell r="F171" t="str">
            <v>130270041</v>
          </cell>
          <cell r="G171" t="str">
            <v>I_NI</v>
          </cell>
        </row>
        <row r="172">
          <cell r="F172" t="str">
            <v>130330075</v>
          </cell>
          <cell r="G172" t="str">
            <v>I_NI</v>
          </cell>
        </row>
        <row r="173">
          <cell r="F173" t="str">
            <v>130370016</v>
          </cell>
          <cell r="G173" t="str">
            <v>I_NI</v>
          </cell>
        </row>
        <row r="174">
          <cell r="F174" t="str">
            <v>130370075</v>
          </cell>
          <cell r="G174" t="str">
            <v>I_NI</v>
          </cell>
        </row>
        <row r="175">
          <cell r="F175" t="str">
            <v>130370081</v>
          </cell>
          <cell r="G175" t="str">
            <v>I_NI</v>
          </cell>
        </row>
        <row r="176">
          <cell r="F176" t="str">
            <v>130610075</v>
          </cell>
          <cell r="G176" t="str">
            <v>I_NI</v>
          </cell>
        </row>
        <row r="177">
          <cell r="F177" t="str">
            <v>130690041</v>
          </cell>
          <cell r="G177" t="str">
            <v>I_NI</v>
          </cell>
        </row>
        <row r="178">
          <cell r="F178" t="str">
            <v>130690075</v>
          </cell>
          <cell r="G178" t="str">
            <v>I_NI</v>
          </cell>
        </row>
        <row r="179">
          <cell r="F179" t="str">
            <v>130710011</v>
          </cell>
          <cell r="G179" t="str">
            <v>I_NI</v>
          </cell>
        </row>
        <row r="180">
          <cell r="F180" t="str">
            <v>130710051</v>
          </cell>
          <cell r="G180" t="str">
            <v>I_NI</v>
          </cell>
        </row>
        <row r="181">
          <cell r="F181" t="str">
            <v>130710075</v>
          </cell>
          <cell r="G181" t="str">
            <v>I_NI</v>
          </cell>
        </row>
        <row r="182">
          <cell r="F182" t="str">
            <v>130750041</v>
          </cell>
          <cell r="G182" t="str">
            <v>I_NI</v>
          </cell>
        </row>
        <row r="183">
          <cell r="F183" t="str">
            <v>130750051</v>
          </cell>
          <cell r="G183" t="str">
            <v>I_NI</v>
          </cell>
        </row>
        <row r="184">
          <cell r="F184" t="str">
            <v>130750075</v>
          </cell>
          <cell r="G184" t="str">
            <v>I_NI</v>
          </cell>
        </row>
        <row r="185">
          <cell r="F185" t="str">
            <v>130810011</v>
          </cell>
          <cell r="G185" t="str">
            <v>I_NI</v>
          </cell>
        </row>
        <row r="186">
          <cell r="F186" t="str">
            <v>130810051</v>
          </cell>
          <cell r="G186" t="str">
            <v>I_NI</v>
          </cell>
        </row>
        <row r="187">
          <cell r="F187" t="str">
            <v>130810075</v>
          </cell>
          <cell r="G187" t="str">
            <v>I_NI</v>
          </cell>
        </row>
        <row r="188">
          <cell r="F188" t="str">
            <v>130870011</v>
          </cell>
          <cell r="G188" t="str">
            <v>I_NI</v>
          </cell>
        </row>
        <row r="189">
          <cell r="F189" t="str">
            <v>130870016</v>
          </cell>
          <cell r="G189" t="str">
            <v>I_NI</v>
          </cell>
        </row>
        <row r="190">
          <cell r="F190" t="str">
            <v>130870081</v>
          </cell>
          <cell r="G190" t="str">
            <v>I_NI</v>
          </cell>
        </row>
        <row r="191">
          <cell r="F191" t="str">
            <v>130910011</v>
          </cell>
          <cell r="G191" t="str">
            <v>I_NI</v>
          </cell>
        </row>
        <row r="192">
          <cell r="F192" t="str">
            <v>130910051</v>
          </cell>
          <cell r="G192" t="str">
            <v>I_NI</v>
          </cell>
        </row>
        <row r="193">
          <cell r="F193" t="str">
            <v>130910081</v>
          </cell>
          <cell r="G193" t="str">
            <v>I_NI</v>
          </cell>
        </row>
        <row r="194">
          <cell r="F194" t="str">
            <v>130930041</v>
          </cell>
          <cell r="G194" t="str">
            <v>I_NI</v>
          </cell>
        </row>
        <row r="195">
          <cell r="F195" t="str">
            <v>130930051</v>
          </cell>
          <cell r="G195" t="str">
            <v>I_NI</v>
          </cell>
        </row>
        <row r="196">
          <cell r="F196" t="str">
            <v>130950011</v>
          </cell>
          <cell r="G196" t="str">
            <v>I_NI</v>
          </cell>
        </row>
        <row r="197">
          <cell r="F197" t="str">
            <v>130990011</v>
          </cell>
          <cell r="G197" t="str">
            <v>I_NI</v>
          </cell>
        </row>
        <row r="198">
          <cell r="F198" t="str">
            <v>130990016</v>
          </cell>
          <cell r="G198" t="str">
            <v>I_NI</v>
          </cell>
        </row>
        <row r="199">
          <cell r="F199" t="str">
            <v>130990051</v>
          </cell>
          <cell r="G199" t="str">
            <v>I_NI</v>
          </cell>
        </row>
        <row r="200">
          <cell r="F200" t="str">
            <v>130990075</v>
          </cell>
          <cell r="G200" t="str">
            <v>I_NI</v>
          </cell>
        </row>
        <row r="201">
          <cell r="F201" t="str">
            <v>130990081</v>
          </cell>
          <cell r="G201" t="str">
            <v>I_NI</v>
          </cell>
        </row>
        <row r="202">
          <cell r="F202" t="str">
            <v>131070041</v>
          </cell>
          <cell r="G202" t="str">
            <v>I_NI</v>
          </cell>
        </row>
        <row r="203">
          <cell r="F203" t="str">
            <v>131090041</v>
          </cell>
          <cell r="G203" t="str">
            <v>I_NI</v>
          </cell>
        </row>
        <row r="204">
          <cell r="F204" t="str">
            <v>131090075</v>
          </cell>
          <cell r="G204" t="str">
            <v>I_NI</v>
          </cell>
        </row>
        <row r="205">
          <cell r="F205" t="str">
            <v>131310041</v>
          </cell>
          <cell r="G205" t="str">
            <v>I_NI</v>
          </cell>
        </row>
        <row r="206">
          <cell r="F206" t="str">
            <v>131310051</v>
          </cell>
          <cell r="G206" t="str">
            <v>I_NI</v>
          </cell>
        </row>
        <row r="207">
          <cell r="F207" t="str">
            <v>131310075</v>
          </cell>
          <cell r="G207" t="str">
            <v>I_NI</v>
          </cell>
        </row>
        <row r="208">
          <cell r="F208" t="str">
            <v>131530016</v>
          </cell>
          <cell r="G208" t="str">
            <v>I_NI</v>
          </cell>
        </row>
        <row r="209">
          <cell r="F209" t="str">
            <v>131530075</v>
          </cell>
          <cell r="G209" t="str">
            <v>I_NI</v>
          </cell>
        </row>
        <row r="210">
          <cell r="F210" t="str">
            <v>131530081</v>
          </cell>
          <cell r="G210" t="str">
            <v>I_NI</v>
          </cell>
        </row>
        <row r="211">
          <cell r="F211" t="str">
            <v>131550041</v>
          </cell>
          <cell r="G211" t="str">
            <v>I_NI</v>
          </cell>
        </row>
        <row r="212">
          <cell r="F212" t="str">
            <v>131550075</v>
          </cell>
          <cell r="G212" t="str">
            <v>I_NI</v>
          </cell>
        </row>
        <row r="213">
          <cell r="F213" t="str">
            <v>131550081</v>
          </cell>
          <cell r="G213" t="str">
            <v>I_NI</v>
          </cell>
        </row>
        <row r="214">
          <cell r="F214" t="str">
            <v>131610011</v>
          </cell>
          <cell r="G214" t="str">
            <v>I_NI</v>
          </cell>
        </row>
        <row r="215">
          <cell r="F215" t="str">
            <v>131610041</v>
          </cell>
          <cell r="G215" t="str">
            <v>I_NI</v>
          </cell>
        </row>
        <row r="216">
          <cell r="F216" t="str">
            <v>131630011</v>
          </cell>
          <cell r="G216" t="str">
            <v>I_NI</v>
          </cell>
        </row>
        <row r="217">
          <cell r="F217" t="str">
            <v>131630016</v>
          </cell>
          <cell r="G217" t="str">
            <v>I_NI</v>
          </cell>
        </row>
        <row r="218">
          <cell r="F218" t="str">
            <v>131630075</v>
          </cell>
          <cell r="G218" t="str">
            <v>I_NI</v>
          </cell>
        </row>
        <row r="219">
          <cell r="F219" t="str">
            <v>131630081</v>
          </cell>
          <cell r="G219" t="str">
            <v>I_NI</v>
          </cell>
        </row>
        <row r="220">
          <cell r="F220" t="str">
            <v>131650041</v>
          </cell>
          <cell r="G220" t="str">
            <v>I_NI</v>
          </cell>
        </row>
        <row r="221">
          <cell r="F221" t="str">
            <v>131650075</v>
          </cell>
          <cell r="G221" t="str">
            <v>I_NI</v>
          </cell>
        </row>
        <row r="222">
          <cell r="F222" t="str">
            <v>131670041</v>
          </cell>
          <cell r="G222" t="str">
            <v>I_NI</v>
          </cell>
        </row>
        <row r="223">
          <cell r="F223" t="str">
            <v>131730041</v>
          </cell>
          <cell r="G223" t="str">
            <v>I_NI</v>
          </cell>
        </row>
        <row r="224">
          <cell r="F224" t="str">
            <v>131730075</v>
          </cell>
          <cell r="G224" t="str">
            <v>I_NI</v>
          </cell>
        </row>
        <row r="225">
          <cell r="F225" t="str">
            <v>131750041</v>
          </cell>
          <cell r="G225" t="str">
            <v>I_NI</v>
          </cell>
        </row>
        <row r="226">
          <cell r="F226" t="str">
            <v>131750075</v>
          </cell>
          <cell r="G226" t="str">
            <v>I_NI</v>
          </cell>
        </row>
        <row r="227">
          <cell r="F227" t="str">
            <v>131770011</v>
          </cell>
          <cell r="G227" t="str">
            <v>I_NI</v>
          </cell>
        </row>
        <row r="228">
          <cell r="F228" t="str">
            <v>131770051</v>
          </cell>
          <cell r="G228" t="str">
            <v>I_NI</v>
          </cell>
        </row>
        <row r="229">
          <cell r="F229" t="str">
            <v>131770075</v>
          </cell>
          <cell r="G229" t="str">
            <v>I_NI</v>
          </cell>
        </row>
        <row r="230">
          <cell r="F230" t="str">
            <v>131770081</v>
          </cell>
          <cell r="G230" t="str">
            <v>I_NI</v>
          </cell>
        </row>
        <row r="231">
          <cell r="F231" t="str">
            <v>131850011</v>
          </cell>
          <cell r="G231" t="str">
            <v>I_NI</v>
          </cell>
        </row>
        <row r="232">
          <cell r="F232" t="str">
            <v>131850041</v>
          </cell>
          <cell r="G232" t="str">
            <v>I_NI</v>
          </cell>
        </row>
        <row r="233">
          <cell r="F233" t="str">
            <v>131930075</v>
          </cell>
          <cell r="G233" t="str">
            <v>I_NI</v>
          </cell>
        </row>
        <row r="234">
          <cell r="F234" t="str">
            <v>131970041</v>
          </cell>
          <cell r="G234" t="str">
            <v>I_NI</v>
          </cell>
        </row>
        <row r="235">
          <cell r="F235" t="str">
            <v>131970075</v>
          </cell>
          <cell r="G235" t="str">
            <v>I_NI</v>
          </cell>
        </row>
        <row r="236">
          <cell r="F236" t="str">
            <v>132010011</v>
          </cell>
          <cell r="G236" t="str">
            <v>I_NI</v>
          </cell>
        </row>
        <row r="237">
          <cell r="F237" t="str">
            <v>132010075</v>
          </cell>
          <cell r="G237" t="str">
            <v>I_NI</v>
          </cell>
        </row>
        <row r="238">
          <cell r="F238" t="str">
            <v>132010081</v>
          </cell>
          <cell r="G238" t="str">
            <v>I_NI</v>
          </cell>
        </row>
        <row r="239">
          <cell r="F239" t="str">
            <v>132050016</v>
          </cell>
          <cell r="G239" t="str">
            <v>I_NI</v>
          </cell>
        </row>
        <row r="240">
          <cell r="F240" t="str">
            <v>132050075</v>
          </cell>
          <cell r="G240" t="str">
            <v>I_NI</v>
          </cell>
        </row>
        <row r="241">
          <cell r="F241" t="str">
            <v>132050081</v>
          </cell>
          <cell r="G241" t="str">
            <v>I_NI</v>
          </cell>
        </row>
        <row r="242">
          <cell r="F242" t="str">
            <v>132090011</v>
          </cell>
          <cell r="G242" t="str">
            <v>I_NI</v>
          </cell>
        </row>
        <row r="243">
          <cell r="F243" t="str">
            <v>132090041</v>
          </cell>
          <cell r="G243" t="str">
            <v>I_NI</v>
          </cell>
        </row>
        <row r="244">
          <cell r="F244" t="str">
            <v>132210041</v>
          </cell>
          <cell r="G244" t="str">
            <v>I_NI</v>
          </cell>
        </row>
        <row r="245">
          <cell r="F245" t="str">
            <v>132250075</v>
          </cell>
          <cell r="G245" t="str">
            <v>I_NI</v>
          </cell>
        </row>
        <row r="246">
          <cell r="F246" t="str">
            <v>132290011</v>
          </cell>
          <cell r="G246" t="str">
            <v>I_NI</v>
          </cell>
        </row>
        <row r="247">
          <cell r="F247" t="str">
            <v>132290041</v>
          </cell>
          <cell r="G247" t="str">
            <v>I_NI</v>
          </cell>
        </row>
        <row r="248">
          <cell r="F248" t="str">
            <v>132290075</v>
          </cell>
          <cell r="G248" t="str">
            <v>I_NI</v>
          </cell>
        </row>
        <row r="249">
          <cell r="F249" t="str">
            <v>132350011</v>
          </cell>
          <cell r="G249" t="str">
            <v>I_NI</v>
          </cell>
        </row>
        <row r="250">
          <cell r="F250" t="str">
            <v>132350075</v>
          </cell>
          <cell r="G250" t="str">
            <v>I_NI</v>
          </cell>
        </row>
        <row r="251">
          <cell r="F251" t="str">
            <v>132350081</v>
          </cell>
          <cell r="G251" t="str">
            <v>I_NI</v>
          </cell>
        </row>
        <row r="252">
          <cell r="F252" t="str">
            <v>132430011</v>
          </cell>
          <cell r="G252" t="str">
            <v>I_NI</v>
          </cell>
        </row>
        <row r="253">
          <cell r="F253" t="str">
            <v>132430075</v>
          </cell>
          <cell r="G253" t="str">
            <v>I_NI</v>
          </cell>
        </row>
        <row r="254">
          <cell r="F254" t="str">
            <v>132430081</v>
          </cell>
          <cell r="G254" t="str">
            <v>I_NI</v>
          </cell>
        </row>
        <row r="255">
          <cell r="F255" t="str">
            <v>132490041</v>
          </cell>
          <cell r="G255" t="str">
            <v>I_NI</v>
          </cell>
        </row>
        <row r="256">
          <cell r="F256" t="str">
            <v>132510011</v>
          </cell>
          <cell r="G256" t="str">
            <v>I_NI</v>
          </cell>
        </row>
        <row r="257">
          <cell r="F257" t="str">
            <v>132510041</v>
          </cell>
          <cell r="G257" t="str">
            <v>I_NI</v>
          </cell>
        </row>
        <row r="258">
          <cell r="F258" t="str">
            <v>132510051</v>
          </cell>
          <cell r="G258" t="str">
            <v>I_NI</v>
          </cell>
        </row>
        <row r="259">
          <cell r="F259" t="str">
            <v>132510075</v>
          </cell>
          <cell r="G259" t="str">
            <v>I_NI</v>
          </cell>
        </row>
        <row r="260">
          <cell r="F260" t="str">
            <v>132510081</v>
          </cell>
          <cell r="G260" t="str">
            <v>I_NI</v>
          </cell>
        </row>
        <row r="261">
          <cell r="F261" t="str">
            <v>132530016</v>
          </cell>
          <cell r="G261" t="str">
            <v>I_NI</v>
          </cell>
        </row>
        <row r="262">
          <cell r="F262" t="str">
            <v>132530081</v>
          </cell>
          <cell r="G262" t="str">
            <v>I_NI</v>
          </cell>
        </row>
        <row r="263">
          <cell r="F263" t="str">
            <v>132590041</v>
          </cell>
          <cell r="G263" t="str">
            <v>I_NI</v>
          </cell>
        </row>
        <row r="264">
          <cell r="F264" t="str">
            <v>132590075</v>
          </cell>
          <cell r="G264" t="str">
            <v>I_NI</v>
          </cell>
        </row>
        <row r="265">
          <cell r="F265" t="str">
            <v>132610016</v>
          </cell>
          <cell r="G265" t="str">
            <v>I_NI</v>
          </cell>
        </row>
        <row r="266">
          <cell r="F266" t="str">
            <v>132610051</v>
          </cell>
          <cell r="G266" t="str">
            <v>I_NI</v>
          </cell>
        </row>
        <row r="267">
          <cell r="F267" t="str">
            <v>132610075</v>
          </cell>
          <cell r="G267" t="str">
            <v>I_NI</v>
          </cell>
        </row>
        <row r="268">
          <cell r="F268" t="str">
            <v>132610081</v>
          </cell>
          <cell r="G268" t="str">
            <v>I_NI</v>
          </cell>
        </row>
        <row r="269">
          <cell r="F269" t="str">
            <v>132670011</v>
          </cell>
          <cell r="G269" t="str">
            <v>I_NI</v>
          </cell>
        </row>
        <row r="270">
          <cell r="F270" t="str">
            <v>132670041</v>
          </cell>
          <cell r="G270" t="str">
            <v>I_NI</v>
          </cell>
        </row>
        <row r="271">
          <cell r="F271" t="str">
            <v>132670075</v>
          </cell>
          <cell r="G271" t="str">
            <v>I_NI</v>
          </cell>
        </row>
        <row r="272">
          <cell r="F272" t="str">
            <v>132670081</v>
          </cell>
          <cell r="G272" t="str">
            <v>I_NI</v>
          </cell>
        </row>
        <row r="273">
          <cell r="F273" t="str">
            <v>132690041</v>
          </cell>
          <cell r="G273" t="str">
            <v>I_NI</v>
          </cell>
        </row>
        <row r="274">
          <cell r="F274" t="str">
            <v>132710011</v>
          </cell>
          <cell r="G274" t="str">
            <v>I_NI</v>
          </cell>
        </row>
        <row r="275">
          <cell r="F275" t="str">
            <v>132710051</v>
          </cell>
          <cell r="G275" t="str">
            <v>I_NI</v>
          </cell>
        </row>
        <row r="276">
          <cell r="F276" t="str">
            <v>132710075</v>
          </cell>
          <cell r="G276" t="str">
            <v>I_NI</v>
          </cell>
        </row>
        <row r="277">
          <cell r="F277" t="str">
            <v>132710081</v>
          </cell>
          <cell r="G277" t="str">
            <v>I_NI</v>
          </cell>
        </row>
        <row r="278">
          <cell r="F278" t="str">
            <v>132730041</v>
          </cell>
          <cell r="G278" t="str">
            <v>I_NI</v>
          </cell>
        </row>
        <row r="279">
          <cell r="F279" t="str">
            <v>132730075</v>
          </cell>
          <cell r="G279" t="str">
            <v>I_NI</v>
          </cell>
        </row>
        <row r="280">
          <cell r="F280" t="str">
            <v>132730081</v>
          </cell>
          <cell r="G280" t="str">
            <v>I_NI</v>
          </cell>
        </row>
        <row r="281">
          <cell r="F281" t="str">
            <v>132770011</v>
          </cell>
          <cell r="G281" t="str">
            <v>I_NI</v>
          </cell>
        </row>
        <row r="282">
          <cell r="F282" t="str">
            <v>132770016</v>
          </cell>
          <cell r="G282" t="str">
            <v>I_NI</v>
          </cell>
        </row>
        <row r="283">
          <cell r="F283" t="str">
            <v>132770051</v>
          </cell>
          <cell r="G283" t="str">
            <v>I_NI</v>
          </cell>
        </row>
        <row r="284">
          <cell r="F284" t="str">
            <v>132770075</v>
          </cell>
          <cell r="G284" t="str">
            <v>I_NI</v>
          </cell>
        </row>
        <row r="285">
          <cell r="F285" t="str">
            <v>132770081</v>
          </cell>
          <cell r="G285" t="str">
            <v>I_NI</v>
          </cell>
        </row>
        <row r="286">
          <cell r="F286" t="str">
            <v>132790011</v>
          </cell>
          <cell r="G286" t="str">
            <v>I_NI</v>
          </cell>
        </row>
        <row r="287">
          <cell r="F287" t="str">
            <v>132790075</v>
          </cell>
          <cell r="G287" t="str">
            <v>I_NI</v>
          </cell>
        </row>
        <row r="288">
          <cell r="F288" t="str">
            <v>132790081</v>
          </cell>
          <cell r="G288" t="str">
            <v>I_NI</v>
          </cell>
        </row>
        <row r="289">
          <cell r="F289" t="str">
            <v>132830011</v>
          </cell>
          <cell r="G289" t="str">
            <v>I_NI</v>
          </cell>
        </row>
        <row r="290">
          <cell r="F290" t="str">
            <v>132830075</v>
          </cell>
          <cell r="G290" t="str">
            <v>I_NI</v>
          </cell>
        </row>
        <row r="291">
          <cell r="F291" t="str">
            <v>132830081</v>
          </cell>
          <cell r="G291" t="str">
            <v>I_NI</v>
          </cell>
        </row>
        <row r="292">
          <cell r="F292" t="str">
            <v>132870011</v>
          </cell>
          <cell r="G292" t="str">
            <v>I_NI</v>
          </cell>
        </row>
        <row r="293">
          <cell r="F293" t="str">
            <v>132870051</v>
          </cell>
          <cell r="G293" t="str">
            <v>I_NI</v>
          </cell>
        </row>
        <row r="294">
          <cell r="F294" t="str">
            <v>132870075</v>
          </cell>
          <cell r="G294" t="str">
            <v>I_NI</v>
          </cell>
        </row>
        <row r="295">
          <cell r="F295" t="str">
            <v>132870081</v>
          </cell>
          <cell r="G295" t="str">
            <v>I_NI</v>
          </cell>
        </row>
        <row r="296">
          <cell r="F296" t="str">
            <v>132930011</v>
          </cell>
          <cell r="G296" t="str">
            <v>I_NI</v>
          </cell>
        </row>
        <row r="297">
          <cell r="F297" t="str">
            <v>132990041</v>
          </cell>
          <cell r="G297" t="str">
            <v>I_NI</v>
          </cell>
        </row>
        <row r="298">
          <cell r="F298" t="str">
            <v>133030041</v>
          </cell>
          <cell r="G298" t="str">
            <v>I_NI</v>
          </cell>
        </row>
        <row r="299">
          <cell r="F299" t="str">
            <v>133030075</v>
          </cell>
          <cell r="G299" t="str">
            <v>I_NI</v>
          </cell>
        </row>
        <row r="300">
          <cell r="F300" t="str">
            <v>133050011</v>
          </cell>
          <cell r="G300" t="str">
            <v>I_NI</v>
          </cell>
        </row>
        <row r="301">
          <cell r="F301" t="str">
            <v>133050041</v>
          </cell>
          <cell r="G301" t="str">
            <v>I_NI</v>
          </cell>
        </row>
        <row r="302">
          <cell r="F302" t="str">
            <v>133050075</v>
          </cell>
          <cell r="G302" t="str">
            <v>I_NI</v>
          </cell>
        </row>
        <row r="303">
          <cell r="F303" t="str">
            <v>133070041</v>
          </cell>
          <cell r="G303" t="str">
            <v>I_NI</v>
          </cell>
        </row>
        <row r="304">
          <cell r="F304" t="str">
            <v>133070075</v>
          </cell>
          <cell r="G304" t="str">
            <v>I_NI</v>
          </cell>
        </row>
        <row r="305">
          <cell r="F305" t="str">
            <v>133090011</v>
          </cell>
          <cell r="G305" t="str">
            <v>I_NI</v>
          </cell>
        </row>
        <row r="306">
          <cell r="F306" t="str">
            <v>133090075</v>
          </cell>
          <cell r="G306" t="str">
            <v>I_NI</v>
          </cell>
        </row>
        <row r="307">
          <cell r="F307" t="str">
            <v>133090081</v>
          </cell>
          <cell r="G307" t="str">
            <v>I_NI</v>
          </cell>
        </row>
        <row r="308">
          <cell r="F308" t="str">
            <v>133150011</v>
          </cell>
          <cell r="G308" t="str">
            <v>I_NI</v>
          </cell>
        </row>
        <row r="309">
          <cell r="F309" t="str">
            <v>133150051</v>
          </cell>
          <cell r="G309" t="str">
            <v>I_NI</v>
          </cell>
        </row>
        <row r="310">
          <cell r="F310" t="str">
            <v>133150075</v>
          </cell>
          <cell r="G310" t="str">
            <v>I_NI</v>
          </cell>
        </row>
        <row r="311">
          <cell r="F311" t="str">
            <v>133150081</v>
          </cell>
          <cell r="G311" t="str">
            <v>I_NI</v>
          </cell>
        </row>
        <row r="312">
          <cell r="F312" t="str">
            <v>133210011</v>
          </cell>
          <cell r="G312" t="str">
            <v>I_NI</v>
          </cell>
        </row>
        <row r="313">
          <cell r="F313" t="str">
            <v>133210016</v>
          </cell>
          <cell r="G313" t="str">
            <v>I_NI</v>
          </cell>
        </row>
        <row r="314">
          <cell r="F314" t="str">
            <v>133210075</v>
          </cell>
          <cell r="G314" t="str">
            <v>I_NI</v>
          </cell>
        </row>
        <row r="315">
          <cell r="F315" t="str">
            <v>133210081</v>
          </cell>
          <cell r="G315" t="str">
            <v>I_NI</v>
          </cell>
        </row>
        <row r="316">
          <cell r="F316" t="str">
            <v>160050011</v>
          </cell>
          <cell r="G316" t="str">
            <v>I_NI</v>
          </cell>
        </row>
        <row r="317">
          <cell r="F317" t="str">
            <v>160050091</v>
          </cell>
          <cell r="G317" t="str">
            <v>I_NI</v>
          </cell>
        </row>
        <row r="318">
          <cell r="F318" t="str">
            <v>160130011</v>
          </cell>
          <cell r="G318" t="str">
            <v>I_NI</v>
          </cell>
        </row>
        <row r="319">
          <cell r="F319" t="str">
            <v>160190011</v>
          </cell>
          <cell r="G319" t="str">
            <v>I_NI</v>
          </cell>
        </row>
        <row r="320">
          <cell r="F320" t="str">
            <v>160190016</v>
          </cell>
          <cell r="G320" t="str">
            <v>I_NI</v>
          </cell>
        </row>
        <row r="321">
          <cell r="F321" t="str">
            <v>160250016</v>
          </cell>
          <cell r="G321" t="str">
            <v>I_NI</v>
          </cell>
        </row>
        <row r="322">
          <cell r="F322" t="str">
            <v>160290011</v>
          </cell>
          <cell r="G322" t="str">
            <v>I_NI</v>
          </cell>
        </row>
        <row r="323">
          <cell r="F323" t="str">
            <v>160290016</v>
          </cell>
          <cell r="G323" t="str">
            <v>I_NI</v>
          </cell>
        </row>
        <row r="324">
          <cell r="F324" t="str">
            <v>160290091</v>
          </cell>
          <cell r="G324" t="str">
            <v>I_NI</v>
          </cell>
        </row>
        <row r="325">
          <cell r="F325" t="str">
            <v>160390016</v>
          </cell>
          <cell r="G325" t="str">
            <v>I_NI</v>
          </cell>
        </row>
        <row r="326">
          <cell r="F326" t="str">
            <v>160410011</v>
          </cell>
          <cell r="G326" t="str">
            <v>I_NI</v>
          </cell>
        </row>
        <row r="327">
          <cell r="F327" t="str">
            <v>160410016</v>
          </cell>
          <cell r="G327" t="str">
            <v>I_NI</v>
          </cell>
        </row>
        <row r="328">
          <cell r="F328" t="str">
            <v>160430011</v>
          </cell>
          <cell r="G328" t="str">
            <v>I_NI</v>
          </cell>
        </row>
        <row r="329">
          <cell r="F329" t="str">
            <v>160430091</v>
          </cell>
          <cell r="G329" t="str">
            <v>I_NI</v>
          </cell>
        </row>
        <row r="330">
          <cell r="F330" t="str">
            <v>160550016</v>
          </cell>
          <cell r="G330" t="str">
            <v>I_NI</v>
          </cell>
        </row>
        <row r="331">
          <cell r="F331" t="str">
            <v>160710091</v>
          </cell>
          <cell r="G331" t="str">
            <v>I_NI</v>
          </cell>
        </row>
        <row r="332">
          <cell r="F332" t="str">
            <v>160770011</v>
          </cell>
          <cell r="G332" t="str">
            <v>I_NI</v>
          </cell>
        </row>
        <row r="333">
          <cell r="F333" t="str">
            <v>160770016</v>
          </cell>
          <cell r="G333" t="str">
            <v>I_NI</v>
          </cell>
        </row>
        <row r="334">
          <cell r="F334" t="str">
            <v>160770091</v>
          </cell>
          <cell r="G334" t="str">
            <v>I_NI</v>
          </cell>
        </row>
        <row r="335">
          <cell r="F335" t="str">
            <v>160810011</v>
          </cell>
          <cell r="G335" t="str">
            <v>I_NI</v>
          </cell>
        </row>
        <row r="336">
          <cell r="F336" t="str">
            <v>160810016</v>
          </cell>
          <cell r="G336" t="str">
            <v>I_NI</v>
          </cell>
        </row>
        <row r="337">
          <cell r="F337" t="str">
            <v>160810091</v>
          </cell>
          <cell r="G337" t="str">
            <v>I_NI</v>
          </cell>
        </row>
        <row r="338">
          <cell r="F338" t="str">
            <v>160870016</v>
          </cell>
          <cell r="G338" t="str">
            <v>I_NI</v>
          </cell>
        </row>
        <row r="339">
          <cell r="F339" t="str">
            <v>160870091</v>
          </cell>
          <cell r="G339" t="str">
            <v>I_NI</v>
          </cell>
        </row>
        <row r="340">
          <cell r="F340" t="str">
            <v>171250011</v>
          </cell>
          <cell r="G340" t="str">
            <v>I_NI</v>
          </cell>
        </row>
        <row r="341">
          <cell r="F341" t="str">
            <v>171250041</v>
          </cell>
          <cell r="G341" t="str">
            <v>I_NI</v>
          </cell>
        </row>
        <row r="342">
          <cell r="F342" t="str">
            <v>171250051</v>
          </cell>
          <cell r="G342" t="str">
            <v>I_NI</v>
          </cell>
        </row>
        <row r="343">
          <cell r="F343" t="str">
            <v>171250081</v>
          </cell>
          <cell r="G343" t="str">
            <v>I_NI</v>
          </cell>
        </row>
        <row r="344">
          <cell r="F344" t="str">
            <v>180390041</v>
          </cell>
          <cell r="G344" t="str">
            <v>I_NI</v>
          </cell>
        </row>
        <row r="345">
          <cell r="F345" t="str">
            <v>180870041</v>
          </cell>
          <cell r="G345" t="str">
            <v>I_NI</v>
          </cell>
        </row>
        <row r="346">
          <cell r="F346" t="str">
            <v>180870081</v>
          </cell>
          <cell r="G346" t="str">
            <v>I_NI</v>
          </cell>
        </row>
        <row r="347">
          <cell r="F347" t="str">
            <v>180910011</v>
          </cell>
          <cell r="G347" t="str">
            <v>I_NI</v>
          </cell>
        </row>
        <row r="348">
          <cell r="F348" t="str">
            <v>180910041</v>
          </cell>
          <cell r="G348" t="str">
            <v>I_NI</v>
          </cell>
        </row>
        <row r="349">
          <cell r="F349" t="str">
            <v>180910051</v>
          </cell>
          <cell r="G349" t="str">
            <v>I_NI</v>
          </cell>
        </row>
        <row r="350">
          <cell r="F350" t="str">
            <v>181530011</v>
          </cell>
          <cell r="G350" t="str">
            <v>I_NI</v>
          </cell>
        </row>
        <row r="351">
          <cell r="F351" t="str">
            <v>200070041</v>
          </cell>
          <cell r="G351" t="str">
            <v>I_NI</v>
          </cell>
        </row>
        <row r="352">
          <cell r="F352" t="str">
            <v>200090041</v>
          </cell>
          <cell r="G352" t="str">
            <v>I_NI</v>
          </cell>
        </row>
        <row r="353">
          <cell r="F353" t="str">
            <v>200090081</v>
          </cell>
          <cell r="G353" t="str">
            <v>I_NI</v>
          </cell>
        </row>
        <row r="354">
          <cell r="F354" t="str">
            <v>200090091</v>
          </cell>
          <cell r="G354" t="str">
            <v>I_NI</v>
          </cell>
        </row>
        <row r="355">
          <cell r="F355" t="str">
            <v>200230016</v>
          </cell>
          <cell r="G355" t="str">
            <v>I_NI</v>
          </cell>
        </row>
        <row r="356">
          <cell r="F356" t="str">
            <v>200230041</v>
          </cell>
          <cell r="G356" t="str">
            <v>I_NI</v>
          </cell>
        </row>
        <row r="357">
          <cell r="F357" t="str">
            <v>200230078</v>
          </cell>
          <cell r="G357" t="str">
            <v>I_NI</v>
          </cell>
        </row>
        <row r="358">
          <cell r="F358" t="str">
            <v>200230081</v>
          </cell>
          <cell r="G358" t="str">
            <v>I_NI</v>
          </cell>
        </row>
        <row r="359">
          <cell r="F359" t="str">
            <v>200250016</v>
          </cell>
          <cell r="G359" t="str">
            <v>I_NI</v>
          </cell>
        </row>
        <row r="360">
          <cell r="F360" t="str">
            <v>200250041</v>
          </cell>
          <cell r="G360" t="str">
            <v>I_NI</v>
          </cell>
        </row>
        <row r="361">
          <cell r="F361" t="str">
            <v>200250081</v>
          </cell>
          <cell r="G361" t="str">
            <v>I_NI</v>
          </cell>
        </row>
        <row r="362">
          <cell r="F362" t="str">
            <v>200270041</v>
          </cell>
          <cell r="G362" t="str">
            <v>I_NI</v>
          </cell>
        </row>
        <row r="363">
          <cell r="F363" t="str">
            <v>200290041</v>
          </cell>
          <cell r="G363" t="str">
            <v>I_NI</v>
          </cell>
        </row>
        <row r="364">
          <cell r="F364" t="str">
            <v>200390081</v>
          </cell>
          <cell r="G364" t="str">
            <v>I_NI</v>
          </cell>
        </row>
        <row r="365">
          <cell r="F365" t="str">
            <v>200470016</v>
          </cell>
          <cell r="G365" t="str">
            <v>I_NI</v>
          </cell>
        </row>
        <row r="366">
          <cell r="F366" t="str">
            <v>200550011</v>
          </cell>
          <cell r="G366" t="str">
            <v>I_NI</v>
          </cell>
        </row>
        <row r="367">
          <cell r="F367" t="str">
            <v>200550016</v>
          </cell>
          <cell r="G367" t="str">
            <v>I_NI</v>
          </cell>
        </row>
        <row r="368">
          <cell r="F368" t="str">
            <v>200550078</v>
          </cell>
          <cell r="G368" t="str">
            <v>I_NI</v>
          </cell>
        </row>
        <row r="369">
          <cell r="F369" t="str">
            <v>200570016</v>
          </cell>
          <cell r="G369" t="str">
            <v>I_NI</v>
          </cell>
        </row>
        <row r="370">
          <cell r="F370" t="str">
            <v>200630081</v>
          </cell>
          <cell r="G370" t="str">
            <v>I_NI</v>
          </cell>
        </row>
        <row r="371">
          <cell r="F371" t="str">
            <v>200650081</v>
          </cell>
          <cell r="G371" t="str">
            <v>I_NI</v>
          </cell>
        </row>
        <row r="372">
          <cell r="F372" t="str">
            <v>200670011</v>
          </cell>
          <cell r="G372" t="str">
            <v>I_NI</v>
          </cell>
        </row>
        <row r="373">
          <cell r="F373" t="str">
            <v>200690011</v>
          </cell>
          <cell r="G373" t="str">
            <v>I_NI</v>
          </cell>
        </row>
        <row r="374">
          <cell r="F374" t="str">
            <v>200690016</v>
          </cell>
          <cell r="G374" t="str">
            <v>I_NI</v>
          </cell>
        </row>
        <row r="375">
          <cell r="F375" t="str">
            <v>200710041</v>
          </cell>
          <cell r="G375" t="str">
            <v>I_NI</v>
          </cell>
        </row>
        <row r="376">
          <cell r="F376" t="str">
            <v>200710078</v>
          </cell>
          <cell r="G376" t="str">
            <v>I_NI</v>
          </cell>
        </row>
        <row r="377">
          <cell r="F377" t="str">
            <v>200750016</v>
          </cell>
          <cell r="G377" t="str">
            <v>I_NI</v>
          </cell>
        </row>
        <row r="378">
          <cell r="F378" t="str">
            <v>200750041</v>
          </cell>
          <cell r="G378" t="str">
            <v>I_NI</v>
          </cell>
        </row>
        <row r="379">
          <cell r="F379" t="str">
            <v>200790041</v>
          </cell>
          <cell r="G379" t="str">
            <v>I_NI</v>
          </cell>
        </row>
        <row r="380">
          <cell r="F380" t="str">
            <v>200810011</v>
          </cell>
          <cell r="G380" t="str">
            <v>I_NI</v>
          </cell>
        </row>
        <row r="381">
          <cell r="F381" t="str">
            <v>200810051</v>
          </cell>
          <cell r="G381" t="str">
            <v>I_NI</v>
          </cell>
        </row>
        <row r="382">
          <cell r="F382" t="str">
            <v>200830016</v>
          </cell>
          <cell r="G382" t="str">
            <v>I_NI</v>
          </cell>
        </row>
        <row r="383">
          <cell r="F383" t="str">
            <v>200950081</v>
          </cell>
          <cell r="G383" t="str">
            <v>I_NI</v>
          </cell>
        </row>
        <row r="384">
          <cell r="F384" t="str">
            <v>201010016</v>
          </cell>
          <cell r="G384" t="str">
            <v>I_NI</v>
          </cell>
        </row>
        <row r="385">
          <cell r="F385" t="str">
            <v>201010041</v>
          </cell>
          <cell r="G385" t="str">
            <v>I_NI</v>
          </cell>
        </row>
        <row r="386">
          <cell r="F386" t="str">
            <v>201010081</v>
          </cell>
          <cell r="G386" t="str">
            <v>I_NI</v>
          </cell>
        </row>
        <row r="387">
          <cell r="F387" t="str">
            <v>201090016</v>
          </cell>
          <cell r="G387" t="str">
            <v>I_NI</v>
          </cell>
        </row>
        <row r="388">
          <cell r="F388" t="str">
            <v>201090078</v>
          </cell>
          <cell r="G388" t="str">
            <v>I_NI</v>
          </cell>
        </row>
        <row r="389">
          <cell r="F389" t="str">
            <v>201090081</v>
          </cell>
          <cell r="G389" t="str">
            <v>I_NI</v>
          </cell>
        </row>
        <row r="390">
          <cell r="F390" t="str">
            <v>201130041</v>
          </cell>
          <cell r="G390" t="str">
            <v>I_NI</v>
          </cell>
        </row>
        <row r="391">
          <cell r="F391" t="str">
            <v>201190051</v>
          </cell>
          <cell r="G391" t="str">
            <v>I_NI</v>
          </cell>
        </row>
        <row r="392">
          <cell r="F392" t="str">
            <v>201290016</v>
          </cell>
          <cell r="G392" t="str">
            <v>I_NI</v>
          </cell>
        </row>
        <row r="393">
          <cell r="F393" t="str">
            <v>201290041</v>
          </cell>
          <cell r="G393" t="str">
            <v>I_NI</v>
          </cell>
        </row>
        <row r="394">
          <cell r="F394" t="str">
            <v>201450041</v>
          </cell>
          <cell r="G394" t="str">
            <v>I_NI</v>
          </cell>
        </row>
        <row r="395">
          <cell r="F395" t="str">
            <v>201450091</v>
          </cell>
          <cell r="G395" t="str">
            <v>I_NI</v>
          </cell>
        </row>
        <row r="396">
          <cell r="F396" t="str">
            <v>201490041</v>
          </cell>
          <cell r="G396" t="str">
            <v>I_NI</v>
          </cell>
        </row>
        <row r="397">
          <cell r="F397" t="str">
            <v>201530016</v>
          </cell>
          <cell r="G397" t="str">
            <v>I_NI</v>
          </cell>
        </row>
        <row r="398">
          <cell r="F398" t="str">
            <v>201530081</v>
          </cell>
          <cell r="G398" t="str">
            <v>I_NI</v>
          </cell>
        </row>
        <row r="399">
          <cell r="F399" t="str">
            <v>201550041</v>
          </cell>
          <cell r="G399" t="str">
            <v>I_NI</v>
          </cell>
        </row>
        <row r="400">
          <cell r="F400" t="str">
            <v>201570041</v>
          </cell>
          <cell r="G400" t="str">
            <v>I_NI</v>
          </cell>
        </row>
        <row r="401">
          <cell r="F401" t="str">
            <v>201590041</v>
          </cell>
          <cell r="G401" t="str">
            <v>I_NI</v>
          </cell>
        </row>
        <row r="402">
          <cell r="F402" t="str">
            <v>201650041</v>
          </cell>
          <cell r="G402" t="str">
            <v>I_NI</v>
          </cell>
        </row>
        <row r="403">
          <cell r="F403" t="str">
            <v>201650081</v>
          </cell>
          <cell r="G403" t="str">
            <v>I_NI</v>
          </cell>
        </row>
        <row r="404">
          <cell r="F404" t="str">
            <v>201710016</v>
          </cell>
          <cell r="G404" t="str">
            <v>I_NI</v>
          </cell>
        </row>
        <row r="405">
          <cell r="F405" t="str">
            <v>201710041</v>
          </cell>
          <cell r="G405" t="str">
            <v>I_NI</v>
          </cell>
        </row>
        <row r="406">
          <cell r="F406" t="str">
            <v>201730041</v>
          </cell>
          <cell r="G406" t="str">
            <v>I_NI</v>
          </cell>
        </row>
        <row r="407">
          <cell r="F407" t="str">
            <v>201750011</v>
          </cell>
          <cell r="G407" t="str">
            <v>I_NI</v>
          </cell>
        </row>
        <row r="408">
          <cell r="F408" t="str">
            <v>201770041</v>
          </cell>
          <cell r="G408" t="str">
            <v>I_NI</v>
          </cell>
        </row>
        <row r="409">
          <cell r="F409" t="str">
            <v>201790041</v>
          </cell>
          <cell r="G409" t="str">
            <v>I_NI</v>
          </cell>
        </row>
        <row r="410">
          <cell r="F410" t="str">
            <v>201790078</v>
          </cell>
          <cell r="G410" t="str">
            <v>I_NI</v>
          </cell>
        </row>
        <row r="411">
          <cell r="F411" t="str">
            <v>201790081</v>
          </cell>
          <cell r="G411" t="str">
            <v>I_NI</v>
          </cell>
        </row>
        <row r="412">
          <cell r="F412" t="str">
            <v>201790091</v>
          </cell>
          <cell r="G412" t="str">
            <v>I_NI</v>
          </cell>
        </row>
        <row r="413">
          <cell r="F413" t="str">
            <v>201810016</v>
          </cell>
          <cell r="G413" t="str">
            <v>I_NI</v>
          </cell>
        </row>
        <row r="414">
          <cell r="F414" t="str">
            <v>201810041</v>
          </cell>
          <cell r="G414" t="str">
            <v>I_NI</v>
          </cell>
        </row>
        <row r="415">
          <cell r="F415" t="str">
            <v>201810078</v>
          </cell>
          <cell r="G415" t="str">
            <v>I_NI</v>
          </cell>
        </row>
        <row r="416">
          <cell r="F416" t="str">
            <v>201850041</v>
          </cell>
          <cell r="G416" t="str">
            <v>I_NI</v>
          </cell>
        </row>
        <row r="417">
          <cell r="F417" t="str">
            <v>201850081</v>
          </cell>
          <cell r="G417" t="str">
            <v>I_NI</v>
          </cell>
        </row>
        <row r="418">
          <cell r="F418" t="str">
            <v>201870011</v>
          </cell>
          <cell r="G418" t="str">
            <v>I_NI</v>
          </cell>
        </row>
        <row r="419">
          <cell r="F419" t="str">
            <v>201870078</v>
          </cell>
          <cell r="G419" t="str">
            <v>I_NI</v>
          </cell>
        </row>
        <row r="420">
          <cell r="F420" t="str">
            <v>201890011</v>
          </cell>
          <cell r="G420" t="str">
            <v>I_NI</v>
          </cell>
        </row>
        <row r="421">
          <cell r="F421" t="str">
            <v>201930016</v>
          </cell>
          <cell r="G421" t="str">
            <v>I_NI</v>
          </cell>
        </row>
        <row r="422">
          <cell r="F422" t="str">
            <v>201930041</v>
          </cell>
          <cell r="G422" t="str">
            <v>I_NI</v>
          </cell>
        </row>
        <row r="423">
          <cell r="F423" t="str">
            <v>201930078</v>
          </cell>
          <cell r="G423" t="str">
            <v>I_NI</v>
          </cell>
        </row>
        <row r="424">
          <cell r="F424" t="str">
            <v>201950081</v>
          </cell>
          <cell r="G424" t="str">
            <v>I_NI</v>
          </cell>
        </row>
        <row r="425">
          <cell r="F425" t="str">
            <v>201990041</v>
          </cell>
          <cell r="G425" t="str">
            <v>I_NI</v>
          </cell>
        </row>
        <row r="426">
          <cell r="F426" t="str">
            <v>201990078</v>
          </cell>
          <cell r="G426" t="str">
            <v>I_NI</v>
          </cell>
        </row>
        <row r="427">
          <cell r="F427" t="str">
            <v>201990081</v>
          </cell>
          <cell r="G427" t="str">
            <v>I_NI</v>
          </cell>
        </row>
        <row r="428">
          <cell r="F428" t="str">
            <v>202030041</v>
          </cell>
          <cell r="G428" t="str">
            <v>I_NI</v>
          </cell>
        </row>
        <row r="429">
          <cell r="F429" t="str">
            <v>202030078</v>
          </cell>
          <cell r="G429" t="str">
            <v>I_NI</v>
          </cell>
        </row>
        <row r="430">
          <cell r="F430" t="str">
            <v>220110041</v>
          </cell>
          <cell r="G430" t="str">
            <v>I_NI</v>
          </cell>
        </row>
        <row r="431">
          <cell r="F431" t="str">
            <v>220210041</v>
          </cell>
          <cell r="G431" t="str">
            <v>I_NI</v>
          </cell>
        </row>
        <row r="432">
          <cell r="F432" t="str">
            <v>220210081</v>
          </cell>
          <cell r="G432" t="str">
            <v>I_NI</v>
          </cell>
        </row>
        <row r="433">
          <cell r="F433" t="str">
            <v>220250041</v>
          </cell>
          <cell r="G433" t="str">
            <v>I_NI</v>
          </cell>
        </row>
        <row r="434">
          <cell r="F434" t="str">
            <v>220350041</v>
          </cell>
          <cell r="G434" t="str">
            <v>I_NI</v>
          </cell>
        </row>
        <row r="435">
          <cell r="F435" t="str">
            <v>220350051</v>
          </cell>
          <cell r="G435" t="str">
            <v>I_NI</v>
          </cell>
        </row>
        <row r="436">
          <cell r="F436" t="str">
            <v>220350081</v>
          </cell>
          <cell r="G436" t="str">
            <v>I_NI</v>
          </cell>
        </row>
        <row r="437">
          <cell r="F437" t="str">
            <v>220410081</v>
          </cell>
          <cell r="G437" t="str">
            <v>I_NI</v>
          </cell>
        </row>
        <row r="438">
          <cell r="F438" t="str">
            <v>220650041</v>
          </cell>
          <cell r="G438" t="str">
            <v>I_NI</v>
          </cell>
        </row>
        <row r="439">
          <cell r="F439" t="str">
            <v>220650081</v>
          </cell>
          <cell r="G439" t="str">
            <v>I_NI</v>
          </cell>
        </row>
        <row r="440">
          <cell r="F440" t="str">
            <v>220670051</v>
          </cell>
          <cell r="G440" t="str">
            <v>I_NI</v>
          </cell>
        </row>
        <row r="441">
          <cell r="F441" t="str">
            <v>220690041</v>
          </cell>
          <cell r="G441" t="str">
            <v>I_NI</v>
          </cell>
        </row>
        <row r="442">
          <cell r="F442" t="str">
            <v>220730041</v>
          </cell>
          <cell r="G442" t="str">
            <v>I_NI</v>
          </cell>
        </row>
        <row r="443">
          <cell r="F443" t="str">
            <v>220730081</v>
          </cell>
          <cell r="G443" t="str">
            <v>I_NI</v>
          </cell>
        </row>
        <row r="444">
          <cell r="F444" t="str">
            <v>220830081</v>
          </cell>
          <cell r="G444" t="str">
            <v>I_NI</v>
          </cell>
        </row>
        <row r="445">
          <cell r="F445" t="str">
            <v>221070011</v>
          </cell>
          <cell r="G445" t="str">
            <v>I_NI</v>
          </cell>
        </row>
        <row r="446">
          <cell r="F446" t="str">
            <v>221070041</v>
          </cell>
          <cell r="G446" t="str">
            <v>I_NI</v>
          </cell>
        </row>
        <row r="447">
          <cell r="F447" t="str">
            <v>221070081</v>
          </cell>
          <cell r="G447" t="str">
            <v>I_NI</v>
          </cell>
        </row>
        <row r="448">
          <cell r="F448" t="str">
            <v>221230051</v>
          </cell>
          <cell r="G448" t="str">
            <v>I_NI</v>
          </cell>
        </row>
        <row r="449">
          <cell r="F449" t="str">
            <v>221230081</v>
          </cell>
          <cell r="G449" t="str">
            <v>I_NI</v>
          </cell>
        </row>
        <row r="450">
          <cell r="F450" t="str">
            <v>240110041</v>
          </cell>
          <cell r="G450" t="str">
            <v>I_NI</v>
          </cell>
        </row>
        <row r="451">
          <cell r="F451" t="str">
            <v>240190041</v>
          </cell>
          <cell r="G451" t="str">
            <v>I_NI</v>
          </cell>
        </row>
        <row r="452">
          <cell r="F452" t="str">
            <v>240350091</v>
          </cell>
          <cell r="G452" t="str">
            <v>I_NI</v>
          </cell>
        </row>
        <row r="453">
          <cell r="F453" t="str">
            <v>250090041</v>
          </cell>
          <cell r="G453" t="str">
            <v>I_NI</v>
          </cell>
        </row>
        <row r="454">
          <cell r="F454" t="str">
            <v>260090011</v>
          </cell>
          <cell r="G454" t="str">
            <v>I_NI</v>
          </cell>
        </row>
        <row r="455">
          <cell r="F455" t="str">
            <v>260230041</v>
          </cell>
          <cell r="G455" t="str">
            <v>I_NI</v>
          </cell>
        </row>
        <row r="456">
          <cell r="F456" t="str">
            <v>260270041</v>
          </cell>
          <cell r="G456" t="str">
            <v>I_NI</v>
          </cell>
        </row>
        <row r="457">
          <cell r="F457" t="str">
            <v>260770041</v>
          </cell>
          <cell r="G457" t="str">
            <v>I_NI</v>
          </cell>
        </row>
        <row r="458">
          <cell r="F458" t="str">
            <v>260770081</v>
          </cell>
          <cell r="G458" t="str">
            <v>I_NI</v>
          </cell>
        </row>
        <row r="459">
          <cell r="F459" t="str">
            <v>261010041</v>
          </cell>
          <cell r="G459" t="str">
            <v>I_NI</v>
          </cell>
        </row>
        <row r="460">
          <cell r="F460" t="str">
            <v>261070041</v>
          </cell>
          <cell r="G460" t="str">
            <v>I_NI</v>
          </cell>
        </row>
        <row r="461">
          <cell r="F461" t="str">
            <v>261170011</v>
          </cell>
          <cell r="G461" t="str">
            <v>I_NI</v>
          </cell>
        </row>
        <row r="462">
          <cell r="F462" t="str">
            <v>261170041</v>
          </cell>
          <cell r="G462" t="str">
            <v>I_NI</v>
          </cell>
        </row>
        <row r="463">
          <cell r="F463" t="str">
            <v>261330011</v>
          </cell>
          <cell r="G463" t="str">
            <v>I_NI</v>
          </cell>
        </row>
        <row r="464">
          <cell r="F464" t="str">
            <v>261490011</v>
          </cell>
          <cell r="G464" t="str">
            <v>I_NI</v>
          </cell>
        </row>
        <row r="465">
          <cell r="F465" t="str">
            <v>261490081</v>
          </cell>
          <cell r="G465" t="str">
            <v>I_NI</v>
          </cell>
        </row>
        <row r="466">
          <cell r="F466" t="str">
            <v>261590041</v>
          </cell>
          <cell r="G466" t="str">
            <v>I_NI</v>
          </cell>
        </row>
        <row r="467">
          <cell r="F467" t="str">
            <v>270350081</v>
          </cell>
          <cell r="G467" t="str">
            <v>I_NI</v>
          </cell>
        </row>
        <row r="468">
          <cell r="F468" t="str">
            <v>270370041</v>
          </cell>
          <cell r="G468" t="str">
            <v>I_NI</v>
          </cell>
        </row>
        <row r="469">
          <cell r="F469" t="str">
            <v>270370091</v>
          </cell>
          <cell r="G469" t="str">
            <v>I_NI</v>
          </cell>
        </row>
        <row r="470">
          <cell r="F470" t="str">
            <v>270570011</v>
          </cell>
          <cell r="G470" t="str">
            <v>I_NI</v>
          </cell>
        </row>
        <row r="471">
          <cell r="F471" t="str">
            <v>270570081</v>
          </cell>
          <cell r="G471" t="str">
            <v>I_NI</v>
          </cell>
        </row>
        <row r="472">
          <cell r="F472" t="str">
            <v>271110041</v>
          </cell>
          <cell r="G472" t="str">
            <v>I_NI</v>
          </cell>
        </row>
        <row r="473">
          <cell r="F473" t="str">
            <v>271110081</v>
          </cell>
          <cell r="G473" t="str">
            <v>I_NI</v>
          </cell>
        </row>
        <row r="474">
          <cell r="F474" t="str">
            <v>271410041</v>
          </cell>
          <cell r="G474" t="str">
            <v>I_NI</v>
          </cell>
        </row>
        <row r="475">
          <cell r="F475" t="str">
            <v>271410081</v>
          </cell>
          <cell r="G475" t="str">
            <v>I_NI</v>
          </cell>
        </row>
        <row r="476">
          <cell r="F476" t="str">
            <v>271590011</v>
          </cell>
          <cell r="G476" t="str">
            <v>I_NI</v>
          </cell>
        </row>
        <row r="477">
          <cell r="F477" t="str">
            <v>271590041</v>
          </cell>
          <cell r="G477" t="str">
            <v>I_NI</v>
          </cell>
        </row>
        <row r="478">
          <cell r="F478" t="str">
            <v>271590081</v>
          </cell>
          <cell r="G478" t="str">
            <v>I_NI</v>
          </cell>
        </row>
        <row r="479">
          <cell r="F479" t="str">
            <v>271590091</v>
          </cell>
          <cell r="G479" t="str">
            <v>I_NI</v>
          </cell>
        </row>
        <row r="480">
          <cell r="F480" t="str">
            <v>280110041</v>
          </cell>
          <cell r="G480" t="str">
            <v>I_NI</v>
          </cell>
        </row>
        <row r="481">
          <cell r="F481" t="str">
            <v>280150075</v>
          </cell>
          <cell r="G481" t="str">
            <v>I_NI</v>
          </cell>
        </row>
        <row r="482">
          <cell r="F482" t="str">
            <v>280270075</v>
          </cell>
          <cell r="G482" t="str">
            <v>I_NI</v>
          </cell>
        </row>
        <row r="483">
          <cell r="F483" t="str">
            <v>280430041</v>
          </cell>
          <cell r="G483" t="str">
            <v>I_NI</v>
          </cell>
        </row>
        <row r="484">
          <cell r="F484" t="str">
            <v>281190041</v>
          </cell>
          <cell r="G484" t="str">
            <v>I_NI</v>
          </cell>
        </row>
        <row r="485">
          <cell r="F485" t="str">
            <v>281430041</v>
          </cell>
          <cell r="G485" t="str">
            <v>I_NI</v>
          </cell>
        </row>
        <row r="486">
          <cell r="F486" t="str">
            <v>290170041</v>
          </cell>
          <cell r="G486" t="str">
            <v>I_NI</v>
          </cell>
        </row>
        <row r="487">
          <cell r="F487" t="str">
            <v>290170081</v>
          </cell>
          <cell r="G487" t="str">
            <v>I_NI</v>
          </cell>
        </row>
        <row r="488">
          <cell r="F488" t="str">
            <v>290310051</v>
          </cell>
          <cell r="G488" t="str">
            <v>I_NI</v>
          </cell>
        </row>
        <row r="489">
          <cell r="F489" t="str">
            <v>290570011</v>
          </cell>
          <cell r="G489" t="str">
            <v>I_NI</v>
          </cell>
        </row>
        <row r="490">
          <cell r="F490" t="str">
            <v>290690011</v>
          </cell>
          <cell r="G490" t="str">
            <v>I_NI</v>
          </cell>
        </row>
        <row r="491">
          <cell r="F491" t="str">
            <v>290690051</v>
          </cell>
          <cell r="G491" t="str">
            <v>I_NI</v>
          </cell>
        </row>
        <row r="492">
          <cell r="F492" t="str">
            <v>290690081</v>
          </cell>
          <cell r="G492" t="str">
            <v>I_NI</v>
          </cell>
        </row>
        <row r="493">
          <cell r="F493" t="str">
            <v>291330011</v>
          </cell>
          <cell r="G493" t="str">
            <v>I_NI</v>
          </cell>
        </row>
        <row r="494">
          <cell r="F494" t="str">
            <v>291330041</v>
          </cell>
          <cell r="G494" t="str">
            <v>I_NI</v>
          </cell>
        </row>
        <row r="495">
          <cell r="F495" t="str">
            <v>291330081</v>
          </cell>
          <cell r="G495" t="str">
            <v>I_NI</v>
          </cell>
        </row>
        <row r="496">
          <cell r="F496" t="str">
            <v>291430051</v>
          </cell>
          <cell r="G496" t="str">
            <v>I_NI</v>
          </cell>
        </row>
        <row r="497">
          <cell r="F497" t="str">
            <v>291430081</v>
          </cell>
          <cell r="G497" t="str">
            <v>I_NI</v>
          </cell>
        </row>
        <row r="498">
          <cell r="F498" t="str">
            <v>291550051</v>
          </cell>
          <cell r="G498" t="str">
            <v>I_NI</v>
          </cell>
        </row>
        <row r="499">
          <cell r="F499" t="str">
            <v>291550081</v>
          </cell>
          <cell r="G499" t="str">
            <v>I_NI</v>
          </cell>
        </row>
        <row r="500">
          <cell r="F500" t="str">
            <v>291810081</v>
          </cell>
          <cell r="G500" t="str">
            <v>I_NI</v>
          </cell>
        </row>
        <row r="501">
          <cell r="F501" t="str">
            <v>292010011</v>
          </cell>
          <cell r="G501" t="str">
            <v>I_NI</v>
          </cell>
        </row>
        <row r="502">
          <cell r="F502" t="str">
            <v>292010041</v>
          </cell>
          <cell r="G502" t="str">
            <v>I_NI</v>
          </cell>
        </row>
        <row r="503">
          <cell r="F503" t="str">
            <v>292010051</v>
          </cell>
          <cell r="G503" t="str">
            <v>I_NI</v>
          </cell>
        </row>
        <row r="504">
          <cell r="F504" t="str">
            <v>292010081</v>
          </cell>
          <cell r="G504" t="str">
            <v>I_NI</v>
          </cell>
        </row>
        <row r="505">
          <cell r="F505" t="str">
            <v>292070011</v>
          </cell>
          <cell r="G505" t="str">
            <v>I_NI</v>
          </cell>
        </row>
        <row r="506">
          <cell r="F506" t="str">
            <v>292070051</v>
          </cell>
          <cell r="G506" t="str">
            <v>I_NI</v>
          </cell>
        </row>
        <row r="507">
          <cell r="F507" t="str">
            <v>292070081</v>
          </cell>
          <cell r="G507" t="str">
            <v>I_NI</v>
          </cell>
        </row>
        <row r="508">
          <cell r="F508" t="str">
            <v>300030016</v>
          </cell>
          <cell r="G508" t="str">
            <v>I_NI</v>
          </cell>
        </row>
        <row r="509">
          <cell r="F509" t="str">
            <v>300030041</v>
          </cell>
          <cell r="G509" t="str">
            <v>I_NI</v>
          </cell>
        </row>
        <row r="510">
          <cell r="F510" t="str">
            <v>300030091</v>
          </cell>
          <cell r="G510" t="str">
            <v>I_NI</v>
          </cell>
        </row>
        <row r="511">
          <cell r="F511" t="str">
            <v>300050016</v>
          </cell>
          <cell r="G511" t="str">
            <v>I_NI</v>
          </cell>
        </row>
        <row r="512">
          <cell r="F512" t="str">
            <v>300070011</v>
          </cell>
          <cell r="G512" t="str">
            <v>I_NI</v>
          </cell>
        </row>
        <row r="513">
          <cell r="F513" t="str">
            <v>300090011</v>
          </cell>
          <cell r="G513" t="str">
            <v>I_NI</v>
          </cell>
        </row>
        <row r="514">
          <cell r="F514" t="str">
            <v>300130091</v>
          </cell>
          <cell r="G514" t="str">
            <v>I_NI</v>
          </cell>
        </row>
        <row r="515">
          <cell r="F515" t="str">
            <v>300290011</v>
          </cell>
          <cell r="G515" t="str">
            <v>I_NI</v>
          </cell>
        </row>
        <row r="516">
          <cell r="F516" t="str">
            <v>300290067</v>
          </cell>
          <cell r="G516" t="str">
            <v>I_NI</v>
          </cell>
        </row>
        <row r="517">
          <cell r="F517" t="str">
            <v>300290091</v>
          </cell>
          <cell r="G517" t="str">
            <v>I_NI</v>
          </cell>
        </row>
        <row r="518">
          <cell r="F518" t="str">
            <v>300290711</v>
          </cell>
          <cell r="G518" t="str">
            <v>I_NI</v>
          </cell>
        </row>
        <row r="519">
          <cell r="F519" t="str">
            <v>300310011</v>
          </cell>
          <cell r="G519" t="str">
            <v>I_NI</v>
          </cell>
        </row>
        <row r="520">
          <cell r="F520" t="str">
            <v>300310016</v>
          </cell>
          <cell r="G520" t="str">
            <v>I_NI</v>
          </cell>
        </row>
        <row r="521">
          <cell r="F521" t="str">
            <v>300310067</v>
          </cell>
          <cell r="G521" t="str">
            <v>I_NI</v>
          </cell>
        </row>
        <row r="522">
          <cell r="F522" t="str">
            <v>300310091</v>
          </cell>
          <cell r="G522" t="str">
            <v>I_NI</v>
          </cell>
        </row>
        <row r="523">
          <cell r="F523" t="str">
            <v>300370016</v>
          </cell>
          <cell r="G523" t="str">
            <v>I_NI</v>
          </cell>
        </row>
        <row r="524">
          <cell r="F524" t="str">
            <v>300370041</v>
          </cell>
          <cell r="G524" t="str">
            <v>I_NI</v>
          </cell>
        </row>
        <row r="525">
          <cell r="F525" t="str">
            <v>300470011</v>
          </cell>
          <cell r="G525" t="str">
            <v>I_NI</v>
          </cell>
        </row>
        <row r="526">
          <cell r="F526" t="str">
            <v>300490091</v>
          </cell>
          <cell r="G526" t="str">
            <v>I_NI</v>
          </cell>
        </row>
        <row r="527">
          <cell r="F527" t="str">
            <v>300550041</v>
          </cell>
          <cell r="G527" t="str">
            <v>I_NI</v>
          </cell>
        </row>
        <row r="528">
          <cell r="F528" t="str">
            <v>300570011</v>
          </cell>
          <cell r="G528" t="str">
            <v>I_NI</v>
          </cell>
        </row>
        <row r="529">
          <cell r="F529" t="str">
            <v>300590091</v>
          </cell>
          <cell r="G529" t="str">
            <v>I_NI</v>
          </cell>
        </row>
        <row r="530">
          <cell r="F530" t="str">
            <v>300630011</v>
          </cell>
          <cell r="G530" t="str">
            <v>I_NI</v>
          </cell>
        </row>
        <row r="531">
          <cell r="F531" t="str">
            <v>300650016</v>
          </cell>
          <cell r="G531" t="str">
            <v>I_NI</v>
          </cell>
        </row>
        <row r="532">
          <cell r="F532" t="str">
            <v>300650091</v>
          </cell>
          <cell r="G532" t="str">
            <v>I_NI</v>
          </cell>
        </row>
        <row r="533">
          <cell r="F533" t="str">
            <v>300670011</v>
          </cell>
          <cell r="G533" t="str">
            <v>I_NI</v>
          </cell>
        </row>
        <row r="534">
          <cell r="F534" t="str">
            <v>300670091</v>
          </cell>
          <cell r="G534" t="str">
            <v>I_NI</v>
          </cell>
        </row>
        <row r="535">
          <cell r="F535" t="str">
            <v>300730016</v>
          </cell>
          <cell r="G535" t="str">
            <v>I_NI</v>
          </cell>
        </row>
        <row r="536">
          <cell r="F536" t="str">
            <v>300730067</v>
          </cell>
          <cell r="G536" t="str">
            <v>I_NI</v>
          </cell>
        </row>
        <row r="537">
          <cell r="F537" t="str">
            <v>300730091</v>
          </cell>
          <cell r="G537" t="str">
            <v>I_NI</v>
          </cell>
        </row>
        <row r="538">
          <cell r="F538" t="str">
            <v>300810011</v>
          </cell>
          <cell r="G538" t="str">
            <v>I_NI</v>
          </cell>
        </row>
        <row r="539">
          <cell r="F539" t="str">
            <v>300830091</v>
          </cell>
          <cell r="G539" t="str">
            <v>I_NI</v>
          </cell>
        </row>
        <row r="540">
          <cell r="F540" t="str">
            <v>300850047GAD/GAS</v>
          </cell>
          <cell r="G540" t="str">
            <v>I_NI</v>
          </cell>
        </row>
        <row r="541">
          <cell r="F541" t="str">
            <v>300850091</v>
          </cell>
          <cell r="G541" t="str">
            <v>I_NI</v>
          </cell>
        </row>
        <row r="542">
          <cell r="F542" t="str">
            <v>300870091</v>
          </cell>
          <cell r="G542" t="str">
            <v>I_NI</v>
          </cell>
        </row>
        <row r="543">
          <cell r="F543" t="str">
            <v>300890011</v>
          </cell>
          <cell r="G543" t="str">
            <v>I_NI</v>
          </cell>
        </row>
        <row r="544">
          <cell r="F544" t="str">
            <v>300890091</v>
          </cell>
          <cell r="G544" t="str">
            <v>I_NI</v>
          </cell>
        </row>
        <row r="545">
          <cell r="F545" t="str">
            <v>300950041</v>
          </cell>
          <cell r="G545" t="str">
            <v>I_NI</v>
          </cell>
        </row>
        <row r="546">
          <cell r="F546" t="str">
            <v>300970016</v>
          </cell>
          <cell r="G546" t="str">
            <v>I_NI</v>
          </cell>
        </row>
        <row r="547">
          <cell r="F547" t="str">
            <v>300970091</v>
          </cell>
          <cell r="G547" t="str">
            <v>I_NI</v>
          </cell>
        </row>
        <row r="548">
          <cell r="F548" t="str">
            <v>300990016</v>
          </cell>
          <cell r="G548" t="str">
            <v>I_NI</v>
          </cell>
        </row>
        <row r="549">
          <cell r="F549" t="str">
            <v>300990091</v>
          </cell>
          <cell r="G549" t="str">
            <v>I_NI</v>
          </cell>
        </row>
        <row r="550">
          <cell r="F550" t="str">
            <v>301030011</v>
          </cell>
          <cell r="G550" t="str">
            <v>I_NI</v>
          </cell>
        </row>
        <row r="551">
          <cell r="F551" t="str">
            <v>301050016</v>
          </cell>
          <cell r="G551" t="str">
            <v>I_NI</v>
          </cell>
        </row>
        <row r="552">
          <cell r="F552" t="str">
            <v>301050091</v>
          </cell>
          <cell r="G552" t="str">
            <v>I_NI</v>
          </cell>
        </row>
        <row r="553">
          <cell r="F553" t="str">
            <v>301110016</v>
          </cell>
          <cell r="G553" t="str">
            <v>I_NI</v>
          </cell>
        </row>
        <row r="554">
          <cell r="F554" t="str">
            <v>301110091</v>
          </cell>
          <cell r="G554" t="str">
            <v>I_NI</v>
          </cell>
        </row>
        <row r="555">
          <cell r="F555" t="str">
            <v>310010051</v>
          </cell>
          <cell r="G555" t="str">
            <v>I_NI</v>
          </cell>
        </row>
        <row r="556">
          <cell r="F556" t="str">
            <v>310030011</v>
          </cell>
          <cell r="G556" t="str">
            <v>I_NI</v>
          </cell>
        </row>
        <row r="557">
          <cell r="F557" t="str">
            <v>310030016</v>
          </cell>
          <cell r="G557" t="str">
            <v>I_NI</v>
          </cell>
        </row>
        <row r="558">
          <cell r="F558" t="str">
            <v>310070041</v>
          </cell>
          <cell r="G558" t="str">
            <v>I_NI</v>
          </cell>
        </row>
        <row r="559">
          <cell r="F559" t="str">
            <v>310110011</v>
          </cell>
          <cell r="G559" t="str">
            <v>I_NI</v>
          </cell>
        </row>
        <row r="560">
          <cell r="F560" t="str">
            <v>310110016</v>
          </cell>
          <cell r="G560" t="str">
            <v>I_NI</v>
          </cell>
        </row>
        <row r="561">
          <cell r="F561" t="str">
            <v>310110041</v>
          </cell>
          <cell r="G561" t="str">
            <v>I_NI</v>
          </cell>
        </row>
        <row r="562">
          <cell r="F562" t="str">
            <v>310110081</v>
          </cell>
          <cell r="G562" t="str">
            <v>I_NI</v>
          </cell>
        </row>
        <row r="563">
          <cell r="F563" t="str">
            <v>310130011</v>
          </cell>
          <cell r="G563" t="str">
            <v>I_NI</v>
          </cell>
        </row>
        <row r="564">
          <cell r="F564" t="str">
            <v>310130016</v>
          </cell>
          <cell r="G564" t="str">
            <v>I_NI</v>
          </cell>
        </row>
        <row r="565">
          <cell r="F565" t="str">
            <v>310130051</v>
          </cell>
          <cell r="G565" t="str">
            <v>I_NI</v>
          </cell>
        </row>
        <row r="566">
          <cell r="F566" t="str">
            <v>310130078</v>
          </cell>
          <cell r="G566" t="str">
            <v>I_NI</v>
          </cell>
        </row>
        <row r="567">
          <cell r="F567" t="str">
            <v>310170016</v>
          </cell>
          <cell r="G567" t="str">
            <v>I_NI</v>
          </cell>
        </row>
        <row r="568">
          <cell r="F568" t="str">
            <v>310190011</v>
          </cell>
          <cell r="G568" t="str">
            <v>I_NI</v>
          </cell>
        </row>
        <row r="569">
          <cell r="F569" t="str">
            <v>310190016</v>
          </cell>
          <cell r="G569" t="str">
            <v>I_NI</v>
          </cell>
        </row>
        <row r="570">
          <cell r="F570" t="str">
            <v>310190051</v>
          </cell>
          <cell r="G570" t="str">
            <v>I_NI</v>
          </cell>
        </row>
        <row r="571">
          <cell r="F571" t="str">
            <v>310230041</v>
          </cell>
          <cell r="G571" t="str">
            <v>I_NI</v>
          </cell>
        </row>
        <row r="572">
          <cell r="F572" t="str">
            <v>310230081</v>
          </cell>
          <cell r="G572" t="str">
            <v>I_NI</v>
          </cell>
        </row>
        <row r="573">
          <cell r="F573" t="str">
            <v>310270041</v>
          </cell>
          <cell r="G573" t="str">
            <v>I_NI</v>
          </cell>
        </row>
        <row r="574">
          <cell r="F574" t="str">
            <v>310270081</v>
          </cell>
          <cell r="G574" t="str">
            <v>I_NI</v>
          </cell>
        </row>
        <row r="575">
          <cell r="F575" t="str">
            <v>310290011</v>
          </cell>
          <cell r="G575" t="str">
            <v>I_NI</v>
          </cell>
        </row>
        <row r="576">
          <cell r="F576" t="str">
            <v>310290016</v>
          </cell>
          <cell r="G576" t="str">
            <v>I_NI</v>
          </cell>
        </row>
        <row r="577">
          <cell r="F577" t="str">
            <v>310310011</v>
          </cell>
          <cell r="G577" t="str">
            <v>I_NI</v>
          </cell>
        </row>
        <row r="578">
          <cell r="F578" t="str">
            <v>310310016</v>
          </cell>
          <cell r="G578" t="str">
            <v>I_NI</v>
          </cell>
        </row>
        <row r="579">
          <cell r="F579" t="str">
            <v>310330016</v>
          </cell>
          <cell r="G579" t="str">
            <v>I_NI</v>
          </cell>
        </row>
        <row r="580">
          <cell r="F580" t="str">
            <v>310330041</v>
          </cell>
          <cell r="G580" t="str">
            <v>I_NI</v>
          </cell>
        </row>
        <row r="581">
          <cell r="F581" t="str">
            <v>310330078</v>
          </cell>
          <cell r="G581" t="str">
            <v>I_NI</v>
          </cell>
        </row>
        <row r="582">
          <cell r="F582" t="str">
            <v>310370011</v>
          </cell>
          <cell r="G582" t="str">
            <v>I_NI</v>
          </cell>
        </row>
        <row r="583">
          <cell r="F583" t="str">
            <v>310370041</v>
          </cell>
          <cell r="G583" t="str">
            <v>I_NI</v>
          </cell>
        </row>
        <row r="584">
          <cell r="F584" t="str">
            <v>310370081</v>
          </cell>
          <cell r="G584" t="str">
            <v>I_NI</v>
          </cell>
        </row>
        <row r="585">
          <cell r="F585" t="str">
            <v>310410041</v>
          </cell>
          <cell r="G585" t="str">
            <v>I_NI</v>
          </cell>
        </row>
        <row r="586">
          <cell r="F586" t="str">
            <v>310450041</v>
          </cell>
          <cell r="G586" t="str">
            <v>I_NI</v>
          </cell>
        </row>
        <row r="587">
          <cell r="F587" t="str">
            <v>310490041</v>
          </cell>
          <cell r="G587" t="str">
            <v>I_NI</v>
          </cell>
        </row>
        <row r="588">
          <cell r="F588" t="str">
            <v>310530041</v>
          </cell>
          <cell r="G588" t="str">
            <v>I_NI</v>
          </cell>
        </row>
        <row r="589">
          <cell r="F589" t="str">
            <v>310530051</v>
          </cell>
          <cell r="G589" t="str">
            <v>I_NI</v>
          </cell>
        </row>
        <row r="590">
          <cell r="F590" t="str">
            <v>310530081</v>
          </cell>
          <cell r="G590" t="str">
            <v>I_NI</v>
          </cell>
        </row>
        <row r="591">
          <cell r="F591" t="str">
            <v>310570016</v>
          </cell>
          <cell r="G591" t="str">
            <v>I_NI</v>
          </cell>
        </row>
        <row r="592">
          <cell r="F592" t="str">
            <v>310570041</v>
          </cell>
          <cell r="G592" t="str">
            <v>I_NI</v>
          </cell>
        </row>
        <row r="593">
          <cell r="F593" t="str">
            <v>310570078</v>
          </cell>
          <cell r="G593" t="str">
            <v>I_NI</v>
          </cell>
        </row>
        <row r="594">
          <cell r="F594" t="str">
            <v>310590081</v>
          </cell>
          <cell r="G594" t="str">
            <v>I_NI</v>
          </cell>
        </row>
        <row r="595">
          <cell r="F595" t="str">
            <v>310610041</v>
          </cell>
          <cell r="G595" t="str">
            <v>I_NI</v>
          </cell>
        </row>
        <row r="596">
          <cell r="F596" t="str">
            <v>310610081</v>
          </cell>
          <cell r="G596" t="str">
            <v>I_NI</v>
          </cell>
        </row>
        <row r="597">
          <cell r="F597" t="str">
            <v>310630041</v>
          </cell>
          <cell r="G597" t="str">
            <v>I_NI</v>
          </cell>
        </row>
        <row r="598">
          <cell r="F598" t="str">
            <v>310630081</v>
          </cell>
          <cell r="G598" t="str">
            <v>I_NI</v>
          </cell>
        </row>
        <row r="599">
          <cell r="F599" t="str">
            <v>310650041</v>
          </cell>
          <cell r="G599" t="str">
            <v>I_NI</v>
          </cell>
        </row>
        <row r="600">
          <cell r="F600" t="str">
            <v>310650081</v>
          </cell>
          <cell r="G600" t="str">
            <v>I_NI</v>
          </cell>
        </row>
        <row r="601">
          <cell r="F601" t="str">
            <v>310690016</v>
          </cell>
          <cell r="G601" t="str">
            <v>I_NI</v>
          </cell>
        </row>
        <row r="602">
          <cell r="F602" t="str">
            <v>310690041</v>
          </cell>
          <cell r="G602" t="str">
            <v>I_NI</v>
          </cell>
        </row>
        <row r="603">
          <cell r="F603" t="str">
            <v>310730041</v>
          </cell>
          <cell r="G603" t="str">
            <v>I_NI</v>
          </cell>
        </row>
        <row r="604">
          <cell r="F604" t="str">
            <v>310770011</v>
          </cell>
          <cell r="G604" t="str">
            <v>I_NI</v>
          </cell>
        </row>
        <row r="605">
          <cell r="F605" t="str">
            <v>310790051</v>
          </cell>
          <cell r="G605" t="str">
            <v>I_NI</v>
          </cell>
        </row>
        <row r="606">
          <cell r="F606" t="str">
            <v>310810011</v>
          </cell>
          <cell r="G606" t="str">
            <v>I_NI</v>
          </cell>
        </row>
        <row r="607">
          <cell r="F607" t="str">
            <v>310810051</v>
          </cell>
          <cell r="G607" t="str">
            <v>I_NI</v>
          </cell>
        </row>
        <row r="608">
          <cell r="F608" t="str">
            <v>310830041</v>
          </cell>
          <cell r="G608" t="str">
            <v>I_NI</v>
          </cell>
        </row>
        <row r="609">
          <cell r="F609" t="str">
            <v>310830081</v>
          </cell>
          <cell r="G609" t="str">
            <v>I_NI</v>
          </cell>
        </row>
        <row r="610">
          <cell r="F610" t="str">
            <v>310850016</v>
          </cell>
          <cell r="G610" t="str">
            <v>I_NI</v>
          </cell>
        </row>
        <row r="611">
          <cell r="F611" t="str">
            <v>310850041</v>
          </cell>
          <cell r="G611" t="str">
            <v>I_NI</v>
          </cell>
        </row>
        <row r="612">
          <cell r="F612" t="str">
            <v>310870041</v>
          </cell>
          <cell r="G612" t="str">
            <v>I_NI</v>
          </cell>
        </row>
        <row r="613">
          <cell r="F613" t="str">
            <v>310890011</v>
          </cell>
          <cell r="G613" t="str">
            <v>I_NI</v>
          </cell>
        </row>
        <row r="614">
          <cell r="F614" t="str">
            <v>310930011</v>
          </cell>
          <cell r="G614" t="str">
            <v>I_NI</v>
          </cell>
        </row>
        <row r="615">
          <cell r="F615" t="str">
            <v>310930051</v>
          </cell>
          <cell r="G615" t="str">
            <v>I_NI</v>
          </cell>
        </row>
        <row r="616">
          <cell r="F616" t="str">
            <v>310950041</v>
          </cell>
          <cell r="G616" t="str">
            <v>I_NI</v>
          </cell>
        </row>
        <row r="617">
          <cell r="F617" t="str">
            <v>310950081</v>
          </cell>
          <cell r="G617" t="str">
            <v>I_NI</v>
          </cell>
        </row>
        <row r="618">
          <cell r="F618" t="str">
            <v>310990051</v>
          </cell>
          <cell r="G618" t="str">
            <v>I_NI</v>
          </cell>
        </row>
        <row r="619">
          <cell r="F619" t="str">
            <v>311010016</v>
          </cell>
          <cell r="G619" t="str">
            <v>I_NI</v>
          </cell>
        </row>
        <row r="620">
          <cell r="F620" t="str">
            <v>311010041</v>
          </cell>
          <cell r="G620" t="str">
            <v>I_NI</v>
          </cell>
        </row>
        <row r="621">
          <cell r="F621" t="str">
            <v>311050016</v>
          </cell>
          <cell r="G621" t="str">
            <v>I_NI</v>
          </cell>
        </row>
        <row r="622">
          <cell r="F622" t="str">
            <v>311050041</v>
          </cell>
          <cell r="G622" t="str">
            <v>I_NI</v>
          </cell>
        </row>
        <row r="623">
          <cell r="F623" t="str">
            <v>311070041</v>
          </cell>
          <cell r="G623" t="str">
            <v>I_NI</v>
          </cell>
        </row>
        <row r="624">
          <cell r="F624" t="str">
            <v>311070081</v>
          </cell>
          <cell r="G624" t="str">
            <v>I_NI</v>
          </cell>
        </row>
        <row r="625">
          <cell r="F625" t="str">
            <v>311110016</v>
          </cell>
          <cell r="G625" t="str">
            <v>I_NI</v>
          </cell>
        </row>
        <row r="626">
          <cell r="F626" t="str">
            <v>311110078</v>
          </cell>
          <cell r="G626" t="str">
            <v>I_NI</v>
          </cell>
        </row>
        <row r="627">
          <cell r="F627" t="str">
            <v>311130011</v>
          </cell>
          <cell r="G627" t="str">
            <v>I_NI</v>
          </cell>
        </row>
        <row r="628">
          <cell r="F628" t="str">
            <v>311130041</v>
          </cell>
          <cell r="G628" t="str">
            <v>I_NI</v>
          </cell>
        </row>
        <row r="629">
          <cell r="F629" t="str">
            <v>311150011</v>
          </cell>
          <cell r="G629" t="str">
            <v>I_NI</v>
          </cell>
        </row>
        <row r="630">
          <cell r="F630" t="str">
            <v>311150016</v>
          </cell>
          <cell r="G630" t="str">
            <v>I_NI</v>
          </cell>
        </row>
        <row r="631">
          <cell r="F631" t="str">
            <v>311190041</v>
          </cell>
          <cell r="G631" t="str">
            <v>I_NI</v>
          </cell>
        </row>
        <row r="632">
          <cell r="F632" t="str">
            <v>311190081</v>
          </cell>
          <cell r="G632" t="str">
            <v>I_NI</v>
          </cell>
        </row>
        <row r="633">
          <cell r="F633" t="str">
            <v>311210011</v>
          </cell>
          <cell r="G633" t="str">
            <v>I_NI</v>
          </cell>
        </row>
        <row r="634">
          <cell r="F634" t="str">
            <v>311210051</v>
          </cell>
          <cell r="G634" t="str">
            <v>I_NI</v>
          </cell>
        </row>
        <row r="635">
          <cell r="F635" t="str">
            <v>311230011</v>
          </cell>
          <cell r="G635" t="str">
            <v>I_NI</v>
          </cell>
        </row>
        <row r="636">
          <cell r="F636" t="str">
            <v>311230016</v>
          </cell>
          <cell r="G636" t="str">
            <v>I_NI</v>
          </cell>
        </row>
        <row r="637">
          <cell r="F637" t="str">
            <v>311230051</v>
          </cell>
          <cell r="G637" t="str">
            <v>I_NI</v>
          </cell>
        </row>
        <row r="638">
          <cell r="F638" t="str">
            <v>311230078</v>
          </cell>
          <cell r="G638" t="str">
            <v>I_NI</v>
          </cell>
        </row>
        <row r="639">
          <cell r="F639" t="str">
            <v>311250041</v>
          </cell>
          <cell r="G639" t="str">
            <v>I_NI</v>
          </cell>
        </row>
        <row r="640">
          <cell r="F640" t="str">
            <v>311250081</v>
          </cell>
          <cell r="G640" t="str">
            <v>I_NI</v>
          </cell>
        </row>
        <row r="641">
          <cell r="F641" t="str">
            <v>311290041</v>
          </cell>
          <cell r="G641" t="str">
            <v>I_NI</v>
          </cell>
        </row>
        <row r="642">
          <cell r="F642" t="str">
            <v>311290081</v>
          </cell>
          <cell r="G642" t="str">
            <v>I_NI</v>
          </cell>
        </row>
        <row r="643">
          <cell r="F643" t="str">
            <v>311350016</v>
          </cell>
          <cell r="G643" t="str">
            <v>I_NI</v>
          </cell>
        </row>
        <row r="644">
          <cell r="F644" t="str">
            <v>311350041</v>
          </cell>
          <cell r="G644" t="str">
            <v>I_NI</v>
          </cell>
        </row>
        <row r="645">
          <cell r="F645" t="str">
            <v>311350051</v>
          </cell>
          <cell r="G645" t="str">
            <v>I_NI</v>
          </cell>
        </row>
        <row r="646">
          <cell r="F646" t="str">
            <v>311370011</v>
          </cell>
          <cell r="G646" t="str">
            <v>I_NI</v>
          </cell>
        </row>
        <row r="647">
          <cell r="F647" t="str">
            <v>311370051</v>
          </cell>
          <cell r="G647" t="str">
            <v>I_NI</v>
          </cell>
        </row>
        <row r="648">
          <cell r="F648" t="str">
            <v>311390011</v>
          </cell>
          <cell r="G648" t="str">
            <v>I_NI</v>
          </cell>
        </row>
        <row r="649">
          <cell r="F649" t="str">
            <v>311390041</v>
          </cell>
          <cell r="G649" t="str">
            <v>I_NI</v>
          </cell>
        </row>
        <row r="650">
          <cell r="F650" t="str">
            <v>311390081</v>
          </cell>
          <cell r="G650" t="str">
            <v>I_NI</v>
          </cell>
        </row>
        <row r="651">
          <cell r="F651" t="str">
            <v>311410011</v>
          </cell>
          <cell r="G651" t="str">
            <v>I_NI</v>
          </cell>
        </row>
        <row r="652">
          <cell r="F652" t="str">
            <v>311410041</v>
          </cell>
          <cell r="G652" t="str">
            <v>I_NI</v>
          </cell>
        </row>
        <row r="653">
          <cell r="F653" t="str">
            <v>311410081</v>
          </cell>
          <cell r="G653" t="str">
            <v>I_NI</v>
          </cell>
        </row>
        <row r="654">
          <cell r="F654" t="str">
            <v>311430051</v>
          </cell>
          <cell r="G654" t="str">
            <v>I_NI</v>
          </cell>
        </row>
        <row r="655">
          <cell r="F655" t="str">
            <v>311430081</v>
          </cell>
          <cell r="G655" t="str">
            <v>I_NI</v>
          </cell>
        </row>
        <row r="656">
          <cell r="F656" t="str">
            <v>311450016</v>
          </cell>
          <cell r="G656" t="str">
            <v>I_NI</v>
          </cell>
        </row>
        <row r="657">
          <cell r="F657" t="str">
            <v>311450041</v>
          </cell>
          <cell r="G657" t="str">
            <v>I_NI</v>
          </cell>
        </row>
        <row r="658">
          <cell r="F658" t="str">
            <v>311510041</v>
          </cell>
          <cell r="G658" t="str">
            <v>I_NI</v>
          </cell>
        </row>
        <row r="659">
          <cell r="F659" t="str">
            <v>311510081</v>
          </cell>
          <cell r="G659" t="str">
            <v>I_NI</v>
          </cell>
        </row>
        <row r="660">
          <cell r="F660" t="str">
            <v>311550041</v>
          </cell>
          <cell r="G660" t="str">
            <v>I_NI</v>
          </cell>
        </row>
        <row r="661">
          <cell r="F661" t="str">
            <v>311550081</v>
          </cell>
          <cell r="G661" t="str">
            <v>I_NI</v>
          </cell>
        </row>
        <row r="662">
          <cell r="F662" t="str">
            <v>311570011</v>
          </cell>
          <cell r="G662" t="str">
            <v>I_NI</v>
          </cell>
        </row>
        <row r="663">
          <cell r="F663" t="str">
            <v>311570016</v>
          </cell>
          <cell r="G663" t="str">
            <v>I_NI</v>
          </cell>
        </row>
        <row r="664">
          <cell r="F664" t="str">
            <v>311570078</v>
          </cell>
          <cell r="G664" t="str">
            <v>I_NI</v>
          </cell>
        </row>
        <row r="665">
          <cell r="F665" t="str">
            <v>311590041</v>
          </cell>
          <cell r="G665" t="str">
            <v>I_NI</v>
          </cell>
        </row>
        <row r="666">
          <cell r="F666" t="str">
            <v>311590081</v>
          </cell>
          <cell r="G666" t="str">
            <v>I_NI</v>
          </cell>
        </row>
        <row r="667">
          <cell r="F667" t="str">
            <v>311610016</v>
          </cell>
          <cell r="G667" t="str">
            <v>I_NI</v>
          </cell>
        </row>
        <row r="668">
          <cell r="F668" t="str">
            <v>311630081</v>
          </cell>
          <cell r="G668" t="str">
            <v>I_NI</v>
          </cell>
        </row>
        <row r="669">
          <cell r="F669" t="str">
            <v>311650011</v>
          </cell>
          <cell r="G669" t="str">
            <v>I_NI</v>
          </cell>
        </row>
        <row r="670">
          <cell r="F670" t="str">
            <v>311650016</v>
          </cell>
          <cell r="G670" t="str">
            <v>I_NI</v>
          </cell>
        </row>
        <row r="671">
          <cell r="F671" t="str">
            <v>311690041</v>
          </cell>
          <cell r="G671" t="str">
            <v>I_NI</v>
          </cell>
        </row>
        <row r="672">
          <cell r="F672" t="str">
            <v>311690078</v>
          </cell>
          <cell r="G672" t="str">
            <v>I_NI</v>
          </cell>
        </row>
        <row r="673">
          <cell r="F673" t="str">
            <v>311690081</v>
          </cell>
          <cell r="G673" t="str">
            <v>I_NI</v>
          </cell>
        </row>
        <row r="674">
          <cell r="F674" t="str">
            <v>311750016</v>
          </cell>
          <cell r="G674" t="str">
            <v>I_NI</v>
          </cell>
        </row>
        <row r="675">
          <cell r="F675" t="str">
            <v>311810041</v>
          </cell>
          <cell r="G675" t="str">
            <v>I_NI</v>
          </cell>
        </row>
        <row r="676">
          <cell r="F676" t="str">
            <v>311810081</v>
          </cell>
          <cell r="G676" t="str">
            <v>I_NI</v>
          </cell>
        </row>
        <row r="677">
          <cell r="F677" t="str">
            <v>311830016</v>
          </cell>
          <cell r="G677" t="str">
            <v>I_NI</v>
          </cell>
        </row>
        <row r="678">
          <cell r="F678" t="str">
            <v>311850011</v>
          </cell>
          <cell r="G678" t="str">
            <v>I_NI</v>
          </cell>
        </row>
        <row r="679">
          <cell r="F679" t="str">
            <v>311850051</v>
          </cell>
          <cell r="G679" t="str">
            <v>I_NI</v>
          </cell>
        </row>
        <row r="680">
          <cell r="F680" t="str">
            <v>340010041</v>
          </cell>
          <cell r="G680" t="str">
            <v>I_NI</v>
          </cell>
        </row>
        <row r="681">
          <cell r="F681" t="str">
            <v>340330041</v>
          </cell>
          <cell r="G681" t="str">
            <v>I_NI</v>
          </cell>
        </row>
        <row r="682">
          <cell r="F682" t="str">
            <v>350090051</v>
          </cell>
          <cell r="G682" t="str">
            <v>I_NI</v>
          </cell>
        </row>
        <row r="683">
          <cell r="F683" t="str">
            <v>350410011</v>
          </cell>
          <cell r="G683" t="str">
            <v>I_NI</v>
          </cell>
        </row>
        <row r="684">
          <cell r="F684" t="str">
            <v>361030011</v>
          </cell>
          <cell r="G684" t="str">
            <v>I_NI</v>
          </cell>
        </row>
        <row r="685">
          <cell r="F685" t="str">
            <v>380350711</v>
          </cell>
          <cell r="G685" t="str">
            <v>I_NI</v>
          </cell>
        </row>
        <row r="686">
          <cell r="F686" t="str">
            <v>380530041</v>
          </cell>
          <cell r="G686" t="str">
            <v>I_NI</v>
          </cell>
        </row>
        <row r="687">
          <cell r="F687" t="str">
            <v>380650081</v>
          </cell>
          <cell r="G687" t="str">
            <v>I_NI</v>
          </cell>
        </row>
        <row r="688">
          <cell r="F688" t="str">
            <v>380850041</v>
          </cell>
          <cell r="G688" t="str">
            <v>I_NI</v>
          </cell>
        </row>
        <row r="689">
          <cell r="F689" t="str">
            <v>381050041</v>
          </cell>
          <cell r="G689" t="str">
            <v>I_NI</v>
          </cell>
        </row>
        <row r="690">
          <cell r="F690" t="str">
            <v>400070016</v>
          </cell>
          <cell r="G690" t="str">
            <v>I_NI</v>
          </cell>
        </row>
        <row r="691">
          <cell r="F691" t="str">
            <v>400070078</v>
          </cell>
          <cell r="G691" t="str">
            <v>I_NI</v>
          </cell>
        </row>
        <row r="692">
          <cell r="F692" t="str">
            <v>400090081</v>
          </cell>
          <cell r="G692" t="str">
            <v>I_NI</v>
          </cell>
        </row>
        <row r="693">
          <cell r="F693" t="str">
            <v>400110041</v>
          </cell>
          <cell r="G693" t="str">
            <v>I_NI</v>
          </cell>
        </row>
        <row r="694">
          <cell r="F694" t="str">
            <v>400110091</v>
          </cell>
          <cell r="G694" t="str">
            <v>I_NI</v>
          </cell>
        </row>
        <row r="695">
          <cell r="F695" t="str">
            <v>400130041</v>
          </cell>
          <cell r="G695" t="str">
            <v>I_NI</v>
          </cell>
        </row>
        <row r="696">
          <cell r="F696" t="str">
            <v>400130081</v>
          </cell>
          <cell r="G696" t="str">
            <v>I_NI</v>
          </cell>
        </row>
        <row r="697">
          <cell r="F697" t="str">
            <v>400150041</v>
          </cell>
          <cell r="G697" t="str">
            <v>I_NI</v>
          </cell>
        </row>
        <row r="698">
          <cell r="F698" t="str">
            <v>400150081</v>
          </cell>
          <cell r="G698" t="str">
            <v>I_NI</v>
          </cell>
        </row>
        <row r="699">
          <cell r="F699" t="str">
            <v>400170041</v>
          </cell>
          <cell r="G699" t="str">
            <v>I_NI</v>
          </cell>
        </row>
        <row r="700">
          <cell r="F700" t="str">
            <v>400390041</v>
          </cell>
          <cell r="G700" t="str">
            <v>I_NI</v>
          </cell>
        </row>
        <row r="701">
          <cell r="F701" t="str">
            <v>400390081</v>
          </cell>
          <cell r="G701" t="str">
            <v>I_NI</v>
          </cell>
        </row>
        <row r="702">
          <cell r="F702" t="str">
            <v>400430041</v>
          </cell>
          <cell r="G702" t="str">
            <v>I_NI</v>
          </cell>
        </row>
        <row r="703">
          <cell r="F703" t="str">
            <v>400430078</v>
          </cell>
          <cell r="G703" t="str">
            <v>I_NI</v>
          </cell>
        </row>
        <row r="704">
          <cell r="F704" t="str">
            <v>400430081</v>
          </cell>
          <cell r="G704" t="str">
            <v>I_NI</v>
          </cell>
        </row>
        <row r="705">
          <cell r="F705" t="str">
            <v>400450051</v>
          </cell>
          <cell r="G705" t="str">
            <v>I_NI</v>
          </cell>
        </row>
        <row r="706">
          <cell r="F706" t="str">
            <v>400550075</v>
          </cell>
          <cell r="G706" t="str">
            <v>I_NI</v>
          </cell>
        </row>
        <row r="707">
          <cell r="F707" t="str">
            <v>400570051</v>
          </cell>
          <cell r="G707" t="str">
            <v>I_NI</v>
          </cell>
        </row>
        <row r="708">
          <cell r="F708" t="str">
            <v>400590091</v>
          </cell>
          <cell r="G708" t="str">
            <v>I_NI</v>
          </cell>
        </row>
        <row r="709">
          <cell r="F709" t="str">
            <v>400650051</v>
          </cell>
          <cell r="G709" t="str">
            <v>I_NI</v>
          </cell>
        </row>
        <row r="710">
          <cell r="F710" t="str">
            <v>400650091</v>
          </cell>
          <cell r="G710" t="str">
            <v>I_NI</v>
          </cell>
        </row>
        <row r="711">
          <cell r="F711" t="str">
            <v>400730041</v>
          </cell>
          <cell r="G711" t="str">
            <v>I_NI</v>
          </cell>
        </row>
        <row r="712">
          <cell r="F712" t="str">
            <v>400750041</v>
          </cell>
          <cell r="G712" t="str">
            <v>I_NI</v>
          </cell>
        </row>
        <row r="713">
          <cell r="F713" t="str">
            <v>400790041</v>
          </cell>
          <cell r="G713" t="str">
            <v>I_NI</v>
          </cell>
        </row>
        <row r="714">
          <cell r="F714" t="str">
            <v>400850075</v>
          </cell>
          <cell r="G714" t="str">
            <v>I_NI</v>
          </cell>
        </row>
        <row r="715">
          <cell r="F715" t="str">
            <v>400930081</v>
          </cell>
          <cell r="G715" t="str">
            <v>I_NI</v>
          </cell>
        </row>
        <row r="716">
          <cell r="F716" t="str">
            <v>401010041</v>
          </cell>
          <cell r="G716" t="str">
            <v>I_NI</v>
          </cell>
        </row>
        <row r="717">
          <cell r="F717" t="str">
            <v>401350011</v>
          </cell>
          <cell r="G717" t="str">
            <v>I_NI</v>
          </cell>
        </row>
        <row r="718">
          <cell r="F718" t="str">
            <v>401350041</v>
          </cell>
          <cell r="G718" t="str">
            <v>I_NI</v>
          </cell>
        </row>
        <row r="719">
          <cell r="F719" t="str">
            <v>401350081</v>
          </cell>
          <cell r="G719" t="str">
            <v>I_NI</v>
          </cell>
        </row>
        <row r="720">
          <cell r="F720" t="str">
            <v>401390011</v>
          </cell>
          <cell r="G720" t="str">
            <v>I_NI</v>
          </cell>
        </row>
        <row r="721">
          <cell r="F721" t="str">
            <v>401390016</v>
          </cell>
          <cell r="G721" t="str">
            <v>I_NI</v>
          </cell>
        </row>
        <row r="722">
          <cell r="F722" t="str">
            <v>401410041</v>
          </cell>
          <cell r="G722" t="str">
            <v>I_NI</v>
          </cell>
        </row>
        <row r="723">
          <cell r="F723" t="str">
            <v>401410081</v>
          </cell>
          <cell r="G723" t="str">
            <v>I_NI</v>
          </cell>
        </row>
        <row r="724">
          <cell r="F724" t="str">
            <v>401490041</v>
          </cell>
          <cell r="G724" t="str">
            <v>I_NI</v>
          </cell>
        </row>
        <row r="725">
          <cell r="F725" t="str">
            <v>401490075</v>
          </cell>
          <cell r="G725" t="str">
            <v>I_NI</v>
          </cell>
        </row>
        <row r="726">
          <cell r="F726" t="str">
            <v>401490081</v>
          </cell>
          <cell r="G726" t="str">
            <v>I_NI</v>
          </cell>
        </row>
        <row r="727">
          <cell r="F727" t="str">
            <v>410050041</v>
          </cell>
          <cell r="G727" t="str">
            <v>I_NI</v>
          </cell>
        </row>
        <row r="728">
          <cell r="F728" t="str">
            <v>410290011</v>
          </cell>
          <cell r="G728" t="str">
            <v>I_NI</v>
          </cell>
        </row>
        <row r="729">
          <cell r="F729" t="str">
            <v>410310016</v>
          </cell>
          <cell r="G729" t="str">
            <v>I_NI</v>
          </cell>
        </row>
        <row r="730">
          <cell r="F730" t="str">
            <v>410430067</v>
          </cell>
          <cell r="G730" t="str">
            <v>I_NI</v>
          </cell>
        </row>
        <row r="731">
          <cell r="F731" t="str">
            <v>410490016</v>
          </cell>
          <cell r="G731" t="str">
            <v>I_NI</v>
          </cell>
        </row>
        <row r="732">
          <cell r="F732" t="str">
            <v>410590016</v>
          </cell>
          <cell r="G732" t="str">
            <v>I_NI</v>
          </cell>
        </row>
        <row r="733">
          <cell r="F733" t="str">
            <v>410590047GAD/GAS</v>
          </cell>
          <cell r="G733" t="str">
            <v>I_NI</v>
          </cell>
        </row>
        <row r="734">
          <cell r="F734" t="str">
            <v>410590067</v>
          </cell>
          <cell r="G734" t="str">
            <v>I_NI</v>
          </cell>
        </row>
        <row r="735">
          <cell r="F735" t="str">
            <v>410590091</v>
          </cell>
          <cell r="G735" t="str">
            <v>I_NI</v>
          </cell>
        </row>
        <row r="736">
          <cell r="F736" t="str">
            <v>410590711</v>
          </cell>
          <cell r="G736" t="str">
            <v>I_NI</v>
          </cell>
        </row>
        <row r="737">
          <cell r="F737" t="str">
            <v>410610011</v>
          </cell>
          <cell r="G737" t="str">
            <v>I_NI</v>
          </cell>
        </row>
        <row r="738">
          <cell r="F738" t="str">
            <v>410610016</v>
          </cell>
          <cell r="G738" t="str">
            <v>I_NI</v>
          </cell>
        </row>
        <row r="739">
          <cell r="F739" t="str">
            <v>410610078</v>
          </cell>
          <cell r="G739" t="str">
            <v>I_NI</v>
          </cell>
        </row>
        <row r="740">
          <cell r="F740" t="str">
            <v>410610091</v>
          </cell>
          <cell r="G740" t="str">
            <v>I_NI</v>
          </cell>
        </row>
        <row r="741">
          <cell r="F741" t="str">
            <v>410630011</v>
          </cell>
          <cell r="G741" t="str">
            <v>I_NI</v>
          </cell>
        </row>
        <row r="742">
          <cell r="F742" t="str">
            <v>410630016</v>
          </cell>
          <cell r="G742" t="str">
            <v>I_NI</v>
          </cell>
        </row>
        <row r="743">
          <cell r="F743" t="str">
            <v>410630091</v>
          </cell>
          <cell r="G743" t="str">
            <v>I_NI</v>
          </cell>
        </row>
        <row r="744">
          <cell r="F744" t="str">
            <v>410650091</v>
          </cell>
          <cell r="G744" t="str">
            <v>I_NI</v>
          </cell>
        </row>
        <row r="745">
          <cell r="F745" t="str">
            <v>410670067</v>
          </cell>
          <cell r="G745" t="str">
            <v>I_NI</v>
          </cell>
        </row>
        <row r="746">
          <cell r="F746" t="str">
            <v>450050011</v>
          </cell>
          <cell r="G746" t="str">
            <v>I_NI</v>
          </cell>
        </row>
        <row r="747">
          <cell r="F747" t="str">
            <v>450050016</v>
          </cell>
          <cell r="G747" t="str">
            <v>I_NI</v>
          </cell>
        </row>
        <row r="748">
          <cell r="F748" t="str">
            <v>450050041</v>
          </cell>
          <cell r="G748" t="str">
            <v>I_NI</v>
          </cell>
        </row>
        <row r="749">
          <cell r="F749" t="str">
            <v>450050075</v>
          </cell>
          <cell r="G749" t="str">
            <v>I_NI</v>
          </cell>
        </row>
        <row r="750">
          <cell r="F750" t="str">
            <v>450090041</v>
          </cell>
          <cell r="G750" t="str">
            <v>I_NI</v>
          </cell>
        </row>
        <row r="751">
          <cell r="F751" t="str">
            <v>450110011</v>
          </cell>
          <cell r="G751" t="str">
            <v>I_NI</v>
          </cell>
        </row>
        <row r="752">
          <cell r="F752" t="str">
            <v>450170011</v>
          </cell>
          <cell r="G752" t="str">
            <v>I_NI</v>
          </cell>
        </row>
        <row r="753">
          <cell r="F753" t="str">
            <v>450170016</v>
          </cell>
          <cell r="G753" t="str">
            <v>I_NI</v>
          </cell>
        </row>
        <row r="754">
          <cell r="F754" t="str">
            <v>450170041</v>
          </cell>
          <cell r="G754" t="str">
            <v>I_NI</v>
          </cell>
        </row>
        <row r="755">
          <cell r="F755" t="str">
            <v>450170075</v>
          </cell>
          <cell r="G755" t="str">
            <v>I_NI</v>
          </cell>
        </row>
        <row r="756">
          <cell r="F756" t="str">
            <v>450630011</v>
          </cell>
          <cell r="G756" t="str">
            <v>I_NI</v>
          </cell>
        </row>
        <row r="757">
          <cell r="F757" t="str">
            <v>450630041</v>
          </cell>
          <cell r="G757" t="str">
            <v>I_NI</v>
          </cell>
        </row>
        <row r="758">
          <cell r="F758" t="str">
            <v>450750041</v>
          </cell>
          <cell r="G758" t="str">
            <v>I_NI</v>
          </cell>
        </row>
        <row r="759">
          <cell r="F759" t="str">
            <v>450750075</v>
          </cell>
          <cell r="G759" t="str">
            <v>I_NI</v>
          </cell>
        </row>
        <row r="760">
          <cell r="F760" t="str">
            <v>450790041</v>
          </cell>
          <cell r="G760" t="str">
            <v>I_NI</v>
          </cell>
        </row>
        <row r="761">
          <cell r="F761" t="str">
            <v>460070041</v>
          </cell>
          <cell r="G761" t="str">
            <v>I_NI</v>
          </cell>
        </row>
        <row r="762">
          <cell r="F762" t="str">
            <v>460170081</v>
          </cell>
          <cell r="G762" t="str">
            <v>I_NI</v>
          </cell>
        </row>
        <row r="763">
          <cell r="F763" t="str">
            <v>460190016</v>
          </cell>
          <cell r="G763" t="str">
            <v>I_NI</v>
          </cell>
        </row>
        <row r="764">
          <cell r="F764" t="str">
            <v>460190091</v>
          </cell>
          <cell r="G764" t="str">
            <v>I_NI</v>
          </cell>
        </row>
        <row r="765">
          <cell r="F765" t="str">
            <v>460330041</v>
          </cell>
          <cell r="G765" t="str">
            <v>I_NI</v>
          </cell>
        </row>
        <row r="766">
          <cell r="F766" t="str">
            <v>460810016</v>
          </cell>
          <cell r="G766" t="str">
            <v>I_NI</v>
          </cell>
        </row>
        <row r="767">
          <cell r="F767" t="str">
            <v>460850081</v>
          </cell>
          <cell r="G767" t="str">
            <v>I_NI</v>
          </cell>
        </row>
        <row r="768">
          <cell r="F768" t="str">
            <v>461210041</v>
          </cell>
          <cell r="G768" t="str">
            <v>I_NI</v>
          </cell>
        </row>
        <row r="769">
          <cell r="F769" t="str">
            <v>461210081</v>
          </cell>
          <cell r="G769" t="str">
            <v>I_NI</v>
          </cell>
        </row>
        <row r="770">
          <cell r="F770" t="str">
            <v>480030011</v>
          </cell>
          <cell r="G770" t="str">
            <v>I_NI</v>
          </cell>
        </row>
        <row r="771">
          <cell r="F771" t="str">
            <v>480130011</v>
          </cell>
          <cell r="G771" t="str">
            <v>I_NI</v>
          </cell>
        </row>
        <row r="772">
          <cell r="F772" t="str">
            <v>480130016</v>
          </cell>
          <cell r="G772" t="str">
            <v>I_NI</v>
          </cell>
        </row>
        <row r="773">
          <cell r="F773" t="str">
            <v>480130041</v>
          </cell>
          <cell r="G773" t="str">
            <v>I_NI</v>
          </cell>
        </row>
        <row r="774">
          <cell r="F774" t="str">
            <v>480130051</v>
          </cell>
          <cell r="G774" t="str">
            <v>I_NI</v>
          </cell>
        </row>
        <row r="775">
          <cell r="F775" t="str">
            <v>480170011</v>
          </cell>
          <cell r="G775" t="str">
            <v>I_NI</v>
          </cell>
        </row>
        <row r="776">
          <cell r="F776" t="str">
            <v>480170078</v>
          </cell>
          <cell r="G776" t="str">
            <v>I_NI</v>
          </cell>
        </row>
        <row r="777">
          <cell r="F777" t="str">
            <v>480290041</v>
          </cell>
          <cell r="G777" t="str">
            <v>I_NI</v>
          </cell>
        </row>
        <row r="778">
          <cell r="F778" t="str">
            <v>480370041</v>
          </cell>
          <cell r="G778" t="str">
            <v>I_NI</v>
          </cell>
        </row>
        <row r="779">
          <cell r="F779" t="str">
            <v>480370051</v>
          </cell>
          <cell r="G779" t="str">
            <v>I_NI</v>
          </cell>
        </row>
        <row r="780">
          <cell r="F780" t="str">
            <v>480370081</v>
          </cell>
          <cell r="G780" t="str">
            <v>I_NI</v>
          </cell>
        </row>
        <row r="781">
          <cell r="F781" t="str">
            <v>480410011</v>
          </cell>
          <cell r="G781" t="str">
            <v>I_NI</v>
          </cell>
        </row>
        <row r="782">
          <cell r="F782" t="str">
            <v>480410041</v>
          </cell>
          <cell r="G782" t="str">
            <v>I_NI</v>
          </cell>
        </row>
        <row r="783">
          <cell r="F783" t="str">
            <v>480490075</v>
          </cell>
          <cell r="G783" t="str">
            <v>I_NI</v>
          </cell>
        </row>
        <row r="784">
          <cell r="F784" t="str">
            <v>480510041</v>
          </cell>
          <cell r="G784" t="str">
            <v>I_NI</v>
          </cell>
        </row>
        <row r="785">
          <cell r="F785" t="str">
            <v>480510081</v>
          </cell>
          <cell r="G785" t="str">
            <v>I_NI</v>
          </cell>
        </row>
        <row r="786">
          <cell r="F786" t="str">
            <v>480610051</v>
          </cell>
          <cell r="G786" t="str">
            <v>I_NI</v>
          </cell>
        </row>
        <row r="787">
          <cell r="F787" t="str">
            <v>480690011</v>
          </cell>
          <cell r="G787" t="str">
            <v>I_NI</v>
          </cell>
        </row>
        <row r="788">
          <cell r="F788" t="str">
            <v>480690016</v>
          </cell>
          <cell r="G788" t="str">
            <v>I_NI</v>
          </cell>
        </row>
        <row r="789">
          <cell r="F789" t="str">
            <v>480690051</v>
          </cell>
          <cell r="G789" t="str">
            <v>I_NI</v>
          </cell>
        </row>
        <row r="790">
          <cell r="F790" t="str">
            <v>480690078</v>
          </cell>
          <cell r="G790" t="str">
            <v>I_NI</v>
          </cell>
        </row>
        <row r="791">
          <cell r="F791" t="str">
            <v>480790011</v>
          </cell>
          <cell r="G791" t="str">
            <v>I_NI</v>
          </cell>
        </row>
        <row r="792">
          <cell r="F792" t="str">
            <v>480790051</v>
          </cell>
          <cell r="G792" t="str">
            <v>I_NI</v>
          </cell>
        </row>
        <row r="793">
          <cell r="F793" t="str">
            <v>480790078</v>
          </cell>
          <cell r="G793" t="str">
            <v>I_NI</v>
          </cell>
        </row>
        <row r="794">
          <cell r="F794" t="str">
            <v>480870051</v>
          </cell>
          <cell r="G794" t="str">
            <v>I_NI</v>
          </cell>
        </row>
        <row r="795">
          <cell r="F795" t="str">
            <v>480870075</v>
          </cell>
          <cell r="G795" t="str">
            <v>I_NI</v>
          </cell>
        </row>
        <row r="796">
          <cell r="F796" t="str">
            <v>480930041</v>
          </cell>
          <cell r="G796" t="str">
            <v>I_NI</v>
          </cell>
        </row>
        <row r="797">
          <cell r="F797" t="str">
            <v>480930075</v>
          </cell>
          <cell r="G797" t="str">
            <v>I_NI</v>
          </cell>
        </row>
        <row r="798">
          <cell r="F798" t="str">
            <v>481070051</v>
          </cell>
          <cell r="G798" t="str">
            <v>I_NI</v>
          </cell>
        </row>
        <row r="799">
          <cell r="F799" t="str">
            <v>481110011</v>
          </cell>
          <cell r="G799" t="str">
            <v>I_NI</v>
          </cell>
        </row>
        <row r="800">
          <cell r="F800" t="str">
            <v>481110051</v>
          </cell>
          <cell r="G800" t="str">
            <v>I_NI</v>
          </cell>
        </row>
        <row r="801">
          <cell r="F801" t="str">
            <v>481150011</v>
          </cell>
          <cell r="G801" t="str">
            <v>I_NI</v>
          </cell>
        </row>
        <row r="802">
          <cell r="F802" t="str">
            <v>481170011</v>
          </cell>
          <cell r="G802" t="str">
            <v>I_NI</v>
          </cell>
        </row>
        <row r="803">
          <cell r="F803" t="str">
            <v>481170016</v>
          </cell>
          <cell r="G803" t="str">
            <v>I_NI</v>
          </cell>
        </row>
        <row r="804">
          <cell r="F804" t="str">
            <v>481170051</v>
          </cell>
          <cell r="G804" t="str">
            <v>I_NI</v>
          </cell>
        </row>
        <row r="805">
          <cell r="F805" t="str">
            <v>481170078</v>
          </cell>
          <cell r="G805" t="str">
            <v>I_NI</v>
          </cell>
        </row>
        <row r="806">
          <cell r="F806" t="str">
            <v>481270011</v>
          </cell>
          <cell r="G806" t="str">
            <v>I_NI</v>
          </cell>
        </row>
        <row r="807">
          <cell r="F807" t="str">
            <v>481270016</v>
          </cell>
          <cell r="G807" t="str">
            <v>I_NI</v>
          </cell>
        </row>
        <row r="808">
          <cell r="F808" t="str">
            <v>481270051</v>
          </cell>
          <cell r="G808" t="str">
            <v>I_NI</v>
          </cell>
        </row>
        <row r="809">
          <cell r="F809" t="str">
            <v>481290051</v>
          </cell>
          <cell r="G809" t="str">
            <v>I_NI</v>
          </cell>
        </row>
        <row r="810">
          <cell r="F810" t="str">
            <v>481330075</v>
          </cell>
          <cell r="G810" t="str">
            <v>I_NI</v>
          </cell>
        </row>
        <row r="811">
          <cell r="F811" t="str">
            <v>481430041</v>
          </cell>
          <cell r="G811" t="str">
            <v>I_NI</v>
          </cell>
        </row>
        <row r="812">
          <cell r="F812" t="str">
            <v>481530016</v>
          </cell>
          <cell r="G812" t="str">
            <v>I_NI</v>
          </cell>
        </row>
        <row r="813">
          <cell r="F813" t="str">
            <v>481530051</v>
          </cell>
          <cell r="G813" t="str">
            <v>I_NI</v>
          </cell>
        </row>
        <row r="814">
          <cell r="F814" t="str">
            <v>481530079</v>
          </cell>
          <cell r="G814" t="str">
            <v>I_NI</v>
          </cell>
        </row>
        <row r="815">
          <cell r="F815" t="str">
            <v>481630011</v>
          </cell>
          <cell r="G815" t="str">
            <v>I_NI</v>
          </cell>
        </row>
        <row r="816">
          <cell r="F816" t="str">
            <v>481630016</v>
          </cell>
          <cell r="G816" t="str">
            <v>I_NI</v>
          </cell>
        </row>
        <row r="817">
          <cell r="F817" t="str">
            <v>481630051</v>
          </cell>
          <cell r="G817" t="str">
            <v>I_NI</v>
          </cell>
        </row>
        <row r="818">
          <cell r="F818" t="str">
            <v>481650051</v>
          </cell>
          <cell r="G818" t="str">
            <v>I_NI</v>
          </cell>
        </row>
        <row r="819">
          <cell r="F819" t="str">
            <v>481890011</v>
          </cell>
          <cell r="G819" t="str">
            <v>I_NI</v>
          </cell>
        </row>
        <row r="820">
          <cell r="F820" t="str">
            <v>481890051</v>
          </cell>
          <cell r="G820" t="str">
            <v>I_NI</v>
          </cell>
        </row>
        <row r="821">
          <cell r="F821" t="str">
            <v>481950011</v>
          </cell>
          <cell r="G821" t="str">
            <v>I_NI</v>
          </cell>
        </row>
        <row r="822">
          <cell r="F822" t="str">
            <v>481950051</v>
          </cell>
          <cell r="G822" t="str">
            <v>I_NI</v>
          </cell>
        </row>
        <row r="823">
          <cell r="F823" t="str">
            <v>481950078</v>
          </cell>
          <cell r="G823" t="str">
            <v>I_NI</v>
          </cell>
        </row>
        <row r="824">
          <cell r="F824" t="str">
            <v>482050011</v>
          </cell>
          <cell r="G824" t="str">
            <v>I_NI</v>
          </cell>
        </row>
        <row r="825">
          <cell r="F825" t="str">
            <v>482050051</v>
          </cell>
          <cell r="G825" t="str">
            <v>I_NI</v>
          </cell>
        </row>
        <row r="826">
          <cell r="F826" t="str">
            <v>482050078</v>
          </cell>
          <cell r="G826" t="str">
            <v>I_NI</v>
          </cell>
        </row>
        <row r="827">
          <cell r="F827" t="str">
            <v>482110011</v>
          </cell>
          <cell r="G827" t="str">
            <v>I_NI</v>
          </cell>
        </row>
        <row r="828">
          <cell r="F828" t="str">
            <v>482110051</v>
          </cell>
          <cell r="G828" t="str">
            <v>I_NI</v>
          </cell>
        </row>
        <row r="829">
          <cell r="F829" t="str">
            <v>482150011</v>
          </cell>
          <cell r="G829" t="str">
            <v>I_NI</v>
          </cell>
        </row>
        <row r="830">
          <cell r="F830" t="str">
            <v>482150051</v>
          </cell>
          <cell r="G830" t="str">
            <v>I_NI</v>
          </cell>
        </row>
        <row r="831">
          <cell r="F831" t="str">
            <v>482190011</v>
          </cell>
          <cell r="G831" t="str">
            <v>I_NI</v>
          </cell>
        </row>
        <row r="832">
          <cell r="F832" t="str">
            <v>482190016</v>
          </cell>
          <cell r="G832" t="str">
            <v>I_NI</v>
          </cell>
        </row>
        <row r="833">
          <cell r="F833" t="str">
            <v>482190051</v>
          </cell>
          <cell r="G833" t="str">
            <v>I_NI</v>
          </cell>
        </row>
        <row r="834">
          <cell r="F834" t="str">
            <v>482230041</v>
          </cell>
          <cell r="G834" t="str">
            <v>I_NI</v>
          </cell>
        </row>
        <row r="835">
          <cell r="F835" t="str">
            <v>482330051</v>
          </cell>
          <cell r="G835" t="str">
            <v>I_NI</v>
          </cell>
        </row>
        <row r="836">
          <cell r="F836" t="str">
            <v>482750051</v>
          </cell>
          <cell r="G836" t="str">
            <v>I_NI</v>
          </cell>
        </row>
        <row r="837">
          <cell r="F837" t="str">
            <v>482790011</v>
          </cell>
          <cell r="G837" t="str">
            <v>I_NI</v>
          </cell>
        </row>
        <row r="838">
          <cell r="F838" t="str">
            <v>482790051</v>
          </cell>
          <cell r="G838" t="str">
            <v>I_NI</v>
          </cell>
        </row>
        <row r="839">
          <cell r="F839" t="str">
            <v>482790078</v>
          </cell>
          <cell r="G839" t="str">
            <v>I_NI</v>
          </cell>
        </row>
        <row r="840">
          <cell r="F840" t="str">
            <v>482830016</v>
          </cell>
          <cell r="G840" t="str">
            <v>I_NI</v>
          </cell>
        </row>
        <row r="841">
          <cell r="F841" t="str">
            <v>482950011</v>
          </cell>
          <cell r="G841" t="str">
            <v>I_NI</v>
          </cell>
        </row>
        <row r="842">
          <cell r="F842" t="str">
            <v>482950016</v>
          </cell>
          <cell r="G842" t="str">
            <v>I_NI</v>
          </cell>
        </row>
        <row r="843">
          <cell r="F843" t="str">
            <v>482950051</v>
          </cell>
          <cell r="G843" t="str">
            <v>I_NI</v>
          </cell>
        </row>
        <row r="844">
          <cell r="F844" t="str">
            <v>483030011</v>
          </cell>
          <cell r="G844" t="str">
            <v>I_NI</v>
          </cell>
        </row>
        <row r="845">
          <cell r="F845" t="str">
            <v>483030051</v>
          </cell>
          <cell r="G845" t="str">
            <v>I_NI</v>
          </cell>
        </row>
        <row r="846">
          <cell r="F846" t="str">
            <v>483050011</v>
          </cell>
          <cell r="G846" t="str">
            <v>I_NI</v>
          </cell>
        </row>
        <row r="847">
          <cell r="F847" t="str">
            <v>483050078</v>
          </cell>
          <cell r="G847" t="str">
            <v>I_NI</v>
          </cell>
        </row>
        <row r="848">
          <cell r="F848" t="str">
            <v>483190011</v>
          </cell>
          <cell r="G848" t="str">
            <v>I_NI</v>
          </cell>
        </row>
        <row r="849">
          <cell r="F849" t="str">
            <v>483250041</v>
          </cell>
          <cell r="G849" t="str">
            <v>I_NI</v>
          </cell>
        </row>
        <row r="850">
          <cell r="F850" t="str">
            <v>483250078</v>
          </cell>
          <cell r="G850" t="str">
            <v>I_NI</v>
          </cell>
        </row>
        <row r="851">
          <cell r="F851" t="str">
            <v>483310081</v>
          </cell>
          <cell r="G851" t="str">
            <v>I_NI</v>
          </cell>
        </row>
        <row r="852">
          <cell r="F852" t="str">
            <v>483410011</v>
          </cell>
          <cell r="G852" t="str">
            <v>I_NI</v>
          </cell>
        </row>
        <row r="853">
          <cell r="F853" t="str">
            <v>483410051</v>
          </cell>
          <cell r="G853" t="str">
            <v>I_NI</v>
          </cell>
        </row>
        <row r="854">
          <cell r="F854" t="str">
            <v>483570016</v>
          </cell>
          <cell r="G854" t="str">
            <v>I_NI</v>
          </cell>
        </row>
        <row r="855">
          <cell r="F855" t="str">
            <v>483570078</v>
          </cell>
          <cell r="G855" t="str">
            <v>I_NI</v>
          </cell>
        </row>
        <row r="856">
          <cell r="F856" t="str">
            <v>483690011</v>
          </cell>
          <cell r="G856" t="str">
            <v>I_NI</v>
          </cell>
        </row>
        <row r="857">
          <cell r="F857" t="str">
            <v>483690051</v>
          </cell>
          <cell r="G857" t="str">
            <v>I_NI</v>
          </cell>
        </row>
        <row r="858">
          <cell r="F858" t="str">
            <v>483710051</v>
          </cell>
          <cell r="G858" t="str">
            <v>I_NI</v>
          </cell>
        </row>
        <row r="859">
          <cell r="F859" t="str">
            <v>483950041</v>
          </cell>
          <cell r="G859" t="str">
            <v>I_NI</v>
          </cell>
        </row>
        <row r="860">
          <cell r="F860" t="str">
            <v>484090078</v>
          </cell>
          <cell r="G860" t="str">
            <v>I_NI</v>
          </cell>
        </row>
        <row r="861">
          <cell r="F861" t="str">
            <v>484210011</v>
          </cell>
          <cell r="G861" t="str">
            <v>I_NI</v>
          </cell>
        </row>
        <row r="862">
          <cell r="F862" t="str">
            <v>484210051</v>
          </cell>
          <cell r="G862" t="str">
            <v>I_NI</v>
          </cell>
        </row>
        <row r="863">
          <cell r="F863" t="str">
            <v>484370016</v>
          </cell>
          <cell r="G863" t="str">
            <v>I_NI</v>
          </cell>
        </row>
        <row r="864">
          <cell r="F864" t="str">
            <v>484370051</v>
          </cell>
          <cell r="G864" t="str">
            <v>I_NI</v>
          </cell>
        </row>
        <row r="865">
          <cell r="F865" t="str">
            <v>484450011</v>
          </cell>
          <cell r="G865" t="str">
            <v>I_NI</v>
          </cell>
        </row>
        <row r="866">
          <cell r="F866" t="str">
            <v>484630011</v>
          </cell>
          <cell r="G866" t="str">
            <v>I_NI</v>
          </cell>
        </row>
        <row r="867">
          <cell r="F867" t="str">
            <v>484630051</v>
          </cell>
          <cell r="G867" t="str">
            <v>I_NI</v>
          </cell>
        </row>
        <row r="868">
          <cell r="F868" t="str">
            <v>484830075</v>
          </cell>
          <cell r="G868" t="str">
            <v>I_NI</v>
          </cell>
        </row>
        <row r="869">
          <cell r="F869" t="str">
            <v>484870041</v>
          </cell>
          <cell r="G869" t="str">
            <v>I_NI</v>
          </cell>
        </row>
        <row r="870">
          <cell r="F870" t="str">
            <v>484870081</v>
          </cell>
          <cell r="G870" t="str">
            <v>I_NI</v>
          </cell>
        </row>
        <row r="871">
          <cell r="F871" t="str">
            <v>485070011</v>
          </cell>
          <cell r="G871" t="str">
            <v>I_NI</v>
          </cell>
        </row>
        <row r="872">
          <cell r="F872" t="str">
            <v>485070016</v>
          </cell>
          <cell r="G872" t="str">
            <v>I_NI</v>
          </cell>
        </row>
        <row r="873">
          <cell r="F873" t="str">
            <v>485070051</v>
          </cell>
          <cell r="G873" t="str">
            <v>I_NI</v>
          </cell>
        </row>
        <row r="874">
          <cell r="F874" t="str">
            <v>490030011</v>
          </cell>
          <cell r="G874" t="str">
            <v>I_NI</v>
          </cell>
        </row>
        <row r="875">
          <cell r="F875" t="str">
            <v>490050011</v>
          </cell>
          <cell r="G875" t="str">
            <v>I_NI</v>
          </cell>
        </row>
        <row r="876">
          <cell r="F876" t="str">
            <v>490050091</v>
          </cell>
          <cell r="G876" t="str">
            <v>I_NI</v>
          </cell>
        </row>
        <row r="877">
          <cell r="F877" t="str">
            <v>490230011</v>
          </cell>
          <cell r="G877" t="str">
            <v>I_NI</v>
          </cell>
        </row>
        <row r="878">
          <cell r="F878" t="str">
            <v>490290091</v>
          </cell>
          <cell r="G878" t="str">
            <v>I_NI</v>
          </cell>
        </row>
        <row r="879">
          <cell r="F879" t="str">
            <v>490370016</v>
          </cell>
          <cell r="G879" t="str">
            <v>I_NI</v>
          </cell>
        </row>
        <row r="880">
          <cell r="F880" t="str">
            <v>510530075</v>
          </cell>
          <cell r="G880" t="str">
            <v>I_NI</v>
          </cell>
        </row>
        <row r="881">
          <cell r="F881" t="str">
            <v>530010016</v>
          </cell>
          <cell r="G881" t="str">
            <v>I_NI</v>
          </cell>
        </row>
        <row r="882">
          <cell r="F882" t="str">
            <v>530010091</v>
          </cell>
          <cell r="G882" t="str">
            <v>I_NI</v>
          </cell>
        </row>
        <row r="883">
          <cell r="F883" t="str">
            <v>530010130</v>
          </cell>
          <cell r="G883" t="str">
            <v>I_NI</v>
          </cell>
        </row>
        <row r="884">
          <cell r="F884" t="str">
            <v>530010711</v>
          </cell>
          <cell r="G884" t="str">
            <v>I_NI</v>
          </cell>
        </row>
        <row r="885">
          <cell r="F885" t="str">
            <v>530110041</v>
          </cell>
          <cell r="G885" t="str">
            <v>I_NI</v>
          </cell>
        </row>
        <row r="886">
          <cell r="F886" t="str">
            <v>530210011</v>
          </cell>
          <cell r="G886" t="str">
            <v>I_NI</v>
          </cell>
        </row>
        <row r="887">
          <cell r="F887" t="str">
            <v>530250011</v>
          </cell>
          <cell r="G887" t="str">
            <v>I_NI</v>
          </cell>
        </row>
        <row r="888">
          <cell r="F888" t="str">
            <v>530290041</v>
          </cell>
          <cell r="G888" t="str">
            <v>I_NI</v>
          </cell>
        </row>
        <row r="889">
          <cell r="F889" t="str">
            <v>530410041</v>
          </cell>
          <cell r="G889" t="str">
            <v>I_NI</v>
          </cell>
        </row>
        <row r="890">
          <cell r="F890" t="str">
            <v>530430130</v>
          </cell>
          <cell r="G890" t="str">
            <v>I_NI</v>
          </cell>
        </row>
        <row r="891">
          <cell r="F891" t="str">
            <v>530430711</v>
          </cell>
          <cell r="G891" t="str">
            <v>I_NI</v>
          </cell>
        </row>
        <row r="892">
          <cell r="F892" t="str">
            <v>530470016</v>
          </cell>
          <cell r="G892" t="str">
            <v>I_NI</v>
          </cell>
        </row>
        <row r="893">
          <cell r="F893" t="str">
            <v>530630047GAD/GAS</v>
          </cell>
          <cell r="G893" t="str">
            <v>I_NI</v>
          </cell>
        </row>
        <row r="894">
          <cell r="F894" t="str">
            <v>530750016</v>
          </cell>
          <cell r="G894" t="str">
            <v>I_NI</v>
          </cell>
        </row>
        <row r="895">
          <cell r="F895" t="str">
            <v>530770011</v>
          </cell>
          <cell r="G895" t="str">
            <v>I_NI</v>
          </cell>
        </row>
        <row r="896">
          <cell r="F896" t="str">
            <v>550010011</v>
          </cell>
          <cell r="G896" t="str">
            <v>I_NI</v>
          </cell>
        </row>
        <row r="897">
          <cell r="F897" t="str">
            <v>550010041</v>
          </cell>
          <cell r="G897" t="str">
            <v>I_NI</v>
          </cell>
        </row>
        <row r="898">
          <cell r="F898" t="str">
            <v>550010081</v>
          </cell>
          <cell r="G898" t="str">
            <v>I_NI</v>
          </cell>
        </row>
        <row r="899">
          <cell r="F899" t="str">
            <v>550970041</v>
          </cell>
          <cell r="G899" t="str">
            <v>I_NI</v>
          </cell>
        </row>
        <row r="900">
          <cell r="F900" t="str">
            <v>550970081</v>
          </cell>
          <cell r="G900" t="str">
            <v>I_NI</v>
          </cell>
        </row>
        <row r="901">
          <cell r="F901" t="str">
            <v>551370011</v>
          </cell>
          <cell r="G901" t="str">
            <v>I_NI</v>
          </cell>
        </row>
        <row r="902">
          <cell r="F902" t="str">
            <v>551370041</v>
          </cell>
          <cell r="G902" t="str">
            <v>I_NI</v>
          </cell>
        </row>
        <row r="903">
          <cell r="F903" t="str">
            <v>551370081</v>
          </cell>
          <cell r="G903" t="str">
            <v>I_NI</v>
          </cell>
        </row>
        <row r="904">
          <cell r="F904" t="str">
            <v>560090016</v>
          </cell>
          <cell r="G904" t="str">
            <v>I_NI</v>
          </cell>
        </row>
        <row r="905">
          <cell r="F905" t="str">
            <v>560210016</v>
          </cell>
          <cell r="G905" t="str">
            <v>I_NI</v>
          </cell>
        </row>
        <row r="906">
          <cell r="F906" t="str">
            <v>560210041</v>
          </cell>
          <cell r="G906" t="str">
            <v>I_NI</v>
          </cell>
        </row>
        <row r="907">
          <cell r="F907" t="str">
            <v>560230091</v>
          </cell>
          <cell r="G907" t="str">
            <v>I_NI</v>
          </cell>
        </row>
        <row r="908">
          <cell r="F908" t="str">
            <v>560270016</v>
          </cell>
          <cell r="G908" t="str">
            <v>I_NI</v>
          </cell>
        </row>
        <row r="909">
          <cell r="F909" t="str">
            <v>560270091</v>
          </cell>
          <cell r="G909" t="str">
            <v>I_NI</v>
          </cell>
        </row>
        <row r="910">
          <cell r="F910" t="str">
            <v>560310016</v>
          </cell>
          <cell r="G910" t="str">
            <v>I_NI</v>
          </cell>
        </row>
        <row r="911">
          <cell r="F911" t="str">
            <v>560330011</v>
          </cell>
          <cell r="G911" t="str">
            <v>I_NI</v>
          </cell>
        </row>
        <row r="912">
          <cell r="F912" t="str">
            <v>560330091</v>
          </cell>
          <cell r="G912" t="str">
            <v>I_NI</v>
          </cell>
        </row>
      </sheetData>
      <sheetData sheetId="5"/>
      <sheetData sheetId="6" refreshError="1">
        <row r="3">
          <cell r="A3" t="str">
            <v>300850031All</v>
          </cell>
          <cell r="B3">
            <v>8</v>
          </cell>
          <cell r="R3" t="str">
            <v>010010011All</v>
          </cell>
          <cell r="S3">
            <v>29</v>
          </cell>
        </row>
        <row r="4">
          <cell r="A4" t="str">
            <v>300910031All</v>
          </cell>
          <cell r="B4">
            <v>8</v>
          </cell>
          <cell r="R4" t="str">
            <v>010010041All</v>
          </cell>
          <cell r="S4">
            <v>55</v>
          </cell>
        </row>
        <row r="5">
          <cell r="A5" t="str">
            <v>010010011All</v>
          </cell>
          <cell r="B5">
            <v>29</v>
          </cell>
          <cell r="R5" t="str">
            <v>010010075All</v>
          </cell>
          <cell r="S5">
            <v>1698</v>
          </cell>
        </row>
        <row r="6">
          <cell r="A6" t="str">
            <v>010010041All</v>
          </cell>
          <cell r="B6">
            <v>55</v>
          </cell>
          <cell r="R6" t="str">
            <v>010010081All</v>
          </cell>
          <cell r="S6">
            <v>18</v>
          </cell>
        </row>
        <row r="7">
          <cell r="A7" t="str">
            <v>010010075All</v>
          </cell>
          <cell r="B7">
            <v>1698</v>
          </cell>
          <cell r="R7" t="str">
            <v>010030011All</v>
          </cell>
          <cell r="S7">
            <v>34</v>
          </cell>
        </row>
        <row r="8">
          <cell r="A8" t="str">
            <v>010010081All</v>
          </cell>
          <cell r="B8">
            <v>18</v>
          </cell>
          <cell r="R8" t="str">
            <v>010030016All</v>
          </cell>
          <cell r="S8">
            <v>34</v>
          </cell>
        </row>
        <row r="9">
          <cell r="A9" t="str">
            <v>010030011All</v>
          </cell>
          <cell r="B9">
            <v>34</v>
          </cell>
          <cell r="R9" t="str">
            <v>010030041All</v>
          </cell>
          <cell r="S9">
            <v>76</v>
          </cell>
        </row>
        <row r="10">
          <cell r="A10" t="str">
            <v>010030016All</v>
          </cell>
          <cell r="B10">
            <v>34</v>
          </cell>
          <cell r="R10" t="str">
            <v>010030051All</v>
          </cell>
          <cell r="S10">
            <v>29</v>
          </cell>
        </row>
        <row r="11">
          <cell r="A11" t="str">
            <v>010030041All</v>
          </cell>
          <cell r="B11">
            <v>76</v>
          </cell>
          <cell r="R11" t="str">
            <v>010030075All</v>
          </cell>
          <cell r="S11">
            <v>2375</v>
          </cell>
        </row>
        <row r="12">
          <cell r="A12" t="str">
            <v>010030051All</v>
          </cell>
          <cell r="B12">
            <v>29</v>
          </cell>
          <cell r="R12" t="str">
            <v>010030081All</v>
          </cell>
          <cell r="S12">
            <v>21</v>
          </cell>
        </row>
        <row r="13">
          <cell r="A13" t="str">
            <v>010030075All</v>
          </cell>
          <cell r="B13">
            <v>2375</v>
          </cell>
          <cell r="R13" t="str">
            <v>010050011All</v>
          </cell>
          <cell r="S13">
            <v>30</v>
          </cell>
        </row>
        <row r="14">
          <cell r="A14" t="str">
            <v>010030081All</v>
          </cell>
          <cell r="B14">
            <v>21</v>
          </cell>
          <cell r="R14" t="str">
            <v>010050016All</v>
          </cell>
          <cell r="S14">
            <v>34</v>
          </cell>
        </row>
        <row r="15">
          <cell r="A15" t="str">
            <v>010050011All</v>
          </cell>
          <cell r="B15">
            <v>30</v>
          </cell>
          <cell r="R15" t="str">
            <v>010050041All</v>
          </cell>
          <cell r="S15">
            <v>74</v>
          </cell>
        </row>
        <row r="16">
          <cell r="A16" t="str">
            <v>010050016All</v>
          </cell>
          <cell r="B16">
            <v>34</v>
          </cell>
          <cell r="R16" t="str">
            <v>010050041Irrigated</v>
          </cell>
          <cell r="S16">
            <v>88</v>
          </cell>
        </row>
        <row r="17">
          <cell r="A17" t="str">
            <v>010050041All</v>
          </cell>
          <cell r="B17">
            <v>74</v>
          </cell>
          <cell r="R17" t="str">
            <v>010050041NonIrrigated</v>
          </cell>
          <cell r="S17">
            <v>50</v>
          </cell>
        </row>
        <row r="18">
          <cell r="A18" t="str">
            <v>010050041Irrigated</v>
          </cell>
          <cell r="B18">
            <v>88</v>
          </cell>
          <cell r="R18" t="str">
            <v>010050051All</v>
          </cell>
          <cell r="S18">
            <v>25</v>
          </cell>
        </row>
        <row r="19">
          <cell r="A19" t="str">
            <v>010050041Nonirrigated</v>
          </cell>
          <cell r="B19">
            <v>50</v>
          </cell>
          <cell r="R19" t="str">
            <v>010050075All</v>
          </cell>
          <cell r="S19">
            <v>1832</v>
          </cell>
        </row>
        <row r="20">
          <cell r="A20" t="str">
            <v>010050051All</v>
          </cell>
          <cell r="B20">
            <v>25</v>
          </cell>
          <cell r="R20" t="str">
            <v>010050081All</v>
          </cell>
          <cell r="S20">
            <v>20</v>
          </cell>
        </row>
        <row r="21">
          <cell r="A21" t="str">
            <v>010050075All</v>
          </cell>
          <cell r="B21">
            <v>1832</v>
          </cell>
          <cell r="R21" t="str">
            <v>010070011All</v>
          </cell>
          <cell r="S21">
            <v>34</v>
          </cell>
        </row>
        <row r="22">
          <cell r="A22" t="str">
            <v>010050081All</v>
          </cell>
          <cell r="B22">
            <v>20</v>
          </cell>
          <cell r="R22" t="str">
            <v>010070041All</v>
          </cell>
          <cell r="S22">
            <v>67</v>
          </cell>
        </row>
        <row r="23">
          <cell r="A23" t="str">
            <v>010070011All</v>
          </cell>
          <cell r="B23">
            <v>34</v>
          </cell>
          <cell r="R23" t="str">
            <v>010070081All</v>
          </cell>
          <cell r="S23">
            <v>20</v>
          </cell>
        </row>
        <row r="24">
          <cell r="A24" t="str">
            <v>010070041All</v>
          </cell>
          <cell r="B24">
            <v>67</v>
          </cell>
          <cell r="R24" t="str">
            <v>010090011All</v>
          </cell>
          <cell r="S24">
            <v>33</v>
          </cell>
        </row>
        <row r="25">
          <cell r="A25" t="str">
            <v>010070081All</v>
          </cell>
          <cell r="B25">
            <v>20</v>
          </cell>
          <cell r="R25" t="str">
            <v>010090041All</v>
          </cell>
          <cell r="S25">
            <v>67</v>
          </cell>
        </row>
        <row r="26">
          <cell r="A26" t="str">
            <v>010090011All</v>
          </cell>
          <cell r="B26">
            <v>33</v>
          </cell>
          <cell r="R26" t="str">
            <v>010090081All</v>
          </cell>
          <cell r="S26">
            <v>20</v>
          </cell>
        </row>
        <row r="27">
          <cell r="A27" t="str">
            <v>010090041All</v>
          </cell>
          <cell r="B27">
            <v>67</v>
          </cell>
          <cell r="R27" t="str">
            <v>010110011All</v>
          </cell>
          <cell r="S27">
            <v>24</v>
          </cell>
        </row>
        <row r="28">
          <cell r="A28" t="str">
            <v>010090081All</v>
          </cell>
          <cell r="B28">
            <v>20</v>
          </cell>
          <cell r="R28" t="str">
            <v>010110041All</v>
          </cell>
          <cell r="S28">
            <v>73</v>
          </cell>
        </row>
        <row r="29">
          <cell r="A29" t="str">
            <v>010110011All</v>
          </cell>
          <cell r="B29">
            <v>24</v>
          </cell>
          <cell r="R29" t="str">
            <v>010110051All</v>
          </cell>
          <cell r="S29">
            <v>25</v>
          </cell>
        </row>
        <row r="30">
          <cell r="A30" t="str">
            <v>010110041All</v>
          </cell>
          <cell r="B30">
            <v>73</v>
          </cell>
          <cell r="R30" t="str">
            <v>010110075All</v>
          </cell>
          <cell r="S30">
            <v>1944</v>
          </cell>
        </row>
        <row r="31">
          <cell r="A31" t="str">
            <v>010110051All</v>
          </cell>
          <cell r="B31">
            <v>25</v>
          </cell>
          <cell r="R31" t="str">
            <v>010110075Irrigated</v>
          </cell>
          <cell r="S31">
            <v>2328</v>
          </cell>
        </row>
        <row r="32">
          <cell r="A32" t="str">
            <v>010110075All</v>
          </cell>
          <cell r="B32">
            <v>1944</v>
          </cell>
          <cell r="R32" t="str">
            <v>010110075NonIrrigated</v>
          </cell>
          <cell r="S32">
            <v>1700</v>
          </cell>
        </row>
        <row r="33">
          <cell r="A33" t="str">
            <v>010110075Irrigated</v>
          </cell>
          <cell r="B33">
            <v>2328</v>
          </cell>
          <cell r="R33" t="str">
            <v>010110081All</v>
          </cell>
          <cell r="S33">
            <v>16</v>
          </cell>
        </row>
        <row r="34">
          <cell r="A34" t="str">
            <v>010110075Nonirrigated</v>
          </cell>
          <cell r="B34">
            <v>1700</v>
          </cell>
          <cell r="R34" t="str">
            <v>010130011All</v>
          </cell>
          <cell r="S34">
            <v>27</v>
          </cell>
        </row>
        <row r="35">
          <cell r="A35" t="str">
            <v>010110081All</v>
          </cell>
          <cell r="B35">
            <v>16</v>
          </cell>
          <cell r="R35" t="str">
            <v>010130041All</v>
          </cell>
          <cell r="S35">
            <v>50</v>
          </cell>
        </row>
        <row r="36">
          <cell r="A36" t="str">
            <v>010130011All</v>
          </cell>
          <cell r="B36">
            <v>27</v>
          </cell>
          <cell r="R36" t="str">
            <v>010130075All</v>
          </cell>
          <cell r="S36">
            <v>1925</v>
          </cell>
        </row>
        <row r="37">
          <cell r="A37" t="str">
            <v>010130041All</v>
          </cell>
          <cell r="B37">
            <v>50</v>
          </cell>
          <cell r="R37" t="str">
            <v>010130075Irrigated</v>
          </cell>
          <cell r="S37">
            <v>2523</v>
          </cell>
        </row>
        <row r="38">
          <cell r="A38" t="str">
            <v>010130075All</v>
          </cell>
          <cell r="B38">
            <v>1925</v>
          </cell>
          <cell r="R38" t="str">
            <v>010130075NonIrrigated</v>
          </cell>
          <cell r="S38">
            <v>1621</v>
          </cell>
        </row>
        <row r="39">
          <cell r="A39" t="str">
            <v>010130075Irrigated</v>
          </cell>
          <cell r="B39">
            <v>2523</v>
          </cell>
          <cell r="R39" t="str">
            <v>010130081All</v>
          </cell>
          <cell r="S39">
            <v>16</v>
          </cell>
        </row>
        <row r="40">
          <cell r="A40" t="str">
            <v>010130075Nonirrigated</v>
          </cell>
          <cell r="B40">
            <v>1621</v>
          </cell>
          <cell r="R40" t="str">
            <v>010150011All</v>
          </cell>
          <cell r="S40">
            <v>33</v>
          </cell>
        </row>
        <row r="41">
          <cell r="A41" t="str">
            <v>010130081All</v>
          </cell>
          <cell r="B41">
            <v>16</v>
          </cell>
          <cell r="R41" t="str">
            <v>010150041All</v>
          </cell>
          <cell r="S41">
            <v>87</v>
          </cell>
        </row>
        <row r="42">
          <cell r="A42" t="str">
            <v>010150011All</v>
          </cell>
          <cell r="B42">
            <v>33</v>
          </cell>
          <cell r="R42" t="str">
            <v>010150051All</v>
          </cell>
          <cell r="S42">
            <v>27</v>
          </cell>
        </row>
        <row r="43">
          <cell r="A43" t="str">
            <v>010150041All</v>
          </cell>
          <cell r="B43">
            <v>87</v>
          </cell>
          <cell r="R43" t="str">
            <v>010150081All</v>
          </cell>
          <cell r="S43">
            <v>20</v>
          </cell>
        </row>
        <row r="44">
          <cell r="A44" t="str">
            <v>010150051All</v>
          </cell>
          <cell r="B44">
            <v>27</v>
          </cell>
          <cell r="R44" t="str">
            <v>010170041All</v>
          </cell>
          <cell r="S44">
            <v>67</v>
          </cell>
        </row>
        <row r="45">
          <cell r="A45" t="str">
            <v>010150081All</v>
          </cell>
          <cell r="B45">
            <v>20</v>
          </cell>
          <cell r="R45" t="str">
            <v>010190011All</v>
          </cell>
          <cell r="S45">
            <v>34</v>
          </cell>
        </row>
        <row r="46">
          <cell r="A46" t="str">
            <v>010170041All</v>
          </cell>
          <cell r="B46">
            <v>67</v>
          </cell>
          <cell r="R46" t="str">
            <v>010190041All</v>
          </cell>
          <cell r="S46">
            <v>68</v>
          </cell>
        </row>
        <row r="47">
          <cell r="A47" t="str">
            <v>010190011All</v>
          </cell>
          <cell r="B47">
            <v>34</v>
          </cell>
          <cell r="R47" t="str">
            <v>010190051All</v>
          </cell>
          <cell r="S47">
            <v>27</v>
          </cell>
        </row>
        <row r="48">
          <cell r="A48" t="str">
            <v>010190041All</v>
          </cell>
          <cell r="B48">
            <v>68</v>
          </cell>
          <cell r="R48" t="str">
            <v>010190081All</v>
          </cell>
          <cell r="S48">
            <v>20</v>
          </cell>
        </row>
        <row r="49">
          <cell r="A49" t="str">
            <v>010190051All</v>
          </cell>
          <cell r="B49">
            <v>27</v>
          </cell>
          <cell r="R49" t="str">
            <v>010210011All</v>
          </cell>
          <cell r="S49">
            <v>25</v>
          </cell>
        </row>
        <row r="50">
          <cell r="A50" t="str">
            <v>010190081All</v>
          </cell>
          <cell r="B50">
            <v>20</v>
          </cell>
          <cell r="R50" t="str">
            <v>010210041All</v>
          </cell>
          <cell r="S50">
            <v>67</v>
          </cell>
        </row>
        <row r="51">
          <cell r="A51" t="str">
            <v>010210011All</v>
          </cell>
          <cell r="B51">
            <v>25</v>
          </cell>
          <cell r="R51" t="str">
            <v>010210081All</v>
          </cell>
          <cell r="S51">
            <v>20</v>
          </cell>
        </row>
        <row r="52">
          <cell r="A52" t="str">
            <v>010210041All</v>
          </cell>
          <cell r="B52">
            <v>67</v>
          </cell>
          <cell r="R52" t="str">
            <v>010230011All</v>
          </cell>
          <cell r="S52">
            <v>34</v>
          </cell>
        </row>
        <row r="53">
          <cell r="A53" t="str">
            <v>010210081All</v>
          </cell>
          <cell r="B53">
            <v>20</v>
          </cell>
          <cell r="R53" t="str">
            <v>010230041All</v>
          </cell>
          <cell r="S53">
            <v>50</v>
          </cell>
        </row>
        <row r="54">
          <cell r="A54" t="str">
            <v>010230011All</v>
          </cell>
          <cell r="B54">
            <v>34</v>
          </cell>
          <cell r="R54" t="str">
            <v>010250016All</v>
          </cell>
          <cell r="S54">
            <v>39</v>
          </cell>
        </row>
        <row r="55">
          <cell r="A55" t="str">
            <v>010230041All</v>
          </cell>
          <cell r="B55">
            <v>50</v>
          </cell>
          <cell r="R55" t="str">
            <v>010250041All</v>
          </cell>
          <cell r="S55">
            <v>50</v>
          </cell>
        </row>
        <row r="56">
          <cell r="A56" t="str">
            <v>010250016All</v>
          </cell>
          <cell r="B56">
            <v>39</v>
          </cell>
          <cell r="R56" t="str">
            <v>010250075All</v>
          </cell>
          <cell r="S56">
            <v>1621</v>
          </cell>
        </row>
        <row r="57">
          <cell r="A57" t="str">
            <v>010250041All</v>
          </cell>
          <cell r="B57">
            <v>50</v>
          </cell>
          <cell r="R57" t="str">
            <v>010250081All</v>
          </cell>
          <cell r="S57">
            <v>16</v>
          </cell>
        </row>
        <row r="58">
          <cell r="A58" t="str">
            <v>010250075All</v>
          </cell>
          <cell r="B58">
            <v>1621</v>
          </cell>
          <cell r="R58" t="str">
            <v>010270041All</v>
          </cell>
          <cell r="S58">
            <v>67</v>
          </cell>
        </row>
        <row r="59">
          <cell r="A59" t="str">
            <v>010250081All</v>
          </cell>
          <cell r="B59">
            <v>16</v>
          </cell>
          <cell r="R59" t="str">
            <v>010270081All</v>
          </cell>
          <cell r="S59">
            <v>20</v>
          </cell>
        </row>
        <row r="60">
          <cell r="A60" t="str">
            <v>010270041All</v>
          </cell>
          <cell r="B60">
            <v>67</v>
          </cell>
          <cell r="R60" t="str">
            <v>010290011All</v>
          </cell>
          <cell r="S60">
            <v>33</v>
          </cell>
        </row>
        <row r="61">
          <cell r="A61" t="str">
            <v>010270081All</v>
          </cell>
          <cell r="B61">
            <v>20</v>
          </cell>
          <cell r="R61" t="str">
            <v>010290041All</v>
          </cell>
          <cell r="S61">
            <v>67</v>
          </cell>
        </row>
        <row r="62">
          <cell r="A62" t="str">
            <v>010290011All</v>
          </cell>
          <cell r="B62">
            <v>33</v>
          </cell>
          <cell r="R62" t="str">
            <v>010290081All</v>
          </cell>
          <cell r="S62">
            <v>20</v>
          </cell>
        </row>
        <row r="63">
          <cell r="A63" t="str">
            <v>010290041All</v>
          </cell>
          <cell r="B63">
            <v>67</v>
          </cell>
          <cell r="R63" t="str">
            <v>010310011All</v>
          </cell>
          <cell r="S63">
            <v>27</v>
          </cell>
        </row>
        <row r="64">
          <cell r="A64" t="str">
            <v>010290081All</v>
          </cell>
          <cell r="B64">
            <v>20</v>
          </cell>
          <cell r="R64" t="str">
            <v>010310016All</v>
          </cell>
          <cell r="S64">
            <v>34</v>
          </cell>
        </row>
        <row r="65">
          <cell r="A65" t="str">
            <v>010310011All</v>
          </cell>
          <cell r="B65">
            <v>27</v>
          </cell>
          <cell r="R65" t="str">
            <v>010310041All</v>
          </cell>
          <cell r="S65">
            <v>62</v>
          </cell>
        </row>
        <row r="66">
          <cell r="A66" t="str">
            <v>010310016All</v>
          </cell>
          <cell r="B66">
            <v>34</v>
          </cell>
          <cell r="R66" t="str">
            <v>010310051All</v>
          </cell>
          <cell r="S66">
            <v>25</v>
          </cell>
        </row>
        <row r="67">
          <cell r="A67" t="str">
            <v>010310041All</v>
          </cell>
          <cell r="B67">
            <v>62</v>
          </cell>
          <cell r="R67" t="str">
            <v>010310075All</v>
          </cell>
          <cell r="S67">
            <v>1357</v>
          </cell>
        </row>
        <row r="68">
          <cell r="A68" t="str">
            <v>010310051All</v>
          </cell>
          <cell r="B68">
            <v>25</v>
          </cell>
          <cell r="R68" t="str">
            <v>010310081All</v>
          </cell>
          <cell r="S68">
            <v>16</v>
          </cell>
        </row>
        <row r="69">
          <cell r="A69" t="str">
            <v>010310075All</v>
          </cell>
          <cell r="B69">
            <v>1357</v>
          </cell>
          <cell r="R69" t="str">
            <v>010330011All</v>
          </cell>
          <cell r="S69">
            <v>34</v>
          </cell>
        </row>
        <row r="70">
          <cell r="A70" t="str">
            <v>010310081All</v>
          </cell>
          <cell r="B70">
            <v>16</v>
          </cell>
          <cell r="R70" t="str">
            <v>010330041All</v>
          </cell>
          <cell r="S70">
            <v>73</v>
          </cell>
        </row>
        <row r="71">
          <cell r="A71" t="str">
            <v>010330011All</v>
          </cell>
          <cell r="B71">
            <v>34</v>
          </cell>
          <cell r="R71" t="str">
            <v>010330081All</v>
          </cell>
          <cell r="S71">
            <v>18</v>
          </cell>
        </row>
        <row r="72">
          <cell r="A72" t="str">
            <v>010330041All</v>
          </cell>
          <cell r="B72">
            <v>73</v>
          </cell>
          <cell r="R72" t="str">
            <v>010350011All</v>
          </cell>
          <cell r="S72">
            <v>34</v>
          </cell>
        </row>
        <row r="73">
          <cell r="A73" t="str">
            <v>010330081All</v>
          </cell>
          <cell r="B73">
            <v>18</v>
          </cell>
          <cell r="R73" t="str">
            <v>010350016All</v>
          </cell>
          <cell r="S73">
            <v>39</v>
          </cell>
        </row>
        <row r="74">
          <cell r="A74" t="str">
            <v>010350011All</v>
          </cell>
          <cell r="B74">
            <v>34</v>
          </cell>
          <cell r="R74" t="str">
            <v>010350041All</v>
          </cell>
          <cell r="S74">
            <v>50</v>
          </cell>
        </row>
        <row r="75">
          <cell r="A75" t="str">
            <v>010350016All</v>
          </cell>
          <cell r="B75">
            <v>39</v>
          </cell>
          <cell r="R75" t="str">
            <v>010350075All</v>
          </cell>
          <cell r="S75">
            <v>1621</v>
          </cell>
        </row>
        <row r="76">
          <cell r="A76" t="str">
            <v>010350041All</v>
          </cell>
          <cell r="B76">
            <v>50</v>
          </cell>
          <cell r="R76" t="str">
            <v>010350081All</v>
          </cell>
          <cell r="S76">
            <v>16</v>
          </cell>
        </row>
        <row r="77">
          <cell r="A77" t="str">
            <v>010350075All</v>
          </cell>
          <cell r="B77">
            <v>1621</v>
          </cell>
          <cell r="R77" t="str">
            <v>010390011All</v>
          </cell>
          <cell r="S77">
            <v>27</v>
          </cell>
        </row>
        <row r="78">
          <cell r="A78" t="str">
            <v>010350081All</v>
          </cell>
          <cell r="B78">
            <v>16</v>
          </cell>
          <cell r="R78" t="str">
            <v>010390016All</v>
          </cell>
          <cell r="S78">
            <v>34</v>
          </cell>
        </row>
        <row r="79">
          <cell r="A79" t="str">
            <v>010390011All</v>
          </cell>
          <cell r="B79">
            <v>27</v>
          </cell>
          <cell r="R79" t="str">
            <v>010390041All</v>
          </cell>
          <cell r="S79">
            <v>51</v>
          </cell>
        </row>
        <row r="80">
          <cell r="A80" t="str">
            <v>010390016All</v>
          </cell>
          <cell r="B80">
            <v>34</v>
          </cell>
          <cell r="R80" t="str">
            <v>010390051All</v>
          </cell>
          <cell r="S80">
            <v>25</v>
          </cell>
        </row>
        <row r="81">
          <cell r="A81" t="str">
            <v>010390041All</v>
          </cell>
          <cell r="B81">
            <v>51</v>
          </cell>
          <cell r="R81" t="str">
            <v>010390075All</v>
          </cell>
          <cell r="S81">
            <v>1853</v>
          </cell>
        </row>
        <row r="82">
          <cell r="A82" t="str">
            <v>010390051All</v>
          </cell>
          <cell r="B82">
            <v>25</v>
          </cell>
          <cell r="R82" t="str">
            <v>010390081All</v>
          </cell>
          <cell r="S82">
            <v>16</v>
          </cell>
        </row>
        <row r="83">
          <cell r="A83" t="str">
            <v>010390075All</v>
          </cell>
          <cell r="B83">
            <v>1853</v>
          </cell>
          <cell r="R83" t="str">
            <v>010410011All</v>
          </cell>
          <cell r="S83">
            <v>27</v>
          </cell>
        </row>
        <row r="84">
          <cell r="A84" t="str">
            <v>010390081All</v>
          </cell>
          <cell r="B84">
            <v>16</v>
          </cell>
          <cell r="R84" t="str">
            <v>010410041All</v>
          </cell>
          <cell r="S84">
            <v>55</v>
          </cell>
        </row>
        <row r="85">
          <cell r="A85" t="str">
            <v>010410011All</v>
          </cell>
          <cell r="B85">
            <v>27</v>
          </cell>
          <cell r="R85" t="str">
            <v>010410051All</v>
          </cell>
          <cell r="S85">
            <v>25</v>
          </cell>
        </row>
        <row r="86">
          <cell r="A86" t="str">
            <v>010410041All</v>
          </cell>
          <cell r="B86">
            <v>55</v>
          </cell>
          <cell r="R86" t="str">
            <v>010410075All</v>
          </cell>
          <cell r="S86">
            <v>1448</v>
          </cell>
        </row>
        <row r="87">
          <cell r="A87" t="str">
            <v>010410051All</v>
          </cell>
          <cell r="B87">
            <v>25</v>
          </cell>
          <cell r="R87" t="str">
            <v>010410081All</v>
          </cell>
          <cell r="S87">
            <v>16</v>
          </cell>
        </row>
        <row r="88">
          <cell r="A88" t="str">
            <v>010410075All</v>
          </cell>
          <cell r="B88">
            <v>1448</v>
          </cell>
          <cell r="R88" t="str">
            <v>010430011All</v>
          </cell>
          <cell r="S88">
            <v>37</v>
          </cell>
        </row>
        <row r="89">
          <cell r="A89" t="str">
            <v>010410081All</v>
          </cell>
          <cell r="B89">
            <v>16</v>
          </cell>
          <cell r="R89" t="str">
            <v>010430041All</v>
          </cell>
          <cell r="S89">
            <v>65</v>
          </cell>
        </row>
        <row r="90">
          <cell r="A90" t="str">
            <v>010430011All</v>
          </cell>
          <cell r="B90">
            <v>37</v>
          </cell>
          <cell r="R90" t="str">
            <v>010430051All</v>
          </cell>
          <cell r="S90">
            <v>27</v>
          </cell>
        </row>
        <row r="91">
          <cell r="A91" t="str">
            <v>010430041All</v>
          </cell>
          <cell r="B91">
            <v>65</v>
          </cell>
          <cell r="R91" t="str">
            <v>010430081All</v>
          </cell>
          <cell r="S91">
            <v>20</v>
          </cell>
        </row>
        <row r="92">
          <cell r="A92" t="str">
            <v>010430051All</v>
          </cell>
          <cell r="B92">
            <v>27</v>
          </cell>
          <cell r="R92" t="str">
            <v>010450011All</v>
          </cell>
          <cell r="S92">
            <v>28</v>
          </cell>
        </row>
        <row r="93">
          <cell r="A93" t="str">
            <v>010430081All</v>
          </cell>
          <cell r="B93">
            <v>20</v>
          </cell>
          <cell r="R93" t="str">
            <v>010450016All</v>
          </cell>
          <cell r="S93">
            <v>34</v>
          </cell>
        </row>
        <row r="94">
          <cell r="A94" t="str">
            <v>010450011All</v>
          </cell>
          <cell r="B94">
            <v>28</v>
          </cell>
          <cell r="R94" t="str">
            <v>010450041All</v>
          </cell>
          <cell r="S94">
            <v>48</v>
          </cell>
        </row>
        <row r="95">
          <cell r="A95" t="str">
            <v>010450016All</v>
          </cell>
          <cell r="B95">
            <v>34</v>
          </cell>
          <cell r="R95" t="str">
            <v>010450051All</v>
          </cell>
          <cell r="S95">
            <v>25</v>
          </cell>
        </row>
        <row r="96">
          <cell r="A96" t="str">
            <v>010450041All</v>
          </cell>
          <cell r="B96">
            <v>48</v>
          </cell>
          <cell r="R96" t="str">
            <v>010450075All</v>
          </cell>
          <cell r="S96">
            <v>1595</v>
          </cell>
        </row>
        <row r="97">
          <cell r="A97" t="str">
            <v>010450051All</v>
          </cell>
          <cell r="B97">
            <v>25</v>
          </cell>
          <cell r="R97" t="str">
            <v>010450081All</v>
          </cell>
          <cell r="S97">
            <v>16</v>
          </cell>
        </row>
        <row r="98">
          <cell r="A98" t="str">
            <v>010450075All</v>
          </cell>
          <cell r="B98">
            <v>1595</v>
          </cell>
          <cell r="R98" t="str">
            <v>010470011All</v>
          </cell>
          <cell r="S98">
            <v>27</v>
          </cell>
        </row>
        <row r="99">
          <cell r="A99" t="str">
            <v>010450081All</v>
          </cell>
          <cell r="B99">
            <v>16</v>
          </cell>
          <cell r="R99" t="str">
            <v>010470016All</v>
          </cell>
          <cell r="S99">
            <v>33</v>
          </cell>
        </row>
        <row r="100">
          <cell r="A100" t="str">
            <v>010470011All</v>
          </cell>
          <cell r="B100">
            <v>27</v>
          </cell>
          <cell r="R100" t="str">
            <v>010470041All</v>
          </cell>
          <cell r="S100">
            <v>60</v>
          </cell>
        </row>
        <row r="101">
          <cell r="A101" t="str">
            <v>010470016All</v>
          </cell>
          <cell r="B101">
            <v>33</v>
          </cell>
          <cell r="R101" t="str">
            <v>010470051All</v>
          </cell>
          <cell r="S101">
            <v>25</v>
          </cell>
        </row>
        <row r="102">
          <cell r="A102" t="str">
            <v>010470041All</v>
          </cell>
          <cell r="B102">
            <v>60</v>
          </cell>
          <cell r="R102" t="str">
            <v>010470075All</v>
          </cell>
          <cell r="S102">
            <v>1591</v>
          </cell>
        </row>
        <row r="103">
          <cell r="A103" t="str">
            <v>010470051All</v>
          </cell>
          <cell r="B103">
            <v>25</v>
          </cell>
          <cell r="R103" t="str">
            <v>010470081All</v>
          </cell>
          <cell r="S103">
            <v>16</v>
          </cell>
        </row>
        <row r="104">
          <cell r="A104" t="str">
            <v>010470075All</v>
          </cell>
          <cell r="B104">
            <v>1591</v>
          </cell>
          <cell r="R104" t="str">
            <v>010490011All</v>
          </cell>
          <cell r="S104">
            <v>30</v>
          </cell>
        </row>
        <row r="105">
          <cell r="A105" t="str">
            <v>010470081All</v>
          </cell>
          <cell r="B105">
            <v>16</v>
          </cell>
          <cell r="R105" t="str">
            <v>010490041All</v>
          </cell>
          <cell r="S105">
            <v>70</v>
          </cell>
        </row>
        <row r="106">
          <cell r="A106" t="str">
            <v>010490011All</v>
          </cell>
          <cell r="B106">
            <v>30</v>
          </cell>
          <cell r="R106" t="str">
            <v>010490051All</v>
          </cell>
          <cell r="S106">
            <v>27</v>
          </cell>
        </row>
        <row r="107">
          <cell r="A107" t="str">
            <v>010490041All</v>
          </cell>
          <cell r="B107">
            <v>70</v>
          </cell>
          <cell r="R107" t="str">
            <v>010490081All</v>
          </cell>
          <cell r="S107">
            <v>20</v>
          </cell>
        </row>
        <row r="108">
          <cell r="A108" t="str">
            <v>010490051All</v>
          </cell>
          <cell r="B108">
            <v>27</v>
          </cell>
          <cell r="R108" t="str">
            <v>010510011All</v>
          </cell>
          <cell r="S108">
            <v>27</v>
          </cell>
        </row>
        <row r="109">
          <cell r="A109" t="str">
            <v>010490081All</v>
          </cell>
          <cell r="B109">
            <v>20</v>
          </cell>
          <cell r="R109" t="str">
            <v>010510041All</v>
          </cell>
          <cell r="S109">
            <v>92</v>
          </cell>
        </row>
        <row r="110">
          <cell r="A110" t="str">
            <v>010510011All</v>
          </cell>
          <cell r="B110">
            <v>27</v>
          </cell>
          <cell r="R110" t="str">
            <v>010510041Irrigated</v>
          </cell>
          <cell r="S110">
            <v>104</v>
          </cell>
        </row>
        <row r="111">
          <cell r="A111" t="str">
            <v>010510041All</v>
          </cell>
          <cell r="B111">
            <v>92</v>
          </cell>
          <cell r="R111" t="str">
            <v>010510041NonIrrigated</v>
          </cell>
          <cell r="S111">
            <v>69</v>
          </cell>
        </row>
        <row r="112">
          <cell r="A112" t="str">
            <v>010510041Irrigated</v>
          </cell>
          <cell r="B112">
            <v>104</v>
          </cell>
          <cell r="R112" t="str">
            <v>010510051All</v>
          </cell>
          <cell r="S112">
            <v>25</v>
          </cell>
        </row>
        <row r="113">
          <cell r="A113" t="str">
            <v>010510041Nonirrigated</v>
          </cell>
          <cell r="B113">
            <v>69</v>
          </cell>
          <cell r="R113" t="str">
            <v>010510081All</v>
          </cell>
          <cell r="S113">
            <v>17</v>
          </cell>
        </row>
        <row r="114">
          <cell r="A114" t="str">
            <v>010510051All</v>
          </cell>
          <cell r="B114">
            <v>25</v>
          </cell>
          <cell r="R114" t="str">
            <v>010530011All</v>
          </cell>
          <cell r="S114">
            <v>32</v>
          </cell>
        </row>
        <row r="115">
          <cell r="A115" t="str">
            <v>010510081All</v>
          </cell>
          <cell r="B115">
            <v>17</v>
          </cell>
          <cell r="R115" t="str">
            <v>010530016All</v>
          </cell>
          <cell r="S115">
            <v>39</v>
          </cell>
        </row>
        <row r="116">
          <cell r="A116" t="str">
            <v>010530011All</v>
          </cell>
          <cell r="B116">
            <v>32</v>
          </cell>
          <cell r="R116" t="str">
            <v>010530041All</v>
          </cell>
          <cell r="S116">
            <v>60</v>
          </cell>
        </row>
        <row r="117">
          <cell r="A117" t="str">
            <v>010530016All</v>
          </cell>
          <cell r="B117">
            <v>39</v>
          </cell>
          <cell r="R117" t="str">
            <v>010530075All</v>
          </cell>
          <cell r="S117">
            <v>2308</v>
          </cell>
        </row>
        <row r="118">
          <cell r="A118" t="str">
            <v>010530041All</v>
          </cell>
          <cell r="B118">
            <v>60</v>
          </cell>
          <cell r="R118" t="str">
            <v>010530081All</v>
          </cell>
          <cell r="S118">
            <v>18</v>
          </cell>
        </row>
        <row r="119">
          <cell r="A119" t="str">
            <v>010530075All</v>
          </cell>
          <cell r="B119">
            <v>2308</v>
          </cell>
          <cell r="R119" t="str">
            <v>010550011All</v>
          </cell>
          <cell r="S119">
            <v>33</v>
          </cell>
        </row>
        <row r="120">
          <cell r="A120" t="str">
            <v>010530081All</v>
          </cell>
          <cell r="B120">
            <v>18</v>
          </cell>
          <cell r="R120" t="str">
            <v>010550041All</v>
          </cell>
          <cell r="S120">
            <v>65</v>
          </cell>
        </row>
        <row r="121">
          <cell r="A121" t="str">
            <v>010550011All</v>
          </cell>
          <cell r="B121">
            <v>33</v>
          </cell>
          <cell r="R121" t="str">
            <v>010550051All</v>
          </cell>
          <cell r="S121">
            <v>27</v>
          </cell>
        </row>
        <row r="122">
          <cell r="A122" t="str">
            <v>010550041All</v>
          </cell>
          <cell r="B122">
            <v>65</v>
          </cell>
          <cell r="R122" t="str">
            <v>010550081All</v>
          </cell>
          <cell r="S122">
            <v>20</v>
          </cell>
        </row>
        <row r="123">
          <cell r="A123" t="str">
            <v>010550051All</v>
          </cell>
          <cell r="B123">
            <v>27</v>
          </cell>
          <cell r="R123" t="str">
            <v>010570041All</v>
          </cell>
          <cell r="S123">
            <v>65</v>
          </cell>
        </row>
        <row r="124">
          <cell r="A124" t="str">
            <v>010550081All</v>
          </cell>
          <cell r="B124">
            <v>20</v>
          </cell>
          <cell r="R124" t="str">
            <v>010570075All</v>
          </cell>
          <cell r="S124">
            <v>1637</v>
          </cell>
        </row>
        <row r="125">
          <cell r="A125" t="str">
            <v>010570041All</v>
          </cell>
          <cell r="B125">
            <v>65</v>
          </cell>
          <cell r="R125" t="str">
            <v>010570081All</v>
          </cell>
          <cell r="S125">
            <v>18</v>
          </cell>
        </row>
        <row r="126">
          <cell r="A126" t="str">
            <v>010570075All</v>
          </cell>
          <cell r="B126">
            <v>1637</v>
          </cell>
          <cell r="R126" t="str">
            <v>010590011All</v>
          </cell>
          <cell r="S126">
            <v>34</v>
          </cell>
        </row>
        <row r="127">
          <cell r="A127" t="str">
            <v>010570081All</v>
          </cell>
          <cell r="B127">
            <v>18</v>
          </cell>
          <cell r="R127" t="str">
            <v>010590041All</v>
          </cell>
          <cell r="S127">
            <v>67</v>
          </cell>
        </row>
        <row r="128">
          <cell r="A128" t="str">
            <v>010590011All</v>
          </cell>
          <cell r="B128">
            <v>34</v>
          </cell>
          <cell r="R128" t="str">
            <v>010590051All</v>
          </cell>
          <cell r="S128">
            <v>33</v>
          </cell>
        </row>
        <row r="129">
          <cell r="A129" t="str">
            <v>010590041All</v>
          </cell>
          <cell r="B129">
            <v>67</v>
          </cell>
          <cell r="R129" t="str">
            <v>010590081All</v>
          </cell>
          <cell r="S129">
            <v>20</v>
          </cell>
        </row>
        <row r="130">
          <cell r="A130" t="str">
            <v>010590051All</v>
          </cell>
          <cell r="B130">
            <v>33</v>
          </cell>
          <cell r="R130" t="str">
            <v>010610011All</v>
          </cell>
          <cell r="S130">
            <v>31</v>
          </cell>
        </row>
        <row r="131">
          <cell r="A131" t="str">
            <v>010590081All</v>
          </cell>
          <cell r="B131">
            <v>20</v>
          </cell>
          <cell r="R131" t="str">
            <v>010610016All</v>
          </cell>
          <cell r="S131">
            <v>34</v>
          </cell>
        </row>
        <row r="132">
          <cell r="A132" t="str">
            <v>010610011All</v>
          </cell>
          <cell r="B132">
            <v>31</v>
          </cell>
          <cell r="R132" t="str">
            <v>010610041All</v>
          </cell>
          <cell r="S132">
            <v>66</v>
          </cell>
        </row>
        <row r="133">
          <cell r="A133" t="str">
            <v>010610016All</v>
          </cell>
          <cell r="B133">
            <v>34</v>
          </cell>
          <cell r="R133" t="str">
            <v>010610051All</v>
          </cell>
          <cell r="S133">
            <v>25</v>
          </cell>
        </row>
        <row r="134">
          <cell r="A134" t="str">
            <v>010610041All</v>
          </cell>
          <cell r="B134">
            <v>66</v>
          </cell>
          <cell r="R134" t="str">
            <v>010610075All</v>
          </cell>
          <cell r="S134">
            <v>1660</v>
          </cell>
        </row>
        <row r="135">
          <cell r="A135" t="str">
            <v>010610051All</v>
          </cell>
          <cell r="B135">
            <v>25</v>
          </cell>
          <cell r="R135" t="str">
            <v>010610081All</v>
          </cell>
          <cell r="S135">
            <v>18</v>
          </cell>
        </row>
        <row r="136">
          <cell r="A136" t="str">
            <v>010610075All</v>
          </cell>
          <cell r="B136">
            <v>1660</v>
          </cell>
          <cell r="R136" t="str">
            <v>010630011All</v>
          </cell>
          <cell r="S136">
            <v>34</v>
          </cell>
        </row>
        <row r="137">
          <cell r="A137" t="str">
            <v>010610081All</v>
          </cell>
          <cell r="B137">
            <v>18</v>
          </cell>
          <cell r="R137" t="str">
            <v>010630041All</v>
          </cell>
          <cell r="S137">
            <v>67</v>
          </cell>
        </row>
        <row r="138">
          <cell r="A138" t="str">
            <v>010630011All</v>
          </cell>
          <cell r="B138">
            <v>34</v>
          </cell>
          <cell r="R138" t="str">
            <v>010630075All</v>
          </cell>
          <cell r="S138">
            <v>1698</v>
          </cell>
        </row>
        <row r="139">
          <cell r="A139" t="str">
            <v>010630041All</v>
          </cell>
          <cell r="B139">
            <v>67</v>
          </cell>
          <cell r="R139" t="str">
            <v>010630081All</v>
          </cell>
          <cell r="S139">
            <v>16</v>
          </cell>
        </row>
        <row r="140">
          <cell r="A140" t="str">
            <v>010630075All</v>
          </cell>
          <cell r="B140">
            <v>1698</v>
          </cell>
          <cell r="R140" t="str">
            <v>010650011All</v>
          </cell>
          <cell r="S140">
            <v>34</v>
          </cell>
        </row>
        <row r="141">
          <cell r="A141" t="str">
            <v>010630081All</v>
          </cell>
          <cell r="B141">
            <v>16</v>
          </cell>
          <cell r="R141" t="str">
            <v>010650016All</v>
          </cell>
          <cell r="S141">
            <v>34</v>
          </cell>
        </row>
        <row r="142">
          <cell r="A142" t="str">
            <v>010650011All</v>
          </cell>
          <cell r="B142">
            <v>34</v>
          </cell>
          <cell r="R142" t="str">
            <v>010650041All</v>
          </cell>
          <cell r="S142">
            <v>76</v>
          </cell>
        </row>
        <row r="143">
          <cell r="A143" t="str">
            <v>010650016All</v>
          </cell>
          <cell r="B143">
            <v>34</v>
          </cell>
          <cell r="R143" t="str">
            <v>010650051All</v>
          </cell>
          <cell r="S143">
            <v>25</v>
          </cell>
        </row>
        <row r="144">
          <cell r="A144" t="str">
            <v>010650041All</v>
          </cell>
          <cell r="B144">
            <v>76</v>
          </cell>
          <cell r="R144" t="str">
            <v>010650075All</v>
          </cell>
          <cell r="S144">
            <v>1714</v>
          </cell>
        </row>
        <row r="145">
          <cell r="A145" t="str">
            <v>010650051All</v>
          </cell>
          <cell r="B145">
            <v>25</v>
          </cell>
          <cell r="R145" t="str">
            <v>010650081All</v>
          </cell>
          <cell r="S145">
            <v>19</v>
          </cell>
        </row>
        <row r="146">
          <cell r="A146" t="str">
            <v>010650075All</v>
          </cell>
          <cell r="B146">
            <v>1714</v>
          </cell>
          <cell r="R146" t="str">
            <v>010670011All</v>
          </cell>
          <cell r="S146">
            <v>29</v>
          </cell>
        </row>
        <row r="147">
          <cell r="A147" t="str">
            <v>010650081All</v>
          </cell>
          <cell r="B147">
            <v>19</v>
          </cell>
          <cell r="R147" t="str">
            <v>010670016All</v>
          </cell>
          <cell r="S147">
            <v>34</v>
          </cell>
        </row>
        <row r="148">
          <cell r="A148" t="str">
            <v>010670011All</v>
          </cell>
          <cell r="B148">
            <v>29</v>
          </cell>
          <cell r="R148" t="str">
            <v>010670041All</v>
          </cell>
          <cell r="S148">
            <v>56</v>
          </cell>
        </row>
        <row r="149">
          <cell r="A149" t="str">
            <v>010670016All</v>
          </cell>
          <cell r="B149">
            <v>34</v>
          </cell>
          <cell r="R149" t="str">
            <v>010670051All</v>
          </cell>
          <cell r="S149">
            <v>25</v>
          </cell>
        </row>
        <row r="150">
          <cell r="A150" t="str">
            <v>010670041All</v>
          </cell>
          <cell r="B150">
            <v>56</v>
          </cell>
          <cell r="R150" t="str">
            <v>010670075All</v>
          </cell>
          <cell r="S150">
            <v>1783</v>
          </cell>
        </row>
        <row r="151">
          <cell r="A151" t="str">
            <v>010670051All</v>
          </cell>
          <cell r="B151">
            <v>25</v>
          </cell>
          <cell r="R151" t="str">
            <v>010670081All</v>
          </cell>
          <cell r="S151">
            <v>18</v>
          </cell>
        </row>
        <row r="152">
          <cell r="A152" t="str">
            <v>010670075All</v>
          </cell>
          <cell r="B152">
            <v>1783</v>
          </cell>
          <cell r="R152" t="str">
            <v>010690011All</v>
          </cell>
          <cell r="S152">
            <v>27</v>
          </cell>
        </row>
        <row r="153">
          <cell r="A153" t="str">
            <v>010670081All</v>
          </cell>
          <cell r="B153">
            <v>18</v>
          </cell>
          <cell r="R153" t="str">
            <v>010690016All</v>
          </cell>
          <cell r="S153">
            <v>34</v>
          </cell>
        </row>
        <row r="154">
          <cell r="A154" t="str">
            <v>010690011All</v>
          </cell>
          <cell r="B154">
            <v>27</v>
          </cell>
          <cell r="R154" t="str">
            <v>010690041All</v>
          </cell>
          <cell r="S154">
            <v>67</v>
          </cell>
        </row>
        <row r="155">
          <cell r="A155" t="str">
            <v>010690016All</v>
          </cell>
          <cell r="B155">
            <v>34</v>
          </cell>
          <cell r="R155" t="str">
            <v>010690051All</v>
          </cell>
          <cell r="S155">
            <v>25</v>
          </cell>
        </row>
        <row r="156">
          <cell r="A156" t="str">
            <v>010690041All</v>
          </cell>
          <cell r="B156">
            <v>67</v>
          </cell>
          <cell r="R156" t="str">
            <v>010690075All</v>
          </cell>
          <cell r="S156">
            <v>1525</v>
          </cell>
        </row>
        <row r="157">
          <cell r="A157" t="str">
            <v>010690051All</v>
          </cell>
          <cell r="B157">
            <v>25</v>
          </cell>
          <cell r="R157" t="str">
            <v>010690081All</v>
          </cell>
          <cell r="S157">
            <v>15</v>
          </cell>
        </row>
        <row r="158">
          <cell r="A158" t="str">
            <v>010690075All</v>
          </cell>
          <cell r="B158">
            <v>1525</v>
          </cell>
          <cell r="R158" t="str">
            <v>010710011All</v>
          </cell>
          <cell r="S158">
            <v>38</v>
          </cell>
        </row>
        <row r="159">
          <cell r="A159" t="str">
            <v>010690081All</v>
          </cell>
          <cell r="B159">
            <v>15</v>
          </cell>
          <cell r="R159" t="str">
            <v>010710041All</v>
          </cell>
          <cell r="S159">
            <v>70</v>
          </cell>
        </row>
        <row r="160">
          <cell r="A160" t="str">
            <v>010710011All</v>
          </cell>
          <cell r="B160">
            <v>38</v>
          </cell>
          <cell r="R160" t="str">
            <v>010710081All</v>
          </cell>
          <cell r="S160">
            <v>19</v>
          </cell>
        </row>
        <row r="161">
          <cell r="A161" t="str">
            <v>010710041All</v>
          </cell>
          <cell r="B161">
            <v>70</v>
          </cell>
          <cell r="R161" t="str">
            <v>010750011All</v>
          </cell>
          <cell r="S161">
            <v>34</v>
          </cell>
        </row>
        <row r="162">
          <cell r="A162" t="str">
            <v>010710081All</v>
          </cell>
          <cell r="B162">
            <v>19</v>
          </cell>
          <cell r="R162" t="str">
            <v>010750041All</v>
          </cell>
          <cell r="S162">
            <v>75</v>
          </cell>
        </row>
        <row r="163">
          <cell r="A163" t="str">
            <v>010750011All</v>
          </cell>
          <cell r="B163">
            <v>34</v>
          </cell>
          <cell r="R163" t="str">
            <v>010750081All</v>
          </cell>
          <cell r="S163">
            <v>20</v>
          </cell>
        </row>
        <row r="164">
          <cell r="A164" t="str">
            <v>010750041All</v>
          </cell>
          <cell r="B164">
            <v>75</v>
          </cell>
          <cell r="R164" t="str">
            <v>010770011All</v>
          </cell>
          <cell r="S164">
            <v>36</v>
          </cell>
        </row>
        <row r="165">
          <cell r="A165" t="str">
            <v>010750081All</v>
          </cell>
          <cell r="B165">
            <v>20</v>
          </cell>
          <cell r="R165" t="str">
            <v>010770041All</v>
          </cell>
          <cell r="S165">
            <v>70</v>
          </cell>
        </row>
        <row r="166">
          <cell r="A166" t="str">
            <v>010770011All</v>
          </cell>
          <cell r="B166">
            <v>36</v>
          </cell>
          <cell r="R166" t="str">
            <v>010770051All</v>
          </cell>
          <cell r="S166">
            <v>33</v>
          </cell>
        </row>
        <row r="167">
          <cell r="A167" t="str">
            <v>010770041All</v>
          </cell>
          <cell r="B167">
            <v>70</v>
          </cell>
          <cell r="R167" t="str">
            <v>010770081All</v>
          </cell>
          <cell r="S167">
            <v>19</v>
          </cell>
        </row>
        <row r="168">
          <cell r="A168" t="str">
            <v>010770051All</v>
          </cell>
          <cell r="B168">
            <v>33</v>
          </cell>
          <cell r="R168" t="str">
            <v>010790011All</v>
          </cell>
          <cell r="S168">
            <v>34</v>
          </cell>
        </row>
        <row r="169">
          <cell r="A169" t="str">
            <v>010770081All</v>
          </cell>
          <cell r="B169">
            <v>19</v>
          </cell>
          <cell r="R169" t="str">
            <v>010790041All</v>
          </cell>
          <cell r="S169">
            <v>72</v>
          </cell>
        </row>
        <row r="170">
          <cell r="A170" t="str">
            <v>010790011All</v>
          </cell>
          <cell r="B170">
            <v>34</v>
          </cell>
          <cell r="R170" t="str">
            <v>010790081All</v>
          </cell>
          <cell r="S170">
            <v>20</v>
          </cell>
        </row>
        <row r="171">
          <cell r="A171" t="str">
            <v>010790041All</v>
          </cell>
          <cell r="B171">
            <v>72</v>
          </cell>
          <cell r="R171" t="str">
            <v>010810011All</v>
          </cell>
          <cell r="S171">
            <v>27</v>
          </cell>
        </row>
        <row r="172">
          <cell r="A172" t="str">
            <v>010790081All</v>
          </cell>
          <cell r="B172">
            <v>20</v>
          </cell>
          <cell r="R172" t="str">
            <v>010810041All</v>
          </cell>
          <cell r="S172">
            <v>90</v>
          </cell>
        </row>
        <row r="173">
          <cell r="A173" t="str">
            <v>010810011All</v>
          </cell>
          <cell r="B173">
            <v>27</v>
          </cell>
          <cell r="R173" t="str">
            <v>010810051All</v>
          </cell>
          <cell r="S173">
            <v>25</v>
          </cell>
        </row>
        <row r="174">
          <cell r="A174" t="str">
            <v>010810041All</v>
          </cell>
          <cell r="B174">
            <v>90</v>
          </cell>
          <cell r="R174" t="str">
            <v>010810075All</v>
          </cell>
          <cell r="S174">
            <v>1698</v>
          </cell>
        </row>
        <row r="175">
          <cell r="A175" t="str">
            <v>010810051All</v>
          </cell>
          <cell r="B175">
            <v>25</v>
          </cell>
          <cell r="R175" t="str">
            <v>010810081All</v>
          </cell>
          <cell r="S175">
            <v>16</v>
          </cell>
        </row>
        <row r="176">
          <cell r="A176" t="str">
            <v>010810075All</v>
          </cell>
          <cell r="B176">
            <v>1698</v>
          </cell>
          <cell r="R176" t="str">
            <v>010830011All</v>
          </cell>
          <cell r="S176">
            <v>40</v>
          </cell>
        </row>
        <row r="177">
          <cell r="A177" t="str">
            <v>010810081All</v>
          </cell>
          <cell r="B177">
            <v>16</v>
          </cell>
          <cell r="R177" t="str">
            <v>010830041All</v>
          </cell>
          <cell r="S177">
            <v>81</v>
          </cell>
        </row>
        <row r="178">
          <cell r="A178" t="str">
            <v>010830011All</v>
          </cell>
          <cell r="B178">
            <v>40</v>
          </cell>
          <cell r="R178" t="str">
            <v>010830051All</v>
          </cell>
          <cell r="S178">
            <v>33</v>
          </cell>
        </row>
        <row r="179">
          <cell r="A179" t="str">
            <v>010830041All</v>
          </cell>
          <cell r="B179">
            <v>81</v>
          </cell>
          <cell r="R179" t="str">
            <v>010830081All</v>
          </cell>
          <cell r="S179">
            <v>20</v>
          </cell>
        </row>
        <row r="180">
          <cell r="A180" t="str">
            <v>010830051All</v>
          </cell>
          <cell r="B180">
            <v>33</v>
          </cell>
          <cell r="R180" t="str">
            <v>010830711All</v>
          </cell>
          <cell r="S180">
            <v>1260</v>
          </cell>
        </row>
        <row r="181">
          <cell r="A181" t="str">
            <v>010830081All</v>
          </cell>
          <cell r="B181">
            <v>20</v>
          </cell>
          <cell r="R181" t="str">
            <v>010850011All</v>
          </cell>
          <cell r="S181">
            <v>29</v>
          </cell>
        </row>
        <row r="182">
          <cell r="A182" t="str">
            <v>010830711All</v>
          </cell>
          <cell r="B182">
            <v>1260</v>
          </cell>
          <cell r="R182" t="str">
            <v>010850041All</v>
          </cell>
          <cell r="S182">
            <v>70</v>
          </cell>
        </row>
        <row r="183">
          <cell r="A183" t="str">
            <v>010850011All</v>
          </cell>
          <cell r="B183">
            <v>29</v>
          </cell>
          <cell r="R183" t="str">
            <v>010850075All</v>
          </cell>
          <cell r="S183">
            <v>1698</v>
          </cell>
        </row>
        <row r="184">
          <cell r="A184" t="str">
            <v>010850041All</v>
          </cell>
          <cell r="B184">
            <v>70</v>
          </cell>
          <cell r="R184" t="str">
            <v>010850081All</v>
          </cell>
          <cell r="S184">
            <v>18</v>
          </cell>
        </row>
        <row r="185">
          <cell r="A185" t="str">
            <v>010850075All</v>
          </cell>
          <cell r="B185">
            <v>1698</v>
          </cell>
          <cell r="R185" t="str">
            <v>010870011All</v>
          </cell>
          <cell r="S185">
            <v>27</v>
          </cell>
        </row>
        <row r="186">
          <cell r="A186" t="str">
            <v>010850081All</v>
          </cell>
          <cell r="B186">
            <v>18</v>
          </cell>
          <cell r="R186" t="str">
            <v>010870041All</v>
          </cell>
          <cell r="S186">
            <v>66</v>
          </cell>
        </row>
        <row r="187">
          <cell r="A187" t="str">
            <v>010870011All</v>
          </cell>
          <cell r="B187">
            <v>27</v>
          </cell>
          <cell r="R187" t="str">
            <v>010870075All</v>
          </cell>
          <cell r="S187">
            <v>1651</v>
          </cell>
        </row>
        <row r="188">
          <cell r="A188" t="str">
            <v>010870041All</v>
          </cell>
          <cell r="B188">
            <v>66</v>
          </cell>
          <cell r="R188" t="str">
            <v>010870081All</v>
          </cell>
          <cell r="S188">
            <v>16</v>
          </cell>
        </row>
        <row r="189">
          <cell r="A189" t="str">
            <v>010870075All</v>
          </cell>
          <cell r="B189">
            <v>1651</v>
          </cell>
          <cell r="R189" t="str">
            <v>010890011All</v>
          </cell>
          <cell r="S189">
            <v>39</v>
          </cell>
        </row>
        <row r="190">
          <cell r="A190" t="str">
            <v>010870081All</v>
          </cell>
          <cell r="B190">
            <v>16</v>
          </cell>
          <cell r="R190" t="str">
            <v>010890041All</v>
          </cell>
          <cell r="S190">
            <v>80</v>
          </cell>
        </row>
        <row r="191">
          <cell r="A191" t="str">
            <v>010890011All</v>
          </cell>
          <cell r="B191">
            <v>39</v>
          </cell>
          <cell r="R191" t="str">
            <v>010890051All</v>
          </cell>
          <cell r="S191">
            <v>33</v>
          </cell>
        </row>
        <row r="192">
          <cell r="A192" t="str">
            <v>010890041All</v>
          </cell>
          <cell r="B192">
            <v>80</v>
          </cell>
          <cell r="R192" t="str">
            <v>010890081All</v>
          </cell>
          <cell r="S192">
            <v>19</v>
          </cell>
        </row>
        <row r="193">
          <cell r="A193" t="str">
            <v>010890051All</v>
          </cell>
          <cell r="B193">
            <v>33</v>
          </cell>
          <cell r="R193" t="str">
            <v>010910011All</v>
          </cell>
          <cell r="S193">
            <v>37</v>
          </cell>
        </row>
        <row r="194">
          <cell r="A194" t="str">
            <v>010890081All</v>
          </cell>
          <cell r="B194">
            <v>19</v>
          </cell>
          <cell r="R194" t="str">
            <v>010910041All</v>
          </cell>
          <cell r="S194">
            <v>65</v>
          </cell>
        </row>
        <row r="195">
          <cell r="A195" t="str">
            <v>010910011All</v>
          </cell>
          <cell r="B195">
            <v>37</v>
          </cell>
          <cell r="R195" t="str">
            <v>010910081All</v>
          </cell>
          <cell r="S195">
            <v>13</v>
          </cell>
        </row>
        <row r="196">
          <cell r="A196" t="str">
            <v>010910041All</v>
          </cell>
          <cell r="B196">
            <v>65</v>
          </cell>
          <cell r="R196" t="str">
            <v>010930011All</v>
          </cell>
          <cell r="S196">
            <v>32</v>
          </cell>
        </row>
        <row r="197">
          <cell r="A197" t="str">
            <v>010910081All</v>
          </cell>
          <cell r="B197">
            <v>13</v>
          </cell>
          <cell r="R197" t="str">
            <v>010930041All</v>
          </cell>
          <cell r="S197">
            <v>67</v>
          </cell>
        </row>
        <row r="198">
          <cell r="A198" t="str">
            <v>010930011All</v>
          </cell>
          <cell r="B198">
            <v>32</v>
          </cell>
          <cell r="R198" t="str">
            <v>010930081All</v>
          </cell>
          <cell r="S198">
            <v>19</v>
          </cell>
        </row>
        <row r="199">
          <cell r="A199" t="str">
            <v>010930041All</v>
          </cell>
          <cell r="B199">
            <v>67</v>
          </cell>
          <cell r="R199" t="str">
            <v>010950011All</v>
          </cell>
          <cell r="S199">
            <v>34</v>
          </cell>
        </row>
        <row r="200">
          <cell r="A200" t="str">
            <v>010930081All</v>
          </cell>
          <cell r="B200">
            <v>19</v>
          </cell>
          <cell r="R200" t="str">
            <v>010950041All</v>
          </cell>
          <cell r="S200">
            <v>69</v>
          </cell>
        </row>
        <row r="201">
          <cell r="A201" t="str">
            <v>010950011All</v>
          </cell>
          <cell r="B201">
            <v>34</v>
          </cell>
          <cell r="R201" t="str">
            <v>010950051All</v>
          </cell>
          <cell r="S201">
            <v>27</v>
          </cell>
        </row>
        <row r="202">
          <cell r="A202" t="str">
            <v>010950041All</v>
          </cell>
          <cell r="B202">
            <v>69</v>
          </cell>
          <cell r="R202" t="str">
            <v>010950081All</v>
          </cell>
          <cell r="S202">
            <v>18</v>
          </cell>
        </row>
        <row r="203">
          <cell r="A203" t="str">
            <v>010950051All</v>
          </cell>
          <cell r="B203">
            <v>27</v>
          </cell>
          <cell r="R203" t="str">
            <v>010970011All</v>
          </cell>
          <cell r="S203">
            <v>34</v>
          </cell>
        </row>
        <row r="204">
          <cell r="A204" t="str">
            <v>010950081All</v>
          </cell>
          <cell r="B204">
            <v>18</v>
          </cell>
          <cell r="R204" t="str">
            <v>010970041All</v>
          </cell>
          <cell r="S204">
            <v>74</v>
          </cell>
        </row>
        <row r="205">
          <cell r="A205" t="str">
            <v>010970011All</v>
          </cell>
          <cell r="B205">
            <v>34</v>
          </cell>
          <cell r="R205" t="str">
            <v>010970051All</v>
          </cell>
          <cell r="S205">
            <v>29</v>
          </cell>
        </row>
        <row r="206">
          <cell r="A206" t="str">
            <v>010970041All</v>
          </cell>
          <cell r="B206">
            <v>74</v>
          </cell>
          <cell r="R206" t="str">
            <v>010970075All</v>
          </cell>
          <cell r="S206">
            <v>2228</v>
          </cell>
        </row>
        <row r="207">
          <cell r="A207" t="str">
            <v>010970051All</v>
          </cell>
          <cell r="B207">
            <v>29</v>
          </cell>
          <cell r="R207" t="str">
            <v>010970081All</v>
          </cell>
          <cell r="S207">
            <v>20</v>
          </cell>
        </row>
        <row r="208">
          <cell r="A208" t="str">
            <v>010970075All</v>
          </cell>
          <cell r="B208">
            <v>2228</v>
          </cell>
          <cell r="R208" t="str">
            <v>010990011All</v>
          </cell>
          <cell r="S208">
            <v>37</v>
          </cell>
        </row>
        <row r="209">
          <cell r="A209" t="str">
            <v>010970081All</v>
          </cell>
          <cell r="B209">
            <v>20</v>
          </cell>
          <cell r="R209" t="str">
            <v>010990016All</v>
          </cell>
          <cell r="S209">
            <v>39</v>
          </cell>
        </row>
        <row r="210">
          <cell r="A210" t="str">
            <v>010990011All</v>
          </cell>
          <cell r="B210">
            <v>37</v>
          </cell>
          <cell r="R210" t="str">
            <v>010990041All</v>
          </cell>
          <cell r="S210">
            <v>64</v>
          </cell>
        </row>
        <row r="211">
          <cell r="A211" t="str">
            <v>010990016All</v>
          </cell>
          <cell r="B211">
            <v>39</v>
          </cell>
          <cell r="R211" t="str">
            <v>010990075All</v>
          </cell>
          <cell r="S211">
            <v>2169</v>
          </cell>
        </row>
        <row r="212">
          <cell r="A212" t="str">
            <v>010990041All</v>
          </cell>
          <cell r="B212">
            <v>64</v>
          </cell>
          <cell r="R212" t="str">
            <v>010990081All</v>
          </cell>
          <cell r="S212">
            <v>17</v>
          </cell>
        </row>
        <row r="213">
          <cell r="A213" t="str">
            <v>010990075All</v>
          </cell>
          <cell r="B213">
            <v>2169</v>
          </cell>
          <cell r="R213" t="str">
            <v>011010011All</v>
          </cell>
          <cell r="S213">
            <v>27</v>
          </cell>
        </row>
        <row r="214">
          <cell r="A214" t="str">
            <v>010990081All</v>
          </cell>
          <cell r="B214">
            <v>17</v>
          </cell>
          <cell r="R214" t="str">
            <v>011010016All</v>
          </cell>
          <cell r="S214">
            <v>35</v>
          </cell>
        </row>
        <row r="215">
          <cell r="A215" t="str">
            <v>011010011All</v>
          </cell>
          <cell r="B215">
            <v>27</v>
          </cell>
          <cell r="R215" t="str">
            <v>011010041All</v>
          </cell>
          <cell r="S215">
            <v>69</v>
          </cell>
        </row>
        <row r="216">
          <cell r="A216" t="str">
            <v>011010016All</v>
          </cell>
          <cell r="B216">
            <v>35</v>
          </cell>
          <cell r="R216" t="str">
            <v>011010051All</v>
          </cell>
          <cell r="S216">
            <v>25</v>
          </cell>
        </row>
        <row r="217">
          <cell r="A217" t="str">
            <v>011010041All</v>
          </cell>
          <cell r="B217">
            <v>69</v>
          </cell>
          <cell r="R217" t="str">
            <v>011010075All</v>
          </cell>
          <cell r="S217">
            <v>1698</v>
          </cell>
        </row>
        <row r="218">
          <cell r="A218" t="str">
            <v>011010051All</v>
          </cell>
          <cell r="B218">
            <v>25</v>
          </cell>
          <cell r="R218" t="str">
            <v>011010081All</v>
          </cell>
          <cell r="S218">
            <v>16</v>
          </cell>
        </row>
        <row r="219">
          <cell r="A219" t="str">
            <v>011010075All</v>
          </cell>
          <cell r="B219">
            <v>1698</v>
          </cell>
          <cell r="R219" t="str">
            <v>011030011All</v>
          </cell>
          <cell r="S219">
            <v>38</v>
          </cell>
        </row>
        <row r="220">
          <cell r="A220" t="str">
            <v>011010081All</v>
          </cell>
          <cell r="B220">
            <v>16</v>
          </cell>
          <cell r="R220" t="str">
            <v>011030041All</v>
          </cell>
          <cell r="S220">
            <v>67</v>
          </cell>
        </row>
        <row r="221">
          <cell r="A221" t="str">
            <v>011030011All</v>
          </cell>
          <cell r="B221">
            <v>38</v>
          </cell>
          <cell r="R221" t="str">
            <v>011030051All</v>
          </cell>
          <cell r="S221">
            <v>33</v>
          </cell>
        </row>
        <row r="222">
          <cell r="A222" t="str">
            <v>011030041All</v>
          </cell>
          <cell r="B222">
            <v>67</v>
          </cell>
          <cell r="R222" t="str">
            <v>011030081All</v>
          </cell>
          <cell r="S222">
            <v>18</v>
          </cell>
        </row>
        <row r="223">
          <cell r="A223" t="str">
            <v>011030051All</v>
          </cell>
          <cell r="B223">
            <v>33</v>
          </cell>
          <cell r="R223" t="str">
            <v>011050011All</v>
          </cell>
          <cell r="S223">
            <v>27</v>
          </cell>
        </row>
        <row r="224">
          <cell r="A224" t="str">
            <v>011030081All</v>
          </cell>
          <cell r="B224">
            <v>18</v>
          </cell>
          <cell r="R224" t="str">
            <v>011050041All</v>
          </cell>
          <cell r="S224">
            <v>65</v>
          </cell>
        </row>
        <row r="225">
          <cell r="A225" t="str">
            <v>011050011All</v>
          </cell>
          <cell r="B225">
            <v>27</v>
          </cell>
          <cell r="R225" t="str">
            <v>011050075All</v>
          </cell>
          <cell r="S225">
            <v>1698</v>
          </cell>
        </row>
        <row r="226">
          <cell r="A226" t="str">
            <v>011050041All</v>
          </cell>
          <cell r="B226">
            <v>65</v>
          </cell>
          <cell r="R226" t="str">
            <v>011050081All</v>
          </cell>
          <cell r="S226">
            <v>16</v>
          </cell>
        </row>
        <row r="227">
          <cell r="A227" t="str">
            <v>011050075All</v>
          </cell>
          <cell r="B227">
            <v>1698</v>
          </cell>
          <cell r="R227" t="str">
            <v>011070011All</v>
          </cell>
          <cell r="S227">
            <v>34</v>
          </cell>
        </row>
        <row r="228">
          <cell r="A228" t="str">
            <v>011050081All</v>
          </cell>
          <cell r="B228">
            <v>16</v>
          </cell>
          <cell r="R228" t="str">
            <v>011070016All</v>
          </cell>
          <cell r="S228">
            <v>33</v>
          </cell>
        </row>
        <row r="229">
          <cell r="A229" t="str">
            <v>011070011All</v>
          </cell>
          <cell r="B229">
            <v>34</v>
          </cell>
          <cell r="R229" t="str">
            <v>011070041All</v>
          </cell>
          <cell r="S229">
            <v>85</v>
          </cell>
        </row>
        <row r="230">
          <cell r="A230" t="str">
            <v>011070016All</v>
          </cell>
          <cell r="B230">
            <v>33</v>
          </cell>
          <cell r="R230" t="str">
            <v>011070051All</v>
          </cell>
          <cell r="S230">
            <v>25</v>
          </cell>
        </row>
        <row r="231">
          <cell r="A231" t="str">
            <v>011070041All</v>
          </cell>
          <cell r="B231">
            <v>85</v>
          </cell>
          <cell r="R231" t="str">
            <v>011070075All</v>
          </cell>
          <cell r="S231">
            <v>1698</v>
          </cell>
        </row>
        <row r="232">
          <cell r="A232" t="str">
            <v>011070051All</v>
          </cell>
          <cell r="B232">
            <v>25</v>
          </cell>
          <cell r="R232" t="str">
            <v>011070081All</v>
          </cell>
          <cell r="S232">
            <v>19</v>
          </cell>
        </row>
        <row r="233">
          <cell r="A233" t="str">
            <v>011070075All</v>
          </cell>
          <cell r="B233">
            <v>1698</v>
          </cell>
          <cell r="R233" t="str">
            <v>011090011All</v>
          </cell>
          <cell r="S233">
            <v>27</v>
          </cell>
        </row>
        <row r="234">
          <cell r="A234" t="str">
            <v>011070081All</v>
          </cell>
          <cell r="B234">
            <v>19</v>
          </cell>
          <cell r="R234" t="str">
            <v>011090041All</v>
          </cell>
          <cell r="S234">
            <v>50</v>
          </cell>
        </row>
        <row r="235">
          <cell r="A235" t="str">
            <v>011090011All</v>
          </cell>
          <cell r="B235">
            <v>27</v>
          </cell>
          <cell r="R235" t="str">
            <v>011090051All</v>
          </cell>
          <cell r="S235">
            <v>25</v>
          </cell>
        </row>
        <row r="236">
          <cell r="A236" t="str">
            <v>011090041All</v>
          </cell>
          <cell r="B236">
            <v>50</v>
          </cell>
          <cell r="R236" t="str">
            <v>011090075All</v>
          </cell>
          <cell r="S236">
            <v>1489</v>
          </cell>
        </row>
        <row r="237">
          <cell r="A237" t="str">
            <v>011090051All</v>
          </cell>
          <cell r="B237">
            <v>25</v>
          </cell>
          <cell r="R237" t="str">
            <v>011090081All</v>
          </cell>
          <cell r="S237">
            <v>16</v>
          </cell>
        </row>
        <row r="238">
          <cell r="A238" t="str">
            <v>011090075All</v>
          </cell>
          <cell r="B238">
            <v>1489</v>
          </cell>
          <cell r="R238" t="str">
            <v>011110011All</v>
          </cell>
          <cell r="S238">
            <v>34</v>
          </cell>
        </row>
        <row r="239">
          <cell r="A239" t="str">
            <v>011090081All</v>
          </cell>
          <cell r="B239">
            <v>16</v>
          </cell>
          <cell r="R239" t="str">
            <v>011110041All</v>
          </cell>
          <cell r="S239">
            <v>67</v>
          </cell>
        </row>
        <row r="240">
          <cell r="A240" t="str">
            <v>011110011All</v>
          </cell>
          <cell r="B240">
            <v>34</v>
          </cell>
          <cell r="R240" t="str">
            <v>011130011All</v>
          </cell>
          <cell r="S240">
            <v>29</v>
          </cell>
        </row>
        <row r="241">
          <cell r="A241" t="str">
            <v>011110041All</v>
          </cell>
          <cell r="B241">
            <v>67</v>
          </cell>
          <cell r="R241" t="str">
            <v>011130041All</v>
          </cell>
          <cell r="S241">
            <v>77</v>
          </cell>
        </row>
        <row r="242">
          <cell r="A242" t="str">
            <v>011130011All</v>
          </cell>
          <cell r="B242">
            <v>29</v>
          </cell>
          <cell r="R242" t="str">
            <v>011130051All</v>
          </cell>
          <cell r="S242">
            <v>25</v>
          </cell>
        </row>
        <row r="243">
          <cell r="A243" t="str">
            <v>011130041All</v>
          </cell>
          <cell r="B243">
            <v>77</v>
          </cell>
          <cell r="R243" t="str">
            <v>011130075All</v>
          </cell>
          <cell r="S243">
            <v>1711</v>
          </cell>
        </row>
        <row r="244">
          <cell r="A244" t="str">
            <v>011130051All</v>
          </cell>
          <cell r="B244">
            <v>25</v>
          </cell>
          <cell r="R244" t="str">
            <v>011130081All</v>
          </cell>
          <cell r="S244">
            <v>18</v>
          </cell>
        </row>
        <row r="245">
          <cell r="A245" t="str">
            <v>011130075All</v>
          </cell>
          <cell r="B245">
            <v>1711</v>
          </cell>
          <cell r="R245" t="str">
            <v>011150011All</v>
          </cell>
          <cell r="S245">
            <v>39</v>
          </cell>
        </row>
        <row r="246">
          <cell r="A246" t="str">
            <v>011130081All</v>
          </cell>
          <cell r="B246">
            <v>18</v>
          </cell>
          <cell r="R246" t="str">
            <v>011150041All</v>
          </cell>
          <cell r="S246">
            <v>67</v>
          </cell>
        </row>
        <row r="247">
          <cell r="A247" t="str">
            <v>011150011All</v>
          </cell>
          <cell r="B247">
            <v>39</v>
          </cell>
          <cell r="R247" t="str">
            <v>011170011All</v>
          </cell>
          <cell r="S247">
            <v>36</v>
          </cell>
        </row>
        <row r="248">
          <cell r="A248" t="str">
            <v>011150041All</v>
          </cell>
          <cell r="B248">
            <v>67</v>
          </cell>
          <cell r="R248" t="str">
            <v>011170041All</v>
          </cell>
          <cell r="S248">
            <v>67</v>
          </cell>
        </row>
        <row r="249">
          <cell r="A249" t="str">
            <v>011170011All</v>
          </cell>
          <cell r="B249">
            <v>36</v>
          </cell>
          <cell r="R249" t="str">
            <v>011170081All</v>
          </cell>
          <cell r="S249">
            <v>21</v>
          </cell>
        </row>
        <row r="250">
          <cell r="A250" t="str">
            <v>011170041All</v>
          </cell>
          <cell r="B250">
            <v>67</v>
          </cell>
          <cell r="R250" t="str">
            <v>011190011All</v>
          </cell>
          <cell r="S250">
            <v>34</v>
          </cell>
        </row>
        <row r="251">
          <cell r="A251" t="str">
            <v>011170081All</v>
          </cell>
          <cell r="B251">
            <v>21</v>
          </cell>
          <cell r="R251" t="str">
            <v>011190041All</v>
          </cell>
          <cell r="S251">
            <v>66</v>
          </cell>
        </row>
        <row r="252">
          <cell r="A252" t="str">
            <v>011190011All</v>
          </cell>
          <cell r="B252">
            <v>34</v>
          </cell>
          <cell r="R252" t="str">
            <v>011190051All</v>
          </cell>
          <cell r="S252">
            <v>25</v>
          </cell>
        </row>
        <row r="253">
          <cell r="A253" t="str">
            <v>011190041All</v>
          </cell>
          <cell r="B253">
            <v>66</v>
          </cell>
          <cell r="R253" t="str">
            <v>011190081All</v>
          </cell>
          <cell r="S253">
            <v>18</v>
          </cell>
        </row>
        <row r="254">
          <cell r="A254" t="str">
            <v>011190051All</v>
          </cell>
          <cell r="B254">
            <v>25</v>
          </cell>
          <cell r="R254" t="str">
            <v>011210011All</v>
          </cell>
          <cell r="S254">
            <v>34</v>
          </cell>
        </row>
        <row r="255">
          <cell r="A255" t="str">
            <v>011190081All</v>
          </cell>
          <cell r="B255">
            <v>18</v>
          </cell>
          <cell r="R255" t="str">
            <v>011210041All</v>
          </cell>
          <cell r="S255">
            <v>82</v>
          </cell>
        </row>
        <row r="256">
          <cell r="A256" t="str">
            <v>011210011All</v>
          </cell>
          <cell r="B256">
            <v>34</v>
          </cell>
          <cell r="R256" t="str">
            <v>011210051All</v>
          </cell>
          <cell r="S256">
            <v>27</v>
          </cell>
        </row>
        <row r="257">
          <cell r="A257" t="str">
            <v>011210041All</v>
          </cell>
          <cell r="B257">
            <v>82</v>
          </cell>
          <cell r="R257" t="str">
            <v>011210081All</v>
          </cell>
          <cell r="S257">
            <v>21</v>
          </cell>
        </row>
        <row r="258">
          <cell r="A258" t="str">
            <v>011210051All</v>
          </cell>
          <cell r="B258">
            <v>27</v>
          </cell>
          <cell r="R258" t="str">
            <v>011230041All</v>
          </cell>
          <cell r="S258">
            <v>83</v>
          </cell>
        </row>
        <row r="259">
          <cell r="A259" t="str">
            <v>011210081All</v>
          </cell>
          <cell r="B259">
            <v>21</v>
          </cell>
          <cell r="R259" t="str">
            <v>011230041Irrigated</v>
          </cell>
          <cell r="S259">
            <v>95</v>
          </cell>
        </row>
        <row r="260">
          <cell r="A260" t="str">
            <v>011230041All</v>
          </cell>
          <cell r="B260">
            <v>83</v>
          </cell>
          <cell r="R260" t="str">
            <v>011230041NonIrrigated</v>
          </cell>
          <cell r="S260">
            <v>70</v>
          </cell>
        </row>
        <row r="261">
          <cell r="A261" t="str">
            <v>011230041Irrigated</v>
          </cell>
          <cell r="B261">
            <v>95</v>
          </cell>
          <cell r="R261" t="str">
            <v>011250011All</v>
          </cell>
          <cell r="S261">
            <v>32</v>
          </cell>
        </row>
        <row r="262">
          <cell r="A262" t="str">
            <v>011230041Nonirrigated</v>
          </cell>
          <cell r="B262">
            <v>70</v>
          </cell>
          <cell r="R262" t="str">
            <v>011250041All</v>
          </cell>
          <cell r="S262">
            <v>74</v>
          </cell>
        </row>
        <row r="263">
          <cell r="A263" t="str">
            <v>011250011All</v>
          </cell>
          <cell r="B263">
            <v>32</v>
          </cell>
          <cell r="R263" t="str">
            <v>011250081All</v>
          </cell>
          <cell r="S263">
            <v>20</v>
          </cell>
        </row>
        <row r="264">
          <cell r="A264" t="str">
            <v>011250041All</v>
          </cell>
          <cell r="B264">
            <v>74</v>
          </cell>
          <cell r="R264" t="str">
            <v>011290011All</v>
          </cell>
          <cell r="S264">
            <v>34</v>
          </cell>
        </row>
        <row r="265">
          <cell r="A265" t="str">
            <v>011250081All</v>
          </cell>
          <cell r="B265">
            <v>20</v>
          </cell>
          <cell r="R265" t="str">
            <v>011290016All</v>
          </cell>
          <cell r="S265">
            <v>39</v>
          </cell>
        </row>
        <row r="266">
          <cell r="A266" t="str">
            <v>011290011All</v>
          </cell>
          <cell r="B266">
            <v>34</v>
          </cell>
          <cell r="R266" t="str">
            <v>011290041All</v>
          </cell>
          <cell r="S266">
            <v>50</v>
          </cell>
        </row>
        <row r="267">
          <cell r="A267" t="str">
            <v>011290016All</v>
          </cell>
          <cell r="B267">
            <v>39</v>
          </cell>
          <cell r="R267" t="str">
            <v>011290075All</v>
          </cell>
          <cell r="S267">
            <v>2391</v>
          </cell>
        </row>
        <row r="268">
          <cell r="A268" t="str">
            <v>011290041All</v>
          </cell>
          <cell r="B268">
            <v>50</v>
          </cell>
          <cell r="R268" t="str">
            <v>011290081All</v>
          </cell>
          <cell r="S268">
            <v>16</v>
          </cell>
        </row>
        <row r="269">
          <cell r="A269" t="str">
            <v>011290075All</v>
          </cell>
          <cell r="B269">
            <v>2391</v>
          </cell>
          <cell r="R269" t="str">
            <v>011310011All</v>
          </cell>
          <cell r="S269">
            <v>31</v>
          </cell>
        </row>
        <row r="270">
          <cell r="A270" t="str">
            <v>011290081All</v>
          </cell>
          <cell r="B270">
            <v>16</v>
          </cell>
          <cell r="R270" t="str">
            <v>011310041All</v>
          </cell>
          <cell r="S270">
            <v>70</v>
          </cell>
        </row>
        <row r="271">
          <cell r="A271" t="str">
            <v>011310011All</v>
          </cell>
          <cell r="B271">
            <v>31</v>
          </cell>
          <cell r="R271" t="str">
            <v>011310075All</v>
          </cell>
          <cell r="S271">
            <v>1698</v>
          </cell>
        </row>
        <row r="272">
          <cell r="A272" t="str">
            <v>011310041All</v>
          </cell>
          <cell r="B272">
            <v>70</v>
          </cell>
          <cell r="R272" t="str">
            <v>011310081All</v>
          </cell>
          <cell r="S272">
            <v>16</v>
          </cell>
        </row>
        <row r="273">
          <cell r="A273" t="str">
            <v>011310075All</v>
          </cell>
          <cell r="B273">
            <v>1698</v>
          </cell>
          <cell r="R273" t="str">
            <v>011330041All</v>
          </cell>
          <cell r="S273">
            <v>67</v>
          </cell>
        </row>
        <row r="274">
          <cell r="A274" t="str">
            <v>011310081All</v>
          </cell>
          <cell r="B274">
            <v>16</v>
          </cell>
          <cell r="R274" t="str">
            <v>020020011All</v>
          </cell>
          <cell r="S274">
            <v>21</v>
          </cell>
        </row>
        <row r="275">
          <cell r="A275" t="str">
            <v>011330041All</v>
          </cell>
          <cell r="B275">
            <v>67</v>
          </cell>
          <cell r="R275" t="str">
            <v>020020091All</v>
          </cell>
          <cell r="S275">
            <v>28</v>
          </cell>
        </row>
        <row r="276">
          <cell r="A276" t="str">
            <v>020020011All</v>
          </cell>
          <cell r="B276">
            <v>21</v>
          </cell>
          <cell r="R276" t="str">
            <v>020030016All</v>
          </cell>
          <cell r="S276">
            <v>29</v>
          </cell>
        </row>
        <row r="277">
          <cell r="A277" t="str">
            <v>020020091All</v>
          </cell>
          <cell r="B277">
            <v>28</v>
          </cell>
          <cell r="R277" t="str">
            <v>040030011All</v>
          </cell>
          <cell r="S277">
            <v>62</v>
          </cell>
        </row>
        <row r="278">
          <cell r="A278" t="str">
            <v>020030016All</v>
          </cell>
          <cell r="B278">
            <v>29</v>
          </cell>
          <cell r="R278" t="str">
            <v>040030041All</v>
          </cell>
          <cell r="S278">
            <v>119</v>
          </cell>
        </row>
        <row r="279">
          <cell r="A279" t="str">
            <v>040030011All</v>
          </cell>
          <cell r="B279">
            <v>62</v>
          </cell>
          <cell r="R279" t="str">
            <v>040030091All</v>
          </cell>
          <cell r="S279">
            <v>71</v>
          </cell>
        </row>
        <row r="280">
          <cell r="A280" t="str">
            <v>040030041All</v>
          </cell>
          <cell r="B280">
            <v>119</v>
          </cell>
          <cell r="R280" t="str">
            <v>040090011All</v>
          </cell>
          <cell r="S280">
            <v>62</v>
          </cell>
        </row>
        <row r="281">
          <cell r="A281" t="str">
            <v>040030091All</v>
          </cell>
          <cell r="B281">
            <v>71</v>
          </cell>
          <cell r="R281" t="str">
            <v>040090041All</v>
          </cell>
          <cell r="S281">
            <v>121</v>
          </cell>
        </row>
        <row r="282">
          <cell r="A282" t="str">
            <v>040090011All</v>
          </cell>
          <cell r="B282">
            <v>62</v>
          </cell>
          <cell r="R282" t="str">
            <v>040090091All</v>
          </cell>
          <cell r="S282">
            <v>82</v>
          </cell>
        </row>
        <row r="283">
          <cell r="A283" t="str">
            <v>040090041All</v>
          </cell>
          <cell r="B283">
            <v>121</v>
          </cell>
          <cell r="R283" t="str">
            <v>040110011All</v>
          </cell>
          <cell r="S283">
            <v>62</v>
          </cell>
        </row>
        <row r="284">
          <cell r="A284" t="str">
            <v>040090091All</v>
          </cell>
          <cell r="B284">
            <v>82</v>
          </cell>
          <cell r="R284" t="str">
            <v>040120011All</v>
          </cell>
          <cell r="S284">
            <v>67</v>
          </cell>
        </row>
        <row r="285">
          <cell r="A285" t="str">
            <v>040110011All</v>
          </cell>
          <cell r="B285">
            <v>62</v>
          </cell>
          <cell r="R285" t="str">
            <v>040130011All</v>
          </cell>
          <cell r="S285">
            <v>66</v>
          </cell>
        </row>
        <row r="286">
          <cell r="A286" t="str">
            <v>040120011All</v>
          </cell>
          <cell r="B286">
            <v>67</v>
          </cell>
          <cell r="R286" t="str">
            <v>040130041All</v>
          </cell>
          <cell r="S286">
            <v>86</v>
          </cell>
        </row>
        <row r="287">
          <cell r="A287" t="str">
            <v>040130011All</v>
          </cell>
          <cell r="B287">
            <v>66</v>
          </cell>
          <cell r="R287" t="str">
            <v>040130051All</v>
          </cell>
          <cell r="S287">
            <v>47</v>
          </cell>
        </row>
        <row r="288">
          <cell r="A288" t="str">
            <v>040130041All</v>
          </cell>
          <cell r="B288">
            <v>86</v>
          </cell>
          <cell r="R288" t="str">
            <v>040130091All</v>
          </cell>
          <cell r="S288">
            <v>75</v>
          </cell>
        </row>
        <row r="289">
          <cell r="A289" t="str">
            <v>040130051All</v>
          </cell>
          <cell r="B289">
            <v>47</v>
          </cell>
          <cell r="R289" t="str">
            <v>040150011All</v>
          </cell>
          <cell r="S289">
            <v>66</v>
          </cell>
        </row>
        <row r="290">
          <cell r="A290" t="str">
            <v>040130091All</v>
          </cell>
          <cell r="B290">
            <v>75</v>
          </cell>
          <cell r="R290" t="str">
            <v>040190011All</v>
          </cell>
          <cell r="S290">
            <v>62</v>
          </cell>
        </row>
        <row r="291">
          <cell r="A291" t="str">
            <v>040150011All</v>
          </cell>
          <cell r="B291">
            <v>66</v>
          </cell>
          <cell r="R291" t="str">
            <v>040210011All</v>
          </cell>
          <cell r="S291">
            <v>68</v>
          </cell>
        </row>
        <row r="292">
          <cell r="A292" t="str">
            <v>040190011All</v>
          </cell>
          <cell r="B292">
            <v>62</v>
          </cell>
          <cell r="R292" t="str">
            <v>040210041All</v>
          </cell>
          <cell r="S292">
            <v>86</v>
          </cell>
        </row>
        <row r="293">
          <cell r="A293" t="str">
            <v>040210011All</v>
          </cell>
          <cell r="B293">
            <v>68</v>
          </cell>
          <cell r="R293" t="str">
            <v>040210051All</v>
          </cell>
          <cell r="S293">
            <v>47</v>
          </cell>
        </row>
        <row r="294">
          <cell r="A294" t="str">
            <v>040210041All</v>
          </cell>
          <cell r="B294">
            <v>86</v>
          </cell>
          <cell r="R294" t="str">
            <v>040210091All</v>
          </cell>
          <cell r="S294">
            <v>79</v>
          </cell>
        </row>
        <row r="295">
          <cell r="A295" t="str">
            <v>040210051All</v>
          </cell>
          <cell r="B295">
            <v>47</v>
          </cell>
          <cell r="R295" t="str">
            <v>040250011All</v>
          </cell>
          <cell r="S295">
            <v>26</v>
          </cell>
        </row>
        <row r="296">
          <cell r="A296" t="str">
            <v>040210091All</v>
          </cell>
          <cell r="B296">
            <v>79</v>
          </cell>
          <cell r="R296" t="str">
            <v>040270011All</v>
          </cell>
          <cell r="S296">
            <v>76</v>
          </cell>
        </row>
        <row r="297">
          <cell r="A297" t="str">
            <v>040250011All</v>
          </cell>
          <cell r="B297">
            <v>26</v>
          </cell>
          <cell r="R297" t="str">
            <v>040270091All</v>
          </cell>
          <cell r="S297">
            <v>73</v>
          </cell>
        </row>
        <row r="298">
          <cell r="A298" t="str">
            <v>040270011All</v>
          </cell>
          <cell r="B298">
            <v>76</v>
          </cell>
          <cell r="R298" t="str">
            <v>050010011All</v>
          </cell>
          <cell r="S298">
            <v>41</v>
          </cell>
        </row>
        <row r="299">
          <cell r="A299" t="str">
            <v>040270091All</v>
          </cell>
          <cell r="B299">
            <v>73</v>
          </cell>
          <cell r="R299" t="str">
            <v>050010016All</v>
          </cell>
          <cell r="S299">
            <v>60</v>
          </cell>
        </row>
        <row r="300">
          <cell r="A300" t="str">
            <v>050010011All</v>
          </cell>
          <cell r="B300">
            <v>41</v>
          </cell>
          <cell r="R300" t="str">
            <v>050010018LGRAll</v>
          </cell>
          <cell r="S300">
            <v>5158</v>
          </cell>
        </row>
        <row r="301">
          <cell r="A301" t="str">
            <v>050010016All</v>
          </cell>
          <cell r="B301">
            <v>60</v>
          </cell>
          <cell r="R301" t="str">
            <v>050010041All</v>
          </cell>
          <cell r="S301">
            <v>97</v>
          </cell>
        </row>
        <row r="302">
          <cell r="A302" t="str">
            <v>050010018LGRAll</v>
          </cell>
          <cell r="B302">
            <v>5158</v>
          </cell>
          <cell r="R302" t="str">
            <v>050010051All</v>
          </cell>
          <cell r="S302">
            <v>54</v>
          </cell>
        </row>
        <row r="303">
          <cell r="A303" t="str">
            <v>050010041All</v>
          </cell>
          <cell r="B303">
            <v>97</v>
          </cell>
          <cell r="R303" t="str">
            <v>050010081All</v>
          </cell>
          <cell r="S303">
            <v>25</v>
          </cell>
        </row>
        <row r="304">
          <cell r="A304" t="str">
            <v>050010051All</v>
          </cell>
          <cell r="B304">
            <v>54</v>
          </cell>
          <cell r="R304" t="str">
            <v>050030011All</v>
          </cell>
          <cell r="S304">
            <v>33</v>
          </cell>
        </row>
        <row r="305">
          <cell r="A305" t="str">
            <v>050010081All</v>
          </cell>
          <cell r="B305">
            <v>25</v>
          </cell>
          <cell r="R305" t="str">
            <v>050030016All</v>
          </cell>
          <cell r="S305">
            <v>64</v>
          </cell>
        </row>
        <row r="306">
          <cell r="A306" t="str">
            <v>050030011All</v>
          </cell>
          <cell r="B306">
            <v>33</v>
          </cell>
          <cell r="R306" t="str">
            <v>050030018LGRAll</v>
          </cell>
          <cell r="S306">
            <v>4279</v>
          </cell>
        </row>
        <row r="307">
          <cell r="A307" t="str">
            <v>050030016All</v>
          </cell>
          <cell r="B307">
            <v>64</v>
          </cell>
          <cell r="R307" t="str">
            <v>050030041All</v>
          </cell>
          <cell r="S307">
            <v>106</v>
          </cell>
        </row>
        <row r="308">
          <cell r="A308" t="str">
            <v>050030018LGRAll</v>
          </cell>
          <cell r="B308">
            <v>4279</v>
          </cell>
          <cell r="R308" t="str">
            <v>050030051All</v>
          </cell>
          <cell r="S308">
            <v>37</v>
          </cell>
        </row>
        <row r="309">
          <cell r="A309" t="str">
            <v>050030041All</v>
          </cell>
          <cell r="B309">
            <v>106</v>
          </cell>
          <cell r="R309" t="str">
            <v>050030051Irrigated</v>
          </cell>
          <cell r="S309">
            <v>37</v>
          </cell>
        </row>
        <row r="310">
          <cell r="A310" t="str">
            <v>050030051All</v>
          </cell>
          <cell r="B310">
            <v>37</v>
          </cell>
          <cell r="R310" t="str">
            <v>050030051NonIrrigated</v>
          </cell>
          <cell r="S310">
            <v>37</v>
          </cell>
        </row>
        <row r="311">
          <cell r="A311" t="str">
            <v>050030051Irrigated</v>
          </cell>
          <cell r="B311">
            <v>37</v>
          </cell>
          <cell r="R311" t="str">
            <v>050030081All</v>
          </cell>
          <cell r="S311">
            <v>20</v>
          </cell>
        </row>
        <row r="312">
          <cell r="A312" t="str">
            <v>050030051Nonirrigated</v>
          </cell>
          <cell r="B312">
            <v>37</v>
          </cell>
          <cell r="R312" t="str">
            <v>050070011All</v>
          </cell>
          <cell r="S312">
            <v>27</v>
          </cell>
        </row>
        <row r="313">
          <cell r="A313" t="str">
            <v>050030081All</v>
          </cell>
          <cell r="B313">
            <v>20</v>
          </cell>
          <cell r="R313" t="str">
            <v>050070041All</v>
          </cell>
          <cell r="S313">
            <v>60</v>
          </cell>
        </row>
        <row r="314">
          <cell r="A314" t="str">
            <v>050070011All</v>
          </cell>
          <cell r="B314">
            <v>27</v>
          </cell>
          <cell r="R314" t="str">
            <v>050070081All</v>
          </cell>
          <cell r="S314">
            <v>12</v>
          </cell>
        </row>
        <row r="315">
          <cell r="A315" t="str">
            <v>050070041All</v>
          </cell>
          <cell r="B315">
            <v>60</v>
          </cell>
          <cell r="R315" t="str">
            <v>050110041All</v>
          </cell>
          <cell r="S315">
            <v>55</v>
          </cell>
        </row>
        <row r="316">
          <cell r="A316" t="str">
            <v>050070081All</v>
          </cell>
          <cell r="B316">
            <v>12</v>
          </cell>
          <cell r="R316" t="str">
            <v>050170011All</v>
          </cell>
          <cell r="S316">
            <v>32</v>
          </cell>
        </row>
        <row r="317">
          <cell r="A317" t="str">
            <v>050110041All</v>
          </cell>
          <cell r="B317">
            <v>55</v>
          </cell>
          <cell r="R317" t="str">
            <v>050170016All</v>
          </cell>
          <cell r="S317">
            <v>44</v>
          </cell>
        </row>
        <row r="318">
          <cell r="A318" t="str">
            <v>050170011All</v>
          </cell>
          <cell r="B318">
            <v>32</v>
          </cell>
          <cell r="R318" t="str">
            <v>050170018LGRAll</v>
          </cell>
          <cell r="S318">
            <v>4487</v>
          </cell>
        </row>
        <row r="319">
          <cell r="A319" t="str">
            <v>050170016All</v>
          </cell>
          <cell r="B319">
            <v>44</v>
          </cell>
          <cell r="R319" t="str">
            <v>050170041All</v>
          </cell>
          <cell r="S319">
            <v>104</v>
          </cell>
        </row>
        <row r="320">
          <cell r="A320" t="str">
            <v>050170018LGRAll</v>
          </cell>
          <cell r="B320">
            <v>4487</v>
          </cell>
          <cell r="R320" t="str">
            <v>050170051All</v>
          </cell>
          <cell r="S320">
            <v>48</v>
          </cell>
        </row>
        <row r="321">
          <cell r="A321" t="str">
            <v>050170041All</v>
          </cell>
          <cell r="B321">
            <v>104</v>
          </cell>
          <cell r="R321" t="str">
            <v>050170051Irrigated</v>
          </cell>
          <cell r="S321">
            <v>48</v>
          </cell>
        </row>
        <row r="322">
          <cell r="A322" t="str">
            <v>050170051All</v>
          </cell>
          <cell r="B322">
            <v>48</v>
          </cell>
          <cell r="R322" t="str">
            <v>050170051NonIrrigated</v>
          </cell>
          <cell r="S322">
            <v>48</v>
          </cell>
        </row>
        <row r="323">
          <cell r="A323" t="str">
            <v>050170051Irrigated</v>
          </cell>
          <cell r="B323">
            <v>48</v>
          </cell>
          <cell r="R323" t="str">
            <v>050170081All</v>
          </cell>
          <cell r="S323">
            <v>23</v>
          </cell>
        </row>
        <row r="324">
          <cell r="A324" t="str">
            <v>050170051Nonirrigated</v>
          </cell>
          <cell r="B324">
            <v>48</v>
          </cell>
          <cell r="R324" t="str">
            <v>050170081Irrigated</v>
          </cell>
          <cell r="S324">
            <v>25</v>
          </cell>
        </row>
        <row r="325">
          <cell r="A325" t="str">
            <v>050170081All</v>
          </cell>
          <cell r="B325">
            <v>23</v>
          </cell>
          <cell r="R325" t="str">
            <v>050170081NonIrrigated</v>
          </cell>
          <cell r="S325">
            <v>16</v>
          </cell>
        </row>
        <row r="326">
          <cell r="A326" t="str">
            <v>050170081Irrigated</v>
          </cell>
          <cell r="B326">
            <v>25</v>
          </cell>
          <cell r="R326" t="str">
            <v>050190011All</v>
          </cell>
          <cell r="S326">
            <v>22</v>
          </cell>
        </row>
        <row r="327">
          <cell r="A327" t="str">
            <v>050170081Nonirrigated</v>
          </cell>
          <cell r="B327">
            <v>16</v>
          </cell>
          <cell r="R327" t="str">
            <v>050190018LGRAll</v>
          </cell>
          <cell r="S327">
            <v>2836</v>
          </cell>
        </row>
        <row r="328">
          <cell r="A328" t="str">
            <v>050190011All</v>
          </cell>
          <cell r="B328">
            <v>22</v>
          </cell>
          <cell r="R328" t="str">
            <v>050190041All</v>
          </cell>
          <cell r="S328">
            <v>52</v>
          </cell>
        </row>
        <row r="329">
          <cell r="A329" t="str">
            <v>050190018LGRAll</v>
          </cell>
          <cell r="B329">
            <v>2836</v>
          </cell>
          <cell r="R329" t="str">
            <v>050190041Irrigated</v>
          </cell>
          <cell r="S329">
            <v>52</v>
          </cell>
        </row>
        <row r="330">
          <cell r="A330" t="str">
            <v>050190041All</v>
          </cell>
          <cell r="B330">
            <v>52</v>
          </cell>
          <cell r="R330" t="str">
            <v>050190041NonIrrigated</v>
          </cell>
          <cell r="S330">
            <v>52</v>
          </cell>
        </row>
        <row r="331">
          <cell r="A331" t="str">
            <v>050190041Irrigated</v>
          </cell>
          <cell r="B331">
            <v>52</v>
          </cell>
          <cell r="R331" t="str">
            <v>050190051All</v>
          </cell>
          <cell r="S331">
            <v>31</v>
          </cell>
        </row>
        <row r="332">
          <cell r="A332" t="str">
            <v>050190041Nonirrigated</v>
          </cell>
          <cell r="B332">
            <v>52</v>
          </cell>
          <cell r="R332" t="str">
            <v>050190081All</v>
          </cell>
          <cell r="S332">
            <v>14</v>
          </cell>
        </row>
        <row r="333">
          <cell r="A333" t="str">
            <v>050190051All</v>
          </cell>
          <cell r="B333">
            <v>31</v>
          </cell>
          <cell r="R333" t="str">
            <v>050210011All</v>
          </cell>
          <cell r="S333">
            <v>30</v>
          </cell>
        </row>
        <row r="334">
          <cell r="A334" t="str">
            <v>050190081All</v>
          </cell>
          <cell r="B334">
            <v>14</v>
          </cell>
          <cell r="R334" t="str">
            <v>050210018LGRAll</v>
          </cell>
          <cell r="S334">
            <v>4765</v>
          </cell>
        </row>
        <row r="335">
          <cell r="A335" t="str">
            <v>050210011All</v>
          </cell>
          <cell r="B335">
            <v>30</v>
          </cell>
          <cell r="R335" t="str">
            <v>050210041All</v>
          </cell>
          <cell r="S335">
            <v>106</v>
          </cell>
        </row>
        <row r="336">
          <cell r="A336" t="str">
            <v>050210018LGRAll</v>
          </cell>
          <cell r="B336">
            <v>4765</v>
          </cell>
          <cell r="R336" t="str">
            <v>050210051All</v>
          </cell>
          <cell r="S336">
            <v>52</v>
          </cell>
        </row>
        <row r="337">
          <cell r="A337" t="str">
            <v>050210041All</v>
          </cell>
          <cell r="B337">
            <v>106</v>
          </cell>
          <cell r="R337" t="str">
            <v>050210051Irrigated</v>
          </cell>
          <cell r="S337">
            <v>52</v>
          </cell>
        </row>
        <row r="338">
          <cell r="A338" t="str">
            <v>050210051All</v>
          </cell>
          <cell r="B338">
            <v>52</v>
          </cell>
          <cell r="R338" t="str">
            <v>050210051NonIrrigated</v>
          </cell>
          <cell r="S338">
            <v>52</v>
          </cell>
        </row>
        <row r="339">
          <cell r="A339" t="str">
            <v>050210051Irrigated</v>
          </cell>
          <cell r="B339">
            <v>52</v>
          </cell>
          <cell r="R339" t="str">
            <v>050210075All</v>
          </cell>
          <cell r="S339">
            <v>1575</v>
          </cell>
        </row>
        <row r="340">
          <cell r="A340" t="str">
            <v>050210051Nonirrigated</v>
          </cell>
          <cell r="B340">
            <v>52</v>
          </cell>
          <cell r="R340" t="str">
            <v>050210081All</v>
          </cell>
          <cell r="S340">
            <v>25</v>
          </cell>
        </row>
        <row r="341">
          <cell r="A341" t="str">
            <v>050210075All</v>
          </cell>
          <cell r="B341">
            <v>1575</v>
          </cell>
          <cell r="R341" t="str">
            <v>050290011All</v>
          </cell>
          <cell r="S341">
            <v>25</v>
          </cell>
        </row>
        <row r="342">
          <cell r="A342" t="str">
            <v>050210081All</v>
          </cell>
          <cell r="B342">
            <v>25</v>
          </cell>
          <cell r="R342" t="str">
            <v>050290018LGRAll</v>
          </cell>
          <cell r="S342">
            <v>4324</v>
          </cell>
        </row>
        <row r="343">
          <cell r="A343" t="str">
            <v>050290011All</v>
          </cell>
          <cell r="B343">
            <v>25</v>
          </cell>
          <cell r="R343" t="str">
            <v>050290041All</v>
          </cell>
          <cell r="S343">
            <v>82</v>
          </cell>
        </row>
        <row r="344">
          <cell r="A344" t="str">
            <v>050290018LGRAll</v>
          </cell>
          <cell r="B344">
            <v>4324</v>
          </cell>
          <cell r="R344" t="str">
            <v>050290041Irrigated</v>
          </cell>
          <cell r="S344">
            <v>88</v>
          </cell>
        </row>
        <row r="345">
          <cell r="A345" t="str">
            <v>050290041All</v>
          </cell>
          <cell r="B345">
            <v>82</v>
          </cell>
          <cell r="R345" t="str">
            <v>050290041NonIrrigated</v>
          </cell>
          <cell r="S345">
            <v>63</v>
          </cell>
        </row>
        <row r="346">
          <cell r="A346" t="str">
            <v>050290041Irrigated</v>
          </cell>
          <cell r="B346">
            <v>88</v>
          </cell>
          <cell r="R346" t="str">
            <v>050290051All</v>
          </cell>
          <cell r="S346">
            <v>32</v>
          </cell>
        </row>
        <row r="347">
          <cell r="A347" t="str">
            <v>050290041Nonirrigated</v>
          </cell>
          <cell r="B347">
            <v>63</v>
          </cell>
          <cell r="R347" t="str">
            <v>050290081All</v>
          </cell>
          <cell r="S347">
            <v>17</v>
          </cell>
        </row>
        <row r="348">
          <cell r="A348" t="str">
            <v>050290051All</v>
          </cell>
          <cell r="B348">
            <v>32</v>
          </cell>
          <cell r="R348" t="str">
            <v>050290081Irrigated</v>
          </cell>
          <cell r="S348">
            <v>19</v>
          </cell>
        </row>
        <row r="349">
          <cell r="A349" t="str">
            <v>050290081All</v>
          </cell>
          <cell r="B349">
            <v>17</v>
          </cell>
          <cell r="R349" t="str">
            <v>050290081NonIrrigated</v>
          </cell>
          <cell r="S349">
            <v>15</v>
          </cell>
        </row>
        <row r="350">
          <cell r="A350" t="str">
            <v>050290081Irrigated</v>
          </cell>
          <cell r="B350">
            <v>19</v>
          </cell>
          <cell r="R350" t="str">
            <v>050310011All</v>
          </cell>
          <cell r="S350">
            <v>27</v>
          </cell>
        </row>
        <row r="351">
          <cell r="A351" t="str">
            <v>050290081Nonirrigated</v>
          </cell>
          <cell r="B351">
            <v>15</v>
          </cell>
          <cell r="R351" t="str">
            <v>050310016All</v>
          </cell>
          <cell r="S351">
            <v>43</v>
          </cell>
        </row>
        <row r="352">
          <cell r="A352" t="str">
            <v>050310011All</v>
          </cell>
          <cell r="B352">
            <v>27</v>
          </cell>
          <cell r="R352" t="str">
            <v>050310018LGRAll</v>
          </cell>
          <cell r="S352">
            <v>4809</v>
          </cell>
        </row>
        <row r="353">
          <cell r="A353" t="str">
            <v>050310016All</v>
          </cell>
          <cell r="B353">
            <v>43</v>
          </cell>
          <cell r="R353" t="str">
            <v>050310041All</v>
          </cell>
          <cell r="S353">
            <v>106</v>
          </cell>
        </row>
        <row r="354">
          <cell r="A354" t="str">
            <v>050310018LGRAll</v>
          </cell>
          <cell r="B354">
            <v>4809</v>
          </cell>
          <cell r="R354" t="str">
            <v>050310051All</v>
          </cell>
          <cell r="S354">
            <v>48</v>
          </cell>
        </row>
        <row r="355">
          <cell r="A355" t="str">
            <v>050310041All</v>
          </cell>
          <cell r="B355">
            <v>106</v>
          </cell>
          <cell r="R355" t="str">
            <v>050310051Irrigated</v>
          </cell>
          <cell r="S355">
            <v>48</v>
          </cell>
        </row>
        <row r="356">
          <cell r="A356" t="str">
            <v>050310051All</v>
          </cell>
          <cell r="B356">
            <v>48</v>
          </cell>
          <cell r="R356" t="str">
            <v>050310051NonIrrigated</v>
          </cell>
          <cell r="S356">
            <v>48</v>
          </cell>
        </row>
        <row r="357">
          <cell r="A357" t="str">
            <v>050310051Irrigated</v>
          </cell>
          <cell r="B357">
            <v>48</v>
          </cell>
          <cell r="R357" t="str">
            <v>050310081All</v>
          </cell>
          <cell r="S357">
            <v>26</v>
          </cell>
        </row>
        <row r="358">
          <cell r="A358" t="str">
            <v>050310051Nonirrigated</v>
          </cell>
          <cell r="B358">
            <v>48</v>
          </cell>
          <cell r="R358" t="str">
            <v>050330011All</v>
          </cell>
          <cell r="S358">
            <v>27</v>
          </cell>
        </row>
        <row r="359">
          <cell r="A359" t="str">
            <v>050310081All</v>
          </cell>
          <cell r="B359">
            <v>26</v>
          </cell>
          <cell r="R359" t="str">
            <v>050330041All</v>
          </cell>
          <cell r="S359">
            <v>61</v>
          </cell>
        </row>
        <row r="360">
          <cell r="A360" t="str">
            <v>050330011All</v>
          </cell>
          <cell r="B360">
            <v>27</v>
          </cell>
          <cell r="R360" t="str">
            <v>050330041Irrigated</v>
          </cell>
          <cell r="S360">
            <v>61</v>
          </cell>
        </row>
        <row r="361">
          <cell r="A361" t="str">
            <v>050330041All</v>
          </cell>
          <cell r="B361">
            <v>61</v>
          </cell>
          <cell r="R361" t="str">
            <v>050330041NonIrrigated</v>
          </cell>
          <cell r="S361">
            <v>61</v>
          </cell>
        </row>
        <row r="362">
          <cell r="A362" t="str">
            <v>050330041Irrigated</v>
          </cell>
          <cell r="B362">
            <v>61</v>
          </cell>
          <cell r="R362" t="str">
            <v>050330051All</v>
          </cell>
          <cell r="S362">
            <v>32</v>
          </cell>
        </row>
        <row r="363">
          <cell r="A363" t="str">
            <v>050330041Nonirrigated</v>
          </cell>
          <cell r="B363">
            <v>61</v>
          </cell>
          <cell r="R363" t="str">
            <v>050330081All</v>
          </cell>
          <cell r="S363">
            <v>15</v>
          </cell>
        </row>
        <row r="364">
          <cell r="A364" t="str">
            <v>050330051All</v>
          </cell>
          <cell r="B364">
            <v>32</v>
          </cell>
          <cell r="R364" t="str">
            <v>050350011All</v>
          </cell>
          <cell r="S364">
            <v>32</v>
          </cell>
        </row>
        <row r="365">
          <cell r="A365" t="str">
            <v>050330081All</v>
          </cell>
          <cell r="B365">
            <v>15</v>
          </cell>
          <cell r="R365" t="str">
            <v>050350018LGRAll</v>
          </cell>
          <cell r="S365">
            <v>4632</v>
          </cell>
        </row>
        <row r="366">
          <cell r="A366" t="str">
            <v>050350011All</v>
          </cell>
          <cell r="B366">
            <v>32</v>
          </cell>
          <cell r="R366" t="str">
            <v>050350041All</v>
          </cell>
          <cell r="S366">
            <v>102</v>
          </cell>
        </row>
        <row r="367">
          <cell r="A367" t="str">
            <v>050350018LGRAll</v>
          </cell>
          <cell r="B367">
            <v>4632</v>
          </cell>
          <cell r="R367" t="str">
            <v>050350051All</v>
          </cell>
          <cell r="S367">
            <v>60</v>
          </cell>
        </row>
        <row r="368">
          <cell r="A368" t="str">
            <v>050350041All</v>
          </cell>
          <cell r="B368">
            <v>102</v>
          </cell>
          <cell r="R368" t="str">
            <v>050350051Irrigated</v>
          </cell>
          <cell r="S368">
            <v>60</v>
          </cell>
        </row>
        <row r="369">
          <cell r="A369" t="str">
            <v>050350051All</v>
          </cell>
          <cell r="B369">
            <v>60</v>
          </cell>
          <cell r="R369" t="str">
            <v>050350051NonIrrigated</v>
          </cell>
          <cell r="S369">
            <v>60</v>
          </cell>
        </row>
        <row r="370">
          <cell r="A370" t="str">
            <v>050350051Irrigated</v>
          </cell>
          <cell r="B370">
            <v>60</v>
          </cell>
          <cell r="R370" t="str">
            <v>050350081All</v>
          </cell>
          <cell r="S370">
            <v>23</v>
          </cell>
        </row>
        <row r="371">
          <cell r="A371" t="str">
            <v>050350051Nonirrigated</v>
          </cell>
          <cell r="B371">
            <v>60</v>
          </cell>
          <cell r="R371" t="str">
            <v>050350081Irrigated</v>
          </cell>
          <cell r="S371">
            <v>25</v>
          </cell>
        </row>
        <row r="372">
          <cell r="A372" t="str">
            <v>050350081All</v>
          </cell>
          <cell r="B372">
            <v>23</v>
          </cell>
          <cell r="R372" t="str">
            <v>050350081NonIrrigated</v>
          </cell>
          <cell r="S372">
            <v>19</v>
          </cell>
        </row>
        <row r="373">
          <cell r="A373" t="str">
            <v>050350081Irrigated</v>
          </cell>
          <cell r="B373">
            <v>25</v>
          </cell>
          <cell r="R373" t="str">
            <v>050370011All</v>
          </cell>
          <cell r="S373">
            <v>32</v>
          </cell>
        </row>
        <row r="374">
          <cell r="A374" t="str">
            <v>050350081Nonirrigated</v>
          </cell>
          <cell r="B374">
            <v>19</v>
          </cell>
          <cell r="R374" t="str">
            <v>050370016All</v>
          </cell>
          <cell r="S374">
            <v>54</v>
          </cell>
        </row>
        <row r="375">
          <cell r="A375" t="str">
            <v>050370011All</v>
          </cell>
          <cell r="B375">
            <v>32</v>
          </cell>
          <cell r="R375" t="str">
            <v>050370018LGRAll</v>
          </cell>
          <cell r="S375">
            <v>4692</v>
          </cell>
        </row>
        <row r="376">
          <cell r="A376" t="str">
            <v>050370016All</v>
          </cell>
          <cell r="B376">
            <v>54</v>
          </cell>
          <cell r="R376" t="str">
            <v>050370041All</v>
          </cell>
          <cell r="S376">
            <v>102</v>
          </cell>
        </row>
        <row r="377">
          <cell r="A377" t="str">
            <v>050370018LGRAll</v>
          </cell>
          <cell r="B377">
            <v>4692</v>
          </cell>
          <cell r="R377" t="str">
            <v>050370051All</v>
          </cell>
          <cell r="S377">
            <v>55</v>
          </cell>
        </row>
        <row r="378">
          <cell r="A378" t="str">
            <v>050370041All</v>
          </cell>
          <cell r="B378">
            <v>102</v>
          </cell>
          <cell r="R378" t="str">
            <v>050370075All</v>
          </cell>
          <cell r="S378">
            <v>1575</v>
          </cell>
        </row>
        <row r="379">
          <cell r="A379" t="str">
            <v>050370051All</v>
          </cell>
          <cell r="B379">
            <v>55</v>
          </cell>
          <cell r="R379" t="str">
            <v>050370081All</v>
          </cell>
          <cell r="S379">
            <v>26</v>
          </cell>
        </row>
        <row r="380">
          <cell r="A380" t="str">
            <v>050370075All</v>
          </cell>
          <cell r="B380">
            <v>1575</v>
          </cell>
          <cell r="R380" t="str">
            <v>050410011All</v>
          </cell>
          <cell r="S380">
            <v>34</v>
          </cell>
        </row>
        <row r="381">
          <cell r="A381" t="str">
            <v>050370081All</v>
          </cell>
          <cell r="B381">
            <v>26</v>
          </cell>
          <cell r="R381" t="str">
            <v>050410016All</v>
          </cell>
          <cell r="S381">
            <v>46</v>
          </cell>
        </row>
        <row r="382">
          <cell r="A382" t="str">
            <v>050410011All</v>
          </cell>
          <cell r="B382">
            <v>34</v>
          </cell>
          <cell r="R382" t="str">
            <v>050410018LGRAll</v>
          </cell>
          <cell r="S382">
            <v>4620</v>
          </cell>
        </row>
        <row r="383">
          <cell r="A383" t="str">
            <v>050410016All</v>
          </cell>
          <cell r="B383">
            <v>46</v>
          </cell>
          <cell r="R383" t="str">
            <v>050410041All</v>
          </cell>
          <cell r="S383">
            <v>104</v>
          </cell>
        </row>
        <row r="384">
          <cell r="A384" t="str">
            <v>050410018LGRAll</v>
          </cell>
          <cell r="B384">
            <v>4620</v>
          </cell>
          <cell r="R384" t="str">
            <v>050410051All</v>
          </cell>
          <cell r="S384">
            <v>57</v>
          </cell>
        </row>
        <row r="385">
          <cell r="A385" t="str">
            <v>050410041All</v>
          </cell>
          <cell r="B385">
            <v>104</v>
          </cell>
          <cell r="R385" t="str">
            <v>050410051Irrigated</v>
          </cell>
          <cell r="S385">
            <v>57</v>
          </cell>
        </row>
        <row r="386">
          <cell r="A386" t="str">
            <v>050410051All</v>
          </cell>
          <cell r="B386">
            <v>57</v>
          </cell>
          <cell r="R386" t="str">
            <v>050410051NonIrrigated</v>
          </cell>
          <cell r="S386">
            <v>57</v>
          </cell>
        </row>
        <row r="387">
          <cell r="A387" t="str">
            <v>050410051Irrigated</v>
          </cell>
          <cell r="B387">
            <v>57</v>
          </cell>
          <cell r="R387" t="str">
            <v>050410081All</v>
          </cell>
          <cell r="S387">
            <v>27</v>
          </cell>
        </row>
        <row r="388">
          <cell r="A388" t="str">
            <v>050410051Nonirrigated</v>
          </cell>
          <cell r="B388">
            <v>57</v>
          </cell>
          <cell r="R388" t="str">
            <v>050430011All</v>
          </cell>
          <cell r="S388">
            <v>34</v>
          </cell>
        </row>
        <row r="389">
          <cell r="A389" t="str">
            <v>050410081All</v>
          </cell>
          <cell r="B389">
            <v>27</v>
          </cell>
          <cell r="R389" t="str">
            <v>050430016All</v>
          </cell>
          <cell r="S389">
            <v>52</v>
          </cell>
        </row>
        <row r="390">
          <cell r="A390" t="str">
            <v>050430011All</v>
          </cell>
          <cell r="B390">
            <v>34</v>
          </cell>
          <cell r="R390" t="str">
            <v>050430018LGRAll</v>
          </cell>
          <cell r="S390">
            <v>4526</v>
          </cell>
        </row>
        <row r="391">
          <cell r="A391" t="str">
            <v>050430016All</v>
          </cell>
          <cell r="B391">
            <v>52</v>
          </cell>
          <cell r="R391" t="str">
            <v>050430041All</v>
          </cell>
          <cell r="S391">
            <v>106</v>
          </cell>
        </row>
        <row r="392">
          <cell r="A392" t="str">
            <v>050430018LGRAll</v>
          </cell>
          <cell r="B392">
            <v>4526</v>
          </cell>
          <cell r="R392" t="str">
            <v>050430051All</v>
          </cell>
          <cell r="S392">
            <v>44</v>
          </cell>
        </row>
        <row r="393">
          <cell r="A393" t="str">
            <v>050430041All</v>
          </cell>
          <cell r="B393">
            <v>106</v>
          </cell>
          <cell r="R393" t="str">
            <v>050430081All</v>
          </cell>
          <cell r="S393">
            <v>22</v>
          </cell>
        </row>
        <row r="394">
          <cell r="A394" t="str">
            <v>050430051All</v>
          </cell>
          <cell r="B394">
            <v>44</v>
          </cell>
          <cell r="R394" t="str">
            <v>050450011All</v>
          </cell>
          <cell r="S394">
            <v>27</v>
          </cell>
        </row>
        <row r="395">
          <cell r="A395" t="str">
            <v>050430081All</v>
          </cell>
          <cell r="B395">
            <v>22</v>
          </cell>
          <cell r="R395" t="str">
            <v>050450018LGRAll</v>
          </cell>
          <cell r="S395">
            <v>4542</v>
          </cell>
        </row>
        <row r="396">
          <cell r="A396" t="str">
            <v>050450011All</v>
          </cell>
          <cell r="B396">
            <v>27</v>
          </cell>
          <cell r="R396" t="str">
            <v>050450041All</v>
          </cell>
          <cell r="S396">
            <v>69</v>
          </cell>
        </row>
        <row r="397">
          <cell r="A397" t="str">
            <v>050450018LGRAll</v>
          </cell>
          <cell r="B397">
            <v>4542</v>
          </cell>
          <cell r="R397" t="str">
            <v>050450041Irrigated</v>
          </cell>
          <cell r="S397">
            <v>69</v>
          </cell>
        </row>
        <row r="398">
          <cell r="A398" t="str">
            <v>050450041All</v>
          </cell>
          <cell r="B398">
            <v>69</v>
          </cell>
          <cell r="R398" t="str">
            <v>050450041NonIrrigated</v>
          </cell>
          <cell r="S398">
            <v>69</v>
          </cell>
        </row>
        <row r="399">
          <cell r="A399" t="str">
            <v>050450041Irrigated</v>
          </cell>
          <cell r="B399">
            <v>69</v>
          </cell>
          <cell r="R399" t="str">
            <v>050450051All</v>
          </cell>
          <cell r="S399">
            <v>32</v>
          </cell>
        </row>
        <row r="400">
          <cell r="A400" t="str">
            <v>050450041Nonirrigated</v>
          </cell>
          <cell r="B400">
            <v>69</v>
          </cell>
          <cell r="R400" t="str">
            <v>050450081All</v>
          </cell>
          <cell r="S400">
            <v>18</v>
          </cell>
        </row>
        <row r="401">
          <cell r="A401" t="str">
            <v>050450051All</v>
          </cell>
          <cell r="B401">
            <v>32</v>
          </cell>
          <cell r="R401" t="str">
            <v>050450081Irrigated</v>
          </cell>
          <cell r="S401">
            <v>20</v>
          </cell>
        </row>
        <row r="402">
          <cell r="A402" t="str">
            <v>050450081All</v>
          </cell>
          <cell r="B402">
            <v>18</v>
          </cell>
          <cell r="R402" t="str">
            <v>050450081NonIrrigated</v>
          </cell>
          <cell r="S402">
            <v>16</v>
          </cell>
        </row>
        <row r="403">
          <cell r="A403" t="str">
            <v>050450081Irrigated</v>
          </cell>
          <cell r="B403">
            <v>20</v>
          </cell>
          <cell r="R403" t="str">
            <v>050470011All</v>
          </cell>
          <cell r="S403">
            <v>16</v>
          </cell>
        </row>
        <row r="404">
          <cell r="A404" t="str">
            <v>050450081Nonirrigated</v>
          </cell>
          <cell r="B404">
            <v>16</v>
          </cell>
          <cell r="R404" t="str">
            <v>050470041All</v>
          </cell>
          <cell r="S404">
            <v>61</v>
          </cell>
        </row>
        <row r="405">
          <cell r="A405" t="str">
            <v>050470011All</v>
          </cell>
          <cell r="B405">
            <v>16</v>
          </cell>
          <cell r="R405" t="str">
            <v>050470051All</v>
          </cell>
          <cell r="S405">
            <v>32</v>
          </cell>
        </row>
        <row r="406">
          <cell r="A406" t="str">
            <v>050470041All</v>
          </cell>
          <cell r="B406">
            <v>61</v>
          </cell>
          <cell r="R406" t="str">
            <v>050470081All</v>
          </cell>
          <cell r="S406">
            <v>14</v>
          </cell>
        </row>
        <row r="407">
          <cell r="A407" t="str">
            <v>050470051All</v>
          </cell>
          <cell r="B407">
            <v>32</v>
          </cell>
          <cell r="R407" t="str">
            <v>050550011All</v>
          </cell>
          <cell r="S407">
            <v>31</v>
          </cell>
        </row>
        <row r="408">
          <cell r="A408" t="str">
            <v>050470081All</v>
          </cell>
          <cell r="B408">
            <v>14</v>
          </cell>
          <cell r="R408" t="str">
            <v>050550018LGRAll</v>
          </cell>
          <cell r="S408">
            <v>4723</v>
          </cell>
        </row>
        <row r="409">
          <cell r="A409" t="str">
            <v>050550011All</v>
          </cell>
          <cell r="B409">
            <v>31</v>
          </cell>
          <cell r="R409" t="str">
            <v>050550041All</v>
          </cell>
          <cell r="S409">
            <v>103</v>
          </cell>
        </row>
        <row r="410">
          <cell r="A410" t="str">
            <v>050550018LGRAll</v>
          </cell>
          <cell r="B410">
            <v>4723</v>
          </cell>
          <cell r="R410" t="str">
            <v>050550051All</v>
          </cell>
          <cell r="S410">
            <v>49</v>
          </cell>
        </row>
        <row r="411">
          <cell r="A411" t="str">
            <v>050550041All</v>
          </cell>
          <cell r="B411">
            <v>103</v>
          </cell>
          <cell r="R411" t="str">
            <v>050550051Irrigated</v>
          </cell>
          <cell r="S411">
            <v>49</v>
          </cell>
        </row>
        <row r="412">
          <cell r="A412" t="str">
            <v>050550051All</v>
          </cell>
          <cell r="B412">
            <v>49</v>
          </cell>
          <cell r="R412" t="str">
            <v>050550051NonIrrigated</v>
          </cell>
          <cell r="S412">
            <v>49</v>
          </cell>
        </row>
        <row r="413">
          <cell r="A413" t="str">
            <v>050550051Irrigated</v>
          </cell>
          <cell r="B413">
            <v>49</v>
          </cell>
          <cell r="R413" t="str">
            <v>050550081All</v>
          </cell>
          <cell r="S413">
            <v>23</v>
          </cell>
        </row>
        <row r="414">
          <cell r="A414" t="str">
            <v>050550051Nonirrigated</v>
          </cell>
          <cell r="B414">
            <v>49</v>
          </cell>
          <cell r="R414" t="str">
            <v>050550081Irrigated</v>
          </cell>
          <cell r="S414">
            <v>24</v>
          </cell>
        </row>
        <row r="415">
          <cell r="A415" t="str">
            <v>050550081All</v>
          </cell>
          <cell r="B415">
            <v>23</v>
          </cell>
          <cell r="R415" t="str">
            <v>050550081NonIrrigated</v>
          </cell>
          <cell r="S415">
            <v>18</v>
          </cell>
        </row>
        <row r="416">
          <cell r="A416" t="str">
            <v>050550081Irrigated</v>
          </cell>
          <cell r="B416">
            <v>24</v>
          </cell>
          <cell r="R416" t="str">
            <v>050570041All</v>
          </cell>
          <cell r="S416">
            <v>64</v>
          </cell>
        </row>
        <row r="417">
          <cell r="A417" t="str">
            <v>050550081Nonirrigated</v>
          </cell>
          <cell r="B417">
            <v>18</v>
          </cell>
          <cell r="R417" t="str">
            <v>050570081All</v>
          </cell>
          <cell r="S417">
            <v>15</v>
          </cell>
        </row>
        <row r="418">
          <cell r="A418" t="str">
            <v>050570041All</v>
          </cell>
          <cell r="B418">
            <v>64</v>
          </cell>
          <cell r="R418" t="str">
            <v>050590011All</v>
          </cell>
          <cell r="S418">
            <v>22</v>
          </cell>
        </row>
        <row r="419">
          <cell r="A419" t="str">
            <v>050570081All</v>
          </cell>
          <cell r="B419">
            <v>15</v>
          </cell>
          <cell r="R419" t="str">
            <v>050590018LGRAll</v>
          </cell>
          <cell r="S419">
            <v>3081</v>
          </cell>
        </row>
        <row r="420">
          <cell r="A420" t="str">
            <v>050590011All</v>
          </cell>
          <cell r="B420">
            <v>22</v>
          </cell>
          <cell r="R420" t="str">
            <v>050590041All</v>
          </cell>
          <cell r="S420">
            <v>60</v>
          </cell>
        </row>
        <row r="421">
          <cell r="A421" t="str">
            <v>050590018LGRAll</v>
          </cell>
          <cell r="B421">
            <v>3081</v>
          </cell>
          <cell r="R421" t="str">
            <v>050590081All</v>
          </cell>
          <cell r="S421">
            <v>15</v>
          </cell>
        </row>
        <row r="422">
          <cell r="A422" t="str">
            <v>050590041All</v>
          </cell>
          <cell r="B422">
            <v>60</v>
          </cell>
          <cell r="R422" t="str">
            <v>050630011All</v>
          </cell>
          <cell r="S422">
            <v>29</v>
          </cell>
        </row>
        <row r="423">
          <cell r="A423" t="str">
            <v>050590081All</v>
          </cell>
          <cell r="B423">
            <v>15</v>
          </cell>
          <cell r="R423" t="str">
            <v>050630018LGRAll</v>
          </cell>
          <cell r="S423">
            <v>4389</v>
          </cell>
        </row>
        <row r="424">
          <cell r="A424" t="str">
            <v>050630011All</v>
          </cell>
          <cell r="B424">
            <v>29</v>
          </cell>
          <cell r="R424" t="str">
            <v>050630041All</v>
          </cell>
          <cell r="S424">
            <v>85</v>
          </cell>
        </row>
        <row r="425">
          <cell r="A425" t="str">
            <v>050630018LGRAll</v>
          </cell>
          <cell r="B425">
            <v>4389</v>
          </cell>
          <cell r="R425" t="str">
            <v>050630041Irrigated</v>
          </cell>
          <cell r="S425">
            <v>90</v>
          </cell>
        </row>
        <row r="426">
          <cell r="A426" t="str">
            <v>050630041All</v>
          </cell>
          <cell r="B426">
            <v>85</v>
          </cell>
          <cell r="R426" t="str">
            <v>050630041NonIrrigated</v>
          </cell>
          <cell r="S426">
            <v>60</v>
          </cell>
        </row>
        <row r="427">
          <cell r="A427" t="str">
            <v>050630041Irrigated</v>
          </cell>
          <cell r="B427">
            <v>90</v>
          </cell>
          <cell r="R427" t="str">
            <v>050630051All</v>
          </cell>
          <cell r="S427">
            <v>39</v>
          </cell>
        </row>
        <row r="428">
          <cell r="A428" t="str">
            <v>050630041Nonirrigated</v>
          </cell>
          <cell r="B428">
            <v>60</v>
          </cell>
          <cell r="R428" t="str">
            <v>050630081All</v>
          </cell>
          <cell r="S428">
            <v>18</v>
          </cell>
        </row>
        <row r="429">
          <cell r="A429" t="str">
            <v>050630051All</v>
          </cell>
          <cell r="B429">
            <v>39</v>
          </cell>
          <cell r="R429" t="str">
            <v>050630081Irrigated</v>
          </cell>
          <cell r="S429">
            <v>19</v>
          </cell>
        </row>
        <row r="430">
          <cell r="A430" t="str">
            <v>050630081All</v>
          </cell>
          <cell r="B430">
            <v>18</v>
          </cell>
          <cell r="R430" t="str">
            <v>050630081NonIrrigated</v>
          </cell>
          <cell r="S430">
            <v>15</v>
          </cell>
        </row>
        <row r="431">
          <cell r="A431" t="str">
            <v>050630081Irrigated</v>
          </cell>
          <cell r="B431">
            <v>19</v>
          </cell>
          <cell r="R431" t="str">
            <v>050670011All</v>
          </cell>
          <cell r="S431">
            <v>28</v>
          </cell>
        </row>
        <row r="432">
          <cell r="A432" t="str">
            <v>050630081Nonirrigated</v>
          </cell>
          <cell r="B432">
            <v>15</v>
          </cell>
          <cell r="R432" t="str">
            <v>050670016All</v>
          </cell>
          <cell r="S432">
            <v>43</v>
          </cell>
        </row>
        <row r="433">
          <cell r="A433" t="str">
            <v>050670011All</v>
          </cell>
          <cell r="B433">
            <v>28</v>
          </cell>
          <cell r="R433" t="str">
            <v>050670018LGRAll</v>
          </cell>
          <cell r="S433">
            <v>4565</v>
          </cell>
        </row>
        <row r="434">
          <cell r="A434" t="str">
            <v>050670016All</v>
          </cell>
          <cell r="B434">
            <v>43</v>
          </cell>
          <cell r="R434" t="str">
            <v>050670041All</v>
          </cell>
          <cell r="S434">
            <v>99</v>
          </cell>
        </row>
        <row r="435">
          <cell r="A435" t="str">
            <v>050670018LGRAll</v>
          </cell>
          <cell r="B435">
            <v>4565</v>
          </cell>
          <cell r="R435" t="str">
            <v>050670051All</v>
          </cell>
          <cell r="S435">
            <v>36</v>
          </cell>
        </row>
        <row r="436">
          <cell r="A436" t="str">
            <v>050670041All</v>
          </cell>
          <cell r="B436">
            <v>99</v>
          </cell>
          <cell r="R436" t="str">
            <v>050670051Irrigated</v>
          </cell>
          <cell r="S436">
            <v>40</v>
          </cell>
        </row>
        <row r="437">
          <cell r="A437" t="str">
            <v>050670051All</v>
          </cell>
          <cell r="B437">
            <v>36</v>
          </cell>
          <cell r="R437" t="str">
            <v>050670051NonIrrigated</v>
          </cell>
          <cell r="S437">
            <v>30</v>
          </cell>
        </row>
        <row r="438">
          <cell r="A438" t="str">
            <v>050670051Irrigated</v>
          </cell>
          <cell r="B438">
            <v>40</v>
          </cell>
          <cell r="R438" t="str">
            <v>050670075All</v>
          </cell>
          <cell r="S438">
            <v>1575</v>
          </cell>
        </row>
        <row r="439">
          <cell r="A439" t="str">
            <v>050670051Nonirrigated</v>
          </cell>
          <cell r="B439">
            <v>30</v>
          </cell>
          <cell r="R439" t="str">
            <v>050670081All</v>
          </cell>
          <cell r="S439">
            <v>20</v>
          </cell>
        </row>
        <row r="440">
          <cell r="A440" t="str">
            <v>050670075All</v>
          </cell>
          <cell r="B440">
            <v>1575</v>
          </cell>
          <cell r="R440" t="str">
            <v>050690011All</v>
          </cell>
          <cell r="S440">
            <v>32</v>
          </cell>
        </row>
        <row r="441">
          <cell r="A441" t="str">
            <v>050670081All</v>
          </cell>
          <cell r="B441">
            <v>20</v>
          </cell>
          <cell r="R441" t="str">
            <v>050690018LGRAll</v>
          </cell>
          <cell r="S441">
            <v>4721</v>
          </cell>
        </row>
        <row r="442">
          <cell r="A442" t="str">
            <v>050690011All</v>
          </cell>
          <cell r="B442">
            <v>32</v>
          </cell>
          <cell r="R442" t="str">
            <v>050690041All</v>
          </cell>
          <cell r="S442">
            <v>104</v>
          </cell>
        </row>
        <row r="443">
          <cell r="A443" t="str">
            <v>050690018LGRAll</v>
          </cell>
          <cell r="B443">
            <v>4721</v>
          </cell>
          <cell r="R443" t="str">
            <v>050690051All</v>
          </cell>
          <cell r="S443">
            <v>46</v>
          </cell>
        </row>
        <row r="444">
          <cell r="A444" t="str">
            <v>050690041All</v>
          </cell>
          <cell r="B444">
            <v>104</v>
          </cell>
          <cell r="R444" t="str">
            <v>050690051Irrigated</v>
          </cell>
          <cell r="S444">
            <v>46</v>
          </cell>
        </row>
        <row r="445">
          <cell r="A445" t="str">
            <v>050690051All</v>
          </cell>
          <cell r="B445">
            <v>46</v>
          </cell>
          <cell r="R445" t="str">
            <v>050690051NonIrrigated</v>
          </cell>
          <cell r="S445">
            <v>46</v>
          </cell>
        </row>
        <row r="446">
          <cell r="A446" t="str">
            <v>050690051Irrigated</v>
          </cell>
          <cell r="B446">
            <v>46</v>
          </cell>
          <cell r="R446" t="str">
            <v>050690081All</v>
          </cell>
          <cell r="S446">
            <v>22</v>
          </cell>
        </row>
        <row r="447">
          <cell r="A447" t="str">
            <v>050690051Nonirrigated</v>
          </cell>
          <cell r="B447">
            <v>46</v>
          </cell>
          <cell r="R447" t="str">
            <v>050710011All</v>
          </cell>
          <cell r="S447">
            <v>32</v>
          </cell>
        </row>
        <row r="448">
          <cell r="A448" t="str">
            <v>050690081All</v>
          </cell>
          <cell r="B448">
            <v>22</v>
          </cell>
          <cell r="R448" t="str">
            <v>050710041All</v>
          </cell>
          <cell r="S448">
            <v>67</v>
          </cell>
        </row>
        <row r="449">
          <cell r="A449" t="str">
            <v>050710011All</v>
          </cell>
          <cell r="B449">
            <v>32</v>
          </cell>
          <cell r="R449" t="str">
            <v>050710081All</v>
          </cell>
          <cell r="S449">
            <v>15</v>
          </cell>
        </row>
        <row r="450">
          <cell r="A450" t="str">
            <v>050710041All</v>
          </cell>
          <cell r="B450">
            <v>67</v>
          </cell>
          <cell r="R450" t="str">
            <v>050730011All</v>
          </cell>
          <cell r="S450">
            <v>24</v>
          </cell>
        </row>
        <row r="451">
          <cell r="A451" t="str">
            <v>050710081All</v>
          </cell>
          <cell r="B451">
            <v>15</v>
          </cell>
          <cell r="R451" t="str">
            <v>050730016All</v>
          </cell>
          <cell r="S451">
            <v>41</v>
          </cell>
        </row>
        <row r="452">
          <cell r="A452" t="str">
            <v>050730011All</v>
          </cell>
          <cell r="B452">
            <v>24</v>
          </cell>
          <cell r="R452" t="str">
            <v>050730018LGRAll</v>
          </cell>
          <cell r="S452">
            <v>3538</v>
          </cell>
        </row>
        <row r="453">
          <cell r="A453" t="str">
            <v>050730016All</v>
          </cell>
          <cell r="B453">
            <v>41</v>
          </cell>
          <cell r="R453" t="str">
            <v>050730041All</v>
          </cell>
          <cell r="S453">
            <v>96</v>
          </cell>
        </row>
        <row r="454">
          <cell r="A454" t="str">
            <v>050730018LGRAll</v>
          </cell>
          <cell r="B454">
            <v>3538</v>
          </cell>
          <cell r="R454" t="str">
            <v>050730041Irrigated</v>
          </cell>
          <cell r="S454">
            <v>103</v>
          </cell>
        </row>
        <row r="455">
          <cell r="A455" t="str">
            <v>050730041All</v>
          </cell>
          <cell r="B455">
            <v>96</v>
          </cell>
          <cell r="R455" t="str">
            <v>050730041NonIrrigated</v>
          </cell>
          <cell r="S455">
            <v>65</v>
          </cell>
        </row>
        <row r="456">
          <cell r="A456" t="str">
            <v>050730041Irrigated</v>
          </cell>
          <cell r="B456">
            <v>103</v>
          </cell>
          <cell r="R456" t="str">
            <v>050730051All</v>
          </cell>
          <cell r="S456">
            <v>41</v>
          </cell>
        </row>
        <row r="457">
          <cell r="A457" t="str">
            <v>050730041Nonirrigated</v>
          </cell>
          <cell r="B457">
            <v>65</v>
          </cell>
          <cell r="R457" t="str">
            <v>050730081All</v>
          </cell>
          <cell r="S457">
            <v>20</v>
          </cell>
        </row>
        <row r="458">
          <cell r="A458" t="str">
            <v>050730051All</v>
          </cell>
          <cell r="B458">
            <v>41</v>
          </cell>
          <cell r="R458" t="str">
            <v>050730081Irrigated</v>
          </cell>
          <cell r="S458">
            <v>22</v>
          </cell>
        </row>
        <row r="459">
          <cell r="A459" t="str">
            <v>050730081All</v>
          </cell>
          <cell r="B459">
            <v>20</v>
          </cell>
          <cell r="R459" t="str">
            <v>050730081NonIrrigated</v>
          </cell>
          <cell r="S459">
            <v>14</v>
          </cell>
        </row>
        <row r="460">
          <cell r="A460" t="str">
            <v>050730081Irrigated</v>
          </cell>
          <cell r="B460">
            <v>22</v>
          </cell>
          <cell r="R460" t="str">
            <v>050750011All</v>
          </cell>
          <cell r="S460">
            <v>31</v>
          </cell>
        </row>
        <row r="461">
          <cell r="A461" t="str">
            <v>050730081Nonirrigated</v>
          </cell>
          <cell r="B461">
            <v>14</v>
          </cell>
          <cell r="R461" t="str">
            <v>050750018LGRAll</v>
          </cell>
          <cell r="S461">
            <v>4732</v>
          </cell>
        </row>
        <row r="462">
          <cell r="A462" t="str">
            <v>050750011All</v>
          </cell>
          <cell r="B462">
            <v>31</v>
          </cell>
          <cell r="R462" t="str">
            <v>050750041All</v>
          </cell>
          <cell r="S462">
            <v>64</v>
          </cell>
        </row>
        <row r="463">
          <cell r="A463" t="str">
            <v>050750018LGRAll</v>
          </cell>
          <cell r="B463">
            <v>4732</v>
          </cell>
          <cell r="R463" t="str">
            <v>050750051All</v>
          </cell>
          <cell r="S463">
            <v>43</v>
          </cell>
        </row>
        <row r="464">
          <cell r="A464" t="str">
            <v>050750041All</v>
          </cell>
          <cell r="B464">
            <v>64</v>
          </cell>
          <cell r="R464" t="str">
            <v>050750075All</v>
          </cell>
          <cell r="S464">
            <v>1575</v>
          </cell>
        </row>
        <row r="465">
          <cell r="A465" t="str">
            <v>050750051All</v>
          </cell>
          <cell r="B465">
            <v>43</v>
          </cell>
          <cell r="R465" t="str">
            <v>050750081All</v>
          </cell>
          <cell r="S465">
            <v>22</v>
          </cell>
        </row>
        <row r="466">
          <cell r="A466" t="str">
            <v>050750075All</v>
          </cell>
          <cell r="B466">
            <v>1575</v>
          </cell>
          <cell r="R466" t="str">
            <v>050770011All</v>
          </cell>
          <cell r="S466">
            <v>36</v>
          </cell>
        </row>
        <row r="467">
          <cell r="A467" t="str">
            <v>050750081All</v>
          </cell>
          <cell r="B467">
            <v>22</v>
          </cell>
          <cell r="R467" t="str">
            <v>050770016All</v>
          </cell>
          <cell r="S467">
            <v>46</v>
          </cell>
        </row>
        <row r="468">
          <cell r="A468" t="str">
            <v>050770011All</v>
          </cell>
          <cell r="B468">
            <v>36</v>
          </cell>
          <cell r="R468" t="str">
            <v>050770018LGRAll</v>
          </cell>
          <cell r="S468">
            <v>4504</v>
          </cell>
        </row>
        <row r="469">
          <cell r="A469" t="str">
            <v>050770016All</v>
          </cell>
          <cell r="B469">
            <v>46</v>
          </cell>
          <cell r="R469" t="str">
            <v>050770041All</v>
          </cell>
          <cell r="S469">
            <v>99</v>
          </cell>
        </row>
        <row r="470">
          <cell r="A470" t="str">
            <v>050770018LGRAll</v>
          </cell>
          <cell r="B470">
            <v>4504</v>
          </cell>
          <cell r="R470" t="str">
            <v>050770051All</v>
          </cell>
          <cell r="S470">
            <v>60</v>
          </cell>
        </row>
        <row r="471">
          <cell r="A471" t="str">
            <v>050770041All</v>
          </cell>
          <cell r="B471">
            <v>99</v>
          </cell>
          <cell r="R471" t="str">
            <v>050770051Irrigated</v>
          </cell>
          <cell r="S471">
            <v>60</v>
          </cell>
        </row>
        <row r="472">
          <cell r="A472" t="str">
            <v>050770051All</v>
          </cell>
          <cell r="B472">
            <v>60</v>
          </cell>
          <cell r="R472" t="str">
            <v>050770051NonIrrigated</v>
          </cell>
          <cell r="S472">
            <v>60</v>
          </cell>
        </row>
        <row r="473">
          <cell r="A473" t="str">
            <v>050770051Irrigated</v>
          </cell>
          <cell r="B473">
            <v>60</v>
          </cell>
          <cell r="R473" t="str">
            <v>050770081All</v>
          </cell>
          <cell r="S473">
            <v>22</v>
          </cell>
        </row>
        <row r="474">
          <cell r="A474" t="str">
            <v>050770051Nonirrigated</v>
          </cell>
          <cell r="B474">
            <v>60</v>
          </cell>
          <cell r="R474" t="str">
            <v>050770081Irrigated</v>
          </cell>
          <cell r="S474">
            <v>24</v>
          </cell>
        </row>
        <row r="475">
          <cell r="A475" t="str">
            <v>050770081All</v>
          </cell>
          <cell r="B475">
            <v>22</v>
          </cell>
          <cell r="R475" t="str">
            <v>050770081NonIrrigated</v>
          </cell>
          <cell r="S475">
            <v>19</v>
          </cell>
        </row>
        <row r="476">
          <cell r="A476" t="str">
            <v>050770081Irrigated</v>
          </cell>
          <cell r="B476">
            <v>24</v>
          </cell>
          <cell r="R476" t="str">
            <v>050790011All</v>
          </cell>
          <cell r="S476">
            <v>33</v>
          </cell>
        </row>
        <row r="477">
          <cell r="A477" t="str">
            <v>050770081Nonirrigated</v>
          </cell>
          <cell r="B477">
            <v>19</v>
          </cell>
          <cell r="R477" t="str">
            <v>050790018LGRAll</v>
          </cell>
          <cell r="S477">
            <v>4630</v>
          </cell>
        </row>
        <row r="478">
          <cell r="A478" t="str">
            <v>050790011All</v>
          </cell>
          <cell r="B478">
            <v>33</v>
          </cell>
          <cell r="R478" t="str">
            <v>050790041All</v>
          </cell>
          <cell r="S478">
            <v>104</v>
          </cell>
        </row>
        <row r="479">
          <cell r="A479" t="str">
            <v>050790018LGRAll</v>
          </cell>
          <cell r="B479">
            <v>4630</v>
          </cell>
          <cell r="R479" t="str">
            <v>050790051All</v>
          </cell>
          <cell r="S479">
            <v>46</v>
          </cell>
        </row>
        <row r="480">
          <cell r="A480" t="str">
            <v>050790041All</v>
          </cell>
          <cell r="B480">
            <v>104</v>
          </cell>
          <cell r="R480" t="str">
            <v>050790081All</v>
          </cell>
          <cell r="S480">
            <v>22</v>
          </cell>
        </row>
        <row r="481">
          <cell r="A481" t="str">
            <v>050790051All</v>
          </cell>
          <cell r="B481">
            <v>46</v>
          </cell>
          <cell r="R481" t="str">
            <v>050810011All</v>
          </cell>
          <cell r="S481">
            <v>22</v>
          </cell>
        </row>
        <row r="482">
          <cell r="A482" t="str">
            <v>050790081All</v>
          </cell>
          <cell r="B482">
            <v>22</v>
          </cell>
          <cell r="R482" t="str">
            <v>050810018LGRAll</v>
          </cell>
          <cell r="S482">
            <v>3016</v>
          </cell>
        </row>
        <row r="483">
          <cell r="A483" t="str">
            <v>050810011All</v>
          </cell>
          <cell r="B483">
            <v>22</v>
          </cell>
          <cell r="R483" t="str">
            <v>050810041All</v>
          </cell>
          <cell r="S483">
            <v>81</v>
          </cell>
        </row>
        <row r="484">
          <cell r="A484" t="str">
            <v>050810018LGRAll</v>
          </cell>
          <cell r="B484">
            <v>3016</v>
          </cell>
          <cell r="R484" t="str">
            <v>050810041Irrigated</v>
          </cell>
          <cell r="S484">
            <v>89</v>
          </cell>
        </row>
        <row r="485">
          <cell r="A485" t="str">
            <v>050810041All</v>
          </cell>
          <cell r="B485">
            <v>81</v>
          </cell>
          <cell r="R485" t="str">
            <v>050810041NonIrrigated</v>
          </cell>
          <cell r="S485">
            <v>62</v>
          </cell>
        </row>
        <row r="486">
          <cell r="A486" t="str">
            <v>050810041Irrigated</v>
          </cell>
          <cell r="B486">
            <v>89</v>
          </cell>
          <cell r="R486" t="str">
            <v>050810051All</v>
          </cell>
          <cell r="S486">
            <v>50</v>
          </cell>
        </row>
        <row r="487">
          <cell r="A487" t="str">
            <v>050810041Nonirrigated</v>
          </cell>
          <cell r="B487">
            <v>62</v>
          </cell>
          <cell r="R487" t="str">
            <v>050810075All</v>
          </cell>
          <cell r="S487">
            <v>1085</v>
          </cell>
        </row>
        <row r="488">
          <cell r="A488" t="str">
            <v>050810051All</v>
          </cell>
          <cell r="B488">
            <v>50</v>
          </cell>
          <cell r="R488" t="str">
            <v>050810081All</v>
          </cell>
          <cell r="S488">
            <v>15</v>
          </cell>
        </row>
        <row r="489">
          <cell r="A489" t="str">
            <v>050810075All</v>
          </cell>
          <cell r="B489">
            <v>1085</v>
          </cell>
          <cell r="R489" t="str">
            <v>050830011All</v>
          </cell>
          <cell r="S489">
            <v>29</v>
          </cell>
        </row>
        <row r="490">
          <cell r="A490" t="str">
            <v>050810081All</v>
          </cell>
          <cell r="B490">
            <v>15</v>
          </cell>
          <cell r="R490" t="str">
            <v>050830041All</v>
          </cell>
          <cell r="S490">
            <v>74</v>
          </cell>
        </row>
        <row r="491">
          <cell r="A491" t="str">
            <v>050830011All</v>
          </cell>
          <cell r="B491">
            <v>29</v>
          </cell>
          <cell r="R491" t="str">
            <v>050830081All</v>
          </cell>
          <cell r="S491">
            <v>15</v>
          </cell>
        </row>
        <row r="492">
          <cell r="A492" t="str">
            <v>050830041All</v>
          </cell>
          <cell r="B492">
            <v>74</v>
          </cell>
          <cell r="R492" t="str">
            <v>050850011All</v>
          </cell>
          <cell r="S492">
            <v>35</v>
          </cell>
        </row>
        <row r="493">
          <cell r="A493" t="str">
            <v>050830081All</v>
          </cell>
          <cell r="B493">
            <v>15</v>
          </cell>
          <cell r="R493" t="str">
            <v>050850018LGRAll</v>
          </cell>
          <cell r="S493">
            <v>4944</v>
          </cell>
        </row>
        <row r="494">
          <cell r="A494" t="str">
            <v>050850011All</v>
          </cell>
          <cell r="B494">
            <v>35</v>
          </cell>
          <cell r="R494" t="str">
            <v>050850041All</v>
          </cell>
          <cell r="S494">
            <v>106</v>
          </cell>
        </row>
        <row r="495">
          <cell r="A495" t="str">
            <v>050850018LGRAll</v>
          </cell>
          <cell r="B495">
            <v>4944</v>
          </cell>
          <cell r="R495" t="str">
            <v>050850051All</v>
          </cell>
          <cell r="S495">
            <v>51</v>
          </cell>
        </row>
        <row r="496">
          <cell r="A496" t="str">
            <v>050850041All</v>
          </cell>
          <cell r="B496">
            <v>106</v>
          </cell>
          <cell r="R496" t="str">
            <v>050850081All</v>
          </cell>
          <cell r="S496">
            <v>23</v>
          </cell>
        </row>
        <row r="497">
          <cell r="A497" t="str">
            <v>050850051All</v>
          </cell>
          <cell r="B497">
            <v>51</v>
          </cell>
          <cell r="R497" t="str">
            <v>050910011All</v>
          </cell>
          <cell r="S497">
            <v>29</v>
          </cell>
        </row>
        <row r="498">
          <cell r="A498" t="str">
            <v>050850081All</v>
          </cell>
          <cell r="B498">
            <v>23</v>
          </cell>
          <cell r="R498" t="str">
            <v>050910016All</v>
          </cell>
          <cell r="S498">
            <v>41</v>
          </cell>
        </row>
        <row r="499">
          <cell r="A499" t="str">
            <v>050910011All</v>
          </cell>
          <cell r="B499">
            <v>29</v>
          </cell>
          <cell r="R499" t="str">
            <v>050910018LGRAll</v>
          </cell>
          <cell r="S499">
            <v>3510</v>
          </cell>
        </row>
        <row r="500">
          <cell r="A500" t="str">
            <v>050910016All</v>
          </cell>
          <cell r="B500">
            <v>41</v>
          </cell>
          <cell r="R500" t="str">
            <v>050910041All</v>
          </cell>
          <cell r="S500">
            <v>63</v>
          </cell>
        </row>
        <row r="501">
          <cell r="A501" t="str">
            <v>050910018LGRAll</v>
          </cell>
          <cell r="B501">
            <v>3510</v>
          </cell>
          <cell r="R501" t="str">
            <v>050910051All</v>
          </cell>
          <cell r="S501">
            <v>39</v>
          </cell>
        </row>
        <row r="502">
          <cell r="A502" t="str">
            <v>050910041All</v>
          </cell>
          <cell r="B502">
            <v>63</v>
          </cell>
          <cell r="R502" t="str">
            <v>050910081All</v>
          </cell>
          <cell r="S502">
            <v>13</v>
          </cell>
        </row>
        <row r="503">
          <cell r="A503" t="str">
            <v>050910051All</v>
          </cell>
          <cell r="B503">
            <v>39</v>
          </cell>
          <cell r="R503" t="str">
            <v>050930011All</v>
          </cell>
          <cell r="S503">
            <v>29</v>
          </cell>
        </row>
        <row r="504">
          <cell r="A504" t="str">
            <v>050910081All</v>
          </cell>
          <cell r="B504">
            <v>13</v>
          </cell>
          <cell r="R504" t="str">
            <v>050930011Irrigated</v>
          </cell>
          <cell r="S504">
            <v>30</v>
          </cell>
        </row>
        <row r="505">
          <cell r="A505" t="str">
            <v>050930011All</v>
          </cell>
          <cell r="B505">
            <v>29</v>
          </cell>
          <cell r="R505" t="str">
            <v>050930011NonIrrigated</v>
          </cell>
          <cell r="S505">
            <v>29</v>
          </cell>
        </row>
        <row r="506">
          <cell r="A506" t="str">
            <v>050930011Irrigated</v>
          </cell>
          <cell r="B506">
            <v>30</v>
          </cell>
          <cell r="R506" t="str">
            <v>050930018LGRAll</v>
          </cell>
          <cell r="S506">
            <v>4660</v>
          </cell>
        </row>
        <row r="507">
          <cell r="A507" t="str">
            <v>050930011Nonirrigated</v>
          </cell>
          <cell r="B507">
            <v>29</v>
          </cell>
          <cell r="R507" t="str">
            <v>050930041All</v>
          </cell>
          <cell r="S507">
            <v>102</v>
          </cell>
        </row>
        <row r="508">
          <cell r="A508" t="str">
            <v>050930018LGRAll</v>
          </cell>
          <cell r="B508">
            <v>4660</v>
          </cell>
          <cell r="R508" t="str">
            <v>050930051All</v>
          </cell>
          <cell r="S508">
            <v>59</v>
          </cell>
        </row>
        <row r="509">
          <cell r="A509" t="str">
            <v>050930041All</v>
          </cell>
          <cell r="B509">
            <v>102</v>
          </cell>
          <cell r="R509" t="str">
            <v>050930051Irrigated</v>
          </cell>
          <cell r="S509">
            <v>60</v>
          </cell>
        </row>
        <row r="510">
          <cell r="A510" t="str">
            <v>050930051All</v>
          </cell>
          <cell r="B510">
            <v>59</v>
          </cell>
          <cell r="R510" t="str">
            <v>050930051NonIrrigated</v>
          </cell>
          <cell r="S510">
            <v>58</v>
          </cell>
        </row>
        <row r="511">
          <cell r="A511" t="str">
            <v>050930051Irrigated</v>
          </cell>
          <cell r="B511">
            <v>60</v>
          </cell>
          <cell r="R511" t="str">
            <v>050930081All</v>
          </cell>
          <cell r="S511">
            <v>25</v>
          </cell>
        </row>
        <row r="512">
          <cell r="A512" t="str">
            <v>050930051Nonirrigated</v>
          </cell>
          <cell r="B512">
            <v>58</v>
          </cell>
          <cell r="R512" t="str">
            <v>050930081Irrigated</v>
          </cell>
          <cell r="S512">
            <v>28</v>
          </cell>
        </row>
        <row r="513">
          <cell r="A513" t="str">
            <v>050930081All</v>
          </cell>
          <cell r="B513">
            <v>25</v>
          </cell>
          <cell r="R513" t="str">
            <v>050930081NonIrrigated</v>
          </cell>
          <cell r="S513">
            <v>20</v>
          </cell>
        </row>
        <row r="514">
          <cell r="A514" t="str">
            <v>050930081Irrigated</v>
          </cell>
          <cell r="B514">
            <v>28</v>
          </cell>
          <cell r="R514" t="str">
            <v>050950011All</v>
          </cell>
          <cell r="S514">
            <v>33</v>
          </cell>
        </row>
        <row r="515">
          <cell r="A515" t="str">
            <v>050930081Nonirrigated</v>
          </cell>
          <cell r="B515">
            <v>20</v>
          </cell>
          <cell r="R515" t="str">
            <v>050950018LGRAll</v>
          </cell>
          <cell r="S515">
            <v>4741</v>
          </cell>
        </row>
        <row r="516">
          <cell r="A516" t="str">
            <v>050950011All</v>
          </cell>
          <cell r="B516">
            <v>33</v>
          </cell>
          <cell r="R516" t="str">
            <v>050950041All</v>
          </cell>
          <cell r="S516">
            <v>102</v>
          </cell>
        </row>
        <row r="517">
          <cell r="A517" t="str">
            <v>050950018LGRAll</v>
          </cell>
          <cell r="B517">
            <v>4741</v>
          </cell>
          <cell r="R517" t="str">
            <v>050950051All</v>
          </cell>
          <cell r="S517">
            <v>51</v>
          </cell>
        </row>
        <row r="518">
          <cell r="A518" t="str">
            <v>050950041All</v>
          </cell>
          <cell r="B518">
            <v>102</v>
          </cell>
          <cell r="R518" t="str">
            <v>050950051Irrigated</v>
          </cell>
          <cell r="S518">
            <v>51</v>
          </cell>
        </row>
        <row r="519">
          <cell r="A519" t="str">
            <v>050950051All</v>
          </cell>
          <cell r="B519">
            <v>51</v>
          </cell>
          <cell r="R519" t="str">
            <v>050950051NonIrrigated</v>
          </cell>
          <cell r="S519">
            <v>51</v>
          </cell>
        </row>
        <row r="520">
          <cell r="A520" t="str">
            <v>050950051Irrigated</v>
          </cell>
          <cell r="B520">
            <v>51</v>
          </cell>
          <cell r="R520" t="str">
            <v>050950081All</v>
          </cell>
          <cell r="S520">
            <v>22</v>
          </cell>
        </row>
        <row r="521">
          <cell r="A521" t="str">
            <v>050950051Nonirrigated</v>
          </cell>
          <cell r="B521">
            <v>51</v>
          </cell>
          <cell r="R521" t="str">
            <v>050990011All</v>
          </cell>
          <cell r="S521">
            <v>22</v>
          </cell>
        </row>
        <row r="522">
          <cell r="A522" t="str">
            <v>050950081All</v>
          </cell>
          <cell r="B522">
            <v>22</v>
          </cell>
          <cell r="R522" t="str">
            <v>051050011All</v>
          </cell>
          <cell r="S522">
            <v>26</v>
          </cell>
        </row>
        <row r="523">
          <cell r="A523" t="str">
            <v>050990011All</v>
          </cell>
          <cell r="B523">
            <v>22</v>
          </cell>
          <cell r="R523" t="str">
            <v>051050018LGRAll</v>
          </cell>
          <cell r="S523">
            <v>4317</v>
          </cell>
        </row>
        <row r="524">
          <cell r="A524" t="str">
            <v>051050011All</v>
          </cell>
          <cell r="B524">
            <v>26</v>
          </cell>
          <cell r="R524" t="str">
            <v>051050041All</v>
          </cell>
          <cell r="S524">
            <v>64</v>
          </cell>
        </row>
        <row r="525">
          <cell r="A525" t="str">
            <v>051050018LGRAll</v>
          </cell>
          <cell r="B525">
            <v>4317</v>
          </cell>
          <cell r="R525" t="str">
            <v>051050051All</v>
          </cell>
          <cell r="S525">
            <v>32</v>
          </cell>
        </row>
        <row r="526">
          <cell r="A526" t="str">
            <v>051050041All</v>
          </cell>
          <cell r="B526">
            <v>64</v>
          </cell>
          <cell r="R526" t="str">
            <v>051050081All</v>
          </cell>
          <cell r="S526">
            <v>18</v>
          </cell>
        </row>
        <row r="527">
          <cell r="A527" t="str">
            <v>051050051All</v>
          </cell>
          <cell r="B527">
            <v>32</v>
          </cell>
          <cell r="R527" t="str">
            <v>051050081Irrigated</v>
          </cell>
          <cell r="S527">
            <v>18</v>
          </cell>
        </row>
        <row r="528">
          <cell r="A528" t="str">
            <v>051050081All</v>
          </cell>
          <cell r="B528">
            <v>18</v>
          </cell>
          <cell r="R528" t="str">
            <v>051050081NonIrrigated</v>
          </cell>
          <cell r="S528">
            <v>18</v>
          </cell>
        </row>
        <row r="529">
          <cell r="A529" t="str">
            <v>051050081Irrigated</v>
          </cell>
          <cell r="B529">
            <v>18</v>
          </cell>
          <cell r="R529" t="str">
            <v>051070011All</v>
          </cell>
          <cell r="S529">
            <v>30</v>
          </cell>
        </row>
        <row r="530">
          <cell r="A530" t="str">
            <v>051050081Nonirrigated</v>
          </cell>
          <cell r="B530">
            <v>18</v>
          </cell>
          <cell r="R530" t="str">
            <v>051070018LGRAll</v>
          </cell>
          <cell r="S530">
            <v>4474</v>
          </cell>
        </row>
        <row r="531">
          <cell r="A531" t="str">
            <v>051070011All</v>
          </cell>
          <cell r="B531">
            <v>30</v>
          </cell>
          <cell r="R531" t="str">
            <v>051070041All</v>
          </cell>
          <cell r="S531">
            <v>99</v>
          </cell>
        </row>
        <row r="532">
          <cell r="A532" t="str">
            <v>051070018LGRAll</v>
          </cell>
          <cell r="B532">
            <v>4474</v>
          </cell>
          <cell r="R532" t="str">
            <v>051070051All</v>
          </cell>
          <cell r="S532">
            <v>65</v>
          </cell>
        </row>
        <row r="533">
          <cell r="A533" t="str">
            <v>051070041All</v>
          </cell>
          <cell r="B533">
            <v>99</v>
          </cell>
          <cell r="R533" t="str">
            <v>051070051Irrigated</v>
          </cell>
          <cell r="S533">
            <v>66</v>
          </cell>
        </row>
        <row r="534">
          <cell r="A534" t="str">
            <v>051070051All</v>
          </cell>
          <cell r="B534">
            <v>65</v>
          </cell>
          <cell r="R534" t="str">
            <v>051070051NonIrrigated</v>
          </cell>
          <cell r="S534">
            <v>64</v>
          </cell>
        </row>
        <row r="535">
          <cell r="A535" t="str">
            <v>051070051Irrigated</v>
          </cell>
          <cell r="B535">
            <v>66</v>
          </cell>
          <cell r="R535" t="str">
            <v>051070081All</v>
          </cell>
          <cell r="S535">
            <v>25</v>
          </cell>
        </row>
        <row r="536">
          <cell r="A536" t="str">
            <v>051070051Nonirrigated</v>
          </cell>
          <cell r="B536">
            <v>64</v>
          </cell>
          <cell r="R536" t="str">
            <v>051070081Irrigated</v>
          </cell>
          <cell r="S536">
            <v>27</v>
          </cell>
        </row>
        <row r="537">
          <cell r="A537" t="str">
            <v>051070081All</v>
          </cell>
          <cell r="B537">
            <v>25</v>
          </cell>
          <cell r="R537" t="str">
            <v>051070081NonIrrigated</v>
          </cell>
          <cell r="S537">
            <v>20</v>
          </cell>
        </row>
        <row r="538">
          <cell r="A538" t="str">
            <v>051070081Irrigated</v>
          </cell>
          <cell r="B538">
            <v>27</v>
          </cell>
          <cell r="R538" t="str">
            <v>051110011All</v>
          </cell>
          <cell r="S538">
            <v>32</v>
          </cell>
        </row>
        <row r="539">
          <cell r="A539" t="str">
            <v>051070081Nonirrigated</v>
          </cell>
          <cell r="B539">
            <v>20</v>
          </cell>
          <cell r="R539" t="str">
            <v>051110018LGRAll</v>
          </cell>
          <cell r="S539">
            <v>4827</v>
          </cell>
        </row>
        <row r="540">
          <cell r="A540" t="str">
            <v>051110011All</v>
          </cell>
          <cell r="B540">
            <v>32</v>
          </cell>
          <cell r="R540" t="str">
            <v>051110041All</v>
          </cell>
          <cell r="S540">
            <v>106</v>
          </cell>
        </row>
        <row r="541">
          <cell r="A541" t="str">
            <v>051110018LGRAll</v>
          </cell>
          <cell r="B541">
            <v>4827</v>
          </cell>
          <cell r="R541" t="str">
            <v>051110051All</v>
          </cell>
          <cell r="S541">
            <v>53</v>
          </cell>
        </row>
        <row r="542">
          <cell r="A542" t="str">
            <v>051110041All</v>
          </cell>
          <cell r="B542">
            <v>106</v>
          </cell>
          <cell r="R542" t="str">
            <v>051110051Irrigated</v>
          </cell>
          <cell r="S542">
            <v>52</v>
          </cell>
        </row>
        <row r="543">
          <cell r="A543" t="str">
            <v>051110051All</v>
          </cell>
          <cell r="B543">
            <v>53</v>
          </cell>
          <cell r="R543" t="str">
            <v>051110051NonIrrigated</v>
          </cell>
          <cell r="S543">
            <v>54</v>
          </cell>
        </row>
        <row r="544">
          <cell r="A544" t="str">
            <v>051110051Irrigated</v>
          </cell>
          <cell r="B544">
            <v>52</v>
          </cell>
          <cell r="R544" t="str">
            <v>051110081All</v>
          </cell>
          <cell r="S544">
            <v>26</v>
          </cell>
        </row>
        <row r="545">
          <cell r="A545" t="str">
            <v>051110051Nonirrigated</v>
          </cell>
          <cell r="B545">
            <v>54</v>
          </cell>
          <cell r="R545" t="str">
            <v>051150011All</v>
          </cell>
          <cell r="S545">
            <v>29</v>
          </cell>
        </row>
        <row r="546">
          <cell r="A546" t="str">
            <v>051110081All</v>
          </cell>
          <cell r="B546">
            <v>26</v>
          </cell>
          <cell r="R546" t="str">
            <v>051150018LGRAll</v>
          </cell>
          <cell r="S546">
            <v>4099</v>
          </cell>
        </row>
        <row r="547">
          <cell r="A547" t="str">
            <v>051150011All</v>
          </cell>
          <cell r="B547">
            <v>29</v>
          </cell>
          <cell r="R547" t="str">
            <v>051150041All</v>
          </cell>
          <cell r="S547">
            <v>49</v>
          </cell>
        </row>
        <row r="548">
          <cell r="A548" t="str">
            <v>051150018LGRAll</v>
          </cell>
          <cell r="B548">
            <v>4099</v>
          </cell>
          <cell r="R548" t="str">
            <v>051150041Irrigated</v>
          </cell>
          <cell r="S548">
            <v>67</v>
          </cell>
        </row>
        <row r="549">
          <cell r="A549" t="str">
            <v>051150041All</v>
          </cell>
          <cell r="B549">
            <v>49</v>
          </cell>
          <cell r="R549" t="str">
            <v>051150041NonIrrigated</v>
          </cell>
          <cell r="S549">
            <v>41</v>
          </cell>
        </row>
        <row r="550">
          <cell r="A550" t="str">
            <v>051150041Irrigated</v>
          </cell>
          <cell r="B550">
            <v>67</v>
          </cell>
          <cell r="R550" t="str">
            <v>051150051All</v>
          </cell>
          <cell r="S550">
            <v>32</v>
          </cell>
        </row>
        <row r="551">
          <cell r="A551" t="str">
            <v>051150041Nonirrigated</v>
          </cell>
          <cell r="B551">
            <v>41</v>
          </cell>
          <cell r="R551" t="str">
            <v>051150081All</v>
          </cell>
          <cell r="S551">
            <v>14</v>
          </cell>
        </row>
        <row r="552">
          <cell r="A552" t="str">
            <v>051150051All</v>
          </cell>
          <cell r="B552">
            <v>32</v>
          </cell>
          <cell r="R552" t="str">
            <v>051150081Irrigated</v>
          </cell>
          <cell r="S552">
            <v>15</v>
          </cell>
        </row>
        <row r="553">
          <cell r="A553" t="str">
            <v>051150081All</v>
          </cell>
          <cell r="B553">
            <v>14</v>
          </cell>
          <cell r="R553" t="str">
            <v>051150081NonIrrigated</v>
          </cell>
          <cell r="S553">
            <v>13</v>
          </cell>
        </row>
        <row r="554">
          <cell r="A554" t="str">
            <v>051150081Irrigated</v>
          </cell>
          <cell r="B554">
            <v>15</v>
          </cell>
          <cell r="R554" t="str">
            <v>051170011All</v>
          </cell>
          <cell r="S554">
            <v>37</v>
          </cell>
        </row>
        <row r="555">
          <cell r="A555" t="str">
            <v>051150081Nonirrigated</v>
          </cell>
          <cell r="B555">
            <v>13</v>
          </cell>
          <cell r="R555" t="str">
            <v>051170016All</v>
          </cell>
          <cell r="S555">
            <v>54</v>
          </cell>
        </row>
        <row r="556">
          <cell r="A556" t="str">
            <v>051170011All</v>
          </cell>
          <cell r="B556">
            <v>37</v>
          </cell>
          <cell r="R556" t="str">
            <v>051170018LGRAll</v>
          </cell>
          <cell r="S556">
            <v>4920</v>
          </cell>
        </row>
        <row r="557">
          <cell r="A557" t="str">
            <v>051170016All</v>
          </cell>
          <cell r="B557">
            <v>54</v>
          </cell>
          <cell r="R557" t="str">
            <v>051170041All</v>
          </cell>
          <cell r="S557">
            <v>106</v>
          </cell>
        </row>
        <row r="558">
          <cell r="A558" t="str">
            <v>051170018LGRAll</v>
          </cell>
          <cell r="B558">
            <v>4920</v>
          </cell>
          <cell r="R558" t="str">
            <v>051170051All</v>
          </cell>
          <cell r="S558">
            <v>60</v>
          </cell>
        </row>
        <row r="559">
          <cell r="A559" t="str">
            <v>051170041All</v>
          </cell>
          <cell r="B559">
            <v>106</v>
          </cell>
          <cell r="R559" t="str">
            <v>051170051Irrigated</v>
          </cell>
          <cell r="S559">
            <v>60</v>
          </cell>
        </row>
        <row r="560">
          <cell r="A560" t="str">
            <v>051170051All</v>
          </cell>
          <cell r="B560">
            <v>60</v>
          </cell>
          <cell r="R560" t="str">
            <v>051170051NonIrrigated</v>
          </cell>
          <cell r="S560">
            <v>60</v>
          </cell>
        </row>
        <row r="561">
          <cell r="A561" t="str">
            <v>051170051Irrigated</v>
          </cell>
          <cell r="B561">
            <v>60</v>
          </cell>
          <cell r="R561" t="str">
            <v>051170081All</v>
          </cell>
          <cell r="S561">
            <v>25</v>
          </cell>
        </row>
        <row r="562">
          <cell r="A562" t="str">
            <v>051170051Nonirrigated</v>
          </cell>
          <cell r="B562">
            <v>60</v>
          </cell>
          <cell r="R562" t="str">
            <v>051190011All</v>
          </cell>
          <cell r="S562">
            <v>28</v>
          </cell>
        </row>
        <row r="563">
          <cell r="A563" t="str">
            <v>051170081All</v>
          </cell>
          <cell r="B563">
            <v>25</v>
          </cell>
          <cell r="R563" t="str">
            <v>051190018LGRAll</v>
          </cell>
          <cell r="S563">
            <v>4647</v>
          </cell>
        </row>
        <row r="564">
          <cell r="A564" t="str">
            <v>051190011All</v>
          </cell>
          <cell r="B564">
            <v>28</v>
          </cell>
          <cell r="R564" t="str">
            <v>051190041All</v>
          </cell>
          <cell r="S564">
            <v>69</v>
          </cell>
        </row>
        <row r="565">
          <cell r="A565" t="str">
            <v>051190018LGRAll</v>
          </cell>
          <cell r="B565">
            <v>4647</v>
          </cell>
          <cell r="R565" t="str">
            <v>051190051All</v>
          </cell>
          <cell r="S565">
            <v>32</v>
          </cell>
        </row>
        <row r="566">
          <cell r="A566" t="str">
            <v>051190041All</v>
          </cell>
          <cell r="B566">
            <v>69</v>
          </cell>
          <cell r="R566" t="str">
            <v>051190051Irrigated</v>
          </cell>
          <cell r="S566">
            <v>32</v>
          </cell>
        </row>
        <row r="567">
          <cell r="A567" t="str">
            <v>051190051All</v>
          </cell>
          <cell r="B567">
            <v>32</v>
          </cell>
          <cell r="R567" t="str">
            <v>051190051NonIrrigated</v>
          </cell>
          <cell r="S567">
            <v>32</v>
          </cell>
        </row>
        <row r="568">
          <cell r="A568" t="str">
            <v>051190051Irrigated</v>
          </cell>
          <cell r="B568">
            <v>32</v>
          </cell>
          <cell r="R568" t="str">
            <v>051190081All</v>
          </cell>
          <cell r="S568">
            <v>21</v>
          </cell>
        </row>
        <row r="569">
          <cell r="A569" t="str">
            <v>051190051Nonirrigated</v>
          </cell>
          <cell r="B569">
            <v>32</v>
          </cell>
          <cell r="R569" t="str">
            <v>051190081Irrigated</v>
          </cell>
          <cell r="S569">
            <v>24</v>
          </cell>
        </row>
        <row r="570">
          <cell r="A570" t="str">
            <v>051190081All</v>
          </cell>
          <cell r="B570">
            <v>21</v>
          </cell>
          <cell r="R570" t="str">
            <v>051190081NonIrrigated</v>
          </cell>
          <cell r="S570">
            <v>13</v>
          </cell>
        </row>
        <row r="571">
          <cell r="A571" t="str">
            <v>051190081Irrigated</v>
          </cell>
          <cell r="B571">
            <v>24</v>
          </cell>
          <cell r="R571" t="str">
            <v>051210011All</v>
          </cell>
          <cell r="S571">
            <v>29</v>
          </cell>
        </row>
        <row r="572">
          <cell r="A572" t="str">
            <v>051190081Nonirrigated</v>
          </cell>
          <cell r="B572">
            <v>13</v>
          </cell>
          <cell r="R572" t="str">
            <v>051210018LGRAll</v>
          </cell>
          <cell r="S572">
            <v>4556</v>
          </cell>
        </row>
        <row r="573">
          <cell r="A573" t="str">
            <v>051210011All</v>
          </cell>
          <cell r="B573">
            <v>29</v>
          </cell>
          <cell r="R573" t="str">
            <v>051210041All</v>
          </cell>
          <cell r="S573">
            <v>106</v>
          </cell>
        </row>
        <row r="574">
          <cell r="A574" t="str">
            <v>051210018LGRAll</v>
          </cell>
          <cell r="B574">
            <v>4556</v>
          </cell>
          <cell r="R574" t="str">
            <v>051210051All</v>
          </cell>
          <cell r="S574">
            <v>44</v>
          </cell>
        </row>
        <row r="575">
          <cell r="A575" t="str">
            <v>051210041All</v>
          </cell>
          <cell r="B575">
            <v>106</v>
          </cell>
          <cell r="R575" t="str">
            <v>051210051Irrigated</v>
          </cell>
          <cell r="S575">
            <v>46</v>
          </cell>
        </row>
        <row r="576">
          <cell r="A576" t="str">
            <v>051210051All</v>
          </cell>
          <cell r="B576">
            <v>44</v>
          </cell>
          <cell r="R576" t="str">
            <v>051210051NonIrrigated</v>
          </cell>
          <cell r="S576">
            <v>43</v>
          </cell>
        </row>
        <row r="577">
          <cell r="A577" t="str">
            <v>051210051Irrigated</v>
          </cell>
          <cell r="B577">
            <v>46</v>
          </cell>
          <cell r="R577" t="str">
            <v>051210075All</v>
          </cell>
          <cell r="S577">
            <v>1534</v>
          </cell>
        </row>
        <row r="578">
          <cell r="A578" t="str">
            <v>051210051Nonirrigated</v>
          </cell>
          <cell r="B578">
            <v>43</v>
          </cell>
          <cell r="R578" t="str">
            <v>051210081All</v>
          </cell>
          <cell r="S578">
            <v>26</v>
          </cell>
        </row>
        <row r="579">
          <cell r="A579" t="str">
            <v>051210075All</v>
          </cell>
          <cell r="B579">
            <v>1534</v>
          </cell>
          <cell r="R579" t="str">
            <v>051230011All</v>
          </cell>
          <cell r="S579">
            <v>34</v>
          </cell>
        </row>
        <row r="580">
          <cell r="A580" t="str">
            <v>051210081All</v>
          </cell>
          <cell r="B580">
            <v>26</v>
          </cell>
          <cell r="R580" t="str">
            <v>051230018LGRAll</v>
          </cell>
          <cell r="S580">
            <v>4634</v>
          </cell>
        </row>
        <row r="581">
          <cell r="A581" t="str">
            <v>051230011All</v>
          </cell>
          <cell r="B581">
            <v>34</v>
          </cell>
          <cell r="R581" t="str">
            <v>051230041All</v>
          </cell>
          <cell r="S581">
            <v>103</v>
          </cell>
        </row>
        <row r="582">
          <cell r="A582" t="str">
            <v>051230018LGRAll</v>
          </cell>
          <cell r="B582">
            <v>4634</v>
          </cell>
          <cell r="R582" t="str">
            <v>051230051All</v>
          </cell>
          <cell r="S582">
            <v>57</v>
          </cell>
        </row>
        <row r="583">
          <cell r="A583" t="str">
            <v>051230041All</v>
          </cell>
          <cell r="B583">
            <v>103</v>
          </cell>
          <cell r="R583" t="str">
            <v>051230051Irrigated</v>
          </cell>
          <cell r="S583">
            <v>58</v>
          </cell>
        </row>
        <row r="584">
          <cell r="A584" t="str">
            <v>051230051All</v>
          </cell>
          <cell r="B584">
            <v>57</v>
          </cell>
          <cell r="R584" t="str">
            <v>051230051NonIrrigated</v>
          </cell>
          <cell r="S584">
            <v>57</v>
          </cell>
        </row>
        <row r="585">
          <cell r="A585" t="str">
            <v>051230051Irrigated</v>
          </cell>
          <cell r="B585">
            <v>58</v>
          </cell>
          <cell r="R585" t="str">
            <v>051230081All</v>
          </cell>
          <cell r="S585">
            <v>23</v>
          </cell>
        </row>
        <row r="586">
          <cell r="A586" t="str">
            <v>051230051Nonirrigated</v>
          </cell>
          <cell r="B586">
            <v>57</v>
          </cell>
          <cell r="R586" t="str">
            <v>051230081Irrigated</v>
          </cell>
          <cell r="S586">
            <v>25</v>
          </cell>
        </row>
        <row r="587">
          <cell r="A587" t="str">
            <v>051230081All</v>
          </cell>
          <cell r="B587">
            <v>23</v>
          </cell>
          <cell r="R587" t="str">
            <v>051230081NonIrrigated</v>
          </cell>
          <cell r="S587">
            <v>20</v>
          </cell>
        </row>
        <row r="588">
          <cell r="A588" t="str">
            <v>051230081Irrigated</v>
          </cell>
          <cell r="B588">
            <v>25</v>
          </cell>
          <cell r="R588" t="str">
            <v>051310011All</v>
          </cell>
          <cell r="S588">
            <v>22</v>
          </cell>
        </row>
        <row r="589">
          <cell r="A589" t="str">
            <v>051230081Nonirrigated</v>
          </cell>
          <cell r="B589">
            <v>20</v>
          </cell>
          <cell r="R589" t="str">
            <v>051310041All</v>
          </cell>
          <cell r="S589">
            <v>55</v>
          </cell>
        </row>
        <row r="590">
          <cell r="A590" t="str">
            <v>051310011All</v>
          </cell>
          <cell r="B590">
            <v>22</v>
          </cell>
          <cell r="R590" t="str">
            <v>051310081All</v>
          </cell>
          <cell r="S590">
            <v>13</v>
          </cell>
        </row>
        <row r="591">
          <cell r="A591" t="str">
            <v>051310041All</v>
          </cell>
          <cell r="B591">
            <v>55</v>
          </cell>
          <cell r="R591" t="str">
            <v>051330011All</v>
          </cell>
          <cell r="S591">
            <v>25</v>
          </cell>
        </row>
        <row r="592">
          <cell r="A592" t="str">
            <v>051310081All</v>
          </cell>
          <cell r="B592">
            <v>13</v>
          </cell>
          <cell r="R592" t="str">
            <v>051330041All</v>
          </cell>
          <cell r="S592">
            <v>64</v>
          </cell>
        </row>
        <row r="593">
          <cell r="A593" t="str">
            <v>051330011All</v>
          </cell>
          <cell r="B593">
            <v>25</v>
          </cell>
          <cell r="R593" t="str">
            <v>051330081All</v>
          </cell>
          <cell r="S593">
            <v>10</v>
          </cell>
        </row>
        <row r="594">
          <cell r="A594" t="str">
            <v>051330041All</v>
          </cell>
          <cell r="B594">
            <v>64</v>
          </cell>
          <cell r="R594" t="str">
            <v>051450011All</v>
          </cell>
          <cell r="S594">
            <v>30</v>
          </cell>
        </row>
        <row r="595">
          <cell r="A595" t="str">
            <v>051330081All</v>
          </cell>
          <cell r="B595">
            <v>10</v>
          </cell>
          <cell r="R595" t="str">
            <v>051450018LGRAll</v>
          </cell>
          <cell r="S595">
            <v>4185</v>
          </cell>
        </row>
        <row r="596">
          <cell r="A596" t="str">
            <v>051450011All</v>
          </cell>
          <cell r="B596">
            <v>30</v>
          </cell>
          <cell r="R596" t="str">
            <v>051450041All</v>
          </cell>
          <cell r="S596">
            <v>87</v>
          </cell>
        </row>
        <row r="597">
          <cell r="A597" t="str">
            <v>051450018LGRAll</v>
          </cell>
          <cell r="B597">
            <v>4185</v>
          </cell>
          <cell r="R597" t="str">
            <v>051450051All</v>
          </cell>
          <cell r="S597">
            <v>29</v>
          </cell>
        </row>
        <row r="598">
          <cell r="A598" t="str">
            <v>051450041All</v>
          </cell>
          <cell r="B598">
            <v>87</v>
          </cell>
          <cell r="R598" t="str">
            <v>051450075All</v>
          </cell>
          <cell r="S598">
            <v>1575</v>
          </cell>
        </row>
        <row r="599">
          <cell r="A599" t="str">
            <v>051450051All</v>
          </cell>
          <cell r="B599">
            <v>29</v>
          </cell>
          <cell r="R599" t="str">
            <v>051450081All</v>
          </cell>
          <cell r="S599">
            <v>15</v>
          </cell>
        </row>
        <row r="600">
          <cell r="A600" t="str">
            <v>051450081All</v>
          </cell>
          <cell r="B600">
            <v>15</v>
          </cell>
          <cell r="R600" t="str">
            <v>051450081Irrigated</v>
          </cell>
          <cell r="S600">
            <v>17</v>
          </cell>
        </row>
        <row r="601">
          <cell r="A601" t="str">
            <v>051450081Irrigated</v>
          </cell>
          <cell r="B601">
            <v>17</v>
          </cell>
          <cell r="R601" t="str">
            <v>051450081NonIrrigated</v>
          </cell>
          <cell r="S601">
            <v>12</v>
          </cell>
        </row>
        <row r="602">
          <cell r="A602" t="str">
            <v>051450081Nonirrigated</v>
          </cell>
          <cell r="B602">
            <v>12</v>
          </cell>
          <cell r="R602" t="str">
            <v>051470011All</v>
          </cell>
          <cell r="S602">
            <v>28</v>
          </cell>
        </row>
        <row r="603">
          <cell r="A603" t="str">
            <v>051470011All</v>
          </cell>
          <cell r="B603">
            <v>28</v>
          </cell>
          <cell r="R603" t="str">
            <v>051470016All</v>
          </cell>
          <cell r="S603">
            <v>43</v>
          </cell>
        </row>
        <row r="604">
          <cell r="A604" t="str">
            <v>051470016All</v>
          </cell>
          <cell r="B604">
            <v>43</v>
          </cell>
          <cell r="R604" t="str">
            <v>051470018LGRAll</v>
          </cell>
          <cell r="S604">
            <v>4506</v>
          </cell>
        </row>
        <row r="605">
          <cell r="A605" t="str">
            <v>051470018LGRAll</v>
          </cell>
          <cell r="B605">
            <v>4506</v>
          </cell>
          <cell r="R605" t="str">
            <v>051470041All</v>
          </cell>
          <cell r="S605">
            <v>98</v>
          </cell>
        </row>
        <row r="606">
          <cell r="A606" t="str">
            <v>051470041All</v>
          </cell>
          <cell r="B606">
            <v>98</v>
          </cell>
          <cell r="R606" t="str">
            <v>051470051All</v>
          </cell>
          <cell r="S606">
            <v>48</v>
          </cell>
        </row>
        <row r="607">
          <cell r="A607" t="str">
            <v>051470051All</v>
          </cell>
          <cell r="B607">
            <v>48</v>
          </cell>
          <cell r="R607" t="str">
            <v>051470051Irrigated</v>
          </cell>
          <cell r="S607">
            <v>50</v>
          </cell>
        </row>
        <row r="608">
          <cell r="A608" t="str">
            <v>051470051Irrigated</v>
          </cell>
          <cell r="B608">
            <v>50</v>
          </cell>
          <cell r="R608" t="str">
            <v>051470051NonIrrigated</v>
          </cell>
          <cell r="S608">
            <v>46</v>
          </cell>
        </row>
        <row r="609">
          <cell r="A609" t="str">
            <v>051470051Nonirrigated</v>
          </cell>
          <cell r="B609">
            <v>46</v>
          </cell>
          <cell r="R609" t="str">
            <v>051470075All</v>
          </cell>
          <cell r="S609">
            <v>1575</v>
          </cell>
        </row>
        <row r="610">
          <cell r="A610" t="str">
            <v>051470075All</v>
          </cell>
          <cell r="B610">
            <v>1575</v>
          </cell>
          <cell r="R610" t="str">
            <v>051470081All</v>
          </cell>
          <cell r="S610">
            <v>20</v>
          </cell>
        </row>
        <row r="611">
          <cell r="A611" t="str">
            <v>051470081All</v>
          </cell>
          <cell r="B611">
            <v>20</v>
          </cell>
          <cell r="R611" t="str">
            <v>051490011All</v>
          </cell>
          <cell r="S611">
            <v>29</v>
          </cell>
        </row>
        <row r="612">
          <cell r="A612" t="str">
            <v>051490011All</v>
          </cell>
          <cell r="B612">
            <v>29</v>
          </cell>
          <cell r="R612" t="str">
            <v>051490018LGRAll</v>
          </cell>
          <cell r="S612">
            <v>4317</v>
          </cell>
        </row>
        <row r="613">
          <cell r="A613" t="str">
            <v>051490018LGRAll</v>
          </cell>
          <cell r="B613">
            <v>4317</v>
          </cell>
          <cell r="R613" t="str">
            <v>051490041All</v>
          </cell>
          <cell r="S613">
            <v>83</v>
          </cell>
        </row>
        <row r="614">
          <cell r="A614" t="str">
            <v>051490041All</v>
          </cell>
          <cell r="B614">
            <v>83</v>
          </cell>
          <cell r="R614" t="str">
            <v>051490041Irrigated</v>
          </cell>
          <cell r="S614">
            <v>87</v>
          </cell>
        </row>
        <row r="615">
          <cell r="A615" t="str">
            <v>051490041Irrigated</v>
          </cell>
          <cell r="B615">
            <v>87</v>
          </cell>
          <cell r="R615" t="str">
            <v>051490041NonIrrigated</v>
          </cell>
          <cell r="S615">
            <v>61</v>
          </cell>
        </row>
        <row r="616">
          <cell r="A616" t="str">
            <v>051490041Nonirrigated</v>
          </cell>
          <cell r="B616">
            <v>61</v>
          </cell>
          <cell r="R616" t="str">
            <v>051490081All</v>
          </cell>
          <cell r="S616">
            <v>17</v>
          </cell>
        </row>
        <row r="617">
          <cell r="A617" t="str">
            <v>051490081All</v>
          </cell>
          <cell r="B617">
            <v>17</v>
          </cell>
          <cell r="R617" t="str">
            <v>051490081Irrigated</v>
          </cell>
          <cell r="S617">
            <v>19</v>
          </cell>
        </row>
        <row r="618">
          <cell r="A618" t="str">
            <v>051490081Irrigated</v>
          </cell>
          <cell r="B618">
            <v>19</v>
          </cell>
          <cell r="R618" t="str">
            <v>051490081NonIrrigated</v>
          </cell>
          <cell r="S618">
            <v>15</v>
          </cell>
        </row>
        <row r="619">
          <cell r="A619" t="str">
            <v>051490081Nonirrigated</v>
          </cell>
          <cell r="B619">
            <v>15</v>
          </cell>
          <cell r="R619" t="str">
            <v>060010011All</v>
          </cell>
          <cell r="S619">
            <v>28</v>
          </cell>
        </row>
        <row r="620">
          <cell r="A620" t="str">
            <v>060010011All</v>
          </cell>
          <cell r="B620">
            <v>28</v>
          </cell>
          <cell r="R620" t="str">
            <v>060010011Irrigated</v>
          </cell>
          <cell r="S620">
            <v>46</v>
          </cell>
        </row>
        <row r="621">
          <cell r="A621" t="str">
            <v>060010011Irrigated</v>
          </cell>
          <cell r="B621">
            <v>46</v>
          </cell>
          <cell r="R621" t="str">
            <v>060010011NonIrrigated</v>
          </cell>
          <cell r="S621">
            <v>12</v>
          </cell>
        </row>
        <row r="622">
          <cell r="A622" t="str">
            <v>060010011Nonirrigated</v>
          </cell>
          <cell r="B622">
            <v>12</v>
          </cell>
          <cell r="R622" t="str">
            <v>060010016All</v>
          </cell>
          <cell r="S622">
            <v>38</v>
          </cell>
        </row>
        <row r="623">
          <cell r="A623" t="str">
            <v>060010016All</v>
          </cell>
          <cell r="B623">
            <v>38</v>
          </cell>
          <cell r="R623" t="str">
            <v>060050011All</v>
          </cell>
          <cell r="S623">
            <v>24</v>
          </cell>
        </row>
        <row r="624">
          <cell r="A624" t="str">
            <v>060050011All</v>
          </cell>
          <cell r="B624">
            <v>24</v>
          </cell>
          <cell r="R624" t="str">
            <v>060070011All</v>
          </cell>
          <cell r="S624">
            <v>31</v>
          </cell>
        </row>
        <row r="625">
          <cell r="A625" t="str">
            <v>060070011All</v>
          </cell>
          <cell r="B625">
            <v>31</v>
          </cell>
          <cell r="R625" t="str">
            <v>060070011Irrigated</v>
          </cell>
          <cell r="S625">
            <v>48</v>
          </cell>
        </row>
        <row r="626">
          <cell r="A626" t="str">
            <v>060070011Irrigated</v>
          </cell>
          <cell r="B626">
            <v>48</v>
          </cell>
          <cell r="R626" t="str">
            <v>060070011NonIrrigated</v>
          </cell>
          <cell r="S626">
            <v>23</v>
          </cell>
        </row>
        <row r="627">
          <cell r="A627" t="str">
            <v>060070011Nonirrigated</v>
          </cell>
          <cell r="B627">
            <v>23</v>
          </cell>
          <cell r="R627" t="str">
            <v>060070018LGRAll</v>
          </cell>
          <cell r="S627">
            <v>5891</v>
          </cell>
        </row>
        <row r="628">
          <cell r="A628" t="str">
            <v>060070018LGRAll</v>
          </cell>
          <cell r="B628">
            <v>5891</v>
          </cell>
          <cell r="R628" t="str">
            <v>060070018TJRAll</v>
          </cell>
          <cell r="S628">
            <v>5963</v>
          </cell>
        </row>
        <row r="629">
          <cell r="A629" t="str">
            <v>060070018TJRAll</v>
          </cell>
          <cell r="B629">
            <v>5963</v>
          </cell>
          <cell r="R629" t="str">
            <v>060070041All</v>
          </cell>
          <cell r="S629">
            <v>118</v>
          </cell>
        </row>
        <row r="630">
          <cell r="A630" t="str">
            <v>060070041All</v>
          </cell>
          <cell r="B630">
            <v>118</v>
          </cell>
          <cell r="R630" t="str">
            <v>060070079All</v>
          </cell>
          <cell r="S630">
            <v>1033</v>
          </cell>
        </row>
        <row r="631">
          <cell r="A631" t="str">
            <v>060070079All</v>
          </cell>
          <cell r="B631">
            <v>1033</v>
          </cell>
          <cell r="R631" t="str">
            <v>060110011All</v>
          </cell>
          <cell r="S631">
            <v>48</v>
          </cell>
        </row>
        <row r="632">
          <cell r="A632" t="str">
            <v>060110011All</v>
          </cell>
          <cell r="B632">
            <v>48</v>
          </cell>
          <cell r="R632" t="str">
            <v>060110018LGRAll</v>
          </cell>
          <cell r="S632">
            <v>3270</v>
          </cell>
        </row>
        <row r="633">
          <cell r="A633" t="str">
            <v>060110018LGRAll</v>
          </cell>
          <cell r="B633">
            <v>3270</v>
          </cell>
          <cell r="R633" t="str">
            <v>060110018TJRAll</v>
          </cell>
          <cell r="S633">
            <v>5559</v>
          </cell>
        </row>
        <row r="634">
          <cell r="A634" t="str">
            <v>060110018TJRAll</v>
          </cell>
          <cell r="B634">
            <v>5559</v>
          </cell>
          <cell r="R634" t="str">
            <v>060110041All</v>
          </cell>
          <cell r="S634">
            <v>118</v>
          </cell>
        </row>
        <row r="635">
          <cell r="A635" t="str">
            <v>060110041All</v>
          </cell>
          <cell r="B635">
            <v>118</v>
          </cell>
          <cell r="R635" t="str">
            <v>060110079All</v>
          </cell>
          <cell r="S635">
            <v>976</v>
          </cell>
        </row>
        <row r="636">
          <cell r="A636" t="str">
            <v>060110079All</v>
          </cell>
          <cell r="B636">
            <v>976</v>
          </cell>
          <cell r="R636" t="str">
            <v>060130011All</v>
          </cell>
          <cell r="S636">
            <v>46</v>
          </cell>
        </row>
        <row r="637">
          <cell r="A637" t="str">
            <v>060130011All</v>
          </cell>
          <cell r="B637">
            <v>46</v>
          </cell>
          <cell r="R637" t="str">
            <v>060130041All</v>
          </cell>
          <cell r="S637">
            <v>102</v>
          </cell>
        </row>
        <row r="638">
          <cell r="A638" t="str">
            <v>060130041All</v>
          </cell>
          <cell r="B638">
            <v>102</v>
          </cell>
          <cell r="R638" t="str">
            <v>060190011All</v>
          </cell>
          <cell r="S638">
            <v>36</v>
          </cell>
        </row>
        <row r="639">
          <cell r="A639" t="str">
            <v>060190011All</v>
          </cell>
          <cell r="B639">
            <v>36</v>
          </cell>
          <cell r="R639" t="str">
            <v>060190011Irrigated</v>
          </cell>
          <cell r="S639">
            <v>71</v>
          </cell>
        </row>
        <row r="640">
          <cell r="A640" t="str">
            <v>060190011Irrigated</v>
          </cell>
          <cell r="B640">
            <v>71</v>
          </cell>
          <cell r="R640" t="str">
            <v>060190011NonIrrigated</v>
          </cell>
          <cell r="S640">
            <v>6</v>
          </cell>
        </row>
        <row r="641">
          <cell r="A641" t="str">
            <v>060190011Nonirrigated</v>
          </cell>
          <cell r="B641">
            <v>6</v>
          </cell>
          <cell r="R641" t="str">
            <v>060190016All</v>
          </cell>
          <cell r="S641">
            <v>17</v>
          </cell>
        </row>
        <row r="642">
          <cell r="A642" t="str">
            <v>060190016All</v>
          </cell>
          <cell r="B642">
            <v>17</v>
          </cell>
          <cell r="R642" t="str">
            <v>060190018LGRAll</v>
          </cell>
          <cell r="S642">
            <v>4652</v>
          </cell>
        </row>
        <row r="643">
          <cell r="A643" t="str">
            <v>060190018LGRAll</v>
          </cell>
          <cell r="B643">
            <v>4652</v>
          </cell>
          <cell r="R643" t="str">
            <v>060190018TJRAll</v>
          </cell>
          <cell r="S643">
            <v>4397</v>
          </cell>
        </row>
        <row r="644">
          <cell r="A644" t="str">
            <v>060190018TJRAll</v>
          </cell>
          <cell r="B644">
            <v>4397</v>
          </cell>
          <cell r="R644" t="str">
            <v>060190041All</v>
          </cell>
          <cell r="S644">
            <v>124</v>
          </cell>
        </row>
        <row r="645">
          <cell r="A645" t="str">
            <v>060190041All</v>
          </cell>
          <cell r="B645">
            <v>124</v>
          </cell>
          <cell r="R645" t="str">
            <v>060190079All</v>
          </cell>
          <cell r="S645">
            <v>1113</v>
          </cell>
        </row>
        <row r="646">
          <cell r="A646" t="str">
            <v>060190079All</v>
          </cell>
          <cell r="B646">
            <v>1113</v>
          </cell>
          <cell r="R646" t="str">
            <v>060190091All</v>
          </cell>
          <cell r="S646">
            <v>19</v>
          </cell>
        </row>
        <row r="647">
          <cell r="A647" t="str">
            <v>060190091All</v>
          </cell>
          <cell r="B647">
            <v>19</v>
          </cell>
          <cell r="R647" t="str">
            <v>060210011All</v>
          </cell>
          <cell r="S647">
            <v>46</v>
          </cell>
        </row>
        <row r="648">
          <cell r="A648" t="str">
            <v>060210011All</v>
          </cell>
          <cell r="B648">
            <v>46</v>
          </cell>
          <cell r="R648" t="str">
            <v>060210011Irrigated</v>
          </cell>
          <cell r="S648">
            <v>57</v>
          </cell>
        </row>
        <row r="649">
          <cell r="A649" t="str">
            <v>060210011Irrigated</v>
          </cell>
          <cell r="B649">
            <v>57</v>
          </cell>
          <cell r="R649" t="str">
            <v>060210011NonIrrigated</v>
          </cell>
          <cell r="S649">
            <v>26</v>
          </cell>
        </row>
        <row r="650">
          <cell r="A650" t="str">
            <v>060210011Nonirrigated</v>
          </cell>
          <cell r="B650">
            <v>26</v>
          </cell>
          <cell r="R650" t="str">
            <v>060210018LGRAll</v>
          </cell>
          <cell r="S650">
            <v>4015</v>
          </cell>
        </row>
        <row r="651">
          <cell r="A651" t="str">
            <v>060210018LGRAll</v>
          </cell>
          <cell r="B651">
            <v>4015</v>
          </cell>
          <cell r="R651" t="str">
            <v>060210018TJRAll</v>
          </cell>
          <cell r="S651">
            <v>5802</v>
          </cell>
        </row>
        <row r="652">
          <cell r="A652" t="str">
            <v>060210018TJRAll</v>
          </cell>
          <cell r="B652">
            <v>5802</v>
          </cell>
          <cell r="R652" t="str">
            <v>060210041All</v>
          </cell>
          <cell r="S652">
            <v>120</v>
          </cell>
        </row>
        <row r="653">
          <cell r="A653" t="str">
            <v>060210041All</v>
          </cell>
          <cell r="B653">
            <v>120</v>
          </cell>
          <cell r="R653" t="str">
            <v>060210051All</v>
          </cell>
          <cell r="S653">
            <v>47</v>
          </cell>
        </row>
        <row r="654">
          <cell r="A654" t="str">
            <v>060210051All</v>
          </cell>
          <cell r="B654">
            <v>47</v>
          </cell>
          <cell r="R654" t="str">
            <v>060210091All</v>
          </cell>
          <cell r="S654">
            <v>39</v>
          </cell>
        </row>
        <row r="655">
          <cell r="A655" t="str">
            <v>060210091All</v>
          </cell>
          <cell r="B655">
            <v>39</v>
          </cell>
          <cell r="R655" t="str">
            <v>060210091Irrigated</v>
          </cell>
          <cell r="S655">
            <v>44</v>
          </cell>
        </row>
        <row r="656">
          <cell r="A656" t="str">
            <v>060210091Irrigated</v>
          </cell>
          <cell r="B656">
            <v>44</v>
          </cell>
          <cell r="R656" t="str">
            <v>060210091NonIrrigated</v>
          </cell>
          <cell r="S656">
            <v>25</v>
          </cell>
        </row>
        <row r="657">
          <cell r="A657" t="str">
            <v>060210091Nonirrigated</v>
          </cell>
          <cell r="B657">
            <v>25</v>
          </cell>
          <cell r="R657" t="str">
            <v>060250011All</v>
          </cell>
          <cell r="S657">
            <v>69</v>
          </cell>
        </row>
        <row r="658">
          <cell r="A658" t="str">
            <v>060250011All</v>
          </cell>
          <cell r="B658">
            <v>69</v>
          </cell>
          <cell r="R658" t="str">
            <v>060290011All</v>
          </cell>
          <cell r="S658">
            <v>47</v>
          </cell>
        </row>
        <row r="659">
          <cell r="A659" t="str">
            <v>060290011All</v>
          </cell>
          <cell r="B659">
            <v>47</v>
          </cell>
          <cell r="R659" t="str">
            <v>060290041All</v>
          </cell>
          <cell r="S659">
            <v>120</v>
          </cell>
        </row>
        <row r="660">
          <cell r="A660" t="str">
            <v>060290041All</v>
          </cell>
          <cell r="B660">
            <v>120</v>
          </cell>
          <cell r="R660" t="str">
            <v>060290091All</v>
          </cell>
          <cell r="S660">
            <v>21</v>
          </cell>
        </row>
        <row r="661">
          <cell r="A661" t="str">
            <v>060290091All</v>
          </cell>
          <cell r="B661">
            <v>21</v>
          </cell>
          <cell r="R661" t="str">
            <v>060290091Irrigated</v>
          </cell>
          <cell r="S661">
            <v>43</v>
          </cell>
        </row>
        <row r="662">
          <cell r="A662" t="str">
            <v>060290091Irrigated</v>
          </cell>
          <cell r="B662">
            <v>43</v>
          </cell>
          <cell r="R662" t="str">
            <v>060290091NonIrrigated</v>
          </cell>
          <cell r="S662">
            <v>13</v>
          </cell>
        </row>
        <row r="663">
          <cell r="A663" t="str">
            <v>060290091Nonirrigated</v>
          </cell>
          <cell r="B663">
            <v>13</v>
          </cell>
          <cell r="R663" t="str">
            <v>060310011All</v>
          </cell>
          <cell r="S663">
            <v>47</v>
          </cell>
        </row>
        <row r="664">
          <cell r="A664" t="str">
            <v>060310011All</v>
          </cell>
          <cell r="B664">
            <v>47</v>
          </cell>
          <cell r="R664" t="str">
            <v>060310041All</v>
          </cell>
          <cell r="S664">
            <v>124</v>
          </cell>
        </row>
        <row r="665">
          <cell r="A665" t="str">
            <v>060310041All</v>
          </cell>
          <cell r="B665">
            <v>124</v>
          </cell>
          <cell r="R665" t="str">
            <v>060310079All</v>
          </cell>
          <cell r="S665">
            <v>1370</v>
          </cell>
        </row>
        <row r="666">
          <cell r="A666" t="str">
            <v>060310079All</v>
          </cell>
          <cell r="B666">
            <v>1370</v>
          </cell>
          <cell r="R666" t="str">
            <v>060310091All</v>
          </cell>
          <cell r="S666">
            <v>27</v>
          </cell>
        </row>
        <row r="667">
          <cell r="A667" t="str">
            <v>060310091All</v>
          </cell>
          <cell r="B667">
            <v>27</v>
          </cell>
          <cell r="R667" t="str">
            <v>060310091Irrigated</v>
          </cell>
          <cell r="S667">
            <v>48</v>
          </cell>
        </row>
        <row r="668">
          <cell r="A668" t="str">
            <v>060310091Irrigated</v>
          </cell>
          <cell r="B668">
            <v>48</v>
          </cell>
          <cell r="R668" t="str">
            <v>060310091NonIrrigated</v>
          </cell>
          <cell r="S668">
            <v>13</v>
          </cell>
        </row>
        <row r="669">
          <cell r="A669" t="str">
            <v>060310091Nonirrigated</v>
          </cell>
          <cell r="B669">
            <v>13</v>
          </cell>
          <cell r="R669" t="str">
            <v>060350011All</v>
          </cell>
          <cell r="S669">
            <v>30</v>
          </cell>
        </row>
        <row r="670">
          <cell r="A670" t="str">
            <v>060350011All</v>
          </cell>
          <cell r="B670">
            <v>30</v>
          </cell>
          <cell r="R670" t="str">
            <v>060350011Irrigated</v>
          </cell>
          <cell r="S670">
            <v>32</v>
          </cell>
        </row>
        <row r="671">
          <cell r="A671" t="str">
            <v>060350011Irrigated</v>
          </cell>
          <cell r="B671">
            <v>32</v>
          </cell>
          <cell r="R671" t="str">
            <v>060350011NonIrrigated</v>
          </cell>
          <cell r="S671">
            <v>18</v>
          </cell>
        </row>
        <row r="672">
          <cell r="A672" t="str">
            <v>060350011Nonirrigated</v>
          </cell>
          <cell r="B672">
            <v>18</v>
          </cell>
          <cell r="R672" t="str">
            <v>060350016All</v>
          </cell>
          <cell r="S672">
            <v>40</v>
          </cell>
        </row>
        <row r="673">
          <cell r="A673" t="str">
            <v>060350016All</v>
          </cell>
          <cell r="B673">
            <v>40</v>
          </cell>
          <cell r="R673" t="str">
            <v>060370011All</v>
          </cell>
          <cell r="S673">
            <v>25</v>
          </cell>
        </row>
        <row r="674">
          <cell r="A674" t="str">
            <v>060370011All</v>
          </cell>
          <cell r="B674">
            <v>25</v>
          </cell>
          <cell r="R674" t="str">
            <v>060370091All</v>
          </cell>
          <cell r="S674">
            <v>7</v>
          </cell>
        </row>
        <row r="675">
          <cell r="A675" t="str">
            <v>060370091All</v>
          </cell>
          <cell r="B675">
            <v>7</v>
          </cell>
          <cell r="R675" t="str">
            <v>060390011All</v>
          </cell>
          <cell r="S675">
            <v>53</v>
          </cell>
        </row>
        <row r="676">
          <cell r="A676" t="str">
            <v>060390011All</v>
          </cell>
          <cell r="B676">
            <v>53</v>
          </cell>
          <cell r="R676" t="str">
            <v>060390041All</v>
          </cell>
          <cell r="S676">
            <v>120</v>
          </cell>
        </row>
        <row r="677">
          <cell r="A677" t="str">
            <v>060390041All</v>
          </cell>
          <cell r="B677">
            <v>120</v>
          </cell>
          <cell r="R677" t="str">
            <v>060390091All</v>
          </cell>
          <cell r="S677">
            <v>29</v>
          </cell>
        </row>
        <row r="678">
          <cell r="A678" t="str">
            <v>060390091All</v>
          </cell>
          <cell r="B678">
            <v>29</v>
          </cell>
          <cell r="R678" t="str">
            <v>060390091Irrigated</v>
          </cell>
          <cell r="S678">
            <v>46</v>
          </cell>
        </row>
        <row r="679">
          <cell r="A679" t="str">
            <v>060390091Irrigated</v>
          </cell>
          <cell r="B679">
            <v>46</v>
          </cell>
          <cell r="R679" t="str">
            <v>060390091NonIrrigated</v>
          </cell>
          <cell r="S679">
            <v>14</v>
          </cell>
        </row>
        <row r="680">
          <cell r="A680" t="str">
            <v>060390091Nonirrigated</v>
          </cell>
          <cell r="B680">
            <v>14</v>
          </cell>
          <cell r="R680" t="str">
            <v>060470011All</v>
          </cell>
          <cell r="S680">
            <v>49</v>
          </cell>
        </row>
        <row r="681">
          <cell r="A681" t="str">
            <v>060470011All</v>
          </cell>
          <cell r="B681">
            <v>49</v>
          </cell>
          <cell r="R681" t="str">
            <v>060470016All</v>
          </cell>
          <cell r="S681">
            <v>30</v>
          </cell>
        </row>
        <row r="682">
          <cell r="A682" t="str">
            <v>060470016All</v>
          </cell>
          <cell r="B682">
            <v>30</v>
          </cell>
          <cell r="R682" t="str">
            <v>060470018LGRAll</v>
          </cell>
          <cell r="S682">
            <v>5442</v>
          </cell>
        </row>
        <row r="683">
          <cell r="A683" t="str">
            <v>060470018LGRAll</v>
          </cell>
          <cell r="B683">
            <v>5442</v>
          </cell>
          <cell r="R683" t="str">
            <v>060470018TJRAll</v>
          </cell>
          <cell r="S683">
            <v>5661</v>
          </cell>
        </row>
        <row r="684">
          <cell r="A684" t="str">
            <v>060470018TJRAll</v>
          </cell>
          <cell r="B684">
            <v>5661</v>
          </cell>
          <cell r="R684" t="str">
            <v>060470041All</v>
          </cell>
          <cell r="S684">
            <v>120</v>
          </cell>
        </row>
        <row r="685">
          <cell r="A685" t="str">
            <v>060470041All</v>
          </cell>
          <cell r="B685">
            <v>120</v>
          </cell>
          <cell r="R685" t="str">
            <v>060470091All</v>
          </cell>
          <cell r="S685">
            <v>36</v>
          </cell>
        </row>
        <row r="686">
          <cell r="A686" t="str">
            <v>060470091All</v>
          </cell>
          <cell r="B686">
            <v>36</v>
          </cell>
          <cell r="R686" t="str">
            <v>060470091Irrigated</v>
          </cell>
          <cell r="S686">
            <v>47</v>
          </cell>
        </row>
        <row r="687">
          <cell r="A687" t="str">
            <v>060470091Irrigated</v>
          </cell>
          <cell r="B687">
            <v>47</v>
          </cell>
          <cell r="R687" t="str">
            <v>060470091NonIrrigated</v>
          </cell>
          <cell r="S687">
            <v>18</v>
          </cell>
        </row>
        <row r="688">
          <cell r="A688" t="str">
            <v>060470091Nonirrigated</v>
          </cell>
          <cell r="B688">
            <v>18</v>
          </cell>
          <cell r="R688" t="str">
            <v>060490011All</v>
          </cell>
          <cell r="S688">
            <v>65</v>
          </cell>
        </row>
        <row r="689">
          <cell r="A689" t="str">
            <v>060490011All</v>
          </cell>
          <cell r="B689">
            <v>65</v>
          </cell>
          <cell r="R689" t="str">
            <v>060490016All</v>
          </cell>
          <cell r="S689">
            <v>42</v>
          </cell>
        </row>
        <row r="690">
          <cell r="A690" t="str">
            <v>060490016All</v>
          </cell>
          <cell r="B690">
            <v>42</v>
          </cell>
          <cell r="R690" t="str">
            <v>060490091All</v>
          </cell>
          <cell r="S690">
            <v>61</v>
          </cell>
        </row>
        <row r="691">
          <cell r="A691" t="str">
            <v>060490091All</v>
          </cell>
          <cell r="B691">
            <v>61</v>
          </cell>
          <cell r="R691" t="str">
            <v>060530011All</v>
          </cell>
          <cell r="S691">
            <v>21</v>
          </cell>
        </row>
        <row r="692">
          <cell r="A692" t="str">
            <v>060530011All</v>
          </cell>
          <cell r="B692">
            <v>21</v>
          </cell>
          <cell r="R692" t="str">
            <v>060530091All</v>
          </cell>
          <cell r="S692">
            <v>19</v>
          </cell>
        </row>
        <row r="693">
          <cell r="A693" t="str">
            <v>060530091All</v>
          </cell>
          <cell r="B693">
            <v>19</v>
          </cell>
          <cell r="R693" t="str">
            <v>060610011All</v>
          </cell>
          <cell r="S693">
            <v>37</v>
          </cell>
        </row>
        <row r="694">
          <cell r="A694" t="str">
            <v>060610011All</v>
          </cell>
          <cell r="B694">
            <v>37</v>
          </cell>
          <cell r="R694" t="str">
            <v>060610011Irrigated</v>
          </cell>
          <cell r="S694">
            <v>55</v>
          </cell>
        </row>
        <row r="695">
          <cell r="A695" t="str">
            <v>060610011Irrigated</v>
          </cell>
          <cell r="B695">
            <v>55</v>
          </cell>
          <cell r="R695" t="str">
            <v>060610011NonIrrigated</v>
          </cell>
          <cell r="S695">
            <v>18</v>
          </cell>
        </row>
        <row r="696">
          <cell r="A696" t="str">
            <v>060610011Nonirrigated</v>
          </cell>
          <cell r="B696">
            <v>18</v>
          </cell>
          <cell r="R696" t="str">
            <v>060610018LGRAll</v>
          </cell>
          <cell r="S696">
            <v>2484</v>
          </cell>
        </row>
        <row r="697">
          <cell r="A697" t="str">
            <v>060610018LGRAll</v>
          </cell>
          <cell r="B697">
            <v>2484</v>
          </cell>
          <cell r="R697" t="str">
            <v>060610018TJRAll</v>
          </cell>
          <cell r="S697">
            <v>4308</v>
          </cell>
        </row>
        <row r="698">
          <cell r="A698" t="str">
            <v>060610018TJRAll</v>
          </cell>
          <cell r="B698">
            <v>4308</v>
          </cell>
          <cell r="R698" t="str">
            <v>060650011All</v>
          </cell>
          <cell r="S698">
            <v>13</v>
          </cell>
        </row>
        <row r="699">
          <cell r="A699" t="str">
            <v>060650011All</v>
          </cell>
          <cell r="B699">
            <v>13</v>
          </cell>
          <cell r="R699" t="str">
            <v>060650016All</v>
          </cell>
          <cell r="S699">
            <v>17</v>
          </cell>
        </row>
        <row r="700">
          <cell r="A700" t="str">
            <v>060650016All</v>
          </cell>
          <cell r="B700">
            <v>17</v>
          </cell>
          <cell r="R700" t="str">
            <v>060650016Irrigated</v>
          </cell>
          <cell r="S700">
            <v>24</v>
          </cell>
        </row>
        <row r="701">
          <cell r="A701" t="str">
            <v>060650016Irrigated</v>
          </cell>
          <cell r="B701">
            <v>24</v>
          </cell>
          <cell r="R701" t="str">
            <v>060650016NonIrrigated</v>
          </cell>
          <cell r="S701">
            <v>10</v>
          </cell>
        </row>
        <row r="702">
          <cell r="A702" t="str">
            <v>060650016Nonirrigated</v>
          </cell>
          <cell r="B702">
            <v>10</v>
          </cell>
          <cell r="R702" t="str">
            <v>060650041All</v>
          </cell>
          <cell r="S702">
            <v>125</v>
          </cell>
        </row>
        <row r="703">
          <cell r="A703" t="str">
            <v>060650041All</v>
          </cell>
          <cell r="B703">
            <v>125</v>
          </cell>
          <cell r="R703" t="str">
            <v>060650091All</v>
          </cell>
          <cell r="S703">
            <v>18</v>
          </cell>
        </row>
        <row r="704">
          <cell r="A704" t="str">
            <v>060650091All</v>
          </cell>
          <cell r="B704">
            <v>18</v>
          </cell>
          <cell r="R704" t="str">
            <v>060650091Irrigated</v>
          </cell>
          <cell r="S704">
            <v>25</v>
          </cell>
        </row>
        <row r="705">
          <cell r="A705" t="str">
            <v>060650091Irrigated</v>
          </cell>
          <cell r="B705">
            <v>25</v>
          </cell>
          <cell r="R705" t="str">
            <v>060650091NonIrrigated</v>
          </cell>
          <cell r="S705">
            <v>13</v>
          </cell>
        </row>
        <row r="706">
          <cell r="A706" t="str">
            <v>060650091Nonirrigated</v>
          </cell>
          <cell r="B706">
            <v>13</v>
          </cell>
          <cell r="R706" t="str">
            <v>060670011All</v>
          </cell>
          <cell r="S706">
            <v>48</v>
          </cell>
        </row>
        <row r="707">
          <cell r="A707" t="str">
            <v>060670011All</v>
          </cell>
          <cell r="B707">
            <v>48</v>
          </cell>
          <cell r="R707" t="str">
            <v>060670016All</v>
          </cell>
          <cell r="S707">
            <v>37</v>
          </cell>
        </row>
        <row r="708">
          <cell r="A708" t="str">
            <v>060670016All</v>
          </cell>
          <cell r="B708">
            <v>37</v>
          </cell>
          <cell r="R708" t="str">
            <v>060670016Irrigated</v>
          </cell>
          <cell r="S708">
            <v>43</v>
          </cell>
        </row>
        <row r="709">
          <cell r="A709" t="str">
            <v>060670016Irrigated</v>
          </cell>
          <cell r="B709">
            <v>43</v>
          </cell>
          <cell r="R709" t="str">
            <v>060670016NonIrrigated</v>
          </cell>
          <cell r="S709">
            <v>23</v>
          </cell>
        </row>
        <row r="710">
          <cell r="A710" t="str">
            <v>060670016Nonirrigated</v>
          </cell>
          <cell r="B710">
            <v>23</v>
          </cell>
          <cell r="R710" t="str">
            <v>060670018TJRAll</v>
          </cell>
          <cell r="S710">
            <v>5207</v>
          </cell>
        </row>
        <row r="711">
          <cell r="A711" t="str">
            <v>060670018TJRAll</v>
          </cell>
          <cell r="B711">
            <v>5207</v>
          </cell>
          <cell r="R711" t="str">
            <v>060670041All</v>
          </cell>
          <cell r="S711">
            <v>110</v>
          </cell>
        </row>
        <row r="712">
          <cell r="A712" t="str">
            <v>060670041All</v>
          </cell>
          <cell r="B712">
            <v>110</v>
          </cell>
          <cell r="R712" t="str">
            <v>060670051All</v>
          </cell>
          <cell r="S712">
            <v>47</v>
          </cell>
        </row>
        <row r="713">
          <cell r="A713" t="str">
            <v>060670051All</v>
          </cell>
          <cell r="B713">
            <v>47</v>
          </cell>
          <cell r="R713" t="str">
            <v>060670079All</v>
          </cell>
          <cell r="S713">
            <v>1317</v>
          </cell>
        </row>
        <row r="714">
          <cell r="A714" t="str">
            <v>060670079All</v>
          </cell>
          <cell r="B714">
            <v>1317</v>
          </cell>
          <cell r="R714" t="str">
            <v>060690011All</v>
          </cell>
          <cell r="S714">
            <v>20</v>
          </cell>
        </row>
        <row r="715">
          <cell r="A715" t="str">
            <v>060690011All</v>
          </cell>
          <cell r="B715">
            <v>20</v>
          </cell>
          <cell r="R715" t="str">
            <v>060690016All</v>
          </cell>
          <cell r="S715">
            <v>15</v>
          </cell>
        </row>
        <row r="716">
          <cell r="A716" t="str">
            <v>060690016All</v>
          </cell>
          <cell r="B716">
            <v>15</v>
          </cell>
          <cell r="R716" t="str">
            <v>060690079All</v>
          </cell>
          <cell r="S716">
            <v>914</v>
          </cell>
        </row>
        <row r="717">
          <cell r="A717" t="str">
            <v>060690079All</v>
          </cell>
          <cell r="B717">
            <v>914</v>
          </cell>
          <cell r="R717" t="str">
            <v>060730011All</v>
          </cell>
          <cell r="S717">
            <v>4</v>
          </cell>
        </row>
        <row r="718">
          <cell r="A718" t="str">
            <v>060730011All</v>
          </cell>
          <cell r="B718">
            <v>4</v>
          </cell>
          <cell r="R718" t="str">
            <v>060770011All</v>
          </cell>
          <cell r="S718">
            <v>56</v>
          </cell>
        </row>
        <row r="719">
          <cell r="A719" t="str">
            <v>060770011All</v>
          </cell>
          <cell r="B719">
            <v>56</v>
          </cell>
          <cell r="R719" t="str">
            <v>060770016All</v>
          </cell>
          <cell r="S719">
            <v>50</v>
          </cell>
        </row>
        <row r="720">
          <cell r="A720" t="str">
            <v>060770016All</v>
          </cell>
          <cell r="B720">
            <v>50</v>
          </cell>
          <cell r="R720" t="str">
            <v>060770018TJRAll</v>
          </cell>
          <cell r="S720">
            <v>5237</v>
          </cell>
        </row>
        <row r="721">
          <cell r="A721" t="str">
            <v>060770018TJRAll</v>
          </cell>
          <cell r="B721">
            <v>5237</v>
          </cell>
          <cell r="R721" t="str">
            <v>060770041All</v>
          </cell>
          <cell r="S721">
            <v>119</v>
          </cell>
        </row>
        <row r="722">
          <cell r="A722" t="str">
            <v>060770041All</v>
          </cell>
          <cell r="B722">
            <v>119</v>
          </cell>
          <cell r="R722" t="str">
            <v>060770079All</v>
          </cell>
          <cell r="S722">
            <v>1388</v>
          </cell>
        </row>
        <row r="723">
          <cell r="A723" t="str">
            <v>060770079All</v>
          </cell>
          <cell r="B723">
            <v>1388</v>
          </cell>
          <cell r="R723" t="str">
            <v>060770091All</v>
          </cell>
          <cell r="S723">
            <v>40</v>
          </cell>
        </row>
        <row r="724">
          <cell r="A724" t="str">
            <v>060770091All</v>
          </cell>
          <cell r="B724">
            <v>40</v>
          </cell>
          <cell r="R724" t="str">
            <v>060770091Irrigated</v>
          </cell>
          <cell r="S724">
            <v>44</v>
          </cell>
        </row>
        <row r="725">
          <cell r="A725" t="str">
            <v>060770091Irrigated</v>
          </cell>
          <cell r="B725">
            <v>44</v>
          </cell>
          <cell r="R725" t="str">
            <v>060770091NonIrrigated</v>
          </cell>
          <cell r="S725">
            <v>27</v>
          </cell>
        </row>
        <row r="726">
          <cell r="A726" t="str">
            <v>060770091Nonirrigated</v>
          </cell>
          <cell r="B726">
            <v>27</v>
          </cell>
          <cell r="R726" t="str">
            <v>060790011All</v>
          </cell>
          <cell r="S726">
            <v>16</v>
          </cell>
        </row>
        <row r="727">
          <cell r="A727" t="str">
            <v>060790011All</v>
          </cell>
          <cell r="B727">
            <v>16</v>
          </cell>
          <cell r="R727" t="str">
            <v>060790016All</v>
          </cell>
          <cell r="S727">
            <v>15</v>
          </cell>
        </row>
        <row r="728">
          <cell r="A728" t="str">
            <v>060790016All</v>
          </cell>
          <cell r="B728">
            <v>15</v>
          </cell>
          <cell r="R728" t="str">
            <v>060790091All</v>
          </cell>
          <cell r="S728">
            <v>23</v>
          </cell>
        </row>
        <row r="729">
          <cell r="A729" t="str">
            <v>060790091All</v>
          </cell>
          <cell r="B729">
            <v>23</v>
          </cell>
          <cell r="R729" t="str">
            <v>060830011All</v>
          </cell>
          <cell r="S729">
            <v>4</v>
          </cell>
        </row>
        <row r="730">
          <cell r="A730" t="str">
            <v>060830011All</v>
          </cell>
          <cell r="B730">
            <v>4</v>
          </cell>
          <cell r="R730" t="str">
            <v>060850011All</v>
          </cell>
          <cell r="S730">
            <v>22</v>
          </cell>
        </row>
        <row r="731">
          <cell r="A731" t="str">
            <v>060850011All</v>
          </cell>
          <cell r="B731">
            <v>22</v>
          </cell>
          <cell r="R731" t="str">
            <v>060890011All</v>
          </cell>
          <cell r="S731">
            <v>32</v>
          </cell>
        </row>
        <row r="732">
          <cell r="A732" t="str">
            <v>060890011All</v>
          </cell>
          <cell r="B732">
            <v>32</v>
          </cell>
          <cell r="R732" t="str">
            <v>060890011Irrigated</v>
          </cell>
          <cell r="S732">
            <v>48</v>
          </cell>
        </row>
        <row r="733">
          <cell r="A733" t="str">
            <v>060890011Irrigated</v>
          </cell>
          <cell r="B733">
            <v>48</v>
          </cell>
          <cell r="R733" t="str">
            <v>060890011NonIrrigated</v>
          </cell>
          <cell r="S733">
            <v>23</v>
          </cell>
        </row>
        <row r="734">
          <cell r="A734" t="str">
            <v>060890011Nonirrigated</v>
          </cell>
          <cell r="B734">
            <v>23</v>
          </cell>
          <cell r="R734" t="str">
            <v>060890016All</v>
          </cell>
          <cell r="S734">
            <v>29</v>
          </cell>
        </row>
        <row r="735">
          <cell r="A735" t="str">
            <v>060890016All</v>
          </cell>
          <cell r="B735">
            <v>29</v>
          </cell>
          <cell r="R735" t="str">
            <v>060930011All</v>
          </cell>
          <cell r="S735">
            <v>60</v>
          </cell>
        </row>
        <row r="736">
          <cell r="A736" t="str">
            <v>060930011All</v>
          </cell>
          <cell r="B736">
            <v>60</v>
          </cell>
          <cell r="R736" t="str">
            <v>060930016All</v>
          </cell>
          <cell r="S736">
            <v>42</v>
          </cell>
        </row>
        <row r="737">
          <cell r="A737" t="str">
            <v>060930016All</v>
          </cell>
          <cell r="B737">
            <v>42</v>
          </cell>
          <cell r="R737" t="str">
            <v>060930091All</v>
          </cell>
          <cell r="S737">
            <v>60</v>
          </cell>
        </row>
        <row r="738">
          <cell r="A738" t="str">
            <v>060930091All</v>
          </cell>
          <cell r="B738">
            <v>60</v>
          </cell>
          <cell r="R738" t="str">
            <v>060950011All</v>
          </cell>
          <cell r="S738">
            <v>36</v>
          </cell>
        </row>
        <row r="739">
          <cell r="A739" t="str">
            <v>060950011All</v>
          </cell>
          <cell r="B739">
            <v>36</v>
          </cell>
          <cell r="R739" t="str">
            <v>060950011Irrigated</v>
          </cell>
          <cell r="S739">
            <v>50</v>
          </cell>
        </row>
        <row r="740">
          <cell r="A740" t="str">
            <v>060950011Irrigated</v>
          </cell>
          <cell r="B740">
            <v>50</v>
          </cell>
          <cell r="R740" t="str">
            <v>060950011NonIrrigated</v>
          </cell>
          <cell r="S740">
            <v>31</v>
          </cell>
        </row>
        <row r="741">
          <cell r="A741" t="str">
            <v>060950011Nonirrigated</v>
          </cell>
          <cell r="B741">
            <v>31</v>
          </cell>
          <cell r="R741" t="str">
            <v>060950016All</v>
          </cell>
          <cell r="S741">
            <v>36</v>
          </cell>
        </row>
        <row r="742">
          <cell r="A742" t="str">
            <v>060950016All</v>
          </cell>
          <cell r="B742">
            <v>36</v>
          </cell>
          <cell r="R742" t="str">
            <v>060950016Irrigated</v>
          </cell>
          <cell r="S742">
            <v>43</v>
          </cell>
        </row>
        <row r="743">
          <cell r="A743" t="str">
            <v>060950016Irrigated</v>
          </cell>
          <cell r="B743">
            <v>43</v>
          </cell>
          <cell r="R743" t="str">
            <v>060950016NonIrrigated</v>
          </cell>
          <cell r="S743">
            <v>25</v>
          </cell>
        </row>
        <row r="744">
          <cell r="A744" t="str">
            <v>060950016Nonirrigated</v>
          </cell>
          <cell r="B744">
            <v>25</v>
          </cell>
          <cell r="R744" t="str">
            <v>060950041All</v>
          </cell>
          <cell r="S744">
            <v>120</v>
          </cell>
        </row>
        <row r="745">
          <cell r="A745" t="str">
            <v>060950041All</v>
          </cell>
          <cell r="B745">
            <v>120</v>
          </cell>
          <cell r="R745" t="str">
            <v>060950079All</v>
          </cell>
          <cell r="S745">
            <v>1309</v>
          </cell>
        </row>
        <row r="746">
          <cell r="A746" t="str">
            <v>060950079All</v>
          </cell>
          <cell r="B746">
            <v>1309</v>
          </cell>
          <cell r="R746" t="str">
            <v>060950091All</v>
          </cell>
          <cell r="S746">
            <v>28</v>
          </cell>
        </row>
        <row r="747">
          <cell r="A747" t="str">
            <v>060950091All</v>
          </cell>
          <cell r="B747">
            <v>28</v>
          </cell>
          <cell r="R747" t="str">
            <v>060970011All</v>
          </cell>
          <cell r="S747">
            <v>31</v>
          </cell>
        </row>
        <row r="748">
          <cell r="A748" t="str">
            <v>060970011All</v>
          </cell>
          <cell r="B748">
            <v>31</v>
          </cell>
          <cell r="R748" t="str">
            <v>060970016All</v>
          </cell>
          <cell r="S748">
            <v>29</v>
          </cell>
        </row>
        <row r="749">
          <cell r="A749" t="str">
            <v>060970016All</v>
          </cell>
          <cell r="B749">
            <v>29</v>
          </cell>
          <cell r="R749" t="str">
            <v>060990011All</v>
          </cell>
          <cell r="S749">
            <v>56</v>
          </cell>
        </row>
        <row r="750">
          <cell r="A750" t="str">
            <v>060990011All</v>
          </cell>
          <cell r="B750">
            <v>56</v>
          </cell>
          <cell r="R750" t="str">
            <v>060990016All</v>
          </cell>
          <cell r="S750">
            <v>39</v>
          </cell>
        </row>
        <row r="751">
          <cell r="A751" t="str">
            <v>060990016All</v>
          </cell>
          <cell r="B751">
            <v>39</v>
          </cell>
          <cell r="R751" t="str">
            <v>060990018TJRAll</v>
          </cell>
          <cell r="S751">
            <v>5435</v>
          </cell>
        </row>
        <row r="752">
          <cell r="A752" t="str">
            <v>060990018TJRAll</v>
          </cell>
          <cell r="B752">
            <v>5435</v>
          </cell>
          <cell r="R752" t="str">
            <v>060990041All</v>
          </cell>
          <cell r="S752">
            <v>124</v>
          </cell>
        </row>
        <row r="753">
          <cell r="A753" t="str">
            <v>060990041All</v>
          </cell>
          <cell r="B753">
            <v>124</v>
          </cell>
          <cell r="R753" t="str">
            <v>061010011All</v>
          </cell>
          <cell r="S753">
            <v>49</v>
          </cell>
        </row>
        <row r="754">
          <cell r="A754" t="str">
            <v>061010011All</v>
          </cell>
          <cell r="B754">
            <v>49</v>
          </cell>
          <cell r="R754" t="str">
            <v>061010016All</v>
          </cell>
          <cell r="S754">
            <v>43</v>
          </cell>
        </row>
        <row r="755">
          <cell r="A755" t="str">
            <v>061010016All</v>
          </cell>
          <cell r="B755">
            <v>43</v>
          </cell>
          <cell r="R755" t="str">
            <v>061010018LGRAll</v>
          </cell>
          <cell r="S755">
            <v>2996</v>
          </cell>
        </row>
        <row r="756">
          <cell r="A756" t="str">
            <v>061010018LGRAll</v>
          </cell>
          <cell r="B756">
            <v>2996</v>
          </cell>
          <cell r="R756" t="str">
            <v>061010018TJRAll</v>
          </cell>
          <cell r="S756">
            <v>5454</v>
          </cell>
        </row>
        <row r="757">
          <cell r="A757" t="str">
            <v>061010018TJRAll</v>
          </cell>
          <cell r="B757">
            <v>5454</v>
          </cell>
          <cell r="R757" t="str">
            <v>061010041All</v>
          </cell>
          <cell r="S757">
            <v>120</v>
          </cell>
        </row>
        <row r="758">
          <cell r="A758" t="str">
            <v>061010041All</v>
          </cell>
          <cell r="B758">
            <v>120</v>
          </cell>
          <cell r="R758" t="str">
            <v>061010051All</v>
          </cell>
          <cell r="S758">
            <v>51</v>
          </cell>
        </row>
        <row r="759">
          <cell r="A759" t="str">
            <v>061010051All</v>
          </cell>
          <cell r="B759">
            <v>51</v>
          </cell>
          <cell r="R759" t="str">
            <v>061010079All</v>
          </cell>
          <cell r="S759">
            <v>974</v>
          </cell>
        </row>
        <row r="760">
          <cell r="A760" t="str">
            <v>061010079All</v>
          </cell>
          <cell r="B760">
            <v>974</v>
          </cell>
          <cell r="R760" t="str">
            <v>061030011All</v>
          </cell>
          <cell r="S760">
            <v>38</v>
          </cell>
        </row>
        <row r="761">
          <cell r="A761" t="str">
            <v>061030011All</v>
          </cell>
          <cell r="B761">
            <v>38</v>
          </cell>
          <cell r="R761" t="str">
            <v>061030011Irrigated</v>
          </cell>
          <cell r="S761">
            <v>46</v>
          </cell>
        </row>
        <row r="762">
          <cell r="A762" t="str">
            <v>061030011Irrigated</v>
          </cell>
          <cell r="B762">
            <v>46</v>
          </cell>
          <cell r="R762" t="str">
            <v>061030011NonIrrigated</v>
          </cell>
          <cell r="S762">
            <v>25</v>
          </cell>
        </row>
        <row r="763">
          <cell r="A763" t="str">
            <v>061030011Nonirrigated</v>
          </cell>
          <cell r="B763">
            <v>25</v>
          </cell>
          <cell r="R763" t="str">
            <v>061030016All</v>
          </cell>
          <cell r="S763">
            <v>26</v>
          </cell>
        </row>
        <row r="764">
          <cell r="A764" t="str">
            <v>061030016All</v>
          </cell>
          <cell r="B764">
            <v>26</v>
          </cell>
          <cell r="R764" t="str">
            <v>061030016Irrigated</v>
          </cell>
          <cell r="S764">
            <v>43</v>
          </cell>
        </row>
        <row r="765">
          <cell r="A765" t="str">
            <v>061030016Irrigated</v>
          </cell>
          <cell r="B765">
            <v>43</v>
          </cell>
          <cell r="R765" t="str">
            <v>061030016NonIrrigated</v>
          </cell>
          <cell r="S765">
            <v>17</v>
          </cell>
        </row>
        <row r="766">
          <cell r="A766" t="str">
            <v>061030016Nonirrigated</v>
          </cell>
          <cell r="B766">
            <v>17</v>
          </cell>
          <cell r="R766" t="str">
            <v>061030018LGRAll</v>
          </cell>
          <cell r="S766">
            <v>4762</v>
          </cell>
        </row>
        <row r="767">
          <cell r="A767" t="str">
            <v>061030018LGRAll</v>
          </cell>
          <cell r="B767">
            <v>4762</v>
          </cell>
          <cell r="R767" t="str">
            <v>061030018TJRAll</v>
          </cell>
          <cell r="S767">
            <v>4080</v>
          </cell>
        </row>
        <row r="768">
          <cell r="A768" t="str">
            <v>061030018TJRAll</v>
          </cell>
          <cell r="B768">
            <v>4080</v>
          </cell>
          <cell r="R768" t="str">
            <v>061030041All</v>
          </cell>
          <cell r="S768">
            <v>120</v>
          </cell>
        </row>
        <row r="769">
          <cell r="A769" t="str">
            <v>061030041All</v>
          </cell>
          <cell r="B769">
            <v>120</v>
          </cell>
          <cell r="R769" t="str">
            <v>061030079All</v>
          </cell>
          <cell r="S769">
            <v>1267</v>
          </cell>
        </row>
        <row r="770">
          <cell r="A770" t="str">
            <v>061030079All</v>
          </cell>
          <cell r="B770">
            <v>1267</v>
          </cell>
          <cell r="R770" t="str">
            <v>061030091All</v>
          </cell>
          <cell r="S770">
            <v>26</v>
          </cell>
        </row>
        <row r="771">
          <cell r="A771" t="str">
            <v>061030091All</v>
          </cell>
          <cell r="B771">
            <v>26</v>
          </cell>
          <cell r="R771" t="str">
            <v>061070011All</v>
          </cell>
          <cell r="S771">
            <v>45</v>
          </cell>
        </row>
        <row r="772">
          <cell r="A772" t="str">
            <v>061070011All</v>
          </cell>
          <cell r="B772">
            <v>45</v>
          </cell>
          <cell r="R772" t="str">
            <v>061070016All</v>
          </cell>
          <cell r="S772">
            <v>27</v>
          </cell>
        </row>
        <row r="773">
          <cell r="A773" t="str">
            <v>061070016All</v>
          </cell>
          <cell r="B773">
            <v>27</v>
          </cell>
          <cell r="R773" t="str">
            <v>061070016Irrigated</v>
          </cell>
          <cell r="S773">
            <v>39</v>
          </cell>
        </row>
        <row r="774">
          <cell r="A774" t="str">
            <v>061070016Irrigated</v>
          </cell>
          <cell r="B774">
            <v>39</v>
          </cell>
          <cell r="R774" t="str">
            <v>061070016NonIrrigated</v>
          </cell>
          <cell r="S774">
            <v>10</v>
          </cell>
        </row>
        <row r="775">
          <cell r="A775" t="str">
            <v>061070016Nonirrigated</v>
          </cell>
          <cell r="B775">
            <v>10</v>
          </cell>
          <cell r="R775" t="str">
            <v>061070041All</v>
          </cell>
          <cell r="S775">
            <v>124</v>
          </cell>
        </row>
        <row r="776">
          <cell r="A776" t="str">
            <v>061070041All</v>
          </cell>
          <cell r="B776">
            <v>124</v>
          </cell>
          <cell r="R776" t="str">
            <v>061070051All</v>
          </cell>
          <cell r="S776">
            <v>47</v>
          </cell>
        </row>
        <row r="777">
          <cell r="A777" t="str">
            <v>061070051All</v>
          </cell>
          <cell r="B777">
            <v>47</v>
          </cell>
          <cell r="R777" t="str">
            <v>061070079All</v>
          </cell>
          <cell r="S777">
            <v>1190</v>
          </cell>
        </row>
        <row r="778">
          <cell r="A778" t="str">
            <v>061070079All</v>
          </cell>
          <cell r="B778">
            <v>1190</v>
          </cell>
          <cell r="R778" t="str">
            <v>061070091All</v>
          </cell>
          <cell r="S778">
            <v>26</v>
          </cell>
        </row>
        <row r="779">
          <cell r="A779" t="str">
            <v>061070091All</v>
          </cell>
          <cell r="B779">
            <v>26</v>
          </cell>
          <cell r="R779" t="str">
            <v>061070091Irrigated</v>
          </cell>
          <cell r="S779">
            <v>31</v>
          </cell>
        </row>
        <row r="780">
          <cell r="A780" t="str">
            <v>061070091Irrigated</v>
          </cell>
          <cell r="B780">
            <v>31</v>
          </cell>
          <cell r="R780" t="str">
            <v>061070091NonIrrigated</v>
          </cell>
          <cell r="S780">
            <v>16</v>
          </cell>
        </row>
        <row r="781">
          <cell r="A781" t="str">
            <v>061070091Nonirrigated</v>
          </cell>
          <cell r="B781">
            <v>16</v>
          </cell>
          <cell r="R781" t="str">
            <v>061130011All</v>
          </cell>
          <cell r="S781">
            <v>37</v>
          </cell>
        </row>
        <row r="782">
          <cell r="A782" t="str">
            <v>061130011All</v>
          </cell>
          <cell r="B782">
            <v>37</v>
          </cell>
          <cell r="R782" t="str">
            <v>061130016All</v>
          </cell>
          <cell r="S782">
            <v>38</v>
          </cell>
        </row>
        <row r="783">
          <cell r="A783" t="str">
            <v>061130016All</v>
          </cell>
          <cell r="B783">
            <v>38</v>
          </cell>
          <cell r="R783" t="str">
            <v>061130018TJRAll</v>
          </cell>
          <cell r="S783">
            <v>4689</v>
          </cell>
        </row>
        <row r="784">
          <cell r="A784" t="str">
            <v>061130018TJRAll</v>
          </cell>
          <cell r="B784">
            <v>4689</v>
          </cell>
          <cell r="R784" t="str">
            <v>061130041All</v>
          </cell>
          <cell r="S784">
            <v>120</v>
          </cell>
        </row>
        <row r="785">
          <cell r="A785" t="str">
            <v>061130041All</v>
          </cell>
          <cell r="B785">
            <v>120</v>
          </cell>
          <cell r="R785" t="str">
            <v>061130051All</v>
          </cell>
          <cell r="S785">
            <v>51</v>
          </cell>
        </row>
        <row r="786">
          <cell r="A786" t="str">
            <v>061130051All</v>
          </cell>
          <cell r="B786">
            <v>51</v>
          </cell>
          <cell r="R786" t="str">
            <v>061130079All</v>
          </cell>
          <cell r="S786">
            <v>1086</v>
          </cell>
        </row>
        <row r="787">
          <cell r="A787" t="str">
            <v>061130079All</v>
          </cell>
          <cell r="B787">
            <v>1086</v>
          </cell>
          <cell r="R787" t="str">
            <v>061130091All</v>
          </cell>
          <cell r="S787">
            <v>32</v>
          </cell>
        </row>
        <row r="788">
          <cell r="A788" t="str">
            <v>061130091All</v>
          </cell>
          <cell r="B788">
            <v>32</v>
          </cell>
          <cell r="R788" t="str">
            <v>061130091Irrigated</v>
          </cell>
          <cell r="S788">
            <v>39</v>
          </cell>
        </row>
        <row r="789">
          <cell r="A789" t="str">
            <v>061130091Irrigated</v>
          </cell>
          <cell r="B789">
            <v>39</v>
          </cell>
          <cell r="R789" t="str">
            <v>061130091NonIrrigated</v>
          </cell>
          <cell r="S789">
            <v>23</v>
          </cell>
        </row>
        <row r="790">
          <cell r="A790" t="str">
            <v>061130091Nonirrigated</v>
          </cell>
          <cell r="B790">
            <v>23</v>
          </cell>
          <cell r="R790" t="str">
            <v>061150011All</v>
          </cell>
          <cell r="S790">
            <v>28</v>
          </cell>
        </row>
        <row r="791">
          <cell r="A791" t="str">
            <v>061150011All</v>
          </cell>
          <cell r="B791">
            <v>28</v>
          </cell>
          <cell r="R791" t="str">
            <v>061150018LGRAll</v>
          </cell>
          <cell r="S791">
            <v>5333</v>
          </cell>
        </row>
        <row r="792">
          <cell r="A792" t="str">
            <v>061150018LGRAll</v>
          </cell>
          <cell r="B792">
            <v>5333</v>
          </cell>
          <cell r="R792" t="str">
            <v>061150018TJRAll</v>
          </cell>
          <cell r="S792">
            <v>5174</v>
          </cell>
        </row>
        <row r="793">
          <cell r="A793" t="str">
            <v>061150018TJRAll</v>
          </cell>
          <cell r="B793">
            <v>5174</v>
          </cell>
          <cell r="R793" t="str">
            <v>061150041All</v>
          </cell>
          <cell r="S793">
            <v>120</v>
          </cell>
        </row>
        <row r="794">
          <cell r="A794" t="str">
            <v>061150041All</v>
          </cell>
          <cell r="B794">
            <v>120</v>
          </cell>
          <cell r="R794" t="str">
            <v>061150079All</v>
          </cell>
          <cell r="S794">
            <v>1680</v>
          </cell>
        </row>
        <row r="795">
          <cell r="A795" t="str">
            <v>061150079All</v>
          </cell>
          <cell r="B795">
            <v>1680</v>
          </cell>
          <cell r="R795" t="str">
            <v>080010011All</v>
          </cell>
          <cell r="S795">
            <v>19</v>
          </cell>
        </row>
        <row r="796">
          <cell r="A796" t="str">
            <v>080010011All</v>
          </cell>
          <cell r="B796">
            <v>19</v>
          </cell>
          <cell r="R796" t="str">
            <v>080010041All</v>
          </cell>
          <cell r="S796">
            <v>40</v>
          </cell>
        </row>
        <row r="797">
          <cell r="A797" t="str">
            <v>080010041All</v>
          </cell>
          <cell r="B797">
            <v>40</v>
          </cell>
          <cell r="R797" t="str">
            <v>080010041Irrigated</v>
          </cell>
          <cell r="S797">
            <v>100</v>
          </cell>
        </row>
        <row r="798">
          <cell r="A798" t="str">
            <v>080010041Irrigated</v>
          </cell>
          <cell r="B798">
            <v>100</v>
          </cell>
          <cell r="R798" t="str">
            <v>080010041NonIrrigated</v>
          </cell>
          <cell r="S798">
            <v>19</v>
          </cell>
        </row>
        <row r="799">
          <cell r="A799" t="str">
            <v>080010041Nonirrigated</v>
          </cell>
          <cell r="B799">
            <v>19</v>
          </cell>
          <cell r="R799" t="str">
            <v>080010051All</v>
          </cell>
          <cell r="S799">
            <v>12</v>
          </cell>
        </row>
        <row r="800">
          <cell r="A800" t="str">
            <v>080010051All</v>
          </cell>
          <cell r="B800">
            <v>12</v>
          </cell>
          <cell r="R800" t="str">
            <v>080010078All</v>
          </cell>
          <cell r="S800">
            <v>461</v>
          </cell>
        </row>
        <row r="801">
          <cell r="A801" t="str">
            <v>080010078All</v>
          </cell>
          <cell r="B801">
            <v>461</v>
          </cell>
          <cell r="R801" t="str">
            <v>080010091All</v>
          </cell>
          <cell r="S801">
            <v>35</v>
          </cell>
        </row>
        <row r="802">
          <cell r="A802" t="str">
            <v>080010091All</v>
          </cell>
          <cell r="B802">
            <v>35</v>
          </cell>
          <cell r="R802" t="str">
            <v>080010091Irrigated</v>
          </cell>
          <cell r="S802">
            <v>44</v>
          </cell>
        </row>
        <row r="803">
          <cell r="A803" t="str">
            <v>080010091Irrigated</v>
          </cell>
          <cell r="B803">
            <v>44</v>
          </cell>
          <cell r="R803" t="str">
            <v>080010091NonIrrigated</v>
          </cell>
          <cell r="S803">
            <v>18</v>
          </cell>
        </row>
        <row r="804">
          <cell r="A804" t="str">
            <v>080010091Nonirrigated</v>
          </cell>
          <cell r="B804">
            <v>18</v>
          </cell>
          <cell r="R804" t="str">
            <v>080030011All</v>
          </cell>
          <cell r="S804">
            <v>56</v>
          </cell>
        </row>
        <row r="805">
          <cell r="A805" t="str">
            <v>080030011All</v>
          </cell>
          <cell r="B805">
            <v>56</v>
          </cell>
          <cell r="R805" t="str">
            <v>080030016All</v>
          </cell>
          <cell r="S805">
            <v>56</v>
          </cell>
        </row>
        <row r="806">
          <cell r="A806" t="str">
            <v>080030016All</v>
          </cell>
          <cell r="B806">
            <v>56</v>
          </cell>
          <cell r="R806" t="str">
            <v>080030091All</v>
          </cell>
          <cell r="S806">
            <v>88</v>
          </cell>
        </row>
        <row r="807">
          <cell r="A807" t="str">
            <v>080030091All</v>
          </cell>
          <cell r="B807">
            <v>88</v>
          </cell>
          <cell r="R807" t="str">
            <v>080050011All</v>
          </cell>
          <cell r="S807">
            <v>15</v>
          </cell>
        </row>
        <row r="808">
          <cell r="A808" t="str">
            <v>080050011All</v>
          </cell>
          <cell r="B808">
            <v>15</v>
          </cell>
          <cell r="R808" t="str">
            <v>080050041All</v>
          </cell>
          <cell r="S808">
            <v>24</v>
          </cell>
        </row>
        <row r="809">
          <cell r="A809" t="str">
            <v>080050041All</v>
          </cell>
          <cell r="B809">
            <v>24</v>
          </cell>
          <cell r="R809" t="str">
            <v>080050078All</v>
          </cell>
          <cell r="S809">
            <v>413</v>
          </cell>
        </row>
        <row r="810">
          <cell r="A810" t="str">
            <v>080050078All</v>
          </cell>
          <cell r="B810">
            <v>413</v>
          </cell>
          <cell r="R810" t="str">
            <v>080090011All</v>
          </cell>
          <cell r="S810">
            <v>15</v>
          </cell>
        </row>
        <row r="811">
          <cell r="A811" t="str">
            <v>080090011All</v>
          </cell>
          <cell r="B811">
            <v>15</v>
          </cell>
          <cell r="R811" t="str">
            <v>080090041All</v>
          </cell>
          <cell r="S811">
            <v>57</v>
          </cell>
        </row>
        <row r="812">
          <cell r="A812" t="str">
            <v>080090041All</v>
          </cell>
          <cell r="B812">
            <v>57</v>
          </cell>
          <cell r="R812" t="str">
            <v>080090041Irrigated</v>
          </cell>
          <cell r="S812">
            <v>121</v>
          </cell>
        </row>
        <row r="813">
          <cell r="A813" t="str">
            <v>080090041Irrigated</v>
          </cell>
          <cell r="B813">
            <v>121</v>
          </cell>
          <cell r="R813" t="str">
            <v>080090041NonIrrigated</v>
          </cell>
          <cell r="S813">
            <v>19</v>
          </cell>
        </row>
        <row r="814">
          <cell r="A814" t="str">
            <v>080090041Nonirrigated</v>
          </cell>
          <cell r="B814">
            <v>19</v>
          </cell>
          <cell r="R814" t="str">
            <v>080090051All</v>
          </cell>
          <cell r="S814">
            <v>18</v>
          </cell>
        </row>
        <row r="815">
          <cell r="A815" t="str">
            <v>080090051All</v>
          </cell>
          <cell r="B815">
            <v>18</v>
          </cell>
          <cell r="R815" t="str">
            <v>080090078All</v>
          </cell>
          <cell r="S815">
            <v>612</v>
          </cell>
        </row>
        <row r="816">
          <cell r="A816" t="str">
            <v>080090078All</v>
          </cell>
          <cell r="B816">
            <v>612</v>
          </cell>
          <cell r="R816" t="str">
            <v>080090078Irrigated</v>
          </cell>
          <cell r="S816">
            <v>1135</v>
          </cell>
        </row>
        <row r="817">
          <cell r="A817" t="str">
            <v>080090078Irrigated</v>
          </cell>
          <cell r="B817">
            <v>1135</v>
          </cell>
          <cell r="R817" t="str">
            <v>080090078NonIrrigated</v>
          </cell>
          <cell r="S817">
            <v>440</v>
          </cell>
        </row>
        <row r="818">
          <cell r="A818" t="str">
            <v>080090078Nonirrigated</v>
          </cell>
          <cell r="B818">
            <v>440</v>
          </cell>
          <cell r="R818" t="str">
            <v>080090081All</v>
          </cell>
          <cell r="S818">
            <v>25</v>
          </cell>
        </row>
        <row r="819">
          <cell r="A819" t="str">
            <v>080090081All</v>
          </cell>
          <cell r="B819">
            <v>25</v>
          </cell>
          <cell r="R819" t="str">
            <v>080110011All</v>
          </cell>
          <cell r="S819">
            <v>21</v>
          </cell>
        </row>
        <row r="820">
          <cell r="A820" t="str">
            <v>080110011All</v>
          </cell>
          <cell r="B820">
            <v>21</v>
          </cell>
          <cell r="R820" t="str">
            <v>080110011Irrigated</v>
          </cell>
          <cell r="S820">
            <v>32</v>
          </cell>
        </row>
        <row r="821">
          <cell r="A821" t="str">
            <v>080110011Irrigated</v>
          </cell>
          <cell r="B821">
            <v>32</v>
          </cell>
          <cell r="R821" t="str">
            <v>080110011NonIrrigated</v>
          </cell>
          <cell r="S821">
            <v>11</v>
          </cell>
        </row>
        <row r="822">
          <cell r="A822" t="str">
            <v>080110011Nonirrigated</v>
          </cell>
          <cell r="B822">
            <v>11</v>
          </cell>
          <cell r="R822" t="str">
            <v>080110041All</v>
          </cell>
          <cell r="S822">
            <v>78</v>
          </cell>
        </row>
        <row r="823">
          <cell r="A823" t="str">
            <v>080110041All</v>
          </cell>
          <cell r="B823">
            <v>78</v>
          </cell>
          <cell r="R823" t="str">
            <v>080110051All</v>
          </cell>
          <cell r="S823">
            <v>17</v>
          </cell>
        </row>
        <row r="824">
          <cell r="A824" t="str">
            <v>080110051All</v>
          </cell>
          <cell r="B824">
            <v>17</v>
          </cell>
          <cell r="R824" t="str">
            <v>080110081All</v>
          </cell>
          <cell r="S824">
            <v>22</v>
          </cell>
        </row>
        <row r="825">
          <cell r="A825" t="str">
            <v>080110081All</v>
          </cell>
          <cell r="B825">
            <v>22</v>
          </cell>
          <cell r="R825" t="str">
            <v>080130011All</v>
          </cell>
          <cell r="S825">
            <v>23</v>
          </cell>
        </row>
        <row r="826">
          <cell r="A826" t="str">
            <v>080130011All</v>
          </cell>
          <cell r="B826">
            <v>23</v>
          </cell>
          <cell r="R826" t="str">
            <v>080130011Irrigated</v>
          </cell>
          <cell r="S826">
            <v>39</v>
          </cell>
        </row>
        <row r="827">
          <cell r="A827" t="str">
            <v>080130011Irrigated</v>
          </cell>
          <cell r="B827">
            <v>39</v>
          </cell>
          <cell r="R827" t="str">
            <v>080130011NonIrrigated</v>
          </cell>
          <cell r="S827">
            <v>17</v>
          </cell>
        </row>
        <row r="828">
          <cell r="A828" t="str">
            <v>080130011Nonirrigated</v>
          </cell>
          <cell r="B828">
            <v>17</v>
          </cell>
          <cell r="R828" t="str">
            <v>080130041All</v>
          </cell>
          <cell r="S828">
            <v>98</v>
          </cell>
        </row>
        <row r="829">
          <cell r="A829" t="str">
            <v>080130041All</v>
          </cell>
          <cell r="B829">
            <v>98</v>
          </cell>
          <cell r="R829" t="str">
            <v>080130091All</v>
          </cell>
          <cell r="S829">
            <v>53</v>
          </cell>
        </row>
        <row r="830">
          <cell r="A830" t="str">
            <v>080130091All</v>
          </cell>
          <cell r="B830">
            <v>53</v>
          </cell>
          <cell r="R830" t="str">
            <v>080140011All</v>
          </cell>
          <cell r="S830">
            <v>17</v>
          </cell>
        </row>
        <row r="831">
          <cell r="A831" t="str">
            <v>080140011All</v>
          </cell>
          <cell r="B831">
            <v>17</v>
          </cell>
          <cell r="R831" t="str">
            <v>080170011All</v>
          </cell>
          <cell r="S831">
            <v>14</v>
          </cell>
        </row>
        <row r="832">
          <cell r="A832" t="str">
            <v>080170011All</v>
          </cell>
          <cell r="B832">
            <v>14</v>
          </cell>
          <cell r="R832" t="str">
            <v>080170041All</v>
          </cell>
          <cell r="S832">
            <v>35</v>
          </cell>
        </row>
        <row r="833">
          <cell r="A833" t="str">
            <v>080170041All</v>
          </cell>
          <cell r="B833">
            <v>35</v>
          </cell>
          <cell r="R833" t="str">
            <v>080170041Irrigated</v>
          </cell>
          <cell r="S833">
            <v>113</v>
          </cell>
        </row>
        <row r="834">
          <cell r="A834" t="str">
            <v>080170041Irrigated</v>
          </cell>
          <cell r="B834">
            <v>113</v>
          </cell>
          <cell r="R834" t="str">
            <v>080170041NonIrrigated</v>
          </cell>
          <cell r="S834">
            <v>13</v>
          </cell>
        </row>
        <row r="835">
          <cell r="A835" t="str">
            <v>080170041Nonirrigated</v>
          </cell>
          <cell r="B835">
            <v>13</v>
          </cell>
          <cell r="R835" t="str">
            <v>080170051All</v>
          </cell>
          <cell r="S835">
            <v>14</v>
          </cell>
        </row>
        <row r="836">
          <cell r="A836" t="str">
            <v>080170051All</v>
          </cell>
          <cell r="B836">
            <v>14</v>
          </cell>
          <cell r="R836" t="str">
            <v>080170078All</v>
          </cell>
          <cell r="S836">
            <v>454</v>
          </cell>
        </row>
        <row r="837">
          <cell r="A837" t="str">
            <v>080170078All</v>
          </cell>
          <cell r="B837">
            <v>454</v>
          </cell>
          <cell r="R837" t="str">
            <v>080210011All</v>
          </cell>
          <cell r="S837">
            <v>62</v>
          </cell>
        </row>
        <row r="838">
          <cell r="A838" t="str">
            <v>080210011All</v>
          </cell>
          <cell r="B838">
            <v>62</v>
          </cell>
          <cell r="R838" t="str">
            <v>080210016All</v>
          </cell>
          <cell r="S838">
            <v>55</v>
          </cell>
        </row>
        <row r="839">
          <cell r="A839" t="str">
            <v>080210016All</v>
          </cell>
          <cell r="B839">
            <v>55</v>
          </cell>
          <cell r="R839" t="str">
            <v>080210091All</v>
          </cell>
          <cell r="S839">
            <v>82</v>
          </cell>
        </row>
        <row r="840">
          <cell r="A840" t="str">
            <v>080210091All</v>
          </cell>
          <cell r="B840">
            <v>82</v>
          </cell>
          <cell r="R840" t="str">
            <v>080230011All</v>
          </cell>
          <cell r="S840">
            <v>60</v>
          </cell>
        </row>
        <row r="841">
          <cell r="A841" t="str">
            <v>080230011All</v>
          </cell>
          <cell r="B841">
            <v>60</v>
          </cell>
          <cell r="R841" t="str">
            <v>080230091All</v>
          </cell>
          <cell r="S841">
            <v>90</v>
          </cell>
        </row>
        <row r="842">
          <cell r="A842" t="str">
            <v>080230091All</v>
          </cell>
          <cell r="B842">
            <v>90</v>
          </cell>
          <cell r="R842" t="str">
            <v>080250011All</v>
          </cell>
          <cell r="S842">
            <v>19</v>
          </cell>
        </row>
        <row r="843">
          <cell r="A843" t="str">
            <v>080250011All</v>
          </cell>
          <cell r="B843">
            <v>19</v>
          </cell>
          <cell r="R843" t="str">
            <v>080250011Irrigated</v>
          </cell>
          <cell r="S843">
            <v>28</v>
          </cell>
        </row>
        <row r="844">
          <cell r="A844" t="str">
            <v>080250011Irrigated</v>
          </cell>
          <cell r="B844">
            <v>28</v>
          </cell>
          <cell r="R844" t="str">
            <v>080250011NonIrrigated</v>
          </cell>
          <cell r="S844">
            <v>11</v>
          </cell>
        </row>
        <row r="845">
          <cell r="A845" t="str">
            <v>080250011Nonirrigated</v>
          </cell>
          <cell r="B845">
            <v>11</v>
          </cell>
          <cell r="R845" t="str">
            <v>080250041All</v>
          </cell>
          <cell r="S845">
            <v>76</v>
          </cell>
        </row>
        <row r="846">
          <cell r="A846" t="str">
            <v>080250041All</v>
          </cell>
          <cell r="B846">
            <v>76</v>
          </cell>
          <cell r="R846" t="str">
            <v>080250051All</v>
          </cell>
          <cell r="S846">
            <v>22</v>
          </cell>
        </row>
        <row r="847">
          <cell r="A847" t="str">
            <v>080250051All</v>
          </cell>
          <cell r="B847">
            <v>22</v>
          </cell>
          <cell r="R847" t="str">
            <v>080250051Irrigated</v>
          </cell>
          <cell r="S847">
            <v>32</v>
          </cell>
        </row>
        <row r="848">
          <cell r="A848" t="str">
            <v>080250051Irrigated</v>
          </cell>
          <cell r="B848">
            <v>32</v>
          </cell>
          <cell r="R848" t="str">
            <v>080250051NonIrrigated</v>
          </cell>
          <cell r="S848">
            <v>13</v>
          </cell>
        </row>
        <row r="849">
          <cell r="A849" t="str">
            <v>080250051Nonirrigated</v>
          </cell>
          <cell r="B849">
            <v>13</v>
          </cell>
          <cell r="R849" t="str">
            <v>080290041All</v>
          </cell>
          <cell r="S849">
            <v>120</v>
          </cell>
        </row>
        <row r="850">
          <cell r="A850" t="str">
            <v>080290041All</v>
          </cell>
          <cell r="B850">
            <v>120</v>
          </cell>
          <cell r="R850" t="str">
            <v>080290091All</v>
          </cell>
          <cell r="S850">
            <v>60</v>
          </cell>
        </row>
        <row r="851">
          <cell r="A851" t="str">
            <v>080290091All</v>
          </cell>
          <cell r="B851">
            <v>60</v>
          </cell>
          <cell r="R851" t="str">
            <v>080310011All</v>
          </cell>
          <cell r="S851">
            <v>17</v>
          </cell>
        </row>
        <row r="852">
          <cell r="A852" t="str">
            <v>080310011All</v>
          </cell>
          <cell r="B852">
            <v>17</v>
          </cell>
          <cell r="R852" t="str">
            <v>080310078All</v>
          </cell>
          <cell r="S852">
            <v>365</v>
          </cell>
        </row>
        <row r="853">
          <cell r="A853" t="str">
            <v>080310078All</v>
          </cell>
          <cell r="B853">
            <v>365</v>
          </cell>
          <cell r="R853" t="str">
            <v>080330011All</v>
          </cell>
          <cell r="S853">
            <v>10</v>
          </cell>
        </row>
        <row r="854">
          <cell r="A854" t="str">
            <v>080330011All</v>
          </cell>
          <cell r="B854">
            <v>10</v>
          </cell>
          <cell r="R854" t="str">
            <v>080390011All</v>
          </cell>
          <cell r="S854">
            <v>14</v>
          </cell>
        </row>
        <row r="855">
          <cell r="A855" t="str">
            <v>080390011All</v>
          </cell>
          <cell r="B855">
            <v>14</v>
          </cell>
          <cell r="R855" t="str">
            <v>080390016All</v>
          </cell>
          <cell r="S855">
            <v>18</v>
          </cell>
        </row>
        <row r="856">
          <cell r="A856" t="str">
            <v>080390016All</v>
          </cell>
          <cell r="B856">
            <v>18</v>
          </cell>
          <cell r="R856" t="str">
            <v>080390041All</v>
          </cell>
          <cell r="S856">
            <v>23</v>
          </cell>
        </row>
        <row r="857">
          <cell r="A857" t="str">
            <v>080390041All</v>
          </cell>
          <cell r="B857">
            <v>23</v>
          </cell>
          <cell r="R857" t="str">
            <v>080390078All</v>
          </cell>
          <cell r="S857">
            <v>468</v>
          </cell>
        </row>
        <row r="858">
          <cell r="A858" t="str">
            <v>080390078All</v>
          </cell>
          <cell r="B858">
            <v>468</v>
          </cell>
          <cell r="R858" t="str">
            <v>080410011All</v>
          </cell>
          <cell r="S858">
            <v>18</v>
          </cell>
        </row>
        <row r="859">
          <cell r="A859" t="str">
            <v>080410011All</v>
          </cell>
          <cell r="B859">
            <v>18</v>
          </cell>
          <cell r="R859" t="str">
            <v>080410011Irrigated</v>
          </cell>
          <cell r="S859">
            <v>34</v>
          </cell>
        </row>
        <row r="860">
          <cell r="A860" t="str">
            <v>080410011Irrigated</v>
          </cell>
          <cell r="B860">
            <v>34</v>
          </cell>
          <cell r="R860" t="str">
            <v>080410011NonIrrigated</v>
          </cell>
          <cell r="S860">
            <v>11</v>
          </cell>
        </row>
        <row r="861">
          <cell r="A861" t="str">
            <v>080410011Nonirrigated</v>
          </cell>
          <cell r="B861">
            <v>11</v>
          </cell>
          <cell r="R861" t="str">
            <v>080610011All</v>
          </cell>
          <cell r="S861">
            <v>13</v>
          </cell>
        </row>
        <row r="862">
          <cell r="A862" t="str">
            <v>080610011All</v>
          </cell>
          <cell r="B862">
            <v>13</v>
          </cell>
          <cell r="R862" t="str">
            <v>080610041All</v>
          </cell>
          <cell r="S862">
            <v>18</v>
          </cell>
        </row>
        <row r="863">
          <cell r="A863" t="str">
            <v>080610041All</v>
          </cell>
          <cell r="B863">
            <v>18</v>
          </cell>
          <cell r="R863" t="str">
            <v>080610051All</v>
          </cell>
          <cell r="S863">
            <v>18</v>
          </cell>
        </row>
        <row r="864">
          <cell r="A864" t="str">
            <v>080610051All</v>
          </cell>
          <cell r="B864">
            <v>18</v>
          </cell>
          <cell r="R864" t="str">
            <v>080610078All</v>
          </cell>
          <cell r="S864">
            <v>549</v>
          </cell>
        </row>
        <row r="865">
          <cell r="A865" t="str">
            <v>080610078All</v>
          </cell>
          <cell r="B865">
            <v>549</v>
          </cell>
          <cell r="R865" t="str">
            <v>080610091All</v>
          </cell>
          <cell r="S865">
            <v>33</v>
          </cell>
        </row>
        <row r="866">
          <cell r="A866" t="str">
            <v>080610091All</v>
          </cell>
          <cell r="B866">
            <v>33</v>
          </cell>
          <cell r="R866" t="str">
            <v>080630011All</v>
          </cell>
          <cell r="S866">
            <v>20</v>
          </cell>
        </row>
        <row r="867">
          <cell r="A867" t="str">
            <v>080630011All</v>
          </cell>
          <cell r="B867">
            <v>20</v>
          </cell>
          <cell r="R867" t="str">
            <v>080630016All</v>
          </cell>
          <cell r="S867">
            <v>32</v>
          </cell>
        </row>
        <row r="868">
          <cell r="A868" t="str">
            <v>080630016All</v>
          </cell>
          <cell r="B868">
            <v>32</v>
          </cell>
          <cell r="R868" t="str">
            <v>080630016Irrigated</v>
          </cell>
          <cell r="S868">
            <v>42</v>
          </cell>
        </row>
        <row r="869">
          <cell r="A869" t="str">
            <v>080630016Irrigated</v>
          </cell>
          <cell r="B869">
            <v>42</v>
          </cell>
          <cell r="R869" t="str">
            <v>080630016NonIrrigated</v>
          </cell>
          <cell r="S869">
            <v>22</v>
          </cell>
        </row>
        <row r="870">
          <cell r="A870" t="str">
            <v>080630016Nonirrigated</v>
          </cell>
          <cell r="B870">
            <v>22</v>
          </cell>
          <cell r="R870" t="str">
            <v>080630041All</v>
          </cell>
          <cell r="S870">
            <v>56</v>
          </cell>
        </row>
        <row r="871">
          <cell r="A871" t="str">
            <v>080630041All</v>
          </cell>
          <cell r="B871">
            <v>56</v>
          </cell>
          <cell r="R871" t="str">
            <v>080630041Irrigated</v>
          </cell>
          <cell r="S871">
            <v>113</v>
          </cell>
        </row>
        <row r="872">
          <cell r="A872" t="str">
            <v>080630041Irrigated</v>
          </cell>
          <cell r="B872">
            <v>113</v>
          </cell>
          <cell r="R872" t="str">
            <v>080630041NonIrrigated</v>
          </cell>
          <cell r="S872">
            <v>21</v>
          </cell>
        </row>
        <row r="873">
          <cell r="A873" t="str">
            <v>080630041Nonirrigated</v>
          </cell>
          <cell r="B873">
            <v>21</v>
          </cell>
          <cell r="R873" t="str">
            <v>080630051All</v>
          </cell>
          <cell r="S873">
            <v>19</v>
          </cell>
        </row>
        <row r="874">
          <cell r="A874" t="str">
            <v>080630051All</v>
          </cell>
          <cell r="B874">
            <v>19</v>
          </cell>
          <cell r="R874" t="str">
            <v>080630078All</v>
          </cell>
          <cell r="S874">
            <v>692</v>
          </cell>
        </row>
        <row r="875">
          <cell r="A875" t="str">
            <v>080630078All</v>
          </cell>
          <cell r="B875">
            <v>692</v>
          </cell>
          <cell r="R875" t="str">
            <v>080630078Irrigated</v>
          </cell>
          <cell r="S875">
            <v>1168</v>
          </cell>
        </row>
        <row r="876">
          <cell r="A876" t="str">
            <v>080630078Irrigated</v>
          </cell>
          <cell r="B876">
            <v>1168</v>
          </cell>
          <cell r="R876" t="str">
            <v>080630078NonIrrigated</v>
          </cell>
          <cell r="S876">
            <v>564</v>
          </cell>
        </row>
        <row r="877">
          <cell r="A877" t="str">
            <v>080630078Nonirrigated</v>
          </cell>
          <cell r="B877">
            <v>564</v>
          </cell>
          <cell r="R877" t="str">
            <v>080630081All</v>
          </cell>
          <cell r="S877">
            <v>32</v>
          </cell>
        </row>
        <row r="878">
          <cell r="A878" t="str">
            <v>080630081All</v>
          </cell>
          <cell r="B878">
            <v>32</v>
          </cell>
          <cell r="R878" t="str">
            <v>080630091All</v>
          </cell>
          <cell r="S878">
            <v>31</v>
          </cell>
        </row>
        <row r="879">
          <cell r="A879" t="str">
            <v>080630091All</v>
          </cell>
          <cell r="B879">
            <v>31</v>
          </cell>
          <cell r="R879" t="str">
            <v>080670011All</v>
          </cell>
          <cell r="S879">
            <v>11</v>
          </cell>
        </row>
        <row r="880">
          <cell r="A880" t="str">
            <v>080670011All</v>
          </cell>
          <cell r="B880">
            <v>11</v>
          </cell>
          <cell r="R880" t="str">
            <v>080670041All</v>
          </cell>
          <cell r="S880">
            <v>29</v>
          </cell>
        </row>
        <row r="881">
          <cell r="A881" t="str">
            <v>080670041All</v>
          </cell>
          <cell r="B881">
            <v>29</v>
          </cell>
          <cell r="R881" t="str">
            <v>080690011All</v>
          </cell>
          <cell r="S881">
            <v>26</v>
          </cell>
        </row>
        <row r="882">
          <cell r="A882" t="str">
            <v>080690011All</v>
          </cell>
          <cell r="B882">
            <v>26</v>
          </cell>
          <cell r="R882" t="str">
            <v>080690011Irrigated</v>
          </cell>
          <cell r="S882">
            <v>39</v>
          </cell>
        </row>
        <row r="883">
          <cell r="A883" t="str">
            <v>080690011Irrigated</v>
          </cell>
          <cell r="B883">
            <v>39</v>
          </cell>
          <cell r="R883" t="str">
            <v>080690011NonIrrigated</v>
          </cell>
          <cell r="S883">
            <v>17</v>
          </cell>
        </row>
        <row r="884">
          <cell r="A884" t="str">
            <v>080690011Nonirrigated</v>
          </cell>
          <cell r="B884">
            <v>17</v>
          </cell>
          <cell r="R884" t="str">
            <v>080690041All</v>
          </cell>
          <cell r="S884">
            <v>95</v>
          </cell>
        </row>
        <row r="885">
          <cell r="A885" t="str">
            <v>080690041All</v>
          </cell>
          <cell r="B885">
            <v>95</v>
          </cell>
          <cell r="R885" t="str">
            <v>080690091All</v>
          </cell>
          <cell r="S885">
            <v>54</v>
          </cell>
        </row>
        <row r="886">
          <cell r="A886" t="str">
            <v>080690091All</v>
          </cell>
          <cell r="B886">
            <v>54</v>
          </cell>
          <cell r="R886" t="str">
            <v>080710011All</v>
          </cell>
          <cell r="S886">
            <v>19</v>
          </cell>
        </row>
        <row r="887">
          <cell r="A887" t="str">
            <v>080710011All</v>
          </cell>
          <cell r="B887">
            <v>19</v>
          </cell>
          <cell r="R887" t="str">
            <v>080710011Irrigated</v>
          </cell>
          <cell r="S887">
            <v>29</v>
          </cell>
        </row>
        <row r="888">
          <cell r="A888" t="str">
            <v>080710011Irrigated</v>
          </cell>
          <cell r="B888">
            <v>29</v>
          </cell>
          <cell r="R888" t="str">
            <v>080710011NonIrrigated</v>
          </cell>
          <cell r="S888">
            <v>11</v>
          </cell>
        </row>
        <row r="889">
          <cell r="A889" t="str">
            <v>080710011Nonirrigated</v>
          </cell>
          <cell r="B889">
            <v>11</v>
          </cell>
          <cell r="R889" t="str">
            <v>080710051All</v>
          </cell>
          <cell r="S889">
            <v>25</v>
          </cell>
        </row>
        <row r="890">
          <cell r="A890" t="str">
            <v>080710051All</v>
          </cell>
          <cell r="B890">
            <v>25</v>
          </cell>
          <cell r="R890" t="str">
            <v>080730011All</v>
          </cell>
          <cell r="S890">
            <v>17</v>
          </cell>
        </row>
        <row r="891">
          <cell r="A891" t="str">
            <v>080730011All</v>
          </cell>
          <cell r="B891">
            <v>17</v>
          </cell>
          <cell r="R891" t="str">
            <v>080730041All</v>
          </cell>
          <cell r="S891">
            <v>22</v>
          </cell>
        </row>
        <row r="892">
          <cell r="A892" t="str">
            <v>080730041All</v>
          </cell>
          <cell r="B892">
            <v>22</v>
          </cell>
          <cell r="R892" t="str">
            <v>080730051All</v>
          </cell>
          <cell r="S892">
            <v>13</v>
          </cell>
        </row>
        <row r="893">
          <cell r="A893" t="str">
            <v>080730051All</v>
          </cell>
          <cell r="B893">
            <v>13</v>
          </cell>
          <cell r="R893" t="str">
            <v>080730078All</v>
          </cell>
          <cell r="S893">
            <v>538</v>
          </cell>
        </row>
        <row r="894">
          <cell r="A894" t="str">
            <v>080730078All</v>
          </cell>
          <cell r="B894">
            <v>538</v>
          </cell>
          <cell r="R894" t="str">
            <v>080750011All</v>
          </cell>
          <cell r="S894">
            <v>16</v>
          </cell>
        </row>
        <row r="895">
          <cell r="A895" t="str">
            <v>080750011All</v>
          </cell>
          <cell r="B895">
            <v>16</v>
          </cell>
          <cell r="R895" t="str">
            <v>080750016All</v>
          </cell>
          <cell r="S895">
            <v>32</v>
          </cell>
        </row>
        <row r="896">
          <cell r="A896" t="str">
            <v>080750016All</v>
          </cell>
          <cell r="B896">
            <v>32</v>
          </cell>
          <cell r="R896" t="str">
            <v>080750016Irrigated</v>
          </cell>
          <cell r="S896">
            <v>46</v>
          </cell>
        </row>
        <row r="897">
          <cell r="A897" t="str">
            <v>080750016Irrigated</v>
          </cell>
          <cell r="B897">
            <v>46</v>
          </cell>
          <cell r="R897" t="str">
            <v>080750016NonIrrigated</v>
          </cell>
          <cell r="S897">
            <v>24</v>
          </cell>
        </row>
        <row r="898">
          <cell r="A898" t="str">
            <v>080750016Nonirrigated</v>
          </cell>
          <cell r="B898">
            <v>24</v>
          </cell>
          <cell r="R898" t="str">
            <v>080750041All</v>
          </cell>
          <cell r="S898">
            <v>86</v>
          </cell>
        </row>
        <row r="899">
          <cell r="A899" t="str">
            <v>080750041All</v>
          </cell>
          <cell r="B899">
            <v>86</v>
          </cell>
          <cell r="R899" t="str">
            <v>080750041Irrigated</v>
          </cell>
          <cell r="S899">
            <v>110</v>
          </cell>
        </row>
        <row r="900">
          <cell r="A900" t="str">
            <v>080750041Irrigated</v>
          </cell>
          <cell r="B900">
            <v>110</v>
          </cell>
          <cell r="R900" t="str">
            <v>080750041NonIrrigated</v>
          </cell>
          <cell r="S900">
            <v>28</v>
          </cell>
        </row>
        <row r="901">
          <cell r="A901" t="str">
            <v>080750041Nonirrigated</v>
          </cell>
          <cell r="B901">
            <v>28</v>
          </cell>
          <cell r="R901" t="str">
            <v>080750051All</v>
          </cell>
          <cell r="S901">
            <v>15</v>
          </cell>
        </row>
        <row r="902">
          <cell r="A902" t="str">
            <v>080750051All</v>
          </cell>
          <cell r="B902">
            <v>15</v>
          </cell>
          <cell r="R902" t="str">
            <v>080750078All</v>
          </cell>
          <cell r="S902">
            <v>456</v>
          </cell>
        </row>
        <row r="903">
          <cell r="A903" t="str">
            <v>080750078All</v>
          </cell>
          <cell r="B903">
            <v>456</v>
          </cell>
          <cell r="R903" t="str">
            <v>080770011All</v>
          </cell>
          <cell r="S903">
            <v>56</v>
          </cell>
        </row>
        <row r="904">
          <cell r="A904" t="str">
            <v>080770011All</v>
          </cell>
          <cell r="B904">
            <v>56</v>
          </cell>
          <cell r="R904" t="str">
            <v>080770016All</v>
          </cell>
          <cell r="S904">
            <v>54</v>
          </cell>
        </row>
        <row r="905">
          <cell r="A905" t="str">
            <v>080770016All</v>
          </cell>
          <cell r="B905">
            <v>54</v>
          </cell>
          <cell r="R905" t="str">
            <v>080770041All</v>
          </cell>
          <cell r="S905">
            <v>109</v>
          </cell>
        </row>
        <row r="906">
          <cell r="A906" t="str">
            <v>080770041All</v>
          </cell>
          <cell r="B906">
            <v>109</v>
          </cell>
          <cell r="R906" t="str">
            <v>080810011All</v>
          </cell>
          <cell r="S906">
            <v>15</v>
          </cell>
        </row>
        <row r="907">
          <cell r="A907" t="str">
            <v>080810011All</v>
          </cell>
          <cell r="B907">
            <v>15</v>
          </cell>
          <cell r="R907" t="str">
            <v>080830011All</v>
          </cell>
          <cell r="S907">
            <v>19</v>
          </cell>
        </row>
        <row r="908">
          <cell r="A908" t="str">
            <v>080830011All</v>
          </cell>
          <cell r="B908">
            <v>19</v>
          </cell>
          <cell r="R908" t="str">
            <v>080830011Irrigated</v>
          </cell>
          <cell r="S908">
            <v>46</v>
          </cell>
        </row>
        <row r="909">
          <cell r="A909" t="str">
            <v>080830011Irrigated</v>
          </cell>
          <cell r="B909">
            <v>46</v>
          </cell>
          <cell r="R909" t="str">
            <v>080830011NonIrrigated</v>
          </cell>
          <cell r="S909">
            <v>11</v>
          </cell>
        </row>
        <row r="910">
          <cell r="A910" t="str">
            <v>080830011Nonirrigated</v>
          </cell>
          <cell r="B910">
            <v>11</v>
          </cell>
          <cell r="R910" t="str">
            <v>080850016All</v>
          </cell>
          <cell r="S910">
            <v>54</v>
          </cell>
        </row>
        <row r="911">
          <cell r="A911" t="str">
            <v>080850016All</v>
          </cell>
          <cell r="B911">
            <v>54</v>
          </cell>
          <cell r="R911" t="str">
            <v>080850041All</v>
          </cell>
          <cell r="S911">
            <v>106</v>
          </cell>
        </row>
        <row r="912">
          <cell r="A912" t="str">
            <v>080850041All</v>
          </cell>
          <cell r="B912">
            <v>106</v>
          </cell>
          <cell r="R912" t="str">
            <v>080850091All</v>
          </cell>
          <cell r="S912">
            <v>60</v>
          </cell>
        </row>
        <row r="913">
          <cell r="A913" t="str">
            <v>080850091All</v>
          </cell>
          <cell r="B913">
            <v>60</v>
          </cell>
          <cell r="R913" t="str">
            <v>080870011All</v>
          </cell>
          <cell r="S913">
            <v>20</v>
          </cell>
        </row>
        <row r="914">
          <cell r="A914" t="str">
            <v>080870011All</v>
          </cell>
          <cell r="B914">
            <v>20</v>
          </cell>
          <cell r="R914" t="str">
            <v>080870016All</v>
          </cell>
          <cell r="S914">
            <v>27</v>
          </cell>
        </row>
        <row r="915">
          <cell r="A915" t="str">
            <v>080870016All</v>
          </cell>
          <cell r="B915">
            <v>27</v>
          </cell>
          <cell r="R915" t="str">
            <v>080870016Irrigated</v>
          </cell>
          <cell r="S915">
            <v>44</v>
          </cell>
        </row>
        <row r="916">
          <cell r="A916" t="str">
            <v>080870016Irrigated</v>
          </cell>
          <cell r="B916">
            <v>44</v>
          </cell>
          <cell r="R916" t="str">
            <v>080870016NonIrrigated</v>
          </cell>
          <cell r="S916">
            <v>22</v>
          </cell>
        </row>
        <row r="917">
          <cell r="A917" t="str">
            <v>080870016Nonirrigated</v>
          </cell>
          <cell r="B917">
            <v>22</v>
          </cell>
          <cell r="R917" t="str">
            <v>080870041All</v>
          </cell>
          <cell r="S917">
            <v>109</v>
          </cell>
        </row>
        <row r="918">
          <cell r="A918" t="str">
            <v>080870041All</v>
          </cell>
          <cell r="B918">
            <v>109</v>
          </cell>
          <cell r="R918" t="str">
            <v>080870051All</v>
          </cell>
          <cell r="S918">
            <v>14</v>
          </cell>
        </row>
        <row r="919">
          <cell r="A919" t="str">
            <v>080870051All</v>
          </cell>
          <cell r="B919">
            <v>14</v>
          </cell>
          <cell r="R919" t="str">
            <v>080870078All</v>
          </cell>
          <cell r="S919">
            <v>545</v>
          </cell>
        </row>
        <row r="920">
          <cell r="A920" t="str">
            <v>080870078All</v>
          </cell>
          <cell r="B920">
            <v>545</v>
          </cell>
          <cell r="R920" t="str">
            <v>080870078Irrigated</v>
          </cell>
          <cell r="S920">
            <v>911</v>
          </cell>
        </row>
        <row r="921">
          <cell r="A921" t="str">
            <v>080870078Irrigated</v>
          </cell>
          <cell r="B921">
            <v>911</v>
          </cell>
          <cell r="R921" t="str">
            <v>080870078NonIrrigated</v>
          </cell>
          <cell r="S921">
            <v>419</v>
          </cell>
        </row>
        <row r="922">
          <cell r="A922" t="str">
            <v>080870078Nonirrigated</v>
          </cell>
          <cell r="B922">
            <v>419</v>
          </cell>
          <cell r="R922" t="str">
            <v>080870091All</v>
          </cell>
          <cell r="S922">
            <v>26</v>
          </cell>
        </row>
        <row r="923">
          <cell r="A923" t="str">
            <v>080870091All</v>
          </cell>
          <cell r="B923">
            <v>26</v>
          </cell>
          <cell r="R923" t="str">
            <v>080870091Irrigated</v>
          </cell>
          <cell r="S923">
            <v>39</v>
          </cell>
        </row>
        <row r="924">
          <cell r="A924" t="str">
            <v>080870091Irrigated</v>
          </cell>
          <cell r="B924">
            <v>39</v>
          </cell>
          <cell r="R924" t="str">
            <v>080870091NonIrrigated</v>
          </cell>
          <cell r="S924">
            <v>20</v>
          </cell>
        </row>
        <row r="925">
          <cell r="A925" t="str">
            <v>080870091Nonirrigated</v>
          </cell>
          <cell r="B925">
            <v>20</v>
          </cell>
          <cell r="R925" t="str">
            <v>080890011All</v>
          </cell>
          <cell r="S925">
            <v>39</v>
          </cell>
        </row>
        <row r="926">
          <cell r="A926" t="str">
            <v>080890011All</v>
          </cell>
          <cell r="B926">
            <v>39</v>
          </cell>
          <cell r="R926" t="str">
            <v>080890041All</v>
          </cell>
          <cell r="S926">
            <v>109</v>
          </cell>
        </row>
        <row r="927">
          <cell r="A927" t="str">
            <v>080890041All</v>
          </cell>
          <cell r="B927">
            <v>109</v>
          </cell>
          <cell r="R927" t="str">
            <v>080890051All</v>
          </cell>
          <cell r="S927">
            <v>44</v>
          </cell>
        </row>
        <row r="928">
          <cell r="A928" t="str">
            <v>080890051All</v>
          </cell>
          <cell r="B928">
            <v>44</v>
          </cell>
          <cell r="R928" t="str">
            <v>080950011All</v>
          </cell>
          <cell r="S928">
            <v>24</v>
          </cell>
        </row>
        <row r="929">
          <cell r="A929" t="str">
            <v>080950011All</v>
          </cell>
          <cell r="B929">
            <v>24</v>
          </cell>
          <cell r="R929" t="str">
            <v>080950016All</v>
          </cell>
          <cell r="S929">
            <v>25</v>
          </cell>
        </row>
        <row r="930">
          <cell r="A930" t="str">
            <v>080950016All</v>
          </cell>
          <cell r="B930">
            <v>25</v>
          </cell>
          <cell r="R930" t="str">
            <v>080950041All</v>
          </cell>
          <cell r="S930">
            <v>84</v>
          </cell>
        </row>
        <row r="931">
          <cell r="A931" t="str">
            <v>080950041All</v>
          </cell>
          <cell r="B931">
            <v>84</v>
          </cell>
          <cell r="R931" t="str">
            <v>080950041Irrigated</v>
          </cell>
          <cell r="S931">
            <v>130</v>
          </cell>
        </row>
        <row r="932">
          <cell r="A932" t="str">
            <v>080950041Irrigated</v>
          </cell>
          <cell r="B932">
            <v>130</v>
          </cell>
          <cell r="R932" t="str">
            <v>080950041NonIrrigated</v>
          </cell>
          <cell r="S932">
            <v>32</v>
          </cell>
        </row>
        <row r="933">
          <cell r="A933" t="str">
            <v>080950041Nonirrigated</v>
          </cell>
          <cell r="B933">
            <v>32</v>
          </cell>
          <cell r="R933" t="str">
            <v>080950051All</v>
          </cell>
          <cell r="S933">
            <v>30</v>
          </cell>
        </row>
        <row r="934">
          <cell r="A934" t="str">
            <v>080950051All</v>
          </cell>
          <cell r="B934">
            <v>30</v>
          </cell>
          <cell r="R934" t="str">
            <v>080950078All</v>
          </cell>
          <cell r="S934">
            <v>826</v>
          </cell>
        </row>
        <row r="935">
          <cell r="A935" t="str">
            <v>080950078All</v>
          </cell>
          <cell r="B935">
            <v>826</v>
          </cell>
          <cell r="R935" t="str">
            <v>080950078Irrigated</v>
          </cell>
          <cell r="S935">
            <v>1098</v>
          </cell>
        </row>
        <row r="936">
          <cell r="A936" t="str">
            <v>080950078Irrigated</v>
          </cell>
          <cell r="B936">
            <v>1098</v>
          </cell>
          <cell r="R936" t="str">
            <v>080950078NonIrrigated</v>
          </cell>
          <cell r="S936">
            <v>550</v>
          </cell>
        </row>
        <row r="937">
          <cell r="A937" t="str">
            <v>080950078Nonirrigated</v>
          </cell>
          <cell r="B937">
            <v>550</v>
          </cell>
          <cell r="R937" t="str">
            <v>080950081All</v>
          </cell>
          <cell r="S937">
            <v>29</v>
          </cell>
        </row>
        <row r="938">
          <cell r="A938" t="str">
            <v>080950081All</v>
          </cell>
          <cell r="B938">
            <v>29</v>
          </cell>
          <cell r="R938" t="str">
            <v>080990011All</v>
          </cell>
          <cell r="S938">
            <v>17</v>
          </cell>
        </row>
        <row r="939">
          <cell r="A939" t="str">
            <v>080990011All</v>
          </cell>
          <cell r="B939">
            <v>17</v>
          </cell>
          <cell r="R939" t="str">
            <v>080990041All</v>
          </cell>
          <cell r="S939">
            <v>80</v>
          </cell>
        </row>
        <row r="940">
          <cell r="A940" t="str">
            <v>080990041All</v>
          </cell>
          <cell r="B940">
            <v>80</v>
          </cell>
          <cell r="R940" t="str">
            <v>080990051All</v>
          </cell>
          <cell r="S940">
            <v>17</v>
          </cell>
        </row>
        <row r="941">
          <cell r="A941" t="str">
            <v>080990051All</v>
          </cell>
          <cell r="B941">
            <v>17</v>
          </cell>
          <cell r="R941" t="str">
            <v>080990051Irrigated</v>
          </cell>
          <cell r="S941">
            <v>28</v>
          </cell>
        </row>
        <row r="942">
          <cell r="A942" t="str">
            <v>080990051Irrigated</v>
          </cell>
          <cell r="B942">
            <v>28</v>
          </cell>
          <cell r="R942" t="str">
            <v>080990051NonIrrigated</v>
          </cell>
          <cell r="S942">
            <v>15</v>
          </cell>
        </row>
        <row r="943">
          <cell r="A943" t="str">
            <v>080990051Nonirrigated</v>
          </cell>
          <cell r="B943">
            <v>15</v>
          </cell>
          <cell r="R943" t="str">
            <v>080990078All</v>
          </cell>
          <cell r="S943">
            <v>630</v>
          </cell>
        </row>
        <row r="944">
          <cell r="A944" t="str">
            <v>080990078All</v>
          </cell>
          <cell r="B944">
            <v>630</v>
          </cell>
          <cell r="R944" t="str">
            <v>080990078Irrigated</v>
          </cell>
          <cell r="S944">
            <v>774</v>
          </cell>
        </row>
        <row r="945">
          <cell r="A945" t="str">
            <v>080990078Irrigated</v>
          </cell>
          <cell r="B945">
            <v>774</v>
          </cell>
          <cell r="R945" t="str">
            <v>080990078NonIrrigated</v>
          </cell>
          <cell r="S945">
            <v>467</v>
          </cell>
        </row>
        <row r="946">
          <cell r="A946" t="str">
            <v>080990078Nonirrigated</v>
          </cell>
          <cell r="B946">
            <v>467</v>
          </cell>
          <cell r="R946" t="str">
            <v>080990081All</v>
          </cell>
          <cell r="S946">
            <v>18</v>
          </cell>
        </row>
        <row r="947">
          <cell r="A947" t="str">
            <v>080990081All</v>
          </cell>
          <cell r="B947">
            <v>18</v>
          </cell>
          <cell r="R947" t="str">
            <v>081010011All</v>
          </cell>
          <cell r="S947">
            <v>22</v>
          </cell>
        </row>
        <row r="948">
          <cell r="A948" t="str">
            <v>081010011All</v>
          </cell>
          <cell r="B948">
            <v>22</v>
          </cell>
          <cell r="R948" t="str">
            <v>081010041All</v>
          </cell>
          <cell r="S948">
            <v>115</v>
          </cell>
        </row>
        <row r="949">
          <cell r="A949" t="str">
            <v>081010041All</v>
          </cell>
          <cell r="B949">
            <v>115</v>
          </cell>
          <cell r="R949" t="str">
            <v>081010051All</v>
          </cell>
          <cell r="S949">
            <v>13</v>
          </cell>
        </row>
        <row r="950">
          <cell r="A950" t="str">
            <v>081010051All</v>
          </cell>
          <cell r="B950">
            <v>13</v>
          </cell>
          <cell r="R950" t="str">
            <v>081030011All</v>
          </cell>
          <cell r="S950">
            <v>16</v>
          </cell>
        </row>
        <row r="951">
          <cell r="A951" t="str">
            <v>081030011All</v>
          </cell>
          <cell r="B951">
            <v>16</v>
          </cell>
          <cell r="R951" t="str">
            <v>081050011All</v>
          </cell>
          <cell r="S951">
            <v>69</v>
          </cell>
        </row>
        <row r="952">
          <cell r="A952" t="str">
            <v>081050011All</v>
          </cell>
          <cell r="B952">
            <v>69</v>
          </cell>
          <cell r="R952" t="str">
            <v>081050016All</v>
          </cell>
          <cell r="S952">
            <v>56</v>
          </cell>
        </row>
        <row r="953">
          <cell r="A953" t="str">
            <v>081050016All</v>
          </cell>
          <cell r="B953">
            <v>56</v>
          </cell>
          <cell r="R953" t="str">
            <v>081050091All</v>
          </cell>
          <cell r="S953">
            <v>97</v>
          </cell>
        </row>
        <row r="954">
          <cell r="A954" t="str">
            <v>081050091All</v>
          </cell>
          <cell r="B954">
            <v>97</v>
          </cell>
          <cell r="R954" t="str">
            <v>081070011All</v>
          </cell>
          <cell r="S954">
            <v>15</v>
          </cell>
        </row>
        <row r="955">
          <cell r="A955" t="str">
            <v>081070011All</v>
          </cell>
          <cell r="B955">
            <v>15</v>
          </cell>
          <cell r="R955" t="str">
            <v>081070016All</v>
          </cell>
          <cell r="S955">
            <v>27</v>
          </cell>
        </row>
        <row r="956">
          <cell r="A956" t="str">
            <v>081070016All</v>
          </cell>
          <cell r="B956">
            <v>27</v>
          </cell>
          <cell r="R956" t="str">
            <v>081070091All</v>
          </cell>
          <cell r="S956">
            <v>15</v>
          </cell>
        </row>
        <row r="957">
          <cell r="A957" t="str">
            <v>081070091All</v>
          </cell>
          <cell r="B957">
            <v>15</v>
          </cell>
          <cell r="R957" t="str">
            <v>081090011All</v>
          </cell>
          <cell r="S957">
            <v>66</v>
          </cell>
        </row>
        <row r="958">
          <cell r="A958" t="str">
            <v>081090011All</v>
          </cell>
          <cell r="B958">
            <v>66</v>
          </cell>
          <cell r="R958" t="str">
            <v>081090016All</v>
          </cell>
          <cell r="S958">
            <v>50</v>
          </cell>
        </row>
        <row r="959">
          <cell r="A959" t="str">
            <v>081090016All</v>
          </cell>
          <cell r="B959">
            <v>50</v>
          </cell>
          <cell r="R959" t="str">
            <v>081090091All</v>
          </cell>
          <cell r="S959">
            <v>84</v>
          </cell>
        </row>
        <row r="960">
          <cell r="A960" t="str">
            <v>081090091All</v>
          </cell>
          <cell r="B960">
            <v>84</v>
          </cell>
          <cell r="R960" t="str">
            <v>081130011All</v>
          </cell>
          <cell r="S960">
            <v>11</v>
          </cell>
        </row>
        <row r="961">
          <cell r="A961" t="str">
            <v>081130011All</v>
          </cell>
          <cell r="B961">
            <v>11</v>
          </cell>
          <cell r="R961" t="str">
            <v>081150011All</v>
          </cell>
          <cell r="S961">
            <v>25</v>
          </cell>
        </row>
        <row r="962">
          <cell r="A962" t="str">
            <v>081150011All</v>
          </cell>
          <cell r="B962">
            <v>25</v>
          </cell>
          <cell r="R962" t="str">
            <v>081150016All</v>
          </cell>
          <cell r="S962">
            <v>32</v>
          </cell>
        </row>
        <row r="963">
          <cell r="A963" t="str">
            <v>081150016All</v>
          </cell>
          <cell r="B963">
            <v>32</v>
          </cell>
          <cell r="R963" t="str">
            <v>081150016Irrigated</v>
          </cell>
          <cell r="S963">
            <v>43</v>
          </cell>
        </row>
        <row r="964">
          <cell r="A964" t="str">
            <v>081150016Irrigated</v>
          </cell>
          <cell r="B964">
            <v>43</v>
          </cell>
          <cell r="R964" t="str">
            <v>081150016NonIrrigated</v>
          </cell>
          <cell r="S964">
            <v>22</v>
          </cell>
        </row>
        <row r="965">
          <cell r="A965" t="str">
            <v>081150016Nonirrigated</v>
          </cell>
          <cell r="B965">
            <v>22</v>
          </cell>
          <cell r="R965" t="str">
            <v>081150041All</v>
          </cell>
          <cell r="S965">
            <v>83</v>
          </cell>
        </row>
        <row r="966">
          <cell r="A966" t="str">
            <v>081150041All</v>
          </cell>
          <cell r="B966">
            <v>83</v>
          </cell>
          <cell r="R966" t="str">
            <v>081150041Irrigated</v>
          </cell>
          <cell r="S966">
            <v>119</v>
          </cell>
        </row>
        <row r="967">
          <cell r="A967" t="str">
            <v>081150041Irrigated</v>
          </cell>
          <cell r="B967">
            <v>119</v>
          </cell>
          <cell r="R967" t="str">
            <v>081150041NonIrrigated</v>
          </cell>
          <cell r="S967">
            <v>32</v>
          </cell>
        </row>
        <row r="968">
          <cell r="A968" t="str">
            <v>081150041Nonirrigated</v>
          </cell>
          <cell r="B968">
            <v>32</v>
          </cell>
          <cell r="R968" t="str">
            <v>081150051All</v>
          </cell>
          <cell r="S968">
            <v>30</v>
          </cell>
        </row>
        <row r="969">
          <cell r="A969" t="str">
            <v>081150051All</v>
          </cell>
          <cell r="B969">
            <v>30</v>
          </cell>
          <cell r="R969" t="str">
            <v>081150078All</v>
          </cell>
          <cell r="S969">
            <v>503</v>
          </cell>
        </row>
        <row r="970">
          <cell r="A970" t="str">
            <v>081150078All</v>
          </cell>
          <cell r="B970">
            <v>503</v>
          </cell>
          <cell r="R970" t="str">
            <v>081210011All</v>
          </cell>
          <cell r="S970">
            <v>19</v>
          </cell>
        </row>
        <row r="971">
          <cell r="A971" t="str">
            <v>081210011All</v>
          </cell>
          <cell r="B971">
            <v>19</v>
          </cell>
          <cell r="R971" t="str">
            <v>081210016All</v>
          </cell>
          <cell r="S971">
            <v>29</v>
          </cell>
        </row>
        <row r="972">
          <cell r="A972" t="str">
            <v>081210016All</v>
          </cell>
          <cell r="B972">
            <v>29</v>
          </cell>
          <cell r="R972" t="str">
            <v>081210016Irrigated</v>
          </cell>
          <cell r="S972">
            <v>42</v>
          </cell>
        </row>
        <row r="973">
          <cell r="A973" t="str">
            <v>081210016Irrigated</v>
          </cell>
          <cell r="B973">
            <v>42</v>
          </cell>
          <cell r="R973" t="str">
            <v>081210016NonIrrigated</v>
          </cell>
          <cell r="S973">
            <v>24</v>
          </cell>
        </row>
        <row r="974">
          <cell r="A974" t="str">
            <v>081210016Nonirrigated</v>
          </cell>
          <cell r="B974">
            <v>24</v>
          </cell>
          <cell r="R974" t="str">
            <v>081210041All</v>
          </cell>
          <cell r="S974">
            <v>57</v>
          </cell>
        </row>
        <row r="975">
          <cell r="A975" t="str">
            <v>081210041All</v>
          </cell>
          <cell r="B975">
            <v>57</v>
          </cell>
          <cell r="R975" t="str">
            <v>081210041Irrigated</v>
          </cell>
          <cell r="S975">
            <v>121</v>
          </cell>
        </row>
        <row r="976">
          <cell r="A976" t="str">
            <v>081210041Irrigated</v>
          </cell>
          <cell r="B976">
            <v>121</v>
          </cell>
          <cell r="R976" t="str">
            <v>081210041NonIrrigated</v>
          </cell>
          <cell r="S976">
            <v>24</v>
          </cell>
        </row>
        <row r="977">
          <cell r="A977" t="str">
            <v>081210041Nonirrigated</v>
          </cell>
          <cell r="B977">
            <v>24</v>
          </cell>
          <cell r="R977" t="str">
            <v>081210051All</v>
          </cell>
          <cell r="S977">
            <v>14</v>
          </cell>
        </row>
        <row r="978">
          <cell r="A978" t="str">
            <v>081210051All</v>
          </cell>
          <cell r="B978">
            <v>14</v>
          </cell>
          <cell r="R978" t="str">
            <v>081210078All</v>
          </cell>
          <cell r="S978">
            <v>444</v>
          </cell>
        </row>
        <row r="979">
          <cell r="A979" t="str">
            <v>081210078All</v>
          </cell>
          <cell r="B979">
            <v>444</v>
          </cell>
          <cell r="R979" t="str">
            <v>081210081All</v>
          </cell>
          <cell r="S979">
            <v>25</v>
          </cell>
        </row>
        <row r="980">
          <cell r="A980" t="str">
            <v>081210081All</v>
          </cell>
          <cell r="B980">
            <v>25</v>
          </cell>
          <cell r="R980" t="str">
            <v>081230011All</v>
          </cell>
          <cell r="S980">
            <v>21</v>
          </cell>
        </row>
        <row r="981">
          <cell r="A981" t="str">
            <v>081230011All</v>
          </cell>
          <cell r="B981">
            <v>21</v>
          </cell>
          <cell r="R981" t="str">
            <v>081230016All</v>
          </cell>
          <cell r="S981">
            <v>41</v>
          </cell>
        </row>
        <row r="982">
          <cell r="A982" t="str">
            <v>081230016All</v>
          </cell>
          <cell r="B982">
            <v>41</v>
          </cell>
          <cell r="R982" t="str">
            <v>081230041All</v>
          </cell>
          <cell r="S982">
            <v>107</v>
          </cell>
        </row>
        <row r="983">
          <cell r="A983" t="str">
            <v>081230041All</v>
          </cell>
          <cell r="B983">
            <v>107</v>
          </cell>
          <cell r="R983" t="str">
            <v>081230078All</v>
          </cell>
          <cell r="S983">
            <v>708</v>
          </cell>
        </row>
        <row r="984">
          <cell r="A984" t="str">
            <v>081230078All</v>
          </cell>
          <cell r="B984">
            <v>708</v>
          </cell>
          <cell r="R984" t="str">
            <v>081230078Irrigated</v>
          </cell>
          <cell r="S984">
            <v>912</v>
          </cell>
        </row>
        <row r="985">
          <cell r="A985" t="str">
            <v>081230078Irrigated</v>
          </cell>
          <cell r="B985">
            <v>912</v>
          </cell>
          <cell r="R985" t="str">
            <v>081230078NonIrrigated</v>
          </cell>
          <cell r="S985">
            <v>449</v>
          </cell>
        </row>
        <row r="986">
          <cell r="A986" t="str">
            <v>081230078Nonirrigated</v>
          </cell>
          <cell r="B986">
            <v>449</v>
          </cell>
          <cell r="R986" t="str">
            <v>081230091All</v>
          </cell>
          <cell r="S986">
            <v>60</v>
          </cell>
        </row>
        <row r="987">
          <cell r="A987" t="str">
            <v>081230091All</v>
          </cell>
          <cell r="B987">
            <v>60</v>
          </cell>
          <cell r="R987" t="str">
            <v>081250011All</v>
          </cell>
          <cell r="S987">
            <v>26</v>
          </cell>
        </row>
        <row r="988">
          <cell r="A988" t="str">
            <v>081250011All</v>
          </cell>
          <cell r="B988">
            <v>26</v>
          </cell>
          <cell r="R988" t="str">
            <v>081250041All</v>
          </cell>
          <cell r="S988">
            <v>125</v>
          </cell>
        </row>
        <row r="989">
          <cell r="A989" t="str">
            <v>081250041All</v>
          </cell>
          <cell r="B989">
            <v>125</v>
          </cell>
          <cell r="R989" t="str">
            <v>081250051All</v>
          </cell>
          <cell r="S989">
            <v>27</v>
          </cell>
        </row>
        <row r="990">
          <cell r="A990" t="str">
            <v>081250051All</v>
          </cell>
          <cell r="B990">
            <v>27</v>
          </cell>
          <cell r="R990" t="str">
            <v>081250051Irrigated</v>
          </cell>
          <cell r="S990">
            <v>46</v>
          </cell>
        </row>
        <row r="991">
          <cell r="A991" t="str">
            <v>081250051Irrigated</v>
          </cell>
          <cell r="B991">
            <v>46</v>
          </cell>
          <cell r="R991" t="str">
            <v>081250051NonIrrigated</v>
          </cell>
          <cell r="S991">
            <v>27</v>
          </cell>
        </row>
        <row r="992">
          <cell r="A992" t="str">
            <v>081250051Nonirrigated</v>
          </cell>
          <cell r="B992">
            <v>27</v>
          </cell>
          <cell r="R992" t="str">
            <v>081250078All</v>
          </cell>
          <cell r="S992">
            <v>623</v>
          </cell>
        </row>
        <row r="993">
          <cell r="A993" t="str">
            <v>081250078All</v>
          </cell>
          <cell r="B993">
            <v>623</v>
          </cell>
          <cell r="R993" t="str">
            <v>081250078Irrigated</v>
          </cell>
          <cell r="S993">
            <v>953</v>
          </cell>
        </row>
        <row r="994">
          <cell r="A994" t="str">
            <v>081250078Irrigated</v>
          </cell>
          <cell r="B994">
            <v>953</v>
          </cell>
          <cell r="R994" t="str">
            <v>081250078NonIrrigated</v>
          </cell>
          <cell r="S994">
            <v>572</v>
          </cell>
        </row>
        <row r="995">
          <cell r="A995" t="str">
            <v>081250078Nonirrigated</v>
          </cell>
          <cell r="B995">
            <v>572</v>
          </cell>
          <cell r="R995" t="str">
            <v>081250081All</v>
          </cell>
          <cell r="S995">
            <v>36</v>
          </cell>
        </row>
        <row r="996">
          <cell r="A996" t="str">
            <v>081250081All</v>
          </cell>
          <cell r="B996">
            <v>36</v>
          </cell>
          <cell r="R996" t="str">
            <v>090010041All</v>
          </cell>
          <cell r="S996">
            <v>70</v>
          </cell>
        </row>
        <row r="997">
          <cell r="A997" t="str">
            <v>090010041All</v>
          </cell>
          <cell r="B997">
            <v>70</v>
          </cell>
          <cell r="R997" t="str">
            <v>090030041All</v>
          </cell>
          <cell r="S997">
            <v>70</v>
          </cell>
        </row>
        <row r="998">
          <cell r="A998" t="str">
            <v>090030041All</v>
          </cell>
          <cell r="B998">
            <v>70</v>
          </cell>
          <cell r="R998" t="str">
            <v>090050041All</v>
          </cell>
          <cell r="S998">
            <v>70</v>
          </cell>
        </row>
        <row r="999">
          <cell r="A999" t="str">
            <v>090050041All</v>
          </cell>
          <cell r="B999">
            <v>70</v>
          </cell>
          <cell r="R999" t="str">
            <v>090070041All</v>
          </cell>
          <cell r="S999">
            <v>70</v>
          </cell>
        </row>
        <row r="1000">
          <cell r="A1000" t="str">
            <v>090070041All</v>
          </cell>
          <cell r="B1000">
            <v>70</v>
          </cell>
          <cell r="R1000" t="str">
            <v>090090041All</v>
          </cell>
          <cell r="S1000">
            <v>70</v>
          </cell>
        </row>
        <row r="1001">
          <cell r="A1001" t="str">
            <v>090090041All</v>
          </cell>
          <cell r="B1001">
            <v>70</v>
          </cell>
          <cell r="R1001" t="str">
            <v>090110041All</v>
          </cell>
          <cell r="S1001">
            <v>70</v>
          </cell>
        </row>
        <row r="1002">
          <cell r="A1002" t="str">
            <v>090110041All</v>
          </cell>
          <cell r="B1002">
            <v>70</v>
          </cell>
          <cell r="R1002" t="str">
            <v>090130041All</v>
          </cell>
          <cell r="S1002">
            <v>70</v>
          </cell>
        </row>
        <row r="1003">
          <cell r="A1003" t="str">
            <v>090130041All</v>
          </cell>
          <cell r="B1003">
            <v>70</v>
          </cell>
          <cell r="R1003" t="str">
            <v>090150041All</v>
          </cell>
          <cell r="S1003">
            <v>70</v>
          </cell>
        </row>
        <row r="1004">
          <cell r="A1004" t="str">
            <v>090150041All</v>
          </cell>
          <cell r="B1004">
            <v>70</v>
          </cell>
          <cell r="R1004" t="str">
            <v>100010011All</v>
          </cell>
          <cell r="S1004">
            <v>44</v>
          </cell>
        </row>
        <row r="1005">
          <cell r="A1005" t="str">
            <v>100010011All</v>
          </cell>
          <cell r="B1005">
            <v>44</v>
          </cell>
          <cell r="R1005" t="str">
            <v>100010041All</v>
          </cell>
          <cell r="S1005">
            <v>94</v>
          </cell>
        </row>
        <row r="1006">
          <cell r="A1006" t="str">
            <v>100010041All</v>
          </cell>
          <cell r="B1006">
            <v>94</v>
          </cell>
          <cell r="R1006" t="str">
            <v>100010041Irrigated</v>
          </cell>
          <cell r="S1006">
            <v>111</v>
          </cell>
        </row>
        <row r="1007">
          <cell r="A1007" t="str">
            <v>100010041Irrigated</v>
          </cell>
          <cell r="B1007">
            <v>111</v>
          </cell>
          <cell r="R1007" t="str">
            <v>100010041NonIrrigated</v>
          </cell>
          <cell r="S1007">
            <v>85</v>
          </cell>
        </row>
        <row r="1008">
          <cell r="A1008" t="str">
            <v>100010041Nonirrigated</v>
          </cell>
          <cell r="B1008">
            <v>85</v>
          </cell>
          <cell r="R1008" t="str">
            <v>100010051All</v>
          </cell>
          <cell r="S1008">
            <v>35</v>
          </cell>
        </row>
        <row r="1009">
          <cell r="A1009" t="str">
            <v>100010051All</v>
          </cell>
          <cell r="B1009">
            <v>35</v>
          </cell>
          <cell r="R1009" t="str">
            <v>100010081All</v>
          </cell>
          <cell r="S1009">
            <v>25</v>
          </cell>
        </row>
        <row r="1010">
          <cell r="A1010" t="str">
            <v>100010081All</v>
          </cell>
          <cell r="B1010">
            <v>25</v>
          </cell>
          <cell r="R1010" t="str">
            <v>100010091All</v>
          </cell>
          <cell r="S1010">
            <v>55</v>
          </cell>
        </row>
        <row r="1011">
          <cell r="A1011" t="str">
            <v>100010091All</v>
          </cell>
          <cell r="B1011">
            <v>55</v>
          </cell>
          <cell r="R1011" t="str">
            <v>100030011All</v>
          </cell>
          <cell r="S1011">
            <v>48</v>
          </cell>
        </row>
        <row r="1012">
          <cell r="A1012" t="str">
            <v>100030011All</v>
          </cell>
          <cell r="B1012">
            <v>48</v>
          </cell>
          <cell r="R1012" t="str">
            <v>100030041All</v>
          </cell>
          <cell r="S1012">
            <v>87</v>
          </cell>
        </row>
        <row r="1013">
          <cell r="A1013" t="str">
            <v>100030041All</v>
          </cell>
          <cell r="B1013">
            <v>87</v>
          </cell>
          <cell r="R1013" t="str">
            <v>100030081All</v>
          </cell>
          <cell r="S1013">
            <v>26</v>
          </cell>
        </row>
        <row r="1014">
          <cell r="A1014" t="str">
            <v>100030081All</v>
          </cell>
          <cell r="B1014">
            <v>26</v>
          </cell>
          <cell r="R1014" t="str">
            <v>100030091All</v>
          </cell>
          <cell r="S1014">
            <v>55</v>
          </cell>
        </row>
        <row r="1015">
          <cell r="A1015" t="str">
            <v>100030091All</v>
          </cell>
          <cell r="B1015">
            <v>55</v>
          </cell>
          <cell r="R1015" t="str">
            <v>100050011All</v>
          </cell>
          <cell r="S1015">
            <v>39</v>
          </cell>
        </row>
        <row r="1016">
          <cell r="A1016" t="str">
            <v>100050011All</v>
          </cell>
          <cell r="B1016">
            <v>39</v>
          </cell>
          <cell r="R1016" t="str">
            <v>100050011Irrigated</v>
          </cell>
          <cell r="S1016">
            <v>39</v>
          </cell>
        </row>
        <row r="1017">
          <cell r="A1017" t="str">
            <v>100050011Irrigated</v>
          </cell>
          <cell r="B1017">
            <v>39</v>
          </cell>
          <cell r="R1017" t="str">
            <v>100050011NonIrrigated</v>
          </cell>
          <cell r="S1017">
            <v>39</v>
          </cell>
        </row>
        <row r="1018">
          <cell r="A1018" t="str">
            <v>100050011Nonirrigated</v>
          </cell>
          <cell r="B1018">
            <v>39</v>
          </cell>
          <cell r="R1018" t="str">
            <v>100050041All</v>
          </cell>
          <cell r="S1018">
            <v>96</v>
          </cell>
        </row>
        <row r="1019">
          <cell r="A1019" t="str">
            <v>100050041All</v>
          </cell>
          <cell r="B1019">
            <v>96</v>
          </cell>
          <cell r="R1019" t="str">
            <v>100050041Irrigated</v>
          </cell>
          <cell r="S1019">
            <v>118</v>
          </cell>
        </row>
        <row r="1020">
          <cell r="A1020" t="str">
            <v>100050041Irrigated</v>
          </cell>
          <cell r="B1020">
            <v>118</v>
          </cell>
          <cell r="R1020" t="str">
            <v>100050041NonIrrigated</v>
          </cell>
          <cell r="S1020">
            <v>74</v>
          </cell>
        </row>
        <row r="1021">
          <cell r="A1021" t="str">
            <v>100050041Nonirrigated</v>
          </cell>
          <cell r="B1021">
            <v>74</v>
          </cell>
          <cell r="R1021" t="str">
            <v>100050051All</v>
          </cell>
          <cell r="S1021">
            <v>35</v>
          </cell>
        </row>
        <row r="1022">
          <cell r="A1022" t="str">
            <v>100050051All</v>
          </cell>
          <cell r="B1022">
            <v>35</v>
          </cell>
          <cell r="R1022" t="str">
            <v>100050081All</v>
          </cell>
          <cell r="S1022">
            <v>22</v>
          </cell>
        </row>
        <row r="1023">
          <cell r="A1023" t="str">
            <v>100050081All</v>
          </cell>
          <cell r="B1023">
            <v>22</v>
          </cell>
          <cell r="R1023" t="str">
            <v>100050081Irrigated</v>
          </cell>
          <cell r="S1023">
            <v>29</v>
          </cell>
        </row>
        <row r="1024">
          <cell r="A1024" t="str">
            <v>100050081Irrigated</v>
          </cell>
          <cell r="B1024">
            <v>29</v>
          </cell>
          <cell r="R1024" t="str">
            <v>100050081NonIrrigated</v>
          </cell>
          <cell r="S1024">
            <v>20</v>
          </cell>
        </row>
        <row r="1025">
          <cell r="A1025" t="str">
            <v>100050081Nonirrigated</v>
          </cell>
          <cell r="B1025">
            <v>20</v>
          </cell>
          <cell r="R1025" t="str">
            <v>100050091All</v>
          </cell>
          <cell r="S1025">
            <v>53</v>
          </cell>
        </row>
        <row r="1026">
          <cell r="A1026" t="str">
            <v>100050091All</v>
          </cell>
          <cell r="B1026">
            <v>53</v>
          </cell>
          <cell r="R1026" t="str">
            <v>100050091Irrigated</v>
          </cell>
          <cell r="S1026">
            <v>53</v>
          </cell>
        </row>
        <row r="1027">
          <cell r="A1027" t="str">
            <v>100050091Irrigated</v>
          </cell>
          <cell r="B1027">
            <v>53</v>
          </cell>
          <cell r="R1027" t="str">
            <v>100050091NonIrrigated</v>
          </cell>
          <cell r="S1027">
            <v>53</v>
          </cell>
        </row>
        <row r="1028">
          <cell r="A1028" t="str">
            <v>100050091Nonirrigated</v>
          </cell>
          <cell r="B1028">
            <v>53</v>
          </cell>
          <cell r="R1028" t="str">
            <v>120010011All</v>
          </cell>
          <cell r="S1028">
            <v>18</v>
          </cell>
        </row>
        <row r="1029">
          <cell r="A1029" t="str">
            <v>120010011All</v>
          </cell>
          <cell r="B1029">
            <v>18</v>
          </cell>
          <cell r="R1029" t="str">
            <v>120010016All</v>
          </cell>
          <cell r="S1029">
            <v>32</v>
          </cell>
        </row>
        <row r="1030">
          <cell r="A1030" t="str">
            <v>120010016All</v>
          </cell>
          <cell r="B1030">
            <v>32</v>
          </cell>
          <cell r="R1030" t="str">
            <v>120010016Irrigated</v>
          </cell>
          <cell r="S1030">
            <v>32</v>
          </cell>
        </row>
        <row r="1031">
          <cell r="A1031" t="str">
            <v>120010016Irrigated</v>
          </cell>
          <cell r="B1031">
            <v>32</v>
          </cell>
          <cell r="R1031" t="str">
            <v>120010016NonIrrigated</v>
          </cell>
          <cell r="S1031">
            <v>32</v>
          </cell>
        </row>
        <row r="1032">
          <cell r="A1032" t="str">
            <v>120010016Nonirrigated</v>
          </cell>
          <cell r="B1032">
            <v>32</v>
          </cell>
          <cell r="R1032" t="str">
            <v>120010041All</v>
          </cell>
          <cell r="S1032">
            <v>85</v>
          </cell>
        </row>
        <row r="1033">
          <cell r="A1033" t="str">
            <v>120010041All</v>
          </cell>
          <cell r="B1033">
            <v>85</v>
          </cell>
          <cell r="R1033" t="str">
            <v>120010075All</v>
          </cell>
          <cell r="S1033">
            <v>1785</v>
          </cell>
        </row>
        <row r="1034">
          <cell r="A1034" t="str">
            <v>120010075All</v>
          </cell>
          <cell r="B1034">
            <v>1785</v>
          </cell>
          <cell r="R1034" t="str">
            <v>120010075Irrigated</v>
          </cell>
          <cell r="S1034">
            <v>2139</v>
          </cell>
        </row>
        <row r="1035">
          <cell r="A1035" t="str">
            <v>120010075Irrigated</v>
          </cell>
          <cell r="B1035">
            <v>2139</v>
          </cell>
          <cell r="R1035" t="str">
            <v>120010075NonIrrigated</v>
          </cell>
          <cell r="S1035">
            <v>1551</v>
          </cell>
        </row>
        <row r="1036">
          <cell r="A1036" t="str">
            <v>120010075Nonirrigated</v>
          </cell>
          <cell r="B1036">
            <v>1551</v>
          </cell>
          <cell r="R1036" t="str">
            <v>120010081All</v>
          </cell>
          <cell r="S1036">
            <v>20</v>
          </cell>
        </row>
        <row r="1037">
          <cell r="A1037" t="str">
            <v>120010081All</v>
          </cell>
          <cell r="B1037">
            <v>20</v>
          </cell>
          <cell r="R1037" t="str">
            <v>120010081Irrigated</v>
          </cell>
          <cell r="S1037">
            <v>22</v>
          </cell>
        </row>
        <row r="1038">
          <cell r="A1038" t="str">
            <v>120010081Irrigated</v>
          </cell>
          <cell r="B1038">
            <v>22</v>
          </cell>
          <cell r="R1038" t="str">
            <v>120010081NonIrrigated</v>
          </cell>
          <cell r="S1038">
            <v>14</v>
          </cell>
        </row>
        <row r="1039">
          <cell r="A1039" t="str">
            <v>120010081Nonirrigated</v>
          </cell>
          <cell r="B1039">
            <v>14</v>
          </cell>
          <cell r="R1039" t="str">
            <v>120070041All</v>
          </cell>
          <cell r="S1039">
            <v>79</v>
          </cell>
        </row>
        <row r="1040">
          <cell r="A1040" t="str">
            <v>120070041All</v>
          </cell>
          <cell r="B1040">
            <v>79</v>
          </cell>
          <cell r="R1040" t="str">
            <v>120130011All</v>
          </cell>
          <cell r="S1040">
            <v>35</v>
          </cell>
        </row>
        <row r="1041">
          <cell r="A1041" t="str">
            <v>120130011All</v>
          </cell>
          <cell r="B1041">
            <v>35</v>
          </cell>
          <cell r="R1041" t="str">
            <v>120130011Irrigated</v>
          </cell>
          <cell r="S1041">
            <v>39</v>
          </cell>
        </row>
        <row r="1042">
          <cell r="A1042" t="str">
            <v>120130011Irrigated</v>
          </cell>
          <cell r="B1042">
            <v>39</v>
          </cell>
          <cell r="R1042" t="str">
            <v>120130011NonIrrigated</v>
          </cell>
          <cell r="S1042">
            <v>31</v>
          </cell>
        </row>
        <row r="1043">
          <cell r="A1043" t="str">
            <v>120130011Nonirrigated</v>
          </cell>
          <cell r="B1043">
            <v>31</v>
          </cell>
          <cell r="R1043" t="str">
            <v>120130016All</v>
          </cell>
          <cell r="S1043">
            <v>34</v>
          </cell>
        </row>
        <row r="1044">
          <cell r="A1044" t="str">
            <v>120130016All</v>
          </cell>
          <cell r="B1044">
            <v>34</v>
          </cell>
          <cell r="R1044" t="str">
            <v>120130041All</v>
          </cell>
          <cell r="S1044">
            <v>58</v>
          </cell>
        </row>
        <row r="1045">
          <cell r="A1045" t="str">
            <v>120130041All</v>
          </cell>
          <cell r="B1045">
            <v>58</v>
          </cell>
          <cell r="R1045" t="str">
            <v>120130041Irrigated</v>
          </cell>
          <cell r="S1045">
            <v>81</v>
          </cell>
        </row>
        <row r="1046">
          <cell r="A1046" t="str">
            <v>120130041Irrigated</v>
          </cell>
          <cell r="B1046">
            <v>81</v>
          </cell>
          <cell r="R1046" t="str">
            <v>120130041NonIrrigated</v>
          </cell>
          <cell r="S1046">
            <v>43</v>
          </cell>
        </row>
        <row r="1047">
          <cell r="A1047" t="str">
            <v>120130041Nonirrigated</v>
          </cell>
          <cell r="B1047">
            <v>43</v>
          </cell>
          <cell r="R1047" t="str">
            <v>120130075All</v>
          </cell>
          <cell r="S1047">
            <v>1869</v>
          </cell>
        </row>
        <row r="1048">
          <cell r="A1048" t="str">
            <v>120130075All</v>
          </cell>
          <cell r="B1048">
            <v>1869</v>
          </cell>
          <cell r="R1048" t="str">
            <v>120130081All</v>
          </cell>
          <cell r="S1048">
            <v>22</v>
          </cell>
        </row>
        <row r="1049">
          <cell r="A1049" t="str">
            <v>120130081All</v>
          </cell>
          <cell r="B1049">
            <v>22</v>
          </cell>
          <cell r="R1049" t="str">
            <v>120230011All</v>
          </cell>
          <cell r="S1049">
            <v>24</v>
          </cell>
        </row>
        <row r="1050">
          <cell r="A1050" t="str">
            <v>120230011All</v>
          </cell>
          <cell r="B1050">
            <v>24</v>
          </cell>
          <cell r="R1050" t="str">
            <v>120230011Irrigated</v>
          </cell>
          <cell r="S1050">
            <v>27</v>
          </cell>
        </row>
        <row r="1051">
          <cell r="A1051" t="str">
            <v>120230011Irrigated</v>
          </cell>
          <cell r="B1051">
            <v>27</v>
          </cell>
          <cell r="R1051" t="str">
            <v>120230011NonIrrigated</v>
          </cell>
          <cell r="S1051">
            <v>22</v>
          </cell>
        </row>
        <row r="1052">
          <cell r="A1052" t="str">
            <v>120230011Nonirrigated</v>
          </cell>
          <cell r="B1052">
            <v>22</v>
          </cell>
          <cell r="R1052" t="str">
            <v>120230041All</v>
          </cell>
          <cell r="S1052">
            <v>90</v>
          </cell>
        </row>
        <row r="1053">
          <cell r="A1053" t="str">
            <v>120230041All</v>
          </cell>
          <cell r="B1053">
            <v>90</v>
          </cell>
          <cell r="R1053" t="str">
            <v>120230041Irrigated</v>
          </cell>
          <cell r="S1053">
            <v>93</v>
          </cell>
        </row>
        <row r="1054">
          <cell r="A1054" t="str">
            <v>120230041Irrigated</v>
          </cell>
          <cell r="B1054">
            <v>93</v>
          </cell>
          <cell r="R1054" t="str">
            <v>120230041NonIrrigated</v>
          </cell>
          <cell r="S1054">
            <v>51</v>
          </cell>
        </row>
        <row r="1055">
          <cell r="A1055" t="str">
            <v>120230041Nonirrigated</v>
          </cell>
          <cell r="B1055">
            <v>51</v>
          </cell>
          <cell r="R1055" t="str">
            <v>120230075All</v>
          </cell>
          <cell r="S1055">
            <v>1019</v>
          </cell>
        </row>
        <row r="1056">
          <cell r="A1056" t="str">
            <v>120230075All</v>
          </cell>
          <cell r="B1056">
            <v>1019</v>
          </cell>
          <cell r="R1056" t="str">
            <v>120230075Irrigated</v>
          </cell>
          <cell r="S1056">
            <v>1463</v>
          </cell>
        </row>
        <row r="1057">
          <cell r="A1057" t="str">
            <v>120230075Irrigated</v>
          </cell>
          <cell r="B1057">
            <v>1463</v>
          </cell>
          <cell r="R1057" t="str">
            <v>120230075NonIrrigated</v>
          </cell>
          <cell r="S1057">
            <v>840</v>
          </cell>
        </row>
        <row r="1058">
          <cell r="A1058" t="str">
            <v>120230075Nonirrigated</v>
          </cell>
          <cell r="B1058">
            <v>840</v>
          </cell>
          <cell r="R1058" t="str">
            <v>120290041All</v>
          </cell>
          <cell r="S1058">
            <v>86</v>
          </cell>
        </row>
        <row r="1059">
          <cell r="A1059" t="str">
            <v>120290041All</v>
          </cell>
          <cell r="B1059">
            <v>86</v>
          </cell>
          <cell r="R1059" t="str">
            <v>120290075All</v>
          </cell>
          <cell r="S1059">
            <v>1950</v>
          </cell>
        </row>
        <row r="1060">
          <cell r="A1060" t="str">
            <v>120290075All</v>
          </cell>
          <cell r="B1060">
            <v>1950</v>
          </cell>
          <cell r="R1060" t="str">
            <v>120330011All</v>
          </cell>
          <cell r="S1060">
            <v>32</v>
          </cell>
        </row>
        <row r="1061">
          <cell r="A1061" t="str">
            <v>120330011All</v>
          </cell>
          <cell r="B1061">
            <v>32</v>
          </cell>
          <cell r="R1061" t="str">
            <v>120330016All</v>
          </cell>
          <cell r="S1061">
            <v>34</v>
          </cell>
        </row>
        <row r="1062">
          <cell r="A1062" t="str">
            <v>120330016All</v>
          </cell>
          <cell r="B1062">
            <v>34</v>
          </cell>
          <cell r="R1062" t="str">
            <v>120330041All</v>
          </cell>
          <cell r="S1062">
            <v>61</v>
          </cell>
        </row>
        <row r="1063">
          <cell r="A1063" t="str">
            <v>120330041All</v>
          </cell>
          <cell r="B1063">
            <v>61</v>
          </cell>
          <cell r="R1063" t="str">
            <v>120330051All</v>
          </cell>
          <cell r="S1063">
            <v>22</v>
          </cell>
        </row>
        <row r="1064">
          <cell r="A1064" t="str">
            <v>120330051All</v>
          </cell>
          <cell r="B1064">
            <v>22</v>
          </cell>
          <cell r="R1064" t="str">
            <v>120330075All</v>
          </cell>
          <cell r="S1064">
            <v>2122</v>
          </cell>
        </row>
        <row r="1065">
          <cell r="A1065" t="str">
            <v>120330075All</v>
          </cell>
          <cell r="B1065">
            <v>2122</v>
          </cell>
          <cell r="R1065" t="str">
            <v>120330081All</v>
          </cell>
          <cell r="S1065">
            <v>20</v>
          </cell>
        </row>
        <row r="1066">
          <cell r="A1066" t="str">
            <v>120330081All</v>
          </cell>
          <cell r="B1066">
            <v>20</v>
          </cell>
          <cell r="R1066" t="str">
            <v>120350041All</v>
          </cell>
          <cell r="S1066">
            <v>79</v>
          </cell>
        </row>
        <row r="1067">
          <cell r="A1067" t="str">
            <v>120350041All</v>
          </cell>
          <cell r="B1067">
            <v>79</v>
          </cell>
          <cell r="R1067" t="str">
            <v>120390011All</v>
          </cell>
          <cell r="S1067">
            <v>31</v>
          </cell>
        </row>
        <row r="1068">
          <cell r="A1068" t="str">
            <v>120390011All</v>
          </cell>
          <cell r="B1068">
            <v>31</v>
          </cell>
          <cell r="R1068" t="str">
            <v>120390016All</v>
          </cell>
          <cell r="S1068">
            <v>34</v>
          </cell>
        </row>
        <row r="1069">
          <cell r="A1069" t="str">
            <v>120390016All</v>
          </cell>
          <cell r="B1069">
            <v>34</v>
          </cell>
          <cell r="R1069" t="str">
            <v>120390041All</v>
          </cell>
          <cell r="S1069">
            <v>45</v>
          </cell>
        </row>
        <row r="1070">
          <cell r="A1070" t="str">
            <v>120390041All</v>
          </cell>
          <cell r="B1070">
            <v>45</v>
          </cell>
          <cell r="R1070" t="str">
            <v>120390075All</v>
          </cell>
          <cell r="S1070">
            <v>1022</v>
          </cell>
        </row>
        <row r="1071">
          <cell r="A1071" t="str">
            <v>120390075All</v>
          </cell>
          <cell r="B1071">
            <v>1022</v>
          </cell>
          <cell r="R1071" t="str">
            <v>120390081All</v>
          </cell>
          <cell r="S1071">
            <v>20</v>
          </cell>
        </row>
        <row r="1072">
          <cell r="A1072" t="str">
            <v>120390081All</v>
          </cell>
          <cell r="B1072">
            <v>20</v>
          </cell>
          <cell r="R1072" t="str">
            <v>120410011All</v>
          </cell>
          <cell r="S1072">
            <v>21</v>
          </cell>
        </row>
        <row r="1073">
          <cell r="A1073" t="str">
            <v>120410011All</v>
          </cell>
          <cell r="B1073">
            <v>21</v>
          </cell>
          <cell r="R1073" t="str">
            <v>120410041All</v>
          </cell>
          <cell r="S1073">
            <v>77</v>
          </cell>
        </row>
        <row r="1074">
          <cell r="A1074" t="str">
            <v>120410041All</v>
          </cell>
          <cell r="B1074">
            <v>77</v>
          </cell>
          <cell r="R1074" t="str">
            <v>120410075All</v>
          </cell>
          <cell r="S1074">
            <v>1833</v>
          </cell>
        </row>
        <row r="1075">
          <cell r="A1075" t="str">
            <v>120410075All</v>
          </cell>
          <cell r="B1075">
            <v>1833</v>
          </cell>
          <cell r="R1075" t="str">
            <v>120410075Irrigated</v>
          </cell>
          <cell r="S1075">
            <v>2130</v>
          </cell>
        </row>
        <row r="1076">
          <cell r="A1076" t="str">
            <v>120410075Irrigated</v>
          </cell>
          <cell r="B1076">
            <v>2130</v>
          </cell>
          <cell r="R1076" t="str">
            <v>120410075NonIrrigated</v>
          </cell>
          <cell r="S1076">
            <v>1590</v>
          </cell>
        </row>
        <row r="1077">
          <cell r="A1077" t="str">
            <v>120410075Nonirrigated</v>
          </cell>
          <cell r="B1077">
            <v>1590</v>
          </cell>
          <cell r="R1077" t="str">
            <v>120410081All</v>
          </cell>
          <cell r="S1077">
            <v>22</v>
          </cell>
        </row>
        <row r="1078">
          <cell r="A1078" t="str">
            <v>120410081All</v>
          </cell>
          <cell r="B1078">
            <v>22</v>
          </cell>
          <cell r="R1078" t="str">
            <v>120430018LGRAll</v>
          </cell>
          <cell r="S1078">
            <v>2940</v>
          </cell>
        </row>
        <row r="1079">
          <cell r="A1079" t="str">
            <v>120430018LGRAll</v>
          </cell>
          <cell r="B1079">
            <v>2940</v>
          </cell>
          <cell r="R1079" t="str">
            <v>120450011All</v>
          </cell>
          <cell r="S1079">
            <v>31</v>
          </cell>
        </row>
        <row r="1080">
          <cell r="A1080" t="str">
            <v>120450011All</v>
          </cell>
          <cell r="B1080">
            <v>31</v>
          </cell>
          <cell r="R1080" t="str">
            <v>120470011All</v>
          </cell>
          <cell r="S1080">
            <v>22</v>
          </cell>
        </row>
        <row r="1081">
          <cell r="A1081" t="str">
            <v>120470011All</v>
          </cell>
          <cell r="B1081">
            <v>22</v>
          </cell>
          <cell r="R1081" t="str">
            <v>120470041All</v>
          </cell>
          <cell r="S1081">
            <v>85</v>
          </cell>
        </row>
        <row r="1082">
          <cell r="A1082" t="str">
            <v>120470041All</v>
          </cell>
          <cell r="B1082">
            <v>85</v>
          </cell>
          <cell r="R1082" t="str">
            <v>120470075All</v>
          </cell>
          <cell r="S1082">
            <v>1901</v>
          </cell>
        </row>
        <row r="1083">
          <cell r="A1083" t="str">
            <v>120470075All</v>
          </cell>
          <cell r="B1083">
            <v>1901</v>
          </cell>
          <cell r="R1083" t="str">
            <v>120470075Irrigated</v>
          </cell>
          <cell r="S1083">
            <v>2158</v>
          </cell>
        </row>
        <row r="1084">
          <cell r="A1084" t="str">
            <v>120470075Irrigated</v>
          </cell>
          <cell r="B1084">
            <v>2158</v>
          </cell>
          <cell r="R1084" t="str">
            <v>120470075NonIrrigated</v>
          </cell>
          <cell r="S1084">
            <v>1640</v>
          </cell>
        </row>
        <row r="1085">
          <cell r="A1085" t="str">
            <v>120470075Nonirrigated</v>
          </cell>
          <cell r="B1085">
            <v>1640</v>
          </cell>
          <cell r="R1085" t="str">
            <v>120470081All</v>
          </cell>
          <cell r="S1085">
            <v>14</v>
          </cell>
        </row>
        <row r="1086">
          <cell r="A1086" t="str">
            <v>120470081All</v>
          </cell>
          <cell r="B1086">
            <v>14</v>
          </cell>
          <cell r="R1086" t="str">
            <v>120510018LGRAll</v>
          </cell>
          <cell r="S1086">
            <v>2940</v>
          </cell>
        </row>
        <row r="1087">
          <cell r="A1087" t="str">
            <v>120510018LGRAll</v>
          </cell>
          <cell r="B1087">
            <v>2940</v>
          </cell>
          <cell r="R1087" t="str">
            <v>120590011All</v>
          </cell>
          <cell r="S1087">
            <v>31</v>
          </cell>
        </row>
        <row r="1088">
          <cell r="A1088" t="str">
            <v>120590011All</v>
          </cell>
          <cell r="B1088">
            <v>31</v>
          </cell>
          <cell r="R1088" t="str">
            <v>120590016All</v>
          </cell>
          <cell r="S1088">
            <v>34</v>
          </cell>
        </row>
        <row r="1089">
          <cell r="A1089" t="str">
            <v>120590016All</v>
          </cell>
          <cell r="B1089">
            <v>34</v>
          </cell>
          <cell r="R1089" t="str">
            <v>120590041All</v>
          </cell>
          <cell r="S1089">
            <v>43</v>
          </cell>
        </row>
        <row r="1090">
          <cell r="A1090" t="str">
            <v>120590041All</v>
          </cell>
          <cell r="B1090">
            <v>43</v>
          </cell>
          <cell r="R1090" t="str">
            <v>120590075All</v>
          </cell>
          <cell r="S1090">
            <v>1653</v>
          </cell>
        </row>
        <row r="1091">
          <cell r="A1091" t="str">
            <v>120590075All</v>
          </cell>
          <cell r="B1091">
            <v>1653</v>
          </cell>
          <cell r="R1091" t="str">
            <v>120590081All</v>
          </cell>
          <cell r="S1091">
            <v>16</v>
          </cell>
        </row>
        <row r="1092">
          <cell r="A1092" t="str">
            <v>120590081All</v>
          </cell>
          <cell r="B1092">
            <v>16</v>
          </cell>
          <cell r="R1092" t="str">
            <v>120630011All</v>
          </cell>
          <cell r="S1092">
            <v>29</v>
          </cell>
        </row>
        <row r="1093">
          <cell r="A1093" t="str">
            <v>120630011All</v>
          </cell>
          <cell r="B1093">
            <v>29</v>
          </cell>
          <cell r="R1093" t="str">
            <v>120630016All</v>
          </cell>
          <cell r="S1093">
            <v>29</v>
          </cell>
        </row>
        <row r="1094">
          <cell r="A1094" t="str">
            <v>120630016All</v>
          </cell>
          <cell r="B1094">
            <v>29</v>
          </cell>
          <cell r="R1094" t="str">
            <v>120630041All</v>
          </cell>
          <cell r="S1094">
            <v>65</v>
          </cell>
        </row>
        <row r="1095">
          <cell r="A1095" t="str">
            <v>120630041All</v>
          </cell>
          <cell r="B1095">
            <v>65</v>
          </cell>
          <cell r="R1095" t="str">
            <v>120630041Irrigated</v>
          </cell>
          <cell r="S1095">
            <v>81</v>
          </cell>
        </row>
        <row r="1096">
          <cell r="A1096" t="str">
            <v>120630041Irrigated</v>
          </cell>
          <cell r="B1096">
            <v>81</v>
          </cell>
          <cell r="R1096" t="str">
            <v>120630041NonIrrigated</v>
          </cell>
          <cell r="S1096">
            <v>37</v>
          </cell>
        </row>
        <row r="1097">
          <cell r="A1097" t="str">
            <v>120630041Nonirrigated</v>
          </cell>
          <cell r="B1097">
            <v>37</v>
          </cell>
          <cell r="R1097" t="str">
            <v>120630051Irrigated</v>
          </cell>
          <cell r="S1097">
            <v>22</v>
          </cell>
        </row>
        <row r="1098">
          <cell r="A1098" t="str">
            <v>120630051Irrigated</v>
          </cell>
          <cell r="B1098">
            <v>22</v>
          </cell>
          <cell r="R1098" t="str">
            <v>120630075All</v>
          </cell>
          <cell r="S1098">
            <v>1755</v>
          </cell>
        </row>
        <row r="1099">
          <cell r="A1099" t="str">
            <v>120630075All</v>
          </cell>
          <cell r="B1099">
            <v>1755</v>
          </cell>
          <cell r="R1099" t="str">
            <v>120630081All</v>
          </cell>
          <cell r="S1099">
            <v>16</v>
          </cell>
        </row>
        <row r="1100">
          <cell r="A1100" t="str">
            <v>120630081All</v>
          </cell>
          <cell r="B1100">
            <v>16</v>
          </cell>
          <cell r="R1100" t="str">
            <v>120650011All</v>
          </cell>
          <cell r="S1100">
            <v>31</v>
          </cell>
        </row>
        <row r="1101">
          <cell r="A1101" t="str">
            <v>120650011All</v>
          </cell>
          <cell r="B1101">
            <v>31</v>
          </cell>
          <cell r="R1101" t="str">
            <v>120650016All</v>
          </cell>
          <cell r="S1101">
            <v>34</v>
          </cell>
        </row>
        <row r="1102">
          <cell r="A1102" t="str">
            <v>120650016All</v>
          </cell>
          <cell r="B1102">
            <v>34</v>
          </cell>
          <cell r="R1102" t="str">
            <v>120650041All</v>
          </cell>
          <cell r="S1102">
            <v>69</v>
          </cell>
        </row>
        <row r="1103">
          <cell r="A1103" t="str">
            <v>120650041All</v>
          </cell>
          <cell r="B1103">
            <v>69</v>
          </cell>
          <cell r="R1103" t="str">
            <v>120650041Irrigated</v>
          </cell>
          <cell r="S1103">
            <v>77</v>
          </cell>
        </row>
        <row r="1104">
          <cell r="A1104" t="str">
            <v>120650041Irrigated</v>
          </cell>
          <cell r="B1104">
            <v>77</v>
          </cell>
          <cell r="R1104" t="str">
            <v>120650041NonIrrigated</v>
          </cell>
          <cell r="S1104">
            <v>43</v>
          </cell>
        </row>
        <row r="1105">
          <cell r="A1105" t="str">
            <v>120650041Nonirrigated</v>
          </cell>
          <cell r="B1105">
            <v>43</v>
          </cell>
          <cell r="R1105" t="str">
            <v>120650051All</v>
          </cell>
          <cell r="S1105">
            <v>22</v>
          </cell>
        </row>
        <row r="1106">
          <cell r="A1106" t="str">
            <v>120650051All</v>
          </cell>
          <cell r="B1106">
            <v>22</v>
          </cell>
          <cell r="R1106" t="str">
            <v>120650075All</v>
          </cell>
          <cell r="S1106">
            <v>1868</v>
          </cell>
        </row>
        <row r="1107">
          <cell r="A1107" t="str">
            <v>120650075All</v>
          </cell>
          <cell r="B1107">
            <v>1868</v>
          </cell>
          <cell r="R1107" t="str">
            <v>120650081All</v>
          </cell>
          <cell r="S1107">
            <v>18</v>
          </cell>
        </row>
        <row r="1108">
          <cell r="A1108" t="str">
            <v>120650081All</v>
          </cell>
          <cell r="B1108">
            <v>18</v>
          </cell>
          <cell r="R1108" t="str">
            <v>120670041All</v>
          </cell>
          <cell r="S1108">
            <v>84</v>
          </cell>
        </row>
        <row r="1109">
          <cell r="A1109" t="str">
            <v>120670041All</v>
          </cell>
          <cell r="B1109">
            <v>84</v>
          </cell>
          <cell r="R1109" t="str">
            <v>120670075All</v>
          </cell>
          <cell r="S1109">
            <v>1391</v>
          </cell>
        </row>
        <row r="1110">
          <cell r="A1110" t="str">
            <v>120670075All</v>
          </cell>
          <cell r="B1110">
            <v>1391</v>
          </cell>
          <cell r="R1110" t="str">
            <v>120670075Irrigated</v>
          </cell>
          <cell r="S1110">
            <v>2071</v>
          </cell>
        </row>
        <row r="1111">
          <cell r="A1111" t="str">
            <v>120670075Irrigated</v>
          </cell>
          <cell r="B1111">
            <v>2071</v>
          </cell>
          <cell r="R1111" t="str">
            <v>120670075NonIrrigated</v>
          </cell>
          <cell r="S1111">
            <v>1176</v>
          </cell>
        </row>
        <row r="1112">
          <cell r="A1112" t="str">
            <v>120670075Nonirrigated</v>
          </cell>
          <cell r="B1112">
            <v>1176</v>
          </cell>
          <cell r="R1112" t="str">
            <v>120730011All</v>
          </cell>
          <cell r="S1112">
            <v>34</v>
          </cell>
        </row>
        <row r="1113">
          <cell r="A1113" t="str">
            <v>120730011All</v>
          </cell>
          <cell r="B1113">
            <v>34</v>
          </cell>
          <cell r="R1113" t="str">
            <v>120730041All</v>
          </cell>
          <cell r="S1113">
            <v>57</v>
          </cell>
        </row>
        <row r="1114">
          <cell r="A1114" t="str">
            <v>120730041All</v>
          </cell>
          <cell r="B1114">
            <v>57</v>
          </cell>
          <cell r="R1114" t="str">
            <v>120730041Irrigated</v>
          </cell>
          <cell r="S1114">
            <v>78</v>
          </cell>
        </row>
        <row r="1115">
          <cell r="A1115" t="str">
            <v>120730041Irrigated</v>
          </cell>
          <cell r="B1115">
            <v>78</v>
          </cell>
          <cell r="R1115" t="str">
            <v>120730041NonIrrigated</v>
          </cell>
          <cell r="S1115">
            <v>43</v>
          </cell>
        </row>
        <row r="1116">
          <cell r="A1116" t="str">
            <v>120730041Nonirrigated</v>
          </cell>
          <cell r="B1116">
            <v>43</v>
          </cell>
          <cell r="R1116" t="str">
            <v>120730075All</v>
          </cell>
          <cell r="S1116">
            <v>2007</v>
          </cell>
        </row>
        <row r="1117">
          <cell r="A1117" t="str">
            <v>120730075All</v>
          </cell>
          <cell r="B1117">
            <v>2007</v>
          </cell>
          <cell r="R1117" t="str">
            <v>120730081All</v>
          </cell>
          <cell r="S1117">
            <v>25</v>
          </cell>
        </row>
        <row r="1118">
          <cell r="A1118" t="str">
            <v>120730081All</v>
          </cell>
          <cell r="B1118">
            <v>25</v>
          </cell>
          <cell r="R1118" t="str">
            <v>120730081Irrigated</v>
          </cell>
          <cell r="S1118">
            <v>28</v>
          </cell>
        </row>
        <row r="1119">
          <cell r="A1119" t="str">
            <v>120730081Irrigated</v>
          </cell>
          <cell r="B1119">
            <v>28</v>
          </cell>
          <cell r="R1119" t="str">
            <v>120730081NonIrrigated</v>
          </cell>
          <cell r="S1119">
            <v>18</v>
          </cell>
        </row>
        <row r="1120">
          <cell r="A1120" t="str">
            <v>120730081Nonirrigated</v>
          </cell>
          <cell r="B1120">
            <v>18</v>
          </cell>
          <cell r="R1120" t="str">
            <v>120750011All</v>
          </cell>
          <cell r="S1120">
            <v>18</v>
          </cell>
        </row>
        <row r="1121">
          <cell r="A1121" t="str">
            <v>120750011All</v>
          </cell>
          <cell r="B1121">
            <v>18</v>
          </cell>
          <cell r="R1121" t="str">
            <v>120750016All</v>
          </cell>
          <cell r="S1121">
            <v>25</v>
          </cell>
        </row>
        <row r="1122">
          <cell r="A1122" t="str">
            <v>120750016All</v>
          </cell>
          <cell r="B1122">
            <v>25</v>
          </cell>
          <cell r="R1122" t="str">
            <v>120750041All</v>
          </cell>
          <cell r="S1122">
            <v>78</v>
          </cell>
        </row>
        <row r="1123">
          <cell r="A1123" t="str">
            <v>120750041All</v>
          </cell>
          <cell r="B1123">
            <v>78</v>
          </cell>
          <cell r="R1123" t="str">
            <v>120750051All</v>
          </cell>
          <cell r="S1123">
            <v>22</v>
          </cell>
        </row>
        <row r="1124">
          <cell r="A1124" t="str">
            <v>120750051All</v>
          </cell>
          <cell r="B1124">
            <v>22</v>
          </cell>
          <cell r="R1124" t="str">
            <v>120750075All</v>
          </cell>
          <cell r="S1124">
            <v>1941</v>
          </cell>
        </row>
        <row r="1125">
          <cell r="A1125" t="str">
            <v>120750075All</v>
          </cell>
          <cell r="B1125">
            <v>1941</v>
          </cell>
          <cell r="R1125" t="str">
            <v>120750075Irrigated</v>
          </cell>
          <cell r="S1125">
            <v>2275</v>
          </cell>
        </row>
        <row r="1126">
          <cell r="A1126" t="str">
            <v>120750075Irrigated</v>
          </cell>
          <cell r="B1126">
            <v>2275</v>
          </cell>
          <cell r="R1126" t="str">
            <v>120750075NonIrrigated</v>
          </cell>
          <cell r="S1126">
            <v>1538</v>
          </cell>
        </row>
        <row r="1127">
          <cell r="A1127" t="str">
            <v>120750075Nonirrigated</v>
          </cell>
          <cell r="B1127">
            <v>1538</v>
          </cell>
          <cell r="R1127" t="str">
            <v>120750081All</v>
          </cell>
          <cell r="S1127">
            <v>15</v>
          </cell>
        </row>
        <row r="1128">
          <cell r="A1128" t="str">
            <v>120750081All</v>
          </cell>
          <cell r="B1128">
            <v>15</v>
          </cell>
          <cell r="R1128" t="str">
            <v>120770011All</v>
          </cell>
          <cell r="S1128">
            <v>31</v>
          </cell>
        </row>
        <row r="1129">
          <cell r="A1129" t="str">
            <v>120770011All</v>
          </cell>
          <cell r="B1129">
            <v>31</v>
          </cell>
          <cell r="R1129" t="str">
            <v>120770081All</v>
          </cell>
          <cell r="S1129">
            <v>15</v>
          </cell>
        </row>
        <row r="1130">
          <cell r="A1130" t="str">
            <v>120770081All</v>
          </cell>
          <cell r="B1130">
            <v>15</v>
          </cell>
          <cell r="R1130" t="str">
            <v>120790011All</v>
          </cell>
          <cell r="S1130">
            <v>27</v>
          </cell>
        </row>
        <row r="1131">
          <cell r="A1131" t="str">
            <v>120790011All</v>
          </cell>
          <cell r="B1131">
            <v>27</v>
          </cell>
          <cell r="R1131" t="str">
            <v>120790041All</v>
          </cell>
          <cell r="S1131">
            <v>59</v>
          </cell>
        </row>
        <row r="1132">
          <cell r="A1132" t="str">
            <v>120790041All</v>
          </cell>
          <cell r="B1132">
            <v>59</v>
          </cell>
          <cell r="R1132" t="str">
            <v>120790041Irrigated</v>
          </cell>
          <cell r="S1132">
            <v>70</v>
          </cell>
        </row>
        <row r="1133">
          <cell r="A1133" t="str">
            <v>120790041Irrigated</v>
          </cell>
          <cell r="B1133">
            <v>70</v>
          </cell>
          <cell r="R1133" t="str">
            <v>120790041NonIrrigated</v>
          </cell>
          <cell r="S1133">
            <v>35</v>
          </cell>
        </row>
        <row r="1134">
          <cell r="A1134" t="str">
            <v>120790041Nonirrigated</v>
          </cell>
          <cell r="B1134">
            <v>35</v>
          </cell>
          <cell r="R1134" t="str">
            <v>120790075All</v>
          </cell>
          <cell r="S1134">
            <v>2090</v>
          </cell>
        </row>
        <row r="1135">
          <cell r="A1135" t="str">
            <v>120790075All</v>
          </cell>
          <cell r="B1135">
            <v>2090</v>
          </cell>
          <cell r="R1135" t="str">
            <v>120790075Irrigated</v>
          </cell>
          <cell r="S1135">
            <v>2612</v>
          </cell>
        </row>
        <row r="1136">
          <cell r="A1136" t="str">
            <v>120790075Irrigated</v>
          </cell>
          <cell r="B1136">
            <v>2612</v>
          </cell>
          <cell r="R1136" t="str">
            <v>120790075NonIrrigated</v>
          </cell>
          <cell r="S1136">
            <v>1629</v>
          </cell>
        </row>
        <row r="1137">
          <cell r="A1137" t="str">
            <v>120790075Nonirrigated</v>
          </cell>
          <cell r="B1137">
            <v>1629</v>
          </cell>
          <cell r="R1137" t="str">
            <v>120790081All</v>
          </cell>
          <cell r="S1137">
            <v>14</v>
          </cell>
        </row>
        <row r="1138">
          <cell r="A1138" t="str">
            <v>120790081All</v>
          </cell>
          <cell r="B1138">
            <v>14</v>
          </cell>
          <cell r="R1138" t="str">
            <v>120830075All</v>
          </cell>
          <cell r="S1138">
            <v>1891</v>
          </cell>
        </row>
        <row r="1139">
          <cell r="A1139" t="str">
            <v>120830075All</v>
          </cell>
          <cell r="B1139">
            <v>1891</v>
          </cell>
          <cell r="R1139" t="str">
            <v>120830075Irrigated</v>
          </cell>
          <cell r="S1139">
            <v>2280</v>
          </cell>
        </row>
        <row r="1140">
          <cell r="A1140" t="str">
            <v>120830075Irrigated</v>
          </cell>
          <cell r="B1140">
            <v>2280</v>
          </cell>
          <cell r="R1140" t="str">
            <v>120830075NonIrrigated</v>
          </cell>
          <cell r="S1140">
            <v>1740</v>
          </cell>
        </row>
        <row r="1141">
          <cell r="A1141" t="str">
            <v>120830075Nonirrigated</v>
          </cell>
          <cell r="B1141">
            <v>1740</v>
          </cell>
          <cell r="R1141" t="str">
            <v>120890041All</v>
          </cell>
          <cell r="S1141">
            <v>65</v>
          </cell>
        </row>
        <row r="1142">
          <cell r="A1142" t="str">
            <v>120890041All</v>
          </cell>
          <cell r="B1142">
            <v>65</v>
          </cell>
          <cell r="R1142" t="str">
            <v>120890075All</v>
          </cell>
          <cell r="S1142">
            <v>1523</v>
          </cell>
        </row>
        <row r="1143">
          <cell r="A1143" t="str">
            <v>120890075All</v>
          </cell>
          <cell r="B1143">
            <v>1523</v>
          </cell>
          <cell r="R1143" t="str">
            <v>120910011All</v>
          </cell>
          <cell r="S1143">
            <v>31</v>
          </cell>
        </row>
        <row r="1144">
          <cell r="A1144" t="str">
            <v>120910011All</v>
          </cell>
          <cell r="B1144">
            <v>31</v>
          </cell>
          <cell r="R1144" t="str">
            <v>120910016All</v>
          </cell>
          <cell r="S1144">
            <v>34</v>
          </cell>
        </row>
        <row r="1145">
          <cell r="A1145" t="str">
            <v>120910016All</v>
          </cell>
          <cell r="B1145">
            <v>34</v>
          </cell>
          <cell r="R1145" t="str">
            <v>120910041All</v>
          </cell>
          <cell r="S1145">
            <v>43</v>
          </cell>
        </row>
        <row r="1146">
          <cell r="A1146" t="str">
            <v>120910041All</v>
          </cell>
          <cell r="B1146">
            <v>43</v>
          </cell>
          <cell r="R1146" t="str">
            <v>120910075All</v>
          </cell>
          <cell r="S1146">
            <v>2273</v>
          </cell>
        </row>
        <row r="1147">
          <cell r="A1147" t="str">
            <v>120910075All</v>
          </cell>
          <cell r="B1147">
            <v>2273</v>
          </cell>
          <cell r="R1147" t="str">
            <v>120910081All</v>
          </cell>
          <cell r="S1147">
            <v>18</v>
          </cell>
        </row>
        <row r="1148">
          <cell r="A1148" t="str">
            <v>120910081All</v>
          </cell>
          <cell r="B1148">
            <v>18</v>
          </cell>
          <cell r="R1148" t="str">
            <v>120990018LGRAll</v>
          </cell>
          <cell r="S1148">
            <v>2940</v>
          </cell>
        </row>
        <row r="1149">
          <cell r="A1149" t="str">
            <v>120990018LGRAll</v>
          </cell>
          <cell r="B1149">
            <v>2940</v>
          </cell>
          <cell r="R1149" t="str">
            <v>121070041All</v>
          </cell>
          <cell r="S1149">
            <v>79</v>
          </cell>
        </row>
        <row r="1150">
          <cell r="A1150" t="str">
            <v>121070041All</v>
          </cell>
          <cell r="B1150">
            <v>79</v>
          </cell>
          <cell r="R1150" t="str">
            <v>121090041All</v>
          </cell>
          <cell r="S1150">
            <v>79</v>
          </cell>
        </row>
        <row r="1151">
          <cell r="A1151" t="str">
            <v>121090041All</v>
          </cell>
          <cell r="B1151">
            <v>79</v>
          </cell>
          <cell r="R1151" t="str">
            <v>121130011All</v>
          </cell>
          <cell r="S1151">
            <v>31</v>
          </cell>
        </row>
        <row r="1152">
          <cell r="A1152" t="str">
            <v>121130011All</v>
          </cell>
          <cell r="B1152">
            <v>31</v>
          </cell>
          <cell r="R1152" t="str">
            <v>121130041All</v>
          </cell>
          <cell r="S1152">
            <v>44</v>
          </cell>
        </row>
        <row r="1153">
          <cell r="A1153" t="str">
            <v>121130041All</v>
          </cell>
          <cell r="B1153">
            <v>44</v>
          </cell>
          <cell r="R1153" t="str">
            <v>121130075All</v>
          </cell>
          <cell r="S1153">
            <v>2485</v>
          </cell>
        </row>
        <row r="1154">
          <cell r="A1154" t="str">
            <v>121130075All</v>
          </cell>
          <cell r="B1154">
            <v>2485</v>
          </cell>
          <cell r="R1154" t="str">
            <v>121130081All</v>
          </cell>
          <cell r="S1154">
            <v>18</v>
          </cell>
        </row>
        <row r="1155">
          <cell r="A1155" t="str">
            <v>121130081All</v>
          </cell>
          <cell r="B1155">
            <v>18</v>
          </cell>
          <cell r="R1155" t="str">
            <v>121190075All</v>
          </cell>
          <cell r="S1155">
            <v>2171</v>
          </cell>
        </row>
        <row r="1156">
          <cell r="A1156" t="str">
            <v>121190075All</v>
          </cell>
          <cell r="B1156">
            <v>2171</v>
          </cell>
          <cell r="R1156" t="str">
            <v>121190075Irrigated</v>
          </cell>
          <cell r="S1156">
            <v>2347</v>
          </cell>
        </row>
        <row r="1157">
          <cell r="A1157" t="str">
            <v>121190075Irrigated</v>
          </cell>
          <cell r="B1157">
            <v>2347</v>
          </cell>
          <cell r="R1157" t="str">
            <v>121190075NonIrrigated</v>
          </cell>
          <cell r="S1157">
            <v>1812</v>
          </cell>
        </row>
        <row r="1158">
          <cell r="A1158" t="str">
            <v>121190075Nonirrigated</v>
          </cell>
          <cell r="B1158">
            <v>1812</v>
          </cell>
          <cell r="R1158" t="str">
            <v>121210011All</v>
          </cell>
          <cell r="S1158">
            <v>22</v>
          </cell>
        </row>
        <row r="1159">
          <cell r="A1159" t="str">
            <v>121210011All</v>
          </cell>
          <cell r="B1159">
            <v>22</v>
          </cell>
          <cell r="R1159" t="str">
            <v>121210041All</v>
          </cell>
          <cell r="S1159">
            <v>91</v>
          </cell>
        </row>
        <row r="1160">
          <cell r="A1160" t="str">
            <v>121210041All</v>
          </cell>
          <cell r="B1160">
            <v>91</v>
          </cell>
          <cell r="R1160" t="str">
            <v>121210075All</v>
          </cell>
          <cell r="S1160">
            <v>1973</v>
          </cell>
        </row>
        <row r="1161">
          <cell r="A1161" t="str">
            <v>121210075All</v>
          </cell>
          <cell r="B1161">
            <v>1973</v>
          </cell>
          <cell r="R1161" t="str">
            <v>121210075Irrigated</v>
          </cell>
          <cell r="S1161">
            <v>2242</v>
          </cell>
        </row>
        <row r="1162">
          <cell r="A1162" t="str">
            <v>121210075Irrigated</v>
          </cell>
          <cell r="B1162">
            <v>2242</v>
          </cell>
          <cell r="R1162" t="str">
            <v>121210075NonIrrigated</v>
          </cell>
          <cell r="S1162">
            <v>1793</v>
          </cell>
        </row>
        <row r="1163">
          <cell r="A1163" t="str">
            <v>121210075Nonirrigated</v>
          </cell>
          <cell r="B1163">
            <v>1793</v>
          </cell>
          <cell r="R1163" t="str">
            <v>121210081All</v>
          </cell>
          <cell r="S1163">
            <v>19</v>
          </cell>
        </row>
        <row r="1164">
          <cell r="A1164" t="str">
            <v>121210081All</v>
          </cell>
          <cell r="B1164">
            <v>19</v>
          </cell>
          <cell r="R1164" t="str">
            <v>121210081Irrigated</v>
          </cell>
          <cell r="S1164">
            <v>22</v>
          </cell>
        </row>
        <row r="1165">
          <cell r="A1165" t="str">
            <v>121210081Irrigated</v>
          </cell>
          <cell r="B1165">
            <v>22</v>
          </cell>
          <cell r="R1165" t="str">
            <v>121210081NonIrrigated</v>
          </cell>
          <cell r="S1165">
            <v>14</v>
          </cell>
        </row>
        <row r="1166">
          <cell r="A1166" t="str">
            <v>121210081Nonirrigated</v>
          </cell>
          <cell r="B1166">
            <v>14</v>
          </cell>
          <cell r="R1166" t="str">
            <v>121250041All</v>
          </cell>
          <cell r="S1166">
            <v>84</v>
          </cell>
        </row>
        <row r="1167">
          <cell r="A1167" t="str">
            <v>121250041All</v>
          </cell>
          <cell r="B1167">
            <v>84</v>
          </cell>
          <cell r="R1167" t="str">
            <v>121250081All</v>
          </cell>
          <cell r="S1167">
            <v>14</v>
          </cell>
        </row>
        <row r="1168">
          <cell r="A1168" t="str">
            <v>121250081All</v>
          </cell>
          <cell r="B1168">
            <v>14</v>
          </cell>
          <cell r="R1168" t="str">
            <v>121290041All</v>
          </cell>
          <cell r="S1168">
            <v>46</v>
          </cell>
        </row>
        <row r="1169">
          <cell r="A1169" t="str">
            <v>121290041All</v>
          </cell>
          <cell r="B1169">
            <v>46</v>
          </cell>
          <cell r="R1169" t="str">
            <v>121290075All</v>
          </cell>
          <cell r="S1169">
            <v>1176</v>
          </cell>
        </row>
        <row r="1170">
          <cell r="A1170" t="str">
            <v>121290075All</v>
          </cell>
          <cell r="B1170">
            <v>1176</v>
          </cell>
          <cell r="R1170" t="str">
            <v>121310011All</v>
          </cell>
          <cell r="S1170">
            <v>31</v>
          </cell>
        </row>
        <row r="1171">
          <cell r="A1171" t="str">
            <v>121310011All</v>
          </cell>
          <cell r="B1171">
            <v>31</v>
          </cell>
          <cell r="R1171" t="str">
            <v>121310016All</v>
          </cell>
          <cell r="S1171">
            <v>34</v>
          </cell>
        </row>
        <row r="1172">
          <cell r="A1172" t="str">
            <v>121310016All</v>
          </cell>
          <cell r="B1172">
            <v>34</v>
          </cell>
          <cell r="R1172" t="str">
            <v>121310041All</v>
          </cell>
          <cell r="S1172">
            <v>53</v>
          </cell>
        </row>
        <row r="1173">
          <cell r="A1173" t="str">
            <v>121310041All</v>
          </cell>
          <cell r="B1173">
            <v>53</v>
          </cell>
          <cell r="R1173" t="str">
            <v>121310075All</v>
          </cell>
          <cell r="S1173">
            <v>1715</v>
          </cell>
        </row>
        <row r="1174">
          <cell r="A1174" t="str">
            <v>121310075All</v>
          </cell>
          <cell r="B1174">
            <v>1715</v>
          </cell>
          <cell r="R1174" t="str">
            <v>121310081All</v>
          </cell>
          <cell r="S1174">
            <v>18</v>
          </cell>
        </row>
        <row r="1175">
          <cell r="A1175" t="str">
            <v>121310081All</v>
          </cell>
          <cell r="B1175">
            <v>18</v>
          </cell>
          <cell r="R1175" t="str">
            <v>121330011All</v>
          </cell>
          <cell r="S1175">
            <v>31</v>
          </cell>
        </row>
        <row r="1176">
          <cell r="A1176" t="str">
            <v>121330011All</v>
          </cell>
          <cell r="B1176">
            <v>31</v>
          </cell>
          <cell r="R1176" t="str">
            <v>121330016All</v>
          </cell>
          <cell r="S1176">
            <v>34</v>
          </cell>
        </row>
        <row r="1177">
          <cell r="A1177" t="str">
            <v>121330016All</v>
          </cell>
          <cell r="B1177">
            <v>34</v>
          </cell>
          <cell r="R1177" t="str">
            <v>121330041All</v>
          </cell>
          <cell r="S1177">
            <v>43</v>
          </cell>
        </row>
        <row r="1178">
          <cell r="A1178" t="str">
            <v>121330041All</v>
          </cell>
          <cell r="B1178">
            <v>43</v>
          </cell>
          <cell r="R1178" t="str">
            <v>121330075All</v>
          </cell>
          <cell r="S1178">
            <v>2223</v>
          </cell>
        </row>
        <row r="1179">
          <cell r="A1179" t="str">
            <v>121330075All</v>
          </cell>
          <cell r="B1179">
            <v>2223</v>
          </cell>
          <cell r="R1179" t="str">
            <v>121330081All</v>
          </cell>
          <cell r="S1179">
            <v>18</v>
          </cell>
        </row>
        <row r="1180">
          <cell r="A1180" t="str">
            <v>121330081All</v>
          </cell>
          <cell r="B1180">
            <v>18</v>
          </cell>
          <cell r="R1180" t="str">
            <v>130010011All</v>
          </cell>
          <cell r="S1180">
            <v>28</v>
          </cell>
        </row>
        <row r="1181">
          <cell r="A1181" t="str">
            <v>130010011All</v>
          </cell>
          <cell r="B1181">
            <v>28</v>
          </cell>
          <cell r="R1181" t="str">
            <v>130010016All</v>
          </cell>
          <cell r="S1181">
            <v>36</v>
          </cell>
        </row>
        <row r="1182">
          <cell r="A1182" t="str">
            <v>130010016All</v>
          </cell>
          <cell r="B1182">
            <v>36</v>
          </cell>
          <cell r="R1182" t="str">
            <v>130010041All</v>
          </cell>
          <cell r="S1182">
            <v>64</v>
          </cell>
        </row>
        <row r="1183">
          <cell r="A1183" t="str">
            <v>130010041All</v>
          </cell>
          <cell r="B1183">
            <v>64</v>
          </cell>
          <cell r="R1183" t="str">
            <v>130010041Irrigated</v>
          </cell>
          <cell r="S1183">
            <v>77</v>
          </cell>
        </row>
        <row r="1184">
          <cell r="A1184" t="str">
            <v>130010041Irrigated</v>
          </cell>
          <cell r="B1184">
            <v>77</v>
          </cell>
          <cell r="R1184" t="str">
            <v>130010041NonIrrigated</v>
          </cell>
          <cell r="S1184">
            <v>46</v>
          </cell>
        </row>
        <row r="1185">
          <cell r="A1185" t="str">
            <v>130010041Nonirrigated</v>
          </cell>
          <cell r="B1185">
            <v>46</v>
          </cell>
          <cell r="R1185" t="str">
            <v>130010075All</v>
          </cell>
          <cell r="S1185">
            <v>2009</v>
          </cell>
        </row>
        <row r="1186">
          <cell r="A1186" t="str">
            <v>130010075All</v>
          </cell>
          <cell r="B1186">
            <v>2009</v>
          </cell>
          <cell r="R1186" t="str">
            <v>130010081All</v>
          </cell>
          <cell r="S1186">
            <v>20</v>
          </cell>
        </row>
        <row r="1187">
          <cell r="A1187" t="str">
            <v>130010081All</v>
          </cell>
          <cell r="B1187">
            <v>20</v>
          </cell>
          <cell r="R1187" t="str">
            <v>130030011All</v>
          </cell>
          <cell r="S1187">
            <v>24</v>
          </cell>
        </row>
        <row r="1188">
          <cell r="A1188" t="str">
            <v>130030011All</v>
          </cell>
          <cell r="B1188">
            <v>24</v>
          </cell>
          <cell r="R1188" t="str">
            <v>130030011Irrigated</v>
          </cell>
          <cell r="S1188">
            <v>27</v>
          </cell>
        </row>
        <row r="1189">
          <cell r="A1189" t="str">
            <v>130030011Irrigated</v>
          </cell>
          <cell r="B1189">
            <v>27</v>
          </cell>
          <cell r="R1189" t="str">
            <v>130030011NonIrrigated</v>
          </cell>
          <cell r="S1189">
            <v>22</v>
          </cell>
        </row>
        <row r="1190">
          <cell r="A1190" t="str">
            <v>130030011Nonirrigated</v>
          </cell>
          <cell r="B1190">
            <v>22</v>
          </cell>
          <cell r="R1190" t="str">
            <v>130030016All</v>
          </cell>
          <cell r="S1190">
            <v>36</v>
          </cell>
        </row>
        <row r="1191">
          <cell r="A1191" t="str">
            <v>130030016All</v>
          </cell>
          <cell r="B1191">
            <v>36</v>
          </cell>
          <cell r="R1191" t="str">
            <v>130030016Irrigated</v>
          </cell>
          <cell r="S1191">
            <v>36</v>
          </cell>
        </row>
        <row r="1192">
          <cell r="A1192" t="str">
            <v>130030016Irrigated</v>
          </cell>
          <cell r="B1192">
            <v>36</v>
          </cell>
          <cell r="R1192" t="str">
            <v>130030016NonIrrigated</v>
          </cell>
          <cell r="S1192">
            <v>36</v>
          </cell>
        </row>
        <row r="1193">
          <cell r="A1193" t="str">
            <v>130030016Nonirrigated</v>
          </cell>
          <cell r="B1193">
            <v>36</v>
          </cell>
          <cell r="R1193" t="str">
            <v>130030041All</v>
          </cell>
          <cell r="S1193">
            <v>97</v>
          </cell>
        </row>
        <row r="1194">
          <cell r="A1194" t="str">
            <v>130030041All</v>
          </cell>
          <cell r="B1194">
            <v>97</v>
          </cell>
          <cell r="R1194" t="str">
            <v>130030075All</v>
          </cell>
          <cell r="S1194">
            <v>2052</v>
          </cell>
        </row>
        <row r="1195">
          <cell r="A1195" t="str">
            <v>130030075All</v>
          </cell>
          <cell r="B1195">
            <v>2052</v>
          </cell>
          <cell r="R1195" t="str">
            <v>130030075Irrigated</v>
          </cell>
          <cell r="S1195">
            <v>2173</v>
          </cell>
        </row>
        <row r="1196">
          <cell r="A1196" t="str">
            <v>130030075Irrigated</v>
          </cell>
          <cell r="B1196">
            <v>2173</v>
          </cell>
          <cell r="R1196" t="str">
            <v>130030075NonIrrigated</v>
          </cell>
          <cell r="S1196">
            <v>2007</v>
          </cell>
        </row>
        <row r="1197">
          <cell r="A1197" t="str">
            <v>130030075Nonirrigated</v>
          </cell>
          <cell r="B1197">
            <v>2007</v>
          </cell>
          <cell r="R1197" t="str">
            <v>130030081All</v>
          </cell>
          <cell r="S1197">
            <v>19</v>
          </cell>
        </row>
        <row r="1198">
          <cell r="A1198" t="str">
            <v>130030081All</v>
          </cell>
          <cell r="B1198">
            <v>19</v>
          </cell>
          <cell r="R1198" t="str">
            <v>130050011All</v>
          </cell>
          <cell r="S1198">
            <v>29</v>
          </cell>
        </row>
        <row r="1199">
          <cell r="A1199" t="str">
            <v>130050011All</v>
          </cell>
          <cell r="B1199">
            <v>29</v>
          </cell>
          <cell r="R1199" t="str">
            <v>130050016All</v>
          </cell>
          <cell r="S1199">
            <v>36</v>
          </cell>
        </row>
        <row r="1200">
          <cell r="A1200" t="str">
            <v>130050016All</v>
          </cell>
          <cell r="B1200">
            <v>36</v>
          </cell>
          <cell r="R1200" t="str">
            <v>130050041All</v>
          </cell>
          <cell r="S1200">
            <v>80</v>
          </cell>
        </row>
        <row r="1201">
          <cell r="A1201" t="str">
            <v>130050041All</v>
          </cell>
          <cell r="B1201">
            <v>80</v>
          </cell>
          <cell r="R1201" t="str">
            <v>130050041Irrigated</v>
          </cell>
          <cell r="S1201">
            <v>99</v>
          </cell>
        </row>
        <row r="1202">
          <cell r="A1202" t="str">
            <v>130050041Irrigated</v>
          </cell>
          <cell r="B1202">
            <v>99</v>
          </cell>
          <cell r="R1202" t="str">
            <v>130050041NonIrrigated</v>
          </cell>
          <cell r="S1202">
            <v>51</v>
          </cell>
        </row>
        <row r="1203">
          <cell r="A1203" t="str">
            <v>130050041Nonirrigated</v>
          </cell>
          <cell r="B1203">
            <v>51</v>
          </cell>
          <cell r="R1203" t="str">
            <v>130050051All</v>
          </cell>
          <cell r="S1203">
            <v>22</v>
          </cell>
        </row>
        <row r="1204">
          <cell r="A1204" t="str">
            <v>130050051All</v>
          </cell>
          <cell r="B1204">
            <v>22</v>
          </cell>
          <cell r="R1204" t="str">
            <v>130050075All</v>
          </cell>
          <cell r="S1204">
            <v>1882</v>
          </cell>
        </row>
        <row r="1205">
          <cell r="A1205" t="str">
            <v>130050075All</v>
          </cell>
          <cell r="B1205">
            <v>1882</v>
          </cell>
          <cell r="R1205" t="str">
            <v>130050081All</v>
          </cell>
          <cell r="S1205">
            <v>16</v>
          </cell>
        </row>
        <row r="1206">
          <cell r="A1206" t="str">
            <v>130050081All</v>
          </cell>
          <cell r="B1206">
            <v>16</v>
          </cell>
          <cell r="R1206" t="str">
            <v>130070011All</v>
          </cell>
          <cell r="S1206">
            <v>34</v>
          </cell>
        </row>
        <row r="1207">
          <cell r="A1207" t="str">
            <v>130070011All</v>
          </cell>
          <cell r="B1207">
            <v>34</v>
          </cell>
          <cell r="R1207" t="str">
            <v>130070011Irrigated</v>
          </cell>
          <cell r="S1207">
            <v>39</v>
          </cell>
        </row>
        <row r="1208">
          <cell r="A1208" t="str">
            <v>130070011Irrigated</v>
          </cell>
          <cell r="B1208">
            <v>39</v>
          </cell>
          <cell r="R1208" t="str">
            <v>130070011NonIrrigated</v>
          </cell>
          <cell r="S1208">
            <v>31</v>
          </cell>
        </row>
        <row r="1209">
          <cell r="A1209" t="str">
            <v>130070011Nonirrigated</v>
          </cell>
          <cell r="B1209">
            <v>31</v>
          </cell>
          <cell r="R1209" t="str">
            <v>130070016All</v>
          </cell>
          <cell r="S1209">
            <v>41</v>
          </cell>
        </row>
        <row r="1210">
          <cell r="A1210" t="str">
            <v>130070016All</v>
          </cell>
          <cell r="B1210">
            <v>41</v>
          </cell>
          <cell r="R1210" t="str">
            <v>130070016Irrigated</v>
          </cell>
          <cell r="S1210">
            <v>41</v>
          </cell>
        </row>
        <row r="1211">
          <cell r="A1211" t="str">
            <v>130070016Irrigated</v>
          </cell>
          <cell r="B1211">
            <v>41</v>
          </cell>
          <cell r="R1211" t="str">
            <v>130070016NonIrrigated</v>
          </cell>
          <cell r="S1211">
            <v>41</v>
          </cell>
        </row>
        <row r="1212">
          <cell r="A1212" t="str">
            <v>130070016Nonirrigated</v>
          </cell>
          <cell r="B1212">
            <v>41</v>
          </cell>
          <cell r="R1212" t="str">
            <v>130070041All</v>
          </cell>
          <cell r="S1212">
            <v>102</v>
          </cell>
        </row>
        <row r="1213">
          <cell r="A1213" t="str">
            <v>130070041All</v>
          </cell>
          <cell r="B1213">
            <v>102</v>
          </cell>
          <cell r="R1213" t="str">
            <v>130070051All</v>
          </cell>
          <cell r="S1213">
            <v>24</v>
          </cell>
        </row>
        <row r="1214">
          <cell r="A1214" t="str">
            <v>130070051All</v>
          </cell>
          <cell r="B1214">
            <v>24</v>
          </cell>
          <cell r="R1214" t="str">
            <v>130070075All</v>
          </cell>
          <cell r="S1214">
            <v>2713</v>
          </cell>
        </row>
        <row r="1215">
          <cell r="A1215" t="str">
            <v>130070075All</v>
          </cell>
          <cell r="B1215">
            <v>2713</v>
          </cell>
          <cell r="R1215" t="str">
            <v>130070075Irrigated</v>
          </cell>
          <cell r="S1215">
            <v>3032</v>
          </cell>
        </row>
        <row r="1216">
          <cell r="A1216" t="str">
            <v>130070075Irrigated</v>
          </cell>
          <cell r="B1216">
            <v>3032</v>
          </cell>
          <cell r="R1216" t="str">
            <v>130070075NonIrrigated</v>
          </cell>
          <cell r="S1216">
            <v>1822</v>
          </cell>
        </row>
        <row r="1217">
          <cell r="A1217" t="str">
            <v>130070075Nonirrigated</v>
          </cell>
          <cell r="B1217">
            <v>1822</v>
          </cell>
          <cell r="R1217" t="str">
            <v>130070081All</v>
          </cell>
          <cell r="S1217">
            <v>18</v>
          </cell>
        </row>
        <row r="1218">
          <cell r="A1218" t="str">
            <v>130070081All</v>
          </cell>
          <cell r="B1218">
            <v>18</v>
          </cell>
          <cell r="R1218" t="str">
            <v>130070081Irrigated</v>
          </cell>
          <cell r="S1218">
            <v>26</v>
          </cell>
        </row>
        <row r="1219">
          <cell r="A1219" t="str">
            <v>130070081Irrigated</v>
          </cell>
          <cell r="B1219">
            <v>26</v>
          </cell>
          <cell r="R1219" t="str">
            <v>130070081NonIrrigated</v>
          </cell>
          <cell r="S1219">
            <v>17</v>
          </cell>
        </row>
        <row r="1220">
          <cell r="A1220" t="str">
            <v>130070081Nonirrigated</v>
          </cell>
          <cell r="B1220">
            <v>17</v>
          </cell>
          <cell r="R1220" t="str">
            <v>130090011All</v>
          </cell>
          <cell r="S1220">
            <v>29</v>
          </cell>
        </row>
        <row r="1221">
          <cell r="A1221" t="str">
            <v>130090011All</v>
          </cell>
          <cell r="B1221">
            <v>29</v>
          </cell>
          <cell r="R1221" t="str">
            <v>130110041All</v>
          </cell>
          <cell r="S1221">
            <v>48</v>
          </cell>
        </row>
        <row r="1222">
          <cell r="A1222" t="str">
            <v>130110041All</v>
          </cell>
          <cell r="B1222">
            <v>48</v>
          </cell>
          <cell r="R1222" t="str">
            <v>130110081All</v>
          </cell>
          <cell r="S1222">
            <v>16</v>
          </cell>
        </row>
        <row r="1223">
          <cell r="A1223" t="str">
            <v>130110081All</v>
          </cell>
          <cell r="B1223">
            <v>16</v>
          </cell>
          <cell r="R1223" t="str">
            <v>130150011All</v>
          </cell>
          <cell r="S1223">
            <v>36</v>
          </cell>
        </row>
        <row r="1224">
          <cell r="A1224" t="str">
            <v>130150011All</v>
          </cell>
          <cell r="B1224">
            <v>36</v>
          </cell>
          <cell r="R1224" t="str">
            <v>130150041All</v>
          </cell>
          <cell r="S1224">
            <v>69</v>
          </cell>
        </row>
        <row r="1225">
          <cell r="A1225" t="str">
            <v>130150041All</v>
          </cell>
          <cell r="B1225">
            <v>69</v>
          </cell>
          <cell r="R1225" t="str">
            <v>130150051All</v>
          </cell>
          <cell r="S1225">
            <v>23</v>
          </cell>
        </row>
        <row r="1226">
          <cell r="A1226" t="str">
            <v>130150051All</v>
          </cell>
          <cell r="B1226">
            <v>23</v>
          </cell>
          <cell r="R1226" t="str">
            <v>130150081All</v>
          </cell>
          <cell r="S1226">
            <v>20</v>
          </cell>
        </row>
        <row r="1227">
          <cell r="A1227" t="str">
            <v>130150081All</v>
          </cell>
          <cell r="B1227">
            <v>20</v>
          </cell>
          <cell r="R1227" t="str">
            <v>130150711All</v>
          </cell>
          <cell r="S1227">
            <v>1260</v>
          </cell>
        </row>
        <row r="1228">
          <cell r="A1228" t="str">
            <v>130150711All</v>
          </cell>
          <cell r="B1228">
            <v>1260</v>
          </cell>
          <cell r="R1228" t="str">
            <v>130170011All</v>
          </cell>
          <cell r="S1228">
            <v>30</v>
          </cell>
        </row>
        <row r="1229">
          <cell r="A1229" t="str">
            <v>130170011All</v>
          </cell>
          <cell r="B1229">
            <v>30</v>
          </cell>
          <cell r="R1229" t="str">
            <v>130170011Irrigated</v>
          </cell>
          <cell r="S1229">
            <v>34</v>
          </cell>
        </row>
        <row r="1230">
          <cell r="A1230" t="str">
            <v>130170011Irrigated</v>
          </cell>
          <cell r="B1230">
            <v>34</v>
          </cell>
          <cell r="R1230" t="str">
            <v>130170011NonIrrigated</v>
          </cell>
          <cell r="S1230">
            <v>29</v>
          </cell>
        </row>
        <row r="1231">
          <cell r="A1231" t="str">
            <v>130170011Nonirrigated</v>
          </cell>
          <cell r="B1231">
            <v>29</v>
          </cell>
          <cell r="R1231" t="str">
            <v>130170016All</v>
          </cell>
          <cell r="S1231">
            <v>36</v>
          </cell>
        </row>
        <row r="1232">
          <cell r="A1232" t="str">
            <v>130170016All</v>
          </cell>
          <cell r="B1232">
            <v>36</v>
          </cell>
          <cell r="R1232" t="str">
            <v>130170041All</v>
          </cell>
          <cell r="S1232">
            <v>103</v>
          </cell>
        </row>
        <row r="1233">
          <cell r="A1233" t="str">
            <v>130170041All</v>
          </cell>
          <cell r="B1233">
            <v>103</v>
          </cell>
          <cell r="R1233" t="str">
            <v>130170051All</v>
          </cell>
          <cell r="S1233">
            <v>22</v>
          </cell>
        </row>
        <row r="1234">
          <cell r="A1234" t="str">
            <v>130170051All</v>
          </cell>
          <cell r="B1234">
            <v>22</v>
          </cell>
          <cell r="R1234" t="str">
            <v>130170051Irrigated</v>
          </cell>
          <cell r="S1234">
            <v>22</v>
          </cell>
        </row>
        <row r="1235">
          <cell r="A1235" t="str">
            <v>130170051Irrigated</v>
          </cell>
          <cell r="B1235">
            <v>22</v>
          </cell>
          <cell r="R1235" t="str">
            <v>130170051NonIrrigated</v>
          </cell>
          <cell r="S1235">
            <v>22</v>
          </cell>
        </row>
        <row r="1236">
          <cell r="A1236" t="str">
            <v>130170051Nonirrigated</v>
          </cell>
          <cell r="B1236">
            <v>22</v>
          </cell>
          <cell r="R1236" t="str">
            <v>130170075All</v>
          </cell>
          <cell r="S1236">
            <v>2231</v>
          </cell>
        </row>
        <row r="1237">
          <cell r="A1237" t="str">
            <v>130170075All</v>
          </cell>
          <cell r="B1237">
            <v>2231</v>
          </cell>
          <cell r="R1237" t="str">
            <v>130170075Irrigated</v>
          </cell>
          <cell r="S1237">
            <v>2526</v>
          </cell>
        </row>
        <row r="1238">
          <cell r="A1238" t="str">
            <v>130170075Irrigated</v>
          </cell>
          <cell r="B1238">
            <v>2526</v>
          </cell>
          <cell r="R1238" t="str">
            <v>130170075NonIrrigated</v>
          </cell>
          <cell r="S1238">
            <v>2034</v>
          </cell>
        </row>
        <row r="1239">
          <cell r="A1239" t="str">
            <v>130170075Nonirrigated</v>
          </cell>
          <cell r="B1239">
            <v>2034</v>
          </cell>
          <cell r="R1239" t="str">
            <v>130170081All</v>
          </cell>
          <cell r="S1239">
            <v>18</v>
          </cell>
        </row>
        <row r="1240">
          <cell r="A1240" t="str">
            <v>130170081All</v>
          </cell>
          <cell r="B1240">
            <v>18</v>
          </cell>
          <cell r="R1240" t="str">
            <v>130190011All</v>
          </cell>
          <cell r="S1240">
            <v>35</v>
          </cell>
        </row>
        <row r="1241">
          <cell r="A1241" t="str">
            <v>130190011All</v>
          </cell>
          <cell r="B1241">
            <v>35</v>
          </cell>
          <cell r="R1241" t="str">
            <v>130190011Irrigated</v>
          </cell>
          <cell r="S1241">
            <v>36</v>
          </cell>
        </row>
        <row r="1242">
          <cell r="A1242" t="str">
            <v>130190011Irrigated</v>
          </cell>
          <cell r="B1242">
            <v>36</v>
          </cell>
          <cell r="R1242" t="str">
            <v>130190011NonIrrigated</v>
          </cell>
          <cell r="S1242">
            <v>29</v>
          </cell>
        </row>
        <row r="1243">
          <cell r="A1243" t="str">
            <v>130190011Nonirrigated</v>
          </cell>
          <cell r="B1243">
            <v>29</v>
          </cell>
          <cell r="R1243" t="str">
            <v>130190016All</v>
          </cell>
          <cell r="S1243">
            <v>36</v>
          </cell>
        </row>
        <row r="1244">
          <cell r="A1244" t="str">
            <v>130190016All</v>
          </cell>
          <cell r="B1244">
            <v>36</v>
          </cell>
          <cell r="R1244" t="str">
            <v>130190041All</v>
          </cell>
          <cell r="S1244">
            <v>97</v>
          </cell>
        </row>
        <row r="1245">
          <cell r="A1245" t="str">
            <v>130190041All</v>
          </cell>
          <cell r="B1245">
            <v>97</v>
          </cell>
          <cell r="R1245" t="str">
            <v>130190041Irrigated</v>
          </cell>
          <cell r="S1245">
            <v>105</v>
          </cell>
        </row>
        <row r="1246">
          <cell r="A1246" t="str">
            <v>130190041Irrigated</v>
          </cell>
          <cell r="B1246">
            <v>105</v>
          </cell>
          <cell r="R1246" t="str">
            <v>130190041NonIrrigated</v>
          </cell>
          <cell r="S1246">
            <v>68</v>
          </cell>
        </row>
        <row r="1247">
          <cell r="A1247" t="str">
            <v>130190041Nonirrigated</v>
          </cell>
          <cell r="B1247">
            <v>68</v>
          </cell>
          <cell r="R1247" t="str">
            <v>130190051All</v>
          </cell>
          <cell r="S1247">
            <v>22</v>
          </cell>
        </row>
        <row r="1248">
          <cell r="A1248" t="str">
            <v>130190051All</v>
          </cell>
          <cell r="B1248">
            <v>22</v>
          </cell>
          <cell r="R1248" t="str">
            <v>130190051Irrigated</v>
          </cell>
          <cell r="S1248">
            <v>22</v>
          </cell>
        </row>
        <row r="1249">
          <cell r="A1249" t="str">
            <v>130190051Irrigated</v>
          </cell>
          <cell r="B1249">
            <v>22</v>
          </cell>
          <cell r="R1249" t="str">
            <v>130190051NonIrrigated</v>
          </cell>
          <cell r="S1249">
            <v>22</v>
          </cell>
        </row>
        <row r="1250">
          <cell r="A1250" t="str">
            <v>130190051Nonirrigated</v>
          </cell>
          <cell r="B1250">
            <v>22</v>
          </cell>
          <cell r="R1250" t="str">
            <v>130190075All</v>
          </cell>
          <cell r="S1250">
            <v>2019</v>
          </cell>
        </row>
        <row r="1251">
          <cell r="A1251" t="str">
            <v>130190075All</v>
          </cell>
          <cell r="B1251">
            <v>2019</v>
          </cell>
          <cell r="R1251" t="str">
            <v>130190075Irrigated</v>
          </cell>
          <cell r="S1251">
            <v>2213</v>
          </cell>
        </row>
        <row r="1252">
          <cell r="A1252" t="str">
            <v>130190075Irrigated</v>
          </cell>
          <cell r="B1252">
            <v>2213</v>
          </cell>
          <cell r="R1252" t="str">
            <v>130190075NonIrrigated</v>
          </cell>
          <cell r="S1252">
            <v>1905</v>
          </cell>
        </row>
        <row r="1253">
          <cell r="A1253" t="str">
            <v>130190075Nonirrigated</v>
          </cell>
          <cell r="B1253">
            <v>1905</v>
          </cell>
          <cell r="R1253" t="str">
            <v>130190081All</v>
          </cell>
          <cell r="S1253">
            <v>18</v>
          </cell>
        </row>
        <row r="1254">
          <cell r="A1254" t="str">
            <v>130190081All</v>
          </cell>
          <cell r="B1254">
            <v>18</v>
          </cell>
          <cell r="R1254" t="str">
            <v>130210011All</v>
          </cell>
          <cell r="S1254">
            <v>32</v>
          </cell>
        </row>
        <row r="1255">
          <cell r="A1255" t="str">
            <v>130210011All</v>
          </cell>
          <cell r="B1255">
            <v>32</v>
          </cell>
          <cell r="R1255" t="str">
            <v>130210016All</v>
          </cell>
          <cell r="S1255">
            <v>41</v>
          </cell>
        </row>
        <row r="1256">
          <cell r="A1256" t="str">
            <v>130210016All</v>
          </cell>
          <cell r="B1256">
            <v>41</v>
          </cell>
          <cell r="R1256" t="str">
            <v>130210041All</v>
          </cell>
          <cell r="S1256">
            <v>41</v>
          </cell>
        </row>
        <row r="1257">
          <cell r="A1257" t="str">
            <v>130210041All</v>
          </cell>
          <cell r="B1257">
            <v>41</v>
          </cell>
          <cell r="R1257" t="str">
            <v>130210081All</v>
          </cell>
          <cell r="S1257">
            <v>15</v>
          </cell>
        </row>
        <row r="1258">
          <cell r="A1258" t="str">
            <v>130210081All</v>
          </cell>
          <cell r="B1258">
            <v>15</v>
          </cell>
          <cell r="R1258" t="str">
            <v>130230011All</v>
          </cell>
          <cell r="S1258">
            <v>36</v>
          </cell>
        </row>
        <row r="1259">
          <cell r="A1259" t="str">
            <v>130230011All</v>
          </cell>
          <cell r="B1259">
            <v>36</v>
          </cell>
          <cell r="R1259" t="str">
            <v>130230016All</v>
          </cell>
          <cell r="S1259">
            <v>42</v>
          </cell>
        </row>
        <row r="1260">
          <cell r="A1260" t="str">
            <v>130230016All</v>
          </cell>
          <cell r="B1260">
            <v>42</v>
          </cell>
          <cell r="R1260" t="str">
            <v>130230041All</v>
          </cell>
          <cell r="S1260">
            <v>102</v>
          </cell>
        </row>
        <row r="1261">
          <cell r="A1261" t="str">
            <v>130230041All</v>
          </cell>
          <cell r="B1261">
            <v>102</v>
          </cell>
          <cell r="R1261" t="str">
            <v>130230051All</v>
          </cell>
          <cell r="S1261">
            <v>22</v>
          </cell>
        </row>
        <row r="1262">
          <cell r="A1262" t="str">
            <v>130230051All</v>
          </cell>
          <cell r="B1262">
            <v>22</v>
          </cell>
          <cell r="R1262" t="str">
            <v>130230075All</v>
          </cell>
          <cell r="S1262">
            <v>1800</v>
          </cell>
        </row>
        <row r="1263">
          <cell r="A1263" t="str">
            <v>130230075All</v>
          </cell>
          <cell r="B1263">
            <v>1800</v>
          </cell>
          <cell r="R1263" t="str">
            <v>130230075Irrigated</v>
          </cell>
          <cell r="S1263">
            <v>2057</v>
          </cell>
        </row>
        <row r="1264">
          <cell r="A1264" t="str">
            <v>130230075Irrigated</v>
          </cell>
          <cell r="B1264">
            <v>2057</v>
          </cell>
          <cell r="R1264" t="str">
            <v>130230075NonIrrigated</v>
          </cell>
          <cell r="S1264">
            <v>1620</v>
          </cell>
        </row>
        <row r="1265">
          <cell r="A1265" t="str">
            <v>130230075Nonirrigated</v>
          </cell>
          <cell r="B1265">
            <v>1620</v>
          </cell>
          <cell r="R1265" t="str">
            <v>130230081All</v>
          </cell>
          <cell r="S1265">
            <v>17</v>
          </cell>
        </row>
        <row r="1266">
          <cell r="A1266" t="str">
            <v>130230081All</v>
          </cell>
          <cell r="B1266">
            <v>17</v>
          </cell>
          <cell r="R1266" t="str">
            <v>130230081Irrigated</v>
          </cell>
          <cell r="S1266">
            <v>22</v>
          </cell>
        </row>
        <row r="1267">
          <cell r="A1267" t="str">
            <v>130230081Irrigated</v>
          </cell>
          <cell r="B1267">
            <v>22</v>
          </cell>
          <cell r="R1267" t="str">
            <v>130230081NonIrrigated</v>
          </cell>
          <cell r="S1267">
            <v>15</v>
          </cell>
        </row>
        <row r="1268">
          <cell r="A1268" t="str">
            <v>130230081Nonirrigated</v>
          </cell>
          <cell r="B1268">
            <v>15</v>
          </cell>
          <cell r="R1268" t="str">
            <v>130250041All</v>
          </cell>
          <cell r="S1268">
            <v>59</v>
          </cell>
        </row>
        <row r="1269">
          <cell r="A1269" t="str">
            <v>130250041All</v>
          </cell>
          <cell r="B1269">
            <v>59</v>
          </cell>
          <cell r="R1269" t="str">
            <v>130250075All</v>
          </cell>
          <cell r="S1269">
            <v>1933</v>
          </cell>
        </row>
        <row r="1270">
          <cell r="A1270" t="str">
            <v>130250075All</v>
          </cell>
          <cell r="B1270">
            <v>1933</v>
          </cell>
          <cell r="R1270" t="str">
            <v>130250081All</v>
          </cell>
          <cell r="S1270">
            <v>19</v>
          </cell>
        </row>
        <row r="1271">
          <cell r="A1271" t="str">
            <v>130250081All</v>
          </cell>
          <cell r="B1271">
            <v>19</v>
          </cell>
          <cell r="R1271" t="str">
            <v>130270011All</v>
          </cell>
          <cell r="S1271">
            <v>38</v>
          </cell>
        </row>
        <row r="1272">
          <cell r="A1272" t="str">
            <v>130270011All</v>
          </cell>
          <cell r="B1272">
            <v>38</v>
          </cell>
          <cell r="R1272" t="str">
            <v>130270011Irrigated</v>
          </cell>
          <cell r="S1272">
            <v>41</v>
          </cell>
        </row>
        <row r="1273">
          <cell r="A1273" t="str">
            <v>130270011Irrigated</v>
          </cell>
          <cell r="B1273">
            <v>41</v>
          </cell>
          <cell r="R1273" t="str">
            <v>130270011NonIrrigated</v>
          </cell>
          <cell r="S1273">
            <v>32</v>
          </cell>
        </row>
        <row r="1274">
          <cell r="A1274" t="str">
            <v>130270011Nonirrigated</v>
          </cell>
          <cell r="B1274">
            <v>32</v>
          </cell>
          <cell r="R1274" t="str">
            <v>130270016All</v>
          </cell>
          <cell r="S1274">
            <v>36</v>
          </cell>
        </row>
        <row r="1275">
          <cell r="A1275" t="str">
            <v>130270016All</v>
          </cell>
          <cell r="B1275">
            <v>36</v>
          </cell>
          <cell r="R1275" t="str">
            <v>130270041All</v>
          </cell>
          <cell r="S1275">
            <v>88</v>
          </cell>
        </row>
        <row r="1276">
          <cell r="A1276" t="str">
            <v>130270041All</v>
          </cell>
          <cell r="B1276">
            <v>88</v>
          </cell>
          <cell r="R1276" t="str">
            <v>130270041Irrigated</v>
          </cell>
          <cell r="S1276">
            <v>95</v>
          </cell>
        </row>
        <row r="1277">
          <cell r="A1277" t="str">
            <v>130270041Irrigated</v>
          </cell>
          <cell r="B1277">
            <v>95</v>
          </cell>
          <cell r="R1277" t="str">
            <v>130270041NonIrrigated</v>
          </cell>
          <cell r="S1277">
            <v>48</v>
          </cell>
        </row>
        <row r="1278">
          <cell r="A1278" t="str">
            <v>130270041Nonirrigated</v>
          </cell>
          <cell r="B1278">
            <v>48</v>
          </cell>
          <cell r="R1278" t="str">
            <v>130270075All</v>
          </cell>
          <cell r="S1278">
            <v>2207</v>
          </cell>
        </row>
        <row r="1279">
          <cell r="A1279" t="str">
            <v>130270075All</v>
          </cell>
          <cell r="B1279">
            <v>2207</v>
          </cell>
          <cell r="R1279" t="str">
            <v>130270081All</v>
          </cell>
          <cell r="S1279">
            <v>27</v>
          </cell>
        </row>
        <row r="1280">
          <cell r="A1280" t="str">
            <v>130270081All</v>
          </cell>
          <cell r="B1280">
            <v>27</v>
          </cell>
          <cell r="R1280" t="str">
            <v>130290011All</v>
          </cell>
          <cell r="S1280">
            <v>28</v>
          </cell>
        </row>
        <row r="1281">
          <cell r="A1281" t="str">
            <v>130290011All</v>
          </cell>
          <cell r="B1281">
            <v>28</v>
          </cell>
          <cell r="R1281" t="str">
            <v>130290041All</v>
          </cell>
          <cell r="S1281">
            <v>51</v>
          </cell>
        </row>
        <row r="1282">
          <cell r="A1282" t="str">
            <v>130290041All</v>
          </cell>
          <cell r="B1282">
            <v>51</v>
          </cell>
          <cell r="R1282" t="str">
            <v>130290075All</v>
          </cell>
          <cell r="S1282">
            <v>1917</v>
          </cell>
        </row>
        <row r="1283">
          <cell r="A1283" t="str">
            <v>130290075All</v>
          </cell>
          <cell r="B1283">
            <v>1917</v>
          </cell>
          <cell r="R1283" t="str">
            <v>130290081All</v>
          </cell>
          <cell r="S1283">
            <v>19</v>
          </cell>
        </row>
        <row r="1284">
          <cell r="A1284" t="str">
            <v>130290081All</v>
          </cell>
          <cell r="B1284">
            <v>19</v>
          </cell>
          <cell r="R1284" t="str">
            <v>130310011All</v>
          </cell>
          <cell r="S1284">
            <v>29</v>
          </cell>
        </row>
        <row r="1285">
          <cell r="A1285" t="str">
            <v>130310011All</v>
          </cell>
          <cell r="B1285">
            <v>29</v>
          </cell>
          <cell r="R1285" t="str">
            <v>130310016All</v>
          </cell>
          <cell r="S1285">
            <v>42</v>
          </cell>
        </row>
        <row r="1286">
          <cell r="A1286" t="str">
            <v>130310016All</v>
          </cell>
          <cell r="B1286">
            <v>42</v>
          </cell>
          <cell r="R1286" t="str">
            <v>130310041All</v>
          </cell>
          <cell r="S1286">
            <v>74</v>
          </cell>
        </row>
        <row r="1287">
          <cell r="A1287" t="str">
            <v>130310041All</v>
          </cell>
          <cell r="B1287">
            <v>74</v>
          </cell>
          <cell r="R1287" t="str">
            <v>130310051All</v>
          </cell>
          <cell r="S1287">
            <v>22</v>
          </cell>
        </row>
        <row r="1288">
          <cell r="A1288" t="str">
            <v>130310051All</v>
          </cell>
          <cell r="B1288">
            <v>22</v>
          </cell>
          <cell r="R1288" t="str">
            <v>130310075All</v>
          </cell>
          <cell r="S1288">
            <v>1889</v>
          </cell>
        </row>
        <row r="1289">
          <cell r="A1289" t="str">
            <v>130310075All</v>
          </cell>
          <cell r="B1289">
            <v>1889</v>
          </cell>
          <cell r="R1289" t="str">
            <v>130310081All</v>
          </cell>
          <cell r="S1289">
            <v>19</v>
          </cell>
        </row>
        <row r="1290">
          <cell r="A1290" t="str">
            <v>130310081All</v>
          </cell>
          <cell r="B1290">
            <v>19</v>
          </cell>
          <cell r="R1290" t="str">
            <v>130330011All</v>
          </cell>
          <cell r="S1290">
            <v>30</v>
          </cell>
        </row>
        <row r="1291">
          <cell r="A1291" t="str">
            <v>130330011All</v>
          </cell>
          <cell r="B1291">
            <v>30</v>
          </cell>
          <cell r="R1291" t="str">
            <v>130330016All</v>
          </cell>
          <cell r="S1291">
            <v>42</v>
          </cell>
        </row>
        <row r="1292">
          <cell r="A1292" t="str">
            <v>130330016All</v>
          </cell>
          <cell r="B1292">
            <v>42</v>
          </cell>
          <cell r="R1292" t="str">
            <v>130330041All</v>
          </cell>
          <cell r="S1292">
            <v>100</v>
          </cell>
        </row>
        <row r="1293">
          <cell r="A1293" t="str">
            <v>130330041All</v>
          </cell>
          <cell r="B1293">
            <v>100</v>
          </cell>
          <cell r="R1293" t="str">
            <v>130330051All</v>
          </cell>
          <cell r="S1293">
            <v>22</v>
          </cell>
        </row>
        <row r="1294">
          <cell r="A1294" t="str">
            <v>130330051All</v>
          </cell>
          <cell r="B1294">
            <v>22</v>
          </cell>
          <cell r="R1294" t="str">
            <v>130330075All</v>
          </cell>
          <cell r="S1294">
            <v>2290</v>
          </cell>
        </row>
        <row r="1295">
          <cell r="A1295" t="str">
            <v>130330075All</v>
          </cell>
          <cell r="B1295">
            <v>2290</v>
          </cell>
          <cell r="R1295" t="str">
            <v>130330075Irrigated</v>
          </cell>
          <cell r="S1295">
            <v>2815</v>
          </cell>
        </row>
        <row r="1296">
          <cell r="A1296" t="str">
            <v>130330075Irrigated</v>
          </cell>
          <cell r="B1296">
            <v>2815</v>
          </cell>
          <cell r="R1296" t="str">
            <v>130330075NonIrrigated</v>
          </cell>
          <cell r="S1296">
            <v>1922</v>
          </cell>
        </row>
        <row r="1297">
          <cell r="A1297" t="str">
            <v>130330075Nonirrigated</v>
          </cell>
          <cell r="B1297">
            <v>1922</v>
          </cell>
          <cell r="R1297" t="str">
            <v>130330081All</v>
          </cell>
          <cell r="S1297">
            <v>15</v>
          </cell>
        </row>
        <row r="1298">
          <cell r="A1298" t="str">
            <v>130330081All</v>
          </cell>
          <cell r="B1298">
            <v>15</v>
          </cell>
          <cell r="R1298" t="str">
            <v>130350011All</v>
          </cell>
          <cell r="S1298">
            <v>29</v>
          </cell>
        </row>
        <row r="1299">
          <cell r="A1299" t="str">
            <v>130350011All</v>
          </cell>
          <cell r="B1299">
            <v>29</v>
          </cell>
          <cell r="R1299" t="str">
            <v>130350041All</v>
          </cell>
          <cell r="S1299">
            <v>48</v>
          </cell>
        </row>
        <row r="1300">
          <cell r="A1300" t="str">
            <v>130350041All</v>
          </cell>
          <cell r="B1300">
            <v>48</v>
          </cell>
          <cell r="R1300" t="str">
            <v>130350081All</v>
          </cell>
          <cell r="S1300">
            <v>16</v>
          </cell>
        </row>
        <row r="1301">
          <cell r="A1301" t="str">
            <v>130350081All</v>
          </cell>
          <cell r="B1301">
            <v>16</v>
          </cell>
          <cell r="R1301" t="str">
            <v>130370011All</v>
          </cell>
          <cell r="S1301">
            <v>37</v>
          </cell>
        </row>
        <row r="1302">
          <cell r="A1302" t="str">
            <v>130370011All</v>
          </cell>
          <cell r="B1302">
            <v>37</v>
          </cell>
          <cell r="R1302" t="str">
            <v>130370016All</v>
          </cell>
          <cell r="S1302">
            <v>41</v>
          </cell>
        </row>
        <row r="1303">
          <cell r="A1303" t="str">
            <v>130370016All</v>
          </cell>
          <cell r="B1303">
            <v>41</v>
          </cell>
          <cell r="R1303" t="str">
            <v>130370016Irrigated</v>
          </cell>
          <cell r="S1303">
            <v>41</v>
          </cell>
        </row>
        <row r="1304">
          <cell r="A1304" t="str">
            <v>130370016Irrigated</v>
          </cell>
          <cell r="B1304">
            <v>41</v>
          </cell>
          <cell r="R1304" t="str">
            <v>130370016NonIrrigated</v>
          </cell>
          <cell r="S1304">
            <v>41</v>
          </cell>
        </row>
        <row r="1305">
          <cell r="A1305" t="str">
            <v>130370016Nonirrigated</v>
          </cell>
          <cell r="B1305">
            <v>41</v>
          </cell>
          <cell r="R1305" t="str">
            <v>130370041All</v>
          </cell>
          <cell r="S1305">
            <v>100</v>
          </cell>
        </row>
        <row r="1306">
          <cell r="A1306" t="str">
            <v>130370041All</v>
          </cell>
          <cell r="B1306">
            <v>100</v>
          </cell>
          <cell r="R1306" t="str">
            <v>130370051All</v>
          </cell>
          <cell r="S1306">
            <v>24</v>
          </cell>
        </row>
        <row r="1307">
          <cell r="A1307" t="str">
            <v>130370051All</v>
          </cell>
          <cell r="B1307">
            <v>24</v>
          </cell>
          <cell r="R1307" t="str">
            <v>130370075All</v>
          </cell>
          <cell r="S1307">
            <v>2319</v>
          </cell>
        </row>
        <row r="1308">
          <cell r="A1308" t="str">
            <v>130370075All</v>
          </cell>
          <cell r="B1308">
            <v>2319</v>
          </cell>
          <cell r="R1308" t="str">
            <v>130370075Irrigated</v>
          </cell>
          <cell r="S1308">
            <v>2515</v>
          </cell>
        </row>
        <row r="1309">
          <cell r="A1309" t="str">
            <v>130370075Irrigated</v>
          </cell>
          <cell r="B1309">
            <v>2515</v>
          </cell>
          <cell r="R1309" t="str">
            <v>130370075NonIrrigated</v>
          </cell>
          <cell r="S1309">
            <v>2038</v>
          </cell>
        </row>
        <row r="1310">
          <cell r="A1310" t="str">
            <v>130370075Nonirrigated</v>
          </cell>
          <cell r="B1310">
            <v>2038</v>
          </cell>
          <cell r="R1310" t="str">
            <v>130370081All</v>
          </cell>
          <cell r="S1310">
            <v>24</v>
          </cell>
        </row>
        <row r="1311">
          <cell r="A1311" t="str">
            <v>130370081All</v>
          </cell>
          <cell r="B1311">
            <v>24</v>
          </cell>
          <cell r="R1311" t="str">
            <v>130370081Irrigated</v>
          </cell>
          <cell r="S1311">
            <v>26</v>
          </cell>
        </row>
        <row r="1312">
          <cell r="A1312" t="str">
            <v>130370081Irrigated</v>
          </cell>
          <cell r="B1312">
            <v>26</v>
          </cell>
          <cell r="R1312" t="str">
            <v>130370081NonIrrigated</v>
          </cell>
          <cell r="S1312">
            <v>17</v>
          </cell>
        </row>
        <row r="1313">
          <cell r="A1313" t="str">
            <v>130370081Nonirrigated</v>
          </cell>
          <cell r="B1313">
            <v>17</v>
          </cell>
          <cell r="R1313" t="str">
            <v>130430011All</v>
          </cell>
          <cell r="S1313">
            <v>30</v>
          </cell>
        </row>
        <row r="1314">
          <cell r="A1314" t="str">
            <v>130430011All</v>
          </cell>
          <cell r="B1314">
            <v>30</v>
          </cell>
          <cell r="R1314" t="str">
            <v>130430016All</v>
          </cell>
          <cell r="S1314">
            <v>42</v>
          </cell>
        </row>
        <row r="1315">
          <cell r="A1315" t="str">
            <v>130430016All</v>
          </cell>
          <cell r="B1315">
            <v>42</v>
          </cell>
          <cell r="R1315" t="str">
            <v>130430041All</v>
          </cell>
          <cell r="S1315">
            <v>76</v>
          </cell>
        </row>
        <row r="1316">
          <cell r="A1316" t="str">
            <v>130430041All</v>
          </cell>
          <cell r="B1316">
            <v>76</v>
          </cell>
          <cell r="R1316" t="str">
            <v>130430075All</v>
          </cell>
          <cell r="S1316">
            <v>1826</v>
          </cell>
        </row>
        <row r="1317">
          <cell r="A1317" t="str">
            <v>130430075All</v>
          </cell>
          <cell r="B1317">
            <v>1826</v>
          </cell>
          <cell r="R1317" t="str">
            <v>130430081All</v>
          </cell>
          <cell r="S1317">
            <v>18</v>
          </cell>
        </row>
        <row r="1318">
          <cell r="A1318" t="str">
            <v>130430081All</v>
          </cell>
          <cell r="B1318">
            <v>18</v>
          </cell>
          <cell r="R1318" t="str">
            <v>130450011All</v>
          </cell>
          <cell r="S1318">
            <v>29</v>
          </cell>
        </row>
        <row r="1319">
          <cell r="A1319" t="str">
            <v>130450011All</v>
          </cell>
          <cell r="B1319">
            <v>29</v>
          </cell>
          <cell r="R1319" t="str">
            <v>130450041All</v>
          </cell>
          <cell r="S1319">
            <v>48</v>
          </cell>
        </row>
        <row r="1320">
          <cell r="A1320" t="str">
            <v>130450041All</v>
          </cell>
          <cell r="B1320">
            <v>48</v>
          </cell>
          <cell r="R1320" t="str">
            <v>130450081All</v>
          </cell>
          <cell r="S1320">
            <v>16</v>
          </cell>
        </row>
        <row r="1321">
          <cell r="A1321" t="str">
            <v>130450081All</v>
          </cell>
          <cell r="B1321">
            <v>16</v>
          </cell>
          <cell r="R1321" t="str">
            <v>130470011All</v>
          </cell>
          <cell r="S1321">
            <v>34</v>
          </cell>
        </row>
        <row r="1322">
          <cell r="A1322" t="str">
            <v>130470011All</v>
          </cell>
          <cell r="B1322">
            <v>34</v>
          </cell>
          <cell r="R1322" t="str">
            <v>130470041All</v>
          </cell>
          <cell r="S1322">
            <v>70</v>
          </cell>
        </row>
        <row r="1323">
          <cell r="A1323" t="str">
            <v>130470041All</v>
          </cell>
          <cell r="B1323">
            <v>70</v>
          </cell>
          <cell r="R1323" t="str">
            <v>130470081All</v>
          </cell>
          <cell r="S1323">
            <v>20</v>
          </cell>
        </row>
        <row r="1324">
          <cell r="A1324" t="str">
            <v>130470081All</v>
          </cell>
          <cell r="B1324">
            <v>20</v>
          </cell>
          <cell r="R1324" t="str">
            <v>130490041All</v>
          </cell>
          <cell r="S1324">
            <v>51</v>
          </cell>
        </row>
        <row r="1325">
          <cell r="A1325" t="str">
            <v>130490041All</v>
          </cell>
          <cell r="B1325">
            <v>51</v>
          </cell>
          <cell r="R1325" t="str">
            <v>130510041All</v>
          </cell>
          <cell r="S1325">
            <v>76</v>
          </cell>
        </row>
        <row r="1326">
          <cell r="A1326" t="str">
            <v>130510041All</v>
          </cell>
          <cell r="B1326">
            <v>76</v>
          </cell>
          <cell r="R1326" t="str">
            <v>130510081All</v>
          </cell>
          <cell r="S1326">
            <v>19</v>
          </cell>
        </row>
        <row r="1327">
          <cell r="A1327" t="str">
            <v>130510081All</v>
          </cell>
          <cell r="B1327">
            <v>19</v>
          </cell>
          <cell r="R1327" t="str">
            <v>130550011All</v>
          </cell>
          <cell r="S1327">
            <v>34</v>
          </cell>
        </row>
        <row r="1328">
          <cell r="A1328" t="str">
            <v>130550011All</v>
          </cell>
          <cell r="B1328">
            <v>34</v>
          </cell>
          <cell r="R1328" t="str">
            <v>130550041All</v>
          </cell>
          <cell r="S1328">
            <v>62</v>
          </cell>
        </row>
        <row r="1329">
          <cell r="A1329" t="str">
            <v>130550041All</v>
          </cell>
          <cell r="B1329">
            <v>62</v>
          </cell>
          <cell r="R1329" t="str">
            <v>130550081All</v>
          </cell>
          <cell r="S1329">
            <v>18</v>
          </cell>
        </row>
        <row r="1330">
          <cell r="A1330" t="str">
            <v>130550081All</v>
          </cell>
          <cell r="B1330">
            <v>18</v>
          </cell>
          <cell r="R1330" t="str">
            <v>130550711All</v>
          </cell>
          <cell r="S1330">
            <v>1260</v>
          </cell>
        </row>
        <row r="1331">
          <cell r="A1331" t="str">
            <v>130570041All</v>
          </cell>
          <cell r="B1331">
            <v>48</v>
          </cell>
          <cell r="R1331" t="str">
            <v>130570041All</v>
          </cell>
          <cell r="S1331">
            <v>48</v>
          </cell>
        </row>
        <row r="1332">
          <cell r="A1332" t="str">
            <v>130590011All</v>
          </cell>
          <cell r="B1332">
            <v>29</v>
          </cell>
          <cell r="R1332" t="str">
            <v>130590011All</v>
          </cell>
          <cell r="S1332">
            <v>29</v>
          </cell>
        </row>
        <row r="1333">
          <cell r="A1333" t="str">
            <v>130590081All</v>
          </cell>
          <cell r="B1333">
            <v>16</v>
          </cell>
          <cell r="R1333" t="str">
            <v>130590081All</v>
          </cell>
          <cell r="S1333">
            <v>16</v>
          </cell>
        </row>
        <row r="1334">
          <cell r="A1334" t="str">
            <v>130610011All</v>
          </cell>
          <cell r="B1334">
            <v>36</v>
          </cell>
          <cell r="R1334" t="str">
            <v>130610011All</v>
          </cell>
          <cell r="S1334">
            <v>36</v>
          </cell>
        </row>
        <row r="1335">
          <cell r="A1335" t="str">
            <v>130610016All</v>
          </cell>
          <cell r="B1335">
            <v>41</v>
          </cell>
          <cell r="R1335" t="str">
            <v>130610016All</v>
          </cell>
          <cell r="S1335">
            <v>41</v>
          </cell>
        </row>
        <row r="1336">
          <cell r="A1336" t="str">
            <v>130610041All</v>
          </cell>
          <cell r="B1336">
            <v>100</v>
          </cell>
          <cell r="R1336" t="str">
            <v>130610041All</v>
          </cell>
          <cell r="S1336">
            <v>100</v>
          </cell>
        </row>
        <row r="1337">
          <cell r="A1337" t="str">
            <v>130610051All</v>
          </cell>
          <cell r="B1337">
            <v>24</v>
          </cell>
          <cell r="R1337" t="str">
            <v>130610051All</v>
          </cell>
          <cell r="S1337">
            <v>24</v>
          </cell>
        </row>
        <row r="1338">
          <cell r="A1338" t="str">
            <v>130610075All</v>
          </cell>
          <cell r="B1338">
            <v>2114</v>
          </cell>
          <cell r="R1338" t="str">
            <v>130610075All</v>
          </cell>
          <cell r="S1338">
            <v>2114</v>
          </cell>
        </row>
        <row r="1339">
          <cell r="A1339" t="str">
            <v>130610075Irrigated</v>
          </cell>
          <cell r="B1339">
            <v>2505</v>
          </cell>
          <cell r="R1339" t="str">
            <v>130610075Irrigated</v>
          </cell>
          <cell r="S1339">
            <v>2505</v>
          </cell>
        </row>
        <row r="1340">
          <cell r="A1340" t="str">
            <v>130610075Nonirrigated</v>
          </cell>
          <cell r="B1340">
            <v>1845</v>
          </cell>
          <cell r="R1340" t="str">
            <v>130610075NonIrrigated</v>
          </cell>
          <cell r="S1340">
            <v>1845</v>
          </cell>
        </row>
        <row r="1341">
          <cell r="A1341" t="str">
            <v>130610081All</v>
          </cell>
          <cell r="B1341">
            <v>20</v>
          </cell>
          <cell r="R1341" t="str">
            <v>130610081All</v>
          </cell>
          <cell r="S1341">
            <v>20</v>
          </cell>
        </row>
        <row r="1342">
          <cell r="A1342" t="str">
            <v>130650041All</v>
          </cell>
          <cell r="B1342">
            <v>73</v>
          </cell>
          <cell r="R1342" t="str">
            <v>130650041All</v>
          </cell>
          <cell r="S1342">
            <v>73</v>
          </cell>
        </row>
        <row r="1343">
          <cell r="A1343" t="str">
            <v>130650075All</v>
          </cell>
          <cell r="B1343">
            <v>1870</v>
          </cell>
          <cell r="R1343" t="str">
            <v>130650075All</v>
          </cell>
          <cell r="S1343">
            <v>1870</v>
          </cell>
        </row>
        <row r="1344">
          <cell r="A1344" t="str">
            <v>130650081All</v>
          </cell>
          <cell r="B1344">
            <v>19</v>
          </cell>
          <cell r="R1344" t="str">
            <v>130650081All</v>
          </cell>
          <cell r="S1344">
            <v>19</v>
          </cell>
        </row>
        <row r="1345">
          <cell r="A1345" t="str">
            <v>130690011All</v>
          </cell>
          <cell r="B1345">
            <v>25</v>
          </cell>
          <cell r="R1345" t="str">
            <v>130690011All</v>
          </cell>
          <cell r="S1345">
            <v>25</v>
          </cell>
        </row>
        <row r="1346">
          <cell r="A1346" t="str">
            <v>130690016All</v>
          </cell>
          <cell r="B1346">
            <v>36</v>
          </cell>
          <cell r="R1346" t="str">
            <v>130690016All</v>
          </cell>
          <cell r="S1346">
            <v>36</v>
          </cell>
        </row>
        <row r="1347">
          <cell r="A1347" t="str">
            <v>130690041All</v>
          </cell>
          <cell r="B1347">
            <v>96</v>
          </cell>
          <cell r="R1347" t="str">
            <v>130690041All</v>
          </cell>
          <cell r="S1347">
            <v>96</v>
          </cell>
        </row>
        <row r="1348">
          <cell r="A1348" t="str">
            <v>130690041Irrigated</v>
          </cell>
          <cell r="B1348">
            <v>105</v>
          </cell>
          <cell r="R1348" t="str">
            <v>130690041Irrigated</v>
          </cell>
          <cell r="S1348">
            <v>105</v>
          </cell>
        </row>
        <row r="1349">
          <cell r="A1349" t="str">
            <v>130690041Nonirrigated</v>
          </cell>
          <cell r="B1349">
            <v>51</v>
          </cell>
          <cell r="R1349" t="str">
            <v>130690041NonIrrigated</v>
          </cell>
          <cell r="S1349">
            <v>51</v>
          </cell>
        </row>
        <row r="1350">
          <cell r="A1350" t="str">
            <v>130690051All</v>
          </cell>
          <cell r="B1350">
            <v>22</v>
          </cell>
          <cell r="R1350" t="str">
            <v>130690051All</v>
          </cell>
          <cell r="S1350">
            <v>22</v>
          </cell>
        </row>
        <row r="1351">
          <cell r="A1351" t="str">
            <v>130690075All</v>
          </cell>
          <cell r="B1351">
            <v>2106</v>
          </cell>
          <cell r="R1351" t="str">
            <v>130690075All</v>
          </cell>
          <cell r="S1351">
            <v>2106</v>
          </cell>
        </row>
        <row r="1352">
          <cell r="A1352" t="str">
            <v>130690075Irrigated</v>
          </cell>
          <cell r="B1352">
            <v>2398</v>
          </cell>
          <cell r="R1352" t="str">
            <v>130690075Irrigated</v>
          </cell>
          <cell r="S1352">
            <v>2398</v>
          </cell>
        </row>
        <row r="1353">
          <cell r="A1353" t="str">
            <v>130690075Nonirrigated</v>
          </cell>
          <cell r="B1353">
            <v>1958</v>
          </cell>
          <cell r="R1353" t="str">
            <v>130690075NonIrrigated</v>
          </cell>
          <cell r="S1353">
            <v>1958</v>
          </cell>
        </row>
        <row r="1354">
          <cell r="A1354" t="str">
            <v>130690081All</v>
          </cell>
          <cell r="B1354">
            <v>18</v>
          </cell>
          <cell r="R1354" t="str">
            <v>130690081All</v>
          </cell>
          <cell r="S1354">
            <v>18</v>
          </cell>
        </row>
        <row r="1355">
          <cell r="A1355" t="str">
            <v>130710011All</v>
          </cell>
          <cell r="B1355">
            <v>38</v>
          </cell>
          <cell r="R1355" t="str">
            <v>130710011All</v>
          </cell>
          <cell r="S1355">
            <v>38</v>
          </cell>
        </row>
        <row r="1356">
          <cell r="A1356" t="str">
            <v>130710011Irrigated</v>
          </cell>
          <cell r="B1356">
            <v>42</v>
          </cell>
          <cell r="R1356" t="str">
            <v>130710011Irrigated</v>
          </cell>
          <cell r="S1356">
            <v>42</v>
          </cell>
        </row>
        <row r="1357">
          <cell r="A1357" t="str">
            <v>130710011Nonirrigated</v>
          </cell>
          <cell r="B1357">
            <v>33</v>
          </cell>
          <cell r="R1357" t="str">
            <v>130710011NonIrrigated</v>
          </cell>
          <cell r="S1357">
            <v>33</v>
          </cell>
        </row>
        <row r="1358">
          <cell r="A1358" t="str">
            <v>130710016All</v>
          </cell>
          <cell r="B1358">
            <v>36</v>
          </cell>
          <cell r="R1358" t="str">
            <v>130710016All</v>
          </cell>
          <cell r="S1358">
            <v>36</v>
          </cell>
        </row>
        <row r="1359">
          <cell r="A1359" t="str">
            <v>130710041All</v>
          </cell>
          <cell r="B1359">
            <v>101</v>
          </cell>
          <cell r="R1359" t="str">
            <v>130710041All</v>
          </cell>
          <cell r="S1359">
            <v>101</v>
          </cell>
        </row>
        <row r="1360">
          <cell r="A1360" t="str">
            <v>130710075All</v>
          </cell>
          <cell r="B1360">
            <v>2190</v>
          </cell>
          <cell r="R1360" t="str">
            <v>130710075All</v>
          </cell>
          <cell r="S1360">
            <v>2190</v>
          </cell>
        </row>
        <row r="1361">
          <cell r="A1361" t="str">
            <v>130710075Irrigated</v>
          </cell>
          <cell r="B1361">
            <v>2430</v>
          </cell>
          <cell r="R1361" t="str">
            <v>130710075Irrigated</v>
          </cell>
          <cell r="S1361">
            <v>2430</v>
          </cell>
        </row>
        <row r="1362">
          <cell r="A1362" t="str">
            <v>130710075Nonirrigated</v>
          </cell>
          <cell r="B1362">
            <v>1939</v>
          </cell>
          <cell r="R1362" t="str">
            <v>130710075NonIrrigated</v>
          </cell>
          <cell r="S1362">
            <v>1939</v>
          </cell>
        </row>
        <row r="1363">
          <cell r="A1363" t="str">
            <v>130710081All</v>
          </cell>
          <cell r="B1363">
            <v>22</v>
          </cell>
          <cell r="R1363" t="str">
            <v>130710081All</v>
          </cell>
          <cell r="S1363">
            <v>22</v>
          </cell>
        </row>
        <row r="1364">
          <cell r="A1364" t="str">
            <v>130730041All</v>
          </cell>
          <cell r="B1364">
            <v>57</v>
          </cell>
          <cell r="R1364" t="str">
            <v>130730041All</v>
          </cell>
          <cell r="S1364">
            <v>57</v>
          </cell>
        </row>
        <row r="1365">
          <cell r="A1365" t="str">
            <v>130750011All</v>
          </cell>
          <cell r="B1365">
            <v>30</v>
          </cell>
          <cell r="R1365" t="str">
            <v>130750011All</v>
          </cell>
          <cell r="S1365">
            <v>30</v>
          </cell>
        </row>
        <row r="1366">
          <cell r="A1366" t="str">
            <v>130750016All</v>
          </cell>
          <cell r="B1366">
            <v>36</v>
          </cell>
          <cell r="R1366" t="str">
            <v>130750016All</v>
          </cell>
          <cell r="S1366">
            <v>36</v>
          </cell>
        </row>
        <row r="1367">
          <cell r="A1367" t="str">
            <v>130750041All</v>
          </cell>
          <cell r="B1367">
            <v>99</v>
          </cell>
          <cell r="R1367" t="str">
            <v>130750041All</v>
          </cell>
          <cell r="S1367">
            <v>99</v>
          </cell>
        </row>
        <row r="1368">
          <cell r="A1368" t="str">
            <v>130750041Irrigated</v>
          </cell>
          <cell r="B1368">
            <v>105</v>
          </cell>
          <cell r="R1368" t="str">
            <v>130750041Irrigated</v>
          </cell>
          <cell r="S1368">
            <v>105</v>
          </cell>
        </row>
        <row r="1369">
          <cell r="A1369" t="str">
            <v>130750041Nonirrigated</v>
          </cell>
          <cell r="B1369">
            <v>56</v>
          </cell>
          <cell r="R1369" t="str">
            <v>130750041NonIrrigated</v>
          </cell>
          <cell r="S1369">
            <v>56</v>
          </cell>
        </row>
        <row r="1370">
          <cell r="A1370" t="str">
            <v>130750051All</v>
          </cell>
          <cell r="B1370">
            <v>22</v>
          </cell>
          <cell r="R1370" t="str">
            <v>130750051All</v>
          </cell>
          <cell r="S1370">
            <v>22</v>
          </cell>
        </row>
        <row r="1371">
          <cell r="A1371" t="str">
            <v>130750051Irrigated</v>
          </cell>
          <cell r="B1371">
            <v>22</v>
          </cell>
          <cell r="R1371" t="str">
            <v>130750051Irrigated</v>
          </cell>
          <cell r="S1371">
            <v>22</v>
          </cell>
        </row>
        <row r="1372">
          <cell r="A1372" t="str">
            <v>130750051Nonirrigated</v>
          </cell>
          <cell r="B1372">
            <v>22</v>
          </cell>
          <cell r="R1372" t="str">
            <v>130750051NonIrrigated</v>
          </cell>
          <cell r="S1372">
            <v>22</v>
          </cell>
        </row>
        <row r="1373">
          <cell r="A1373" t="str">
            <v>130750075All</v>
          </cell>
          <cell r="B1373">
            <v>2158</v>
          </cell>
          <cell r="R1373" t="str">
            <v>130750075All</v>
          </cell>
          <cell r="S1373">
            <v>2158</v>
          </cell>
        </row>
        <row r="1374">
          <cell r="A1374" t="str">
            <v>130750075Irrigated</v>
          </cell>
          <cell r="B1374">
            <v>2328</v>
          </cell>
          <cell r="R1374" t="str">
            <v>130750075Irrigated</v>
          </cell>
          <cell r="S1374">
            <v>2328</v>
          </cell>
        </row>
        <row r="1375">
          <cell r="A1375" t="str">
            <v>130750075Nonirrigated</v>
          </cell>
          <cell r="B1375">
            <v>1940</v>
          </cell>
          <cell r="R1375" t="str">
            <v>130750075NonIrrigated</v>
          </cell>
          <cell r="S1375">
            <v>1940</v>
          </cell>
        </row>
        <row r="1376">
          <cell r="A1376" t="str">
            <v>130750081All</v>
          </cell>
          <cell r="B1376">
            <v>19</v>
          </cell>
          <cell r="R1376" t="str">
            <v>130750081All</v>
          </cell>
          <cell r="S1376">
            <v>19</v>
          </cell>
        </row>
        <row r="1377">
          <cell r="A1377" t="str">
            <v>130770011All</v>
          </cell>
          <cell r="B1377">
            <v>29</v>
          </cell>
          <cell r="R1377" t="str">
            <v>130770011All</v>
          </cell>
          <cell r="S1377">
            <v>29</v>
          </cell>
        </row>
        <row r="1378">
          <cell r="A1378" t="str">
            <v>130770041All</v>
          </cell>
          <cell r="B1378">
            <v>57</v>
          </cell>
          <cell r="R1378" t="str">
            <v>130770041All</v>
          </cell>
          <cell r="S1378">
            <v>57</v>
          </cell>
        </row>
        <row r="1379">
          <cell r="A1379" t="str">
            <v>130770081All</v>
          </cell>
          <cell r="B1379">
            <v>16</v>
          </cell>
          <cell r="R1379" t="str">
            <v>130770081All</v>
          </cell>
          <cell r="S1379">
            <v>16</v>
          </cell>
        </row>
        <row r="1380">
          <cell r="A1380" t="str">
            <v>130790011All</v>
          </cell>
          <cell r="B1380">
            <v>26</v>
          </cell>
          <cell r="R1380" t="str">
            <v>130790011All</v>
          </cell>
          <cell r="S1380">
            <v>26</v>
          </cell>
        </row>
        <row r="1381">
          <cell r="A1381" t="str">
            <v>130790041All</v>
          </cell>
          <cell r="B1381">
            <v>52</v>
          </cell>
          <cell r="R1381" t="str">
            <v>130790041All</v>
          </cell>
          <cell r="S1381">
            <v>52</v>
          </cell>
        </row>
        <row r="1382">
          <cell r="A1382" t="str">
            <v>130790075All</v>
          </cell>
          <cell r="B1382">
            <v>1545</v>
          </cell>
          <cell r="R1382" t="str">
            <v>130790075All</v>
          </cell>
          <cell r="S1382">
            <v>1545</v>
          </cell>
        </row>
        <row r="1383">
          <cell r="A1383" t="str">
            <v>130790081All</v>
          </cell>
          <cell r="B1383">
            <v>15</v>
          </cell>
          <cell r="R1383" t="str">
            <v>130790081All</v>
          </cell>
          <cell r="S1383">
            <v>15</v>
          </cell>
        </row>
        <row r="1384">
          <cell r="A1384" t="str">
            <v>130810011All</v>
          </cell>
          <cell r="B1384">
            <v>29</v>
          </cell>
          <cell r="R1384" t="str">
            <v>130810011All</v>
          </cell>
          <cell r="S1384">
            <v>29</v>
          </cell>
        </row>
        <row r="1385">
          <cell r="A1385" t="str">
            <v>130810011Irrigated</v>
          </cell>
          <cell r="B1385">
            <v>34</v>
          </cell>
          <cell r="R1385" t="str">
            <v>130810011Irrigated</v>
          </cell>
          <cell r="S1385">
            <v>34</v>
          </cell>
        </row>
        <row r="1386">
          <cell r="A1386" t="str">
            <v>130810011Nonirrigated</v>
          </cell>
          <cell r="B1386">
            <v>27</v>
          </cell>
          <cell r="R1386" t="str">
            <v>130810011NonIrrigated</v>
          </cell>
          <cell r="S1386">
            <v>27</v>
          </cell>
        </row>
        <row r="1387">
          <cell r="A1387" t="str">
            <v>130810016All</v>
          </cell>
          <cell r="B1387">
            <v>36</v>
          </cell>
          <cell r="R1387" t="str">
            <v>130810016All</v>
          </cell>
          <cell r="S1387">
            <v>36</v>
          </cell>
        </row>
        <row r="1388">
          <cell r="A1388" t="str">
            <v>130810041All</v>
          </cell>
          <cell r="B1388">
            <v>103</v>
          </cell>
          <cell r="R1388" t="str">
            <v>130810041All</v>
          </cell>
          <cell r="S1388">
            <v>103</v>
          </cell>
        </row>
        <row r="1389">
          <cell r="A1389" t="str">
            <v>130810051All</v>
          </cell>
          <cell r="B1389">
            <v>22</v>
          </cell>
          <cell r="R1389" t="str">
            <v>130810051All</v>
          </cell>
          <cell r="S1389">
            <v>22</v>
          </cell>
        </row>
        <row r="1390">
          <cell r="A1390" t="str">
            <v>130810051Irrigated</v>
          </cell>
          <cell r="B1390">
            <v>22</v>
          </cell>
          <cell r="R1390" t="str">
            <v>130810051Irrigated</v>
          </cell>
          <cell r="S1390">
            <v>22</v>
          </cell>
        </row>
        <row r="1391">
          <cell r="A1391" t="str">
            <v>130810051Nonirrigated</v>
          </cell>
          <cell r="B1391">
            <v>22</v>
          </cell>
          <cell r="R1391" t="str">
            <v>130810051NonIrrigated</v>
          </cell>
          <cell r="S1391">
            <v>22</v>
          </cell>
        </row>
        <row r="1392">
          <cell r="A1392" t="str">
            <v>130810075All</v>
          </cell>
          <cell r="B1392">
            <v>1735</v>
          </cell>
          <cell r="R1392" t="str">
            <v>130810075All</v>
          </cell>
          <cell r="S1392">
            <v>1735</v>
          </cell>
        </row>
        <row r="1393">
          <cell r="A1393" t="str">
            <v>130810075Irrigated</v>
          </cell>
          <cell r="B1393">
            <v>1991</v>
          </cell>
          <cell r="R1393" t="str">
            <v>130810075Irrigated</v>
          </cell>
          <cell r="S1393">
            <v>1991</v>
          </cell>
        </row>
        <row r="1394">
          <cell r="A1394" t="str">
            <v>130810075Nonirrigated</v>
          </cell>
          <cell r="B1394">
            <v>1593</v>
          </cell>
          <cell r="R1394" t="str">
            <v>130810075NonIrrigated</v>
          </cell>
          <cell r="S1394">
            <v>1593</v>
          </cell>
        </row>
        <row r="1395">
          <cell r="A1395" t="str">
            <v>130810081All</v>
          </cell>
          <cell r="B1395">
            <v>18</v>
          </cell>
          <cell r="R1395" t="str">
            <v>130810081All</v>
          </cell>
          <cell r="S1395">
            <v>18</v>
          </cell>
        </row>
        <row r="1396">
          <cell r="A1396" t="str">
            <v>130830041All</v>
          </cell>
          <cell r="B1396">
            <v>70</v>
          </cell>
          <cell r="R1396" t="str">
            <v>130830041All</v>
          </cell>
          <cell r="S1396">
            <v>70</v>
          </cell>
        </row>
        <row r="1397">
          <cell r="A1397" t="str">
            <v>130830081All</v>
          </cell>
          <cell r="B1397">
            <v>20</v>
          </cell>
          <cell r="R1397" t="str">
            <v>130830081All</v>
          </cell>
          <cell r="S1397">
            <v>20</v>
          </cell>
        </row>
        <row r="1398">
          <cell r="A1398" t="str">
            <v>130850041All</v>
          </cell>
          <cell r="B1398">
            <v>48</v>
          </cell>
          <cell r="R1398" t="str">
            <v>130850041All</v>
          </cell>
          <cell r="S1398">
            <v>48</v>
          </cell>
        </row>
        <row r="1399">
          <cell r="A1399" t="str">
            <v>130850081All</v>
          </cell>
          <cell r="B1399">
            <v>16</v>
          </cell>
          <cell r="R1399" t="str">
            <v>130850081All</v>
          </cell>
          <cell r="S1399">
            <v>16</v>
          </cell>
        </row>
        <row r="1400">
          <cell r="A1400" t="str">
            <v>130870011All</v>
          </cell>
          <cell r="B1400">
            <v>36</v>
          </cell>
          <cell r="R1400" t="str">
            <v>130870011All</v>
          </cell>
          <cell r="S1400">
            <v>36</v>
          </cell>
        </row>
        <row r="1401">
          <cell r="A1401" t="str">
            <v>130870011Irrigated</v>
          </cell>
          <cell r="B1401">
            <v>41</v>
          </cell>
          <cell r="R1401" t="str">
            <v>130870011Irrigated</v>
          </cell>
          <cell r="S1401">
            <v>41</v>
          </cell>
        </row>
        <row r="1402">
          <cell r="A1402" t="str">
            <v>130870011Nonirrigated</v>
          </cell>
          <cell r="B1402">
            <v>32</v>
          </cell>
          <cell r="R1402" t="str">
            <v>130870011NonIrrigated</v>
          </cell>
          <cell r="S1402">
            <v>32</v>
          </cell>
        </row>
        <row r="1403">
          <cell r="A1403" t="str">
            <v>130870016All</v>
          </cell>
          <cell r="B1403">
            <v>41</v>
          </cell>
          <cell r="R1403" t="str">
            <v>130870016All</v>
          </cell>
          <cell r="S1403">
            <v>41</v>
          </cell>
        </row>
        <row r="1404">
          <cell r="A1404" t="str">
            <v>130870016Irrigated</v>
          </cell>
          <cell r="B1404">
            <v>41</v>
          </cell>
          <cell r="R1404" t="str">
            <v>130870016Irrigated</v>
          </cell>
          <cell r="S1404">
            <v>41</v>
          </cell>
        </row>
        <row r="1405">
          <cell r="A1405" t="str">
            <v>130870016Nonirrigated</v>
          </cell>
          <cell r="B1405">
            <v>41</v>
          </cell>
          <cell r="R1405" t="str">
            <v>130870016NonIrrigated</v>
          </cell>
          <cell r="S1405">
            <v>41</v>
          </cell>
        </row>
        <row r="1406">
          <cell r="A1406" t="str">
            <v>130870041All</v>
          </cell>
          <cell r="B1406">
            <v>100</v>
          </cell>
          <cell r="R1406" t="str">
            <v>130870041All</v>
          </cell>
          <cell r="S1406">
            <v>100</v>
          </cell>
        </row>
        <row r="1407">
          <cell r="A1407" t="str">
            <v>130870051All</v>
          </cell>
          <cell r="B1407">
            <v>24</v>
          </cell>
          <cell r="R1407" t="str">
            <v>130870051All</v>
          </cell>
          <cell r="S1407">
            <v>24</v>
          </cell>
        </row>
        <row r="1408">
          <cell r="A1408" t="str">
            <v>130870075All</v>
          </cell>
          <cell r="B1408">
            <v>2745</v>
          </cell>
          <cell r="R1408" t="str">
            <v>130870075All</v>
          </cell>
          <cell r="S1408">
            <v>2745</v>
          </cell>
        </row>
        <row r="1409">
          <cell r="A1409" t="str">
            <v>130870081All</v>
          </cell>
          <cell r="B1409">
            <v>23</v>
          </cell>
          <cell r="R1409" t="str">
            <v>130870081All</v>
          </cell>
          <cell r="S1409">
            <v>23</v>
          </cell>
        </row>
        <row r="1410">
          <cell r="A1410" t="str">
            <v>130870081Irrigated</v>
          </cell>
          <cell r="B1410">
            <v>27</v>
          </cell>
          <cell r="R1410" t="str">
            <v>130870081Irrigated</v>
          </cell>
          <cell r="S1410">
            <v>27</v>
          </cell>
        </row>
        <row r="1411">
          <cell r="A1411" t="str">
            <v>130870081Nonirrigated</v>
          </cell>
          <cell r="B1411">
            <v>18</v>
          </cell>
          <cell r="R1411" t="str">
            <v>130870081NonIrrigated</v>
          </cell>
          <cell r="S1411">
            <v>18</v>
          </cell>
        </row>
        <row r="1412">
          <cell r="A1412" t="str">
            <v>130910011All</v>
          </cell>
          <cell r="B1412">
            <v>30</v>
          </cell>
          <cell r="R1412" t="str">
            <v>130910011All</v>
          </cell>
          <cell r="S1412">
            <v>30</v>
          </cell>
        </row>
        <row r="1413">
          <cell r="A1413" t="str">
            <v>130910011Irrigated</v>
          </cell>
          <cell r="B1413">
            <v>36</v>
          </cell>
          <cell r="R1413" t="str">
            <v>130910011Irrigated</v>
          </cell>
          <cell r="S1413">
            <v>36</v>
          </cell>
        </row>
        <row r="1414">
          <cell r="A1414" t="str">
            <v>130910011Nonirrigated</v>
          </cell>
          <cell r="B1414">
            <v>28</v>
          </cell>
          <cell r="R1414" t="str">
            <v>130910011NonIrrigated</v>
          </cell>
          <cell r="S1414">
            <v>28</v>
          </cell>
        </row>
        <row r="1415">
          <cell r="A1415" t="str">
            <v>130910016All</v>
          </cell>
          <cell r="B1415">
            <v>42</v>
          </cell>
          <cell r="R1415" t="str">
            <v>130910016All</v>
          </cell>
          <cell r="S1415">
            <v>42</v>
          </cell>
        </row>
        <row r="1416">
          <cell r="A1416" t="str">
            <v>130910041All</v>
          </cell>
          <cell r="B1416">
            <v>102</v>
          </cell>
          <cell r="R1416" t="str">
            <v>130910041All</v>
          </cell>
          <cell r="S1416">
            <v>102</v>
          </cell>
        </row>
        <row r="1417">
          <cell r="A1417" t="str">
            <v>130910051All</v>
          </cell>
          <cell r="B1417">
            <v>22</v>
          </cell>
          <cell r="R1417" t="str">
            <v>130910051All</v>
          </cell>
          <cell r="S1417">
            <v>22</v>
          </cell>
        </row>
        <row r="1418">
          <cell r="A1418" t="str">
            <v>130910051Irrigated</v>
          </cell>
          <cell r="B1418">
            <v>22</v>
          </cell>
          <cell r="R1418" t="str">
            <v>130910051Irrigated</v>
          </cell>
          <cell r="S1418">
            <v>22</v>
          </cell>
        </row>
        <row r="1419">
          <cell r="A1419" t="str">
            <v>130910051Nonirrigated</v>
          </cell>
          <cell r="B1419">
            <v>22</v>
          </cell>
          <cell r="R1419" t="str">
            <v>130910051NonIrrigated</v>
          </cell>
          <cell r="S1419">
            <v>22</v>
          </cell>
        </row>
        <row r="1420">
          <cell r="A1420" t="str">
            <v>130910075All</v>
          </cell>
          <cell r="B1420">
            <v>1833</v>
          </cell>
          <cell r="R1420" t="str">
            <v>130910075All</v>
          </cell>
          <cell r="S1420">
            <v>1833</v>
          </cell>
        </row>
        <row r="1421">
          <cell r="A1421" t="str">
            <v>130910081All</v>
          </cell>
          <cell r="B1421">
            <v>18</v>
          </cell>
          <cell r="R1421" t="str">
            <v>130910081All</v>
          </cell>
          <cell r="S1421">
            <v>18</v>
          </cell>
        </row>
        <row r="1422">
          <cell r="A1422" t="str">
            <v>130910081Irrigated</v>
          </cell>
          <cell r="B1422">
            <v>25</v>
          </cell>
          <cell r="R1422" t="str">
            <v>130910081Irrigated</v>
          </cell>
          <cell r="S1422">
            <v>25</v>
          </cell>
        </row>
        <row r="1423">
          <cell r="A1423" t="str">
            <v>130910081Nonirrigated</v>
          </cell>
          <cell r="B1423">
            <v>16</v>
          </cell>
          <cell r="R1423" t="str">
            <v>130910081NonIrrigated</v>
          </cell>
          <cell r="S1423">
            <v>16</v>
          </cell>
        </row>
        <row r="1424">
          <cell r="A1424" t="str">
            <v>130930011All</v>
          </cell>
          <cell r="B1424">
            <v>36</v>
          </cell>
          <cell r="R1424" t="str">
            <v>130930011All</v>
          </cell>
          <cell r="S1424">
            <v>36</v>
          </cell>
        </row>
        <row r="1425">
          <cell r="A1425" t="str">
            <v>130930016All</v>
          </cell>
          <cell r="B1425">
            <v>36</v>
          </cell>
          <cell r="R1425" t="str">
            <v>130930016All</v>
          </cell>
          <cell r="S1425">
            <v>36</v>
          </cell>
        </row>
        <row r="1426">
          <cell r="A1426" t="str">
            <v>130930041All</v>
          </cell>
          <cell r="B1426">
            <v>85</v>
          </cell>
          <cell r="R1426" t="str">
            <v>130930041All</v>
          </cell>
          <cell r="S1426">
            <v>85</v>
          </cell>
        </row>
        <row r="1427">
          <cell r="A1427" t="str">
            <v>130930041Irrigated</v>
          </cell>
          <cell r="B1427">
            <v>98</v>
          </cell>
          <cell r="R1427" t="str">
            <v>130930041Irrigated</v>
          </cell>
          <cell r="S1427">
            <v>98</v>
          </cell>
        </row>
        <row r="1428">
          <cell r="A1428" t="str">
            <v>130930041Nonirrigated</v>
          </cell>
          <cell r="B1428">
            <v>56</v>
          </cell>
          <cell r="R1428" t="str">
            <v>130930041NonIrrigated</v>
          </cell>
          <cell r="S1428">
            <v>56</v>
          </cell>
        </row>
        <row r="1429">
          <cell r="A1429" t="str">
            <v>130930051All</v>
          </cell>
          <cell r="B1429">
            <v>22</v>
          </cell>
          <cell r="R1429" t="str">
            <v>130930051All</v>
          </cell>
          <cell r="S1429">
            <v>22</v>
          </cell>
        </row>
        <row r="1430">
          <cell r="A1430" t="str">
            <v>130930051Irrigated</v>
          </cell>
          <cell r="B1430">
            <v>22</v>
          </cell>
          <cell r="R1430" t="str">
            <v>130930051Irrigated</v>
          </cell>
          <cell r="S1430">
            <v>22</v>
          </cell>
        </row>
        <row r="1431">
          <cell r="A1431" t="str">
            <v>130930051Nonirrigated</v>
          </cell>
          <cell r="B1431">
            <v>22</v>
          </cell>
          <cell r="R1431" t="str">
            <v>130930051NonIrrigated</v>
          </cell>
          <cell r="S1431">
            <v>22</v>
          </cell>
        </row>
        <row r="1432">
          <cell r="A1432" t="str">
            <v>130930075All</v>
          </cell>
          <cell r="B1432">
            <v>1912</v>
          </cell>
          <cell r="R1432" t="str">
            <v>130930075All</v>
          </cell>
          <cell r="S1432">
            <v>1912</v>
          </cell>
        </row>
        <row r="1433">
          <cell r="A1433" t="str">
            <v>130930081All</v>
          </cell>
          <cell r="B1433">
            <v>19</v>
          </cell>
          <cell r="R1433" t="str">
            <v>130930081All</v>
          </cell>
          <cell r="S1433">
            <v>19</v>
          </cell>
        </row>
        <row r="1434">
          <cell r="A1434" t="str">
            <v>130950011All</v>
          </cell>
          <cell r="B1434">
            <v>39</v>
          </cell>
          <cell r="R1434" t="str">
            <v>130950011All</v>
          </cell>
          <cell r="S1434">
            <v>39</v>
          </cell>
        </row>
        <row r="1435">
          <cell r="A1435" t="str">
            <v>130950011Irrigated</v>
          </cell>
          <cell r="B1435">
            <v>41</v>
          </cell>
          <cell r="R1435" t="str">
            <v>130950011Irrigated</v>
          </cell>
          <cell r="S1435">
            <v>41</v>
          </cell>
        </row>
        <row r="1436">
          <cell r="A1436" t="str">
            <v>130950011Nonirrigated</v>
          </cell>
          <cell r="B1436">
            <v>32</v>
          </cell>
          <cell r="R1436" t="str">
            <v>130950011NonIrrigated</v>
          </cell>
          <cell r="S1436">
            <v>32</v>
          </cell>
        </row>
        <row r="1437">
          <cell r="A1437" t="str">
            <v>130950016All</v>
          </cell>
          <cell r="B1437">
            <v>41</v>
          </cell>
          <cell r="R1437" t="str">
            <v>130950016All</v>
          </cell>
          <cell r="S1437">
            <v>41</v>
          </cell>
        </row>
        <row r="1438">
          <cell r="A1438" t="str">
            <v>130950041All</v>
          </cell>
          <cell r="B1438">
            <v>103</v>
          </cell>
          <cell r="R1438" t="str">
            <v>130950041All</v>
          </cell>
          <cell r="S1438">
            <v>103</v>
          </cell>
        </row>
        <row r="1439">
          <cell r="A1439" t="str">
            <v>130950051All</v>
          </cell>
          <cell r="B1439">
            <v>24</v>
          </cell>
          <cell r="R1439" t="str">
            <v>130950051All</v>
          </cell>
          <cell r="S1439">
            <v>24</v>
          </cell>
        </row>
        <row r="1440">
          <cell r="A1440" t="str">
            <v>130950075All</v>
          </cell>
          <cell r="B1440">
            <v>2527</v>
          </cell>
          <cell r="R1440" t="str">
            <v>130950075All</v>
          </cell>
          <cell r="S1440">
            <v>2527</v>
          </cell>
        </row>
        <row r="1441">
          <cell r="A1441" t="str">
            <v>130950081All</v>
          </cell>
          <cell r="B1441">
            <v>17</v>
          </cell>
          <cell r="R1441" t="str">
            <v>130950081All</v>
          </cell>
          <cell r="S1441">
            <v>17</v>
          </cell>
        </row>
        <row r="1442">
          <cell r="A1442" t="str">
            <v>130990011All</v>
          </cell>
          <cell r="B1442">
            <v>39</v>
          </cell>
          <cell r="R1442" t="str">
            <v>130990011All</v>
          </cell>
          <cell r="S1442">
            <v>39</v>
          </cell>
        </row>
        <row r="1443">
          <cell r="A1443" t="str">
            <v>130990011Irrigated</v>
          </cell>
          <cell r="B1443">
            <v>46</v>
          </cell>
          <cell r="R1443" t="str">
            <v>130990011Irrigated</v>
          </cell>
          <cell r="S1443">
            <v>46</v>
          </cell>
        </row>
        <row r="1444">
          <cell r="A1444" t="str">
            <v>130990011Nonirrigated</v>
          </cell>
          <cell r="B1444">
            <v>34</v>
          </cell>
          <cell r="R1444" t="str">
            <v>130990011NonIrrigated</v>
          </cell>
          <cell r="S1444">
            <v>34</v>
          </cell>
        </row>
        <row r="1445">
          <cell r="A1445" t="str">
            <v>130990016All</v>
          </cell>
          <cell r="B1445">
            <v>41</v>
          </cell>
          <cell r="R1445" t="str">
            <v>130990016All</v>
          </cell>
          <cell r="S1445">
            <v>41</v>
          </cell>
        </row>
        <row r="1446">
          <cell r="A1446" t="str">
            <v>130990016Irrigated</v>
          </cell>
          <cell r="B1446">
            <v>41</v>
          </cell>
          <cell r="R1446" t="str">
            <v>130990016Irrigated</v>
          </cell>
          <cell r="S1446">
            <v>41</v>
          </cell>
        </row>
        <row r="1447">
          <cell r="A1447" t="str">
            <v>130990016Nonirrigated</v>
          </cell>
          <cell r="B1447">
            <v>41</v>
          </cell>
          <cell r="R1447" t="str">
            <v>130990016NonIrrigated</v>
          </cell>
          <cell r="S1447">
            <v>41</v>
          </cell>
        </row>
        <row r="1448">
          <cell r="A1448" t="str">
            <v>130990041All</v>
          </cell>
          <cell r="B1448">
            <v>99</v>
          </cell>
          <cell r="R1448" t="str">
            <v>130990041All</v>
          </cell>
          <cell r="S1448">
            <v>99</v>
          </cell>
        </row>
        <row r="1449">
          <cell r="A1449" t="str">
            <v>130990051All</v>
          </cell>
          <cell r="B1449">
            <v>24</v>
          </cell>
          <cell r="R1449" t="str">
            <v>130990051All</v>
          </cell>
          <cell r="S1449">
            <v>24</v>
          </cell>
        </row>
        <row r="1450">
          <cell r="A1450" t="str">
            <v>130990051Irrigated</v>
          </cell>
          <cell r="B1450">
            <v>24</v>
          </cell>
          <cell r="R1450" t="str">
            <v>130990051Irrigated</v>
          </cell>
          <cell r="S1450">
            <v>24</v>
          </cell>
        </row>
        <row r="1451">
          <cell r="A1451" t="str">
            <v>130990051Nonirrigated</v>
          </cell>
          <cell r="B1451">
            <v>24</v>
          </cell>
          <cell r="R1451" t="str">
            <v>130990051NonIrrigated</v>
          </cell>
          <cell r="S1451">
            <v>24</v>
          </cell>
        </row>
        <row r="1452">
          <cell r="A1452" t="str">
            <v>130990075All</v>
          </cell>
          <cell r="B1452">
            <v>2111</v>
          </cell>
          <cell r="R1452" t="str">
            <v>130990075All</v>
          </cell>
          <cell r="S1452">
            <v>2111</v>
          </cell>
        </row>
        <row r="1453">
          <cell r="A1453" t="str">
            <v>130990075Irrigated</v>
          </cell>
          <cell r="B1453">
            <v>2339</v>
          </cell>
          <cell r="R1453" t="str">
            <v>130990075Irrigated</v>
          </cell>
          <cell r="S1453">
            <v>2339</v>
          </cell>
        </row>
        <row r="1454">
          <cell r="A1454" t="str">
            <v>130990075Nonirrigated</v>
          </cell>
          <cell r="B1454">
            <v>1877</v>
          </cell>
          <cell r="R1454" t="str">
            <v>130990075NonIrrigated</v>
          </cell>
          <cell r="S1454">
            <v>1877</v>
          </cell>
        </row>
        <row r="1455">
          <cell r="A1455" t="str">
            <v>130990081All</v>
          </cell>
          <cell r="B1455">
            <v>18</v>
          </cell>
          <cell r="R1455" t="str">
            <v>130990081All</v>
          </cell>
          <cell r="S1455">
            <v>18</v>
          </cell>
        </row>
        <row r="1456">
          <cell r="A1456" t="str">
            <v>130990081Irrigated</v>
          </cell>
          <cell r="B1456">
            <v>22</v>
          </cell>
          <cell r="R1456" t="str">
            <v>130990081Irrigated</v>
          </cell>
          <cell r="S1456">
            <v>22</v>
          </cell>
        </row>
        <row r="1457">
          <cell r="A1457" t="str">
            <v>130990081Nonirrigated</v>
          </cell>
          <cell r="B1457">
            <v>15</v>
          </cell>
          <cell r="R1457" t="str">
            <v>130990081NonIrrigated</v>
          </cell>
          <cell r="S1457">
            <v>15</v>
          </cell>
        </row>
        <row r="1458">
          <cell r="A1458" t="str">
            <v>131010041All</v>
          </cell>
          <cell r="B1458">
            <v>98</v>
          </cell>
          <cell r="R1458" t="str">
            <v>131010041All</v>
          </cell>
          <cell r="S1458">
            <v>98</v>
          </cell>
        </row>
        <row r="1459">
          <cell r="A1459" t="str">
            <v>131030011All</v>
          </cell>
          <cell r="B1459">
            <v>29</v>
          </cell>
          <cell r="R1459" t="str">
            <v>131030011All</v>
          </cell>
          <cell r="S1459">
            <v>29</v>
          </cell>
        </row>
        <row r="1460">
          <cell r="A1460" t="str">
            <v>131030041All</v>
          </cell>
          <cell r="B1460">
            <v>65</v>
          </cell>
          <cell r="R1460" t="str">
            <v>131030041All</v>
          </cell>
          <cell r="S1460">
            <v>65</v>
          </cell>
        </row>
        <row r="1461">
          <cell r="A1461" t="str">
            <v>131030075All</v>
          </cell>
          <cell r="B1461">
            <v>2005</v>
          </cell>
          <cell r="R1461" t="str">
            <v>131030075All</v>
          </cell>
          <cell r="S1461">
            <v>2005</v>
          </cell>
        </row>
        <row r="1462">
          <cell r="A1462" t="str">
            <v>131030081All</v>
          </cell>
          <cell r="B1462">
            <v>18</v>
          </cell>
          <cell r="R1462" t="str">
            <v>131030081All</v>
          </cell>
          <cell r="S1462">
            <v>18</v>
          </cell>
        </row>
        <row r="1463">
          <cell r="A1463" t="str">
            <v>131050011All</v>
          </cell>
          <cell r="B1463">
            <v>29</v>
          </cell>
          <cell r="R1463" t="str">
            <v>131050011All</v>
          </cell>
          <cell r="S1463">
            <v>29</v>
          </cell>
        </row>
        <row r="1464">
          <cell r="A1464" t="str">
            <v>131050016All</v>
          </cell>
          <cell r="B1464">
            <v>37</v>
          </cell>
          <cell r="R1464" t="str">
            <v>131050016All</v>
          </cell>
          <cell r="S1464">
            <v>37</v>
          </cell>
        </row>
        <row r="1465">
          <cell r="A1465" t="str">
            <v>131050041All</v>
          </cell>
          <cell r="B1465">
            <v>65</v>
          </cell>
          <cell r="R1465" t="str">
            <v>131050041All</v>
          </cell>
          <cell r="S1465">
            <v>65</v>
          </cell>
        </row>
        <row r="1466">
          <cell r="A1466" t="str">
            <v>131050051All</v>
          </cell>
          <cell r="B1466">
            <v>27</v>
          </cell>
          <cell r="R1466" t="str">
            <v>131050051All</v>
          </cell>
          <cell r="S1466">
            <v>27</v>
          </cell>
        </row>
        <row r="1467">
          <cell r="A1467" t="str">
            <v>131050081All</v>
          </cell>
          <cell r="B1467">
            <v>17</v>
          </cell>
          <cell r="R1467" t="str">
            <v>131050081All</v>
          </cell>
          <cell r="S1467">
            <v>17</v>
          </cell>
        </row>
        <row r="1468">
          <cell r="A1468" t="str">
            <v>131070011All</v>
          </cell>
          <cell r="B1468">
            <v>34</v>
          </cell>
          <cell r="R1468" t="str">
            <v>131070011All</v>
          </cell>
          <cell r="S1468">
            <v>34</v>
          </cell>
        </row>
        <row r="1469">
          <cell r="A1469" t="str">
            <v>131070016All</v>
          </cell>
          <cell r="B1469">
            <v>42</v>
          </cell>
          <cell r="R1469" t="str">
            <v>131070016All</v>
          </cell>
          <cell r="S1469">
            <v>42</v>
          </cell>
        </row>
        <row r="1470">
          <cell r="A1470" t="str">
            <v>131070041All</v>
          </cell>
          <cell r="B1470">
            <v>67</v>
          </cell>
          <cell r="R1470" t="str">
            <v>131070041All</v>
          </cell>
          <cell r="S1470">
            <v>67</v>
          </cell>
        </row>
        <row r="1471">
          <cell r="A1471" t="str">
            <v>131070041Irrigated</v>
          </cell>
          <cell r="B1471">
            <v>89</v>
          </cell>
          <cell r="R1471" t="str">
            <v>131070041Irrigated</v>
          </cell>
          <cell r="S1471">
            <v>89</v>
          </cell>
        </row>
        <row r="1472">
          <cell r="A1472" t="str">
            <v>131070041Nonirrigated</v>
          </cell>
          <cell r="B1472">
            <v>43</v>
          </cell>
          <cell r="R1472" t="str">
            <v>131070041NonIrrigated</v>
          </cell>
          <cell r="S1472">
            <v>43</v>
          </cell>
        </row>
        <row r="1473">
          <cell r="A1473" t="str">
            <v>131070051All</v>
          </cell>
          <cell r="B1473">
            <v>22</v>
          </cell>
          <cell r="R1473" t="str">
            <v>131070051All</v>
          </cell>
          <cell r="S1473">
            <v>22</v>
          </cell>
        </row>
        <row r="1474">
          <cell r="A1474" t="str">
            <v>131070075All</v>
          </cell>
          <cell r="B1474">
            <v>1842</v>
          </cell>
          <cell r="R1474" t="str">
            <v>131070075All</v>
          </cell>
          <cell r="S1474">
            <v>1842</v>
          </cell>
        </row>
        <row r="1475">
          <cell r="A1475" t="str">
            <v>131070081All</v>
          </cell>
          <cell r="B1475">
            <v>15</v>
          </cell>
          <cell r="R1475" t="str">
            <v>131070081All</v>
          </cell>
          <cell r="S1475">
            <v>15</v>
          </cell>
        </row>
        <row r="1476">
          <cell r="A1476" t="str">
            <v>131090011All</v>
          </cell>
          <cell r="B1476">
            <v>34</v>
          </cell>
          <cell r="R1476" t="str">
            <v>131090011All</v>
          </cell>
          <cell r="S1476">
            <v>34</v>
          </cell>
        </row>
        <row r="1477">
          <cell r="A1477" t="str">
            <v>131090016All</v>
          </cell>
          <cell r="B1477">
            <v>42</v>
          </cell>
          <cell r="R1477" t="str">
            <v>131090016All</v>
          </cell>
          <cell r="S1477">
            <v>42</v>
          </cell>
        </row>
        <row r="1478">
          <cell r="A1478" t="str">
            <v>131090041All</v>
          </cell>
          <cell r="B1478">
            <v>82</v>
          </cell>
          <cell r="R1478" t="str">
            <v>131090041All</v>
          </cell>
          <cell r="S1478">
            <v>82</v>
          </cell>
        </row>
        <row r="1479">
          <cell r="A1479" t="str">
            <v>131090041Irrigated</v>
          </cell>
          <cell r="B1479">
            <v>103</v>
          </cell>
          <cell r="R1479" t="str">
            <v>131090041Irrigated</v>
          </cell>
          <cell r="S1479">
            <v>103</v>
          </cell>
        </row>
        <row r="1480">
          <cell r="A1480" t="str">
            <v>131090041Nonirrigated</v>
          </cell>
          <cell r="B1480">
            <v>50</v>
          </cell>
          <cell r="R1480" t="str">
            <v>131090041NonIrrigated</v>
          </cell>
          <cell r="S1480">
            <v>50</v>
          </cell>
        </row>
        <row r="1481">
          <cell r="A1481" t="str">
            <v>131090075All</v>
          </cell>
          <cell r="B1481">
            <v>1796</v>
          </cell>
          <cell r="R1481" t="str">
            <v>131090075All</v>
          </cell>
          <cell r="S1481">
            <v>1796</v>
          </cell>
        </row>
        <row r="1482">
          <cell r="A1482" t="str">
            <v>131090075Irrigated</v>
          </cell>
          <cell r="B1482">
            <v>2141</v>
          </cell>
          <cell r="R1482" t="str">
            <v>131090075Irrigated</v>
          </cell>
          <cell r="S1482">
            <v>2141</v>
          </cell>
        </row>
        <row r="1483">
          <cell r="A1483" t="str">
            <v>131090075Nonirrigated</v>
          </cell>
          <cell r="B1483">
            <v>1755</v>
          </cell>
          <cell r="R1483" t="str">
            <v>131090075NonIrrigated</v>
          </cell>
          <cell r="S1483">
            <v>1755</v>
          </cell>
        </row>
        <row r="1484">
          <cell r="A1484" t="str">
            <v>131090081All</v>
          </cell>
          <cell r="B1484">
            <v>16</v>
          </cell>
          <cell r="R1484" t="str">
            <v>131090081All</v>
          </cell>
          <cell r="S1484">
            <v>16</v>
          </cell>
        </row>
        <row r="1485">
          <cell r="A1485" t="str">
            <v>131110041All</v>
          </cell>
          <cell r="B1485">
            <v>46</v>
          </cell>
          <cell r="R1485" t="str">
            <v>131110041All</v>
          </cell>
          <cell r="S1485">
            <v>46</v>
          </cell>
        </row>
        <row r="1486">
          <cell r="A1486" t="str">
            <v>131150011All</v>
          </cell>
          <cell r="B1486">
            <v>34</v>
          </cell>
          <cell r="R1486" t="str">
            <v>131150011All</v>
          </cell>
          <cell r="S1486">
            <v>34</v>
          </cell>
        </row>
        <row r="1487">
          <cell r="A1487" t="str">
            <v>131150041All</v>
          </cell>
          <cell r="B1487">
            <v>74</v>
          </cell>
          <cell r="R1487" t="str">
            <v>131150041All</v>
          </cell>
          <cell r="S1487">
            <v>74</v>
          </cell>
        </row>
        <row r="1488">
          <cell r="A1488" t="str">
            <v>131150051All</v>
          </cell>
          <cell r="B1488">
            <v>23</v>
          </cell>
          <cell r="R1488" t="str">
            <v>131150051All</v>
          </cell>
          <cell r="S1488">
            <v>23</v>
          </cell>
        </row>
        <row r="1489">
          <cell r="A1489" t="str">
            <v>131150081All</v>
          </cell>
          <cell r="B1489">
            <v>21</v>
          </cell>
          <cell r="R1489" t="str">
            <v>131150081All</v>
          </cell>
          <cell r="S1489">
            <v>21</v>
          </cell>
        </row>
        <row r="1490">
          <cell r="A1490" t="str">
            <v>131150711All</v>
          </cell>
          <cell r="B1490">
            <v>1260</v>
          </cell>
          <cell r="R1490" t="str">
            <v>131150711All</v>
          </cell>
          <cell r="S1490">
            <v>1260</v>
          </cell>
        </row>
        <row r="1491">
          <cell r="A1491" t="str">
            <v>131170011All</v>
          </cell>
          <cell r="B1491">
            <v>29</v>
          </cell>
          <cell r="R1491" t="str">
            <v>131170011All</v>
          </cell>
          <cell r="S1491">
            <v>29</v>
          </cell>
        </row>
        <row r="1492">
          <cell r="A1492" t="str">
            <v>131190011All</v>
          </cell>
          <cell r="B1492">
            <v>32</v>
          </cell>
          <cell r="R1492" t="str">
            <v>131190011All</v>
          </cell>
          <cell r="S1492">
            <v>32</v>
          </cell>
        </row>
        <row r="1493">
          <cell r="A1493" t="str">
            <v>131190041All</v>
          </cell>
          <cell r="B1493">
            <v>63</v>
          </cell>
          <cell r="R1493" t="str">
            <v>131190041All</v>
          </cell>
          <cell r="S1493">
            <v>63</v>
          </cell>
        </row>
        <row r="1494">
          <cell r="A1494" t="str">
            <v>131190081All</v>
          </cell>
          <cell r="B1494">
            <v>16</v>
          </cell>
          <cell r="R1494" t="str">
            <v>131190081All</v>
          </cell>
          <cell r="S1494">
            <v>16</v>
          </cell>
        </row>
        <row r="1495">
          <cell r="A1495" t="str">
            <v>131190711All</v>
          </cell>
          <cell r="B1495">
            <v>1260</v>
          </cell>
          <cell r="R1495" t="str">
            <v>131190711All</v>
          </cell>
          <cell r="S1495">
            <v>1260</v>
          </cell>
        </row>
        <row r="1496">
          <cell r="A1496" t="str">
            <v>131230041All</v>
          </cell>
          <cell r="B1496">
            <v>50</v>
          </cell>
          <cell r="R1496" t="str">
            <v>131230041All</v>
          </cell>
          <cell r="S1496">
            <v>50</v>
          </cell>
        </row>
        <row r="1497">
          <cell r="A1497" t="str">
            <v>131250011All</v>
          </cell>
          <cell r="B1497">
            <v>31</v>
          </cell>
          <cell r="R1497" t="str">
            <v>131250011All</v>
          </cell>
          <cell r="S1497">
            <v>31</v>
          </cell>
        </row>
        <row r="1498">
          <cell r="A1498" t="str">
            <v>131250016All</v>
          </cell>
          <cell r="B1498">
            <v>42</v>
          </cell>
          <cell r="R1498" t="str">
            <v>131250016All</v>
          </cell>
          <cell r="S1498">
            <v>42</v>
          </cell>
        </row>
        <row r="1499">
          <cell r="A1499" t="str">
            <v>131250041All</v>
          </cell>
          <cell r="B1499">
            <v>104</v>
          </cell>
          <cell r="R1499" t="str">
            <v>131250041All</v>
          </cell>
          <cell r="S1499">
            <v>104</v>
          </cell>
        </row>
        <row r="1500">
          <cell r="A1500" t="str">
            <v>131250081All</v>
          </cell>
          <cell r="B1500">
            <v>15</v>
          </cell>
          <cell r="R1500" t="str">
            <v>131250081All</v>
          </cell>
          <cell r="S1500">
            <v>15</v>
          </cell>
        </row>
        <row r="1501">
          <cell r="A1501" t="str">
            <v>131290011All</v>
          </cell>
          <cell r="B1501">
            <v>32</v>
          </cell>
          <cell r="R1501" t="str">
            <v>131290011All</v>
          </cell>
          <cell r="S1501">
            <v>32</v>
          </cell>
        </row>
        <row r="1502">
          <cell r="A1502" t="str">
            <v>131290041All</v>
          </cell>
          <cell r="B1502">
            <v>70</v>
          </cell>
          <cell r="R1502" t="str">
            <v>131290041All</v>
          </cell>
          <cell r="S1502">
            <v>70</v>
          </cell>
        </row>
        <row r="1503">
          <cell r="A1503" t="str">
            <v>131290051All</v>
          </cell>
          <cell r="B1503">
            <v>23</v>
          </cell>
          <cell r="R1503" t="str">
            <v>131290051All</v>
          </cell>
          <cell r="S1503">
            <v>23</v>
          </cell>
        </row>
        <row r="1504">
          <cell r="A1504" t="str">
            <v>131290081All</v>
          </cell>
          <cell r="B1504">
            <v>18</v>
          </cell>
          <cell r="R1504" t="str">
            <v>131290081All</v>
          </cell>
          <cell r="S1504">
            <v>18</v>
          </cell>
        </row>
        <row r="1505">
          <cell r="A1505" t="str">
            <v>131290711All</v>
          </cell>
          <cell r="B1505">
            <v>1260</v>
          </cell>
          <cell r="R1505" t="str">
            <v>131290711All</v>
          </cell>
          <cell r="S1505">
            <v>1260</v>
          </cell>
        </row>
        <row r="1506">
          <cell r="A1506" t="str">
            <v>131310011All</v>
          </cell>
          <cell r="B1506">
            <v>37</v>
          </cell>
          <cell r="R1506" t="str">
            <v>131310011All</v>
          </cell>
          <cell r="S1506">
            <v>37</v>
          </cell>
        </row>
        <row r="1507">
          <cell r="A1507" t="str">
            <v>131310016All</v>
          </cell>
          <cell r="B1507">
            <v>41</v>
          </cell>
          <cell r="R1507" t="str">
            <v>131310016All</v>
          </cell>
          <cell r="S1507">
            <v>41</v>
          </cell>
        </row>
        <row r="1508">
          <cell r="A1508" t="str">
            <v>131310041All</v>
          </cell>
          <cell r="B1508">
            <v>86</v>
          </cell>
          <cell r="R1508" t="str">
            <v>131310041All</v>
          </cell>
          <cell r="S1508">
            <v>86</v>
          </cell>
        </row>
        <row r="1509">
          <cell r="A1509" t="str">
            <v>131310041Irrigated</v>
          </cell>
          <cell r="B1509">
            <v>105</v>
          </cell>
          <cell r="R1509" t="str">
            <v>131310041Irrigated</v>
          </cell>
          <cell r="S1509">
            <v>105</v>
          </cell>
        </row>
        <row r="1510">
          <cell r="A1510" t="str">
            <v>131310041Nonirrigated</v>
          </cell>
          <cell r="B1510">
            <v>62</v>
          </cell>
          <cell r="R1510" t="str">
            <v>131310041NonIrrigated</v>
          </cell>
          <cell r="S1510">
            <v>62</v>
          </cell>
        </row>
        <row r="1511">
          <cell r="A1511" t="str">
            <v>131310051All</v>
          </cell>
          <cell r="B1511">
            <v>24</v>
          </cell>
          <cell r="R1511" t="str">
            <v>131310051All</v>
          </cell>
          <cell r="S1511">
            <v>24</v>
          </cell>
        </row>
        <row r="1512">
          <cell r="A1512" t="str">
            <v>131310051Irrigated</v>
          </cell>
          <cell r="B1512">
            <v>24</v>
          </cell>
          <cell r="R1512" t="str">
            <v>131310051Irrigated</v>
          </cell>
          <cell r="S1512">
            <v>24</v>
          </cell>
        </row>
        <row r="1513">
          <cell r="A1513" t="str">
            <v>131310051Nonirrigated</v>
          </cell>
          <cell r="B1513">
            <v>24</v>
          </cell>
          <cell r="R1513" t="str">
            <v>131310051NonIrrigated</v>
          </cell>
          <cell r="S1513">
            <v>24</v>
          </cell>
        </row>
        <row r="1514">
          <cell r="A1514" t="str">
            <v>131310075All</v>
          </cell>
          <cell r="B1514">
            <v>2243</v>
          </cell>
          <cell r="R1514" t="str">
            <v>131310075All</v>
          </cell>
          <cell r="S1514">
            <v>2243</v>
          </cell>
        </row>
        <row r="1515">
          <cell r="A1515" t="str">
            <v>131310075Irrigated</v>
          </cell>
          <cell r="B1515">
            <v>2693</v>
          </cell>
          <cell r="R1515" t="str">
            <v>131310075Irrigated</v>
          </cell>
          <cell r="S1515">
            <v>2693</v>
          </cell>
        </row>
        <row r="1516">
          <cell r="A1516" t="str">
            <v>131310075Nonirrigated</v>
          </cell>
          <cell r="B1516">
            <v>2087</v>
          </cell>
          <cell r="R1516" t="str">
            <v>131310075NonIrrigated</v>
          </cell>
          <cell r="S1516">
            <v>2087</v>
          </cell>
        </row>
        <row r="1517">
          <cell r="A1517" t="str">
            <v>131310081All</v>
          </cell>
          <cell r="B1517">
            <v>20</v>
          </cell>
          <cell r="R1517" t="str">
            <v>131310081All</v>
          </cell>
          <cell r="S1517">
            <v>20</v>
          </cell>
        </row>
        <row r="1518">
          <cell r="A1518" t="str">
            <v>131330011All</v>
          </cell>
          <cell r="B1518">
            <v>29</v>
          </cell>
          <cell r="R1518" t="str">
            <v>131330011All</v>
          </cell>
          <cell r="S1518">
            <v>29</v>
          </cell>
        </row>
        <row r="1519">
          <cell r="A1519" t="str">
            <v>131330041All</v>
          </cell>
          <cell r="B1519">
            <v>48</v>
          </cell>
          <cell r="R1519" t="str">
            <v>131330041All</v>
          </cell>
          <cell r="S1519">
            <v>48</v>
          </cell>
        </row>
        <row r="1520">
          <cell r="A1520" t="str">
            <v>131370041All</v>
          </cell>
          <cell r="B1520">
            <v>57</v>
          </cell>
          <cell r="R1520" t="str">
            <v>131370041All</v>
          </cell>
          <cell r="S1520">
            <v>57</v>
          </cell>
        </row>
        <row r="1521">
          <cell r="A1521" t="str">
            <v>131390011All</v>
          </cell>
          <cell r="B1521">
            <v>29</v>
          </cell>
          <cell r="R1521" t="str">
            <v>131390011All</v>
          </cell>
          <cell r="S1521">
            <v>29</v>
          </cell>
        </row>
        <row r="1522">
          <cell r="A1522" t="str">
            <v>131390041All</v>
          </cell>
          <cell r="B1522">
            <v>57</v>
          </cell>
          <cell r="R1522" t="str">
            <v>131390041All</v>
          </cell>
          <cell r="S1522">
            <v>57</v>
          </cell>
        </row>
        <row r="1523">
          <cell r="A1523" t="str">
            <v>131410011All</v>
          </cell>
          <cell r="B1523">
            <v>29</v>
          </cell>
          <cell r="R1523" t="str">
            <v>131410011All</v>
          </cell>
          <cell r="S1523">
            <v>29</v>
          </cell>
        </row>
        <row r="1524">
          <cell r="A1524" t="str">
            <v>131430011All</v>
          </cell>
          <cell r="B1524">
            <v>29</v>
          </cell>
          <cell r="R1524" t="str">
            <v>131430011All</v>
          </cell>
          <cell r="S1524">
            <v>29</v>
          </cell>
        </row>
        <row r="1525">
          <cell r="A1525" t="str">
            <v>131430041All</v>
          </cell>
          <cell r="B1525">
            <v>48</v>
          </cell>
          <cell r="R1525" t="str">
            <v>131430041All</v>
          </cell>
          <cell r="S1525">
            <v>48</v>
          </cell>
        </row>
        <row r="1526">
          <cell r="A1526" t="str">
            <v>131430081All</v>
          </cell>
          <cell r="B1526">
            <v>16</v>
          </cell>
          <cell r="R1526" t="str">
            <v>131430081All</v>
          </cell>
          <cell r="S1526">
            <v>16</v>
          </cell>
        </row>
        <row r="1527">
          <cell r="A1527" t="str">
            <v>131450011All</v>
          </cell>
          <cell r="B1527">
            <v>29</v>
          </cell>
          <cell r="R1527" t="str">
            <v>131450011All</v>
          </cell>
          <cell r="S1527">
            <v>29</v>
          </cell>
        </row>
        <row r="1528">
          <cell r="A1528" t="str">
            <v>131470011All</v>
          </cell>
          <cell r="B1528">
            <v>29</v>
          </cell>
          <cell r="R1528" t="str">
            <v>131470011All</v>
          </cell>
          <cell r="S1528">
            <v>29</v>
          </cell>
        </row>
        <row r="1529">
          <cell r="A1529" t="str">
            <v>131470041All</v>
          </cell>
          <cell r="B1529">
            <v>62</v>
          </cell>
          <cell r="R1529" t="str">
            <v>131470016All</v>
          </cell>
          <cell r="S1529">
            <v>35</v>
          </cell>
        </row>
        <row r="1530">
          <cell r="A1530" t="str">
            <v>131470051All</v>
          </cell>
          <cell r="B1530">
            <v>27</v>
          </cell>
          <cell r="R1530" t="str">
            <v>131470041All</v>
          </cell>
          <cell r="S1530">
            <v>62</v>
          </cell>
        </row>
        <row r="1531">
          <cell r="A1531" t="str">
            <v>131470081All</v>
          </cell>
          <cell r="B1531">
            <v>16</v>
          </cell>
          <cell r="R1531" t="str">
            <v>131470051All</v>
          </cell>
          <cell r="S1531">
            <v>27</v>
          </cell>
        </row>
        <row r="1532">
          <cell r="A1532" t="str">
            <v>131470711All</v>
          </cell>
          <cell r="B1532">
            <v>1260</v>
          </cell>
          <cell r="R1532" t="str">
            <v>131470081All</v>
          </cell>
          <cell r="S1532">
            <v>16</v>
          </cell>
        </row>
        <row r="1533">
          <cell r="A1533" t="str">
            <v>131490011All</v>
          </cell>
          <cell r="B1533">
            <v>29</v>
          </cell>
          <cell r="R1533" t="str">
            <v>131470711All</v>
          </cell>
          <cell r="S1533">
            <v>1260</v>
          </cell>
        </row>
        <row r="1534">
          <cell r="A1534" t="str">
            <v>131490041All</v>
          </cell>
          <cell r="B1534">
            <v>48</v>
          </cell>
          <cell r="R1534" t="str">
            <v>131490011All</v>
          </cell>
          <cell r="S1534">
            <v>29</v>
          </cell>
        </row>
        <row r="1535">
          <cell r="A1535" t="str">
            <v>131490051All</v>
          </cell>
          <cell r="B1535">
            <v>22</v>
          </cell>
          <cell r="R1535" t="str">
            <v>131490041All</v>
          </cell>
          <cell r="S1535">
            <v>48</v>
          </cell>
        </row>
        <row r="1536">
          <cell r="A1536" t="str">
            <v>131490081All</v>
          </cell>
          <cell r="B1536">
            <v>16</v>
          </cell>
          <cell r="R1536" t="str">
            <v>131490051All</v>
          </cell>
          <cell r="S1536">
            <v>22</v>
          </cell>
        </row>
        <row r="1537">
          <cell r="A1537" t="str">
            <v>131510011All</v>
          </cell>
          <cell r="B1537">
            <v>29</v>
          </cell>
          <cell r="R1537" t="str">
            <v>131490081All</v>
          </cell>
          <cell r="S1537">
            <v>16</v>
          </cell>
        </row>
        <row r="1538">
          <cell r="A1538" t="str">
            <v>131510016All</v>
          </cell>
          <cell r="B1538">
            <v>43</v>
          </cell>
          <cell r="R1538" t="str">
            <v>131510011All</v>
          </cell>
          <cell r="S1538">
            <v>29</v>
          </cell>
        </row>
        <row r="1539">
          <cell r="A1539" t="str">
            <v>131510041All</v>
          </cell>
          <cell r="B1539">
            <v>48</v>
          </cell>
          <cell r="R1539" t="str">
            <v>131510016All</v>
          </cell>
          <cell r="S1539">
            <v>43</v>
          </cell>
        </row>
        <row r="1540">
          <cell r="A1540" t="str">
            <v>131510051All</v>
          </cell>
          <cell r="B1540">
            <v>22</v>
          </cell>
          <cell r="R1540" t="str">
            <v>131510041All</v>
          </cell>
          <cell r="S1540">
            <v>48</v>
          </cell>
        </row>
        <row r="1541">
          <cell r="A1541" t="str">
            <v>131510081All</v>
          </cell>
          <cell r="B1541">
            <v>16</v>
          </cell>
          <cell r="R1541" t="str">
            <v>131510051All</v>
          </cell>
          <cell r="S1541">
            <v>22</v>
          </cell>
        </row>
        <row r="1542">
          <cell r="A1542" t="str">
            <v>131530011All</v>
          </cell>
          <cell r="B1542">
            <v>35</v>
          </cell>
          <cell r="R1542" t="str">
            <v>131510081All</v>
          </cell>
          <cell r="S1542">
            <v>16</v>
          </cell>
        </row>
        <row r="1543">
          <cell r="A1543" t="str">
            <v>131530016All</v>
          </cell>
          <cell r="B1543">
            <v>41</v>
          </cell>
          <cell r="R1543" t="str">
            <v>131530011All</v>
          </cell>
          <cell r="S1543">
            <v>35</v>
          </cell>
        </row>
        <row r="1544">
          <cell r="A1544" t="str">
            <v>131530016Irrigated</v>
          </cell>
          <cell r="B1544">
            <v>41</v>
          </cell>
          <cell r="R1544" t="str">
            <v>131530016All</v>
          </cell>
          <cell r="S1544">
            <v>41</v>
          </cell>
        </row>
        <row r="1545">
          <cell r="A1545" t="str">
            <v>131530016Nonirrigated</v>
          </cell>
          <cell r="B1545">
            <v>41</v>
          </cell>
          <cell r="R1545" t="str">
            <v>131530016Irrigated</v>
          </cell>
          <cell r="S1545">
            <v>41</v>
          </cell>
        </row>
        <row r="1546">
          <cell r="A1546" t="str">
            <v>131530041All</v>
          </cell>
          <cell r="B1546">
            <v>103</v>
          </cell>
          <cell r="R1546" t="str">
            <v>131530016NonIrrigated</v>
          </cell>
          <cell r="S1546">
            <v>41</v>
          </cell>
        </row>
        <row r="1547">
          <cell r="A1547" t="str">
            <v>131530051All</v>
          </cell>
          <cell r="B1547">
            <v>22</v>
          </cell>
          <cell r="R1547" t="str">
            <v>131530041All</v>
          </cell>
          <cell r="S1547">
            <v>103</v>
          </cell>
        </row>
        <row r="1548">
          <cell r="A1548" t="str">
            <v>131530075All</v>
          </cell>
          <cell r="B1548">
            <v>1842</v>
          </cell>
          <cell r="R1548" t="str">
            <v>131530051All</v>
          </cell>
          <cell r="S1548">
            <v>22</v>
          </cell>
        </row>
        <row r="1549">
          <cell r="A1549" t="str">
            <v>131530075Irrigated</v>
          </cell>
          <cell r="B1549">
            <v>2190</v>
          </cell>
          <cell r="R1549" t="str">
            <v>131530075All</v>
          </cell>
          <cell r="S1549">
            <v>1842</v>
          </cell>
        </row>
        <row r="1550">
          <cell r="A1550" t="str">
            <v>131530075Nonirrigated</v>
          </cell>
          <cell r="B1550">
            <v>1460</v>
          </cell>
          <cell r="R1550" t="str">
            <v>131530075Irrigated</v>
          </cell>
          <cell r="S1550">
            <v>2190</v>
          </cell>
        </row>
        <row r="1551">
          <cell r="A1551" t="str">
            <v>131530081All</v>
          </cell>
          <cell r="B1551">
            <v>13</v>
          </cell>
          <cell r="R1551" t="str">
            <v>131530075NonIrrigated</v>
          </cell>
          <cell r="S1551">
            <v>1460</v>
          </cell>
        </row>
        <row r="1552">
          <cell r="A1552" t="str">
            <v>131530081Irrigated</v>
          </cell>
          <cell r="B1552">
            <v>18</v>
          </cell>
          <cell r="R1552" t="str">
            <v>131530081All</v>
          </cell>
          <cell r="S1552">
            <v>13</v>
          </cell>
        </row>
        <row r="1553">
          <cell r="A1553" t="str">
            <v>131530081Nonirrigated</v>
          </cell>
          <cell r="B1553">
            <v>11</v>
          </cell>
          <cell r="R1553" t="str">
            <v>131530081Irrigated</v>
          </cell>
          <cell r="S1553">
            <v>18</v>
          </cell>
        </row>
        <row r="1554">
          <cell r="A1554" t="str">
            <v>131550011All</v>
          </cell>
          <cell r="B1554">
            <v>33</v>
          </cell>
          <cell r="R1554" t="str">
            <v>131530081NonIrrigated</v>
          </cell>
          <cell r="S1554">
            <v>11</v>
          </cell>
        </row>
        <row r="1555">
          <cell r="A1555" t="str">
            <v>131550016All</v>
          </cell>
          <cell r="B1555">
            <v>36</v>
          </cell>
          <cell r="R1555" t="str">
            <v>131550011All</v>
          </cell>
          <cell r="S1555">
            <v>33</v>
          </cell>
        </row>
        <row r="1556">
          <cell r="A1556" t="str">
            <v>131550041All</v>
          </cell>
          <cell r="B1556">
            <v>95</v>
          </cell>
          <cell r="R1556" t="str">
            <v>131550016All</v>
          </cell>
          <cell r="S1556">
            <v>36</v>
          </cell>
        </row>
        <row r="1557">
          <cell r="A1557" t="str">
            <v>131550041Irrigated</v>
          </cell>
          <cell r="B1557">
            <v>105</v>
          </cell>
          <cell r="R1557" t="str">
            <v>131550041All</v>
          </cell>
          <cell r="S1557">
            <v>95</v>
          </cell>
        </row>
        <row r="1558">
          <cell r="A1558" t="str">
            <v>131550041Nonirrigated</v>
          </cell>
          <cell r="B1558">
            <v>53</v>
          </cell>
          <cell r="R1558" t="str">
            <v>131550041Irrigated</v>
          </cell>
          <cell r="S1558">
            <v>105</v>
          </cell>
        </row>
        <row r="1559">
          <cell r="A1559" t="str">
            <v>131550051All</v>
          </cell>
          <cell r="B1559">
            <v>22</v>
          </cell>
          <cell r="R1559" t="str">
            <v>131550041NonIrrigated</v>
          </cell>
          <cell r="S1559">
            <v>53</v>
          </cell>
        </row>
        <row r="1560">
          <cell r="A1560" t="str">
            <v>131550075All</v>
          </cell>
          <cell r="B1560">
            <v>2228</v>
          </cell>
          <cell r="R1560" t="str">
            <v>131550051All</v>
          </cell>
          <cell r="S1560">
            <v>22</v>
          </cell>
        </row>
        <row r="1561">
          <cell r="A1561" t="str">
            <v>131550075Irrigated</v>
          </cell>
          <cell r="B1561">
            <v>2451</v>
          </cell>
          <cell r="R1561" t="str">
            <v>131550075All</v>
          </cell>
          <cell r="S1561">
            <v>2228</v>
          </cell>
        </row>
        <row r="1562">
          <cell r="A1562" t="str">
            <v>131550075Nonirrigated</v>
          </cell>
          <cell r="B1562">
            <v>1992</v>
          </cell>
          <cell r="R1562" t="str">
            <v>131550075Irrigated</v>
          </cell>
          <cell r="S1562">
            <v>2451</v>
          </cell>
        </row>
        <row r="1563">
          <cell r="A1563" t="str">
            <v>131550081All</v>
          </cell>
          <cell r="B1563">
            <v>21</v>
          </cell>
          <cell r="R1563" t="str">
            <v>131550075NonIrrigated</v>
          </cell>
          <cell r="S1563">
            <v>1992</v>
          </cell>
        </row>
        <row r="1564">
          <cell r="A1564" t="str">
            <v>131550081Irrigated</v>
          </cell>
          <cell r="B1564">
            <v>26</v>
          </cell>
          <cell r="R1564" t="str">
            <v>131550081All</v>
          </cell>
          <cell r="S1564">
            <v>21</v>
          </cell>
        </row>
        <row r="1565">
          <cell r="A1565" t="str">
            <v>131550081Nonirrigated</v>
          </cell>
          <cell r="B1565">
            <v>17</v>
          </cell>
          <cell r="R1565" t="str">
            <v>131550081Irrigated</v>
          </cell>
          <cell r="S1565">
            <v>26</v>
          </cell>
        </row>
        <row r="1566">
          <cell r="A1566" t="str">
            <v>131570011All</v>
          </cell>
          <cell r="B1566">
            <v>24</v>
          </cell>
          <cell r="R1566" t="str">
            <v>131550081NonIrrigated</v>
          </cell>
          <cell r="S1566">
            <v>17</v>
          </cell>
        </row>
        <row r="1567">
          <cell r="A1567" t="str">
            <v>131570081All</v>
          </cell>
          <cell r="B1567">
            <v>16</v>
          </cell>
          <cell r="R1567" t="str">
            <v>131570011All</v>
          </cell>
          <cell r="S1567">
            <v>24</v>
          </cell>
        </row>
        <row r="1568">
          <cell r="A1568" t="str">
            <v>131590011All</v>
          </cell>
          <cell r="B1568">
            <v>29</v>
          </cell>
          <cell r="R1568" t="str">
            <v>131570081All</v>
          </cell>
          <cell r="S1568">
            <v>16</v>
          </cell>
        </row>
        <row r="1569">
          <cell r="A1569" t="str">
            <v>131590041All</v>
          </cell>
          <cell r="B1569">
            <v>57</v>
          </cell>
          <cell r="R1569" t="str">
            <v>131590011All</v>
          </cell>
          <cell r="S1569">
            <v>29</v>
          </cell>
        </row>
        <row r="1570">
          <cell r="A1570" t="str">
            <v>131610011All</v>
          </cell>
          <cell r="B1570">
            <v>29</v>
          </cell>
          <cell r="R1570" t="str">
            <v>131590041All</v>
          </cell>
          <cell r="S1570">
            <v>57</v>
          </cell>
        </row>
        <row r="1571">
          <cell r="A1571" t="str">
            <v>131610011Irrigated</v>
          </cell>
          <cell r="B1571">
            <v>36</v>
          </cell>
          <cell r="R1571" t="str">
            <v>131610011All</v>
          </cell>
          <cell r="S1571">
            <v>29</v>
          </cell>
        </row>
        <row r="1572">
          <cell r="A1572" t="str">
            <v>131610011Nonirrigated</v>
          </cell>
          <cell r="B1572">
            <v>28</v>
          </cell>
          <cell r="R1572" t="str">
            <v>131610011Irrigated</v>
          </cell>
          <cell r="S1572">
            <v>36</v>
          </cell>
        </row>
        <row r="1573">
          <cell r="A1573" t="str">
            <v>131610016All</v>
          </cell>
          <cell r="B1573">
            <v>36</v>
          </cell>
          <cell r="R1573" t="str">
            <v>131610011NonIrrigated</v>
          </cell>
          <cell r="S1573">
            <v>28</v>
          </cell>
        </row>
        <row r="1574">
          <cell r="A1574" t="str">
            <v>131610041All</v>
          </cell>
          <cell r="B1574">
            <v>95</v>
          </cell>
          <cell r="R1574" t="str">
            <v>131610016All</v>
          </cell>
          <cell r="S1574">
            <v>36</v>
          </cell>
        </row>
        <row r="1575">
          <cell r="A1575" t="str">
            <v>131610041Irrigated</v>
          </cell>
          <cell r="B1575">
            <v>105</v>
          </cell>
          <cell r="R1575" t="str">
            <v>131610041All</v>
          </cell>
          <cell r="S1575">
            <v>95</v>
          </cell>
        </row>
        <row r="1576">
          <cell r="A1576" t="str">
            <v>131610041Nonirrigated</v>
          </cell>
          <cell r="B1576">
            <v>51</v>
          </cell>
          <cell r="R1576" t="str">
            <v>131610041Irrigated</v>
          </cell>
          <cell r="S1576">
            <v>105</v>
          </cell>
        </row>
        <row r="1577">
          <cell r="A1577" t="str">
            <v>131610051All</v>
          </cell>
          <cell r="B1577">
            <v>22</v>
          </cell>
          <cell r="R1577" t="str">
            <v>131610041NonIrrigated</v>
          </cell>
          <cell r="S1577">
            <v>51</v>
          </cell>
        </row>
        <row r="1578">
          <cell r="A1578" t="str">
            <v>131610075All</v>
          </cell>
          <cell r="B1578">
            <v>1946</v>
          </cell>
          <cell r="R1578" t="str">
            <v>131610051All</v>
          </cell>
          <cell r="S1578">
            <v>22</v>
          </cell>
        </row>
        <row r="1579">
          <cell r="A1579" t="str">
            <v>131610081All</v>
          </cell>
          <cell r="B1579">
            <v>20</v>
          </cell>
          <cell r="R1579" t="str">
            <v>131610075All</v>
          </cell>
          <cell r="S1579">
            <v>1946</v>
          </cell>
        </row>
        <row r="1580">
          <cell r="A1580" t="str">
            <v>131630011All</v>
          </cell>
          <cell r="B1580">
            <v>34</v>
          </cell>
          <cell r="R1580" t="str">
            <v>131610081All</v>
          </cell>
          <cell r="S1580">
            <v>20</v>
          </cell>
        </row>
        <row r="1581">
          <cell r="A1581" t="str">
            <v>131630011Irrigated</v>
          </cell>
          <cell r="B1581">
            <v>39</v>
          </cell>
          <cell r="R1581" t="str">
            <v>131630011All</v>
          </cell>
          <cell r="S1581">
            <v>34</v>
          </cell>
        </row>
        <row r="1582">
          <cell r="A1582" t="str">
            <v>131630011Nonirrigated</v>
          </cell>
          <cell r="B1582">
            <v>31</v>
          </cell>
          <cell r="R1582" t="str">
            <v>131630011Irrigated</v>
          </cell>
          <cell r="S1582">
            <v>39</v>
          </cell>
        </row>
        <row r="1583">
          <cell r="A1583" t="str">
            <v>131630016All</v>
          </cell>
          <cell r="B1583">
            <v>42</v>
          </cell>
          <cell r="R1583" t="str">
            <v>131630011NonIrrigated</v>
          </cell>
          <cell r="S1583">
            <v>31</v>
          </cell>
        </row>
        <row r="1584">
          <cell r="A1584" t="str">
            <v>131630016Irrigated</v>
          </cell>
          <cell r="B1584">
            <v>42</v>
          </cell>
          <cell r="R1584" t="str">
            <v>131630016All</v>
          </cell>
          <cell r="S1584">
            <v>42</v>
          </cell>
        </row>
        <row r="1585">
          <cell r="A1585" t="str">
            <v>131630016Nonirrigated</v>
          </cell>
          <cell r="B1585">
            <v>42</v>
          </cell>
          <cell r="R1585" t="str">
            <v>131630016Irrigated</v>
          </cell>
          <cell r="S1585">
            <v>42</v>
          </cell>
        </row>
        <row r="1586">
          <cell r="A1586" t="str">
            <v>131630041All</v>
          </cell>
          <cell r="B1586">
            <v>103</v>
          </cell>
          <cell r="R1586" t="str">
            <v>131630016NonIrrigated</v>
          </cell>
          <cell r="S1586">
            <v>42</v>
          </cell>
        </row>
        <row r="1587">
          <cell r="A1587" t="str">
            <v>131630051All</v>
          </cell>
          <cell r="B1587">
            <v>22</v>
          </cell>
          <cell r="R1587" t="str">
            <v>131630041All</v>
          </cell>
          <cell r="S1587">
            <v>103</v>
          </cell>
        </row>
        <row r="1588">
          <cell r="A1588" t="str">
            <v>131630075All</v>
          </cell>
          <cell r="B1588">
            <v>2018</v>
          </cell>
          <cell r="R1588" t="str">
            <v>131630051All</v>
          </cell>
          <cell r="S1588">
            <v>22</v>
          </cell>
        </row>
        <row r="1589">
          <cell r="A1589" t="str">
            <v>131630075Irrigated</v>
          </cell>
          <cell r="B1589">
            <v>2479</v>
          </cell>
          <cell r="R1589" t="str">
            <v>131630075All</v>
          </cell>
          <cell r="S1589">
            <v>2018</v>
          </cell>
        </row>
        <row r="1590">
          <cell r="A1590" t="str">
            <v>131630075Nonirrigated</v>
          </cell>
          <cell r="B1590">
            <v>1733</v>
          </cell>
          <cell r="R1590" t="str">
            <v>131630075Irrigated</v>
          </cell>
          <cell r="S1590">
            <v>2479</v>
          </cell>
        </row>
        <row r="1591">
          <cell r="A1591" t="str">
            <v>131630081All</v>
          </cell>
          <cell r="B1591">
            <v>18</v>
          </cell>
          <cell r="R1591" t="str">
            <v>131630075NonIrrigated</v>
          </cell>
          <cell r="S1591">
            <v>1733</v>
          </cell>
        </row>
        <row r="1592">
          <cell r="A1592" t="str">
            <v>131630081Irrigated</v>
          </cell>
          <cell r="B1592">
            <v>22</v>
          </cell>
          <cell r="R1592" t="str">
            <v>131630081All</v>
          </cell>
          <cell r="S1592">
            <v>18</v>
          </cell>
        </row>
        <row r="1593">
          <cell r="A1593" t="str">
            <v>131630081Nonirrigated</v>
          </cell>
          <cell r="B1593">
            <v>14</v>
          </cell>
          <cell r="R1593" t="str">
            <v>131630081Irrigated</v>
          </cell>
          <cell r="S1593">
            <v>22</v>
          </cell>
        </row>
        <row r="1594">
          <cell r="A1594" t="str">
            <v>131650011All</v>
          </cell>
          <cell r="B1594">
            <v>32</v>
          </cell>
          <cell r="R1594" t="str">
            <v>131630081NonIrrigated</v>
          </cell>
          <cell r="S1594">
            <v>14</v>
          </cell>
        </row>
        <row r="1595">
          <cell r="A1595" t="str">
            <v>131650016All</v>
          </cell>
          <cell r="B1595">
            <v>42</v>
          </cell>
          <cell r="R1595" t="str">
            <v>131650011All</v>
          </cell>
          <cell r="S1595">
            <v>32</v>
          </cell>
        </row>
        <row r="1596">
          <cell r="A1596" t="str">
            <v>131650041All</v>
          </cell>
          <cell r="B1596">
            <v>99</v>
          </cell>
          <cell r="R1596" t="str">
            <v>131650016All</v>
          </cell>
          <cell r="S1596">
            <v>42</v>
          </cell>
        </row>
        <row r="1597">
          <cell r="A1597" t="str">
            <v>131650041Irrigated</v>
          </cell>
          <cell r="B1597">
            <v>103</v>
          </cell>
          <cell r="R1597" t="str">
            <v>131650041All</v>
          </cell>
          <cell r="S1597">
            <v>99</v>
          </cell>
        </row>
        <row r="1598">
          <cell r="A1598" t="str">
            <v>131650041Nonirrigated</v>
          </cell>
          <cell r="B1598">
            <v>55</v>
          </cell>
          <cell r="R1598" t="str">
            <v>131650041Irrigated</v>
          </cell>
          <cell r="S1598">
            <v>103</v>
          </cell>
        </row>
        <row r="1599">
          <cell r="A1599" t="str">
            <v>131650051All</v>
          </cell>
          <cell r="B1599">
            <v>22</v>
          </cell>
          <cell r="R1599" t="str">
            <v>131650041NonIrrigated</v>
          </cell>
          <cell r="S1599">
            <v>55</v>
          </cell>
        </row>
        <row r="1600">
          <cell r="A1600" t="str">
            <v>131650075All</v>
          </cell>
          <cell r="B1600">
            <v>2223</v>
          </cell>
          <cell r="R1600" t="str">
            <v>131650051All</v>
          </cell>
          <cell r="S1600">
            <v>22</v>
          </cell>
        </row>
        <row r="1601">
          <cell r="A1601" t="str">
            <v>131650075Irrigated</v>
          </cell>
          <cell r="B1601">
            <v>2599</v>
          </cell>
          <cell r="R1601" t="str">
            <v>131650075All</v>
          </cell>
          <cell r="S1601">
            <v>2223</v>
          </cell>
        </row>
        <row r="1602">
          <cell r="A1602" t="str">
            <v>131650075Nonirrigated</v>
          </cell>
          <cell r="B1602">
            <v>2015</v>
          </cell>
          <cell r="R1602" t="str">
            <v>131650075Irrigated</v>
          </cell>
          <cell r="S1602">
            <v>2599</v>
          </cell>
        </row>
        <row r="1603">
          <cell r="A1603" t="str">
            <v>131650081All</v>
          </cell>
          <cell r="B1603">
            <v>20</v>
          </cell>
          <cell r="R1603" t="str">
            <v>131650075NonIrrigated</v>
          </cell>
          <cell r="S1603">
            <v>2015</v>
          </cell>
        </row>
        <row r="1604">
          <cell r="A1604" t="str">
            <v>131670011All</v>
          </cell>
          <cell r="B1604">
            <v>31</v>
          </cell>
          <cell r="R1604" t="str">
            <v>131650081All</v>
          </cell>
          <cell r="S1604">
            <v>20</v>
          </cell>
        </row>
        <row r="1605">
          <cell r="A1605" t="str">
            <v>131670016All</v>
          </cell>
          <cell r="B1605">
            <v>42</v>
          </cell>
          <cell r="R1605" t="str">
            <v>131670011All</v>
          </cell>
          <cell r="S1605">
            <v>31</v>
          </cell>
        </row>
        <row r="1606">
          <cell r="A1606" t="str">
            <v>131670041All</v>
          </cell>
          <cell r="B1606">
            <v>92</v>
          </cell>
          <cell r="R1606" t="str">
            <v>131670016All</v>
          </cell>
          <cell r="S1606">
            <v>42</v>
          </cell>
        </row>
        <row r="1607">
          <cell r="A1607" t="str">
            <v>131670041Irrigated</v>
          </cell>
          <cell r="B1607">
            <v>102</v>
          </cell>
          <cell r="R1607" t="str">
            <v>131670041All</v>
          </cell>
          <cell r="S1607">
            <v>92</v>
          </cell>
        </row>
        <row r="1608">
          <cell r="A1608" t="str">
            <v>131670041Nonirrigated</v>
          </cell>
          <cell r="B1608">
            <v>50</v>
          </cell>
          <cell r="R1608" t="str">
            <v>131670041Irrigated</v>
          </cell>
          <cell r="S1608">
            <v>102</v>
          </cell>
        </row>
        <row r="1609">
          <cell r="A1609" t="str">
            <v>131670051All</v>
          </cell>
          <cell r="B1609">
            <v>22</v>
          </cell>
          <cell r="R1609" t="str">
            <v>131670041NonIrrigated</v>
          </cell>
          <cell r="S1609">
            <v>50</v>
          </cell>
        </row>
        <row r="1610">
          <cell r="A1610" t="str">
            <v>131670075All</v>
          </cell>
          <cell r="B1610">
            <v>1431</v>
          </cell>
          <cell r="R1610" t="str">
            <v>131670051All</v>
          </cell>
          <cell r="S1610">
            <v>22</v>
          </cell>
        </row>
        <row r="1611">
          <cell r="A1611" t="str">
            <v>131670081All</v>
          </cell>
          <cell r="B1611">
            <v>18</v>
          </cell>
          <cell r="R1611" t="str">
            <v>131670075All</v>
          </cell>
          <cell r="S1611">
            <v>1431</v>
          </cell>
        </row>
        <row r="1612">
          <cell r="A1612" t="str">
            <v>131690011All</v>
          </cell>
          <cell r="B1612">
            <v>29</v>
          </cell>
          <cell r="R1612" t="str">
            <v>131670081All</v>
          </cell>
          <cell r="S1612">
            <v>18</v>
          </cell>
        </row>
        <row r="1613">
          <cell r="A1613" t="str">
            <v>131690041All</v>
          </cell>
          <cell r="B1613">
            <v>48</v>
          </cell>
          <cell r="R1613" t="str">
            <v>131690011All</v>
          </cell>
          <cell r="S1613">
            <v>29</v>
          </cell>
        </row>
        <row r="1614">
          <cell r="A1614" t="str">
            <v>131710011All</v>
          </cell>
          <cell r="B1614">
            <v>29</v>
          </cell>
          <cell r="R1614" t="str">
            <v>131690041All</v>
          </cell>
          <cell r="S1614">
            <v>48</v>
          </cell>
        </row>
        <row r="1615">
          <cell r="A1615" t="str">
            <v>131710016All</v>
          </cell>
          <cell r="B1615">
            <v>43</v>
          </cell>
          <cell r="R1615" t="str">
            <v>131710011All</v>
          </cell>
          <cell r="S1615">
            <v>29</v>
          </cell>
        </row>
        <row r="1616">
          <cell r="A1616" t="str">
            <v>131710041All</v>
          </cell>
          <cell r="B1616">
            <v>91</v>
          </cell>
          <cell r="R1616" t="str">
            <v>131710016All</v>
          </cell>
          <cell r="S1616">
            <v>43</v>
          </cell>
        </row>
        <row r="1617">
          <cell r="A1617" t="str">
            <v>131710051All</v>
          </cell>
          <cell r="B1617">
            <v>22</v>
          </cell>
          <cell r="R1617" t="str">
            <v>131710041All</v>
          </cell>
          <cell r="S1617">
            <v>91</v>
          </cell>
        </row>
        <row r="1618">
          <cell r="A1618" t="str">
            <v>131710081All</v>
          </cell>
          <cell r="B1618">
            <v>17</v>
          </cell>
          <cell r="R1618" t="str">
            <v>131710051All</v>
          </cell>
          <cell r="S1618">
            <v>22</v>
          </cell>
        </row>
        <row r="1619">
          <cell r="A1619" t="str">
            <v>131730011All</v>
          </cell>
          <cell r="B1619">
            <v>36</v>
          </cell>
          <cell r="R1619" t="str">
            <v>131710081All</v>
          </cell>
          <cell r="S1619">
            <v>17</v>
          </cell>
        </row>
        <row r="1620">
          <cell r="A1620" t="str">
            <v>131730041All</v>
          </cell>
          <cell r="B1620">
            <v>87</v>
          </cell>
          <cell r="R1620" t="str">
            <v>131730011All</v>
          </cell>
          <cell r="S1620">
            <v>36</v>
          </cell>
        </row>
        <row r="1621">
          <cell r="A1621" t="str">
            <v>131730041Irrigated</v>
          </cell>
          <cell r="B1621">
            <v>100</v>
          </cell>
          <cell r="R1621" t="str">
            <v>131730041All</v>
          </cell>
          <cell r="S1621">
            <v>87</v>
          </cell>
        </row>
        <row r="1622">
          <cell r="A1622" t="str">
            <v>131730041Nonirrigated</v>
          </cell>
          <cell r="B1622">
            <v>51</v>
          </cell>
          <cell r="R1622" t="str">
            <v>131730041Irrigated</v>
          </cell>
          <cell r="S1622">
            <v>100</v>
          </cell>
        </row>
        <row r="1623">
          <cell r="A1623" t="str">
            <v>131730075All</v>
          </cell>
          <cell r="B1623">
            <v>2249</v>
          </cell>
          <cell r="R1623" t="str">
            <v>131730041NonIrrigated</v>
          </cell>
          <cell r="S1623">
            <v>51</v>
          </cell>
        </row>
        <row r="1624">
          <cell r="A1624" t="str">
            <v>131730075Irrigated</v>
          </cell>
          <cell r="B1624">
            <v>2459</v>
          </cell>
          <cell r="R1624" t="str">
            <v>131730075All</v>
          </cell>
          <cell r="S1624">
            <v>2249</v>
          </cell>
        </row>
        <row r="1625">
          <cell r="A1625" t="str">
            <v>131730075Nonirrigated</v>
          </cell>
          <cell r="B1625">
            <v>2142</v>
          </cell>
          <cell r="R1625" t="str">
            <v>131730075Irrigated</v>
          </cell>
          <cell r="S1625">
            <v>2459</v>
          </cell>
        </row>
        <row r="1626">
          <cell r="A1626" t="str">
            <v>131730081All</v>
          </cell>
          <cell r="B1626">
            <v>23</v>
          </cell>
          <cell r="R1626" t="str">
            <v>131730075NonIrrigated</v>
          </cell>
          <cell r="S1626">
            <v>2142</v>
          </cell>
        </row>
        <row r="1627">
          <cell r="A1627" t="str">
            <v>131750011All</v>
          </cell>
          <cell r="B1627">
            <v>32</v>
          </cell>
          <cell r="R1627" t="str">
            <v>131730081All</v>
          </cell>
          <cell r="S1627">
            <v>23</v>
          </cell>
        </row>
        <row r="1628">
          <cell r="A1628" t="str">
            <v>131750016All</v>
          </cell>
          <cell r="B1628">
            <v>42</v>
          </cell>
          <cell r="R1628" t="str">
            <v>131750011All</v>
          </cell>
          <cell r="S1628">
            <v>32</v>
          </cell>
        </row>
        <row r="1629">
          <cell r="A1629" t="str">
            <v>131750041All</v>
          </cell>
          <cell r="B1629">
            <v>88</v>
          </cell>
          <cell r="R1629" t="str">
            <v>131750016All</v>
          </cell>
          <cell r="S1629">
            <v>42</v>
          </cell>
        </row>
        <row r="1630">
          <cell r="A1630" t="str">
            <v>131750041Irrigated</v>
          </cell>
          <cell r="B1630">
            <v>104</v>
          </cell>
          <cell r="R1630" t="str">
            <v>131750041All</v>
          </cell>
          <cell r="S1630">
            <v>88</v>
          </cell>
        </row>
        <row r="1631">
          <cell r="A1631" t="str">
            <v>131750041Nonirrigated</v>
          </cell>
          <cell r="B1631">
            <v>50</v>
          </cell>
          <cell r="R1631" t="str">
            <v>131750041Irrigated</v>
          </cell>
          <cell r="S1631">
            <v>104</v>
          </cell>
        </row>
        <row r="1632">
          <cell r="A1632" t="str">
            <v>131750051All</v>
          </cell>
          <cell r="B1632">
            <v>22</v>
          </cell>
          <cell r="R1632" t="str">
            <v>131750041NonIrrigated</v>
          </cell>
          <cell r="S1632">
            <v>50</v>
          </cell>
        </row>
        <row r="1633">
          <cell r="A1633" t="str">
            <v>131750075All</v>
          </cell>
          <cell r="B1633">
            <v>1247</v>
          </cell>
          <cell r="R1633" t="str">
            <v>131750051All</v>
          </cell>
          <cell r="S1633">
            <v>22</v>
          </cell>
        </row>
        <row r="1634">
          <cell r="A1634" t="str">
            <v>131750075Irrigated</v>
          </cell>
          <cell r="B1634">
            <v>1883</v>
          </cell>
          <cell r="R1634" t="str">
            <v>131750075All</v>
          </cell>
          <cell r="S1634">
            <v>1247</v>
          </cell>
        </row>
        <row r="1635">
          <cell r="A1635" t="str">
            <v>131750075Nonirrigated</v>
          </cell>
          <cell r="B1635">
            <v>1196</v>
          </cell>
          <cell r="R1635" t="str">
            <v>131750075Irrigated</v>
          </cell>
          <cell r="S1635">
            <v>1883</v>
          </cell>
        </row>
        <row r="1636">
          <cell r="A1636" t="str">
            <v>131750081All</v>
          </cell>
          <cell r="B1636">
            <v>12</v>
          </cell>
          <cell r="R1636" t="str">
            <v>131750075NonIrrigated</v>
          </cell>
          <cell r="S1636">
            <v>1196</v>
          </cell>
        </row>
        <row r="1637">
          <cell r="A1637" t="str">
            <v>131770011All</v>
          </cell>
          <cell r="B1637">
            <v>30</v>
          </cell>
          <cell r="R1637" t="str">
            <v>131750081All</v>
          </cell>
          <cell r="S1637">
            <v>12</v>
          </cell>
        </row>
        <row r="1638">
          <cell r="A1638" t="str">
            <v>131770011Irrigated</v>
          </cell>
          <cell r="B1638">
            <v>36</v>
          </cell>
          <cell r="R1638" t="str">
            <v>131770011All</v>
          </cell>
          <cell r="S1638">
            <v>30</v>
          </cell>
        </row>
        <row r="1639">
          <cell r="A1639" t="str">
            <v>131770011Nonirrigated</v>
          </cell>
          <cell r="B1639">
            <v>28</v>
          </cell>
          <cell r="R1639" t="str">
            <v>131770011Irrigated</v>
          </cell>
          <cell r="S1639">
            <v>36</v>
          </cell>
        </row>
        <row r="1640">
          <cell r="A1640" t="str">
            <v>131770016All</v>
          </cell>
          <cell r="B1640">
            <v>41</v>
          </cell>
          <cell r="R1640" t="str">
            <v>131770011NonIrrigated</v>
          </cell>
          <cell r="S1640">
            <v>28</v>
          </cell>
        </row>
        <row r="1641">
          <cell r="A1641" t="str">
            <v>131770041All</v>
          </cell>
          <cell r="B1641">
            <v>92</v>
          </cell>
          <cell r="R1641" t="str">
            <v>131770016All</v>
          </cell>
          <cell r="S1641">
            <v>41</v>
          </cell>
        </row>
        <row r="1642">
          <cell r="A1642" t="str">
            <v>131770051All</v>
          </cell>
          <cell r="B1642">
            <v>24</v>
          </cell>
          <cell r="R1642" t="str">
            <v>131770041All</v>
          </cell>
          <cell r="S1642">
            <v>92</v>
          </cell>
        </row>
        <row r="1643">
          <cell r="A1643" t="str">
            <v>131770051Irrigated</v>
          </cell>
          <cell r="B1643">
            <v>24</v>
          </cell>
          <cell r="R1643" t="str">
            <v>131770051All</v>
          </cell>
          <cell r="S1643">
            <v>24</v>
          </cell>
        </row>
        <row r="1644">
          <cell r="A1644" t="str">
            <v>131770051Nonirrigated</v>
          </cell>
          <cell r="B1644">
            <v>24</v>
          </cell>
          <cell r="R1644" t="str">
            <v>131770051Irrigated</v>
          </cell>
          <cell r="S1644">
            <v>24</v>
          </cell>
        </row>
        <row r="1645">
          <cell r="A1645" t="str">
            <v>131770075All</v>
          </cell>
          <cell r="B1645">
            <v>2254</v>
          </cell>
          <cell r="R1645" t="str">
            <v>131770051NonIrrigated</v>
          </cell>
          <cell r="S1645">
            <v>24</v>
          </cell>
        </row>
        <row r="1646">
          <cell r="A1646" t="str">
            <v>131770075Irrigated</v>
          </cell>
          <cell r="B1646">
            <v>2480</v>
          </cell>
          <cell r="R1646" t="str">
            <v>131770075All</v>
          </cell>
          <cell r="S1646">
            <v>2254</v>
          </cell>
        </row>
        <row r="1647">
          <cell r="A1647" t="str">
            <v>131770075Nonirrigated</v>
          </cell>
          <cell r="B1647">
            <v>1409</v>
          </cell>
          <cell r="R1647" t="str">
            <v>131770075Irrigated</v>
          </cell>
          <cell r="S1647">
            <v>2480</v>
          </cell>
        </row>
        <row r="1648">
          <cell r="A1648" t="str">
            <v>131770081All</v>
          </cell>
          <cell r="B1648">
            <v>18</v>
          </cell>
          <cell r="R1648" t="str">
            <v>131770075NonIrrigated</v>
          </cell>
          <cell r="S1648">
            <v>1409</v>
          </cell>
        </row>
        <row r="1649">
          <cell r="A1649" t="str">
            <v>131770081Irrigated</v>
          </cell>
          <cell r="B1649">
            <v>23</v>
          </cell>
          <cell r="R1649" t="str">
            <v>131770081All</v>
          </cell>
          <cell r="S1649">
            <v>18</v>
          </cell>
        </row>
        <row r="1650">
          <cell r="A1650" t="str">
            <v>131770081Nonirrigated</v>
          </cell>
          <cell r="B1650">
            <v>15</v>
          </cell>
          <cell r="R1650" t="str">
            <v>131770081Irrigated</v>
          </cell>
          <cell r="S1650">
            <v>23</v>
          </cell>
        </row>
        <row r="1651">
          <cell r="A1651" t="str">
            <v>131790041All</v>
          </cell>
          <cell r="B1651">
            <v>51</v>
          </cell>
          <cell r="R1651" t="str">
            <v>131770081NonIrrigated</v>
          </cell>
          <cell r="S1651">
            <v>15</v>
          </cell>
        </row>
        <row r="1652">
          <cell r="A1652" t="str">
            <v>131790081All</v>
          </cell>
          <cell r="B1652">
            <v>19</v>
          </cell>
          <cell r="R1652" t="str">
            <v>131790041All</v>
          </cell>
          <cell r="S1652">
            <v>51</v>
          </cell>
        </row>
        <row r="1653">
          <cell r="A1653" t="str">
            <v>131810011All</v>
          </cell>
          <cell r="B1653">
            <v>29</v>
          </cell>
          <cell r="R1653" t="str">
            <v>131790081All</v>
          </cell>
          <cell r="S1653">
            <v>19</v>
          </cell>
        </row>
        <row r="1654">
          <cell r="A1654" t="str">
            <v>131830011All</v>
          </cell>
          <cell r="B1654">
            <v>28</v>
          </cell>
          <cell r="R1654" t="str">
            <v>131810011All</v>
          </cell>
          <cell r="S1654">
            <v>29</v>
          </cell>
        </row>
        <row r="1655">
          <cell r="A1655" t="str">
            <v>131830041All</v>
          </cell>
          <cell r="B1655">
            <v>46</v>
          </cell>
          <cell r="R1655" t="str">
            <v>131830011All</v>
          </cell>
          <cell r="S1655">
            <v>28</v>
          </cell>
        </row>
        <row r="1656">
          <cell r="A1656" t="str">
            <v>131830075All</v>
          </cell>
          <cell r="B1656">
            <v>2338</v>
          </cell>
          <cell r="R1656" t="str">
            <v>131830041All</v>
          </cell>
          <cell r="S1656">
            <v>46</v>
          </cell>
        </row>
        <row r="1657">
          <cell r="A1657" t="str">
            <v>131830081All</v>
          </cell>
          <cell r="B1657">
            <v>19</v>
          </cell>
          <cell r="R1657" t="str">
            <v>131830075All</v>
          </cell>
          <cell r="S1657">
            <v>2338</v>
          </cell>
        </row>
        <row r="1658">
          <cell r="A1658" t="str">
            <v>131850011All</v>
          </cell>
          <cell r="B1658">
            <v>36</v>
          </cell>
          <cell r="R1658" t="str">
            <v>131830081All</v>
          </cell>
          <cell r="S1658">
            <v>19</v>
          </cell>
        </row>
        <row r="1659">
          <cell r="A1659" t="str">
            <v>131850011Irrigated</v>
          </cell>
          <cell r="B1659">
            <v>43</v>
          </cell>
          <cell r="R1659" t="str">
            <v>131850011All</v>
          </cell>
          <cell r="S1659">
            <v>36</v>
          </cell>
        </row>
        <row r="1660">
          <cell r="A1660" t="str">
            <v>131850011Nonirrigated</v>
          </cell>
          <cell r="B1660">
            <v>34</v>
          </cell>
          <cell r="R1660" t="str">
            <v>131850011Irrigated</v>
          </cell>
          <cell r="S1660">
            <v>43</v>
          </cell>
        </row>
        <row r="1661">
          <cell r="A1661" t="str">
            <v>131850016All</v>
          </cell>
          <cell r="B1661">
            <v>36</v>
          </cell>
          <cell r="R1661" t="str">
            <v>131850011NonIrrigated</v>
          </cell>
          <cell r="S1661">
            <v>34</v>
          </cell>
        </row>
        <row r="1662">
          <cell r="A1662" t="str">
            <v>131850041All</v>
          </cell>
          <cell r="B1662">
            <v>90</v>
          </cell>
          <cell r="R1662" t="str">
            <v>131850016All</v>
          </cell>
          <cell r="S1662">
            <v>36</v>
          </cell>
        </row>
        <row r="1663">
          <cell r="A1663" t="str">
            <v>131850041Irrigated</v>
          </cell>
          <cell r="B1663">
            <v>102</v>
          </cell>
          <cell r="R1663" t="str">
            <v>131850041All</v>
          </cell>
          <cell r="S1663">
            <v>90</v>
          </cell>
        </row>
        <row r="1664">
          <cell r="A1664" t="str">
            <v>131850041Nonirrigated</v>
          </cell>
          <cell r="B1664">
            <v>56</v>
          </cell>
          <cell r="R1664" t="str">
            <v>131850041Irrigated</v>
          </cell>
          <cell r="S1664">
            <v>102</v>
          </cell>
        </row>
        <row r="1665">
          <cell r="A1665" t="str">
            <v>131850051All</v>
          </cell>
          <cell r="B1665">
            <v>22</v>
          </cell>
          <cell r="R1665" t="str">
            <v>131850041NonIrrigated</v>
          </cell>
          <cell r="S1665">
            <v>56</v>
          </cell>
        </row>
        <row r="1666">
          <cell r="A1666" t="str">
            <v>131850075All</v>
          </cell>
          <cell r="B1666">
            <v>1931</v>
          </cell>
          <cell r="R1666" t="str">
            <v>131850051All</v>
          </cell>
          <cell r="S1666">
            <v>22</v>
          </cell>
        </row>
        <row r="1667">
          <cell r="A1667" t="str">
            <v>131850081All</v>
          </cell>
          <cell r="B1667">
            <v>18</v>
          </cell>
          <cell r="R1667" t="str">
            <v>131850075All</v>
          </cell>
          <cell r="S1667">
            <v>1931</v>
          </cell>
        </row>
        <row r="1668">
          <cell r="A1668" t="str">
            <v>131870041All</v>
          </cell>
          <cell r="B1668">
            <v>48</v>
          </cell>
          <cell r="R1668" t="str">
            <v>131850081All</v>
          </cell>
          <cell r="S1668">
            <v>18</v>
          </cell>
        </row>
        <row r="1669">
          <cell r="A1669" t="str">
            <v>131890011All</v>
          </cell>
          <cell r="B1669">
            <v>29</v>
          </cell>
          <cell r="R1669" t="str">
            <v>131870041All</v>
          </cell>
          <cell r="S1669">
            <v>48</v>
          </cell>
        </row>
        <row r="1670">
          <cell r="A1670" t="str">
            <v>131890041All</v>
          </cell>
          <cell r="B1670">
            <v>57</v>
          </cell>
          <cell r="R1670" t="str">
            <v>131890011All</v>
          </cell>
          <cell r="S1670">
            <v>29</v>
          </cell>
        </row>
        <row r="1671">
          <cell r="A1671" t="str">
            <v>131890081All</v>
          </cell>
          <cell r="B1671">
            <v>16</v>
          </cell>
          <cell r="R1671" t="str">
            <v>131890041All</v>
          </cell>
          <cell r="S1671">
            <v>57</v>
          </cell>
        </row>
        <row r="1672">
          <cell r="A1672" t="str">
            <v>131930011All</v>
          </cell>
          <cell r="B1672">
            <v>36</v>
          </cell>
          <cell r="R1672" t="str">
            <v>131890081All</v>
          </cell>
          <cell r="S1672">
            <v>16</v>
          </cell>
        </row>
        <row r="1673">
          <cell r="A1673" t="str">
            <v>131930016All</v>
          </cell>
          <cell r="B1673">
            <v>41</v>
          </cell>
          <cell r="R1673" t="str">
            <v>131930011All</v>
          </cell>
          <cell r="S1673">
            <v>36</v>
          </cell>
        </row>
        <row r="1674">
          <cell r="A1674" t="str">
            <v>131930041All</v>
          </cell>
          <cell r="B1674">
            <v>75</v>
          </cell>
          <cell r="R1674" t="str">
            <v>131930016All</v>
          </cell>
          <cell r="S1674">
            <v>41</v>
          </cell>
        </row>
        <row r="1675">
          <cell r="A1675" t="str">
            <v>131930051All</v>
          </cell>
          <cell r="B1675">
            <v>22</v>
          </cell>
          <cell r="R1675" t="str">
            <v>131930041All</v>
          </cell>
          <cell r="S1675">
            <v>75</v>
          </cell>
        </row>
        <row r="1676">
          <cell r="A1676" t="str">
            <v>131930075All</v>
          </cell>
          <cell r="B1676">
            <v>2451</v>
          </cell>
          <cell r="R1676" t="str">
            <v>131930051All</v>
          </cell>
          <cell r="S1676">
            <v>22</v>
          </cell>
        </row>
        <row r="1677">
          <cell r="A1677" t="str">
            <v>131930075Irrigated</v>
          </cell>
          <cell r="B1677">
            <v>2554</v>
          </cell>
          <cell r="R1677" t="str">
            <v>131930075All</v>
          </cell>
          <cell r="S1677">
            <v>2451</v>
          </cell>
        </row>
        <row r="1678">
          <cell r="A1678" t="str">
            <v>131930075Nonirrigated</v>
          </cell>
          <cell r="B1678">
            <v>1434</v>
          </cell>
          <cell r="R1678" t="str">
            <v>131930075Irrigated</v>
          </cell>
          <cell r="S1678">
            <v>2554</v>
          </cell>
        </row>
        <row r="1679">
          <cell r="A1679" t="str">
            <v>131930081All</v>
          </cell>
          <cell r="B1679">
            <v>16</v>
          </cell>
          <cell r="R1679" t="str">
            <v>131930075NonIrrigated</v>
          </cell>
          <cell r="S1679">
            <v>1434</v>
          </cell>
        </row>
        <row r="1680">
          <cell r="A1680" t="str">
            <v>131950011All</v>
          </cell>
          <cell r="B1680">
            <v>25</v>
          </cell>
          <cell r="R1680" t="str">
            <v>131930081All</v>
          </cell>
          <cell r="S1680">
            <v>16</v>
          </cell>
        </row>
        <row r="1681">
          <cell r="A1681" t="str">
            <v>131950016All</v>
          </cell>
          <cell r="B1681">
            <v>39</v>
          </cell>
          <cell r="R1681" t="str">
            <v>131950011All</v>
          </cell>
          <cell r="S1681">
            <v>25</v>
          </cell>
        </row>
        <row r="1682">
          <cell r="A1682" t="str">
            <v>131950041All</v>
          </cell>
          <cell r="B1682">
            <v>57</v>
          </cell>
          <cell r="R1682" t="str">
            <v>131950016All</v>
          </cell>
          <cell r="S1682">
            <v>39</v>
          </cell>
        </row>
        <row r="1683">
          <cell r="A1683" t="str">
            <v>131950051All</v>
          </cell>
          <cell r="B1683">
            <v>27</v>
          </cell>
          <cell r="R1683" t="str">
            <v>131950041All</v>
          </cell>
          <cell r="S1683">
            <v>57</v>
          </cell>
        </row>
        <row r="1684">
          <cell r="A1684" t="str">
            <v>131950081All</v>
          </cell>
          <cell r="B1684">
            <v>16</v>
          </cell>
          <cell r="R1684" t="str">
            <v>131950051All</v>
          </cell>
          <cell r="S1684">
            <v>27</v>
          </cell>
        </row>
        <row r="1685">
          <cell r="A1685" t="str">
            <v>131970011All</v>
          </cell>
          <cell r="B1685">
            <v>34</v>
          </cell>
          <cell r="R1685" t="str">
            <v>131950081All</v>
          </cell>
          <cell r="S1685">
            <v>16</v>
          </cell>
        </row>
        <row r="1686">
          <cell r="A1686" t="str">
            <v>131970016All</v>
          </cell>
          <cell r="B1686">
            <v>43</v>
          </cell>
          <cell r="R1686" t="str">
            <v>131970011All</v>
          </cell>
          <cell r="S1686">
            <v>34</v>
          </cell>
        </row>
        <row r="1687">
          <cell r="A1687" t="str">
            <v>131970041All</v>
          </cell>
          <cell r="B1687">
            <v>70</v>
          </cell>
          <cell r="R1687" t="str">
            <v>131970016All</v>
          </cell>
          <cell r="S1687">
            <v>43</v>
          </cell>
        </row>
        <row r="1688">
          <cell r="A1688" t="str">
            <v>131970041Irrigated</v>
          </cell>
          <cell r="B1688">
            <v>78</v>
          </cell>
          <cell r="R1688" t="str">
            <v>131970041All</v>
          </cell>
          <cell r="S1688">
            <v>70</v>
          </cell>
        </row>
        <row r="1689">
          <cell r="A1689" t="str">
            <v>131970041Nonirrigated</v>
          </cell>
          <cell r="B1689">
            <v>38</v>
          </cell>
          <cell r="R1689" t="str">
            <v>131970041Irrigated</v>
          </cell>
          <cell r="S1689">
            <v>78</v>
          </cell>
        </row>
        <row r="1690">
          <cell r="A1690" t="str">
            <v>131970051All</v>
          </cell>
          <cell r="B1690">
            <v>22</v>
          </cell>
          <cell r="R1690" t="str">
            <v>131970041NonIrrigated</v>
          </cell>
          <cell r="S1690">
            <v>38</v>
          </cell>
        </row>
        <row r="1691">
          <cell r="A1691" t="str">
            <v>131970075All</v>
          </cell>
          <cell r="B1691">
            <v>1860</v>
          </cell>
          <cell r="R1691" t="str">
            <v>131970051All</v>
          </cell>
          <cell r="S1691">
            <v>22</v>
          </cell>
        </row>
        <row r="1692">
          <cell r="A1692" t="str">
            <v>131970075Irrigated</v>
          </cell>
          <cell r="B1692">
            <v>2071</v>
          </cell>
          <cell r="R1692" t="str">
            <v>131970075All</v>
          </cell>
          <cell r="S1692">
            <v>1860</v>
          </cell>
        </row>
        <row r="1693">
          <cell r="A1693" t="str">
            <v>131970075Nonirrigated</v>
          </cell>
          <cell r="B1693">
            <v>1479</v>
          </cell>
          <cell r="R1693" t="str">
            <v>131970075Irrigated</v>
          </cell>
          <cell r="S1693">
            <v>2071</v>
          </cell>
        </row>
        <row r="1694">
          <cell r="A1694" t="str">
            <v>131970081All</v>
          </cell>
          <cell r="B1694">
            <v>17</v>
          </cell>
          <cell r="R1694" t="str">
            <v>131970075NonIrrigated</v>
          </cell>
          <cell r="S1694">
            <v>1479</v>
          </cell>
        </row>
        <row r="1695">
          <cell r="A1695" t="str">
            <v>131990011All</v>
          </cell>
          <cell r="B1695">
            <v>29</v>
          </cell>
          <cell r="R1695" t="str">
            <v>131970081All</v>
          </cell>
          <cell r="S1695">
            <v>17</v>
          </cell>
        </row>
        <row r="1696">
          <cell r="A1696" t="str">
            <v>131990016All</v>
          </cell>
          <cell r="B1696">
            <v>43</v>
          </cell>
          <cell r="R1696" t="str">
            <v>131990011All</v>
          </cell>
          <cell r="S1696">
            <v>29</v>
          </cell>
        </row>
        <row r="1697">
          <cell r="A1697" t="str">
            <v>131990041All</v>
          </cell>
          <cell r="B1697">
            <v>57</v>
          </cell>
          <cell r="R1697" t="str">
            <v>131990016All</v>
          </cell>
          <cell r="S1697">
            <v>43</v>
          </cell>
        </row>
        <row r="1698">
          <cell r="A1698" t="str">
            <v>131990051All</v>
          </cell>
          <cell r="B1698">
            <v>22</v>
          </cell>
          <cell r="R1698" t="str">
            <v>131990041All</v>
          </cell>
          <cell r="S1698">
            <v>57</v>
          </cell>
        </row>
        <row r="1699">
          <cell r="A1699" t="str">
            <v>131990081All</v>
          </cell>
          <cell r="B1699">
            <v>16</v>
          </cell>
          <cell r="R1699" t="str">
            <v>131990051All</v>
          </cell>
          <cell r="S1699">
            <v>22</v>
          </cell>
        </row>
        <row r="1700">
          <cell r="A1700" t="str">
            <v>132010011All</v>
          </cell>
          <cell r="B1700">
            <v>42</v>
          </cell>
          <cell r="R1700" t="str">
            <v>131990081All</v>
          </cell>
          <cell r="S1700">
            <v>16</v>
          </cell>
        </row>
        <row r="1701">
          <cell r="A1701" t="str">
            <v>132010011Irrigated</v>
          </cell>
          <cell r="B1701">
            <v>46</v>
          </cell>
          <cell r="R1701" t="str">
            <v>132010011All</v>
          </cell>
          <cell r="S1701">
            <v>42</v>
          </cell>
        </row>
        <row r="1702">
          <cell r="A1702" t="str">
            <v>132010011Nonirrigated</v>
          </cell>
          <cell r="B1702">
            <v>36</v>
          </cell>
          <cell r="R1702" t="str">
            <v>132010011Irrigated</v>
          </cell>
          <cell r="S1702">
            <v>46</v>
          </cell>
        </row>
        <row r="1703">
          <cell r="A1703" t="str">
            <v>132010016All</v>
          </cell>
          <cell r="B1703">
            <v>41</v>
          </cell>
          <cell r="R1703" t="str">
            <v>132010011NonIrrigated</v>
          </cell>
          <cell r="S1703">
            <v>36</v>
          </cell>
        </row>
        <row r="1704">
          <cell r="A1704" t="str">
            <v>132010041All</v>
          </cell>
          <cell r="B1704">
            <v>101</v>
          </cell>
          <cell r="R1704" t="str">
            <v>132010016All</v>
          </cell>
          <cell r="S1704">
            <v>41</v>
          </cell>
        </row>
        <row r="1705">
          <cell r="A1705" t="str">
            <v>132010051All</v>
          </cell>
          <cell r="B1705">
            <v>24</v>
          </cell>
          <cell r="R1705" t="str">
            <v>132010041All</v>
          </cell>
          <cell r="S1705">
            <v>101</v>
          </cell>
        </row>
        <row r="1706">
          <cell r="A1706" t="str">
            <v>132010075All</v>
          </cell>
          <cell r="B1706">
            <v>2509</v>
          </cell>
          <cell r="R1706" t="str">
            <v>132010051All</v>
          </cell>
          <cell r="S1706">
            <v>24</v>
          </cell>
        </row>
        <row r="1707">
          <cell r="A1707" t="str">
            <v>132010075Irrigated</v>
          </cell>
          <cell r="B1707">
            <v>2725</v>
          </cell>
          <cell r="R1707" t="str">
            <v>132010075All</v>
          </cell>
          <cell r="S1707">
            <v>2509</v>
          </cell>
        </row>
        <row r="1708">
          <cell r="A1708" t="str">
            <v>132010075Nonirrigated</v>
          </cell>
          <cell r="B1708">
            <v>1824</v>
          </cell>
          <cell r="R1708" t="str">
            <v>132010075Irrigated</v>
          </cell>
          <cell r="S1708">
            <v>2725</v>
          </cell>
        </row>
        <row r="1709">
          <cell r="A1709" t="str">
            <v>132010081All</v>
          </cell>
          <cell r="B1709">
            <v>25</v>
          </cell>
          <cell r="R1709" t="str">
            <v>132010075NonIrrigated</v>
          </cell>
          <cell r="S1709">
            <v>1824</v>
          </cell>
        </row>
        <row r="1710">
          <cell r="A1710" t="str">
            <v>132010081Irrigated</v>
          </cell>
          <cell r="B1710">
            <v>26</v>
          </cell>
          <cell r="R1710" t="str">
            <v>132010081All</v>
          </cell>
          <cell r="S1710">
            <v>25</v>
          </cell>
        </row>
        <row r="1711">
          <cell r="A1711" t="str">
            <v>132010081Nonirrigated</v>
          </cell>
          <cell r="B1711">
            <v>17</v>
          </cell>
          <cell r="R1711" t="str">
            <v>132010081Irrigated</v>
          </cell>
          <cell r="S1711">
            <v>26</v>
          </cell>
        </row>
        <row r="1712">
          <cell r="A1712" t="str">
            <v>132050011All</v>
          </cell>
          <cell r="B1712">
            <v>36</v>
          </cell>
          <cell r="R1712" t="str">
            <v>132010081NonIrrigated</v>
          </cell>
          <cell r="S1712">
            <v>17</v>
          </cell>
        </row>
        <row r="1713">
          <cell r="A1713" t="str">
            <v>132050016All</v>
          </cell>
          <cell r="B1713">
            <v>41</v>
          </cell>
          <cell r="R1713" t="str">
            <v>132050011All</v>
          </cell>
          <cell r="S1713">
            <v>36</v>
          </cell>
        </row>
        <row r="1714">
          <cell r="A1714" t="str">
            <v>132050016Irrigated</v>
          </cell>
          <cell r="B1714">
            <v>41</v>
          </cell>
          <cell r="R1714" t="str">
            <v>132050016All</v>
          </cell>
          <cell r="S1714">
            <v>41</v>
          </cell>
        </row>
        <row r="1715">
          <cell r="A1715" t="str">
            <v>132050016Nonirrigated</v>
          </cell>
          <cell r="B1715">
            <v>41</v>
          </cell>
          <cell r="R1715" t="str">
            <v>132050016Irrigated</v>
          </cell>
          <cell r="S1715">
            <v>41</v>
          </cell>
        </row>
        <row r="1716">
          <cell r="A1716" t="str">
            <v>132050041All</v>
          </cell>
          <cell r="B1716">
            <v>104</v>
          </cell>
          <cell r="R1716" t="str">
            <v>132050016NonIrrigated</v>
          </cell>
          <cell r="S1716">
            <v>41</v>
          </cell>
        </row>
        <row r="1717">
          <cell r="A1717" t="str">
            <v>132050051All</v>
          </cell>
          <cell r="B1717">
            <v>24</v>
          </cell>
          <cell r="R1717" t="str">
            <v>132050041All</v>
          </cell>
          <cell r="S1717">
            <v>104</v>
          </cell>
        </row>
        <row r="1718">
          <cell r="A1718" t="str">
            <v>132050075All</v>
          </cell>
          <cell r="B1718">
            <v>2561</v>
          </cell>
          <cell r="R1718" t="str">
            <v>132050051All</v>
          </cell>
          <cell r="S1718">
            <v>24</v>
          </cell>
        </row>
        <row r="1719">
          <cell r="A1719" t="str">
            <v>132050075Irrigated</v>
          </cell>
          <cell r="B1719">
            <v>2762</v>
          </cell>
          <cell r="R1719" t="str">
            <v>132050075All</v>
          </cell>
          <cell r="S1719">
            <v>2561</v>
          </cell>
        </row>
        <row r="1720">
          <cell r="A1720" t="str">
            <v>132050075Nonirrigated</v>
          </cell>
          <cell r="B1720">
            <v>2051</v>
          </cell>
          <cell r="R1720" t="str">
            <v>132050075Irrigated</v>
          </cell>
          <cell r="S1720">
            <v>2762</v>
          </cell>
        </row>
        <row r="1721">
          <cell r="A1721" t="str">
            <v>132050081All</v>
          </cell>
          <cell r="B1721">
            <v>25</v>
          </cell>
          <cell r="R1721" t="str">
            <v>132050075NonIrrigated</v>
          </cell>
          <cell r="S1721">
            <v>2051</v>
          </cell>
        </row>
        <row r="1722">
          <cell r="A1722" t="str">
            <v>132050081Irrigated</v>
          </cell>
          <cell r="B1722">
            <v>27</v>
          </cell>
          <cell r="R1722" t="str">
            <v>132050081All</v>
          </cell>
          <cell r="S1722">
            <v>25</v>
          </cell>
        </row>
        <row r="1723">
          <cell r="A1723" t="str">
            <v>132050081Nonirrigated</v>
          </cell>
          <cell r="B1723">
            <v>18</v>
          </cell>
          <cell r="R1723" t="str">
            <v>132050081Irrigated</v>
          </cell>
          <cell r="S1723">
            <v>27</v>
          </cell>
        </row>
        <row r="1724">
          <cell r="A1724" t="str">
            <v>132070011All</v>
          </cell>
          <cell r="B1724">
            <v>24</v>
          </cell>
          <cell r="R1724" t="str">
            <v>132050081NonIrrigated</v>
          </cell>
          <cell r="S1724">
            <v>18</v>
          </cell>
        </row>
        <row r="1725">
          <cell r="A1725" t="str">
            <v>132070041All</v>
          </cell>
          <cell r="B1725">
            <v>48</v>
          </cell>
          <cell r="R1725" t="str">
            <v>132070011All</v>
          </cell>
          <cell r="S1725">
            <v>24</v>
          </cell>
        </row>
        <row r="1726">
          <cell r="A1726" t="str">
            <v>132070051All</v>
          </cell>
          <cell r="B1726">
            <v>22</v>
          </cell>
          <cell r="R1726" t="str">
            <v>132070041All</v>
          </cell>
          <cell r="S1726">
            <v>48</v>
          </cell>
        </row>
        <row r="1727">
          <cell r="A1727" t="str">
            <v>132090011All</v>
          </cell>
          <cell r="B1727">
            <v>26</v>
          </cell>
          <cell r="R1727" t="str">
            <v>132070051All</v>
          </cell>
          <cell r="S1727">
            <v>22</v>
          </cell>
        </row>
        <row r="1728">
          <cell r="A1728" t="str">
            <v>132090011Irrigated</v>
          </cell>
          <cell r="B1728">
            <v>32</v>
          </cell>
          <cell r="R1728" t="str">
            <v>132090011All</v>
          </cell>
          <cell r="S1728">
            <v>26</v>
          </cell>
        </row>
        <row r="1729">
          <cell r="A1729" t="str">
            <v>132090011Nonirrigated</v>
          </cell>
          <cell r="B1729">
            <v>25</v>
          </cell>
          <cell r="R1729" t="str">
            <v>132090011Irrigated</v>
          </cell>
          <cell r="S1729">
            <v>32</v>
          </cell>
        </row>
        <row r="1730">
          <cell r="A1730" t="str">
            <v>132090016All</v>
          </cell>
          <cell r="B1730">
            <v>42</v>
          </cell>
          <cell r="R1730" t="str">
            <v>132090011NonIrrigated</v>
          </cell>
          <cell r="S1730">
            <v>25</v>
          </cell>
        </row>
        <row r="1731">
          <cell r="A1731" t="str">
            <v>132090041All</v>
          </cell>
          <cell r="B1731">
            <v>84</v>
          </cell>
          <cell r="R1731" t="str">
            <v>132090016All</v>
          </cell>
          <cell r="S1731">
            <v>42</v>
          </cell>
        </row>
        <row r="1732">
          <cell r="A1732" t="str">
            <v>132090041Irrigated</v>
          </cell>
          <cell r="B1732">
            <v>101</v>
          </cell>
          <cell r="R1732" t="str">
            <v>132090041All</v>
          </cell>
          <cell r="S1732">
            <v>84</v>
          </cell>
        </row>
        <row r="1733">
          <cell r="A1733" t="str">
            <v>132090041Nonirrigated</v>
          </cell>
          <cell r="B1733">
            <v>50</v>
          </cell>
          <cell r="R1733" t="str">
            <v>132090041Irrigated</v>
          </cell>
          <cell r="S1733">
            <v>101</v>
          </cell>
        </row>
        <row r="1734">
          <cell r="A1734" t="str">
            <v>132090051All</v>
          </cell>
          <cell r="B1734">
            <v>22</v>
          </cell>
          <cell r="R1734" t="str">
            <v>132090041NonIrrigated</v>
          </cell>
          <cell r="S1734">
            <v>50</v>
          </cell>
        </row>
        <row r="1735">
          <cell r="A1735" t="str">
            <v>132090075All</v>
          </cell>
          <cell r="B1735">
            <v>1652</v>
          </cell>
          <cell r="R1735" t="str">
            <v>132090051All</v>
          </cell>
          <cell r="S1735">
            <v>22</v>
          </cell>
        </row>
        <row r="1736">
          <cell r="A1736" t="str">
            <v>132090081All</v>
          </cell>
          <cell r="B1736">
            <v>16</v>
          </cell>
          <cell r="R1736" t="str">
            <v>132090075All</v>
          </cell>
          <cell r="S1736">
            <v>1652</v>
          </cell>
        </row>
        <row r="1737">
          <cell r="A1737" t="str">
            <v>132110011All</v>
          </cell>
          <cell r="B1737">
            <v>30</v>
          </cell>
          <cell r="R1737" t="str">
            <v>132090081All</v>
          </cell>
          <cell r="S1737">
            <v>16</v>
          </cell>
        </row>
        <row r="1738">
          <cell r="A1738" t="str">
            <v>132110016All</v>
          </cell>
          <cell r="B1738">
            <v>41</v>
          </cell>
          <cell r="R1738" t="str">
            <v>132110011All</v>
          </cell>
          <cell r="S1738">
            <v>30</v>
          </cell>
        </row>
        <row r="1739">
          <cell r="A1739" t="str">
            <v>132110041All</v>
          </cell>
          <cell r="B1739">
            <v>66</v>
          </cell>
          <cell r="R1739" t="str">
            <v>132110016All</v>
          </cell>
          <cell r="S1739">
            <v>41</v>
          </cell>
        </row>
        <row r="1740">
          <cell r="A1740" t="str">
            <v>132110051All</v>
          </cell>
          <cell r="B1740">
            <v>22</v>
          </cell>
          <cell r="R1740" t="str">
            <v>132110041All</v>
          </cell>
          <cell r="S1740">
            <v>66</v>
          </cell>
        </row>
        <row r="1741">
          <cell r="A1741" t="str">
            <v>132110081All</v>
          </cell>
          <cell r="B1741">
            <v>16</v>
          </cell>
          <cell r="R1741" t="str">
            <v>132110051All</v>
          </cell>
          <cell r="S1741">
            <v>22</v>
          </cell>
        </row>
        <row r="1742">
          <cell r="A1742" t="str">
            <v>132130011All</v>
          </cell>
          <cell r="B1742">
            <v>34</v>
          </cell>
          <cell r="R1742" t="str">
            <v>132110081All</v>
          </cell>
          <cell r="S1742">
            <v>16</v>
          </cell>
        </row>
        <row r="1743">
          <cell r="A1743" t="str">
            <v>132130041All</v>
          </cell>
          <cell r="B1743">
            <v>70</v>
          </cell>
          <cell r="R1743" t="str">
            <v>132130011All</v>
          </cell>
          <cell r="S1743">
            <v>34</v>
          </cell>
        </row>
        <row r="1744">
          <cell r="A1744" t="str">
            <v>132130081All</v>
          </cell>
          <cell r="B1744">
            <v>20</v>
          </cell>
          <cell r="R1744" t="str">
            <v>132130041All</v>
          </cell>
          <cell r="S1744">
            <v>70</v>
          </cell>
        </row>
        <row r="1745">
          <cell r="A1745" t="str">
            <v>132130711All</v>
          </cell>
          <cell r="B1745">
            <v>1260</v>
          </cell>
          <cell r="R1745" t="str">
            <v>132130081All</v>
          </cell>
          <cell r="S1745">
            <v>20</v>
          </cell>
        </row>
        <row r="1746">
          <cell r="A1746" t="str">
            <v>132170011All</v>
          </cell>
          <cell r="B1746">
            <v>26</v>
          </cell>
          <cell r="R1746" t="str">
            <v>132130711All</v>
          </cell>
          <cell r="S1746">
            <v>1260</v>
          </cell>
        </row>
        <row r="1747">
          <cell r="A1747" t="str">
            <v>132170016All</v>
          </cell>
          <cell r="B1747">
            <v>41</v>
          </cell>
          <cell r="R1747" t="str">
            <v>132170011All</v>
          </cell>
          <cell r="S1747">
            <v>26</v>
          </cell>
        </row>
        <row r="1748">
          <cell r="A1748" t="str">
            <v>132170081All</v>
          </cell>
          <cell r="B1748">
            <v>16</v>
          </cell>
          <cell r="R1748" t="str">
            <v>132170016All</v>
          </cell>
          <cell r="S1748">
            <v>41</v>
          </cell>
        </row>
        <row r="1749">
          <cell r="A1749" t="str">
            <v>132190011All</v>
          </cell>
          <cell r="B1749">
            <v>29</v>
          </cell>
          <cell r="R1749" t="str">
            <v>132170081All</v>
          </cell>
          <cell r="S1749">
            <v>16</v>
          </cell>
        </row>
        <row r="1750">
          <cell r="A1750" t="str">
            <v>132190041All</v>
          </cell>
          <cell r="B1750">
            <v>48</v>
          </cell>
          <cell r="R1750" t="str">
            <v>132190011All</v>
          </cell>
          <cell r="S1750">
            <v>29</v>
          </cell>
        </row>
        <row r="1751">
          <cell r="A1751" t="str">
            <v>132190051All</v>
          </cell>
          <cell r="B1751">
            <v>22</v>
          </cell>
          <cell r="R1751" t="str">
            <v>132190041All</v>
          </cell>
          <cell r="S1751">
            <v>48</v>
          </cell>
        </row>
        <row r="1752">
          <cell r="A1752" t="str">
            <v>132190081All</v>
          </cell>
          <cell r="B1752">
            <v>16</v>
          </cell>
          <cell r="R1752" t="str">
            <v>132190051All</v>
          </cell>
          <cell r="S1752">
            <v>22</v>
          </cell>
        </row>
        <row r="1753">
          <cell r="A1753" t="str">
            <v>132210011All</v>
          </cell>
          <cell r="B1753">
            <v>29</v>
          </cell>
          <cell r="R1753" t="str">
            <v>132190081All</v>
          </cell>
          <cell r="S1753">
            <v>16</v>
          </cell>
        </row>
        <row r="1754">
          <cell r="A1754" t="str">
            <v>132210041All</v>
          </cell>
          <cell r="B1754">
            <v>79</v>
          </cell>
          <cell r="R1754" t="str">
            <v>132210011All</v>
          </cell>
          <cell r="S1754">
            <v>29</v>
          </cell>
        </row>
        <row r="1755">
          <cell r="A1755" t="str">
            <v>132210041Irrigated</v>
          </cell>
          <cell r="B1755">
            <v>102</v>
          </cell>
          <cell r="R1755" t="str">
            <v>132210016All</v>
          </cell>
          <cell r="S1755">
            <v>37</v>
          </cell>
        </row>
        <row r="1756">
          <cell r="A1756" t="str">
            <v>132210041Nonirrigated</v>
          </cell>
          <cell r="B1756">
            <v>57</v>
          </cell>
          <cell r="R1756" t="str">
            <v>132210041All</v>
          </cell>
          <cell r="S1756">
            <v>79</v>
          </cell>
        </row>
        <row r="1757">
          <cell r="A1757" t="str">
            <v>132210081All</v>
          </cell>
          <cell r="B1757">
            <v>16</v>
          </cell>
          <cell r="R1757" t="str">
            <v>132210041Irrigated</v>
          </cell>
          <cell r="S1757">
            <v>102</v>
          </cell>
        </row>
        <row r="1758">
          <cell r="A1758" t="str">
            <v>132250011All</v>
          </cell>
          <cell r="B1758">
            <v>32</v>
          </cell>
          <cell r="R1758" t="str">
            <v>132210041NonIrrigated</v>
          </cell>
          <cell r="S1758">
            <v>57</v>
          </cell>
        </row>
        <row r="1759">
          <cell r="A1759" t="str">
            <v>132250016All</v>
          </cell>
          <cell r="B1759">
            <v>41</v>
          </cell>
          <cell r="R1759" t="str">
            <v>132210081All</v>
          </cell>
          <cell r="S1759">
            <v>16</v>
          </cell>
        </row>
        <row r="1760">
          <cell r="A1760" t="str">
            <v>132250041All</v>
          </cell>
          <cell r="B1760">
            <v>97</v>
          </cell>
          <cell r="R1760" t="str">
            <v>132250011All</v>
          </cell>
          <cell r="S1760">
            <v>32</v>
          </cell>
        </row>
        <row r="1761">
          <cell r="A1761" t="str">
            <v>132250075All</v>
          </cell>
          <cell r="B1761">
            <v>1778</v>
          </cell>
          <cell r="R1761" t="str">
            <v>132250016All</v>
          </cell>
          <cell r="S1761">
            <v>41</v>
          </cell>
        </row>
        <row r="1762">
          <cell r="A1762" t="str">
            <v>132250075Irrigated</v>
          </cell>
          <cell r="B1762">
            <v>2204</v>
          </cell>
          <cell r="R1762" t="str">
            <v>132250041All</v>
          </cell>
          <cell r="S1762">
            <v>97</v>
          </cell>
        </row>
        <row r="1763">
          <cell r="A1763" t="str">
            <v>132250075Nonirrigated</v>
          </cell>
          <cell r="B1763">
            <v>1541</v>
          </cell>
          <cell r="R1763" t="str">
            <v>132250075All</v>
          </cell>
          <cell r="S1763">
            <v>1778</v>
          </cell>
        </row>
        <row r="1764">
          <cell r="A1764" t="str">
            <v>132250081All</v>
          </cell>
          <cell r="B1764">
            <v>17</v>
          </cell>
          <cell r="R1764" t="str">
            <v>132250075Irrigated</v>
          </cell>
          <cell r="S1764">
            <v>2204</v>
          </cell>
        </row>
        <row r="1765">
          <cell r="A1765" t="str">
            <v>132270041All</v>
          </cell>
          <cell r="B1765">
            <v>46</v>
          </cell>
          <cell r="R1765" t="str">
            <v>132250075NonIrrigated</v>
          </cell>
          <cell r="S1765">
            <v>1541</v>
          </cell>
        </row>
        <row r="1766">
          <cell r="A1766" t="str">
            <v>132290011All</v>
          </cell>
          <cell r="B1766">
            <v>32</v>
          </cell>
          <cell r="R1766" t="str">
            <v>132250081All</v>
          </cell>
          <cell r="S1766">
            <v>17</v>
          </cell>
        </row>
        <row r="1767">
          <cell r="A1767" t="str">
            <v>132290011Irrigated</v>
          </cell>
          <cell r="B1767">
            <v>36</v>
          </cell>
          <cell r="R1767" t="str">
            <v>132270041All</v>
          </cell>
          <cell r="S1767">
            <v>46</v>
          </cell>
        </row>
        <row r="1768">
          <cell r="A1768" t="str">
            <v>132290011Nonirrigated</v>
          </cell>
          <cell r="B1768">
            <v>29</v>
          </cell>
          <cell r="R1768" t="str">
            <v>132290011All</v>
          </cell>
          <cell r="S1768">
            <v>32</v>
          </cell>
        </row>
        <row r="1769">
          <cell r="A1769" t="str">
            <v>132290016All</v>
          </cell>
          <cell r="B1769">
            <v>36</v>
          </cell>
          <cell r="R1769" t="str">
            <v>132290011Irrigated</v>
          </cell>
          <cell r="S1769">
            <v>36</v>
          </cell>
        </row>
        <row r="1770">
          <cell r="A1770" t="str">
            <v>132290041All</v>
          </cell>
          <cell r="B1770">
            <v>93</v>
          </cell>
          <cell r="R1770" t="str">
            <v>132290011NonIrrigated</v>
          </cell>
          <cell r="S1770">
            <v>29</v>
          </cell>
        </row>
        <row r="1771">
          <cell r="A1771" t="str">
            <v>132290041Irrigated</v>
          </cell>
          <cell r="B1771">
            <v>99</v>
          </cell>
          <cell r="R1771" t="str">
            <v>132290016All</v>
          </cell>
          <cell r="S1771">
            <v>36</v>
          </cell>
        </row>
        <row r="1772">
          <cell r="A1772" t="str">
            <v>132290041Nonirrigated</v>
          </cell>
          <cell r="B1772">
            <v>48</v>
          </cell>
          <cell r="R1772" t="str">
            <v>132290041All</v>
          </cell>
          <cell r="S1772">
            <v>93</v>
          </cell>
        </row>
        <row r="1773">
          <cell r="A1773" t="str">
            <v>132290051All</v>
          </cell>
          <cell r="B1773">
            <v>22</v>
          </cell>
          <cell r="R1773" t="str">
            <v>132290041Irrigated</v>
          </cell>
          <cell r="S1773">
            <v>99</v>
          </cell>
        </row>
        <row r="1774">
          <cell r="A1774" t="str">
            <v>132290075All</v>
          </cell>
          <cell r="B1774">
            <v>2101</v>
          </cell>
          <cell r="R1774" t="str">
            <v>132290041NonIrrigated</v>
          </cell>
          <cell r="S1774">
            <v>48</v>
          </cell>
        </row>
        <row r="1775">
          <cell r="A1775" t="str">
            <v>132290075Irrigated</v>
          </cell>
          <cell r="B1775">
            <v>2358</v>
          </cell>
          <cell r="R1775" t="str">
            <v>132290051All</v>
          </cell>
          <cell r="S1775">
            <v>22</v>
          </cell>
        </row>
        <row r="1776">
          <cell r="A1776" t="str">
            <v>132290075Nonirrigated</v>
          </cell>
          <cell r="B1776">
            <v>1959</v>
          </cell>
          <cell r="R1776" t="str">
            <v>132290075All</v>
          </cell>
          <cell r="S1776">
            <v>2101</v>
          </cell>
        </row>
        <row r="1777">
          <cell r="A1777" t="str">
            <v>132290081All</v>
          </cell>
          <cell r="B1777">
            <v>18</v>
          </cell>
          <cell r="R1777" t="str">
            <v>132290075Irrigated</v>
          </cell>
          <cell r="S1777">
            <v>2358</v>
          </cell>
        </row>
        <row r="1778">
          <cell r="A1778" t="str">
            <v>132310011All</v>
          </cell>
          <cell r="B1778">
            <v>29</v>
          </cell>
          <cell r="R1778" t="str">
            <v>132290075NonIrrigated</v>
          </cell>
          <cell r="S1778">
            <v>1959</v>
          </cell>
        </row>
        <row r="1779">
          <cell r="A1779" t="str">
            <v>132310016All</v>
          </cell>
          <cell r="B1779">
            <v>43</v>
          </cell>
          <cell r="R1779" t="str">
            <v>132290081All</v>
          </cell>
          <cell r="S1779">
            <v>18</v>
          </cell>
        </row>
        <row r="1780">
          <cell r="A1780" t="str">
            <v>132310041All</v>
          </cell>
          <cell r="B1780">
            <v>85</v>
          </cell>
          <cell r="R1780" t="str">
            <v>132310011All</v>
          </cell>
          <cell r="S1780">
            <v>29</v>
          </cell>
        </row>
        <row r="1781">
          <cell r="A1781" t="str">
            <v>132310081All</v>
          </cell>
          <cell r="B1781">
            <v>16</v>
          </cell>
          <cell r="R1781" t="str">
            <v>132310016All</v>
          </cell>
          <cell r="S1781">
            <v>43</v>
          </cell>
        </row>
        <row r="1782">
          <cell r="A1782" t="str">
            <v>132330011All</v>
          </cell>
          <cell r="B1782">
            <v>34</v>
          </cell>
          <cell r="R1782" t="str">
            <v>132310041All</v>
          </cell>
          <cell r="S1782">
            <v>85</v>
          </cell>
        </row>
        <row r="1783">
          <cell r="A1783" t="str">
            <v>132330041All</v>
          </cell>
          <cell r="B1783">
            <v>70</v>
          </cell>
          <cell r="R1783" t="str">
            <v>132310081All</v>
          </cell>
          <cell r="S1783">
            <v>16</v>
          </cell>
        </row>
        <row r="1784">
          <cell r="A1784" t="str">
            <v>132330081All</v>
          </cell>
          <cell r="B1784">
            <v>20</v>
          </cell>
          <cell r="R1784" t="str">
            <v>132330011All</v>
          </cell>
          <cell r="S1784">
            <v>34</v>
          </cell>
        </row>
        <row r="1785">
          <cell r="A1785" t="str">
            <v>132350011All</v>
          </cell>
          <cell r="B1785">
            <v>33</v>
          </cell>
          <cell r="R1785" t="str">
            <v>132330041All</v>
          </cell>
          <cell r="S1785">
            <v>70</v>
          </cell>
        </row>
        <row r="1786">
          <cell r="A1786" t="str">
            <v>132350011Irrigated</v>
          </cell>
          <cell r="B1786">
            <v>39</v>
          </cell>
          <cell r="R1786" t="str">
            <v>132330081All</v>
          </cell>
          <cell r="S1786">
            <v>20</v>
          </cell>
        </row>
        <row r="1787">
          <cell r="A1787" t="str">
            <v>132350011Nonirrigated</v>
          </cell>
          <cell r="B1787">
            <v>29</v>
          </cell>
          <cell r="R1787" t="str">
            <v>132350011All</v>
          </cell>
          <cell r="S1787">
            <v>33</v>
          </cell>
        </row>
        <row r="1788">
          <cell r="A1788" t="str">
            <v>132350016All</v>
          </cell>
          <cell r="B1788">
            <v>41</v>
          </cell>
          <cell r="R1788" t="str">
            <v>132350011Irrigated</v>
          </cell>
          <cell r="S1788">
            <v>39</v>
          </cell>
        </row>
        <row r="1789">
          <cell r="A1789" t="str">
            <v>132350041All</v>
          </cell>
          <cell r="B1789">
            <v>94</v>
          </cell>
          <cell r="R1789" t="str">
            <v>132350011NonIrrigated</v>
          </cell>
          <cell r="S1789">
            <v>29</v>
          </cell>
        </row>
        <row r="1790">
          <cell r="A1790" t="str">
            <v>132350051All</v>
          </cell>
          <cell r="B1790">
            <v>22</v>
          </cell>
          <cell r="R1790" t="str">
            <v>132350016All</v>
          </cell>
          <cell r="S1790">
            <v>41</v>
          </cell>
        </row>
        <row r="1791">
          <cell r="A1791" t="str">
            <v>132350075All</v>
          </cell>
          <cell r="B1791">
            <v>2045</v>
          </cell>
          <cell r="R1791" t="str">
            <v>132350041All</v>
          </cell>
          <cell r="S1791">
            <v>94</v>
          </cell>
        </row>
        <row r="1792">
          <cell r="A1792" t="str">
            <v>132350075Irrigated</v>
          </cell>
          <cell r="B1792">
            <v>2251</v>
          </cell>
          <cell r="R1792" t="str">
            <v>132350051All</v>
          </cell>
          <cell r="S1792">
            <v>22</v>
          </cell>
        </row>
        <row r="1793">
          <cell r="A1793" t="str">
            <v>132350075Nonirrigated</v>
          </cell>
          <cell r="B1793">
            <v>1488</v>
          </cell>
          <cell r="R1793" t="str">
            <v>132350075All</v>
          </cell>
          <cell r="S1793">
            <v>2045</v>
          </cell>
        </row>
        <row r="1794">
          <cell r="A1794" t="str">
            <v>132350081All</v>
          </cell>
          <cell r="B1794">
            <v>15</v>
          </cell>
          <cell r="R1794" t="str">
            <v>132350075Irrigated</v>
          </cell>
          <cell r="S1794">
            <v>2251</v>
          </cell>
        </row>
        <row r="1795">
          <cell r="A1795" t="str">
            <v>132350081Irrigated</v>
          </cell>
          <cell r="B1795">
            <v>21</v>
          </cell>
          <cell r="R1795" t="str">
            <v>132350075NonIrrigated</v>
          </cell>
          <cell r="S1795">
            <v>1488</v>
          </cell>
        </row>
        <row r="1796">
          <cell r="A1796" t="str">
            <v>132350081Nonirrigated</v>
          </cell>
          <cell r="B1796">
            <v>13</v>
          </cell>
          <cell r="R1796" t="str">
            <v>132350081All</v>
          </cell>
          <cell r="S1796">
            <v>15</v>
          </cell>
        </row>
        <row r="1797">
          <cell r="A1797" t="str">
            <v>132370011All</v>
          </cell>
          <cell r="B1797">
            <v>29</v>
          </cell>
          <cell r="R1797" t="str">
            <v>132350081Irrigated</v>
          </cell>
          <cell r="S1797">
            <v>21</v>
          </cell>
        </row>
        <row r="1798">
          <cell r="A1798" t="str">
            <v>132370041All</v>
          </cell>
          <cell r="B1798">
            <v>76</v>
          </cell>
          <cell r="R1798" t="str">
            <v>132350081NonIrrigated</v>
          </cell>
          <cell r="S1798">
            <v>13</v>
          </cell>
        </row>
        <row r="1799">
          <cell r="A1799" t="str">
            <v>132390011All</v>
          </cell>
          <cell r="B1799">
            <v>34</v>
          </cell>
          <cell r="R1799" t="str">
            <v>132370011All</v>
          </cell>
          <cell r="S1799">
            <v>29</v>
          </cell>
        </row>
        <row r="1800">
          <cell r="A1800" t="str">
            <v>132390041All</v>
          </cell>
          <cell r="B1800">
            <v>89</v>
          </cell>
          <cell r="R1800" t="str">
            <v>132370041All</v>
          </cell>
          <cell r="S1800">
            <v>76</v>
          </cell>
        </row>
        <row r="1801">
          <cell r="A1801" t="str">
            <v>132390075All</v>
          </cell>
          <cell r="B1801">
            <v>1798</v>
          </cell>
          <cell r="R1801" t="str">
            <v>132390011All</v>
          </cell>
          <cell r="S1801">
            <v>34</v>
          </cell>
        </row>
        <row r="1802">
          <cell r="A1802" t="str">
            <v>132410041All</v>
          </cell>
          <cell r="B1802">
            <v>46</v>
          </cell>
          <cell r="R1802" t="str">
            <v>132390041All</v>
          </cell>
          <cell r="S1802">
            <v>89</v>
          </cell>
        </row>
        <row r="1803">
          <cell r="A1803" t="str">
            <v>132430011All</v>
          </cell>
          <cell r="B1803">
            <v>41</v>
          </cell>
          <cell r="R1803" t="str">
            <v>132390075All</v>
          </cell>
          <cell r="S1803">
            <v>1798</v>
          </cell>
        </row>
        <row r="1804">
          <cell r="A1804" t="str">
            <v>132430011Irrigated</v>
          </cell>
          <cell r="B1804">
            <v>46</v>
          </cell>
          <cell r="R1804" t="str">
            <v>132410041All</v>
          </cell>
          <cell r="S1804">
            <v>46</v>
          </cell>
        </row>
        <row r="1805">
          <cell r="A1805" t="str">
            <v>132430011Nonirrigated</v>
          </cell>
          <cell r="B1805">
            <v>36</v>
          </cell>
          <cell r="R1805" t="str">
            <v>132430011All</v>
          </cell>
          <cell r="S1805">
            <v>41</v>
          </cell>
        </row>
        <row r="1806">
          <cell r="A1806" t="str">
            <v>132430016All</v>
          </cell>
          <cell r="B1806">
            <v>41</v>
          </cell>
          <cell r="R1806" t="str">
            <v>132430011Irrigated</v>
          </cell>
          <cell r="S1806">
            <v>46</v>
          </cell>
        </row>
        <row r="1807">
          <cell r="A1807" t="str">
            <v>132430041All</v>
          </cell>
          <cell r="B1807">
            <v>102</v>
          </cell>
          <cell r="R1807" t="str">
            <v>132430011NonIrrigated</v>
          </cell>
          <cell r="S1807">
            <v>36</v>
          </cell>
        </row>
        <row r="1808">
          <cell r="A1808" t="str">
            <v>132430051All</v>
          </cell>
          <cell r="B1808">
            <v>24</v>
          </cell>
          <cell r="R1808" t="str">
            <v>132430016All</v>
          </cell>
          <cell r="S1808">
            <v>41</v>
          </cell>
        </row>
        <row r="1809">
          <cell r="A1809" t="str">
            <v>132430075All</v>
          </cell>
          <cell r="B1809">
            <v>2414</v>
          </cell>
          <cell r="R1809" t="str">
            <v>132430041All</v>
          </cell>
          <cell r="S1809">
            <v>102</v>
          </cell>
        </row>
        <row r="1810">
          <cell r="A1810" t="str">
            <v>132430075Irrigated</v>
          </cell>
          <cell r="B1810">
            <v>2612</v>
          </cell>
          <cell r="R1810" t="str">
            <v>132430051All</v>
          </cell>
          <cell r="S1810">
            <v>24</v>
          </cell>
        </row>
        <row r="1811">
          <cell r="A1811" t="str">
            <v>132430075Nonirrigated</v>
          </cell>
          <cell r="B1811">
            <v>1840</v>
          </cell>
          <cell r="R1811" t="str">
            <v>132430075All</v>
          </cell>
          <cell r="S1811">
            <v>2414</v>
          </cell>
        </row>
        <row r="1812">
          <cell r="A1812" t="str">
            <v>132430081All</v>
          </cell>
          <cell r="B1812">
            <v>24</v>
          </cell>
          <cell r="R1812" t="str">
            <v>132430075Irrigated</v>
          </cell>
          <cell r="S1812">
            <v>2612</v>
          </cell>
        </row>
        <row r="1813">
          <cell r="A1813" t="str">
            <v>132430081Irrigated</v>
          </cell>
          <cell r="B1813">
            <v>28</v>
          </cell>
          <cell r="R1813" t="str">
            <v>132430075NonIrrigated</v>
          </cell>
          <cell r="S1813">
            <v>1840</v>
          </cell>
        </row>
        <row r="1814">
          <cell r="A1814" t="str">
            <v>132430081Nonirrigated</v>
          </cell>
          <cell r="B1814">
            <v>19</v>
          </cell>
          <cell r="R1814" t="str">
            <v>132430081All</v>
          </cell>
          <cell r="S1814">
            <v>24</v>
          </cell>
        </row>
        <row r="1815">
          <cell r="A1815" t="str">
            <v>132450011All</v>
          </cell>
          <cell r="B1815">
            <v>29</v>
          </cell>
          <cell r="R1815" t="str">
            <v>132430081Irrigated</v>
          </cell>
          <cell r="S1815">
            <v>28</v>
          </cell>
        </row>
        <row r="1816">
          <cell r="A1816" t="str">
            <v>132450016All</v>
          </cell>
          <cell r="B1816">
            <v>43</v>
          </cell>
          <cell r="R1816" t="str">
            <v>132430081NonIrrigated</v>
          </cell>
          <cell r="S1816">
            <v>19</v>
          </cell>
        </row>
        <row r="1817">
          <cell r="A1817" t="str">
            <v>132450041All</v>
          </cell>
          <cell r="B1817">
            <v>93</v>
          </cell>
          <cell r="R1817" t="str">
            <v>132450011All</v>
          </cell>
          <cell r="S1817">
            <v>29</v>
          </cell>
        </row>
        <row r="1818">
          <cell r="A1818" t="str">
            <v>132450075All</v>
          </cell>
          <cell r="B1818">
            <v>1758</v>
          </cell>
          <cell r="R1818" t="str">
            <v>132450016All</v>
          </cell>
          <cell r="S1818">
            <v>43</v>
          </cell>
        </row>
        <row r="1819">
          <cell r="A1819" t="str">
            <v>132450081All</v>
          </cell>
          <cell r="B1819">
            <v>16</v>
          </cell>
          <cell r="R1819" t="str">
            <v>132450041All</v>
          </cell>
          <cell r="S1819">
            <v>93</v>
          </cell>
        </row>
        <row r="1820">
          <cell r="A1820" t="str">
            <v>132490011All</v>
          </cell>
          <cell r="B1820">
            <v>32</v>
          </cell>
          <cell r="R1820" t="str">
            <v>132450075All</v>
          </cell>
          <cell r="S1820">
            <v>1758</v>
          </cell>
        </row>
        <row r="1821">
          <cell r="A1821" t="str">
            <v>132490016All</v>
          </cell>
          <cell r="B1821">
            <v>41</v>
          </cell>
          <cell r="R1821" t="str">
            <v>132450081All</v>
          </cell>
          <cell r="S1821">
            <v>16</v>
          </cell>
        </row>
        <row r="1822">
          <cell r="A1822" t="str">
            <v>132490041All</v>
          </cell>
          <cell r="B1822">
            <v>79</v>
          </cell>
          <cell r="R1822" t="str">
            <v>132490011All</v>
          </cell>
          <cell r="S1822">
            <v>32</v>
          </cell>
        </row>
        <row r="1823">
          <cell r="A1823" t="str">
            <v>132490041Irrigated</v>
          </cell>
          <cell r="B1823">
            <v>96</v>
          </cell>
          <cell r="R1823" t="str">
            <v>132490016All</v>
          </cell>
          <cell r="S1823">
            <v>41</v>
          </cell>
        </row>
        <row r="1824">
          <cell r="A1824" t="str">
            <v>132490041Nonirrigated</v>
          </cell>
          <cell r="B1824">
            <v>50</v>
          </cell>
          <cell r="R1824" t="str">
            <v>132490041All</v>
          </cell>
          <cell r="S1824">
            <v>79</v>
          </cell>
        </row>
        <row r="1825">
          <cell r="A1825" t="str">
            <v>132490075All</v>
          </cell>
          <cell r="B1825">
            <v>1908</v>
          </cell>
          <cell r="R1825" t="str">
            <v>132490041Irrigated</v>
          </cell>
          <cell r="S1825">
            <v>96</v>
          </cell>
        </row>
        <row r="1826">
          <cell r="A1826" t="str">
            <v>132490081All</v>
          </cell>
          <cell r="B1826">
            <v>17</v>
          </cell>
          <cell r="R1826" t="str">
            <v>132490041NonIrrigated</v>
          </cell>
          <cell r="S1826">
            <v>50</v>
          </cell>
        </row>
        <row r="1827">
          <cell r="A1827" t="str">
            <v>132510011All</v>
          </cell>
          <cell r="B1827">
            <v>32</v>
          </cell>
          <cell r="R1827" t="str">
            <v>132490075All</v>
          </cell>
          <cell r="S1827">
            <v>1908</v>
          </cell>
        </row>
        <row r="1828">
          <cell r="A1828" t="str">
            <v>132510011Irrigated</v>
          </cell>
          <cell r="B1828">
            <v>36</v>
          </cell>
          <cell r="R1828" t="str">
            <v>132490081All</v>
          </cell>
          <cell r="S1828">
            <v>17</v>
          </cell>
        </row>
        <row r="1829">
          <cell r="A1829" t="str">
            <v>132510011Nonirrigated</v>
          </cell>
          <cell r="B1829">
            <v>28</v>
          </cell>
          <cell r="R1829" t="str">
            <v>132510011All</v>
          </cell>
          <cell r="S1829">
            <v>32</v>
          </cell>
        </row>
        <row r="1830">
          <cell r="A1830" t="str">
            <v>132510016All</v>
          </cell>
          <cell r="B1830">
            <v>42</v>
          </cell>
          <cell r="R1830" t="str">
            <v>132510011Irrigated</v>
          </cell>
          <cell r="S1830">
            <v>36</v>
          </cell>
        </row>
        <row r="1831">
          <cell r="A1831" t="str">
            <v>132510041All</v>
          </cell>
          <cell r="B1831">
            <v>66</v>
          </cell>
          <cell r="R1831" t="str">
            <v>132510011NonIrrigated</v>
          </cell>
          <cell r="S1831">
            <v>28</v>
          </cell>
        </row>
        <row r="1832">
          <cell r="A1832" t="str">
            <v>132510041Irrigated</v>
          </cell>
          <cell r="B1832">
            <v>78</v>
          </cell>
          <cell r="R1832" t="str">
            <v>132510016All</v>
          </cell>
          <cell r="S1832">
            <v>42</v>
          </cell>
        </row>
        <row r="1833">
          <cell r="A1833" t="str">
            <v>132510041Nonirrigated</v>
          </cell>
          <cell r="B1833">
            <v>39</v>
          </cell>
          <cell r="R1833" t="str">
            <v>132510041All</v>
          </cell>
          <cell r="S1833">
            <v>66</v>
          </cell>
        </row>
        <row r="1834">
          <cell r="A1834" t="str">
            <v>132510051All</v>
          </cell>
          <cell r="B1834">
            <v>22</v>
          </cell>
          <cell r="R1834" t="str">
            <v>132510041Irrigated</v>
          </cell>
          <cell r="S1834">
            <v>78</v>
          </cell>
        </row>
        <row r="1835">
          <cell r="A1835" t="str">
            <v>132510051Irrigated</v>
          </cell>
          <cell r="B1835">
            <v>22</v>
          </cell>
          <cell r="R1835" t="str">
            <v>132510041NonIrrigated</v>
          </cell>
          <cell r="S1835">
            <v>39</v>
          </cell>
        </row>
        <row r="1836">
          <cell r="A1836" t="str">
            <v>132510051Nonirrigated</v>
          </cell>
          <cell r="B1836">
            <v>22</v>
          </cell>
          <cell r="R1836" t="str">
            <v>132510051All</v>
          </cell>
          <cell r="S1836">
            <v>22</v>
          </cell>
        </row>
        <row r="1837">
          <cell r="A1837" t="str">
            <v>132510075All</v>
          </cell>
          <cell r="B1837">
            <v>1893</v>
          </cell>
          <cell r="R1837" t="str">
            <v>132510051Irrigated</v>
          </cell>
          <cell r="S1837">
            <v>22</v>
          </cell>
        </row>
        <row r="1838">
          <cell r="A1838" t="str">
            <v>132510075Irrigated</v>
          </cell>
          <cell r="B1838">
            <v>2234</v>
          </cell>
          <cell r="R1838" t="str">
            <v>132510051NonIrrigated</v>
          </cell>
          <cell r="S1838">
            <v>22</v>
          </cell>
        </row>
        <row r="1839">
          <cell r="A1839" t="str">
            <v>132510075Nonirrigated</v>
          </cell>
          <cell r="B1839">
            <v>1714</v>
          </cell>
          <cell r="R1839" t="str">
            <v>132510075All</v>
          </cell>
          <cell r="S1839">
            <v>1893</v>
          </cell>
        </row>
        <row r="1840">
          <cell r="A1840" t="str">
            <v>132510081All</v>
          </cell>
          <cell r="B1840">
            <v>16</v>
          </cell>
          <cell r="R1840" t="str">
            <v>132510075Irrigated</v>
          </cell>
          <cell r="S1840">
            <v>2234</v>
          </cell>
        </row>
        <row r="1841">
          <cell r="A1841" t="str">
            <v>132510081Irrigated</v>
          </cell>
          <cell r="B1841">
            <v>22</v>
          </cell>
          <cell r="R1841" t="str">
            <v>132510075NonIrrigated</v>
          </cell>
          <cell r="S1841">
            <v>1714</v>
          </cell>
        </row>
        <row r="1842">
          <cell r="A1842" t="str">
            <v>132510081Nonirrigated</v>
          </cell>
          <cell r="B1842">
            <v>14</v>
          </cell>
          <cell r="R1842" t="str">
            <v>132510081All</v>
          </cell>
          <cell r="S1842">
            <v>16</v>
          </cell>
        </row>
        <row r="1843">
          <cell r="A1843" t="str">
            <v>132530011All</v>
          </cell>
          <cell r="B1843">
            <v>40</v>
          </cell>
          <cell r="R1843" t="str">
            <v>132510081Irrigated</v>
          </cell>
          <cell r="S1843">
            <v>22</v>
          </cell>
        </row>
        <row r="1844">
          <cell r="A1844" t="str">
            <v>132530016All</v>
          </cell>
          <cell r="B1844">
            <v>41</v>
          </cell>
          <cell r="R1844" t="str">
            <v>132510081NonIrrigated</v>
          </cell>
          <cell r="S1844">
            <v>14</v>
          </cell>
        </row>
        <row r="1845">
          <cell r="A1845" t="str">
            <v>132530016Irrigated</v>
          </cell>
          <cell r="B1845">
            <v>41</v>
          </cell>
          <cell r="R1845" t="str">
            <v>132530011All</v>
          </cell>
          <cell r="S1845">
            <v>40</v>
          </cell>
        </row>
        <row r="1846">
          <cell r="A1846" t="str">
            <v>132530016Nonirrigated</v>
          </cell>
          <cell r="B1846">
            <v>41</v>
          </cell>
          <cell r="R1846" t="str">
            <v>132530016All</v>
          </cell>
          <cell r="S1846">
            <v>41</v>
          </cell>
        </row>
        <row r="1847">
          <cell r="A1847" t="str">
            <v>132530041All</v>
          </cell>
          <cell r="B1847">
            <v>103</v>
          </cell>
          <cell r="R1847" t="str">
            <v>132530016Irrigated</v>
          </cell>
          <cell r="S1847">
            <v>41</v>
          </cell>
        </row>
        <row r="1848">
          <cell r="A1848" t="str">
            <v>132530051All</v>
          </cell>
          <cell r="B1848">
            <v>24</v>
          </cell>
          <cell r="R1848" t="str">
            <v>132530016NonIrrigated</v>
          </cell>
          <cell r="S1848">
            <v>41</v>
          </cell>
        </row>
        <row r="1849">
          <cell r="A1849" t="str">
            <v>132530075All</v>
          </cell>
          <cell r="B1849">
            <v>2766</v>
          </cell>
          <cell r="R1849" t="str">
            <v>132530041All</v>
          </cell>
          <cell r="S1849">
            <v>103</v>
          </cell>
        </row>
        <row r="1850">
          <cell r="A1850" t="str">
            <v>132530081All</v>
          </cell>
          <cell r="B1850">
            <v>25</v>
          </cell>
          <cell r="R1850" t="str">
            <v>132530051All</v>
          </cell>
          <cell r="S1850">
            <v>24</v>
          </cell>
        </row>
        <row r="1851">
          <cell r="A1851" t="str">
            <v>132530081Irrigated</v>
          </cell>
          <cell r="B1851">
            <v>26</v>
          </cell>
          <cell r="R1851" t="str">
            <v>132530075All</v>
          </cell>
          <cell r="S1851">
            <v>2766</v>
          </cell>
        </row>
        <row r="1852">
          <cell r="A1852" t="str">
            <v>132530081Nonirrigated</v>
          </cell>
          <cell r="B1852">
            <v>17</v>
          </cell>
          <cell r="R1852" t="str">
            <v>132530081All</v>
          </cell>
          <cell r="S1852">
            <v>25</v>
          </cell>
        </row>
        <row r="1853">
          <cell r="A1853" t="str">
            <v>132550011All</v>
          </cell>
          <cell r="B1853">
            <v>34</v>
          </cell>
          <cell r="R1853" t="str">
            <v>132530081Irrigated</v>
          </cell>
          <cell r="S1853">
            <v>26</v>
          </cell>
        </row>
        <row r="1854">
          <cell r="A1854" t="str">
            <v>132550051All</v>
          </cell>
          <cell r="B1854">
            <v>22</v>
          </cell>
          <cell r="R1854" t="str">
            <v>132530081NonIrrigated</v>
          </cell>
          <cell r="S1854">
            <v>17</v>
          </cell>
        </row>
        <row r="1855">
          <cell r="A1855" t="str">
            <v>132550081All</v>
          </cell>
          <cell r="B1855">
            <v>16</v>
          </cell>
          <cell r="R1855" t="str">
            <v>132550011All</v>
          </cell>
          <cell r="S1855">
            <v>34</v>
          </cell>
        </row>
        <row r="1856">
          <cell r="A1856" t="str">
            <v>132570041All</v>
          </cell>
          <cell r="B1856">
            <v>57</v>
          </cell>
          <cell r="R1856" t="str">
            <v>132550051All</v>
          </cell>
          <cell r="S1856">
            <v>22</v>
          </cell>
        </row>
        <row r="1857">
          <cell r="A1857" t="str">
            <v>132590011All</v>
          </cell>
          <cell r="B1857">
            <v>29</v>
          </cell>
          <cell r="R1857" t="str">
            <v>132550081All</v>
          </cell>
          <cell r="S1857">
            <v>16</v>
          </cell>
        </row>
        <row r="1858">
          <cell r="A1858" t="str">
            <v>132590016All</v>
          </cell>
          <cell r="B1858">
            <v>41</v>
          </cell>
          <cell r="R1858" t="str">
            <v>132570041All</v>
          </cell>
          <cell r="S1858">
            <v>57</v>
          </cell>
        </row>
        <row r="1859">
          <cell r="A1859" t="str">
            <v>132590041All</v>
          </cell>
          <cell r="B1859">
            <v>84</v>
          </cell>
          <cell r="R1859" t="str">
            <v>132590011All</v>
          </cell>
          <cell r="S1859">
            <v>29</v>
          </cell>
        </row>
        <row r="1860">
          <cell r="A1860" t="str">
            <v>132590041Irrigated</v>
          </cell>
          <cell r="B1860">
            <v>92</v>
          </cell>
          <cell r="R1860" t="str">
            <v>132590016All</v>
          </cell>
          <cell r="S1860">
            <v>41</v>
          </cell>
        </row>
        <row r="1861">
          <cell r="A1861" t="str">
            <v>132590041Nonirrigated</v>
          </cell>
          <cell r="B1861">
            <v>48</v>
          </cell>
          <cell r="R1861" t="str">
            <v>132590041All</v>
          </cell>
          <cell r="S1861">
            <v>84</v>
          </cell>
        </row>
        <row r="1862">
          <cell r="A1862" t="str">
            <v>132590051All</v>
          </cell>
          <cell r="B1862">
            <v>24</v>
          </cell>
          <cell r="R1862" t="str">
            <v>132590041Irrigated</v>
          </cell>
          <cell r="S1862">
            <v>92</v>
          </cell>
        </row>
        <row r="1863">
          <cell r="A1863" t="str">
            <v>132590075All</v>
          </cell>
          <cell r="B1863">
            <v>1880</v>
          </cell>
          <cell r="R1863" t="str">
            <v>132590041NonIrrigated</v>
          </cell>
          <cell r="S1863">
            <v>48</v>
          </cell>
        </row>
        <row r="1864">
          <cell r="A1864" t="str">
            <v>132590075Irrigated</v>
          </cell>
          <cell r="B1864">
            <v>2115</v>
          </cell>
          <cell r="R1864" t="str">
            <v>132590051All</v>
          </cell>
          <cell r="S1864">
            <v>24</v>
          </cell>
        </row>
        <row r="1865">
          <cell r="A1865" t="str">
            <v>132590075Nonirrigated</v>
          </cell>
          <cell r="B1865">
            <v>1807</v>
          </cell>
          <cell r="R1865" t="str">
            <v>132590075All</v>
          </cell>
          <cell r="S1865">
            <v>1880</v>
          </cell>
        </row>
        <row r="1866">
          <cell r="A1866" t="str">
            <v>132590081All</v>
          </cell>
          <cell r="B1866">
            <v>17</v>
          </cell>
          <cell r="R1866" t="str">
            <v>132590075Irrigated</v>
          </cell>
          <cell r="S1866">
            <v>2115</v>
          </cell>
        </row>
        <row r="1867">
          <cell r="A1867" t="str">
            <v>132610011All</v>
          </cell>
          <cell r="B1867">
            <v>36</v>
          </cell>
          <cell r="R1867" t="str">
            <v>132590075NonIrrigated</v>
          </cell>
          <cell r="S1867">
            <v>1807</v>
          </cell>
        </row>
        <row r="1868">
          <cell r="A1868" t="str">
            <v>132610016All</v>
          </cell>
          <cell r="B1868">
            <v>41</v>
          </cell>
          <cell r="R1868" t="str">
            <v>132590081All</v>
          </cell>
          <cell r="S1868">
            <v>17</v>
          </cell>
        </row>
        <row r="1869">
          <cell r="A1869" t="str">
            <v>132610016Irrigated</v>
          </cell>
          <cell r="B1869">
            <v>41</v>
          </cell>
          <cell r="R1869" t="str">
            <v>132610011All</v>
          </cell>
          <cell r="S1869">
            <v>36</v>
          </cell>
        </row>
        <row r="1870">
          <cell r="A1870" t="str">
            <v>132610016Nonirrigated</v>
          </cell>
          <cell r="B1870">
            <v>41</v>
          </cell>
          <cell r="R1870" t="str">
            <v>132610016All</v>
          </cell>
          <cell r="S1870">
            <v>41</v>
          </cell>
        </row>
        <row r="1871">
          <cell r="A1871" t="str">
            <v>132610041All</v>
          </cell>
          <cell r="B1871">
            <v>97</v>
          </cell>
          <cell r="R1871" t="str">
            <v>132610016Irrigated</v>
          </cell>
          <cell r="S1871">
            <v>41</v>
          </cell>
        </row>
        <row r="1872">
          <cell r="A1872" t="str">
            <v>132610051All</v>
          </cell>
          <cell r="B1872">
            <v>24</v>
          </cell>
          <cell r="R1872" t="str">
            <v>132610016NonIrrigated</v>
          </cell>
          <cell r="S1872">
            <v>41</v>
          </cell>
        </row>
        <row r="1873">
          <cell r="A1873" t="str">
            <v>132610051Irrigated</v>
          </cell>
          <cell r="B1873">
            <v>24</v>
          </cell>
          <cell r="R1873" t="str">
            <v>132610041All</v>
          </cell>
          <cell r="S1873">
            <v>97</v>
          </cell>
        </row>
        <row r="1874">
          <cell r="A1874" t="str">
            <v>132610051Nonirrigated</v>
          </cell>
          <cell r="B1874">
            <v>24</v>
          </cell>
          <cell r="R1874" t="str">
            <v>132610051All</v>
          </cell>
          <cell r="S1874">
            <v>24</v>
          </cell>
        </row>
        <row r="1875">
          <cell r="A1875" t="str">
            <v>132610075All</v>
          </cell>
          <cell r="B1875">
            <v>2099</v>
          </cell>
          <cell r="R1875" t="str">
            <v>132610051Irrigated</v>
          </cell>
          <cell r="S1875">
            <v>24</v>
          </cell>
        </row>
        <row r="1876">
          <cell r="A1876" t="str">
            <v>132610075Irrigated</v>
          </cell>
          <cell r="B1876">
            <v>2328</v>
          </cell>
          <cell r="R1876" t="str">
            <v>132610051NonIrrigated</v>
          </cell>
          <cell r="S1876">
            <v>24</v>
          </cell>
        </row>
        <row r="1877">
          <cell r="A1877" t="str">
            <v>132610075Nonirrigated</v>
          </cell>
          <cell r="B1877">
            <v>1429</v>
          </cell>
          <cell r="R1877" t="str">
            <v>132610075All</v>
          </cell>
          <cell r="S1877">
            <v>2099</v>
          </cell>
        </row>
        <row r="1878">
          <cell r="A1878" t="str">
            <v>132610081All</v>
          </cell>
          <cell r="B1878">
            <v>17</v>
          </cell>
          <cell r="R1878" t="str">
            <v>132610075Irrigated</v>
          </cell>
          <cell r="S1878">
            <v>2328</v>
          </cell>
        </row>
        <row r="1879">
          <cell r="A1879" t="str">
            <v>132610081Irrigated</v>
          </cell>
          <cell r="B1879">
            <v>22</v>
          </cell>
          <cell r="R1879" t="str">
            <v>132610075NonIrrigated</v>
          </cell>
          <cell r="S1879">
            <v>1429</v>
          </cell>
        </row>
        <row r="1880">
          <cell r="A1880" t="str">
            <v>132610081Nonirrigated</v>
          </cell>
          <cell r="B1880">
            <v>15</v>
          </cell>
          <cell r="R1880" t="str">
            <v>132610081All</v>
          </cell>
          <cell r="S1880">
            <v>17</v>
          </cell>
        </row>
        <row r="1881">
          <cell r="A1881" t="str">
            <v>132630041All</v>
          </cell>
          <cell r="B1881">
            <v>48</v>
          </cell>
          <cell r="R1881" t="str">
            <v>132610081Irrigated</v>
          </cell>
          <cell r="S1881">
            <v>22</v>
          </cell>
        </row>
        <row r="1882">
          <cell r="A1882" t="str">
            <v>132630075All</v>
          </cell>
          <cell r="B1882">
            <v>1450</v>
          </cell>
          <cell r="R1882" t="str">
            <v>132610081NonIrrigated</v>
          </cell>
          <cell r="S1882">
            <v>15</v>
          </cell>
        </row>
        <row r="1883">
          <cell r="A1883" t="str">
            <v>132650041All</v>
          </cell>
          <cell r="B1883">
            <v>48</v>
          </cell>
          <cell r="R1883" t="str">
            <v>132630041All</v>
          </cell>
          <cell r="S1883">
            <v>48</v>
          </cell>
        </row>
        <row r="1884">
          <cell r="A1884" t="str">
            <v>132670011All</v>
          </cell>
          <cell r="B1884">
            <v>25</v>
          </cell>
          <cell r="R1884" t="str">
            <v>132630075All</v>
          </cell>
          <cell r="S1884">
            <v>1450</v>
          </cell>
        </row>
        <row r="1885">
          <cell r="A1885" t="str">
            <v>132670011Irrigated</v>
          </cell>
          <cell r="B1885">
            <v>32</v>
          </cell>
          <cell r="R1885" t="str">
            <v>132650041All</v>
          </cell>
          <cell r="S1885">
            <v>48</v>
          </cell>
        </row>
        <row r="1886">
          <cell r="A1886" t="str">
            <v>132670011Nonirrigated</v>
          </cell>
          <cell r="B1886">
            <v>23</v>
          </cell>
          <cell r="R1886" t="str">
            <v>132670011All</v>
          </cell>
          <cell r="S1886">
            <v>25</v>
          </cell>
        </row>
        <row r="1887">
          <cell r="A1887" t="str">
            <v>132670016All</v>
          </cell>
          <cell r="B1887">
            <v>42</v>
          </cell>
          <cell r="R1887" t="str">
            <v>132670011Irrigated</v>
          </cell>
          <cell r="S1887">
            <v>32</v>
          </cell>
        </row>
        <row r="1888">
          <cell r="A1888" t="str">
            <v>132670041All</v>
          </cell>
          <cell r="B1888">
            <v>92</v>
          </cell>
          <cell r="R1888" t="str">
            <v>132670011NonIrrigated</v>
          </cell>
          <cell r="S1888">
            <v>23</v>
          </cell>
        </row>
        <row r="1889">
          <cell r="A1889" t="str">
            <v>132670041Irrigated</v>
          </cell>
          <cell r="B1889">
            <v>100</v>
          </cell>
          <cell r="R1889" t="str">
            <v>132670016All</v>
          </cell>
          <cell r="S1889">
            <v>42</v>
          </cell>
        </row>
        <row r="1890">
          <cell r="A1890" t="str">
            <v>132670041Nonirrigated</v>
          </cell>
          <cell r="B1890">
            <v>50</v>
          </cell>
          <cell r="R1890" t="str">
            <v>132670041All</v>
          </cell>
          <cell r="S1890">
            <v>92</v>
          </cell>
        </row>
        <row r="1891">
          <cell r="A1891" t="str">
            <v>132670051All</v>
          </cell>
          <cell r="B1891">
            <v>22</v>
          </cell>
          <cell r="R1891" t="str">
            <v>132670041Irrigated</v>
          </cell>
          <cell r="S1891">
            <v>100</v>
          </cell>
        </row>
        <row r="1892">
          <cell r="A1892" t="str">
            <v>132670075All</v>
          </cell>
          <cell r="B1892">
            <v>1910</v>
          </cell>
          <cell r="R1892" t="str">
            <v>132670041NonIrrigated</v>
          </cell>
          <cell r="S1892">
            <v>50</v>
          </cell>
        </row>
        <row r="1893">
          <cell r="A1893" t="str">
            <v>132670075Irrigated</v>
          </cell>
          <cell r="B1893">
            <v>2077</v>
          </cell>
          <cell r="R1893" t="str">
            <v>132670051All</v>
          </cell>
          <cell r="S1893">
            <v>22</v>
          </cell>
        </row>
        <row r="1894">
          <cell r="A1894" t="str">
            <v>132670075Nonirrigated</v>
          </cell>
          <cell r="B1894">
            <v>1726</v>
          </cell>
          <cell r="R1894" t="str">
            <v>132670075All</v>
          </cell>
          <cell r="S1894">
            <v>1910</v>
          </cell>
        </row>
        <row r="1895">
          <cell r="A1895" t="str">
            <v>132670081All</v>
          </cell>
          <cell r="B1895">
            <v>23</v>
          </cell>
          <cell r="R1895" t="str">
            <v>132670075Irrigated</v>
          </cell>
          <cell r="S1895">
            <v>2077</v>
          </cell>
        </row>
        <row r="1896">
          <cell r="A1896" t="str">
            <v>132670081Irrigated</v>
          </cell>
          <cell r="B1896">
            <v>29</v>
          </cell>
          <cell r="R1896" t="str">
            <v>132670075NonIrrigated</v>
          </cell>
          <cell r="S1896">
            <v>1726</v>
          </cell>
        </row>
        <row r="1897">
          <cell r="A1897" t="str">
            <v>132670081Nonirrigated</v>
          </cell>
          <cell r="B1897">
            <v>20</v>
          </cell>
          <cell r="R1897" t="str">
            <v>132670081All</v>
          </cell>
          <cell r="S1897">
            <v>23</v>
          </cell>
        </row>
        <row r="1898">
          <cell r="A1898" t="str">
            <v>132690011All</v>
          </cell>
          <cell r="B1898">
            <v>30</v>
          </cell>
          <cell r="R1898" t="str">
            <v>132670081Irrigated</v>
          </cell>
          <cell r="S1898">
            <v>29</v>
          </cell>
        </row>
        <row r="1899">
          <cell r="A1899" t="str">
            <v>132690016All</v>
          </cell>
          <cell r="B1899">
            <v>43</v>
          </cell>
          <cell r="R1899" t="str">
            <v>132670081NonIrrigated</v>
          </cell>
          <cell r="S1899">
            <v>20</v>
          </cell>
        </row>
        <row r="1900">
          <cell r="A1900" t="str">
            <v>132690041All</v>
          </cell>
          <cell r="B1900">
            <v>74</v>
          </cell>
          <cell r="R1900" t="str">
            <v>132690011All</v>
          </cell>
          <cell r="S1900">
            <v>30</v>
          </cell>
        </row>
        <row r="1901">
          <cell r="A1901" t="str">
            <v>132690041Irrigated</v>
          </cell>
          <cell r="B1901">
            <v>78</v>
          </cell>
          <cell r="R1901" t="str">
            <v>132690016All</v>
          </cell>
          <cell r="S1901">
            <v>43</v>
          </cell>
        </row>
        <row r="1902">
          <cell r="A1902" t="str">
            <v>132690041Nonirrigated</v>
          </cell>
          <cell r="B1902">
            <v>38</v>
          </cell>
          <cell r="R1902" t="str">
            <v>132690041All</v>
          </cell>
          <cell r="S1902">
            <v>74</v>
          </cell>
        </row>
        <row r="1903">
          <cell r="A1903" t="str">
            <v>132690051All</v>
          </cell>
          <cell r="B1903">
            <v>22</v>
          </cell>
          <cell r="R1903" t="str">
            <v>132690041Irrigated</v>
          </cell>
          <cell r="S1903">
            <v>78</v>
          </cell>
        </row>
        <row r="1904">
          <cell r="A1904" t="str">
            <v>132690075All</v>
          </cell>
          <cell r="B1904">
            <v>1436</v>
          </cell>
          <cell r="R1904" t="str">
            <v>132690041NonIrrigated</v>
          </cell>
          <cell r="S1904">
            <v>38</v>
          </cell>
        </row>
        <row r="1905">
          <cell r="A1905" t="str">
            <v>132690081All</v>
          </cell>
          <cell r="B1905">
            <v>14</v>
          </cell>
          <cell r="R1905" t="str">
            <v>132690051All</v>
          </cell>
          <cell r="S1905">
            <v>22</v>
          </cell>
        </row>
        <row r="1906">
          <cell r="A1906" t="str">
            <v>132710011All</v>
          </cell>
          <cell r="B1906">
            <v>27</v>
          </cell>
          <cell r="R1906" t="str">
            <v>132690075All</v>
          </cell>
          <cell r="S1906">
            <v>1436</v>
          </cell>
        </row>
        <row r="1907">
          <cell r="A1907" t="str">
            <v>132710011Irrigated</v>
          </cell>
          <cell r="B1907">
            <v>32</v>
          </cell>
          <cell r="R1907" t="str">
            <v>132690081All</v>
          </cell>
          <cell r="S1907">
            <v>14</v>
          </cell>
        </row>
        <row r="1908">
          <cell r="A1908" t="str">
            <v>132710011Nonirrigated</v>
          </cell>
          <cell r="B1908">
            <v>25</v>
          </cell>
          <cell r="R1908" t="str">
            <v>132710011All</v>
          </cell>
          <cell r="S1908">
            <v>27</v>
          </cell>
        </row>
        <row r="1909">
          <cell r="A1909" t="str">
            <v>132710016All</v>
          </cell>
          <cell r="B1909">
            <v>36</v>
          </cell>
          <cell r="R1909" t="str">
            <v>132710011Irrigated</v>
          </cell>
          <cell r="S1909">
            <v>32</v>
          </cell>
        </row>
        <row r="1910">
          <cell r="A1910" t="str">
            <v>132710041All</v>
          </cell>
          <cell r="B1910">
            <v>92</v>
          </cell>
          <cell r="R1910" t="str">
            <v>132710011NonIrrigated</v>
          </cell>
          <cell r="S1910">
            <v>25</v>
          </cell>
        </row>
        <row r="1911">
          <cell r="A1911" t="str">
            <v>132710051All</v>
          </cell>
          <cell r="B1911">
            <v>22</v>
          </cell>
          <cell r="R1911" t="str">
            <v>132710016All</v>
          </cell>
          <cell r="S1911">
            <v>36</v>
          </cell>
        </row>
        <row r="1912">
          <cell r="A1912" t="str">
            <v>132710051Irrigated</v>
          </cell>
          <cell r="B1912">
            <v>22</v>
          </cell>
          <cell r="R1912" t="str">
            <v>132710041All</v>
          </cell>
          <cell r="S1912">
            <v>92</v>
          </cell>
        </row>
        <row r="1913">
          <cell r="A1913" t="str">
            <v>132710051Nonirrigated</v>
          </cell>
          <cell r="B1913">
            <v>22</v>
          </cell>
          <cell r="R1913" t="str">
            <v>132710051All</v>
          </cell>
          <cell r="S1913">
            <v>22</v>
          </cell>
        </row>
        <row r="1914">
          <cell r="A1914" t="str">
            <v>132710075All</v>
          </cell>
          <cell r="B1914">
            <v>1835</v>
          </cell>
          <cell r="R1914" t="str">
            <v>132710051Irrigated</v>
          </cell>
          <cell r="S1914">
            <v>22</v>
          </cell>
        </row>
        <row r="1915">
          <cell r="A1915" t="str">
            <v>132710075Irrigated</v>
          </cell>
          <cell r="B1915">
            <v>2132</v>
          </cell>
          <cell r="R1915" t="str">
            <v>132710051NonIrrigated</v>
          </cell>
          <cell r="S1915">
            <v>22</v>
          </cell>
        </row>
        <row r="1916">
          <cell r="A1916" t="str">
            <v>132710075Nonirrigated</v>
          </cell>
          <cell r="B1916">
            <v>1780</v>
          </cell>
          <cell r="R1916" t="str">
            <v>132710075All</v>
          </cell>
          <cell r="S1916">
            <v>1835</v>
          </cell>
        </row>
        <row r="1917">
          <cell r="A1917" t="str">
            <v>132710081All</v>
          </cell>
          <cell r="B1917">
            <v>18</v>
          </cell>
          <cell r="R1917" t="str">
            <v>132710075Irrigated</v>
          </cell>
          <cell r="S1917">
            <v>2132</v>
          </cell>
        </row>
        <row r="1918">
          <cell r="A1918" t="str">
            <v>132710081Irrigated</v>
          </cell>
          <cell r="B1918">
            <v>23</v>
          </cell>
          <cell r="R1918" t="str">
            <v>132710075NonIrrigated</v>
          </cell>
          <cell r="S1918">
            <v>1780</v>
          </cell>
        </row>
        <row r="1919">
          <cell r="A1919" t="str">
            <v>132710081Nonirrigated</v>
          </cell>
          <cell r="B1919">
            <v>15</v>
          </cell>
          <cell r="R1919" t="str">
            <v>132710081All</v>
          </cell>
          <cell r="S1919">
            <v>18</v>
          </cell>
        </row>
        <row r="1920">
          <cell r="A1920" t="str">
            <v>132730011All</v>
          </cell>
          <cell r="B1920">
            <v>35</v>
          </cell>
          <cell r="R1920" t="str">
            <v>132710081Irrigated</v>
          </cell>
          <cell r="S1920">
            <v>23</v>
          </cell>
        </row>
        <row r="1921">
          <cell r="A1921" t="str">
            <v>132730016All</v>
          </cell>
          <cell r="B1921">
            <v>41</v>
          </cell>
          <cell r="R1921" t="str">
            <v>132710081NonIrrigated</v>
          </cell>
          <cell r="S1921">
            <v>15</v>
          </cell>
        </row>
        <row r="1922">
          <cell r="A1922" t="str">
            <v>132730041All</v>
          </cell>
          <cell r="B1922">
            <v>90</v>
          </cell>
          <cell r="R1922" t="str">
            <v>132730011All</v>
          </cell>
          <cell r="S1922">
            <v>35</v>
          </cell>
        </row>
        <row r="1923">
          <cell r="A1923" t="str">
            <v>132730041Irrigated</v>
          </cell>
          <cell r="B1923">
            <v>105</v>
          </cell>
          <cell r="R1923" t="str">
            <v>132730016All</v>
          </cell>
          <cell r="S1923">
            <v>41</v>
          </cell>
        </row>
        <row r="1924">
          <cell r="A1924" t="str">
            <v>132730041Nonirrigated</v>
          </cell>
          <cell r="B1924">
            <v>54</v>
          </cell>
          <cell r="R1924" t="str">
            <v>132730041All</v>
          </cell>
          <cell r="S1924">
            <v>90</v>
          </cell>
        </row>
        <row r="1925">
          <cell r="A1925" t="str">
            <v>132730051All</v>
          </cell>
          <cell r="B1925">
            <v>24</v>
          </cell>
          <cell r="R1925" t="str">
            <v>132730041Irrigated</v>
          </cell>
          <cell r="S1925">
            <v>105</v>
          </cell>
        </row>
        <row r="1926">
          <cell r="A1926" t="str">
            <v>132730075All</v>
          </cell>
          <cell r="B1926">
            <v>1946</v>
          </cell>
          <cell r="R1926" t="str">
            <v>132730041NonIrrigated</v>
          </cell>
          <cell r="S1926">
            <v>54</v>
          </cell>
        </row>
        <row r="1927">
          <cell r="A1927" t="str">
            <v>132730075Irrigated</v>
          </cell>
          <cell r="B1927">
            <v>2400</v>
          </cell>
          <cell r="R1927" t="str">
            <v>132730051All</v>
          </cell>
          <cell r="S1927">
            <v>24</v>
          </cell>
        </row>
        <row r="1928">
          <cell r="A1928" t="str">
            <v>132730075Nonirrigated</v>
          </cell>
          <cell r="B1928">
            <v>1546</v>
          </cell>
          <cell r="R1928" t="str">
            <v>132730075All</v>
          </cell>
          <cell r="S1928">
            <v>1946</v>
          </cell>
        </row>
        <row r="1929">
          <cell r="A1929" t="str">
            <v>132730081All</v>
          </cell>
          <cell r="B1929">
            <v>18</v>
          </cell>
          <cell r="R1929" t="str">
            <v>132730075Irrigated</v>
          </cell>
          <cell r="S1929">
            <v>2400</v>
          </cell>
        </row>
        <row r="1930">
          <cell r="A1930" t="str">
            <v>132730081Irrigated</v>
          </cell>
          <cell r="B1930">
            <v>23</v>
          </cell>
          <cell r="R1930" t="str">
            <v>132730075NonIrrigated</v>
          </cell>
          <cell r="S1930">
            <v>1546</v>
          </cell>
        </row>
        <row r="1931">
          <cell r="A1931" t="str">
            <v>132730081Nonirrigated</v>
          </cell>
          <cell r="B1931">
            <v>15</v>
          </cell>
          <cell r="R1931" t="str">
            <v>132730081All</v>
          </cell>
          <cell r="S1931">
            <v>18</v>
          </cell>
        </row>
        <row r="1932">
          <cell r="A1932" t="str">
            <v>132750011All</v>
          </cell>
          <cell r="B1932">
            <v>32</v>
          </cell>
          <cell r="R1932" t="str">
            <v>132730081Irrigated</v>
          </cell>
          <cell r="S1932">
            <v>23</v>
          </cell>
        </row>
        <row r="1933">
          <cell r="A1933" t="str">
            <v>132750016All</v>
          </cell>
          <cell r="B1933">
            <v>41</v>
          </cell>
          <cell r="R1933" t="str">
            <v>132730081NonIrrigated</v>
          </cell>
          <cell r="S1933">
            <v>15</v>
          </cell>
        </row>
        <row r="1934">
          <cell r="A1934" t="str">
            <v>132750041All</v>
          </cell>
          <cell r="B1934">
            <v>78</v>
          </cell>
          <cell r="R1934" t="str">
            <v>132750011All</v>
          </cell>
          <cell r="S1934">
            <v>32</v>
          </cell>
        </row>
        <row r="1935">
          <cell r="A1935" t="str">
            <v>132750051All</v>
          </cell>
          <cell r="B1935">
            <v>24</v>
          </cell>
          <cell r="R1935" t="str">
            <v>132750016All</v>
          </cell>
          <cell r="S1935">
            <v>41</v>
          </cell>
        </row>
        <row r="1936">
          <cell r="A1936" t="str">
            <v>132750075All</v>
          </cell>
          <cell r="B1936">
            <v>1967</v>
          </cell>
          <cell r="R1936" t="str">
            <v>132750041All</v>
          </cell>
          <cell r="S1936">
            <v>78</v>
          </cell>
        </row>
        <row r="1937">
          <cell r="A1937" t="str">
            <v>132750081All</v>
          </cell>
          <cell r="B1937">
            <v>22</v>
          </cell>
          <cell r="R1937" t="str">
            <v>132750051All</v>
          </cell>
          <cell r="S1937">
            <v>24</v>
          </cell>
        </row>
        <row r="1938">
          <cell r="A1938" t="str">
            <v>132770011All</v>
          </cell>
          <cell r="B1938">
            <v>35</v>
          </cell>
          <cell r="R1938" t="str">
            <v>132750075All</v>
          </cell>
          <cell r="S1938">
            <v>1967</v>
          </cell>
        </row>
        <row r="1939">
          <cell r="A1939" t="str">
            <v>132770011Irrigated</v>
          </cell>
          <cell r="B1939">
            <v>36</v>
          </cell>
          <cell r="R1939" t="str">
            <v>132750081All</v>
          </cell>
          <cell r="S1939">
            <v>22</v>
          </cell>
        </row>
        <row r="1940">
          <cell r="A1940" t="str">
            <v>132770011Nonirrigated</v>
          </cell>
          <cell r="B1940">
            <v>29</v>
          </cell>
          <cell r="R1940" t="str">
            <v>132770011All</v>
          </cell>
          <cell r="S1940">
            <v>35</v>
          </cell>
        </row>
        <row r="1941">
          <cell r="A1941" t="str">
            <v>132770016All</v>
          </cell>
          <cell r="B1941">
            <v>36</v>
          </cell>
          <cell r="R1941" t="str">
            <v>132770011Irrigated</v>
          </cell>
          <cell r="S1941">
            <v>36</v>
          </cell>
        </row>
        <row r="1942">
          <cell r="A1942" t="str">
            <v>132770016Irrigated</v>
          </cell>
          <cell r="B1942">
            <v>36</v>
          </cell>
          <cell r="R1942" t="str">
            <v>132770011NonIrrigated</v>
          </cell>
          <cell r="S1942">
            <v>29</v>
          </cell>
        </row>
        <row r="1943">
          <cell r="A1943" t="str">
            <v>132770016Nonirrigated</v>
          </cell>
          <cell r="B1943">
            <v>36</v>
          </cell>
          <cell r="R1943" t="str">
            <v>132770016All</v>
          </cell>
          <cell r="S1943">
            <v>36</v>
          </cell>
        </row>
        <row r="1944">
          <cell r="A1944" t="str">
            <v>132770041All</v>
          </cell>
          <cell r="B1944">
            <v>104</v>
          </cell>
          <cell r="R1944" t="str">
            <v>132770016Irrigated</v>
          </cell>
          <cell r="S1944">
            <v>36</v>
          </cell>
        </row>
        <row r="1945">
          <cell r="A1945" t="str">
            <v>132770051All</v>
          </cell>
          <cell r="B1945">
            <v>22</v>
          </cell>
          <cell r="R1945" t="str">
            <v>132770016NonIrrigated</v>
          </cell>
          <cell r="S1945">
            <v>36</v>
          </cell>
        </row>
        <row r="1946">
          <cell r="A1946" t="str">
            <v>132770051Irrigated</v>
          </cell>
          <cell r="B1946">
            <v>22</v>
          </cell>
          <cell r="R1946" t="str">
            <v>132770041All</v>
          </cell>
          <cell r="S1946">
            <v>104</v>
          </cell>
        </row>
        <row r="1947">
          <cell r="A1947" t="str">
            <v>132770051Nonirrigated</v>
          </cell>
          <cell r="B1947">
            <v>22</v>
          </cell>
          <cell r="R1947" t="str">
            <v>132770051All</v>
          </cell>
          <cell r="S1947">
            <v>22</v>
          </cell>
        </row>
        <row r="1948">
          <cell r="A1948" t="str">
            <v>132770075All</v>
          </cell>
          <cell r="B1948">
            <v>2062</v>
          </cell>
          <cell r="R1948" t="str">
            <v>132770051Irrigated</v>
          </cell>
          <cell r="S1948">
            <v>22</v>
          </cell>
        </row>
        <row r="1949">
          <cell r="A1949" t="str">
            <v>132770075Irrigated</v>
          </cell>
          <cell r="B1949">
            <v>2209</v>
          </cell>
          <cell r="R1949" t="str">
            <v>132770051NonIrrigated</v>
          </cell>
          <cell r="S1949">
            <v>22</v>
          </cell>
        </row>
        <row r="1950">
          <cell r="A1950" t="str">
            <v>132770075Nonirrigated</v>
          </cell>
          <cell r="B1950">
            <v>1737</v>
          </cell>
          <cell r="R1950" t="str">
            <v>132770075All</v>
          </cell>
          <cell r="S1950">
            <v>2062</v>
          </cell>
        </row>
        <row r="1951">
          <cell r="A1951" t="str">
            <v>132770081All</v>
          </cell>
          <cell r="B1951">
            <v>25</v>
          </cell>
          <cell r="R1951" t="str">
            <v>132770075Irrigated</v>
          </cell>
          <cell r="S1951">
            <v>2209</v>
          </cell>
        </row>
        <row r="1952">
          <cell r="A1952" t="str">
            <v>132770081Irrigated</v>
          </cell>
          <cell r="B1952">
            <v>26</v>
          </cell>
          <cell r="R1952" t="str">
            <v>132770075NonIrrigated</v>
          </cell>
          <cell r="S1952">
            <v>1737</v>
          </cell>
        </row>
        <row r="1953">
          <cell r="A1953" t="str">
            <v>132770081Nonirrigated</v>
          </cell>
          <cell r="B1953">
            <v>17</v>
          </cell>
          <cell r="R1953" t="str">
            <v>132770081All</v>
          </cell>
          <cell r="S1953">
            <v>25</v>
          </cell>
        </row>
        <row r="1954">
          <cell r="A1954" t="str">
            <v>132790011All</v>
          </cell>
          <cell r="B1954">
            <v>28</v>
          </cell>
          <cell r="R1954" t="str">
            <v>132770081Irrigated</v>
          </cell>
          <cell r="S1954">
            <v>26</v>
          </cell>
        </row>
        <row r="1955">
          <cell r="A1955" t="str">
            <v>132790011Irrigated</v>
          </cell>
          <cell r="B1955">
            <v>31</v>
          </cell>
          <cell r="R1955" t="str">
            <v>132770081NonIrrigated</v>
          </cell>
          <cell r="S1955">
            <v>17</v>
          </cell>
        </row>
        <row r="1956">
          <cell r="A1956" t="str">
            <v>132790011Nonirrigated</v>
          </cell>
          <cell r="B1956">
            <v>25</v>
          </cell>
          <cell r="R1956" t="str">
            <v>132790011All</v>
          </cell>
          <cell r="S1956">
            <v>28</v>
          </cell>
        </row>
        <row r="1957">
          <cell r="A1957" t="str">
            <v>132790016All</v>
          </cell>
          <cell r="B1957">
            <v>42</v>
          </cell>
          <cell r="R1957" t="str">
            <v>132790011Irrigated</v>
          </cell>
          <cell r="S1957">
            <v>31</v>
          </cell>
        </row>
        <row r="1958">
          <cell r="A1958" t="str">
            <v>132790041All</v>
          </cell>
          <cell r="B1958">
            <v>99</v>
          </cell>
          <cell r="R1958" t="str">
            <v>132790011NonIrrigated</v>
          </cell>
          <cell r="S1958">
            <v>25</v>
          </cell>
        </row>
        <row r="1959">
          <cell r="A1959" t="str">
            <v>132790051All</v>
          </cell>
          <cell r="B1959">
            <v>22</v>
          </cell>
          <cell r="R1959" t="str">
            <v>132790016All</v>
          </cell>
          <cell r="S1959">
            <v>42</v>
          </cell>
        </row>
        <row r="1960">
          <cell r="A1960" t="str">
            <v>132790075All</v>
          </cell>
          <cell r="B1960">
            <v>1897</v>
          </cell>
          <cell r="R1960" t="str">
            <v>132790041All</v>
          </cell>
          <cell r="S1960">
            <v>99</v>
          </cell>
        </row>
        <row r="1961">
          <cell r="A1961" t="str">
            <v>132790075Irrigated</v>
          </cell>
          <cell r="B1961">
            <v>1957</v>
          </cell>
          <cell r="R1961" t="str">
            <v>132790051All</v>
          </cell>
          <cell r="S1961">
            <v>22</v>
          </cell>
        </row>
        <row r="1962">
          <cell r="A1962" t="str">
            <v>132790075Nonirrigated</v>
          </cell>
          <cell r="B1962">
            <v>1741</v>
          </cell>
          <cell r="R1962" t="str">
            <v>132790075All</v>
          </cell>
          <cell r="S1962">
            <v>1897</v>
          </cell>
        </row>
        <row r="1963">
          <cell r="A1963" t="str">
            <v>132790081All</v>
          </cell>
          <cell r="B1963">
            <v>22</v>
          </cell>
          <cell r="R1963" t="str">
            <v>132790075Irrigated</v>
          </cell>
          <cell r="S1963">
            <v>1957</v>
          </cell>
        </row>
        <row r="1964">
          <cell r="A1964" t="str">
            <v>132790081Irrigated</v>
          </cell>
          <cell r="B1964">
            <v>25</v>
          </cell>
          <cell r="R1964" t="str">
            <v>132790075NonIrrigated</v>
          </cell>
          <cell r="S1964">
            <v>1741</v>
          </cell>
        </row>
        <row r="1965">
          <cell r="A1965" t="str">
            <v>132790081Nonirrigated</v>
          </cell>
          <cell r="B1965">
            <v>16</v>
          </cell>
          <cell r="R1965" t="str">
            <v>132790081All</v>
          </cell>
          <cell r="S1965">
            <v>22</v>
          </cell>
        </row>
        <row r="1966">
          <cell r="A1966" t="str">
            <v>132830011All</v>
          </cell>
          <cell r="B1966">
            <v>34</v>
          </cell>
          <cell r="R1966" t="str">
            <v>132790081Irrigated</v>
          </cell>
          <cell r="S1966">
            <v>25</v>
          </cell>
        </row>
        <row r="1967">
          <cell r="A1967" t="str">
            <v>132830011Irrigated</v>
          </cell>
          <cell r="B1967">
            <v>39</v>
          </cell>
          <cell r="R1967" t="str">
            <v>132790081NonIrrigated</v>
          </cell>
          <cell r="S1967">
            <v>16</v>
          </cell>
        </row>
        <row r="1968">
          <cell r="A1968" t="str">
            <v>132830011Nonirrigated</v>
          </cell>
          <cell r="B1968">
            <v>31</v>
          </cell>
          <cell r="R1968" t="str">
            <v>132830011All</v>
          </cell>
          <cell r="S1968">
            <v>34</v>
          </cell>
        </row>
        <row r="1969">
          <cell r="A1969" t="str">
            <v>132830016All</v>
          </cell>
          <cell r="B1969">
            <v>42</v>
          </cell>
          <cell r="R1969" t="str">
            <v>132830011Irrigated</v>
          </cell>
          <cell r="S1969">
            <v>39</v>
          </cell>
        </row>
        <row r="1970">
          <cell r="A1970" t="str">
            <v>132830041All</v>
          </cell>
          <cell r="B1970">
            <v>104</v>
          </cell>
          <cell r="R1970" t="str">
            <v>132830011NonIrrigated</v>
          </cell>
          <cell r="S1970">
            <v>31</v>
          </cell>
        </row>
        <row r="1971">
          <cell r="A1971" t="str">
            <v>132830051All</v>
          </cell>
          <cell r="B1971">
            <v>22</v>
          </cell>
          <cell r="R1971" t="str">
            <v>132830016All</v>
          </cell>
          <cell r="S1971">
            <v>42</v>
          </cell>
        </row>
        <row r="1972">
          <cell r="A1972" t="str">
            <v>132830075All</v>
          </cell>
          <cell r="B1972">
            <v>1681</v>
          </cell>
          <cell r="R1972" t="str">
            <v>132830041All</v>
          </cell>
          <cell r="S1972">
            <v>104</v>
          </cell>
        </row>
        <row r="1973">
          <cell r="A1973" t="str">
            <v>132830075Irrigated</v>
          </cell>
          <cell r="B1973">
            <v>2204</v>
          </cell>
          <cell r="R1973" t="str">
            <v>132830051All</v>
          </cell>
          <cell r="S1973">
            <v>22</v>
          </cell>
        </row>
        <row r="1974">
          <cell r="A1974" t="str">
            <v>132830075Nonirrigated</v>
          </cell>
          <cell r="B1974">
            <v>1541</v>
          </cell>
          <cell r="R1974" t="str">
            <v>132830075All</v>
          </cell>
          <cell r="S1974">
            <v>1681</v>
          </cell>
        </row>
        <row r="1975">
          <cell r="A1975" t="str">
            <v>132830081All</v>
          </cell>
          <cell r="B1975">
            <v>21</v>
          </cell>
          <cell r="R1975" t="str">
            <v>132830075Irrigated</v>
          </cell>
          <cell r="S1975">
            <v>2204</v>
          </cell>
        </row>
        <row r="1976">
          <cell r="A1976" t="str">
            <v>132830081Irrigated</v>
          </cell>
          <cell r="B1976">
            <v>23</v>
          </cell>
          <cell r="R1976" t="str">
            <v>132830075NonIrrigated</v>
          </cell>
          <cell r="S1976">
            <v>1541</v>
          </cell>
        </row>
        <row r="1977">
          <cell r="A1977" t="str">
            <v>132830081Nonirrigated</v>
          </cell>
          <cell r="B1977">
            <v>15</v>
          </cell>
          <cell r="R1977" t="str">
            <v>132830081All</v>
          </cell>
          <cell r="S1977">
            <v>21</v>
          </cell>
        </row>
        <row r="1978">
          <cell r="A1978" t="str">
            <v>132870011All</v>
          </cell>
          <cell r="B1978">
            <v>31</v>
          </cell>
          <cell r="R1978" t="str">
            <v>132830081Irrigated</v>
          </cell>
          <cell r="S1978">
            <v>23</v>
          </cell>
        </row>
        <row r="1979">
          <cell r="A1979" t="str">
            <v>132870011Irrigated</v>
          </cell>
          <cell r="B1979">
            <v>35</v>
          </cell>
          <cell r="R1979" t="str">
            <v>132830081NonIrrigated</v>
          </cell>
          <cell r="S1979">
            <v>15</v>
          </cell>
        </row>
        <row r="1980">
          <cell r="A1980" t="str">
            <v>132870011Nonirrigated</v>
          </cell>
          <cell r="B1980">
            <v>27</v>
          </cell>
          <cell r="R1980" t="str">
            <v>132870011All</v>
          </cell>
          <cell r="S1980">
            <v>31</v>
          </cell>
        </row>
        <row r="1981">
          <cell r="A1981" t="str">
            <v>132870016All</v>
          </cell>
          <cell r="B1981">
            <v>36</v>
          </cell>
          <cell r="R1981" t="str">
            <v>132870011Irrigated</v>
          </cell>
          <cell r="S1981">
            <v>35</v>
          </cell>
        </row>
        <row r="1982">
          <cell r="A1982" t="str">
            <v>132870041All</v>
          </cell>
          <cell r="B1982">
            <v>103</v>
          </cell>
          <cell r="R1982" t="str">
            <v>132870011NonIrrigated</v>
          </cell>
          <cell r="S1982">
            <v>27</v>
          </cell>
        </row>
        <row r="1983">
          <cell r="A1983" t="str">
            <v>132870051All</v>
          </cell>
          <cell r="B1983">
            <v>22</v>
          </cell>
          <cell r="R1983" t="str">
            <v>132870016All</v>
          </cell>
          <cell r="S1983">
            <v>36</v>
          </cell>
        </row>
        <row r="1984">
          <cell r="A1984" t="str">
            <v>132870051Irrigated</v>
          </cell>
          <cell r="B1984">
            <v>22</v>
          </cell>
          <cell r="R1984" t="str">
            <v>132870041All</v>
          </cell>
          <cell r="S1984">
            <v>103</v>
          </cell>
        </row>
        <row r="1985">
          <cell r="A1985" t="str">
            <v>132870051Nonirrigated</v>
          </cell>
          <cell r="B1985">
            <v>22</v>
          </cell>
          <cell r="R1985" t="str">
            <v>132870051All</v>
          </cell>
          <cell r="S1985">
            <v>22</v>
          </cell>
        </row>
        <row r="1986">
          <cell r="A1986" t="str">
            <v>132870075All</v>
          </cell>
          <cell r="B1986">
            <v>2046</v>
          </cell>
          <cell r="R1986" t="str">
            <v>132870051Irrigated</v>
          </cell>
          <cell r="S1986">
            <v>22</v>
          </cell>
        </row>
        <row r="1987">
          <cell r="A1987" t="str">
            <v>132870075Irrigated</v>
          </cell>
          <cell r="B1987">
            <v>2272</v>
          </cell>
          <cell r="R1987" t="str">
            <v>132870051NonIrrigated</v>
          </cell>
          <cell r="S1987">
            <v>22</v>
          </cell>
        </row>
        <row r="1988">
          <cell r="A1988" t="str">
            <v>132870075Nonirrigated</v>
          </cell>
          <cell r="B1988">
            <v>1670</v>
          </cell>
          <cell r="R1988" t="str">
            <v>132870075All</v>
          </cell>
          <cell r="S1988">
            <v>2046</v>
          </cell>
        </row>
        <row r="1989">
          <cell r="A1989" t="str">
            <v>132870081All</v>
          </cell>
          <cell r="B1989">
            <v>20</v>
          </cell>
          <cell r="R1989" t="str">
            <v>132870075Irrigated</v>
          </cell>
          <cell r="S1989">
            <v>2272</v>
          </cell>
        </row>
        <row r="1990">
          <cell r="A1990" t="str">
            <v>132870081Irrigated</v>
          </cell>
          <cell r="B1990">
            <v>26</v>
          </cell>
          <cell r="R1990" t="str">
            <v>132870075NonIrrigated</v>
          </cell>
          <cell r="S1990">
            <v>1670</v>
          </cell>
        </row>
        <row r="1991">
          <cell r="A1991" t="str">
            <v>132870081Nonirrigated</v>
          </cell>
          <cell r="B1991">
            <v>17</v>
          </cell>
          <cell r="R1991" t="str">
            <v>132870081All</v>
          </cell>
          <cell r="S1991">
            <v>20</v>
          </cell>
        </row>
        <row r="1992">
          <cell r="A1992" t="str">
            <v>132890011All</v>
          </cell>
          <cell r="B1992">
            <v>35</v>
          </cell>
          <cell r="R1992" t="str">
            <v>132870081Irrigated</v>
          </cell>
          <cell r="S1992">
            <v>26</v>
          </cell>
        </row>
        <row r="1993">
          <cell r="A1993" t="str">
            <v>132890041All</v>
          </cell>
          <cell r="B1993">
            <v>104</v>
          </cell>
          <cell r="R1993" t="str">
            <v>132870081NonIrrigated</v>
          </cell>
          <cell r="S1993">
            <v>17</v>
          </cell>
        </row>
        <row r="1994">
          <cell r="A1994" t="str">
            <v>132890051All</v>
          </cell>
          <cell r="B1994">
            <v>22</v>
          </cell>
          <cell r="R1994" t="str">
            <v>132890011All</v>
          </cell>
          <cell r="S1994">
            <v>35</v>
          </cell>
        </row>
        <row r="1995">
          <cell r="A1995" t="str">
            <v>132890075All</v>
          </cell>
          <cell r="B1995">
            <v>1709</v>
          </cell>
          <cell r="R1995" t="str">
            <v>132890041All</v>
          </cell>
          <cell r="S1995">
            <v>104</v>
          </cell>
        </row>
        <row r="1996">
          <cell r="A1996" t="str">
            <v>132890081All</v>
          </cell>
          <cell r="B1996">
            <v>18</v>
          </cell>
          <cell r="R1996" t="str">
            <v>132890051All</v>
          </cell>
          <cell r="S1996">
            <v>22</v>
          </cell>
        </row>
        <row r="1997">
          <cell r="A1997" t="str">
            <v>132910041All</v>
          </cell>
          <cell r="B1997">
            <v>46</v>
          </cell>
          <cell r="R1997" t="str">
            <v>132890075All</v>
          </cell>
          <cell r="S1997">
            <v>1709</v>
          </cell>
        </row>
        <row r="1998">
          <cell r="A1998" t="str">
            <v>132930011All</v>
          </cell>
          <cell r="B1998">
            <v>32</v>
          </cell>
          <cell r="R1998" t="str">
            <v>132890081All</v>
          </cell>
          <cell r="S1998">
            <v>18</v>
          </cell>
        </row>
        <row r="1999">
          <cell r="A1999" t="str">
            <v>132930011Irrigated</v>
          </cell>
          <cell r="B1999">
            <v>37</v>
          </cell>
          <cell r="R1999" t="str">
            <v>132910041All</v>
          </cell>
          <cell r="S1999">
            <v>46</v>
          </cell>
        </row>
        <row r="2000">
          <cell r="A2000" t="str">
            <v>132930011Nonirrigated</v>
          </cell>
          <cell r="B2000">
            <v>29</v>
          </cell>
          <cell r="R2000" t="str">
            <v>132930011All</v>
          </cell>
          <cell r="S2000">
            <v>32</v>
          </cell>
        </row>
        <row r="2001">
          <cell r="A2001" t="str">
            <v>132930041All</v>
          </cell>
          <cell r="B2001">
            <v>100</v>
          </cell>
          <cell r="R2001" t="str">
            <v>132930011Irrigated</v>
          </cell>
          <cell r="S2001">
            <v>37</v>
          </cell>
        </row>
        <row r="2002">
          <cell r="A2002" t="str">
            <v>132950011All</v>
          </cell>
          <cell r="B2002">
            <v>34</v>
          </cell>
          <cell r="R2002" t="str">
            <v>132930011NonIrrigated</v>
          </cell>
          <cell r="S2002">
            <v>29</v>
          </cell>
        </row>
        <row r="2003">
          <cell r="A2003" t="str">
            <v>132950041All</v>
          </cell>
          <cell r="B2003">
            <v>69</v>
          </cell>
          <cell r="R2003" t="str">
            <v>132930041All</v>
          </cell>
          <cell r="S2003">
            <v>100</v>
          </cell>
        </row>
        <row r="2004">
          <cell r="A2004" t="str">
            <v>132950051All</v>
          </cell>
          <cell r="B2004">
            <v>23</v>
          </cell>
          <cell r="R2004" t="str">
            <v>132950011All</v>
          </cell>
          <cell r="S2004">
            <v>34</v>
          </cell>
        </row>
        <row r="2005">
          <cell r="A2005" t="str">
            <v>132950081All</v>
          </cell>
          <cell r="B2005">
            <v>21</v>
          </cell>
          <cell r="R2005" t="str">
            <v>132950041All</v>
          </cell>
          <cell r="S2005">
            <v>69</v>
          </cell>
        </row>
        <row r="2006">
          <cell r="A2006" t="str">
            <v>132950711All</v>
          </cell>
          <cell r="B2006">
            <v>1260</v>
          </cell>
          <cell r="R2006" t="str">
            <v>132950051All</v>
          </cell>
          <cell r="S2006">
            <v>23</v>
          </cell>
        </row>
        <row r="2007">
          <cell r="A2007" t="str">
            <v>132970011All</v>
          </cell>
          <cell r="B2007">
            <v>22</v>
          </cell>
          <cell r="R2007" t="str">
            <v>132950081All</v>
          </cell>
          <cell r="S2007">
            <v>21</v>
          </cell>
        </row>
        <row r="2008">
          <cell r="A2008" t="str">
            <v>132970016All</v>
          </cell>
          <cell r="B2008">
            <v>36</v>
          </cell>
          <cell r="R2008" t="str">
            <v>132950711All</v>
          </cell>
          <cell r="S2008">
            <v>1260</v>
          </cell>
        </row>
        <row r="2009">
          <cell r="A2009" t="str">
            <v>132970041All</v>
          </cell>
          <cell r="B2009">
            <v>57</v>
          </cell>
          <cell r="R2009" t="str">
            <v>132970011All</v>
          </cell>
          <cell r="S2009">
            <v>22</v>
          </cell>
        </row>
        <row r="2010">
          <cell r="A2010" t="str">
            <v>132970051All</v>
          </cell>
          <cell r="B2010">
            <v>22</v>
          </cell>
          <cell r="R2010" t="str">
            <v>132970016All</v>
          </cell>
          <cell r="S2010">
            <v>36</v>
          </cell>
        </row>
        <row r="2011">
          <cell r="A2011" t="str">
            <v>132970081All</v>
          </cell>
          <cell r="B2011">
            <v>16</v>
          </cell>
          <cell r="R2011" t="str">
            <v>132970041All</v>
          </cell>
          <cell r="S2011">
            <v>57</v>
          </cell>
        </row>
        <row r="2012">
          <cell r="A2012" t="str">
            <v>132990011All</v>
          </cell>
          <cell r="B2012">
            <v>29</v>
          </cell>
          <cell r="R2012" t="str">
            <v>132970051All</v>
          </cell>
          <cell r="S2012">
            <v>22</v>
          </cell>
        </row>
        <row r="2013">
          <cell r="A2013" t="str">
            <v>132990041All</v>
          </cell>
          <cell r="B2013">
            <v>71</v>
          </cell>
          <cell r="R2013" t="str">
            <v>132970081All</v>
          </cell>
          <cell r="S2013">
            <v>16</v>
          </cell>
        </row>
        <row r="2014">
          <cell r="A2014" t="str">
            <v>132990041Irrigated</v>
          </cell>
          <cell r="B2014">
            <v>92</v>
          </cell>
          <cell r="R2014" t="str">
            <v>132990011All</v>
          </cell>
          <cell r="S2014">
            <v>29</v>
          </cell>
        </row>
        <row r="2015">
          <cell r="A2015" t="str">
            <v>132990041Nonirrigated</v>
          </cell>
          <cell r="B2015">
            <v>48</v>
          </cell>
          <cell r="R2015" t="str">
            <v>132990041All</v>
          </cell>
          <cell r="S2015">
            <v>71</v>
          </cell>
        </row>
        <row r="2016">
          <cell r="A2016" t="str">
            <v>132990075All</v>
          </cell>
          <cell r="B2016">
            <v>1986</v>
          </cell>
          <cell r="R2016" t="str">
            <v>132990041Irrigated</v>
          </cell>
          <cell r="S2016">
            <v>92</v>
          </cell>
        </row>
        <row r="2017">
          <cell r="A2017" t="str">
            <v>132990081All</v>
          </cell>
          <cell r="B2017">
            <v>20</v>
          </cell>
          <cell r="R2017" t="str">
            <v>132990041NonIrrigated</v>
          </cell>
          <cell r="S2017">
            <v>48</v>
          </cell>
        </row>
        <row r="2018">
          <cell r="A2018" t="str">
            <v>133010011All</v>
          </cell>
          <cell r="B2018">
            <v>27</v>
          </cell>
          <cell r="R2018" t="str">
            <v>132990075All</v>
          </cell>
          <cell r="S2018">
            <v>1986</v>
          </cell>
        </row>
        <row r="2019">
          <cell r="A2019" t="str">
            <v>133010016All</v>
          </cell>
          <cell r="B2019">
            <v>43</v>
          </cell>
          <cell r="R2019" t="str">
            <v>132990081All</v>
          </cell>
          <cell r="S2019">
            <v>20</v>
          </cell>
        </row>
        <row r="2020">
          <cell r="A2020" t="str">
            <v>133010041All</v>
          </cell>
          <cell r="B2020">
            <v>71</v>
          </cell>
          <cell r="R2020" t="str">
            <v>133010011All</v>
          </cell>
          <cell r="S2020">
            <v>27</v>
          </cell>
        </row>
        <row r="2021">
          <cell r="A2021" t="str">
            <v>133010051All</v>
          </cell>
          <cell r="B2021">
            <v>22</v>
          </cell>
          <cell r="R2021" t="str">
            <v>133010016All</v>
          </cell>
          <cell r="S2021">
            <v>43</v>
          </cell>
        </row>
        <row r="2022">
          <cell r="A2022" t="str">
            <v>133010081All</v>
          </cell>
          <cell r="B2022">
            <v>16</v>
          </cell>
          <cell r="R2022" t="str">
            <v>133010041All</v>
          </cell>
          <cell r="S2022">
            <v>71</v>
          </cell>
        </row>
        <row r="2023">
          <cell r="A2023" t="str">
            <v>133030011All</v>
          </cell>
          <cell r="B2023">
            <v>31</v>
          </cell>
          <cell r="R2023" t="str">
            <v>133010051All</v>
          </cell>
          <cell r="S2023">
            <v>22</v>
          </cell>
        </row>
        <row r="2024">
          <cell r="A2024" t="str">
            <v>133030016All</v>
          </cell>
          <cell r="B2024">
            <v>42</v>
          </cell>
          <cell r="R2024" t="str">
            <v>133010081All</v>
          </cell>
          <cell r="S2024">
            <v>16</v>
          </cell>
        </row>
        <row r="2025">
          <cell r="A2025" t="str">
            <v>133030041All</v>
          </cell>
          <cell r="B2025">
            <v>100</v>
          </cell>
          <cell r="R2025" t="str">
            <v>133030011All</v>
          </cell>
          <cell r="S2025">
            <v>31</v>
          </cell>
        </row>
        <row r="2026">
          <cell r="A2026" t="str">
            <v>133030041Irrigated</v>
          </cell>
          <cell r="B2026">
            <v>104</v>
          </cell>
          <cell r="R2026" t="str">
            <v>133030016All</v>
          </cell>
          <cell r="S2026">
            <v>42</v>
          </cell>
        </row>
        <row r="2027">
          <cell r="A2027" t="str">
            <v>133030041Nonirrigated</v>
          </cell>
          <cell r="B2027">
            <v>50</v>
          </cell>
          <cell r="R2027" t="str">
            <v>133030041All</v>
          </cell>
          <cell r="S2027">
            <v>100</v>
          </cell>
        </row>
        <row r="2028">
          <cell r="A2028" t="str">
            <v>133030051All</v>
          </cell>
          <cell r="B2028">
            <v>22</v>
          </cell>
          <cell r="R2028" t="str">
            <v>133030041Irrigated</v>
          </cell>
          <cell r="S2028">
            <v>104</v>
          </cell>
        </row>
        <row r="2029">
          <cell r="A2029" t="str">
            <v>133030075All</v>
          </cell>
          <cell r="B2029">
            <v>1522</v>
          </cell>
          <cell r="R2029" t="str">
            <v>133030041NonIrrigated</v>
          </cell>
          <cell r="S2029">
            <v>50</v>
          </cell>
        </row>
        <row r="2030">
          <cell r="A2030" t="str">
            <v>133030075Irrigated</v>
          </cell>
          <cell r="B2030">
            <v>2286</v>
          </cell>
          <cell r="R2030" t="str">
            <v>133030051All</v>
          </cell>
          <cell r="S2030">
            <v>22</v>
          </cell>
        </row>
        <row r="2031">
          <cell r="A2031" t="str">
            <v>133030075Nonirrigated</v>
          </cell>
          <cell r="B2031">
            <v>1369</v>
          </cell>
          <cell r="R2031" t="str">
            <v>133030075All</v>
          </cell>
          <cell r="S2031">
            <v>1522</v>
          </cell>
        </row>
        <row r="2032">
          <cell r="A2032" t="str">
            <v>133030081All</v>
          </cell>
          <cell r="B2032">
            <v>13</v>
          </cell>
          <cell r="R2032" t="str">
            <v>133030075Irrigated</v>
          </cell>
          <cell r="S2032">
            <v>2286</v>
          </cell>
        </row>
        <row r="2033">
          <cell r="A2033" t="str">
            <v>133050011All</v>
          </cell>
          <cell r="B2033">
            <v>25</v>
          </cell>
          <cell r="R2033" t="str">
            <v>133030075NonIrrigated</v>
          </cell>
          <cell r="S2033">
            <v>1369</v>
          </cell>
        </row>
        <row r="2034">
          <cell r="A2034" t="str">
            <v>133050011Irrigated</v>
          </cell>
          <cell r="B2034">
            <v>29</v>
          </cell>
          <cell r="R2034" t="str">
            <v>133030081All</v>
          </cell>
          <cell r="S2034">
            <v>13</v>
          </cell>
        </row>
        <row r="2035">
          <cell r="A2035" t="str">
            <v>133050011Nonirrigated</v>
          </cell>
          <cell r="B2035">
            <v>22</v>
          </cell>
          <cell r="R2035" t="str">
            <v>133050011All</v>
          </cell>
          <cell r="S2035">
            <v>25</v>
          </cell>
        </row>
        <row r="2036">
          <cell r="A2036" t="str">
            <v>133050016All</v>
          </cell>
          <cell r="B2036">
            <v>36</v>
          </cell>
          <cell r="R2036" t="str">
            <v>133050011Irrigated</v>
          </cell>
          <cell r="S2036">
            <v>29</v>
          </cell>
        </row>
        <row r="2037">
          <cell r="A2037" t="str">
            <v>133050041All</v>
          </cell>
          <cell r="B2037">
            <v>71</v>
          </cell>
          <cell r="R2037" t="str">
            <v>133050011NonIrrigated</v>
          </cell>
          <cell r="S2037">
            <v>22</v>
          </cell>
        </row>
        <row r="2038">
          <cell r="A2038" t="str">
            <v>133050041Irrigated</v>
          </cell>
          <cell r="B2038">
            <v>101</v>
          </cell>
          <cell r="R2038" t="str">
            <v>133050016All</v>
          </cell>
          <cell r="S2038">
            <v>36</v>
          </cell>
        </row>
        <row r="2039">
          <cell r="A2039" t="str">
            <v>133050041Nonirrigated</v>
          </cell>
          <cell r="B2039">
            <v>52</v>
          </cell>
          <cell r="R2039" t="str">
            <v>133050041All</v>
          </cell>
          <cell r="S2039">
            <v>71</v>
          </cell>
        </row>
        <row r="2040">
          <cell r="A2040" t="str">
            <v>133050075All</v>
          </cell>
          <cell r="B2040">
            <v>2066</v>
          </cell>
          <cell r="R2040" t="str">
            <v>133050041Irrigated</v>
          </cell>
          <cell r="S2040">
            <v>101</v>
          </cell>
        </row>
        <row r="2041">
          <cell r="A2041" t="str">
            <v>133050075Irrigated</v>
          </cell>
          <cell r="B2041">
            <v>2459</v>
          </cell>
          <cell r="R2041" t="str">
            <v>133050041NonIrrigated</v>
          </cell>
          <cell r="S2041">
            <v>52</v>
          </cell>
        </row>
        <row r="2042">
          <cell r="A2042" t="str">
            <v>133050075Nonirrigated</v>
          </cell>
          <cell r="B2042">
            <v>1932</v>
          </cell>
          <cell r="R2042" t="str">
            <v>133050075All</v>
          </cell>
          <cell r="S2042">
            <v>2066</v>
          </cell>
        </row>
        <row r="2043">
          <cell r="A2043" t="str">
            <v>133050081All</v>
          </cell>
          <cell r="B2043">
            <v>21</v>
          </cell>
          <cell r="R2043" t="str">
            <v>133050075Irrigated</v>
          </cell>
          <cell r="S2043">
            <v>2459</v>
          </cell>
        </row>
        <row r="2044">
          <cell r="A2044" t="str">
            <v>133070011All</v>
          </cell>
          <cell r="B2044">
            <v>28</v>
          </cell>
          <cell r="R2044" t="str">
            <v>133050075NonIrrigated</v>
          </cell>
          <cell r="S2044">
            <v>1932</v>
          </cell>
        </row>
        <row r="2045">
          <cell r="A2045" t="str">
            <v>133070016All</v>
          </cell>
          <cell r="B2045">
            <v>41</v>
          </cell>
          <cell r="R2045" t="str">
            <v>133050081All</v>
          </cell>
          <cell r="S2045">
            <v>21</v>
          </cell>
        </row>
        <row r="2046">
          <cell r="A2046" t="str">
            <v>133070041All</v>
          </cell>
          <cell r="B2046">
            <v>85</v>
          </cell>
          <cell r="R2046" t="str">
            <v>133070011All</v>
          </cell>
          <cell r="S2046">
            <v>28</v>
          </cell>
        </row>
        <row r="2047">
          <cell r="A2047" t="str">
            <v>133070041Irrigated</v>
          </cell>
          <cell r="B2047">
            <v>95</v>
          </cell>
          <cell r="R2047" t="str">
            <v>133070016All</v>
          </cell>
          <cell r="S2047">
            <v>41</v>
          </cell>
        </row>
        <row r="2048">
          <cell r="A2048" t="str">
            <v>133070041Nonirrigated</v>
          </cell>
          <cell r="B2048">
            <v>49</v>
          </cell>
          <cell r="R2048" t="str">
            <v>133070041All</v>
          </cell>
          <cell r="S2048">
            <v>85</v>
          </cell>
        </row>
        <row r="2049">
          <cell r="A2049" t="str">
            <v>133070051All</v>
          </cell>
          <cell r="B2049">
            <v>24</v>
          </cell>
          <cell r="R2049" t="str">
            <v>133070041Irrigated</v>
          </cell>
          <cell r="S2049">
            <v>95</v>
          </cell>
        </row>
        <row r="2050">
          <cell r="A2050" t="str">
            <v>133070075All</v>
          </cell>
          <cell r="B2050">
            <v>1992</v>
          </cell>
          <cell r="R2050" t="str">
            <v>133070041NonIrrigated</v>
          </cell>
          <cell r="S2050">
            <v>49</v>
          </cell>
        </row>
        <row r="2051">
          <cell r="A2051" t="str">
            <v>133070075Irrigated</v>
          </cell>
          <cell r="B2051">
            <v>2304</v>
          </cell>
          <cell r="R2051" t="str">
            <v>133070051All</v>
          </cell>
          <cell r="S2051">
            <v>24</v>
          </cell>
        </row>
        <row r="2052">
          <cell r="A2052" t="str">
            <v>133070075Nonirrigated</v>
          </cell>
          <cell r="B2052">
            <v>1546</v>
          </cell>
          <cell r="R2052" t="str">
            <v>133070075All</v>
          </cell>
          <cell r="S2052">
            <v>1992</v>
          </cell>
        </row>
        <row r="2053">
          <cell r="A2053" t="str">
            <v>133070081All</v>
          </cell>
          <cell r="B2053">
            <v>17</v>
          </cell>
          <cell r="R2053" t="str">
            <v>133070075Irrigated</v>
          </cell>
          <cell r="S2053">
            <v>2304</v>
          </cell>
        </row>
        <row r="2054">
          <cell r="A2054" t="str">
            <v>133090011All</v>
          </cell>
          <cell r="B2054">
            <v>32</v>
          </cell>
          <cell r="R2054" t="str">
            <v>133070075NonIrrigated</v>
          </cell>
          <cell r="S2054">
            <v>1546</v>
          </cell>
        </row>
        <row r="2055">
          <cell r="A2055" t="str">
            <v>133090011Irrigated</v>
          </cell>
          <cell r="B2055">
            <v>39</v>
          </cell>
          <cell r="R2055" t="str">
            <v>133070081All</v>
          </cell>
          <cell r="S2055">
            <v>17</v>
          </cell>
        </row>
        <row r="2056">
          <cell r="A2056" t="str">
            <v>133090011Nonirrigated</v>
          </cell>
          <cell r="B2056">
            <v>31</v>
          </cell>
          <cell r="R2056" t="str">
            <v>133090011All</v>
          </cell>
          <cell r="S2056">
            <v>32</v>
          </cell>
        </row>
        <row r="2057">
          <cell r="A2057" t="str">
            <v>133090016All</v>
          </cell>
          <cell r="B2057">
            <v>42</v>
          </cell>
          <cell r="R2057" t="str">
            <v>133090011Irrigated</v>
          </cell>
          <cell r="S2057">
            <v>39</v>
          </cell>
        </row>
        <row r="2058">
          <cell r="A2058" t="str">
            <v>133090041All</v>
          </cell>
          <cell r="B2058">
            <v>103</v>
          </cell>
          <cell r="R2058" t="str">
            <v>133090011NonIrrigated</v>
          </cell>
          <cell r="S2058">
            <v>31</v>
          </cell>
        </row>
        <row r="2059">
          <cell r="A2059" t="str">
            <v>133090051All</v>
          </cell>
          <cell r="B2059">
            <v>22</v>
          </cell>
          <cell r="R2059" t="str">
            <v>133090016All</v>
          </cell>
          <cell r="S2059">
            <v>42</v>
          </cell>
        </row>
        <row r="2060">
          <cell r="A2060" t="str">
            <v>133090075All</v>
          </cell>
          <cell r="B2060">
            <v>1707</v>
          </cell>
          <cell r="R2060" t="str">
            <v>133090041All</v>
          </cell>
          <cell r="S2060">
            <v>103</v>
          </cell>
        </row>
        <row r="2061">
          <cell r="A2061" t="str">
            <v>133090075Irrigated</v>
          </cell>
          <cell r="B2061">
            <v>2204</v>
          </cell>
          <cell r="R2061" t="str">
            <v>133090051All</v>
          </cell>
          <cell r="S2061">
            <v>22</v>
          </cell>
        </row>
        <row r="2062">
          <cell r="A2062" t="str">
            <v>133090075Nonirrigated</v>
          </cell>
          <cell r="B2062">
            <v>1541</v>
          </cell>
          <cell r="R2062" t="str">
            <v>133090075All</v>
          </cell>
          <cell r="S2062">
            <v>1707</v>
          </cell>
        </row>
        <row r="2063">
          <cell r="A2063" t="str">
            <v>133090081All</v>
          </cell>
          <cell r="B2063">
            <v>18</v>
          </cell>
          <cell r="R2063" t="str">
            <v>133090075Irrigated</v>
          </cell>
          <cell r="S2063">
            <v>2204</v>
          </cell>
        </row>
        <row r="2064">
          <cell r="A2064" t="str">
            <v>133090081Irrigated</v>
          </cell>
          <cell r="B2064">
            <v>22</v>
          </cell>
          <cell r="R2064" t="str">
            <v>133090075NonIrrigated</v>
          </cell>
          <cell r="S2064">
            <v>1541</v>
          </cell>
        </row>
        <row r="2065">
          <cell r="A2065" t="str">
            <v>133090081Nonirrigated</v>
          </cell>
          <cell r="B2065">
            <v>14</v>
          </cell>
          <cell r="R2065" t="str">
            <v>133090081All</v>
          </cell>
          <cell r="S2065">
            <v>18</v>
          </cell>
        </row>
        <row r="2066">
          <cell r="A2066" t="str">
            <v>133110011All</v>
          </cell>
          <cell r="B2066">
            <v>29</v>
          </cell>
          <cell r="R2066" t="str">
            <v>133090081Irrigated</v>
          </cell>
          <cell r="S2066">
            <v>22</v>
          </cell>
        </row>
        <row r="2067">
          <cell r="A2067" t="str">
            <v>133110041All</v>
          </cell>
          <cell r="B2067">
            <v>51</v>
          </cell>
          <cell r="R2067" t="str">
            <v>133090081NonIrrigated</v>
          </cell>
          <cell r="S2067">
            <v>14</v>
          </cell>
        </row>
        <row r="2068">
          <cell r="A2068" t="str">
            <v>133110081All</v>
          </cell>
          <cell r="B2068">
            <v>16</v>
          </cell>
          <cell r="R2068" t="str">
            <v>133110011All</v>
          </cell>
          <cell r="S2068">
            <v>29</v>
          </cell>
        </row>
        <row r="2069">
          <cell r="A2069" t="str">
            <v>133130011All</v>
          </cell>
          <cell r="B2069">
            <v>34</v>
          </cell>
          <cell r="R2069" t="str">
            <v>133110041All</v>
          </cell>
          <cell r="S2069">
            <v>51</v>
          </cell>
        </row>
        <row r="2070">
          <cell r="A2070" t="str">
            <v>133130041All</v>
          </cell>
          <cell r="B2070">
            <v>70</v>
          </cell>
          <cell r="R2070" t="str">
            <v>133110081All</v>
          </cell>
          <cell r="S2070">
            <v>16</v>
          </cell>
        </row>
        <row r="2071">
          <cell r="A2071" t="str">
            <v>133130051All</v>
          </cell>
          <cell r="B2071">
            <v>23</v>
          </cell>
          <cell r="R2071" t="str">
            <v>133130011All</v>
          </cell>
          <cell r="S2071">
            <v>34</v>
          </cell>
        </row>
        <row r="2072">
          <cell r="A2072" t="str">
            <v>133130081All</v>
          </cell>
          <cell r="B2072">
            <v>20</v>
          </cell>
          <cell r="R2072" t="str">
            <v>133130041All</v>
          </cell>
          <cell r="S2072">
            <v>70</v>
          </cell>
        </row>
        <row r="2073">
          <cell r="A2073" t="str">
            <v>133150011All</v>
          </cell>
          <cell r="B2073">
            <v>33</v>
          </cell>
          <cell r="R2073" t="str">
            <v>133130051All</v>
          </cell>
          <cell r="S2073">
            <v>23</v>
          </cell>
        </row>
        <row r="2074">
          <cell r="A2074" t="str">
            <v>133150011Irrigated</v>
          </cell>
          <cell r="B2074">
            <v>39</v>
          </cell>
          <cell r="R2074" t="str">
            <v>133130081All</v>
          </cell>
          <cell r="S2074">
            <v>20</v>
          </cell>
        </row>
        <row r="2075">
          <cell r="A2075" t="str">
            <v>133150011Nonirrigated</v>
          </cell>
          <cell r="B2075">
            <v>30</v>
          </cell>
          <cell r="R2075" t="str">
            <v>133150011All</v>
          </cell>
          <cell r="S2075">
            <v>33</v>
          </cell>
        </row>
        <row r="2076">
          <cell r="A2076" t="str">
            <v>133150016All</v>
          </cell>
          <cell r="B2076">
            <v>36</v>
          </cell>
          <cell r="R2076" t="str">
            <v>133150011Irrigated</v>
          </cell>
          <cell r="S2076">
            <v>39</v>
          </cell>
        </row>
        <row r="2077">
          <cell r="A2077" t="str">
            <v>133150041All</v>
          </cell>
          <cell r="B2077">
            <v>100</v>
          </cell>
          <cell r="R2077" t="str">
            <v>133150011NonIrrigated</v>
          </cell>
          <cell r="S2077">
            <v>30</v>
          </cell>
        </row>
        <row r="2078">
          <cell r="A2078" t="str">
            <v>133150051All</v>
          </cell>
          <cell r="B2078">
            <v>22</v>
          </cell>
          <cell r="R2078" t="str">
            <v>133150016All</v>
          </cell>
          <cell r="S2078">
            <v>36</v>
          </cell>
        </row>
        <row r="2079">
          <cell r="A2079" t="str">
            <v>133150051Irrigated</v>
          </cell>
          <cell r="B2079">
            <v>22</v>
          </cell>
          <cell r="R2079" t="str">
            <v>133150041All</v>
          </cell>
          <cell r="S2079">
            <v>100</v>
          </cell>
        </row>
        <row r="2080">
          <cell r="A2080" t="str">
            <v>133150051Nonirrigated</v>
          </cell>
          <cell r="B2080">
            <v>22</v>
          </cell>
          <cell r="R2080" t="str">
            <v>133150051All</v>
          </cell>
          <cell r="S2080">
            <v>22</v>
          </cell>
        </row>
        <row r="2081">
          <cell r="A2081" t="str">
            <v>133150075All</v>
          </cell>
          <cell r="B2081">
            <v>1886</v>
          </cell>
          <cell r="R2081" t="str">
            <v>133150051Irrigated</v>
          </cell>
          <cell r="S2081">
            <v>22</v>
          </cell>
        </row>
        <row r="2082">
          <cell r="A2082" t="str">
            <v>133150075Irrigated</v>
          </cell>
          <cell r="B2082">
            <v>2199</v>
          </cell>
          <cell r="R2082" t="str">
            <v>133150051NonIrrigated</v>
          </cell>
          <cell r="S2082">
            <v>22</v>
          </cell>
        </row>
        <row r="2083">
          <cell r="A2083" t="str">
            <v>133150075Nonirrigated</v>
          </cell>
          <cell r="B2083">
            <v>1559</v>
          </cell>
          <cell r="R2083" t="str">
            <v>133150075All</v>
          </cell>
          <cell r="S2083">
            <v>1886</v>
          </cell>
        </row>
        <row r="2084">
          <cell r="A2084" t="str">
            <v>133150081All</v>
          </cell>
          <cell r="B2084">
            <v>21</v>
          </cell>
          <cell r="R2084" t="str">
            <v>133150075Irrigated</v>
          </cell>
          <cell r="S2084">
            <v>2199</v>
          </cell>
        </row>
        <row r="2085">
          <cell r="A2085" t="str">
            <v>133150081Irrigated</v>
          </cell>
          <cell r="B2085">
            <v>26</v>
          </cell>
          <cell r="R2085" t="str">
            <v>133150075NonIrrigated</v>
          </cell>
          <cell r="S2085">
            <v>1559</v>
          </cell>
        </row>
        <row r="2086">
          <cell r="A2086" t="str">
            <v>133150081Nonirrigated</v>
          </cell>
          <cell r="B2086">
            <v>17</v>
          </cell>
          <cell r="R2086" t="str">
            <v>133150081All</v>
          </cell>
          <cell r="S2086">
            <v>21</v>
          </cell>
        </row>
        <row r="2087">
          <cell r="A2087" t="str">
            <v>133170011All</v>
          </cell>
          <cell r="B2087">
            <v>29</v>
          </cell>
          <cell r="R2087" t="str">
            <v>133150081Irrigated</v>
          </cell>
          <cell r="S2087">
            <v>26</v>
          </cell>
        </row>
        <row r="2088">
          <cell r="A2088" t="str">
            <v>133170016All</v>
          </cell>
          <cell r="B2088">
            <v>31</v>
          </cell>
          <cell r="R2088" t="str">
            <v>133150081NonIrrigated</v>
          </cell>
          <cell r="S2088">
            <v>17</v>
          </cell>
        </row>
        <row r="2089">
          <cell r="A2089" t="str">
            <v>133170041All</v>
          </cell>
          <cell r="B2089">
            <v>48</v>
          </cell>
          <cell r="R2089" t="str">
            <v>133170011All</v>
          </cell>
          <cell r="S2089">
            <v>29</v>
          </cell>
        </row>
        <row r="2090">
          <cell r="A2090" t="str">
            <v>133170051All</v>
          </cell>
          <cell r="B2090">
            <v>27</v>
          </cell>
          <cell r="R2090" t="str">
            <v>133170016All</v>
          </cell>
          <cell r="S2090">
            <v>31</v>
          </cell>
        </row>
        <row r="2091">
          <cell r="A2091" t="str">
            <v>133170081All</v>
          </cell>
          <cell r="B2091">
            <v>16</v>
          </cell>
          <cell r="R2091" t="str">
            <v>133170041All</v>
          </cell>
          <cell r="S2091">
            <v>48</v>
          </cell>
        </row>
        <row r="2092">
          <cell r="A2092" t="str">
            <v>133190011All</v>
          </cell>
          <cell r="B2092">
            <v>25</v>
          </cell>
          <cell r="R2092" t="str">
            <v>133170051All</v>
          </cell>
          <cell r="S2092">
            <v>27</v>
          </cell>
        </row>
        <row r="2093">
          <cell r="A2093" t="str">
            <v>133190016All</v>
          </cell>
          <cell r="B2093">
            <v>42</v>
          </cell>
          <cell r="R2093" t="str">
            <v>133170081All</v>
          </cell>
          <cell r="S2093">
            <v>16</v>
          </cell>
        </row>
        <row r="2094">
          <cell r="A2094" t="str">
            <v>133190041All</v>
          </cell>
          <cell r="B2094">
            <v>96</v>
          </cell>
          <cell r="R2094" t="str">
            <v>133190011All</v>
          </cell>
          <cell r="S2094">
            <v>25</v>
          </cell>
        </row>
        <row r="2095">
          <cell r="A2095" t="str">
            <v>133190051All</v>
          </cell>
          <cell r="B2095">
            <v>22</v>
          </cell>
          <cell r="R2095" t="str">
            <v>133190016All</v>
          </cell>
          <cell r="S2095">
            <v>42</v>
          </cell>
        </row>
        <row r="2096">
          <cell r="A2096" t="str">
            <v>133190075All</v>
          </cell>
          <cell r="B2096">
            <v>1541</v>
          </cell>
          <cell r="R2096" t="str">
            <v>133190041All</v>
          </cell>
          <cell r="S2096">
            <v>96</v>
          </cell>
        </row>
        <row r="2097">
          <cell r="A2097" t="str">
            <v>133190081All</v>
          </cell>
          <cell r="B2097">
            <v>17</v>
          </cell>
          <cell r="R2097" t="str">
            <v>133190051All</v>
          </cell>
          <cell r="S2097">
            <v>22</v>
          </cell>
        </row>
        <row r="2098">
          <cell r="A2098" t="str">
            <v>133210011All</v>
          </cell>
          <cell r="B2098">
            <v>39</v>
          </cell>
          <cell r="R2098" t="str">
            <v>133190075All</v>
          </cell>
          <cell r="S2098">
            <v>1541</v>
          </cell>
        </row>
        <row r="2099">
          <cell r="A2099" t="str">
            <v>133210011Irrigated</v>
          </cell>
          <cell r="B2099">
            <v>42</v>
          </cell>
          <cell r="R2099" t="str">
            <v>133190081All</v>
          </cell>
          <cell r="S2099">
            <v>17</v>
          </cell>
        </row>
        <row r="2100">
          <cell r="A2100" t="str">
            <v>133210011Nonirrigated</v>
          </cell>
          <cell r="B2100">
            <v>33</v>
          </cell>
          <cell r="R2100" t="str">
            <v>133210011All</v>
          </cell>
          <cell r="S2100">
            <v>39</v>
          </cell>
        </row>
        <row r="2101">
          <cell r="A2101" t="str">
            <v>133210016All</v>
          </cell>
          <cell r="B2101">
            <v>36</v>
          </cell>
          <cell r="R2101" t="str">
            <v>133210011Irrigated</v>
          </cell>
          <cell r="S2101">
            <v>42</v>
          </cell>
        </row>
        <row r="2102">
          <cell r="A2102" t="str">
            <v>133210016Irrigated</v>
          </cell>
          <cell r="B2102">
            <v>36</v>
          </cell>
          <cell r="R2102" t="str">
            <v>133210011NonIrrigated</v>
          </cell>
          <cell r="S2102">
            <v>33</v>
          </cell>
        </row>
        <row r="2103">
          <cell r="A2103" t="str">
            <v>133210016Nonirrigated</v>
          </cell>
          <cell r="B2103">
            <v>36</v>
          </cell>
          <cell r="R2103" t="str">
            <v>133210016All</v>
          </cell>
          <cell r="S2103">
            <v>36</v>
          </cell>
        </row>
        <row r="2104">
          <cell r="A2104" t="str">
            <v>133210041All</v>
          </cell>
          <cell r="B2104">
            <v>102</v>
          </cell>
          <cell r="R2104" t="str">
            <v>133210016Irrigated</v>
          </cell>
          <cell r="S2104">
            <v>36</v>
          </cell>
        </row>
        <row r="2105">
          <cell r="A2105" t="str">
            <v>133210051All</v>
          </cell>
          <cell r="B2105">
            <v>22</v>
          </cell>
          <cell r="R2105" t="str">
            <v>133210016NonIrrigated</v>
          </cell>
          <cell r="S2105">
            <v>36</v>
          </cell>
        </row>
        <row r="2106">
          <cell r="A2106" t="str">
            <v>133210075All</v>
          </cell>
          <cell r="B2106">
            <v>2202</v>
          </cell>
          <cell r="R2106" t="str">
            <v>133210041All</v>
          </cell>
          <cell r="S2106">
            <v>102</v>
          </cell>
        </row>
        <row r="2107">
          <cell r="A2107" t="str">
            <v>133210075Irrigated</v>
          </cell>
          <cell r="B2107">
            <v>2493</v>
          </cell>
          <cell r="R2107" t="str">
            <v>133210051All</v>
          </cell>
          <cell r="S2107">
            <v>22</v>
          </cell>
        </row>
        <row r="2108">
          <cell r="A2108" t="str">
            <v>133210075Nonirrigated</v>
          </cell>
          <cell r="B2108">
            <v>1903</v>
          </cell>
          <cell r="R2108" t="str">
            <v>133210075All</v>
          </cell>
          <cell r="S2108">
            <v>2202</v>
          </cell>
        </row>
        <row r="2109">
          <cell r="A2109" t="str">
            <v>133210081All</v>
          </cell>
          <cell r="B2109">
            <v>20</v>
          </cell>
          <cell r="R2109" t="str">
            <v>133210075Irrigated</v>
          </cell>
          <cell r="S2109">
            <v>2493</v>
          </cell>
        </row>
        <row r="2110">
          <cell r="A2110" t="str">
            <v>133210081Irrigated</v>
          </cell>
          <cell r="B2110">
            <v>25</v>
          </cell>
          <cell r="R2110" t="str">
            <v>133210075NonIrrigated</v>
          </cell>
          <cell r="S2110">
            <v>1903</v>
          </cell>
        </row>
        <row r="2111">
          <cell r="A2111" t="str">
            <v>133210081Nonirrigated</v>
          </cell>
          <cell r="B2111">
            <v>16</v>
          </cell>
          <cell r="R2111" t="str">
            <v>133210081All</v>
          </cell>
          <cell r="S2111">
            <v>20</v>
          </cell>
        </row>
        <row r="2112">
          <cell r="A2112" t="str">
            <v>160010011All</v>
          </cell>
          <cell r="B2112">
            <v>74</v>
          </cell>
          <cell r="R2112" t="str">
            <v>133210081Irrigated</v>
          </cell>
          <cell r="S2112">
            <v>25</v>
          </cell>
        </row>
        <row r="2113">
          <cell r="A2113" t="str">
            <v>160010016All</v>
          </cell>
          <cell r="B2113">
            <v>54</v>
          </cell>
          <cell r="R2113" t="str">
            <v>133210081NonIrrigated</v>
          </cell>
          <cell r="S2113">
            <v>16</v>
          </cell>
        </row>
        <row r="2114">
          <cell r="A2114" t="str">
            <v>160010041All</v>
          </cell>
          <cell r="B2114">
            <v>127</v>
          </cell>
          <cell r="R2114" t="str">
            <v>160010011All</v>
          </cell>
          <cell r="S2114">
            <v>74</v>
          </cell>
        </row>
        <row r="2115">
          <cell r="A2115" t="str">
            <v>160010091All</v>
          </cell>
          <cell r="B2115">
            <v>39</v>
          </cell>
          <cell r="R2115" t="str">
            <v>160010016All</v>
          </cell>
          <cell r="S2115">
            <v>54</v>
          </cell>
        </row>
        <row r="2116">
          <cell r="A2116" t="str">
            <v>160030011All</v>
          </cell>
          <cell r="B2116">
            <v>42</v>
          </cell>
          <cell r="R2116" t="str">
            <v>160010041All</v>
          </cell>
          <cell r="S2116">
            <v>127</v>
          </cell>
        </row>
        <row r="2117">
          <cell r="A2117" t="str">
            <v>160030016All</v>
          </cell>
          <cell r="B2117">
            <v>36</v>
          </cell>
          <cell r="R2117" t="str">
            <v>160010091All</v>
          </cell>
          <cell r="S2117">
            <v>39</v>
          </cell>
        </row>
        <row r="2118">
          <cell r="A2118" t="str">
            <v>160050011All</v>
          </cell>
          <cell r="B2118">
            <v>32</v>
          </cell>
          <cell r="R2118" t="str">
            <v>160030011All</v>
          </cell>
          <cell r="S2118">
            <v>42</v>
          </cell>
        </row>
        <row r="2119">
          <cell r="A2119" t="str">
            <v>160050011Irrigated</v>
          </cell>
          <cell r="B2119">
            <v>70</v>
          </cell>
          <cell r="R2119" t="str">
            <v>160030016All</v>
          </cell>
          <cell r="S2119">
            <v>36</v>
          </cell>
        </row>
        <row r="2120">
          <cell r="A2120" t="str">
            <v>160050011Nonirrigated</v>
          </cell>
          <cell r="B2120">
            <v>15</v>
          </cell>
          <cell r="R2120" t="str">
            <v>160050011All</v>
          </cell>
          <cell r="S2120">
            <v>32</v>
          </cell>
        </row>
        <row r="2121">
          <cell r="A2121" t="str">
            <v>160050016All</v>
          </cell>
          <cell r="B2121">
            <v>50</v>
          </cell>
          <cell r="R2121" t="str">
            <v>160050011Irrigated</v>
          </cell>
          <cell r="S2121">
            <v>70</v>
          </cell>
        </row>
        <row r="2122">
          <cell r="A2122" t="str">
            <v>160050041All</v>
          </cell>
          <cell r="B2122">
            <v>87</v>
          </cell>
          <cell r="R2122" t="str">
            <v>160050011NonIrrigated</v>
          </cell>
          <cell r="S2122">
            <v>15</v>
          </cell>
        </row>
        <row r="2123">
          <cell r="A2123" t="str">
            <v>160050079All</v>
          </cell>
          <cell r="B2123">
            <v>294</v>
          </cell>
          <cell r="R2123" t="str">
            <v>160050016All</v>
          </cell>
          <cell r="S2123">
            <v>50</v>
          </cell>
        </row>
        <row r="2124">
          <cell r="A2124" t="str">
            <v>160050091All</v>
          </cell>
          <cell r="B2124">
            <v>27</v>
          </cell>
          <cell r="R2124" t="str">
            <v>160050041All</v>
          </cell>
          <cell r="S2124">
            <v>87</v>
          </cell>
        </row>
        <row r="2125">
          <cell r="A2125" t="str">
            <v>160050091Irrigated</v>
          </cell>
          <cell r="B2125">
            <v>48</v>
          </cell>
          <cell r="R2125" t="str">
            <v>160050079All</v>
          </cell>
          <cell r="S2125">
            <v>294</v>
          </cell>
        </row>
        <row r="2126">
          <cell r="A2126" t="str">
            <v>160050091Nonirrigated</v>
          </cell>
          <cell r="B2126">
            <v>17</v>
          </cell>
          <cell r="R2126" t="str">
            <v>160050091All</v>
          </cell>
          <cell r="S2126">
            <v>27</v>
          </cell>
        </row>
        <row r="2127">
          <cell r="A2127" t="str">
            <v>160050130All</v>
          </cell>
          <cell r="B2127">
            <v>429</v>
          </cell>
          <cell r="R2127" t="str">
            <v>160050091Irrigated</v>
          </cell>
          <cell r="S2127">
            <v>48</v>
          </cell>
        </row>
        <row r="2128">
          <cell r="A2128" t="str">
            <v>160070011All</v>
          </cell>
          <cell r="B2128">
            <v>15</v>
          </cell>
          <cell r="R2128" t="str">
            <v>160050091NonIrrigated</v>
          </cell>
          <cell r="S2128">
            <v>17</v>
          </cell>
        </row>
        <row r="2129">
          <cell r="A2129" t="str">
            <v>160070016All</v>
          </cell>
          <cell r="B2129">
            <v>30</v>
          </cell>
          <cell r="R2129" t="str">
            <v>160050130All</v>
          </cell>
          <cell r="S2129">
            <v>429</v>
          </cell>
        </row>
        <row r="2130">
          <cell r="A2130" t="str">
            <v>160070091All</v>
          </cell>
          <cell r="B2130">
            <v>33</v>
          </cell>
          <cell r="R2130" t="str">
            <v>160070011All</v>
          </cell>
          <cell r="S2130">
            <v>15</v>
          </cell>
        </row>
        <row r="2131">
          <cell r="A2131" t="str">
            <v>160090011All</v>
          </cell>
          <cell r="B2131">
            <v>47</v>
          </cell>
          <cell r="R2131" t="str">
            <v>160070016All</v>
          </cell>
          <cell r="S2131">
            <v>30</v>
          </cell>
        </row>
        <row r="2132">
          <cell r="A2132" t="str">
            <v>160090016All</v>
          </cell>
          <cell r="B2132">
            <v>42</v>
          </cell>
          <cell r="R2132" t="str">
            <v>160070091All</v>
          </cell>
          <cell r="S2132">
            <v>33</v>
          </cell>
        </row>
        <row r="2133">
          <cell r="A2133" t="str">
            <v>160090067All</v>
          </cell>
          <cell r="B2133">
            <v>1122</v>
          </cell>
          <cell r="R2133" t="str">
            <v>160090011All</v>
          </cell>
          <cell r="S2133">
            <v>47</v>
          </cell>
        </row>
        <row r="2134">
          <cell r="A2134" t="str">
            <v>160090091All</v>
          </cell>
          <cell r="B2134">
            <v>39</v>
          </cell>
          <cell r="R2134" t="str">
            <v>160090016All</v>
          </cell>
          <cell r="S2134">
            <v>42</v>
          </cell>
        </row>
        <row r="2135">
          <cell r="A2135" t="str">
            <v>160090401All</v>
          </cell>
          <cell r="B2135">
            <v>871</v>
          </cell>
          <cell r="R2135" t="str">
            <v>160090067All</v>
          </cell>
          <cell r="S2135">
            <v>1122</v>
          </cell>
        </row>
        <row r="2136">
          <cell r="A2136" t="str">
            <v>160090711All</v>
          </cell>
          <cell r="B2136">
            <v>1092</v>
          </cell>
          <cell r="R2136" t="str">
            <v>160090091All</v>
          </cell>
          <cell r="S2136">
            <v>39</v>
          </cell>
        </row>
        <row r="2137">
          <cell r="A2137" t="str">
            <v>160110011All</v>
          </cell>
          <cell r="B2137">
            <v>72</v>
          </cell>
          <cell r="R2137" t="str">
            <v>160090401All</v>
          </cell>
          <cell r="S2137">
            <v>871</v>
          </cell>
        </row>
        <row r="2138">
          <cell r="A2138" t="str">
            <v>160110016All</v>
          </cell>
          <cell r="B2138">
            <v>57</v>
          </cell>
          <cell r="R2138" t="str">
            <v>160090711All</v>
          </cell>
          <cell r="S2138">
            <v>1092</v>
          </cell>
        </row>
        <row r="2139">
          <cell r="A2139" t="str">
            <v>160110041All</v>
          </cell>
          <cell r="B2139">
            <v>87</v>
          </cell>
          <cell r="R2139" t="str">
            <v>160110011All</v>
          </cell>
          <cell r="S2139">
            <v>72</v>
          </cell>
        </row>
        <row r="2140">
          <cell r="A2140" t="str">
            <v>160110067All</v>
          </cell>
          <cell r="B2140">
            <v>294</v>
          </cell>
          <cell r="R2140" t="str">
            <v>160110016All</v>
          </cell>
          <cell r="S2140">
            <v>57</v>
          </cell>
        </row>
        <row r="2141">
          <cell r="A2141" t="str">
            <v>160110091All</v>
          </cell>
          <cell r="B2141">
            <v>64</v>
          </cell>
          <cell r="R2141" t="str">
            <v>160110041All</v>
          </cell>
          <cell r="S2141">
            <v>87</v>
          </cell>
        </row>
        <row r="2142">
          <cell r="A2142" t="str">
            <v>160110130All</v>
          </cell>
          <cell r="B2142">
            <v>848</v>
          </cell>
          <cell r="R2142" t="str">
            <v>160110067All</v>
          </cell>
          <cell r="S2142">
            <v>294</v>
          </cell>
        </row>
        <row r="2143">
          <cell r="A2143" t="str">
            <v>160110711All</v>
          </cell>
          <cell r="B2143">
            <v>1330</v>
          </cell>
          <cell r="R2143" t="str">
            <v>160110091All</v>
          </cell>
          <cell r="S2143">
            <v>64</v>
          </cell>
        </row>
        <row r="2144">
          <cell r="A2144" t="str">
            <v>160130011All</v>
          </cell>
          <cell r="B2144">
            <v>67</v>
          </cell>
          <cell r="R2144" t="str">
            <v>160110130All</v>
          </cell>
          <cell r="S2144">
            <v>848</v>
          </cell>
        </row>
        <row r="2145">
          <cell r="A2145" t="str">
            <v>160130011Irrigated</v>
          </cell>
          <cell r="B2145">
            <v>72</v>
          </cell>
          <cell r="R2145" t="str">
            <v>160110711All</v>
          </cell>
          <cell r="S2145">
            <v>1330</v>
          </cell>
        </row>
        <row r="2146">
          <cell r="A2146" t="str">
            <v>160130011Nonirrigated</v>
          </cell>
          <cell r="B2146">
            <v>15</v>
          </cell>
          <cell r="R2146" t="str">
            <v>160130011All</v>
          </cell>
          <cell r="S2146">
            <v>67</v>
          </cell>
        </row>
        <row r="2147">
          <cell r="A2147" t="str">
            <v>160130016All</v>
          </cell>
          <cell r="B2147">
            <v>49</v>
          </cell>
          <cell r="R2147" t="str">
            <v>160130011Irrigated</v>
          </cell>
          <cell r="S2147">
            <v>72</v>
          </cell>
        </row>
        <row r="2148">
          <cell r="A2148" t="str">
            <v>160130091All</v>
          </cell>
          <cell r="B2148">
            <v>69</v>
          </cell>
          <cell r="R2148" t="str">
            <v>160130011NonIrrigated</v>
          </cell>
          <cell r="S2148">
            <v>15</v>
          </cell>
        </row>
        <row r="2149">
          <cell r="A2149" t="str">
            <v>160170011All</v>
          </cell>
          <cell r="B2149">
            <v>36</v>
          </cell>
          <cell r="R2149" t="str">
            <v>160130016All</v>
          </cell>
          <cell r="S2149">
            <v>49</v>
          </cell>
        </row>
        <row r="2150">
          <cell r="A2150" t="str">
            <v>160170016All</v>
          </cell>
          <cell r="B2150">
            <v>43</v>
          </cell>
          <cell r="R2150" t="str">
            <v>160130091All</v>
          </cell>
          <cell r="S2150">
            <v>69</v>
          </cell>
        </row>
        <row r="2151">
          <cell r="A2151" t="str">
            <v>160170091All</v>
          </cell>
          <cell r="B2151">
            <v>34</v>
          </cell>
          <cell r="R2151" t="str">
            <v>160170011All</v>
          </cell>
          <cell r="S2151">
            <v>36</v>
          </cell>
        </row>
        <row r="2152">
          <cell r="A2152" t="str">
            <v>160190011All</v>
          </cell>
          <cell r="B2152">
            <v>53</v>
          </cell>
          <cell r="R2152" t="str">
            <v>160170016All</v>
          </cell>
          <cell r="S2152">
            <v>43</v>
          </cell>
        </row>
        <row r="2153">
          <cell r="A2153" t="str">
            <v>160190011Irrigated</v>
          </cell>
          <cell r="B2153">
            <v>71</v>
          </cell>
          <cell r="R2153" t="str">
            <v>160170091All</v>
          </cell>
          <cell r="S2153">
            <v>34</v>
          </cell>
        </row>
        <row r="2154">
          <cell r="A2154" t="str">
            <v>160190011Nonirrigated</v>
          </cell>
          <cell r="B2154">
            <v>21</v>
          </cell>
          <cell r="R2154" t="str">
            <v>160190011All</v>
          </cell>
          <cell r="S2154">
            <v>53</v>
          </cell>
        </row>
        <row r="2155">
          <cell r="A2155" t="str">
            <v>160190016All</v>
          </cell>
          <cell r="B2155">
            <v>36</v>
          </cell>
          <cell r="R2155" t="str">
            <v>160190011Irrigated</v>
          </cell>
          <cell r="S2155">
            <v>71</v>
          </cell>
        </row>
        <row r="2156">
          <cell r="A2156" t="str">
            <v>160190016Irrigated</v>
          </cell>
          <cell r="B2156">
            <v>53</v>
          </cell>
          <cell r="R2156" t="str">
            <v>160190011NonIrrigated</v>
          </cell>
          <cell r="S2156">
            <v>21</v>
          </cell>
        </row>
        <row r="2157">
          <cell r="A2157" t="str">
            <v>160190016Nonirrigated</v>
          </cell>
          <cell r="B2157">
            <v>22</v>
          </cell>
          <cell r="R2157" t="str">
            <v>160190016All</v>
          </cell>
          <cell r="S2157">
            <v>36</v>
          </cell>
        </row>
        <row r="2158">
          <cell r="A2158" t="str">
            <v>160190079All</v>
          </cell>
          <cell r="B2158">
            <v>364</v>
          </cell>
          <cell r="R2158" t="str">
            <v>160190016Irrigated</v>
          </cell>
          <cell r="S2158">
            <v>53</v>
          </cell>
        </row>
        <row r="2159">
          <cell r="A2159" t="str">
            <v>160190091All</v>
          </cell>
          <cell r="B2159">
            <v>58</v>
          </cell>
          <cell r="R2159" t="str">
            <v>160190016NonIrrigated</v>
          </cell>
          <cell r="S2159">
            <v>22</v>
          </cell>
        </row>
        <row r="2160">
          <cell r="A2160" t="str">
            <v>160190130All</v>
          </cell>
          <cell r="B2160">
            <v>359</v>
          </cell>
          <cell r="R2160" t="str">
            <v>160190079All</v>
          </cell>
          <cell r="S2160">
            <v>364</v>
          </cell>
        </row>
        <row r="2161">
          <cell r="A2161" t="str">
            <v>160190711All</v>
          </cell>
          <cell r="B2161">
            <v>1288</v>
          </cell>
          <cell r="R2161" t="str">
            <v>160190091All</v>
          </cell>
          <cell r="S2161">
            <v>58</v>
          </cell>
        </row>
        <row r="2162">
          <cell r="A2162" t="str">
            <v>160210011All</v>
          </cell>
          <cell r="B2162">
            <v>57</v>
          </cell>
          <cell r="R2162" t="str">
            <v>160190130All</v>
          </cell>
          <cell r="S2162">
            <v>359</v>
          </cell>
        </row>
        <row r="2163">
          <cell r="A2163" t="str">
            <v>160210016All</v>
          </cell>
          <cell r="B2163">
            <v>55</v>
          </cell>
          <cell r="R2163" t="str">
            <v>160190711All</v>
          </cell>
          <cell r="S2163">
            <v>1288</v>
          </cell>
        </row>
        <row r="2164">
          <cell r="A2164" t="str">
            <v>160210091All</v>
          </cell>
          <cell r="B2164">
            <v>52</v>
          </cell>
          <cell r="R2164" t="str">
            <v>160210011All</v>
          </cell>
          <cell r="S2164">
            <v>57</v>
          </cell>
        </row>
        <row r="2165">
          <cell r="A2165" t="str">
            <v>160210711All</v>
          </cell>
          <cell r="B2165">
            <v>945</v>
          </cell>
          <cell r="R2165" t="str">
            <v>160210016All</v>
          </cell>
          <cell r="S2165">
            <v>55</v>
          </cell>
        </row>
        <row r="2166">
          <cell r="A2166" t="str">
            <v>160230011All</v>
          </cell>
          <cell r="B2166">
            <v>64</v>
          </cell>
          <cell r="R2166" t="str">
            <v>160210091All</v>
          </cell>
          <cell r="S2166">
            <v>52</v>
          </cell>
        </row>
        <row r="2167">
          <cell r="A2167" t="str">
            <v>160230016All</v>
          </cell>
          <cell r="B2167">
            <v>63</v>
          </cell>
          <cell r="R2167" t="str">
            <v>160210711All</v>
          </cell>
          <cell r="S2167">
            <v>945</v>
          </cell>
        </row>
        <row r="2168">
          <cell r="A2168" t="str">
            <v>160230091All</v>
          </cell>
          <cell r="B2168">
            <v>57</v>
          </cell>
          <cell r="R2168" t="str">
            <v>160230011All</v>
          </cell>
          <cell r="S2168">
            <v>64</v>
          </cell>
        </row>
        <row r="2169">
          <cell r="A2169" t="str">
            <v>160250011All</v>
          </cell>
          <cell r="B2169">
            <v>9</v>
          </cell>
          <cell r="R2169" t="str">
            <v>160230016All</v>
          </cell>
          <cell r="S2169">
            <v>63</v>
          </cell>
        </row>
        <row r="2170">
          <cell r="A2170" t="str">
            <v>160250016All</v>
          </cell>
          <cell r="B2170">
            <v>26</v>
          </cell>
          <cell r="R2170" t="str">
            <v>160230091All</v>
          </cell>
          <cell r="S2170">
            <v>57</v>
          </cell>
        </row>
        <row r="2171">
          <cell r="A2171" t="str">
            <v>160250091All</v>
          </cell>
          <cell r="B2171">
            <v>16</v>
          </cell>
          <cell r="R2171" t="str">
            <v>160250011All</v>
          </cell>
          <cell r="S2171">
            <v>9</v>
          </cell>
        </row>
        <row r="2172">
          <cell r="A2172" t="str">
            <v>160270011All</v>
          </cell>
          <cell r="B2172">
            <v>80</v>
          </cell>
          <cell r="R2172" t="str">
            <v>160250016All</v>
          </cell>
          <cell r="S2172">
            <v>26</v>
          </cell>
        </row>
        <row r="2173">
          <cell r="A2173" t="str">
            <v>160270016All</v>
          </cell>
          <cell r="B2173">
            <v>63</v>
          </cell>
          <cell r="R2173" t="str">
            <v>160250091All</v>
          </cell>
          <cell r="S2173">
            <v>16</v>
          </cell>
        </row>
        <row r="2174">
          <cell r="A2174" t="str">
            <v>160270041All</v>
          </cell>
          <cell r="B2174">
            <v>146</v>
          </cell>
          <cell r="R2174" t="str">
            <v>160270011All</v>
          </cell>
          <cell r="S2174">
            <v>80</v>
          </cell>
        </row>
        <row r="2175">
          <cell r="A2175" t="str">
            <v>160270091All</v>
          </cell>
          <cell r="B2175">
            <v>67</v>
          </cell>
          <cell r="R2175" t="str">
            <v>160270016All</v>
          </cell>
          <cell r="S2175">
            <v>63</v>
          </cell>
        </row>
        <row r="2176">
          <cell r="A2176" t="str">
            <v>160290011All</v>
          </cell>
          <cell r="B2176">
            <v>30</v>
          </cell>
          <cell r="R2176" t="str">
            <v>160270041All</v>
          </cell>
          <cell r="S2176">
            <v>146</v>
          </cell>
        </row>
        <row r="2177">
          <cell r="A2177" t="str">
            <v>160290011Irrigated</v>
          </cell>
          <cell r="B2177">
            <v>53</v>
          </cell>
          <cell r="R2177" t="str">
            <v>160270091All</v>
          </cell>
          <cell r="S2177">
            <v>67</v>
          </cell>
        </row>
        <row r="2178">
          <cell r="A2178" t="str">
            <v>160290011Nonirrigated</v>
          </cell>
          <cell r="B2178">
            <v>24</v>
          </cell>
          <cell r="R2178" t="str">
            <v>160290011All</v>
          </cell>
          <cell r="S2178">
            <v>30</v>
          </cell>
        </row>
        <row r="2179">
          <cell r="A2179" t="str">
            <v>160290016All</v>
          </cell>
          <cell r="B2179">
            <v>47</v>
          </cell>
          <cell r="R2179" t="str">
            <v>160290011Irrigated</v>
          </cell>
          <cell r="S2179">
            <v>53</v>
          </cell>
        </row>
        <row r="2180">
          <cell r="A2180" t="str">
            <v>160290016Irrigated</v>
          </cell>
          <cell r="B2180">
            <v>49</v>
          </cell>
          <cell r="R2180" t="str">
            <v>160290011NonIrrigated</v>
          </cell>
          <cell r="S2180">
            <v>24</v>
          </cell>
        </row>
        <row r="2181">
          <cell r="A2181" t="str">
            <v>160290016Nonirrigated</v>
          </cell>
          <cell r="B2181">
            <v>41</v>
          </cell>
          <cell r="R2181" t="str">
            <v>160290016All</v>
          </cell>
          <cell r="S2181">
            <v>47</v>
          </cell>
        </row>
        <row r="2182">
          <cell r="A2182" t="str">
            <v>160290091All</v>
          </cell>
          <cell r="B2182">
            <v>40</v>
          </cell>
          <cell r="R2182" t="str">
            <v>160290016Irrigated</v>
          </cell>
          <cell r="S2182">
            <v>49</v>
          </cell>
        </row>
        <row r="2183">
          <cell r="A2183" t="str">
            <v>160290091Irrigated</v>
          </cell>
          <cell r="B2183">
            <v>59</v>
          </cell>
          <cell r="R2183" t="str">
            <v>160290016NonIrrigated</v>
          </cell>
          <cell r="S2183">
            <v>41</v>
          </cell>
        </row>
        <row r="2184">
          <cell r="A2184" t="str">
            <v>160290091Nonirrigated</v>
          </cell>
          <cell r="B2184">
            <v>33</v>
          </cell>
          <cell r="R2184" t="str">
            <v>160290091All</v>
          </cell>
          <cell r="S2184">
            <v>40</v>
          </cell>
        </row>
        <row r="2185">
          <cell r="A2185" t="str">
            <v>160290130All</v>
          </cell>
          <cell r="B2185">
            <v>411</v>
          </cell>
          <cell r="R2185" t="str">
            <v>160290091Irrigated</v>
          </cell>
          <cell r="S2185">
            <v>59</v>
          </cell>
        </row>
        <row r="2186">
          <cell r="A2186" t="str">
            <v>160310011All</v>
          </cell>
          <cell r="B2186">
            <v>61</v>
          </cell>
          <cell r="R2186" t="str">
            <v>160290091NonIrrigated</v>
          </cell>
          <cell r="S2186">
            <v>33</v>
          </cell>
        </row>
        <row r="2187">
          <cell r="A2187" t="str">
            <v>160310016All</v>
          </cell>
          <cell r="B2187">
            <v>70</v>
          </cell>
          <cell r="R2187" t="str">
            <v>160290130All</v>
          </cell>
          <cell r="S2187">
            <v>411</v>
          </cell>
        </row>
        <row r="2188">
          <cell r="A2188" t="str">
            <v>160310041All</v>
          </cell>
          <cell r="B2188">
            <v>92</v>
          </cell>
          <cell r="R2188" t="str">
            <v>160310011All</v>
          </cell>
          <cell r="S2188">
            <v>61</v>
          </cell>
        </row>
        <row r="2189">
          <cell r="A2189" t="str">
            <v>160310067All</v>
          </cell>
          <cell r="B2189">
            <v>280</v>
          </cell>
          <cell r="R2189" t="str">
            <v>160310016All</v>
          </cell>
          <cell r="S2189">
            <v>70</v>
          </cell>
        </row>
        <row r="2190">
          <cell r="A2190" t="str">
            <v>160310079All</v>
          </cell>
          <cell r="B2190">
            <v>280</v>
          </cell>
          <cell r="R2190" t="str">
            <v>160310041All</v>
          </cell>
          <cell r="S2190">
            <v>92</v>
          </cell>
        </row>
        <row r="2191">
          <cell r="A2191" t="str">
            <v>160310091All</v>
          </cell>
          <cell r="B2191">
            <v>74</v>
          </cell>
          <cell r="R2191" t="str">
            <v>160310067All</v>
          </cell>
          <cell r="S2191">
            <v>280</v>
          </cell>
        </row>
        <row r="2192">
          <cell r="A2192" t="str">
            <v>160330011All</v>
          </cell>
          <cell r="B2192">
            <v>68</v>
          </cell>
          <cell r="R2192" t="str">
            <v>160310079All</v>
          </cell>
          <cell r="S2192">
            <v>280</v>
          </cell>
        </row>
        <row r="2193">
          <cell r="A2193" t="str">
            <v>160330016All</v>
          </cell>
          <cell r="B2193">
            <v>48</v>
          </cell>
          <cell r="R2193" t="str">
            <v>160310091All</v>
          </cell>
          <cell r="S2193">
            <v>74</v>
          </cell>
        </row>
        <row r="2194">
          <cell r="A2194" t="str">
            <v>160330091All</v>
          </cell>
          <cell r="B2194">
            <v>60</v>
          </cell>
          <cell r="R2194" t="str">
            <v>160330011All</v>
          </cell>
          <cell r="S2194">
            <v>68</v>
          </cell>
        </row>
        <row r="2195">
          <cell r="A2195" t="str">
            <v>160350011All</v>
          </cell>
          <cell r="B2195">
            <v>37</v>
          </cell>
          <cell r="R2195" t="str">
            <v>160330016All</v>
          </cell>
          <cell r="S2195">
            <v>48</v>
          </cell>
        </row>
        <row r="2196">
          <cell r="A2196" t="str">
            <v>160350016All</v>
          </cell>
          <cell r="B2196">
            <v>31</v>
          </cell>
          <cell r="R2196" t="str">
            <v>160330091All</v>
          </cell>
          <cell r="S2196">
            <v>60</v>
          </cell>
        </row>
        <row r="2197">
          <cell r="A2197" t="str">
            <v>160350047GAD/GASAll</v>
          </cell>
          <cell r="B2197">
            <v>910</v>
          </cell>
          <cell r="R2197" t="str">
            <v>160350011All</v>
          </cell>
          <cell r="S2197">
            <v>37</v>
          </cell>
        </row>
        <row r="2198">
          <cell r="A2198" t="str">
            <v>160350047GARAll</v>
          </cell>
          <cell r="B2198">
            <v>886</v>
          </cell>
          <cell r="R2198" t="str">
            <v>160350016All</v>
          </cell>
          <cell r="S2198">
            <v>31</v>
          </cell>
        </row>
        <row r="2199">
          <cell r="A2199" t="str">
            <v>160350067All</v>
          </cell>
          <cell r="B2199">
            <v>1173</v>
          </cell>
          <cell r="R2199" t="str">
            <v>160350047GAD/GASAll</v>
          </cell>
          <cell r="S2199">
            <v>910</v>
          </cell>
        </row>
        <row r="2200">
          <cell r="A2200" t="str">
            <v>160350091All</v>
          </cell>
          <cell r="B2200">
            <v>36</v>
          </cell>
          <cell r="R2200" t="str">
            <v>160350047GARAll</v>
          </cell>
          <cell r="S2200">
            <v>886</v>
          </cell>
        </row>
        <row r="2201">
          <cell r="A2201" t="str">
            <v>160350129All</v>
          </cell>
          <cell r="B2201">
            <v>991</v>
          </cell>
          <cell r="R2201" t="str">
            <v>160350067All</v>
          </cell>
          <cell r="S2201">
            <v>1173</v>
          </cell>
        </row>
        <row r="2202">
          <cell r="A2202" t="str">
            <v>160350401All</v>
          </cell>
          <cell r="B2202">
            <v>645</v>
          </cell>
          <cell r="R2202" t="str">
            <v>160350091All</v>
          </cell>
          <cell r="S2202">
            <v>36</v>
          </cell>
        </row>
        <row r="2203">
          <cell r="A2203" t="str">
            <v>160350711All</v>
          </cell>
          <cell r="B2203">
            <v>644</v>
          </cell>
          <cell r="R2203" t="str">
            <v>160350129All</v>
          </cell>
          <cell r="S2203">
            <v>991</v>
          </cell>
        </row>
        <row r="2204">
          <cell r="A2204" t="str">
            <v>160370011All</v>
          </cell>
          <cell r="B2204">
            <v>57</v>
          </cell>
          <cell r="R2204" t="str">
            <v>160350401All</v>
          </cell>
          <cell r="S2204">
            <v>645</v>
          </cell>
        </row>
        <row r="2205">
          <cell r="A2205" t="str">
            <v>160370016All</v>
          </cell>
          <cell r="B2205">
            <v>43</v>
          </cell>
          <cell r="R2205" t="str">
            <v>160350711All</v>
          </cell>
          <cell r="S2205">
            <v>644</v>
          </cell>
        </row>
        <row r="2206">
          <cell r="A2206" t="str">
            <v>160370091All</v>
          </cell>
          <cell r="B2206">
            <v>48</v>
          </cell>
          <cell r="R2206" t="str">
            <v>160370011All</v>
          </cell>
          <cell r="S2206">
            <v>57</v>
          </cell>
        </row>
        <row r="2207">
          <cell r="A2207" t="str">
            <v>160390011All</v>
          </cell>
          <cell r="B2207">
            <v>50</v>
          </cell>
          <cell r="R2207" t="str">
            <v>160370016All</v>
          </cell>
          <cell r="S2207">
            <v>43</v>
          </cell>
        </row>
        <row r="2208">
          <cell r="A2208" t="str">
            <v>160390016All</v>
          </cell>
          <cell r="B2208">
            <v>33</v>
          </cell>
          <cell r="R2208" t="str">
            <v>160370091All</v>
          </cell>
          <cell r="S2208">
            <v>48</v>
          </cell>
        </row>
        <row r="2209">
          <cell r="A2209" t="str">
            <v>160390016Irrigated</v>
          </cell>
          <cell r="B2209">
            <v>52</v>
          </cell>
          <cell r="R2209" t="str">
            <v>160390011All</v>
          </cell>
          <cell r="S2209">
            <v>50</v>
          </cell>
        </row>
        <row r="2210">
          <cell r="A2210" t="str">
            <v>160390016Nonirrigated</v>
          </cell>
          <cell r="B2210">
            <v>15</v>
          </cell>
          <cell r="R2210" t="str">
            <v>160390016All</v>
          </cell>
          <cell r="S2210">
            <v>33</v>
          </cell>
        </row>
        <row r="2211">
          <cell r="A2211" t="str">
            <v>160390041All</v>
          </cell>
          <cell r="B2211">
            <v>118</v>
          </cell>
          <cell r="R2211" t="str">
            <v>160390016Irrigated</v>
          </cell>
          <cell r="S2211">
            <v>52</v>
          </cell>
        </row>
        <row r="2212">
          <cell r="A2212" t="str">
            <v>160390091All</v>
          </cell>
          <cell r="B2212">
            <v>24</v>
          </cell>
          <cell r="R2212" t="str">
            <v>160390016NonIrrigated</v>
          </cell>
          <cell r="S2212">
            <v>15</v>
          </cell>
        </row>
        <row r="2213">
          <cell r="A2213" t="str">
            <v>160410011All</v>
          </cell>
          <cell r="B2213">
            <v>27</v>
          </cell>
          <cell r="R2213" t="str">
            <v>160390041All</v>
          </cell>
          <cell r="S2213">
            <v>118</v>
          </cell>
        </row>
        <row r="2214">
          <cell r="A2214" t="str">
            <v>160410011Irrigated</v>
          </cell>
          <cell r="B2214">
            <v>43</v>
          </cell>
          <cell r="R2214" t="str">
            <v>160390091All</v>
          </cell>
          <cell r="S2214">
            <v>24</v>
          </cell>
        </row>
        <row r="2215">
          <cell r="A2215" t="str">
            <v>160410011Nonirrigated</v>
          </cell>
          <cell r="B2215">
            <v>18</v>
          </cell>
          <cell r="R2215" t="str">
            <v>160410011All</v>
          </cell>
          <cell r="S2215">
            <v>27</v>
          </cell>
        </row>
        <row r="2216">
          <cell r="A2216" t="str">
            <v>160410016All</v>
          </cell>
          <cell r="B2216">
            <v>38</v>
          </cell>
          <cell r="R2216" t="str">
            <v>160410011Irrigated</v>
          </cell>
          <cell r="S2216">
            <v>43</v>
          </cell>
        </row>
        <row r="2217">
          <cell r="A2217" t="str">
            <v>160410016Irrigated</v>
          </cell>
          <cell r="B2217">
            <v>48</v>
          </cell>
          <cell r="R2217" t="str">
            <v>160410011NonIrrigated</v>
          </cell>
          <cell r="S2217">
            <v>18</v>
          </cell>
        </row>
        <row r="2218">
          <cell r="A2218" t="str">
            <v>160410016Nonirrigated</v>
          </cell>
          <cell r="B2218">
            <v>20</v>
          </cell>
          <cell r="R2218" t="str">
            <v>160410016All</v>
          </cell>
          <cell r="S2218">
            <v>38</v>
          </cell>
        </row>
        <row r="2219">
          <cell r="A2219" t="str">
            <v>160410041All</v>
          </cell>
          <cell r="B2219">
            <v>99</v>
          </cell>
          <cell r="R2219" t="str">
            <v>160410016Irrigated</v>
          </cell>
          <cell r="S2219">
            <v>48</v>
          </cell>
        </row>
        <row r="2220">
          <cell r="A2220" t="str">
            <v>160410079All</v>
          </cell>
          <cell r="B2220">
            <v>298</v>
          </cell>
          <cell r="R2220" t="str">
            <v>160410016NonIrrigated</v>
          </cell>
          <cell r="S2220">
            <v>20</v>
          </cell>
        </row>
        <row r="2221">
          <cell r="A2221" t="str">
            <v>160410091All</v>
          </cell>
          <cell r="B2221">
            <v>42</v>
          </cell>
          <cell r="R2221" t="str">
            <v>160410041All</v>
          </cell>
          <cell r="S2221">
            <v>99</v>
          </cell>
        </row>
        <row r="2222">
          <cell r="A2222" t="str">
            <v>160430011All</v>
          </cell>
          <cell r="B2222">
            <v>53</v>
          </cell>
          <cell r="R2222" t="str">
            <v>160410079All</v>
          </cell>
          <cell r="S2222">
            <v>298</v>
          </cell>
        </row>
        <row r="2223">
          <cell r="A2223" t="str">
            <v>160430011Irrigated</v>
          </cell>
          <cell r="B2223">
            <v>61</v>
          </cell>
          <cell r="R2223" t="str">
            <v>160410091All</v>
          </cell>
          <cell r="S2223">
            <v>42</v>
          </cell>
        </row>
        <row r="2224">
          <cell r="A2224" t="str">
            <v>160430011Nonirrigated</v>
          </cell>
          <cell r="B2224">
            <v>29</v>
          </cell>
          <cell r="R2224" t="str">
            <v>160430011All</v>
          </cell>
          <cell r="S2224">
            <v>53</v>
          </cell>
        </row>
        <row r="2225">
          <cell r="A2225" t="str">
            <v>160430016All</v>
          </cell>
          <cell r="B2225">
            <v>53</v>
          </cell>
          <cell r="R2225" t="str">
            <v>160430011Irrigated</v>
          </cell>
          <cell r="S2225">
            <v>61</v>
          </cell>
        </row>
        <row r="2226">
          <cell r="A2226" t="str">
            <v>160430067All</v>
          </cell>
          <cell r="B2226">
            <v>266</v>
          </cell>
          <cell r="R2226" t="str">
            <v>160430011NonIrrigated</v>
          </cell>
          <cell r="S2226">
            <v>29</v>
          </cell>
        </row>
        <row r="2227">
          <cell r="A2227" t="str">
            <v>160430091All</v>
          </cell>
          <cell r="B2227">
            <v>46</v>
          </cell>
          <cell r="R2227" t="str">
            <v>160430016All</v>
          </cell>
          <cell r="S2227">
            <v>53</v>
          </cell>
        </row>
        <row r="2228">
          <cell r="A2228" t="str">
            <v>160430091Irrigated</v>
          </cell>
          <cell r="B2228">
            <v>59</v>
          </cell>
          <cell r="R2228" t="str">
            <v>160430067All</v>
          </cell>
          <cell r="S2228">
            <v>266</v>
          </cell>
        </row>
        <row r="2229">
          <cell r="A2229" t="str">
            <v>160430091Nonirrigated</v>
          </cell>
          <cell r="B2229">
            <v>32</v>
          </cell>
          <cell r="R2229" t="str">
            <v>160430091All</v>
          </cell>
          <cell r="S2229">
            <v>46</v>
          </cell>
        </row>
        <row r="2230">
          <cell r="A2230" t="str">
            <v>160430130All</v>
          </cell>
          <cell r="B2230">
            <v>673</v>
          </cell>
          <cell r="R2230" t="str">
            <v>160430091Irrigated</v>
          </cell>
          <cell r="S2230">
            <v>59</v>
          </cell>
        </row>
        <row r="2231">
          <cell r="A2231" t="str">
            <v>160430711All</v>
          </cell>
          <cell r="B2231">
            <v>1176</v>
          </cell>
          <cell r="R2231" t="str">
            <v>160430091NonIrrigated</v>
          </cell>
          <cell r="S2231">
            <v>32</v>
          </cell>
        </row>
        <row r="2232">
          <cell r="A2232" t="str">
            <v>160450011All</v>
          </cell>
          <cell r="B2232">
            <v>72</v>
          </cell>
          <cell r="R2232" t="str">
            <v>160430130All</v>
          </cell>
          <cell r="S2232">
            <v>673</v>
          </cell>
        </row>
        <row r="2233">
          <cell r="A2233" t="str">
            <v>160450016All</v>
          </cell>
          <cell r="B2233">
            <v>53</v>
          </cell>
          <cell r="R2233" t="str">
            <v>160430711All</v>
          </cell>
          <cell r="S2233">
            <v>1176</v>
          </cell>
        </row>
        <row r="2234">
          <cell r="A2234" t="str">
            <v>160450041All</v>
          </cell>
          <cell r="B2234">
            <v>113</v>
          </cell>
          <cell r="R2234" t="str">
            <v>160450011All</v>
          </cell>
          <cell r="S2234">
            <v>72</v>
          </cell>
        </row>
        <row r="2235">
          <cell r="A2235" t="str">
            <v>160450091All</v>
          </cell>
          <cell r="B2235">
            <v>18</v>
          </cell>
          <cell r="R2235" t="str">
            <v>160450016All</v>
          </cell>
          <cell r="S2235">
            <v>53</v>
          </cell>
        </row>
        <row r="2236">
          <cell r="A2236" t="str">
            <v>160470011All</v>
          </cell>
          <cell r="B2236">
            <v>74</v>
          </cell>
          <cell r="R2236" t="str">
            <v>160450041All</v>
          </cell>
          <cell r="S2236">
            <v>113</v>
          </cell>
        </row>
        <row r="2237">
          <cell r="A2237" t="str">
            <v>160470016All</v>
          </cell>
          <cell r="B2237">
            <v>60</v>
          </cell>
          <cell r="R2237" t="str">
            <v>160450091All</v>
          </cell>
          <cell r="S2237">
            <v>18</v>
          </cell>
        </row>
        <row r="2238">
          <cell r="A2238" t="str">
            <v>160470041All</v>
          </cell>
          <cell r="B2238">
            <v>116</v>
          </cell>
          <cell r="R2238" t="str">
            <v>160470011All</v>
          </cell>
          <cell r="S2238">
            <v>74</v>
          </cell>
        </row>
        <row r="2239">
          <cell r="A2239" t="str">
            <v>160470091All</v>
          </cell>
          <cell r="B2239">
            <v>60</v>
          </cell>
          <cell r="R2239" t="str">
            <v>160470016All</v>
          </cell>
          <cell r="S2239">
            <v>60</v>
          </cell>
        </row>
        <row r="2240">
          <cell r="A2240" t="str">
            <v>160470711All</v>
          </cell>
          <cell r="B2240">
            <v>1680</v>
          </cell>
          <cell r="R2240" t="str">
            <v>160470041All</v>
          </cell>
          <cell r="S2240">
            <v>116</v>
          </cell>
        </row>
        <row r="2241">
          <cell r="A2241" t="str">
            <v>160490011All</v>
          </cell>
          <cell r="B2241">
            <v>46</v>
          </cell>
          <cell r="R2241" t="str">
            <v>160470091All</v>
          </cell>
          <cell r="S2241">
            <v>60</v>
          </cell>
        </row>
        <row r="2242">
          <cell r="A2242" t="str">
            <v>160490016All</v>
          </cell>
          <cell r="B2242">
            <v>48</v>
          </cell>
          <cell r="R2242" t="str">
            <v>160470711All</v>
          </cell>
          <cell r="S2242">
            <v>1680</v>
          </cell>
        </row>
        <row r="2243">
          <cell r="A2243" t="str">
            <v>160490031All</v>
          </cell>
          <cell r="B2243">
            <v>11</v>
          </cell>
          <cell r="R2243" t="str">
            <v>160490011All</v>
          </cell>
          <cell r="S2243">
            <v>46</v>
          </cell>
        </row>
        <row r="2244">
          <cell r="A2244" t="str">
            <v>160490047GAD/GASAll</v>
          </cell>
          <cell r="B2244">
            <v>707</v>
          </cell>
          <cell r="R2244" t="str">
            <v>160490016All</v>
          </cell>
          <cell r="S2244">
            <v>48</v>
          </cell>
        </row>
        <row r="2245">
          <cell r="A2245" t="str">
            <v>160490047GARAll</v>
          </cell>
          <cell r="B2245">
            <v>673</v>
          </cell>
          <cell r="R2245" t="str">
            <v>160490031All</v>
          </cell>
          <cell r="S2245">
            <v>11</v>
          </cell>
        </row>
        <row r="2246">
          <cell r="A2246" t="str">
            <v>160490067All</v>
          </cell>
          <cell r="B2246">
            <v>995</v>
          </cell>
          <cell r="R2246" t="str">
            <v>160490047GAD/GASAll</v>
          </cell>
          <cell r="S2246">
            <v>707</v>
          </cell>
        </row>
        <row r="2247">
          <cell r="A2247" t="str">
            <v>160490091All</v>
          </cell>
          <cell r="B2247">
            <v>40</v>
          </cell>
          <cell r="R2247" t="str">
            <v>160490047GARAll</v>
          </cell>
          <cell r="S2247">
            <v>673</v>
          </cell>
        </row>
        <row r="2248">
          <cell r="A2248" t="str">
            <v>160490129All</v>
          </cell>
          <cell r="B2248">
            <v>1159</v>
          </cell>
          <cell r="R2248" t="str">
            <v>160490067All</v>
          </cell>
          <cell r="S2248">
            <v>995</v>
          </cell>
        </row>
        <row r="2249">
          <cell r="A2249" t="str">
            <v>160490401All</v>
          </cell>
          <cell r="B2249">
            <v>805</v>
          </cell>
          <cell r="R2249" t="str">
            <v>160490091All</v>
          </cell>
          <cell r="S2249">
            <v>40</v>
          </cell>
        </row>
        <row r="2250">
          <cell r="A2250" t="str">
            <v>160490711All</v>
          </cell>
          <cell r="B2250">
            <v>890</v>
          </cell>
          <cell r="R2250" t="str">
            <v>160490129All</v>
          </cell>
          <cell r="S2250">
            <v>1159</v>
          </cell>
        </row>
        <row r="2251">
          <cell r="A2251" t="str">
            <v>160510011All</v>
          </cell>
          <cell r="B2251">
            <v>70</v>
          </cell>
          <cell r="R2251" t="str">
            <v>160490401All</v>
          </cell>
          <cell r="S2251">
            <v>805</v>
          </cell>
        </row>
        <row r="2252">
          <cell r="A2252" t="str">
            <v>160510016All</v>
          </cell>
          <cell r="B2252">
            <v>54</v>
          </cell>
          <cell r="R2252" t="str">
            <v>160490711All</v>
          </cell>
          <cell r="S2252">
            <v>890</v>
          </cell>
        </row>
        <row r="2253">
          <cell r="A2253" t="str">
            <v>160510041All</v>
          </cell>
          <cell r="B2253">
            <v>67</v>
          </cell>
          <cell r="R2253" t="str">
            <v>160510011All</v>
          </cell>
          <cell r="S2253">
            <v>70</v>
          </cell>
        </row>
        <row r="2254">
          <cell r="A2254" t="str">
            <v>160510067All</v>
          </cell>
          <cell r="B2254">
            <v>266</v>
          </cell>
          <cell r="R2254" t="str">
            <v>160510016All</v>
          </cell>
          <cell r="S2254">
            <v>54</v>
          </cell>
        </row>
        <row r="2255">
          <cell r="A2255" t="str">
            <v>160510091All</v>
          </cell>
          <cell r="B2255">
            <v>64</v>
          </cell>
          <cell r="R2255" t="str">
            <v>160510041All</v>
          </cell>
          <cell r="S2255">
            <v>67</v>
          </cell>
        </row>
        <row r="2256">
          <cell r="A2256" t="str">
            <v>160510711All</v>
          </cell>
          <cell r="B2256">
            <v>1288</v>
          </cell>
          <cell r="R2256" t="str">
            <v>160510067All</v>
          </cell>
          <cell r="S2256">
            <v>266</v>
          </cell>
        </row>
        <row r="2257">
          <cell r="A2257" t="str">
            <v>160530011All</v>
          </cell>
          <cell r="B2257">
            <v>77</v>
          </cell>
          <cell r="R2257" t="str">
            <v>160510091All</v>
          </cell>
          <cell r="S2257">
            <v>64</v>
          </cell>
        </row>
        <row r="2258">
          <cell r="A2258" t="str">
            <v>160530016All</v>
          </cell>
          <cell r="B2258">
            <v>71</v>
          </cell>
          <cell r="R2258" t="str">
            <v>160510711All</v>
          </cell>
          <cell r="S2258">
            <v>1288</v>
          </cell>
        </row>
        <row r="2259">
          <cell r="A2259" t="str">
            <v>160530041All</v>
          </cell>
          <cell r="B2259">
            <v>102</v>
          </cell>
          <cell r="R2259" t="str">
            <v>160530011All</v>
          </cell>
          <cell r="S2259">
            <v>77</v>
          </cell>
        </row>
        <row r="2260">
          <cell r="A2260" t="str">
            <v>160530067All</v>
          </cell>
          <cell r="B2260">
            <v>259</v>
          </cell>
          <cell r="R2260" t="str">
            <v>160530016All</v>
          </cell>
          <cell r="S2260">
            <v>71</v>
          </cell>
        </row>
        <row r="2261">
          <cell r="A2261" t="str">
            <v>160530091All</v>
          </cell>
          <cell r="B2261">
            <v>76</v>
          </cell>
          <cell r="R2261" t="str">
            <v>160530041All</v>
          </cell>
          <cell r="S2261">
            <v>102</v>
          </cell>
        </row>
        <row r="2262">
          <cell r="A2262" t="str">
            <v>160530711All</v>
          </cell>
          <cell r="B2262">
            <v>1932</v>
          </cell>
          <cell r="R2262" t="str">
            <v>160530067All</v>
          </cell>
          <cell r="S2262">
            <v>259</v>
          </cell>
        </row>
        <row r="2263">
          <cell r="A2263" t="str">
            <v>160550011All</v>
          </cell>
          <cell r="B2263">
            <v>39</v>
          </cell>
          <cell r="R2263" t="str">
            <v>160530091All</v>
          </cell>
          <cell r="S2263">
            <v>76</v>
          </cell>
        </row>
        <row r="2264">
          <cell r="A2264" t="str">
            <v>160550016All</v>
          </cell>
          <cell r="B2264">
            <v>57</v>
          </cell>
          <cell r="R2264" t="str">
            <v>160530711All</v>
          </cell>
          <cell r="S2264">
            <v>1932</v>
          </cell>
        </row>
        <row r="2265">
          <cell r="A2265" t="str">
            <v>160550016Irrigated</v>
          </cell>
          <cell r="B2265">
            <v>71</v>
          </cell>
          <cell r="R2265" t="str">
            <v>160550011All</v>
          </cell>
          <cell r="S2265">
            <v>39</v>
          </cell>
        </row>
        <row r="2266">
          <cell r="A2266" t="str">
            <v>160550016Nonirrigated</v>
          </cell>
          <cell r="B2266">
            <v>36</v>
          </cell>
          <cell r="R2266" t="str">
            <v>160550016All</v>
          </cell>
          <cell r="S2266">
            <v>57</v>
          </cell>
        </row>
        <row r="2267">
          <cell r="A2267" t="str">
            <v>160550067All</v>
          </cell>
          <cell r="B2267">
            <v>1179</v>
          </cell>
          <cell r="R2267" t="str">
            <v>160550016Irrigated</v>
          </cell>
          <cell r="S2267">
            <v>71</v>
          </cell>
        </row>
        <row r="2268">
          <cell r="A2268" t="str">
            <v>160550091All</v>
          </cell>
          <cell r="B2268">
            <v>35</v>
          </cell>
          <cell r="R2268" t="str">
            <v>160550016NonIrrigated</v>
          </cell>
          <cell r="S2268">
            <v>36</v>
          </cell>
        </row>
        <row r="2269">
          <cell r="A2269" t="str">
            <v>160550401All</v>
          </cell>
          <cell r="B2269">
            <v>690</v>
          </cell>
          <cell r="R2269" t="str">
            <v>160550067All</v>
          </cell>
          <cell r="S2269">
            <v>1179</v>
          </cell>
        </row>
        <row r="2270">
          <cell r="A2270" t="str">
            <v>160550711All</v>
          </cell>
          <cell r="B2270">
            <v>774</v>
          </cell>
          <cell r="R2270" t="str">
            <v>160550091All</v>
          </cell>
          <cell r="S2270">
            <v>35</v>
          </cell>
        </row>
        <row r="2271">
          <cell r="A2271" t="str">
            <v>160570011All</v>
          </cell>
          <cell r="B2271">
            <v>52</v>
          </cell>
          <cell r="R2271" t="str">
            <v>160550401All</v>
          </cell>
          <cell r="S2271">
            <v>690</v>
          </cell>
        </row>
        <row r="2272">
          <cell r="A2272" t="str">
            <v>160570016All</v>
          </cell>
          <cell r="B2272">
            <v>46</v>
          </cell>
          <cell r="R2272" t="str">
            <v>160550711All</v>
          </cell>
          <cell r="S2272">
            <v>774</v>
          </cell>
        </row>
        <row r="2273">
          <cell r="A2273" t="str">
            <v>160570047GAD/GASAll</v>
          </cell>
          <cell r="B2273">
            <v>776</v>
          </cell>
          <cell r="R2273" t="str">
            <v>160570011All</v>
          </cell>
          <cell r="S2273">
            <v>52</v>
          </cell>
        </row>
        <row r="2274">
          <cell r="A2274" t="str">
            <v>160570047GARAll</v>
          </cell>
          <cell r="B2274">
            <v>815</v>
          </cell>
          <cell r="R2274" t="str">
            <v>160570016All</v>
          </cell>
          <cell r="S2274">
            <v>46</v>
          </cell>
        </row>
        <row r="2275">
          <cell r="A2275" t="str">
            <v>160570067All</v>
          </cell>
          <cell r="B2275">
            <v>1254</v>
          </cell>
          <cell r="R2275" t="str">
            <v>160570047GAD/GASAll</v>
          </cell>
          <cell r="S2275">
            <v>776</v>
          </cell>
        </row>
        <row r="2276">
          <cell r="A2276" t="str">
            <v>160570091All</v>
          </cell>
          <cell r="B2276">
            <v>43</v>
          </cell>
          <cell r="R2276" t="str">
            <v>160570047GARAll</v>
          </cell>
          <cell r="S2276">
            <v>815</v>
          </cell>
        </row>
        <row r="2277">
          <cell r="A2277" t="str">
            <v>160570129All</v>
          </cell>
          <cell r="B2277">
            <v>1260</v>
          </cell>
          <cell r="R2277" t="str">
            <v>160570067All</v>
          </cell>
          <cell r="S2277">
            <v>1254</v>
          </cell>
        </row>
        <row r="2278">
          <cell r="A2278" t="str">
            <v>160570130All</v>
          </cell>
          <cell r="B2278">
            <v>536</v>
          </cell>
          <cell r="R2278" t="str">
            <v>160570091All</v>
          </cell>
          <cell r="S2278">
            <v>43</v>
          </cell>
        </row>
        <row r="2279">
          <cell r="A2279" t="str">
            <v>160570401All</v>
          </cell>
          <cell r="B2279">
            <v>920</v>
          </cell>
          <cell r="R2279" t="str">
            <v>160570129All</v>
          </cell>
          <cell r="S2279">
            <v>1260</v>
          </cell>
        </row>
        <row r="2280">
          <cell r="A2280" t="str">
            <v>160570711All</v>
          </cell>
          <cell r="B2280">
            <v>844</v>
          </cell>
          <cell r="R2280" t="str">
            <v>160570130All</v>
          </cell>
          <cell r="S2280">
            <v>536</v>
          </cell>
        </row>
        <row r="2281">
          <cell r="A2281" t="str">
            <v>160590011All</v>
          </cell>
          <cell r="B2281">
            <v>62</v>
          </cell>
          <cell r="R2281" t="str">
            <v>160570401All</v>
          </cell>
          <cell r="S2281">
            <v>920</v>
          </cell>
        </row>
        <row r="2282">
          <cell r="A2282" t="str">
            <v>160590091All</v>
          </cell>
          <cell r="B2282">
            <v>40</v>
          </cell>
          <cell r="R2282" t="str">
            <v>160570711All</v>
          </cell>
          <cell r="S2282">
            <v>844</v>
          </cell>
        </row>
        <row r="2283">
          <cell r="A2283" t="str">
            <v>160610011All</v>
          </cell>
          <cell r="B2283">
            <v>44</v>
          </cell>
          <cell r="R2283" t="str">
            <v>160590011All</v>
          </cell>
          <cell r="S2283">
            <v>62</v>
          </cell>
        </row>
        <row r="2284">
          <cell r="A2284" t="str">
            <v>160610016All</v>
          </cell>
          <cell r="B2284">
            <v>48</v>
          </cell>
          <cell r="R2284" t="str">
            <v>160590091All</v>
          </cell>
          <cell r="S2284">
            <v>40</v>
          </cell>
        </row>
        <row r="2285">
          <cell r="A2285" t="str">
            <v>160610031All</v>
          </cell>
          <cell r="B2285">
            <v>11</v>
          </cell>
          <cell r="R2285" t="str">
            <v>160610011All</v>
          </cell>
          <cell r="S2285">
            <v>44</v>
          </cell>
        </row>
        <row r="2286">
          <cell r="A2286" t="str">
            <v>160610047GAD/GASAll</v>
          </cell>
          <cell r="B2286">
            <v>841</v>
          </cell>
          <cell r="R2286" t="str">
            <v>160610016All</v>
          </cell>
          <cell r="S2286">
            <v>48</v>
          </cell>
        </row>
        <row r="2287">
          <cell r="A2287" t="str">
            <v>160610047GARAll</v>
          </cell>
          <cell r="B2287">
            <v>862</v>
          </cell>
          <cell r="R2287" t="str">
            <v>160610031All</v>
          </cell>
          <cell r="S2287">
            <v>11</v>
          </cell>
        </row>
        <row r="2288">
          <cell r="A2288" t="str">
            <v>160610067All</v>
          </cell>
          <cell r="B2288">
            <v>1021</v>
          </cell>
          <cell r="R2288" t="str">
            <v>160610047GAD/GASAll</v>
          </cell>
          <cell r="S2288">
            <v>841</v>
          </cell>
        </row>
        <row r="2289">
          <cell r="A2289" t="str">
            <v>160610091All</v>
          </cell>
          <cell r="B2289">
            <v>41</v>
          </cell>
          <cell r="R2289" t="str">
            <v>160610047GARAll</v>
          </cell>
          <cell r="S2289">
            <v>862</v>
          </cell>
        </row>
        <row r="2290">
          <cell r="A2290" t="str">
            <v>160610129All</v>
          </cell>
          <cell r="B2290">
            <v>1110</v>
          </cell>
          <cell r="R2290" t="str">
            <v>160610067All</v>
          </cell>
          <cell r="S2290">
            <v>1021</v>
          </cell>
        </row>
        <row r="2291">
          <cell r="A2291" t="str">
            <v>160610401All</v>
          </cell>
          <cell r="B2291">
            <v>700</v>
          </cell>
          <cell r="R2291" t="str">
            <v>160610091All</v>
          </cell>
          <cell r="S2291">
            <v>41</v>
          </cell>
        </row>
        <row r="2292">
          <cell r="A2292" t="str">
            <v>160610711All</v>
          </cell>
          <cell r="B2292">
            <v>769</v>
          </cell>
          <cell r="R2292" t="str">
            <v>160610129All</v>
          </cell>
          <cell r="S2292">
            <v>1110</v>
          </cell>
        </row>
        <row r="2293">
          <cell r="A2293" t="str">
            <v>160630011All</v>
          </cell>
          <cell r="B2293">
            <v>67</v>
          </cell>
          <cell r="R2293" t="str">
            <v>160610401All</v>
          </cell>
          <cell r="S2293">
            <v>700</v>
          </cell>
        </row>
        <row r="2294">
          <cell r="A2294" t="str">
            <v>160630016All</v>
          </cell>
          <cell r="B2294">
            <v>69</v>
          </cell>
          <cell r="R2294" t="str">
            <v>160610711All</v>
          </cell>
          <cell r="S2294">
            <v>769</v>
          </cell>
        </row>
        <row r="2295">
          <cell r="A2295" t="str">
            <v>160630041All</v>
          </cell>
          <cell r="B2295">
            <v>111</v>
          </cell>
          <cell r="R2295" t="str">
            <v>160630011All</v>
          </cell>
          <cell r="S2295">
            <v>67</v>
          </cell>
        </row>
        <row r="2296">
          <cell r="A2296" t="str">
            <v>160630091All</v>
          </cell>
          <cell r="B2296">
            <v>63</v>
          </cell>
          <cell r="R2296" t="str">
            <v>160630016All</v>
          </cell>
          <cell r="S2296">
            <v>69</v>
          </cell>
        </row>
        <row r="2297">
          <cell r="A2297" t="str">
            <v>160650011All</v>
          </cell>
          <cell r="B2297">
            <v>53</v>
          </cell>
          <cell r="R2297" t="str">
            <v>160630041All</v>
          </cell>
          <cell r="S2297">
            <v>111</v>
          </cell>
        </row>
        <row r="2298">
          <cell r="A2298" t="str">
            <v>160650016All</v>
          </cell>
          <cell r="B2298">
            <v>55</v>
          </cell>
          <cell r="R2298" t="str">
            <v>160630091All</v>
          </cell>
          <cell r="S2298">
            <v>63</v>
          </cell>
        </row>
        <row r="2299">
          <cell r="A2299" t="str">
            <v>160650041All</v>
          </cell>
          <cell r="B2299">
            <v>74</v>
          </cell>
          <cell r="R2299" t="str">
            <v>160650011All</v>
          </cell>
          <cell r="S2299">
            <v>53</v>
          </cell>
        </row>
        <row r="2300">
          <cell r="A2300" t="str">
            <v>160650091All</v>
          </cell>
          <cell r="B2300">
            <v>55</v>
          </cell>
          <cell r="R2300" t="str">
            <v>160650016All</v>
          </cell>
          <cell r="S2300">
            <v>55</v>
          </cell>
        </row>
        <row r="2301">
          <cell r="A2301" t="str">
            <v>160650711All</v>
          </cell>
          <cell r="B2301">
            <v>1204</v>
          </cell>
          <cell r="R2301" t="str">
            <v>160650041All</v>
          </cell>
          <cell r="S2301">
            <v>74</v>
          </cell>
        </row>
        <row r="2302">
          <cell r="A2302" t="str">
            <v>160670011All</v>
          </cell>
          <cell r="B2302">
            <v>73</v>
          </cell>
          <cell r="R2302" t="str">
            <v>160650091All</v>
          </cell>
          <cell r="S2302">
            <v>55</v>
          </cell>
        </row>
        <row r="2303">
          <cell r="A2303" t="str">
            <v>160670016All</v>
          </cell>
          <cell r="B2303">
            <v>78</v>
          </cell>
          <cell r="R2303" t="str">
            <v>160650711All</v>
          </cell>
          <cell r="S2303">
            <v>1204</v>
          </cell>
        </row>
        <row r="2304">
          <cell r="A2304" t="str">
            <v>160670041All</v>
          </cell>
          <cell r="B2304">
            <v>109</v>
          </cell>
          <cell r="R2304" t="str">
            <v>160670011All</v>
          </cell>
          <cell r="S2304">
            <v>73</v>
          </cell>
        </row>
        <row r="2305">
          <cell r="A2305" t="str">
            <v>160670067All</v>
          </cell>
          <cell r="B2305">
            <v>280</v>
          </cell>
          <cell r="R2305" t="str">
            <v>160670016All</v>
          </cell>
          <cell r="S2305">
            <v>78</v>
          </cell>
        </row>
        <row r="2306">
          <cell r="A2306" t="str">
            <v>160670091All</v>
          </cell>
          <cell r="B2306">
            <v>74</v>
          </cell>
          <cell r="R2306" t="str">
            <v>160670041All</v>
          </cell>
          <cell r="S2306">
            <v>109</v>
          </cell>
        </row>
        <row r="2307">
          <cell r="A2307" t="str">
            <v>160670711All</v>
          </cell>
          <cell r="B2307">
            <v>504</v>
          </cell>
          <cell r="R2307" t="str">
            <v>160670067All</v>
          </cell>
          <cell r="S2307">
            <v>280</v>
          </cell>
        </row>
        <row r="2308">
          <cell r="A2308" t="str">
            <v>160690011All</v>
          </cell>
          <cell r="B2308">
            <v>48</v>
          </cell>
          <cell r="R2308" t="str">
            <v>160670091All</v>
          </cell>
          <cell r="S2308">
            <v>74</v>
          </cell>
        </row>
        <row r="2309">
          <cell r="A2309" t="str">
            <v>160690016All</v>
          </cell>
          <cell r="B2309">
            <v>43</v>
          </cell>
          <cell r="R2309" t="str">
            <v>160670711All</v>
          </cell>
          <cell r="S2309">
            <v>504</v>
          </cell>
        </row>
        <row r="2310">
          <cell r="A2310" t="str">
            <v>160690047GAD/GASAll</v>
          </cell>
          <cell r="B2310">
            <v>833</v>
          </cell>
          <cell r="R2310" t="str">
            <v>160690011All</v>
          </cell>
          <cell r="S2310">
            <v>48</v>
          </cell>
        </row>
        <row r="2311">
          <cell r="A2311" t="str">
            <v>160690047GARAll</v>
          </cell>
          <cell r="B2311">
            <v>820</v>
          </cell>
          <cell r="R2311" t="str">
            <v>160690016All</v>
          </cell>
          <cell r="S2311">
            <v>43</v>
          </cell>
        </row>
        <row r="2312">
          <cell r="A2312" t="str">
            <v>160690067All</v>
          </cell>
          <cell r="B2312">
            <v>1166</v>
          </cell>
          <cell r="R2312" t="str">
            <v>160690047GAD/GASAll</v>
          </cell>
          <cell r="S2312">
            <v>833</v>
          </cell>
        </row>
        <row r="2313">
          <cell r="A2313" t="str">
            <v>160690091All</v>
          </cell>
          <cell r="B2313">
            <v>42</v>
          </cell>
          <cell r="R2313" t="str">
            <v>160690047GARAll</v>
          </cell>
          <cell r="S2313">
            <v>820</v>
          </cell>
        </row>
        <row r="2314">
          <cell r="A2314" t="str">
            <v>160690129All</v>
          </cell>
          <cell r="B2314">
            <v>1225</v>
          </cell>
          <cell r="R2314" t="str">
            <v>160690067All</v>
          </cell>
          <cell r="S2314">
            <v>1166</v>
          </cell>
        </row>
        <row r="2315">
          <cell r="A2315" t="str">
            <v>160690130All</v>
          </cell>
          <cell r="B2315">
            <v>536</v>
          </cell>
          <cell r="R2315" t="str">
            <v>160690091All</v>
          </cell>
          <cell r="S2315">
            <v>42</v>
          </cell>
        </row>
        <row r="2316">
          <cell r="A2316" t="str">
            <v>160690401All</v>
          </cell>
          <cell r="B2316">
            <v>936</v>
          </cell>
          <cell r="R2316" t="str">
            <v>160690129All</v>
          </cell>
          <cell r="S2316">
            <v>1225</v>
          </cell>
        </row>
        <row r="2317">
          <cell r="A2317" t="str">
            <v>160690711All</v>
          </cell>
          <cell r="B2317">
            <v>767</v>
          </cell>
          <cell r="R2317" t="str">
            <v>160690130All</v>
          </cell>
          <cell r="S2317">
            <v>536</v>
          </cell>
        </row>
        <row r="2318">
          <cell r="A2318" t="str">
            <v>160710011All</v>
          </cell>
          <cell r="B2318">
            <v>19</v>
          </cell>
          <cell r="R2318" t="str">
            <v>160690401All</v>
          </cell>
          <cell r="S2318">
            <v>936</v>
          </cell>
        </row>
        <row r="2319">
          <cell r="A2319" t="str">
            <v>160710016All</v>
          </cell>
          <cell r="B2319">
            <v>42</v>
          </cell>
          <cell r="R2319" t="str">
            <v>160690711All</v>
          </cell>
          <cell r="S2319">
            <v>767</v>
          </cell>
        </row>
        <row r="2320">
          <cell r="A2320" t="str">
            <v>160710079All</v>
          </cell>
          <cell r="B2320">
            <v>230</v>
          </cell>
          <cell r="R2320" t="str">
            <v>160710011All</v>
          </cell>
          <cell r="S2320">
            <v>19</v>
          </cell>
        </row>
        <row r="2321">
          <cell r="A2321" t="str">
            <v>160710091All</v>
          </cell>
          <cell r="B2321">
            <v>29</v>
          </cell>
          <cell r="R2321" t="str">
            <v>160710016All</v>
          </cell>
          <cell r="S2321">
            <v>42</v>
          </cell>
        </row>
        <row r="2322">
          <cell r="A2322" t="str">
            <v>160710091Irrigated</v>
          </cell>
          <cell r="B2322">
            <v>41</v>
          </cell>
          <cell r="R2322" t="str">
            <v>160710079All</v>
          </cell>
          <cell r="S2322">
            <v>230</v>
          </cell>
        </row>
        <row r="2323">
          <cell r="A2323" t="str">
            <v>160710091Nonirrigated</v>
          </cell>
          <cell r="B2323">
            <v>18</v>
          </cell>
          <cell r="R2323" t="str">
            <v>160710091All</v>
          </cell>
          <cell r="S2323">
            <v>29</v>
          </cell>
        </row>
        <row r="2324">
          <cell r="A2324" t="str">
            <v>160730011All</v>
          </cell>
          <cell r="B2324">
            <v>64</v>
          </cell>
          <cell r="R2324" t="str">
            <v>160710091Irrigated</v>
          </cell>
          <cell r="S2324">
            <v>41</v>
          </cell>
        </row>
        <row r="2325">
          <cell r="A2325" t="str">
            <v>160730016All</v>
          </cell>
          <cell r="B2325">
            <v>57</v>
          </cell>
          <cell r="R2325" t="str">
            <v>160710091NonIrrigated</v>
          </cell>
          <cell r="S2325">
            <v>18</v>
          </cell>
        </row>
        <row r="2326">
          <cell r="A2326" t="str">
            <v>160730041All</v>
          </cell>
          <cell r="B2326">
            <v>111</v>
          </cell>
          <cell r="R2326" t="str">
            <v>160730011All</v>
          </cell>
          <cell r="S2326">
            <v>64</v>
          </cell>
        </row>
        <row r="2327">
          <cell r="A2327" t="str">
            <v>160730091All</v>
          </cell>
          <cell r="B2327">
            <v>62</v>
          </cell>
          <cell r="R2327" t="str">
            <v>160730016All</v>
          </cell>
          <cell r="S2327">
            <v>57</v>
          </cell>
        </row>
        <row r="2328">
          <cell r="A2328" t="str">
            <v>160750011All</v>
          </cell>
          <cell r="B2328">
            <v>77</v>
          </cell>
          <cell r="R2328" t="str">
            <v>160730041All</v>
          </cell>
          <cell r="S2328">
            <v>111</v>
          </cell>
        </row>
        <row r="2329">
          <cell r="A2329" t="str">
            <v>160750016All</v>
          </cell>
          <cell r="B2329">
            <v>50</v>
          </cell>
          <cell r="R2329" t="str">
            <v>160730091All</v>
          </cell>
          <cell r="S2329">
            <v>62</v>
          </cell>
        </row>
        <row r="2330">
          <cell r="A2330" t="str">
            <v>160750041All</v>
          </cell>
          <cell r="B2330">
            <v>135</v>
          </cell>
          <cell r="R2330" t="str">
            <v>160750011All</v>
          </cell>
          <cell r="S2330">
            <v>77</v>
          </cell>
        </row>
        <row r="2331">
          <cell r="A2331" t="str">
            <v>160770011All</v>
          </cell>
          <cell r="B2331">
            <v>44</v>
          </cell>
          <cell r="R2331" t="str">
            <v>160750016All</v>
          </cell>
          <cell r="S2331">
            <v>50</v>
          </cell>
        </row>
        <row r="2332">
          <cell r="A2332" t="str">
            <v>160770011Irrigated</v>
          </cell>
          <cell r="B2332">
            <v>70</v>
          </cell>
          <cell r="R2332" t="str">
            <v>160750041All</v>
          </cell>
          <cell r="S2332">
            <v>135</v>
          </cell>
        </row>
        <row r="2333">
          <cell r="A2333" t="str">
            <v>160770011Nonirrigated</v>
          </cell>
          <cell r="B2333">
            <v>18</v>
          </cell>
          <cell r="R2333" t="str">
            <v>160770011All</v>
          </cell>
          <cell r="S2333">
            <v>44</v>
          </cell>
        </row>
        <row r="2334">
          <cell r="A2334" t="str">
            <v>160770016All</v>
          </cell>
          <cell r="B2334">
            <v>46</v>
          </cell>
          <cell r="R2334" t="str">
            <v>160770011Irrigated</v>
          </cell>
          <cell r="S2334">
            <v>70</v>
          </cell>
        </row>
        <row r="2335">
          <cell r="A2335" t="str">
            <v>160770016Irrigated</v>
          </cell>
          <cell r="B2335">
            <v>57</v>
          </cell>
          <cell r="R2335" t="str">
            <v>160770011NonIrrigated</v>
          </cell>
          <cell r="S2335">
            <v>18</v>
          </cell>
        </row>
        <row r="2336">
          <cell r="A2336" t="str">
            <v>160770016Nonirrigated</v>
          </cell>
          <cell r="B2336">
            <v>18</v>
          </cell>
          <cell r="R2336" t="str">
            <v>160770016All</v>
          </cell>
          <cell r="S2336">
            <v>46</v>
          </cell>
        </row>
        <row r="2337">
          <cell r="A2337" t="str">
            <v>160770041All</v>
          </cell>
          <cell r="B2337">
            <v>105</v>
          </cell>
          <cell r="R2337" t="str">
            <v>160770016Irrigated</v>
          </cell>
          <cell r="S2337">
            <v>57</v>
          </cell>
        </row>
        <row r="2338">
          <cell r="A2338" t="str">
            <v>160770067All</v>
          </cell>
          <cell r="B2338">
            <v>294</v>
          </cell>
          <cell r="R2338" t="str">
            <v>160770016NonIrrigated</v>
          </cell>
          <cell r="S2338">
            <v>18</v>
          </cell>
        </row>
        <row r="2339">
          <cell r="A2339" t="str">
            <v>160770079All</v>
          </cell>
          <cell r="B2339">
            <v>275</v>
          </cell>
          <cell r="R2339" t="str">
            <v>160770041All</v>
          </cell>
          <cell r="S2339">
            <v>105</v>
          </cell>
        </row>
        <row r="2340">
          <cell r="A2340" t="str">
            <v>160770091All</v>
          </cell>
          <cell r="B2340">
            <v>39</v>
          </cell>
          <cell r="R2340" t="str">
            <v>160770067All</v>
          </cell>
          <cell r="S2340">
            <v>294</v>
          </cell>
        </row>
        <row r="2341">
          <cell r="A2341" t="str">
            <v>160770091Irrigated</v>
          </cell>
          <cell r="B2341">
            <v>61</v>
          </cell>
          <cell r="R2341" t="str">
            <v>160770079All</v>
          </cell>
          <cell r="S2341">
            <v>275</v>
          </cell>
        </row>
        <row r="2342">
          <cell r="A2342" t="str">
            <v>160770091Nonirrigated</v>
          </cell>
          <cell r="B2342">
            <v>16</v>
          </cell>
          <cell r="R2342" t="str">
            <v>160770091All</v>
          </cell>
          <cell r="S2342">
            <v>39</v>
          </cell>
        </row>
        <row r="2343">
          <cell r="A2343" t="str">
            <v>160770130All</v>
          </cell>
          <cell r="B2343">
            <v>414</v>
          </cell>
          <cell r="R2343" t="str">
            <v>160770091Irrigated</v>
          </cell>
          <cell r="S2343">
            <v>61</v>
          </cell>
        </row>
        <row r="2344">
          <cell r="A2344" t="str">
            <v>160770711All</v>
          </cell>
          <cell r="B2344">
            <v>1698</v>
          </cell>
          <cell r="R2344" t="str">
            <v>160770091NonIrrigated</v>
          </cell>
          <cell r="S2344">
            <v>16</v>
          </cell>
        </row>
        <row r="2345">
          <cell r="A2345" t="str">
            <v>160810011All</v>
          </cell>
          <cell r="B2345">
            <v>25</v>
          </cell>
          <cell r="R2345" t="str">
            <v>160770130All</v>
          </cell>
          <cell r="S2345">
            <v>414</v>
          </cell>
        </row>
        <row r="2346">
          <cell r="A2346" t="str">
            <v>160810011Irrigated</v>
          </cell>
          <cell r="B2346">
            <v>40</v>
          </cell>
          <cell r="R2346" t="str">
            <v>160770711All</v>
          </cell>
          <cell r="S2346">
            <v>1698</v>
          </cell>
        </row>
        <row r="2347">
          <cell r="A2347" t="str">
            <v>160810011Nonirrigated</v>
          </cell>
          <cell r="B2347">
            <v>20</v>
          </cell>
          <cell r="R2347" t="str">
            <v>160810011All</v>
          </cell>
          <cell r="S2347">
            <v>25</v>
          </cell>
        </row>
        <row r="2348">
          <cell r="A2348" t="str">
            <v>160810016All</v>
          </cell>
          <cell r="B2348">
            <v>38</v>
          </cell>
          <cell r="R2348" t="str">
            <v>160810011Irrigated</v>
          </cell>
          <cell r="S2348">
            <v>40</v>
          </cell>
        </row>
        <row r="2349">
          <cell r="A2349" t="str">
            <v>160810016Irrigated</v>
          </cell>
          <cell r="B2349">
            <v>46</v>
          </cell>
          <cell r="R2349" t="str">
            <v>160810011NonIrrigated</v>
          </cell>
          <cell r="S2349">
            <v>20</v>
          </cell>
        </row>
        <row r="2350">
          <cell r="A2350" t="str">
            <v>160810016Nonirrigated</v>
          </cell>
          <cell r="B2350">
            <v>23</v>
          </cell>
          <cell r="R2350" t="str">
            <v>160810016All</v>
          </cell>
          <cell r="S2350">
            <v>38</v>
          </cell>
        </row>
        <row r="2351">
          <cell r="A2351" t="str">
            <v>160810091All</v>
          </cell>
          <cell r="B2351">
            <v>41</v>
          </cell>
          <cell r="R2351" t="str">
            <v>160810016Irrigated</v>
          </cell>
          <cell r="S2351">
            <v>46</v>
          </cell>
        </row>
        <row r="2352">
          <cell r="A2352" t="str">
            <v>160810091Irrigated</v>
          </cell>
          <cell r="B2352">
            <v>49</v>
          </cell>
          <cell r="R2352" t="str">
            <v>160810016NonIrrigated</v>
          </cell>
          <cell r="S2352">
            <v>23</v>
          </cell>
        </row>
        <row r="2353">
          <cell r="A2353" t="str">
            <v>160810091Nonirrigated</v>
          </cell>
          <cell r="B2353">
            <v>27</v>
          </cell>
          <cell r="R2353" t="str">
            <v>160810091All</v>
          </cell>
          <cell r="S2353">
            <v>41</v>
          </cell>
        </row>
        <row r="2354">
          <cell r="A2354" t="str">
            <v>160810711All</v>
          </cell>
          <cell r="B2354">
            <v>980</v>
          </cell>
          <cell r="R2354" t="str">
            <v>160810091Irrigated</v>
          </cell>
          <cell r="S2354">
            <v>49</v>
          </cell>
        </row>
        <row r="2355">
          <cell r="A2355" t="str">
            <v>160830011All</v>
          </cell>
          <cell r="B2355">
            <v>73</v>
          </cell>
          <cell r="R2355" t="str">
            <v>160810091NonIrrigated</v>
          </cell>
          <cell r="S2355">
            <v>27</v>
          </cell>
        </row>
        <row r="2356">
          <cell r="A2356" t="str">
            <v>160830016All</v>
          </cell>
          <cell r="B2356">
            <v>59</v>
          </cell>
          <cell r="R2356" t="str">
            <v>160810711All</v>
          </cell>
          <cell r="S2356">
            <v>980</v>
          </cell>
        </row>
        <row r="2357">
          <cell r="A2357" t="str">
            <v>160830041All</v>
          </cell>
          <cell r="B2357">
            <v>98</v>
          </cell>
          <cell r="R2357" t="str">
            <v>160830011All</v>
          </cell>
          <cell r="S2357">
            <v>73</v>
          </cell>
        </row>
        <row r="2358">
          <cell r="A2358" t="str">
            <v>160830067All</v>
          </cell>
          <cell r="B2358">
            <v>259</v>
          </cell>
          <cell r="R2358" t="str">
            <v>160830016All</v>
          </cell>
          <cell r="S2358">
            <v>59</v>
          </cell>
        </row>
        <row r="2359">
          <cell r="A2359" t="str">
            <v>160830091All</v>
          </cell>
          <cell r="B2359">
            <v>75</v>
          </cell>
          <cell r="R2359" t="str">
            <v>160830041All</v>
          </cell>
          <cell r="S2359">
            <v>98</v>
          </cell>
        </row>
        <row r="2360">
          <cell r="A2360" t="str">
            <v>160830711All</v>
          </cell>
          <cell r="B2360">
            <v>1932</v>
          </cell>
          <cell r="R2360" t="str">
            <v>160830067All</v>
          </cell>
          <cell r="S2360">
            <v>259</v>
          </cell>
        </row>
        <row r="2361">
          <cell r="A2361" t="str">
            <v>160850016All</v>
          </cell>
          <cell r="B2361">
            <v>50</v>
          </cell>
          <cell r="R2361" t="str">
            <v>160830091All</v>
          </cell>
          <cell r="S2361">
            <v>75</v>
          </cell>
        </row>
        <row r="2362">
          <cell r="A2362" t="str">
            <v>160870011All</v>
          </cell>
          <cell r="B2362">
            <v>49</v>
          </cell>
          <cell r="R2362" t="str">
            <v>160830711All</v>
          </cell>
          <cell r="S2362">
            <v>1932</v>
          </cell>
        </row>
        <row r="2363">
          <cell r="A2363" t="str">
            <v>160870016All</v>
          </cell>
          <cell r="B2363">
            <v>44</v>
          </cell>
          <cell r="R2363" t="str">
            <v>160850016All</v>
          </cell>
          <cell r="S2363">
            <v>50</v>
          </cell>
        </row>
        <row r="2364">
          <cell r="A2364" t="str">
            <v>160870016Irrigated</v>
          </cell>
          <cell r="B2364">
            <v>54</v>
          </cell>
          <cell r="R2364" t="str">
            <v>160870011All</v>
          </cell>
          <cell r="S2364">
            <v>49</v>
          </cell>
        </row>
        <row r="2365">
          <cell r="A2365" t="str">
            <v>160870016Nonirrigated</v>
          </cell>
          <cell r="B2365">
            <v>29</v>
          </cell>
          <cell r="R2365" t="str">
            <v>160870016All</v>
          </cell>
          <cell r="S2365">
            <v>44</v>
          </cell>
        </row>
        <row r="2366">
          <cell r="A2366" t="str">
            <v>160870041All</v>
          </cell>
          <cell r="B2366">
            <v>117</v>
          </cell>
          <cell r="R2366" t="str">
            <v>160870016Irrigated</v>
          </cell>
          <cell r="S2366">
            <v>54</v>
          </cell>
        </row>
        <row r="2367">
          <cell r="A2367" t="str">
            <v>160870091All</v>
          </cell>
          <cell r="B2367">
            <v>37</v>
          </cell>
          <cell r="R2367" t="str">
            <v>160870016NonIrrigated</v>
          </cell>
          <cell r="S2367">
            <v>29</v>
          </cell>
        </row>
        <row r="2368">
          <cell r="A2368" t="str">
            <v>160870091Irrigated</v>
          </cell>
          <cell r="B2368">
            <v>51</v>
          </cell>
          <cell r="R2368" t="str">
            <v>160870041All</v>
          </cell>
          <cell r="S2368">
            <v>117</v>
          </cell>
        </row>
        <row r="2369">
          <cell r="A2369" t="str">
            <v>160870091Nonirrigated</v>
          </cell>
          <cell r="B2369">
            <v>25</v>
          </cell>
          <cell r="R2369" t="str">
            <v>160870091All</v>
          </cell>
          <cell r="S2369">
            <v>37</v>
          </cell>
        </row>
        <row r="2370">
          <cell r="A2370" t="str">
            <v>170010011All</v>
          </cell>
          <cell r="B2370">
            <v>41</v>
          </cell>
          <cell r="R2370" t="str">
            <v>160870091Irrigated</v>
          </cell>
          <cell r="S2370">
            <v>51</v>
          </cell>
        </row>
        <row r="2371">
          <cell r="A2371" t="str">
            <v>170010016All</v>
          </cell>
          <cell r="B2371">
            <v>39</v>
          </cell>
          <cell r="R2371" t="str">
            <v>160870091NonIrrigated</v>
          </cell>
          <cell r="S2371">
            <v>25</v>
          </cell>
        </row>
        <row r="2372">
          <cell r="A2372" t="str">
            <v>170010041All</v>
          </cell>
          <cell r="B2372">
            <v>112</v>
          </cell>
          <cell r="R2372" t="str">
            <v>170010011All</v>
          </cell>
          <cell r="S2372">
            <v>41</v>
          </cell>
        </row>
        <row r="2373">
          <cell r="A2373" t="str">
            <v>170010051All</v>
          </cell>
          <cell r="B2373">
            <v>64</v>
          </cell>
          <cell r="R2373" t="str">
            <v>170010016All</v>
          </cell>
          <cell r="S2373">
            <v>39</v>
          </cell>
        </row>
        <row r="2374">
          <cell r="A2374" t="str">
            <v>170010081All</v>
          </cell>
          <cell r="B2374">
            <v>32</v>
          </cell>
          <cell r="R2374" t="str">
            <v>170010041All</v>
          </cell>
          <cell r="S2374">
            <v>112</v>
          </cell>
        </row>
        <row r="2375">
          <cell r="A2375" t="str">
            <v>170030011All</v>
          </cell>
          <cell r="B2375">
            <v>35</v>
          </cell>
          <cell r="R2375" t="str">
            <v>170010051All</v>
          </cell>
          <cell r="S2375">
            <v>64</v>
          </cell>
        </row>
        <row r="2376">
          <cell r="A2376" t="str">
            <v>170030018LGRAll</v>
          </cell>
          <cell r="B2376">
            <v>3497</v>
          </cell>
          <cell r="R2376" t="str">
            <v>170010081All</v>
          </cell>
          <cell r="S2376">
            <v>32</v>
          </cell>
        </row>
        <row r="2377">
          <cell r="A2377" t="str">
            <v>170030041All</v>
          </cell>
          <cell r="B2377">
            <v>95</v>
          </cell>
          <cell r="R2377" t="str">
            <v>170030011All</v>
          </cell>
          <cell r="S2377">
            <v>35</v>
          </cell>
        </row>
        <row r="2378">
          <cell r="A2378" t="str">
            <v>170030051All</v>
          </cell>
          <cell r="B2378">
            <v>65</v>
          </cell>
          <cell r="R2378" t="str">
            <v>170030018LGRAll</v>
          </cell>
          <cell r="S2378">
            <v>3497</v>
          </cell>
        </row>
        <row r="2379">
          <cell r="A2379" t="str">
            <v>170030081All</v>
          </cell>
          <cell r="B2379">
            <v>27</v>
          </cell>
          <cell r="R2379" t="str">
            <v>170030041All</v>
          </cell>
          <cell r="S2379">
            <v>95</v>
          </cell>
        </row>
        <row r="2380">
          <cell r="A2380" t="str">
            <v>170050011All</v>
          </cell>
          <cell r="B2380">
            <v>39</v>
          </cell>
          <cell r="R2380" t="str">
            <v>170030051All</v>
          </cell>
          <cell r="S2380">
            <v>65</v>
          </cell>
        </row>
        <row r="2381">
          <cell r="A2381" t="str">
            <v>170050041All</v>
          </cell>
          <cell r="B2381">
            <v>93</v>
          </cell>
          <cell r="R2381" t="str">
            <v>170030081All</v>
          </cell>
          <cell r="S2381">
            <v>27</v>
          </cell>
        </row>
        <row r="2382">
          <cell r="A2382" t="str">
            <v>170050051All</v>
          </cell>
          <cell r="B2382">
            <v>74</v>
          </cell>
          <cell r="R2382" t="str">
            <v>170050011All</v>
          </cell>
          <cell r="S2382">
            <v>39</v>
          </cell>
        </row>
        <row r="2383">
          <cell r="A2383" t="str">
            <v>170050081All</v>
          </cell>
          <cell r="B2383">
            <v>27</v>
          </cell>
          <cell r="R2383" t="str">
            <v>170050041All</v>
          </cell>
          <cell r="S2383">
            <v>93</v>
          </cell>
        </row>
        <row r="2384">
          <cell r="A2384" t="str">
            <v>170070011All</v>
          </cell>
          <cell r="B2384">
            <v>52</v>
          </cell>
          <cell r="R2384" t="str">
            <v>170050051All</v>
          </cell>
          <cell r="S2384">
            <v>74</v>
          </cell>
        </row>
        <row r="2385">
          <cell r="A2385" t="str">
            <v>170070041All</v>
          </cell>
          <cell r="B2385">
            <v>110</v>
          </cell>
          <cell r="R2385" t="str">
            <v>170050081All</v>
          </cell>
          <cell r="S2385">
            <v>27</v>
          </cell>
        </row>
        <row r="2386">
          <cell r="A2386" t="str">
            <v>170070081All</v>
          </cell>
          <cell r="B2386">
            <v>29</v>
          </cell>
          <cell r="R2386" t="str">
            <v>170070011All</v>
          </cell>
          <cell r="S2386">
            <v>52</v>
          </cell>
        </row>
        <row r="2387">
          <cell r="A2387" t="str">
            <v>170090011All</v>
          </cell>
          <cell r="B2387">
            <v>41</v>
          </cell>
          <cell r="R2387" t="str">
            <v>170070041All</v>
          </cell>
          <cell r="S2387">
            <v>110</v>
          </cell>
        </row>
        <row r="2388">
          <cell r="A2388" t="str">
            <v>170090041All</v>
          </cell>
          <cell r="B2388">
            <v>112</v>
          </cell>
          <cell r="R2388" t="str">
            <v>170070081All</v>
          </cell>
          <cell r="S2388">
            <v>29</v>
          </cell>
        </row>
        <row r="2389">
          <cell r="A2389" t="str">
            <v>170090081All</v>
          </cell>
          <cell r="B2389">
            <v>32</v>
          </cell>
          <cell r="R2389" t="str">
            <v>170090011All</v>
          </cell>
          <cell r="S2389">
            <v>41</v>
          </cell>
        </row>
        <row r="2390">
          <cell r="A2390" t="str">
            <v>170110011All</v>
          </cell>
          <cell r="B2390">
            <v>48</v>
          </cell>
          <cell r="R2390" t="str">
            <v>170090041All</v>
          </cell>
          <cell r="S2390">
            <v>112</v>
          </cell>
        </row>
        <row r="2391">
          <cell r="A2391" t="str">
            <v>170110016All</v>
          </cell>
          <cell r="B2391">
            <v>36</v>
          </cell>
          <cell r="R2391" t="str">
            <v>170090081All</v>
          </cell>
          <cell r="S2391">
            <v>32</v>
          </cell>
        </row>
        <row r="2392">
          <cell r="A2392" t="str">
            <v>170110041All</v>
          </cell>
          <cell r="B2392">
            <v>122</v>
          </cell>
          <cell r="R2392" t="str">
            <v>170110011All</v>
          </cell>
          <cell r="S2392">
            <v>48</v>
          </cell>
        </row>
        <row r="2393">
          <cell r="A2393" t="str">
            <v>170110081All</v>
          </cell>
          <cell r="B2393">
            <v>34</v>
          </cell>
          <cell r="R2393" t="str">
            <v>170110016All</v>
          </cell>
          <cell r="S2393">
            <v>36</v>
          </cell>
        </row>
        <row r="2394">
          <cell r="A2394" t="str">
            <v>170130011All</v>
          </cell>
          <cell r="B2394">
            <v>41</v>
          </cell>
          <cell r="R2394" t="str">
            <v>170110041All</v>
          </cell>
          <cell r="S2394">
            <v>122</v>
          </cell>
        </row>
        <row r="2395">
          <cell r="A2395" t="str">
            <v>170130041All</v>
          </cell>
          <cell r="B2395">
            <v>107</v>
          </cell>
          <cell r="R2395" t="str">
            <v>170110081All</v>
          </cell>
          <cell r="S2395">
            <v>34</v>
          </cell>
        </row>
        <row r="2396">
          <cell r="A2396" t="str">
            <v>170130051All</v>
          </cell>
          <cell r="B2396">
            <v>64</v>
          </cell>
          <cell r="R2396" t="str">
            <v>170130011All</v>
          </cell>
          <cell r="S2396">
            <v>41</v>
          </cell>
        </row>
        <row r="2397">
          <cell r="A2397" t="str">
            <v>170130081All</v>
          </cell>
          <cell r="B2397">
            <v>30</v>
          </cell>
          <cell r="R2397" t="str">
            <v>170130041All</v>
          </cell>
          <cell r="S2397">
            <v>107</v>
          </cell>
        </row>
        <row r="2398">
          <cell r="A2398" t="str">
            <v>170150011All</v>
          </cell>
          <cell r="B2398">
            <v>49</v>
          </cell>
          <cell r="R2398" t="str">
            <v>170130051All</v>
          </cell>
          <cell r="S2398">
            <v>64</v>
          </cell>
        </row>
        <row r="2399">
          <cell r="A2399" t="str">
            <v>170150016All</v>
          </cell>
          <cell r="B2399">
            <v>36</v>
          </cell>
          <cell r="R2399" t="str">
            <v>170130081All</v>
          </cell>
          <cell r="S2399">
            <v>30</v>
          </cell>
        </row>
        <row r="2400">
          <cell r="A2400" t="str">
            <v>170150041All</v>
          </cell>
          <cell r="B2400">
            <v>119</v>
          </cell>
          <cell r="R2400" t="str">
            <v>170150011All</v>
          </cell>
          <cell r="S2400">
            <v>49</v>
          </cell>
        </row>
        <row r="2401">
          <cell r="A2401" t="str">
            <v>170150081All</v>
          </cell>
          <cell r="B2401">
            <v>37</v>
          </cell>
          <cell r="R2401" t="str">
            <v>170150016All</v>
          </cell>
          <cell r="S2401">
            <v>36</v>
          </cell>
        </row>
        <row r="2402">
          <cell r="A2402" t="str">
            <v>170170011All</v>
          </cell>
          <cell r="B2402">
            <v>39</v>
          </cell>
          <cell r="R2402" t="str">
            <v>170150041All</v>
          </cell>
          <cell r="S2402">
            <v>119</v>
          </cell>
        </row>
        <row r="2403">
          <cell r="A2403" t="str">
            <v>170170041All</v>
          </cell>
          <cell r="B2403">
            <v>122</v>
          </cell>
          <cell r="R2403" t="str">
            <v>170150081All</v>
          </cell>
          <cell r="S2403">
            <v>37</v>
          </cell>
        </row>
        <row r="2404">
          <cell r="A2404" t="str">
            <v>170170081All</v>
          </cell>
          <cell r="B2404">
            <v>34</v>
          </cell>
          <cell r="R2404" t="str">
            <v>170170011All</v>
          </cell>
          <cell r="S2404">
            <v>39</v>
          </cell>
        </row>
        <row r="2405">
          <cell r="A2405" t="str">
            <v>170190011All</v>
          </cell>
          <cell r="B2405">
            <v>50</v>
          </cell>
          <cell r="R2405" t="str">
            <v>170170041All</v>
          </cell>
          <cell r="S2405">
            <v>122</v>
          </cell>
        </row>
        <row r="2406">
          <cell r="A2406" t="str">
            <v>170190016All</v>
          </cell>
          <cell r="B2406">
            <v>48</v>
          </cell>
          <cell r="R2406" t="str">
            <v>170170081All</v>
          </cell>
          <cell r="S2406">
            <v>34</v>
          </cell>
        </row>
        <row r="2407">
          <cell r="A2407" t="str">
            <v>170190041All</v>
          </cell>
          <cell r="B2407">
            <v>123</v>
          </cell>
          <cell r="R2407" t="str">
            <v>170190011All</v>
          </cell>
          <cell r="S2407">
            <v>50</v>
          </cell>
        </row>
        <row r="2408">
          <cell r="A2408" t="str">
            <v>170190081All</v>
          </cell>
          <cell r="B2408">
            <v>36</v>
          </cell>
          <cell r="R2408" t="str">
            <v>170190016All</v>
          </cell>
          <cell r="S2408">
            <v>48</v>
          </cell>
        </row>
        <row r="2409">
          <cell r="A2409" t="str">
            <v>170210011All</v>
          </cell>
          <cell r="B2409">
            <v>43</v>
          </cell>
          <cell r="R2409" t="str">
            <v>170190041All</v>
          </cell>
          <cell r="S2409">
            <v>123</v>
          </cell>
        </row>
        <row r="2410">
          <cell r="A2410" t="str">
            <v>170210041All</v>
          </cell>
          <cell r="B2410">
            <v>129</v>
          </cell>
          <cell r="R2410" t="str">
            <v>170190081All</v>
          </cell>
          <cell r="S2410">
            <v>36</v>
          </cell>
        </row>
        <row r="2411">
          <cell r="A2411" t="str">
            <v>170210081All</v>
          </cell>
          <cell r="B2411">
            <v>36</v>
          </cell>
          <cell r="R2411" t="str">
            <v>170210011All</v>
          </cell>
          <cell r="S2411">
            <v>43</v>
          </cell>
        </row>
        <row r="2412">
          <cell r="A2412" t="str">
            <v>170230011All</v>
          </cell>
          <cell r="B2412">
            <v>41</v>
          </cell>
          <cell r="R2412" t="str">
            <v>170210041All</v>
          </cell>
          <cell r="S2412">
            <v>129</v>
          </cell>
        </row>
        <row r="2413">
          <cell r="A2413" t="str">
            <v>170230041All</v>
          </cell>
          <cell r="B2413">
            <v>107</v>
          </cell>
          <cell r="R2413" t="str">
            <v>170210081All</v>
          </cell>
          <cell r="S2413">
            <v>36</v>
          </cell>
        </row>
        <row r="2414">
          <cell r="A2414" t="str">
            <v>170230051All</v>
          </cell>
          <cell r="B2414">
            <v>62</v>
          </cell>
          <cell r="R2414" t="str">
            <v>170230011All</v>
          </cell>
          <cell r="S2414">
            <v>41</v>
          </cell>
        </row>
        <row r="2415">
          <cell r="A2415" t="str">
            <v>170230081All</v>
          </cell>
          <cell r="B2415">
            <v>31</v>
          </cell>
          <cell r="R2415" t="str">
            <v>170230041All</v>
          </cell>
          <cell r="S2415">
            <v>107</v>
          </cell>
        </row>
        <row r="2416">
          <cell r="A2416" t="str">
            <v>170250011All</v>
          </cell>
          <cell r="B2416">
            <v>39</v>
          </cell>
          <cell r="R2416" t="str">
            <v>170230051All</v>
          </cell>
          <cell r="S2416">
            <v>62</v>
          </cell>
        </row>
        <row r="2417">
          <cell r="A2417" t="str">
            <v>170250041All</v>
          </cell>
          <cell r="B2417">
            <v>85</v>
          </cell>
          <cell r="R2417" t="str">
            <v>170230081All</v>
          </cell>
          <cell r="S2417">
            <v>31</v>
          </cell>
        </row>
        <row r="2418">
          <cell r="A2418" t="str">
            <v>170250051All</v>
          </cell>
          <cell r="B2418">
            <v>57</v>
          </cell>
          <cell r="R2418" t="str">
            <v>170250011All</v>
          </cell>
          <cell r="S2418">
            <v>39</v>
          </cell>
        </row>
        <row r="2419">
          <cell r="A2419" t="str">
            <v>170250081All</v>
          </cell>
          <cell r="B2419">
            <v>25</v>
          </cell>
          <cell r="R2419" t="str">
            <v>170250041All</v>
          </cell>
          <cell r="S2419">
            <v>85</v>
          </cell>
        </row>
        <row r="2420">
          <cell r="A2420" t="str">
            <v>170270011All</v>
          </cell>
          <cell r="B2420">
            <v>39</v>
          </cell>
          <cell r="R2420" t="str">
            <v>170250051All</v>
          </cell>
          <cell r="S2420">
            <v>57</v>
          </cell>
        </row>
        <row r="2421">
          <cell r="A2421" t="str">
            <v>170270041All</v>
          </cell>
          <cell r="B2421">
            <v>97</v>
          </cell>
          <cell r="R2421" t="str">
            <v>170250081All</v>
          </cell>
          <cell r="S2421">
            <v>25</v>
          </cell>
        </row>
        <row r="2422">
          <cell r="A2422" t="str">
            <v>170270051All</v>
          </cell>
          <cell r="B2422">
            <v>62</v>
          </cell>
          <cell r="R2422" t="str">
            <v>170270011All</v>
          </cell>
          <cell r="S2422">
            <v>39</v>
          </cell>
        </row>
        <row r="2423">
          <cell r="A2423" t="str">
            <v>170270081All</v>
          </cell>
          <cell r="B2423">
            <v>28</v>
          </cell>
          <cell r="R2423" t="str">
            <v>170270041All</v>
          </cell>
          <cell r="S2423">
            <v>97</v>
          </cell>
        </row>
        <row r="2424">
          <cell r="A2424" t="str">
            <v>170290011All</v>
          </cell>
          <cell r="B2424">
            <v>46</v>
          </cell>
          <cell r="R2424" t="str">
            <v>170270051All</v>
          </cell>
          <cell r="S2424">
            <v>62</v>
          </cell>
        </row>
        <row r="2425">
          <cell r="A2425" t="str">
            <v>170290041All</v>
          </cell>
          <cell r="B2425">
            <v>118</v>
          </cell>
          <cell r="R2425" t="str">
            <v>170270081All</v>
          </cell>
          <cell r="S2425">
            <v>28</v>
          </cell>
        </row>
        <row r="2426">
          <cell r="A2426" t="str">
            <v>170290081All</v>
          </cell>
          <cell r="B2426">
            <v>36</v>
          </cell>
          <cell r="R2426" t="str">
            <v>170290011All</v>
          </cell>
          <cell r="S2426">
            <v>46</v>
          </cell>
        </row>
        <row r="2427">
          <cell r="A2427" t="str">
            <v>170310011All</v>
          </cell>
          <cell r="B2427">
            <v>43</v>
          </cell>
          <cell r="R2427" t="str">
            <v>170290041All</v>
          </cell>
          <cell r="S2427">
            <v>118</v>
          </cell>
        </row>
        <row r="2428">
          <cell r="A2428" t="str">
            <v>170310041All</v>
          </cell>
          <cell r="B2428">
            <v>82</v>
          </cell>
          <cell r="R2428" t="str">
            <v>170290081All</v>
          </cell>
          <cell r="S2428">
            <v>36</v>
          </cell>
        </row>
        <row r="2429">
          <cell r="A2429" t="str">
            <v>170310081All</v>
          </cell>
          <cell r="B2429">
            <v>25</v>
          </cell>
          <cell r="R2429" t="str">
            <v>170310011All</v>
          </cell>
          <cell r="S2429">
            <v>43</v>
          </cell>
        </row>
        <row r="2430">
          <cell r="A2430" t="str">
            <v>170330011All</v>
          </cell>
          <cell r="B2430">
            <v>43</v>
          </cell>
          <cell r="R2430" t="str">
            <v>170310041All</v>
          </cell>
          <cell r="S2430">
            <v>82</v>
          </cell>
        </row>
        <row r="2431">
          <cell r="A2431" t="str">
            <v>170330041All</v>
          </cell>
          <cell r="B2431">
            <v>101</v>
          </cell>
          <cell r="R2431" t="str">
            <v>170310081All</v>
          </cell>
          <cell r="S2431">
            <v>25</v>
          </cell>
        </row>
        <row r="2432">
          <cell r="A2432" t="str">
            <v>170330051All</v>
          </cell>
          <cell r="B2432">
            <v>62</v>
          </cell>
          <cell r="R2432" t="str">
            <v>170330011All</v>
          </cell>
          <cell r="S2432">
            <v>43</v>
          </cell>
        </row>
        <row r="2433">
          <cell r="A2433" t="str">
            <v>170330081All</v>
          </cell>
          <cell r="B2433">
            <v>29</v>
          </cell>
          <cell r="R2433" t="str">
            <v>170330041All</v>
          </cell>
          <cell r="S2433">
            <v>101</v>
          </cell>
        </row>
        <row r="2434">
          <cell r="A2434" t="str">
            <v>170350011All</v>
          </cell>
          <cell r="B2434">
            <v>41</v>
          </cell>
          <cell r="R2434" t="str">
            <v>170330051All</v>
          </cell>
          <cell r="S2434">
            <v>62</v>
          </cell>
        </row>
        <row r="2435">
          <cell r="A2435" t="str">
            <v>170350041All</v>
          </cell>
          <cell r="B2435">
            <v>111</v>
          </cell>
          <cell r="R2435" t="str">
            <v>170330081All</v>
          </cell>
          <cell r="S2435">
            <v>29</v>
          </cell>
        </row>
        <row r="2436">
          <cell r="A2436" t="str">
            <v>170350081All</v>
          </cell>
          <cell r="B2436">
            <v>32</v>
          </cell>
          <cell r="R2436" t="str">
            <v>170350011All</v>
          </cell>
          <cell r="S2436">
            <v>41</v>
          </cell>
        </row>
        <row r="2437">
          <cell r="A2437" t="str">
            <v>170370011All</v>
          </cell>
          <cell r="B2437">
            <v>55</v>
          </cell>
          <cell r="R2437" t="str">
            <v>170350041All</v>
          </cell>
          <cell r="S2437">
            <v>111</v>
          </cell>
        </row>
        <row r="2438">
          <cell r="A2438" t="str">
            <v>170370016All</v>
          </cell>
          <cell r="B2438">
            <v>47</v>
          </cell>
          <cell r="R2438" t="str">
            <v>170350081All</v>
          </cell>
          <cell r="S2438">
            <v>32</v>
          </cell>
        </row>
        <row r="2439">
          <cell r="A2439" t="str">
            <v>170370041All</v>
          </cell>
          <cell r="B2439">
            <v>120</v>
          </cell>
          <cell r="R2439" t="str">
            <v>170370011All</v>
          </cell>
          <cell r="S2439">
            <v>55</v>
          </cell>
        </row>
        <row r="2440">
          <cell r="A2440" t="str">
            <v>170370081All</v>
          </cell>
          <cell r="B2440">
            <v>34</v>
          </cell>
          <cell r="R2440" t="str">
            <v>170370016All</v>
          </cell>
          <cell r="S2440">
            <v>47</v>
          </cell>
        </row>
        <row r="2441">
          <cell r="A2441" t="str">
            <v>170390011All</v>
          </cell>
          <cell r="B2441">
            <v>46</v>
          </cell>
          <cell r="R2441" t="str">
            <v>170370041All</v>
          </cell>
          <cell r="S2441">
            <v>120</v>
          </cell>
        </row>
        <row r="2442">
          <cell r="A2442" t="str">
            <v>170390041All</v>
          </cell>
          <cell r="B2442">
            <v>124</v>
          </cell>
          <cell r="R2442" t="str">
            <v>170370081All</v>
          </cell>
          <cell r="S2442">
            <v>34</v>
          </cell>
        </row>
        <row r="2443">
          <cell r="A2443" t="str">
            <v>170390081All</v>
          </cell>
          <cell r="B2443">
            <v>36</v>
          </cell>
          <cell r="R2443" t="str">
            <v>170390011All</v>
          </cell>
          <cell r="S2443">
            <v>46</v>
          </cell>
        </row>
        <row r="2444">
          <cell r="A2444" t="str">
            <v>170410011All</v>
          </cell>
          <cell r="B2444">
            <v>46</v>
          </cell>
          <cell r="R2444" t="str">
            <v>170390041All</v>
          </cell>
          <cell r="S2444">
            <v>124</v>
          </cell>
        </row>
        <row r="2445">
          <cell r="A2445" t="str">
            <v>170410016All</v>
          </cell>
          <cell r="B2445">
            <v>48</v>
          </cell>
          <cell r="R2445" t="str">
            <v>170390081All</v>
          </cell>
          <cell r="S2445">
            <v>36</v>
          </cell>
        </row>
        <row r="2446">
          <cell r="A2446" t="str">
            <v>170410041All</v>
          </cell>
          <cell r="B2446">
            <v>118</v>
          </cell>
          <cell r="R2446" t="str">
            <v>170410011All</v>
          </cell>
          <cell r="S2446">
            <v>46</v>
          </cell>
        </row>
        <row r="2447">
          <cell r="A2447" t="str">
            <v>170410081All</v>
          </cell>
          <cell r="B2447">
            <v>36</v>
          </cell>
          <cell r="R2447" t="str">
            <v>170410016All</v>
          </cell>
          <cell r="S2447">
            <v>48</v>
          </cell>
        </row>
        <row r="2448">
          <cell r="A2448" t="str">
            <v>170430011All</v>
          </cell>
          <cell r="B2448">
            <v>43</v>
          </cell>
          <cell r="R2448" t="str">
            <v>170410041All</v>
          </cell>
          <cell r="S2448">
            <v>118</v>
          </cell>
        </row>
        <row r="2449">
          <cell r="A2449" t="str">
            <v>170430041All</v>
          </cell>
          <cell r="B2449">
            <v>98</v>
          </cell>
          <cell r="R2449" t="str">
            <v>170410081All</v>
          </cell>
          <cell r="S2449">
            <v>36</v>
          </cell>
        </row>
        <row r="2450">
          <cell r="A2450" t="str">
            <v>170430081All</v>
          </cell>
          <cell r="B2450">
            <v>27</v>
          </cell>
          <cell r="R2450" t="str">
            <v>170430011All</v>
          </cell>
          <cell r="S2450">
            <v>43</v>
          </cell>
        </row>
        <row r="2451">
          <cell r="A2451" t="str">
            <v>170450011All</v>
          </cell>
          <cell r="B2451">
            <v>46</v>
          </cell>
          <cell r="R2451" t="str">
            <v>170430041All</v>
          </cell>
          <cell r="S2451">
            <v>98</v>
          </cell>
        </row>
        <row r="2452">
          <cell r="A2452" t="str">
            <v>170450041All</v>
          </cell>
          <cell r="B2452">
            <v>118</v>
          </cell>
          <cell r="R2452" t="str">
            <v>170430081All</v>
          </cell>
          <cell r="S2452">
            <v>27</v>
          </cell>
        </row>
        <row r="2453">
          <cell r="A2453" t="str">
            <v>170450081All</v>
          </cell>
          <cell r="B2453">
            <v>36</v>
          </cell>
          <cell r="R2453" t="str">
            <v>170450011All</v>
          </cell>
          <cell r="S2453">
            <v>46</v>
          </cell>
        </row>
        <row r="2454">
          <cell r="A2454" t="str">
            <v>170470011All</v>
          </cell>
          <cell r="B2454">
            <v>37</v>
          </cell>
          <cell r="R2454" t="str">
            <v>170450041All</v>
          </cell>
          <cell r="S2454">
            <v>118</v>
          </cell>
        </row>
        <row r="2455">
          <cell r="A2455" t="str">
            <v>170470041All</v>
          </cell>
          <cell r="B2455">
            <v>86</v>
          </cell>
          <cell r="R2455" t="str">
            <v>170450081All</v>
          </cell>
          <cell r="S2455">
            <v>36</v>
          </cell>
        </row>
        <row r="2456">
          <cell r="A2456" t="str">
            <v>170470051All</v>
          </cell>
          <cell r="B2456">
            <v>67</v>
          </cell>
          <cell r="R2456" t="str">
            <v>170470011All</v>
          </cell>
          <cell r="S2456">
            <v>37</v>
          </cell>
        </row>
        <row r="2457">
          <cell r="A2457" t="str">
            <v>170470081All</v>
          </cell>
          <cell r="B2457">
            <v>26</v>
          </cell>
          <cell r="R2457" t="str">
            <v>170470041All</v>
          </cell>
          <cell r="S2457">
            <v>86</v>
          </cell>
        </row>
        <row r="2458">
          <cell r="A2458" t="str">
            <v>170490011All</v>
          </cell>
          <cell r="B2458">
            <v>44</v>
          </cell>
          <cell r="R2458" t="str">
            <v>170470051All</v>
          </cell>
          <cell r="S2458">
            <v>67</v>
          </cell>
        </row>
        <row r="2459">
          <cell r="A2459" t="str">
            <v>170490041All</v>
          </cell>
          <cell r="B2459">
            <v>102</v>
          </cell>
          <cell r="R2459" t="str">
            <v>170470081All</v>
          </cell>
          <cell r="S2459">
            <v>26</v>
          </cell>
        </row>
        <row r="2460">
          <cell r="A2460" t="str">
            <v>170490051All</v>
          </cell>
          <cell r="B2460">
            <v>47</v>
          </cell>
          <cell r="R2460" t="str">
            <v>170490011All</v>
          </cell>
          <cell r="S2460">
            <v>44</v>
          </cell>
        </row>
        <row r="2461">
          <cell r="A2461" t="str">
            <v>170490081All</v>
          </cell>
          <cell r="B2461">
            <v>30</v>
          </cell>
          <cell r="R2461" t="str">
            <v>170490041All</v>
          </cell>
          <cell r="S2461">
            <v>102</v>
          </cell>
        </row>
        <row r="2462">
          <cell r="A2462" t="str">
            <v>170510011All</v>
          </cell>
          <cell r="B2462">
            <v>39</v>
          </cell>
          <cell r="R2462" t="str">
            <v>170490051All</v>
          </cell>
          <cell r="S2462">
            <v>47</v>
          </cell>
        </row>
        <row r="2463">
          <cell r="A2463" t="str">
            <v>170510041All</v>
          </cell>
          <cell r="B2463">
            <v>94</v>
          </cell>
          <cell r="R2463" t="str">
            <v>170490081All</v>
          </cell>
          <cell r="S2463">
            <v>30</v>
          </cell>
        </row>
        <row r="2464">
          <cell r="A2464" t="str">
            <v>170510051All</v>
          </cell>
          <cell r="B2464">
            <v>72</v>
          </cell>
          <cell r="R2464" t="str">
            <v>170510011All</v>
          </cell>
          <cell r="S2464">
            <v>39</v>
          </cell>
        </row>
        <row r="2465">
          <cell r="A2465" t="str">
            <v>170510081All</v>
          </cell>
          <cell r="B2465">
            <v>27</v>
          </cell>
          <cell r="R2465" t="str">
            <v>170510041All</v>
          </cell>
          <cell r="S2465">
            <v>94</v>
          </cell>
        </row>
        <row r="2466">
          <cell r="A2466" t="str">
            <v>170530011All</v>
          </cell>
          <cell r="B2466">
            <v>50</v>
          </cell>
          <cell r="R2466" t="str">
            <v>170510051All</v>
          </cell>
          <cell r="S2466">
            <v>72</v>
          </cell>
        </row>
        <row r="2467">
          <cell r="A2467" t="str">
            <v>170530016All</v>
          </cell>
          <cell r="B2467">
            <v>47</v>
          </cell>
          <cell r="R2467" t="str">
            <v>170510081All</v>
          </cell>
          <cell r="S2467">
            <v>27</v>
          </cell>
        </row>
        <row r="2468">
          <cell r="A2468" t="str">
            <v>170530041All</v>
          </cell>
          <cell r="B2468">
            <v>118</v>
          </cell>
          <cell r="R2468" t="str">
            <v>170530011All</v>
          </cell>
          <cell r="S2468">
            <v>50</v>
          </cell>
        </row>
        <row r="2469">
          <cell r="A2469" t="str">
            <v>170530081All</v>
          </cell>
          <cell r="B2469">
            <v>34</v>
          </cell>
          <cell r="R2469" t="str">
            <v>170530016All</v>
          </cell>
          <cell r="S2469">
            <v>47</v>
          </cell>
        </row>
        <row r="2470">
          <cell r="A2470" t="str">
            <v>170550011All</v>
          </cell>
          <cell r="B2470">
            <v>36</v>
          </cell>
          <cell r="R2470" t="str">
            <v>170530041All</v>
          </cell>
          <cell r="S2470">
            <v>118</v>
          </cell>
        </row>
        <row r="2471">
          <cell r="A2471" t="str">
            <v>170550041All</v>
          </cell>
          <cell r="B2471">
            <v>84</v>
          </cell>
          <cell r="R2471" t="str">
            <v>170530081All</v>
          </cell>
          <cell r="S2471">
            <v>34</v>
          </cell>
        </row>
        <row r="2472">
          <cell r="A2472" t="str">
            <v>170550051All</v>
          </cell>
          <cell r="B2472">
            <v>57</v>
          </cell>
          <cell r="R2472" t="str">
            <v>170550011All</v>
          </cell>
          <cell r="S2472">
            <v>36</v>
          </cell>
        </row>
        <row r="2473">
          <cell r="A2473" t="str">
            <v>170550081All</v>
          </cell>
          <cell r="B2473">
            <v>25</v>
          </cell>
          <cell r="R2473" t="str">
            <v>170550041All</v>
          </cell>
          <cell r="S2473">
            <v>84</v>
          </cell>
        </row>
        <row r="2474">
          <cell r="A2474" t="str">
            <v>170570011All</v>
          </cell>
          <cell r="B2474">
            <v>41</v>
          </cell>
          <cell r="R2474" t="str">
            <v>170550051All</v>
          </cell>
          <cell r="S2474">
            <v>57</v>
          </cell>
        </row>
        <row r="2475">
          <cell r="A2475" t="str">
            <v>170570041All</v>
          </cell>
          <cell r="B2475">
            <v>120</v>
          </cell>
          <cell r="R2475" t="str">
            <v>170550081All</v>
          </cell>
          <cell r="S2475">
            <v>25</v>
          </cell>
        </row>
        <row r="2476">
          <cell r="A2476" t="str">
            <v>170570081All</v>
          </cell>
          <cell r="B2476">
            <v>32</v>
          </cell>
          <cell r="R2476" t="str">
            <v>170570011All</v>
          </cell>
          <cell r="S2476">
            <v>41</v>
          </cell>
        </row>
        <row r="2477">
          <cell r="A2477" t="str">
            <v>170590011All</v>
          </cell>
          <cell r="B2477">
            <v>39</v>
          </cell>
          <cell r="R2477" t="str">
            <v>170570041All</v>
          </cell>
          <cell r="S2477">
            <v>120</v>
          </cell>
        </row>
        <row r="2478">
          <cell r="A2478" t="str">
            <v>170590041All</v>
          </cell>
          <cell r="B2478">
            <v>102</v>
          </cell>
          <cell r="R2478" t="str">
            <v>170570081All</v>
          </cell>
          <cell r="S2478">
            <v>32</v>
          </cell>
        </row>
        <row r="2479">
          <cell r="A2479" t="str">
            <v>170590051All</v>
          </cell>
          <cell r="B2479">
            <v>65</v>
          </cell>
          <cell r="R2479" t="str">
            <v>170590011All</v>
          </cell>
          <cell r="S2479">
            <v>39</v>
          </cell>
        </row>
        <row r="2480">
          <cell r="A2480" t="str">
            <v>170590081All</v>
          </cell>
          <cell r="B2480">
            <v>29</v>
          </cell>
          <cell r="R2480" t="str">
            <v>170590041All</v>
          </cell>
          <cell r="S2480">
            <v>102</v>
          </cell>
        </row>
        <row r="2481">
          <cell r="A2481" t="str">
            <v>170610011All</v>
          </cell>
          <cell r="B2481">
            <v>41</v>
          </cell>
          <cell r="R2481" t="str">
            <v>170590051All</v>
          </cell>
          <cell r="S2481">
            <v>65</v>
          </cell>
        </row>
        <row r="2482">
          <cell r="A2482" t="str">
            <v>170610041All</v>
          </cell>
          <cell r="B2482">
            <v>113</v>
          </cell>
          <cell r="R2482" t="str">
            <v>170590081All</v>
          </cell>
          <cell r="S2482">
            <v>29</v>
          </cell>
        </row>
        <row r="2483">
          <cell r="A2483" t="str">
            <v>170610051All</v>
          </cell>
          <cell r="B2483">
            <v>56</v>
          </cell>
          <cell r="R2483" t="str">
            <v>170610011All</v>
          </cell>
          <cell r="S2483">
            <v>41</v>
          </cell>
        </row>
        <row r="2484">
          <cell r="A2484" t="str">
            <v>170610081All</v>
          </cell>
          <cell r="B2484">
            <v>33</v>
          </cell>
          <cell r="R2484" t="str">
            <v>170610041All</v>
          </cell>
          <cell r="S2484">
            <v>113</v>
          </cell>
        </row>
        <row r="2485">
          <cell r="A2485" t="str">
            <v>170630011All</v>
          </cell>
          <cell r="B2485">
            <v>49</v>
          </cell>
          <cell r="R2485" t="str">
            <v>170610051All</v>
          </cell>
          <cell r="S2485">
            <v>56</v>
          </cell>
        </row>
        <row r="2486">
          <cell r="A2486" t="str">
            <v>170630041All</v>
          </cell>
          <cell r="B2486">
            <v>119</v>
          </cell>
          <cell r="R2486" t="str">
            <v>170610081All</v>
          </cell>
          <cell r="S2486">
            <v>33</v>
          </cell>
        </row>
        <row r="2487">
          <cell r="A2487" t="str">
            <v>170630081All</v>
          </cell>
          <cell r="B2487">
            <v>34</v>
          </cell>
          <cell r="R2487" t="str">
            <v>170630011All</v>
          </cell>
          <cell r="S2487">
            <v>49</v>
          </cell>
        </row>
        <row r="2488">
          <cell r="A2488" t="str">
            <v>170650011All</v>
          </cell>
          <cell r="B2488">
            <v>38</v>
          </cell>
          <cell r="R2488" t="str">
            <v>170630041All</v>
          </cell>
          <cell r="S2488">
            <v>119</v>
          </cell>
        </row>
        <row r="2489">
          <cell r="A2489" t="str">
            <v>170650041All</v>
          </cell>
          <cell r="B2489">
            <v>88</v>
          </cell>
          <cell r="R2489" t="str">
            <v>170630081All</v>
          </cell>
          <cell r="S2489">
            <v>34</v>
          </cell>
        </row>
        <row r="2490">
          <cell r="A2490" t="str">
            <v>170650051All</v>
          </cell>
          <cell r="B2490">
            <v>60</v>
          </cell>
          <cell r="R2490" t="str">
            <v>170650011All</v>
          </cell>
          <cell r="S2490">
            <v>38</v>
          </cell>
        </row>
        <row r="2491">
          <cell r="A2491" t="str">
            <v>170650081All</v>
          </cell>
          <cell r="B2491">
            <v>25</v>
          </cell>
          <cell r="R2491" t="str">
            <v>170650041All</v>
          </cell>
          <cell r="S2491">
            <v>88</v>
          </cell>
        </row>
        <row r="2492">
          <cell r="A2492" t="str">
            <v>170670011All</v>
          </cell>
          <cell r="B2492">
            <v>44</v>
          </cell>
          <cell r="R2492" t="str">
            <v>170650051All</v>
          </cell>
          <cell r="S2492">
            <v>60</v>
          </cell>
        </row>
        <row r="2493">
          <cell r="A2493" t="str">
            <v>170670016All</v>
          </cell>
          <cell r="B2493">
            <v>39</v>
          </cell>
          <cell r="R2493" t="str">
            <v>170650081All</v>
          </cell>
          <cell r="S2493">
            <v>25</v>
          </cell>
        </row>
        <row r="2494">
          <cell r="A2494" t="str">
            <v>170670041All</v>
          </cell>
          <cell r="B2494">
            <v>119</v>
          </cell>
          <cell r="R2494" t="str">
            <v>170670011All</v>
          </cell>
          <cell r="S2494">
            <v>44</v>
          </cell>
        </row>
        <row r="2495">
          <cell r="A2495" t="str">
            <v>170670081All</v>
          </cell>
          <cell r="B2495">
            <v>34</v>
          </cell>
          <cell r="R2495" t="str">
            <v>170670016All</v>
          </cell>
          <cell r="S2495">
            <v>39</v>
          </cell>
        </row>
        <row r="2496">
          <cell r="A2496" t="str">
            <v>170690011All</v>
          </cell>
          <cell r="B2496">
            <v>39</v>
          </cell>
          <cell r="R2496" t="str">
            <v>170670041All</v>
          </cell>
          <cell r="S2496">
            <v>119</v>
          </cell>
        </row>
        <row r="2497">
          <cell r="A2497" t="str">
            <v>170690041All</v>
          </cell>
          <cell r="B2497">
            <v>84</v>
          </cell>
          <cell r="R2497" t="str">
            <v>170670081All</v>
          </cell>
          <cell r="S2497">
            <v>34</v>
          </cell>
        </row>
        <row r="2498">
          <cell r="A2498" t="str">
            <v>170690051All</v>
          </cell>
          <cell r="B2498">
            <v>65</v>
          </cell>
          <cell r="R2498" t="str">
            <v>170690011All</v>
          </cell>
          <cell r="S2498">
            <v>39</v>
          </cell>
        </row>
        <row r="2499">
          <cell r="A2499" t="str">
            <v>170690081All</v>
          </cell>
          <cell r="B2499">
            <v>24</v>
          </cell>
          <cell r="R2499" t="str">
            <v>170690041All</v>
          </cell>
          <cell r="S2499">
            <v>84</v>
          </cell>
        </row>
        <row r="2500">
          <cell r="A2500" t="str">
            <v>170710011All</v>
          </cell>
          <cell r="B2500">
            <v>41</v>
          </cell>
          <cell r="R2500" t="str">
            <v>170690051All</v>
          </cell>
          <cell r="S2500">
            <v>65</v>
          </cell>
        </row>
        <row r="2501">
          <cell r="A2501" t="str">
            <v>170710041All</v>
          </cell>
          <cell r="B2501">
            <v>95</v>
          </cell>
          <cell r="R2501" t="str">
            <v>170690081All</v>
          </cell>
          <cell r="S2501">
            <v>24</v>
          </cell>
        </row>
        <row r="2502">
          <cell r="A2502" t="str">
            <v>170710051All</v>
          </cell>
          <cell r="B2502">
            <v>45</v>
          </cell>
          <cell r="R2502" t="str">
            <v>170710011All</v>
          </cell>
          <cell r="S2502">
            <v>41</v>
          </cell>
        </row>
        <row r="2503">
          <cell r="A2503" t="str">
            <v>170710081All</v>
          </cell>
          <cell r="B2503">
            <v>27</v>
          </cell>
          <cell r="R2503" t="str">
            <v>170710041All</v>
          </cell>
          <cell r="S2503">
            <v>95</v>
          </cell>
        </row>
        <row r="2504">
          <cell r="A2504" t="str">
            <v>170730011All</v>
          </cell>
          <cell r="B2504">
            <v>49</v>
          </cell>
          <cell r="R2504" t="str">
            <v>170710051All</v>
          </cell>
          <cell r="S2504">
            <v>45</v>
          </cell>
        </row>
        <row r="2505">
          <cell r="A2505" t="str">
            <v>170730016All</v>
          </cell>
          <cell r="B2505">
            <v>36</v>
          </cell>
          <cell r="R2505" t="str">
            <v>170710081All</v>
          </cell>
          <cell r="S2505">
            <v>27</v>
          </cell>
        </row>
        <row r="2506">
          <cell r="A2506" t="str">
            <v>170730041All</v>
          </cell>
          <cell r="B2506">
            <v>121</v>
          </cell>
          <cell r="R2506" t="str">
            <v>170730011All</v>
          </cell>
          <cell r="S2506">
            <v>49</v>
          </cell>
        </row>
        <row r="2507">
          <cell r="A2507" t="str">
            <v>170730081All</v>
          </cell>
          <cell r="B2507">
            <v>34</v>
          </cell>
          <cell r="R2507" t="str">
            <v>170730016All</v>
          </cell>
          <cell r="S2507">
            <v>36</v>
          </cell>
        </row>
        <row r="2508">
          <cell r="A2508" t="str">
            <v>170750011All</v>
          </cell>
          <cell r="B2508">
            <v>47</v>
          </cell>
          <cell r="R2508" t="str">
            <v>170730041All</v>
          </cell>
          <cell r="S2508">
            <v>121</v>
          </cell>
        </row>
        <row r="2509">
          <cell r="A2509" t="str">
            <v>170750016All</v>
          </cell>
          <cell r="B2509">
            <v>47</v>
          </cell>
          <cell r="R2509" t="str">
            <v>170730081All</v>
          </cell>
          <cell r="S2509">
            <v>34</v>
          </cell>
        </row>
        <row r="2510">
          <cell r="A2510" t="str">
            <v>170750041All</v>
          </cell>
          <cell r="B2510">
            <v>120</v>
          </cell>
          <cell r="R2510" t="str">
            <v>170750011All</v>
          </cell>
          <cell r="S2510">
            <v>47</v>
          </cell>
        </row>
        <row r="2511">
          <cell r="A2511" t="str">
            <v>170750081All</v>
          </cell>
          <cell r="B2511">
            <v>34</v>
          </cell>
          <cell r="R2511" t="str">
            <v>170750016All</v>
          </cell>
          <cell r="S2511">
            <v>47</v>
          </cell>
        </row>
        <row r="2512">
          <cell r="A2512" t="str">
            <v>170770011All</v>
          </cell>
          <cell r="B2512">
            <v>34</v>
          </cell>
          <cell r="R2512" t="str">
            <v>170750041All</v>
          </cell>
          <cell r="S2512">
            <v>120</v>
          </cell>
        </row>
        <row r="2513">
          <cell r="A2513" t="str">
            <v>170770041All</v>
          </cell>
          <cell r="B2513">
            <v>95</v>
          </cell>
          <cell r="R2513" t="str">
            <v>170750081All</v>
          </cell>
          <cell r="S2513">
            <v>34</v>
          </cell>
        </row>
        <row r="2514">
          <cell r="A2514" t="str">
            <v>170770051All</v>
          </cell>
          <cell r="B2514">
            <v>78</v>
          </cell>
          <cell r="R2514" t="str">
            <v>170770011All</v>
          </cell>
          <cell r="S2514">
            <v>34</v>
          </cell>
        </row>
        <row r="2515">
          <cell r="A2515" t="str">
            <v>170770081All</v>
          </cell>
          <cell r="B2515">
            <v>27</v>
          </cell>
          <cell r="R2515" t="str">
            <v>170770041All</v>
          </cell>
          <cell r="S2515">
            <v>95</v>
          </cell>
        </row>
        <row r="2516">
          <cell r="A2516" t="str">
            <v>170790011All</v>
          </cell>
          <cell r="B2516">
            <v>41</v>
          </cell>
          <cell r="R2516" t="str">
            <v>170770051All</v>
          </cell>
          <cell r="S2516">
            <v>78</v>
          </cell>
        </row>
        <row r="2517">
          <cell r="A2517" t="str">
            <v>170790041All</v>
          </cell>
          <cell r="B2517">
            <v>100</v>
          </cell>
          <cell r="R2517" t="str">
            <v>170770081All</v>
          </cell>
          <cell r="S2517">
            <v>27</v>
          </cell>
        </row>
        <row r="2518">
          <cell r="A2518" t="str">
            <v>170790051All</v>
          </cell>
          <cell r="B2518">
            <v>64</v>
          </cell>
          <cell r="R2518" t="str">
            <v>170790011All</v>
          </cell>
          <cell r="S2518">
            <v>41</v>
          </cell>
        </row>
        <row r="2519">
          <cell r="A2519" t="str">
            <v>170790081All</v>
          </cell>
          <cell r="B2519">
            <v>30</v>
          </cell>
          <cell r="R2519" t="str">
            <v>170790041All</v>
          </cell>
          <cell r="S2519">
            <v>100</v>
          </cell>
        </row>
        <row r="2520">
          <cell r="A2520" t="str">
            <v>170810011All</v>
          </cell>
          <cell r="B2520">
            <v>36</v>
          </cell>
          <cell r="R2520" t="str">
            <v>170790051All</v>
          </cell>
          <cell r="S2520">
            <v>64</v>
          </cell>
        </row>
        <row r="2521">
          <cell r="A2521" t="str">
            <v>170810041All</v>
          </cell>
          <cell r="B2521">
            <v>80</v>
          </cell>
          <cell r="R2521" t="str">
            <v>170790081All</v>
          </cell>
          <cell r="S2521">
            <v>30</v>
          </cell>
        </row>
        <row r="2522">
          <cell r="A2522" t="str">
            <v>170810051All</v>
          </cell>
          <cell r="B2522">
            <v>53</v>
          </cell>
          <cell r="R2522" t="str">
            <v>170810011All</v>
          </cell>
          <cell r="S2522">
            <v>36</v>
          </cell>
        </row>
        <row r="2523">
          <cell r="A2523" t="str">
            <v>170810081All</v>
          </cell>
          <cell r="B2523">
            <v>24</v>
          </cell>
          <cell r="R2523" t="str">
            <v>170810041All</v>
          </cell>
          <cell r="S2523">
            <v>80</v>
          </cell>
        </row>
        <row r="2524">
          <cell r="A2524" t="str">
            <v>170830011All</v>
          </cell>
          <cell r="B2524">
            <v>41</v>
          </cell>
          <cell r="R2524" t="str">
            <v>170810051All</v>
          </cell>
          <cell r="S2524">
            <v>53</v>
          </cell>
        </row>
        <row r="2525">
          <cell r="A2525" t="str">
            <v>170830041All</v>
          </cell>
          <cell r="B2525">
            <v>113</v>
          </cell>
          <cell r="R2525" t="str">
            <v>170810081All</v>
          </cell>
          <cell r="S2525">
            <v>24</v>
          </cell>
        </row>
        <row r="2526">
          <cell r="A2526" t="str">
            <v>170830051All</v>
          </cell>
          <cell r="B2526">
            <v>66</v>
          </cell>
          <cell r="R2526" t="str">
            <v>170830011All</v>
          </cell>
          <cell r="S2526">
            <v>41</v>
          </cell>
        </row>
        <row r="2527">
          <cell r="A2527" t="str">
            <v>170830081All</v>
          </cell>
          <cell r="B2527">
            <v>32</v>
          </cell>
          <cell r="R2527" t="str">
            <v>170830041All</v>
          </cell>
          <cell r="S2527">
            <v>113</v>
          </cell>
        </row>
        <row r="2528">
          <cell r="A2528" t="str">
            <v>170850011All</v>
          </cell>
          <cell r="B2528">
            <v>49</v>
          </cell>
          <cell r="R2528" t="str">
            <v>170830051All</v>
          </cell>
          <cell r="S2528">
            <v>66</v>
          </cell>
        </row>
        <row r="2529">
          <cell r="A2529" t="str">
            <v>170850016All</v>
          </cell>
          <cell r="B2529">
            <v>36</v>
          </cell>
          <cell r="R2529" t="str">
            <v>170830081All</v>
          </cell>
          <cell r="S2529">
            <v>32</v>
          </cell>
        </row>
        <row r="2530">
          <cell r="A2530" t="str">
            <v>170850041All</v>
          </cell>
          <cell r="B2530">
            <v>113</v>
          </cell>
          <cell r="R2530" t="str">
            <v>170850011All</v>
          </cell>
          <cell r="S2530">
            <v>49</v>
          </cell>
        </row>
        <row r="2531">
          <cell r="A2531" t="str">
            <v>170850081All</v>
          </cell>
          <cell r="B2531">
            <v>33</v>
          </cell>
          <cell r="R2531" t="str">
            <v>170850016All</v>
          </cell>
          <cell r="S2531">
            <v>36</v>
          </cell>
        </row>
        <row r="2532">
          <cell r="A2532" t="str">
            <v>170870011All</v>
          </cell>
          <cell r="B2532">
            <v>35</v>
          </cell>
          <cell r="R2532" t="str">
            <v>170850041All</v>
          </cell>
          <cell r="S2532">
            <v>113</v>
          </cell>
        </row>
        <row r="2533">
          <cell r="A2533" t="str">
            <v>170870041All</v>
          </cell>
          <cell r="B2533">
            <v>82</v>
          </cell>
          <cell r="R2533" t="str">
            <v>170850081All</v>
          </cell>
          <cell r="S2533">
            <v>33</v>
          </cell>
        </row>
        <row r="2534">
          <cell r="A2534" t="str">
            <v>170870051All</v>
          </cell>
          <cell r="B2534">
            <v>65</v>
          </cell>
          <cell r="R2534" t="str">
            <v>170870011All</v>
          </cell>
          <cell r="S2534">
            <v>35</v>
          </cell>
        </row>
        <row r="2535">
          <cell r="A2535" t="str">
            <v>170870081All</v>
          </cell>
          <cell r="B2535">
            <v>25</v>
          </cell>
          <cell r="R2535" t="str">
            <v>170870041All</v>
          </cell>
          <cell r="S2535">
            <v>82</v>
          </cell>
        </row>
        <row r="2536">
          <cell r="A2536" t="str">
            <v>170890011All</v>
          </cell>
          <cell r="B2536">
            <v>54</v>
          </cell>
          <cell r="R2536" t="str">
            <v>170870051All</v>
          </cell>
          <cell r="S2536">
            <v>65</v>
          </cell>
        </row>
        <row r="2537">
          <cell r="A2537" t="str">
            <v>170890016All</v>
          </cell>
          <cell r="B2537">
            <v>47</v>
          </cell>
          <cell r="R2537" t="str">
            <v>170870081All</v>
          </cell>
          <cell r="S2537">
            <v>25</v>
          </cell>
        </row>
        <row r="2538">
          <cell r="A2538" t="str">
            <v>170890041All</v>
          </cell>
          <cell r="B2538">
            <v>112</v>
          </cell>
          <cell r="R2538" t="str">
            <v>170890011All</v>
          </cell>
          <cell r="S2538">
            <v>54</v>
          </cell>
        </row>
        <row r="2539">
          <cell r="A2539" t="str">
            <v>170890081All</v>
          </cell>
          <cell r="B2539">
            <v>31</v>
          </cell>
          <cell r="R2539" t="str">
            <v>170890016All</v>
          </cell>
          <cell r="S2539">
            <v>47</v>
          </cell>
        </row>
        <row r="2540">
          <cell r="A2540" t="str">
            <v>170910011All</v>
          </cell>
          <cell r="B2540">
            <v>50</v>
          </cell>
          <cell r="R2540" t="str">
            <v>170890041All</v>
          </cell>
          <cell r="S2540">
            <v>112</v>
          </cell>
        </row>
        <row r="2541">
          <cell r="A2541" t="str">
            <v>170910016All</v>
          </cell>
          <cell r="B2541">
            <v>47</v>
          </cell>
          <cell r="R2541" t="str">
            <v>170890081All</v>
          </cell>
          <cell r="S2541">
            <v>31</v>
          </cell>
        </row>
        <row r="2542">
          <cell r="A2542" t="str">
            <v>170910041All</v>
          </cell>
          <cell r="B2542">
            <v>113</v>
          </cell>
          <cell r="R2542" t="str">
            <v>170910011All</v>
          </cell>
          <cell r="S2542">
            <v>50</v>
          </cell>
        </row>
        <row r="2543">
          <cell r="A2543" t="str">
            <v>170910081All</v>
          </cell>
          <cell r="B2543">
            <v>32</v>
          </cell>
          <cell r="R2543" t="str">
            <v>170910016All</v>
          </cell>
          <cell r="S2543">
            <v>47</v>
          </cell>
        </row>
        <row r="2544">
          <cell r="A2544" t="str">
            <v>170930011All</v>
          </cell>
          <cell r="B2544">
            <v>49</v>
          </cell>
          <cell r="R2544" t="str">
            <v>170910041All</v>
          </cell>
          <cell r="S2544">
            <v>113</v>
          </cell>
        </row>
        <row r="2545">
          <cell r="A2545" t="str">
            <v>170930041All</v>
          </cell>
          <cell r="B2545">
            <v>111</v>
          </cell>
          <cell r="R2545" t="str">
            <v>170910081All</v>
          </cell>
          <cell r="S2545">
            <v>32</v>
          </cell>
        </row>
        <row r="2546">
          <cell r="A2546" t="str">
            <v>170930081All</v>
          </cell>
          <cell r="B2546">
            <v>32</v>
          </cell>
          <cell r="R2546" t="str">
            <v>170930011All</v>
          </cell>
          <cell r="S2546">
            <v>49</v>
          </cell>
        </row>
        <row r="2547">
          <cell r="A2547" t="str">
            <v>170950011All</v>
          </cell>
          <cell r="B2547">
            <v>41</v>
          </cell>
          <cell r="R2547" t="str">
            <v>170930041All</v>
          </cell>
          <cell r="S2547">
            <v>111</v>
          </cell>
        </row>
        <row r="2548">
          <cell r="A2548" t="str">
            <v>170950041All</v>
          </cell>
          <cell r="B2548">
            <v>124</v>
          </cell>
          <cell r="R2548" t="str">
            <v>170930081All</v>
          </cell>
          <cell r="S2548">
            <v>32</v>
          </cell>
        </row>
        <row r="2549">
          <cell r="A2549" t="str">
            <v>170950081All</v>
          </cell>
          <cell r="B2549">
            <v>35</v>
          </cell>
          <cell r="R2549" t="str">
            <v>170950011All</v>
          </cell>
          <cell r="S2549">
            <v>41</v>
          </cell>
        </row>
        <row r="2550">
          <cell r="A2550" t="str">
            <v>170970011All</v>
          </cell>
          <cell r="B2550">
            <v>43</v>
          </cell>
          <cell r="R2550" t="str">
            <v>170950041All</v>
          </cell>
          <cell r="S2550">
            <v>124</v>
          </cell>
        </row>
        <row r="2551">
          <cell r="A2551" t="str">
            <v>170970016All</v>
          </cell>
          <cell r="B2551">
            <v>47</v>
          </cell>
          <cell r="R2551" t="str">
            <v>170950081All</v>
          </cell>
          <cell r="S2551">
            <v>35</v>
          </cell>
        </row>
        <row r="2552">
          <cell r="A2552" t="str">
            <v>170970041All</v>
          </cell>
          <cell r="B2552">
            <v>85</v>
          </cell>
          <cell r="R2552" t="str">
            <v>170970011All</v>
          </cell>
          <cell r="S2552">
            <v>43</v>
          </cell>
        </row>
        <row r="2553">
          <cell r="A2553" t="str">
            <v>170970081All</v>
          </cell>
          <cell r="B2553">
            <v>25</v>
          </cell>
          <cell r="R2553" t="str">
            <v>170970016All</v>
          </cell>
          <cell r="S2553">
            <v>47</v>
          </cell>
        </row>
        <row r="2554">
          <cell r="A2554" t="str">
            <v>170990011All</v>
          </cell>
          <cell r="B2554">
            <v>52</v>
          </cell>
          <cell r="R2554" t="str">
            <v>170970041All</v>
          </cell>
          <cell r="S2554">
            <v>85</v>
          </cell>
        </row>
        <row r="2555">
          <cell r="A2555" t="str">
            <v>170990016All</v>
          </cell>
          <cell r="B2555">
            <v>47</v>
          </cell>
          <cell r="R2555" t="str">
            <v>170970081All</v>
          </cell>
          <cell r="S2555">
            <v>25</v>
          </cell>
        </row>
        <row r="2556">
          <cell r="A2556" t="str">
            <v>170990041All</v>
          </cell>
          <cell r="B2556">
            <v>123</v>
          </cell>
          <cell r="R2556" t="str">
            <v>170990011All</v>
          </cell>
          <cell r="S2556">
            <v>52</v>
          </cell>
        </row>
        <row r="2557">
          <cell r="A2557" t="str">
            <v>170990081All</v>
          </cell>
          <cell r="B2557">
            <v>34</v>
          </cell>
          <cell r="R2557" t="str">
            <v>170990016All</v>
          </cell>
          <cell r="S2557">
            <v>47</v>
          </cell>
        </row>
        <row r="2558">
          <cell r="A2558" t="str">
            <v>171010011All</v>
          </cell>
          <cell r="B2558">
            <v>37</v>
          </cell>
          <cell r="R2558" t="str">
            <v>170990041All</v>
          </cell>
          <cell r="S2558">
            <v>123</v>
          </cell>
        </row>
        <row r="2559">
          <cell r="A2559" t="str">
            <v>171010041All</v>
          </cell>
          <cell r="B2559">
            <v>92</v>
          </cell>
          <cell r="R2559" t="str">
            <v>170990081All</v>
          </cell>
          <cell r="S2559">
            <v>34</v>
          </cell>
        </row>
        <row r="2560">
          <cell r="A2560" t="str">
            <v>171010051All</v>
          </cell>
          <cell r="B2560">
            <v>64</v>
          </cell>
          <cell r="R2560" t="str">
            <v>171010011All</v>
          </cell>
          <cell r="S2560">
            <v>37</v>
          </cell>
        </row>
        <row r="2561">
          <cell r="A2561" t="str">
            <v>171010081All</v>
          </cell>
          <cell r="B2561">
            <v>27</v>
          </cell>
          <cell r="R2561" t="str">
            <v>171010041All</v>
          </cell>
          <cell r="S2561">
            <v>92</v>
          </cell>
        </row>
        <row r="2562">
          <cell r="A2562" t="str">
            <v>171030011All</v>
          </cell>
          <cell r="B2562">
            <v>48</v>
          </cell>
          <cell r="R2562" t="str">
            <v>171010051All</v>
          </cell>
          <cell r="S2562">
            <v>64</v>
          </cell>
        </row>
        <row r="2563">
          <cell r="A2563" t="str">
            <v>171030016All</v>
          </cell>
          <cell r="B2563">
            <v>36</v>
          </cell>
          <cell r="R2563" t="str">
            <v>171010081All</v>
          </cell>
          <cell r="S2563">
            <v>27</v>
          </cell>
        </row>
        <row r="2564">
          <cell r="A2564" t="str">
            <v>171030041All</v>
          </cell>
          <cell r="B2564">
            <v>120</v>
          </cell>
          <cell r="R2564" t="str">
            <v>171030011All</v>
          </cell>
          <cell r="S2564">
            <v>48</v>
          </cell>
        </row>
        <row r="2565">
          <cell r="A2565" t="str">
            <v>171030081All</v>
          </cell>
          <cell r="B2565">
            <v>32</v>
          </cell>
          <cell r="R2565" t="str">
            <v>171030016All</v>
          </cell>
          <cell r="S2565">
            <v>36</v>
          </cell>
        </row>
        <row r="2566">
          <cell r="A2566" t="str">
            <v>171050011All</v>
          </cell>
          <cell r="B2566">
            <v>48</v>
          </cell>
          <cell r="R2566" t="str">
            <v>171030041All</v>
          </cell>
          <cell r="S2566">
            <v>120</v>
          </cell>
        </row>
        <row r="2567">
          <cell r="A2567" t="str">
            <v>171050016All</v>
          </cell>
          <cell r="B2567">
            <v>47</v>
          </cell>
          <cell r="R2567" t="str">
            <v>171030081All</v>
          </cell>
          <cell r="S2567">
            <v>32</v>
          </cell>
        </row>
        <row r="2568">
          <cell r="A2568" t="str">
            <v>171050041All</v>
          </cell>
          <cell r="B2568">
            <v>118</v>
          </cell>
          <cell r="R2568" t="str">
            <v>171050011All</v>
          </cell>
          <cell r="S2568">
            <v>48</v>
          </cell>
        </row>
        <row r="2569">
          <cell r="A2569" t="str">
            <v>171050081All</v>
          </cell>
          <cell r="B2569">
            <v>34</v>
          </cell>
          <cell r="R2569" t="str">
            <v>171050016All</v>
          </cell>
          <cell r="S2569">
            <v>47</v>
          </cell>
        </row>
        <row r="2570">
          <cell r="A2570" t="str">
            <v>171070011All</v>
          </cell>
          <cell r="B2570">
            <v>46</v>
          </cell>
          <cell r="R2570" t="str">
            <v>171050041All</v>
          </cell>
          <cell r="S2570">
            <v>118</v>
          </cell>
        </row>
        <row r="2571">
          <cell r="A2571" t="str">
            <v>171070016All</v>
          </cell>
          <cell r="B2571">
            <v>48</v>
          </cell>
          <cell r="R2571" t="str">
            <v>171050081All</v>
          </cell>
          <cell r="S2571">
            <v>34</v>
          </cell>
        </row>
        <row r="2572">
          <cell r="A2572" t="str">
            <v>171070041All</v>
          </cell>
          <cell r="B2572">
            <v>125</v>
          </cell>
          <cell r="R2572" t="str">
            <v>171070011All</v>
          </cell>
          <cell r="S2572">
            <v>46</v>
          </cell>
        </row>
        <row r="2573">
          <cell r="A2573" t="str">
            <v>171070081All</v>
          </cell>
          <cell r="B2573">
            <v>36</v>
          </cell>
          <cell r="R2573" t="str">
            <v>171070016All</v>
          </cell>
          <cell r="S2573">
            <v>48</v>
          </cell>
        </row>
        <row r="2574">
          <cell r="A2574" t="str">
            <v>171090011All</v>
          </cell>
          <cell r="B2574">
            <v>41</v>
          </cell>
          <cell r="R2574" t="str">
            <v>171070041All</v>
          </cell>
          <cell r="S2574">
            <v>125</v>
          </cell>
        </row>
        <row r="2575">
          <cell r="A2575" t="str">
            <v>171090041All</v>
          </cell>
          <cell r="B2575">
            <v>130</v>
          </cell>
          <cell r="R2575" t="str">
            <v>171070081All</v>
          </cell>
          <cell r="S2575">
            <v>36</v>
          </cell>
        </row>
        <row r="2576">
          <cell r="A2576" t="str">
            <v>171090081All</v>
          </cell>
          <cell r="B2576">
            <v>36</v>
          </cell>
          <cell r="R2576" t="str">
            <v>171090011All</v>
          </cell>
          <cell r="S2576">
            <v>41</v>
          </cell>
        </row>
        <row r="2577">
          <cell r="A2577" t="str">
            <v>171110011All</v>
          </cell>
          <cell r="B2577">
            <v>48</v>
          </cell>
          <cell r="R2577" t="str">
            <v>171090041All</v>
          </cell>
          <cell r="S2577">
            <v>130</v>
          </cell>
        </row>
        <row r="2578">
          <cell r="A2578" t="str">
            <v>171110016All</v>
          </cell>
          <cell r="B2578">
            <v>47</v>
          </cell>
          <cell r="R2578" t="str">
            <v>171090081All</v>
          </cell>
          <cell r="S2578">
            <v>36</v>
          </cell>
        </row>
        <row r="2579">
          <cell r="A2579" t="str">
            <v>171110041All</v>
          </cell>
          <cell r="B2579">
            <v>102</v>
          </cell>
          <cell r="R2579" t="str">
            <v>171110011All</v>
          </cell>
          <cell r="S2579">
            <v>48</v>
          </cell>
        </row>
        <row r="2580">
          <cell r="A2580" t="str">
            <v>171110081All</v>
          </cell>
          <cell r="B2580">
            <v>27</v>
          </cell>
          <cell r="R2580" t="str">
            <v>171110016All</v>
          </cell>
          <cell r="S2580">
            <v>47</v>
          </cell>
        </row>
        <row r="2581">
          <cell r="A2581" t="str">
            <v>171130011All</v>
          </cell>
          <cell r="B2581">
            <v>49</v>
          </cell>
          <cell r="R2581" t="str">
            <v>171110041All</v>
          </cell>
          <cell r="S2581">
            <v>102</v>
          </cell>
        </row>
        <row r="2582">
          <cell r="A2582" t="str">
            <v>171130016All</v>
          </cell>
          <cell r="B2582">
            <v>48</v>
          </cell>
          <cell r="R2582" t="str">
            <v>171110081All</v>
          </cell>
          <cell r="S2582">
            <v>27</v>
          </cell>
        </row>
        <row r="2583">
          <cell r="A2583" t="str">
            <v>171130041All</v>
          </cell>
          <cell r="B2583">
            <v>125</v>
          </cell>
          <cell r="R2583" t="str">
            <v>171130011All</v>
          </cell>
          <cell r="S2583">
            <v>49</v>
          </cell>
        </row>
        <row r="2584">
          <cell r="A2584" t="str">
            <v>171130081All</v>
          </cell>
          <cell r="B2584">
            <v>36</v>
          </cell>
          <cell r="R2584" t="str">
            <v>171130016All</v>
          </cell>
          <cell r="S2584">
            <v>48</v>
          </cell>
        </row>
        <row r="2585">
          <cell r="A2585" t="str">
            <v>171150011All</v>
          </cell>
          <cell r="B2585">
            <v>46</v>
          </cell>
          <cell r="R2585" t="str">
            <v>171130041All</v>
          </cell>
          <cell r="S2585">
            <v>125</v>
          </cell>
        </row>
        <row r="2586">
          <cell r="A2586" t="str">
            <v>171150041All</v>
          </cell>
          <cell r="B2586">
            <v>125</v>
          </cell>
          <cell r="R2586" t="str">
            <v>171130081All</v>
          </cell>
          <cell r="S2586">
            <v>36</v>
          </cell>
        </row>
        <row r="2587">
          <cell r="A2587" t="str">
            <v>171150081All</v>
          </cell>
          <cell r="B2587">
            <v>36</v>
          </cell>
          <cell r="R2587" t="str">
            <v>171150011All</v>
          </cell>
          <cell r="S2587">
            <v>46</v>
          </cell>
        </row>
        <row r="2588">
          <cell r="A2588" t="str">
            <v>171170011All</v>
          </cell>
          <cell r="B2588">
            <v>39</v>
          </cell>
          <cell r="R2588" t="str">
            <v>171150041All</v>
          </cell>
          <cell r="S2588">
            <v>125</v>
          </cell>
        </row>
        <row r="2589">
          <cell r="A2589" t="str">
            <v>171170041All</v>
          </cell>
          <cell r="B2589">
            <v>111</v>
          </cell>
          <cell r="R2589" t="str">
            <v>171150081All</v>
          </cell>
          <cell r="S2589">
            <v>36</v>
          </cell>
        </row>
        <row r="2590">
          <cell r="A2590" t="str">
            <v>171170051All</v>
          </cell>
          <cell r="B2590">
            <v>66</v>
          </cell>
          <cell r="R2590" t="str">
            <v>171170011All</v>
          </cell>
          <cell r="S2590">
            <v>39</v>
          </cell>
        </row>
        <row r="2591">
          <cell r="A2591" t="str">
            <v>171170081All</v>
          </cell>
          <cell r="B2591">
            <v>32</v>
          </cell>
          <cell r="R2591" t="str">
            <v>171170041All</v>
          </cell>
          <cell r="S2591">
            <v>111</v>
          </cell>
        </row>
        <row r="2592">
          <cell r="A2592" t="str">
            <v>171190011All</v>
          </cell>
          <cell r="B2592">
            <v>39</v>
          </cell>
          <cell r="R2592" t="str">
            <v>171170051All</v>
          </cell>
          <cell r="S2592">
            <v>66</v>
          </cell>
        </row>
        <row r="2593">
          <cell r="A2593" t="str">
            <v>171190041All</v>
          </cell>
          <cell r="B2593">
            <v>104</v>
          </cell>
          <cell r="R2593" t="str">
            <v>171170081All</v>
          </cell>
          <cell r="S2593">
            <v>32</v>
          </cell>
        </row>
        <row r="2594">
          <cell r="A2594" t="str">
            <v>171190051All</v>
          </cell>
          <cell r="B2594">
            <v>59</v>
          </cell>
          <cell r="R2594" t="str">
            <v>171190011All</v>
          </cell>
          <cell r="S2594">
            <v>39</v>
          </cell>
        </row>
        <row r="2595">
          <cell r="A2595" t="str">
            <v>171190081All</v>
          </cell>
          <cell r="B2595">
            <v>29</v>
          </cell>
          <cell r="R2595" t="str">
            <v>171190041All</v>
          </cell>
          <cell r="S2595">
            <v>104</v>
          </cell>
        </row>
        <row r="2596">
          <cell r="A2596" t="str">
            <v>171210011All</v>
          </cell>
          <cell r="B2596">
            <v>41</v>
          </cell>
          <cell r="R2596" t="str">
            <v>171190051All</v>
          </cell>
          <cell r="S2596">
            <v>59</v>
          </cell>
        </row>
        <row r="2597">
          <cell r="A2597" t="str">
            <v>171210041All</v>
          </cell>
          <cell r="B2597">
            <v>88</v>
          </cell>
          <cell r="R2597" t="str">
            <v>171190081All</v>
          </cell>
          <cell r="S2597">
            <v>29</v>
          </cell>
        </row>
        <row r="2598">
          <cell r="A2598" t="str">
            <v>171210051All</v>
          </cell>
          <cell r="B2598">
            <v>74</v>
          </cell>
          <cell r="R2598" t="str">
            <v>171210011All</v>
          </cell>
          <cell r="S2598">
            <v>41</v>
          </cell>
        </row>
        <row r="2599">
          <cell r="A2599" t="str">
            <v>171210081All</v>
          </cell>
          <cell r="B2599">
            <v>26</v>
          </cell>
          <cell r="R2599" t="str">
            <v>171210041All</v>
          </cell>
          <cell r="S2599">
            <v>88</v>
          </cell>
        </row>
        <row r="2600">
          <cell r="A2600" t="str">
            <v>171230011All</v>
          </cell>
          <cell r="B2600">
            <v>41</v>
          </cell>
          <cell r="R2600" t="str">
            <v>171210051All</v>
          </cell>
          <cell r="S2600">
            <v>74</v>
          </cell>
        </row>
        <row r="2601">
          <cell r="A2601" t="str">
            <v>171230041All</v>
          </cell>
          <cell r="B2601">
            <v>124</v>
          </cell>
          <cell r="R2601" t="str">
            <v>171210081All</v>
          </cell>
          <cell r="S2601">
            <v>26</v>
          </cell>
        </row>
        <row r="2602">
          <cell r="A2602" t="str">
            <v>171230081All</v>
          </cell>
          <cell r="B2602">
            <v>35</v>
          </cell>
          <cell r="R2602" t="str">
            <v>171230011All</v>
          </cell>
          <cell r="S2602">
            <v>41</v>
          </cell>
        </row>
        <row r="2603">
          <cell r="A2603" t="str">
            <v>171250011All</v>
          </cell>
          <cell r="B2603">
            <v>39</v>
          </cell>
          <cell r="R2603" t="str">
            <v>171230041All</v>
          </cell>
          <cell r="S2603">
            <v>124</v>
          </cell>
        </row>
        <row r="2604">
          <cell r="A2604" t="str">
            <v>171250011Irrigated</v>
          </cell>
          <cell r="B2604">
            <v>39</v>
          </cell>
          <cell r="R2604" t="str">
            <v>171230081All</v>
          </cell>
          <cell r="S2604">
            <v>35</v>
          </cell>
        </row>
        <row r="2605">
          <cell r="A2605" t="str">
            <v>171250011Nonirrigated</v>
          </cell>
          <cell r="B2605">
            <v>39</v>
          </cell>
          <cell r="R2605" t="str">
            <v>171250011All</v>
          </cell>
          <cell r="S2605">
            <v>39</v>
          </cell>
        </row>
        <row r="2606">
          <cell r="A2606" t="str">
            <v>171250016All</v>
          </cell>
          <cell r="B2606">
            <v>39</v>
          </cell>
          <cell r="R2606" t="str">
            <v>171250011Irrigated</v>
          </cell>
          <cell r="S2606">
            <v>39</v>
          </cell>
        </row>
        <row r="2607">
          <cell r="A2607" t="str">
            <v>171250041All</v>
          </cell>
          <cell r="B2607">
            <v>111</v>
          </cell>
          <cell r="R2607" t="str">
            <v>171250011NonIrrigated</v>
          </cell>
          <cell r="S2607">
            <v>39</v>
          </cell>
        </row>
        <row r="2608">
          <cell r="A2608" t="str">
            <v>171250041Irrigated</v>
          </cell>
          <cell r="B2608">
            <v>111</v>
          </cell>
          <cell r="R2608" t="str">
            <v>171250016All</v>
          </cell>
          <cell r="S2608">
            <v>39</v>
          </cell>
        </row>
        <row r="2609">
          <cell r="A2609" t="str">
            <v>171250041Nonirrigated</v>
          </cell>
          <cell r="B2609">
            <v>111</v>
          </cell>
          <cell r="R2609" t="str">
            <v>171250041All</v>
          </cell>
          <cell r="S2609">
            <v>111</v>
          </cell>
        </row>
        <row r="2610">
          <cell r="A2610" t="str">
            <v>171250051All</v>
          </cell>
          <cell r="B2610">
            <v>64</v>
          </cell>
          <cell r="R2610" t="str">
            <v>171250041Irrigated</v>
          </cell>
          <cell r="S2610">
            <v>111</v>
          </cell>
        </row>
        <row r="2611">
          <cell r="A2611" t="str">
            <v>171250051Irrigated</v>
          </cell>
          <cell r="B2611">
            <v>64</v>
          </cell>
          <cell r="R2611" t="str">
            <v>171250041NonIrrigated</v>
          </cell>
          <cell r="S2611">
            <v>111</v>
          </cell>
        </row>
        <row r="2612">
          <cell r="A2612" t="str">
            <v>171250051Nonirrigated</v>
          </cell>
          <cell r="B2612">
            <v>64</v>
          </cell>
          <cell r="R2612" t="str">
            <v>171250051All</v>
          </cell>
          <cell r="S2612">
            <v>64</v>
          </cell>
        </row>
        <row r="2613">
          <cell r="A2613" t="str">
            <v>171250081All</v>
          </cell>
          <cell r="B2613">
            <v>30</v>
          </cell>
          <cell r="R2613" t="str">
            <v>171250051Irrigated</v>
          </cell>
          <cell r="S2613">
            <v>64</v>
          </cell>
        </row>
        <row r="2614">
          <cell r="A2614" t="str">
            <v>171250081Irrigated</v>
          </cell>
          <cell r="B2614">
            <v>30</v>
          </cell>
          <cell r="R2614" t="str">
            <v>171250051NonIrrigated</v>
          </cell>
          <cell r="S2614">
            <v>64</v>
          </cell>
        </row>
        <row r="2615">
          <cell r="A2615" t="str">
            <v>171250081Nonirrigated</v>
          </cell>
          <cell r="B2615">
            <v>30</v>
          </cell>
          <cell r="R2615" t="str">
            <v>171250081All</v>
          </cell>
          <cell r="S2615">
            <v>30</v>
          </cell>
        </row>
        <row r="2616">
          <cell r="A2616" t="str">
            <v>171270011All</v>
          </cell>
          <cell r="B2616">
            <v>32</v>
          </cell>
          <cell r="R2616" t="str">
            <v>171250081Irrigated</v>
          </cell>
          <cell r="S2616">
            <v>30</v>
          </cell>
        </row>
        <row r="2617">
          <cell r="A2617" t="str">
            <v>171270041All</v>
          </cell>
          <cell r="B2617">
            <v>79</v>
          </cell>
          <cell r="R2617" t="str">
            <v>171250081NonIrrigated</v>
          </cell>
          <cell r="S2617">
            <v>30</v>
          </cell>
        </row>
        <row r="2618">
          <cell r="A2618" t="str">
            <v>171270051All</v>
          </cell>
          <cell r="B2618">
            <v>64</v>
          </cell>
          <cell r="R2618" t="str">
            <v>171270011All</v>
          </cell>
          <cell r="S2618">
            <v>32</v>
          </cell>
        </row>
        <row r="2619">
          <cell r="A2619" t="str">
            <v>171270081All</v>
          </cell>
          <cell r="B2619">
            <v>22</v>
          </cell>
          <cell r="R2619" t="str">
            <v>171270041All</v>
          </cell>
          <cell r="S2619">
            <v>79</v>
          </cell>
        </row>
        <row r="2620">
          <cell r="A2620" t="str">
            <v>171290011All</v>
          </cell>
          <cell r="B2620">
            <v>51</v>
          </cell>
          <cell r="R2620" t="str">
            <v>171270051All</v>
          </cell>
          <cell r="S2620">
            <v>64</v>
          </cell>
        </row>
        <row r="2621">
          <cell r="A2621" t="str">
            <v>171290041All</v>
          </cell>
          <cell r="B2621">
            <v>117</v>
          </cell>
          <cell r="R2621" t="str">
            <v>171270081All</v>
          </cell>
          <cell r="S2621">
            <v>22</v>
          </cell>
        </row>
        <row r="2622">
          <cell r="A2622" t="str">
            <v>171290081All</v>
          </cell>
          <cell r="B2622">
            <v>34</v>
          </cell>
          <cell r="R2622" t="str">
            <v>171290011All</v>
          </cell>
          <cell r="S2622">
            <v>51</v>
          </cell>
        </row>
        <row r="2623">
          <cell r="A2623" t="str">
            <v>171310011All</v>
          </cell>
          <cell r="B2623">
            <v>41</v>
          </cell>
          <cell r="R2623" t="str">
            <v>171290041All</v>
          </cell>
          <cell r="S2623">
            <v>117</v>
          </cell>
        </row>
        <row r="2624">
          <cell r="A2624" t="str">
            <v>171310016All</v>
          </cell>
          <cell r="B2624">
            <v>39</v>
          </cell>
          <cell r="R2624" t="str">
            <v>171290081All</v>
          </cell>
          <cell r="S2624">
            <v>34</v>
          </cell>
        </row>
        <row r="2625">
          <cell r="A2625" t="str">
            <v>171310041All</v>
          </cell>
          <cell r="B2625">
            <v>123</v>
          </cell>
          <cell r="R2625" t="str">
            <v>171310011All</v>
          </cell>
          <cell r="S2625">
            <v>41</v>
          </cell>
        </row>
        <row r="2626">
          <cell r="A2626" t="str">
            <v>171310051All</v>
          </cell>
          <cell r="B2626">
            <v>64</v>
          </cell>
          <cell r="R2626" t="str">
            <v>171310016All</v>
          </cell>
          <cell r="S2626">
            <v>39</v>
          </cell>
        </row>
        <row r="2627">
          <cell r="A2627" t="str">
            <v>171310081All</v>
          </cell>
          <cell r="B2627">
            <v>35</v>
          </cell>
          <cell r="R2627" t="str">
            <v>171310041All</v>
          </cell>
          <cell r="S2627">
            <v>123</v>
          </cell>
        </row>
        <row r="2628">
          <cell r="A2628" t="str">
            <v>171330011All</v>
          </cell>
          <cell r="B2628">
            <v>39</v>
          </cell>
          <cell r="R2628" t="str">
            <v>171310051All</v>
          </cell>
          <cell r="S2628">
            <v>64</v>
          </cell>
        </row>
        <row r="2629">
          <cell r="A2629" t="str">
            <v>171330041All</v>
          </cell>
          <cell r="B2629">
            <v>97</v>
          </cell>
          <cell r="R2629" t="str">
            <v>171310081All</v>
          </cell>
          <cell r="S2629">
            <v>35</v>
          </cell>
        </row>
        <row r="2630">
          <cell r="A2630" t="str">
            <v>171330051All</v>
          </cell>
          <cell r="B2630">
            <v>55</v>
          </cell>
          <cell r="R2630" t="str">
            <v>171330011All</v>
          </cell>
          <cell r="S2630">
            <v>39</v>
          </cell>
        </row>
        <row r="2631">
          <cell r="A2631" t="str">
            <v>171330081All</v>
          </cell>
          <cell r="B2631">
            <v>27</v>
          </cell>
          <cell r="R2631" t="str">
            <v>171330041All</v>
          </cell>
          <cell r="S2631">
            <v>97</v>
          </cell>
        </row>
        <row r="2632">
          <cell r="A2632" t="str">
            <v>171350011All</v>
          </cell>
          <cell r="B2632">
            <v>39</v>
          </cell>
          <cell r="R2632" t="str">
            <v>171330051All</v>
          </cell>
          <cell r="S2632">
            <v>55</v>
          </cell>
        </row>
        <row r="2633">
          <cell r="A2633" t="str">
            <v>171350041All</v>
          </cell>
          <cell r="B2633">
            <v>113</v>
          </cell>
          <cell r="R2633" t="str">
            <v>171330081All</v>
          </cell>
          <cell r="S2633">
            <v>27</v>
          </cell>
        </row>
        <row r="2634">
          <cell r="A2634" t="str">
            <v>171350051All</v>
          </cell>
          <cell r="B2634">
            <v>66</v>
          </cell>
          <cell r="R2634" t="str">
            <v>171350011All</v>
          </cell>
          <cell r="S2634">
            <v>39</v>
          </cell>
        </row>
        <row r="2635">
          <cell r="A2635" t="str">
            <v>171350081All</v>
          </cell>
          <cell r="B2635">
            <v>31</v>
          </cell>
          <cell r="R2635" t="str">
            <v>171350041All</v>
          </cell>
          <cell r="S2635">
            <v>113</v>
          </cell>
        </row>
        <row r="2636">
          <cell r="A2636" t="str">
            <v>171370011All</v>
          </cell>
          <cell r="B2636">
            <v>46</v>
          </cell>
          <cell r="R2636" t="str">
            <v>171350051All</v>
          </cell>
          <cell r="S2636">
            <v>66</v>
          </cell>
        </row>
        <row r="2637">
          <cell r="A2637" t="str">
            <v>171370041All</v>
          </cell>
          <cell r="B2637">
            <v>127</v>
          </cell>
          <cell r="R2637" t="str">
            <v>171350081All</v>
          </cell>
          <cell r="S2637">
            <v>31</v>
          </cell>
        </row>
        <row r="2638">
          <cell r="A2638" t="str">
            <v>171370081All</v>
          </cell>
          <cell r="B2638">
            <v>36</v>
          </cell>
          <cell r="R2638" t="str">
            <v>171370011All</v>
          </cell>
          <cell r="S2638">
            <v>46</v>
          </cell>
        </row>
        <row r="2639">
          <cell r="A2639" t="str">
            <v>171390011All</v>
          </cell>
          <cell r="B2639">
            <v>46</v>
          </cell>
          <cell r="R2639" t="str">
            <v>171370041All</v>
          </cell>
          <cell r="S2639">
            <v>127</v>
          </cell>
        </row>
        <row r="2640">
          <cell r="A2640" t="str">
            <v>171390041All</v>
          </cell>
          <cell r="B2640">
            <v>121</v>
          </cell>
          <cell r="R2640" t="str">
            <v>171370081All</v>
          </cell>
          <cell r="S2640">
            <v>36</v>
          </cell>
        </row>
        <row r="2641">
          <cell r="A2641" t="str">
            <v>171390081All</v>
          </cell>
          <cell r="B2641">
            <v>36</v>
          </cell>
          <cell r="R2641" t="str">
            <v>171390011All</v>
          </cell>
          <cell r="S2641">
            <v>46</v>
          </cell>
        </row>
        <row r="2642">
          <cell r="A2642" t="str">
            <v>171410011All</v>
          </cell>
          <cell r="B2642">
            <v>50</v>
          </cell>
          <cell r="R2642" t="str">
            <v>171390041All</v>
          </cell>
          <cell r="S2642">
            <v>121</v>
          </cell>
        </row>
        <row r="2643">
          <cell r="A2643" t="str">
            <v>171410016All</v>
          </cell>
          <cell r="B2643">
            <v>36</v>
          </cell>
          <cell r="R2643" t="str">
            <v>171390081All</v>
          </cell>
          <cell r="S2643">
            <v>36</v>
          </cell>
        </row>
        <row r="2644">
          <cell r="A2644" t="str">
            <v>171410041All</v>
          </cell>
          <cell r="B2644">
            <v>116</v>
          </cell>
          <cell r="R2644" t="str">
            <v>171410011All</v>
          </cell>
          <cell r="S2644">
            <v>50</v>
          </cell>
        </row>
        <row r="2645">
          <cell r="A2645" t="str">
            <v>171410081All</v>
          </cell>
          <cell r="B2645">
            <v>32</v>
          </cell>
          <cell r="R2645" t="str">
            <v>171410016All</v>
          </cell>
          <cell r="S2645">
            <v>36</v>
          </cell>
        </row>
        <row r="2646">
          <cell r="A2646" t="str">
            <v>171430011All</v>
          </cell>
          <cell r="B2646">
            <v>39</v>
          </cell>
          <cell r="R2646" t="str">
            <v>171410041All</v>
          </cell>
          <cell r="S2646">
            <v>116</v>
          </cell>
        </row>
        <row r="2647">
          <cell r="A2647" t="str">
            <v>171430016All</v>
          </cell>
          <cell r="B2647">
            <v>39</v>
          </cell>
          <cell r="R2647" t="str">
            <v>171410081All</v>
          </cell>
          <cell r="S2647">
            <v>32</v>
          </cell>
        </row>
        <row r="2648">
          <cell r="A2648" t="str">
            <v>171430041All</v>
          </cell>
          <cell r="B2648">
            <v>120</v>
          </cell>
          <cell r="R2648" t="str">
            <v>171430011All</v>
          </cell>
          <cell r="S2648">
            <v>39</v>
          </cell>
        </row>
        <row r="2649">
          <cell r="A2649" t="str">
            <v>171430081All</v>
          </cell>
          <cell r="B2649">
            <v>34</v>
          </cell>
          <cell r="R2649" t="str">
            <v>171430016All</v>
          </cell>
          <cell r="S2649">
            <v>39</v>
          </cell>
        </row>
        <row r="2650">
          <cell r="A2650" t="str">
            <v>171450011All</v>
          </cell>
          <cell r="B2650">
            <v>36</v>
          </cell>
          <cell r="R2650" t="str">
            <v>171430041All</v>
          </cell>
          <cell r="S2650">
            <v>120</v>
          </cell>
        </row>
        <row r="2651">
          <cell r="A2651" t="str">
            <v>171450041All</v>
          </cell>
          <cell r="B2651">
            <v>77</v>
          </cell>
          <cell r="R2651" t="str">
            <v>171430081All</v>
          </cell>
          <cell r="S2651">
            <v>34</v>
          </cell>
        </row>
        <row r="2652">
          <cell r="A2652" t="str">
            <v>171450051All</v>
          </cell>
          <cell r="B2652">
            <v>61</v>
          </cell>
          <cell r="R2652" t="str">
            <v>171450011All</v>
          </cell>
          <cell r="S2652">
            <v>36</v>
          </cell>
        </row>
        <row r="2653">
          <cell r="A2653" t="str">
            <v>171450081All</v>
          </cell>
          <cell r="B2653">
            <v>24</v>
          </cell>
          <cell r="R2653" t="str">
            <v>171450041All</v>
          </cell>
          <cell r="S2653">
            <v>77</v>
          </cell>
        </row>
        <row r="2654">
          <cell r="A2654" t="str">
            <v>171470011All</v>
          </cell>
          <cell r="B2654">
            <v>46</v>
          </cell>
          <cell r="R2654" t="str">
            <v>171450051All</v>
          </cell>
          <cell r="S2654">
            <v>61</v>
          </cell>
        </row>
        <row r="2655">
          <cell r="A2655" t="str">
            <v>171470041All</v>
          </cell>
          <cell r="B2655">
            <v>125</v>
          </cell>
          <cell r="R2655" t="str">
            <v>171450081All</v>
          </cell>
          <cell r="S2655">
            <v>24</v>
          </cell>
        </row>
        <row r="2656">
          <cell r="A2656" t="str">
            <v>171470081All</v>
          </cell>
          <cell r="B2656">
            <v>37</v>
          </cell>
          <cell r="R2656" t="str">
            <v>171470011All</v>
          </cell>
          <cell r="S2656">
            <v>46</v>
          </cell>
        </row>
        <row r="2657">
          <cell r="A2657" t="str">
            <v>171490011All</v>
          </cell>
          <cell r="B2657">
            <v>42</v>
          </cell>
          <cell r="R2657" t="str">
            <v>171470041All</v>
          </cell>
          <cell r="S2657">
            <v>125</v>
          </cell>
        </row>
        <row r="2658">
          <cell r="A2658" t="str">
            <v>171490041All</v>
          </cell>
          <cell r="B2658">
            <v>111</v>
          </cell>
          <cell r="R2658" t="str">
            <v>171470081All</v>
          </cell>
          <cell r="S2658">
            <v>37</v>
          </cell>
        </row>
        <row r="2659">
          <cell r="A2659" t="str">
            <v>171490051All</v>
          </cell>
          <cell r="B2659">
            <v>64</v>
          </cell>
          <cell r="R2659" t="str">
            <v>171490011All</v>
          </cell>
          <cell r="S2659">
            <v>42</v>
          </cell>
        </row>
        <row r="2660">
          <cell r="A2660" t="str">
            <v>171490081All</v>
          </cell>
          <cell r="B2660">
            <v>32</v>
          </cell>
          <cell r="R2660" t="str">
            <v>171490041All</v>
          </cell>
          <cell r="S2660">
            <v>111</v>
          </cell>
        </row>
        <row r="2661">
          <cell r="A2661" t="str">
            <v>171510011All</v>
          </cell>
          <cell r="B2661">
            <v>39</v>
          </cell>
          <cell r="R2661" t="str">
            <v>171490051All</v>
          </cell>
          <cell r="S2661">
            <v>64</v>
          </cell>
        </row>
        <row r="2662">
          <cell r="A2662" t="str">
            <v>171510041All</v>
          </cell>
          <cell r="B2662">
            <v>82</v>
          </cell>
          <cell r="R2662" t="str">
            <v>171490081All</v>
          </cell>
          <cell r="S2662">
            <v>32</v>
          </cell>
        </row>
        <row r="2663">
          <cell r="A2663" t="str">
            <v>171510051All</v>
          </cell>
          <cell r="B2663">
            <v>56</v>
          </cell>
          <cell r="R2663" t="str">
            <v>171510011All</v>
          </cell>
          <cell r="S2663">
            <v>39</v>
          </cell>
        </row>
        <row r="2664">
          <cell r="A2664" t="str">
            <v>171510081All</v>
          </cell>
          <cell r="B2664">
            <v>24</v>
          </cell>
          <cell r="R2664" t="str">
            <v>171510041All</v>
          </cell>
          <cell r="S2664">
            <v>82</v>
          </cell>
        </row>
        <row r="2665">
          <cell r="A2665" t="str">
            <v>171530011All</v>
          </cell>
          <cell r="B2665">
            <v>32</v>
          </cell>
          <cell r="R2665" t="str">
            <v>171510051All</v>
          </cell>
          <cell r="S2665">
            <v>56</v>
          </cell>
        </row>
        <row r="2666">
          <cell r="A2666" t="str">
            <v>171530041All</v>
          </cell>
          <cell r="B2666">
            <v>97</v>
          </cell>
          <cell r="R2666" t="str">
            <v>171510081All</v>
          </cell>
          <cell r="S2666">
            <v>24</v>
          </cell>
        </row>
        <row r="2667">
          <cell r="A2667" t="str">
            <v>171530051All</v>
          </cell>
          <cell r="B2667">
            <v>65</v>
          </cell>
          <cell r="R2667" t="str">
            <v>171530011All</v>
          </cell>
          <cell r="S2667">
            <v>32</v>
          </cell>
        </row>
        <row r="2668">
          <cell r="A2668" t="str">
            <v>171530081All</v>
          </cell>
          <cell r="B2668">
            <v>27</v>
          </cell>
          <cell r="R2668" t="str">
            <v>171530041All</v>
          </cell>
          <cell r="S2668">
            <v>97</v>
          </cell>
        </row>
        <row r="2669">
          <cell r="A2669" t="str">
            <v>171550011All</v>
          </cell>
          <cell r="B2669">
            <v>49</v>
          </cell>
          <cell r="R2669" t="str">
            <v>171530051All</v>
          </cell>
          <cell r="S2669">
            <v>65</v>
          </cell>
        </row>
        <row r="2670">
          <cell r="A2670" t="str">
            <v>171550041All</v>
          </cell>
          <cell r="B2670">
            <v>120</v>
          </cell>
          <cell r="R2670" t="str">
            <v>171530081All</v>
          </cell>
          <cell r="S2670">
            <v>27</v>
          </cell>
        </row>
        <row r="2671">
          <cell r="A2671" t="str">
            <v>171550081All</v>
          </cell>
          <cell r="B2671">
            <v>34</v>
          </cell>
          <cell r="R2671" t="str">
            <v>171550011All</v>
          </cell>
          <cell r="S2671">
            <v>49</v>
          </cell>
        </row>
        <row r="2672">
          <cell r="A2672" t="str">
            <v>171570011All</v>
          </cell>
          <cell r="B2672">
            <v>39</v>
          </cell>
          <cell r="R2672" t="str">
            <v>171550041All</v>
          </cell>
          <cell r="S2672">
            <v>120</v>
          </cell>
        </row>
        <row r="2673">
          <cell r="A2673" t="str">
            <v>171570041All</v>
          </cell>
          <cell r="B2673">
            <v>86</v>
          </cell>
          <cell r="R2673" t="str">
            <v>171550081All</v>
          </cell>
          <cell r="S2673">
            <v>34</v>
          </cell>
        </row>
        <row r="2674">
          <cell r="A2674" t="str">
            <v>171570051All</v>
          </cell>
          <cell r="B2674">
            <v>57</v>
          </cell>
          <cell r="R2674" t="str">
            <v>171570011All</v>
          </cell>
          <cell r="S2674">
            <v>39</v>
          </cell>
        </row>
        <row r="2675">
          <cell r="A2675" t="str">
            <v>171570081All</v>
          </cell>
          <cell r="B2675">
            <v>25</v>
          </cell>
          <cell r="R2675" t="str">
            <v>171570041All</v>
          </cell>
          <cell r="S2675">
            <v>86</v>
          </cell>
        </row>
        <row r="2676">
          <cell r="A2676" t="str">
            <v>171590011All</v>
          </cell>
          <cell r="B2676">
            <v>39</v>
          </cell>
          <cell r="R2676" t="str">
            <v>171570051All</v>
          </cell>
          <cell r="S2676">
            <v>57</v>
          </cell>
        </row>
        <row r="2677">
          <cell r="A2677" t="str">
            <v>171590041All</v>
          </cell>
          <cell r="B2677">
            <v>85</v>
          </cell>
          <cell r="R2677" t="str">
            <v>171570081All</v>
          </cell>
          <cell r="S2677">
            <v>25</v>
          </cell>
        </row>
        <row r="2678">
          <cell r="A2678" t="str">
            <v>171590051All</v>
          </cell>
          <cell r="B2678">
            <v>64</v>
          </cell>
          <cell r="R2678" t="str">
            <v>171590011All</v>
          </cell>
          <cell r="S2678">
            <v>39</v>
          </cell>
        </row>
        <row r="2679">
          <cell r="A2679" t="str">
            <v>171590081All</v>
          </cell>
          <cell r="B2679">
            <v>26</v>
          </cell>
          <cell r="R2679" t="str">
            <v>171590041All</v>
          </cell>
          <cell r="S2679">
            <v>85</v>
          </cell>
        </row>
        <row r="2680">
          <cell r="A2680" t="str">
            <v>171610011All</v>
          </cell>
          <cell r="B2680">
            <v>49</v>
          </cell>
          <cell r="R2680" t="str">
            <v>171590051All</v>
          </cell>
          <cell r="S2680">
            <v>64</v>
          </cell>
        </row>
        <row r="2681">
          <cell r="A2681" t="str">
            <v>171610016All</v>
          </cell>
          <cell r="B2681">
            <v>36</v>
          </cell>
          <cell r="R2681" t="str">
            <v>171590081All</v>
          </cell>
          <cell r="S2681">
            <v>26</v>
          </cell>
        </row>
        <row r="2682">
          <cell r="A2682" t="str">
            <v>171610041All</v>
          </cell>
          <cell r="B2682">
            <v>118</v>
          </cell>
          <cell r="R2682" t="str">
            <v>171610011All</v>
          </cell>
          <cell r="S2682">
            <v>49</v>
          </cell>
        </row>
        <row r="2683">
          <cell r="A2683" t="str">
            <v>171610081All</v>
          </cell>
          <cell r="B2683">
            <v>33</v>
          </cell>
          <cell r="R2683" t="str">
            <v>171610016All</v>
          </cell>
          <cell r="S2683">
            <v>36</v>
          </cell>
        </row>
        <row r="2684">
          <cell r="A2684" t="str">
            <v>171630011All</v>
          </cell>
          <cell r="B2684">
            <v>39</v>
          </cell>
          <cell r="R2684" t="str">
            <v>171610041All</v>
          </cell>
          <cell r="S2684">
            <v>118</v>
          </cell>
        </row>
        <row r="2685">
          <cell r="A2685" t="str">
            <v>171630041All</v>
          </cell>
          <cell r="B2685">
            <v>100</v>
          </cell>
          <cell r="R2685" t="str">
            <v>171610081All</v>
          </cell>
          <cell r="S2685">
            <v>33</v>
          </cell>
        </row>
        <row r="2686">
          <cell r="A2686" t="str">
            <v>171630051All</v>
          </cell>
          <cell r="B2686">
            <v>55</v>
          </cell>
          <cell r="R2686" t="str">
            <v>171630011All</v>
          </cell>
          <cell r="S2686">
            <v>39</v>
          </cell>
        </row>
        <row r="2687">
          <cell r="A2687" t="str">
            <v>171630081All</v>
          </cell>
          <cell r="B2687">
            <v>29</v>
          </cell>
          <cell r="R2687" t="str">
            <v>171630041All</v>
          </cell>
          <cell r="S2687">
            <v>100</v>
          </cell>
        </row>
        <row r="2688">
          <cell r="A2688" t="str">
            <v>171650011All</v>
          </cell>
          <cell r="B2688">
            <v>41</v>
          </cell>
          <cell r="R2688" t="str">
            <v>171630051All</v>
          </cell>
          <cell r="S2688">
            <v>55</v>
          </cell>
        </row>
        <row r="2689">
          <cell r="A2689" t="str">
            <v>171650041All</v>
          </cell>
          <cell r="B2689">
            <v>92</v>
          </cell>
          <cell r="R2689" t="str">
            <v>171630081All</v>
          </cell>
          <cell r="S2689">
            <v>29</v>
          </cell>
        </row>
        <row r="2690">
          <cell r="A2690" t="str">
            <v>171650051All</v>
          </cell>
          <cell r="B2690">
            <v>65</v>
          </cell>
          <cell r="R2690" t="str">
            <v>171650011All</v>
          </cell>
          <cell r="S2690">
            <v>41</v>
          </cell>
        </row>
        <row r="2691">
          <cell r="A2691" t="str">
            <v>171650081All</v>
          </cell>
          <cell r="B2691">
            <v>27</v>
          </cell>
          <cell r="R2691" t="str">
            <v>171650041All</v>
          </cell>
          <cell r="S2691">
            <v>92</v>
          </cell>
        </row>
        <row r="2692">
          <cell r="A2692" t="str">
            <v>171670011All</v>
          </cell>
          <cell r="B2692">
            <v>46</v>
          </cell>
          <cell r="R2692" t="str">
            <v>171650051All</v>
          </cell>
          <cell r="S2692">
            <v>65</v>
          </cell>
        </row>
        <row r="2693">
          <cell r="A2693" t="str">
            <v>171670041All</v>
          </cell>
          <cell r="B2693">
            <v>130</v>
          </cell>
          <cell r="R2693" t="str">
            <v>171650081All</v>
          </cell>
          <cell r="S2693">
            <v>27</v>
          </cell>
        </row>
        <row r="2694">
          <cell r="A2694" t="str">
            <v>171670081All</v>
          </cell>
          <cell r="B2694">
            <v>36</v>
          </cell>
          <cell r="R2694" t="str">
            <v>171670011All</v>
          </cell>
          <cell r="S2694">
            <v>46</v>
          </cell>
        </row>
        <row r="2695">
          <cell r="A2695" t="str">
            <v>171690011All</v>
          </cell>
          <cell r="B2695">
            <v>38</v>
          </cell>
          <cell r="R2695" t="str">
            <v>171670041All</v>
          </cell>
          <cell r="S2695">
            <v>130</v>
          </cell>
        </row>
        <row r="2696">
          <cell r="A2696" t="str">
            <v>171690041All</v>
          </cell>
          <cell r="B2696">
            <v>115</v>
          </cell>
          <cell r="R2696" t="str">
            <v>171670081All</v>
          </cell>
          <cell r="S2696">
            <v>36</v>
          </cell>
        </row>
        <row r="2697">
          <cell r="A2697" t="str">
            <v>171690081All</v>
          </cell>
          <cell r="B2697">
            <v>32</v>
          </cell>
          <cell r="R2697" t="str">
            <v>171690011All</v>
          </cell>
          <cell r="S2697">
            <v>38</v>
          </cell>
        </row>
        <row r="2698">
          <cell r="A2698" t="str">
            <v>171710011All</v>
          </cell>
          <cell r="B2698">
            <v>41</v>
          </cell>
          <cell r="R2698" t="str">
            <v>171690041All</v>
          </cell>
          <cell r="S2698">
            <v>115</v>
          </cell>
        </row>
        <row r="2699">
          <cell r="A2699" t="str">
            <v>171710041All</v>
          </cell>
          <cell r="B2699">
            <v>119</v>
          </cell>
          <cell r="R2699" t="str">
            <v>171690081All</v>
          </cell>
          <cell r="S2699">
            <v>32</v>
          </cell>
        </row>
        <row r="2700">
          <cell r="A2700" t="str">
            <v>171710081All</v>
          </cell>
          <cell r="B2700">
            <v>34</v>
          </cell>
          <cell r="R2700" t="str">
            <v>171710011All</v>
          </cell>
          <cell r="S2700">
            <v>41</v>
          </cell>
        </row>
        <row r="2701">
          <cell r="A2701" t="str">
            <v>171730011All</v>
          </cell>
          <cell r="B2701">
            <v>43</v>
          </cell>
          <cell r="R2701" t="str">
            <v>171710041All</v>
          </cell>
          <cell r="S2701">
            <v>119</v>
          </cell>
        </row>
        <row r="2702">
          <cell r="A2702" t="str">
            <v>171730041All</v>
          </cell>
          <cell r="B2702">
            <v>114</v>
          </cell>
          <cell r="R2702" t="str">
            <v>171710081All</v>
          </cell>
          <cell r="S2702">
            <v>34</v>
          </cell>
        </row>
        <row r="2703">
          <cell r="A2703" t="str">
            <v>171730051All</v>
          </cell>
          <cell r="B2703">
            <v>64</v>
          </cell>
          <cell r="R2703" t="str">
            <v>171730011All</v>
          </cell>
          <cell r="S2703">
            <v>43</v>
          </cell>
        </row>
        <row r="2704">
          <cell r="A2704" t="str">
            <v>171730081All</v>
          </cell>
          <cell r="B2704">
            <v>33</v>
          </cell>
          <cell r="R2704" t="str">
            <v>171730041All</v>
          </cell>
          <cell r="S2704">
            <v>114</v>
          </cell>
        </row>
        <row r="2705">
          <cell r="A2705" t="str">
            <v>171750011All</v>
          </cell>
          <cell r="B2705">
            <v>49</v>
          </cell>
          <cell r="R2705" t="str">
            <v>171730051All</v>
          </cell>
          <cell r="S2705">
            <v>64</v>
          </cell>
        </row>
        <row r="2706">
          <cell r="A2706" t="str">
            <v>171750041All</v>
          </cell>
          <cell r="B2706">
            <v>122</v>
          </cell>
          <cell r="R2706" t="str">
            <v>171730081All</v>
          </cell>
          <cell r="S2706">
            <v>33</v>
          </cell>
        </row>
        <row r="2707">
          <cell r="A2707" t="str">
            <v>171750081All</v>
          </cell>
          <cell r="B2707">
            <v>36</v>
          </cell>
          <cell r="R2707" t="str">
            <v>171750011All</v>
          </cell>
          <cell r="S2707">
            <v>49</v>
          </cell>
        </row>
        <row r="2708">
          <cell r="A2708" t="str">
            <v>171770011All</v>
          </cell>
          <cell r="B2708">
            <v>48</v>
          </cell>
          <cell r="R2708" t="str">
            <v>171750041All</v>
          </cell>
          <cell r="S2708">
            <v>122</v>
          </cell>
        </row>
        <row r="2709">
          <cell r="A2709" t="str">
            <v>171770016All</v>
          </cell>
          <cell r="B2709">
            <v>36</v>
          </cell>
          <cell r="R2709" t="str">
            <v>171750081All</v>
          </cell>
          <cell r="S2709">
            <v>36</v>
          </cell>
        </row>
        <row r="2710">
          <cell r="A2710" t="str">
            <v>171770041All</v>
          </cell>
          <cell r="B2710">
            <v>113</v>
          </cell>
          <cell r="R2710" t="str">
            <v>171770011All</v>
          </cell>
          <cell r="S2710">
            <v>48</v>
          </cell>
        </row>
        <row r="2711">
          <cell r="A2711" t="str">
            <v>171770081All</v>
          </cell>
          <cell r="B2711">
            <v>33</v>
          </cell>
          <cell r="R2711" t="str">
            <v>171770016All</v>
          </cell>
          <cell r="S2711">
            <v>36</v>
          </cell>
        </row>
        <row r="2712">
          <cell r="A2712" t="str">
            <v>171790011All</v>
          </cell>
          <cell r="B2712">
            <v>46</v>
          </cell>
          <cell r="R2712" t="str">
            <v>171770041All</v>
          </cell>
          <cell r="S2712">
            <v>113</v>
          </cell>
        </row>
        <row r="2713">
          <cell r="A2713" t="str">
            <v>171790041All</v>
          </cell>
          <cell r="B2713">
            <v>128</v>
          </cell>
          <cell r="R2713" t="str">
            <v>171770081All</v>
          </cell>
          <cell r="S2713">
            <v>33</v>
          </cell>
        </row>
        <row r="2714">
          <cell r="A2714" t="str">
            <v>171790081All</v>
          </cell>
          <cell r="B2714">
            <v>36</v>
          </cell>
          <cell r="R2714" t="str">
            <v>171790011All</v>
          </cell>
          <cell r="S2714">
            <v>46</v>
          </cell>
        </row>
        <row r="2715">
          <cell r="A2715" t="str">
            <v>171810011All</v>
          </cell>
          <cell r="B2715">
            <v>33</v>
          </cell>
          <cell r="R2715" t="str">
            <v>171790041All</v>
          </cell>
          <cell r="S2715">
            <v>128</v>
          </cell>
        </row>
        <row r="2716">
          <cell r="A2716" t="str">
            <v>171810018LGRAll</v>
          </cell>
          <cell r="B2716">
            <v>3497</v>
          </cell>
          <cell r="R2716" t="str">
            <v>171790081All</v>
          </cell>
          <cell r="S2716">
            <v>36</v>
          </cell>
        </row>
        <row r="2717">
          <cell r="A2717" t="str">
            <v>171810041All</v>
          </cell>
          <cell r="B2717">
            <v>102</v>
          </cell>
          <cell r="R2717" t="str">
            <v>171810011All</v>
          </cell>
          <cell r="S2717">
            <v>33</v>
          </cell>
        </row>
        <row r="2718">
          <cell r="A2718" t="str">
            <v>171810051All</v>
          </cell>
          <cell r="B2718">
            <v>65</v>
          </cell>
          <cell r="R2718" t="str">
            <v>171810018LGRAll</v>
          </cell>
          <cell r="S2718">
            <v>3497</v>
          </cell>
        </row>
        <row r="2719">
          <cell r="A2719" t="str">
            <v>171810081All</v>
          </cell>
          <cell r="B2719">
            <v>29</v>
          </cell>
          <cell r="R2719" t="str">
            <v>171810041All</v>
          </cell>
          <cell r="S2719">
            <v>102</v>
          </cell>
        </row>
        <row r="2720">
          <cell r="A2720" t="str">
            <v>171830011All</v>
          </cell>
          <cell r="B2720">
            <v>50</v>
          </cell>
          <cell r="R2720" t="str">
            <v>171810051All</v>
          </cell>
          <cell r="S2720">
            <v>65</v>
          </cell>
        </row>
        <row r="2721">
          <cell r="A2721" t="str">
            <v>171830041All</v>
          </cell>
          <cell r="B2721">
            <v>119</v>
          </cell>
          <cell r="R2721" t="str">
            <v>171810081All</v>
          </cell>
          <cell r="S2721">
            <v>29</v>
          </cell>
        </row>
        <row r="2722">
          <cell r="A2722" t="str">
            <v>171830081All</v>
          </cell>
          <cell r="B2722">
            <v>36</v>
          </cell>
          <cell r="R2722" t="str">
            <v>171830011All</v>
          </cell>
          <cell r="S2722">
            <v>50</v>
          </cell>
        </row>
        <row r="2723">
          <cell r="A2723" t="str">
            <v>171850011All</v>
          </cell>
          <cell r="B2723">
            <v>39</v>
          </cell>
          <cell r="R2723" t="str">
            <v>171830041All</v>
          </cell>
          <cell r="S2723">
            <v>119</v>
          </cell>
        </row>
        <row r="2724">
          <cell r="A2724" t="str">
            <v>171850041All</v>
          </cell>
          <cell r="B2724">
            <v>96</v>
          </cell>
          <cell r="R2724" t="str">
            <v>171830081All</v>
          </cell>
          <cell r="S2724">
            <v>36</v>
          </cell>
        </row>
        <row r="2725">
          <cell r="A2725" t="str">
            <v>171850051All</v>
          </cell>
          <cell r="B2725">
            <v>64</v>
          </cell>
          <cell r="R2725" t="str">
            <v>171850011All</v>
          </cell>
          <cell r="S2725">
            <v>39</v>
          </cell>
        </row>
        <row r="2726">
          <cell r="A2726" t="str">
            <v>171850081All</v>
          </cell>
          <cell r="B2726">
            <v>29</v>
          </cell>
          <cell r="R2726" t="str">
            <v>171850041All</v>
          </cell>
          <cell r="S2726">
            <v>96</v>
          </cell>
        </row>
        <row r="2727">
          <cell r="A2727" t="str">
            <v>171870011All</v>
          </cell>
          <cell r="B2727">
            <v>41</v>
          </cell>
          <cell r="R2727" t="str">
            <v>171850051All</v>
          </cell>
          <cell r="S2727">
            <v>64</v>
          </cell>
        </row>
        <row r="2728">
          <cell r="A2728" t="str">
            <v>171870041All</v>
          </cell>
          <cell r="B2728">
            <v>130</v>
          </cell>
          <cell r="R2728" t="str">
            <v>171850081All</v>
          </cell>
          <cell r="S2728">
            <v>29</v>
          </cell>
        </row>
        <row r="2729">
          <cell r="A2729" t="str">
            <v>171870081All</v>
          </cell>
          <cell r="B2729">
            <v>36</v>
          </cell>
          <cell r="R2729" t="str">
            <v>171870011All</v>
          </cell>
          <cell r="S2729">
            <v>41</v>
          </cell>
        </row>
        <row r="2730">
          <cell r="A2730" t="str">
            <v>171890011All</v>
          </cell>
          <cell r="B2730">
            <v>40</v>
          </cell>
          <cell r="R2730" t="str">
            <v>171870041All</v>
          </cell>
          <cell r="S2730">
            <v>130</v>
          </cell>
        </row>
        <row r="2731">
          <cell r="A2731" t="str">
            <v>171890041All</v>
          </cell>
          <cell r="B2731">
            <v>90</v>
          </cell>
          <cell r="R2731" t="str">
            <v>171870081All</v>
          </cell>
          <cell r="S2731">
            <v>36</v>
          </cell>
        </row>
        <row r="2732">
          <cell r="A2732" t="str">
            <v>171890051All</v>
          </cell>
          <cell r="B2732">
            <v>55</v>
          </cell>
          <cell r="R2732" t="str">
            <v>171890011All</v>
          </cell>
          <cell r="S2732">
            <v>40</v>
          </cell>
        </row>
        <row r="2733">
          <cell r="A2733" t="str">
            <v>171890081All</v>
          </cell>
          <cell r="B2733">
            <v>25</v>
          </cell>
          <cell r="R2733" t="str">
            <v>171890041All</v>
          </cell>
          <cell r="S2733">
            <v>90</v>
          </cell>
        </row>
        <row r="2734">
          <cell r="A2734" t="str">
            <v>171910011All</v>
          </cell>
          <cell r="B2734">
            <v>37</v>
          </cell>
          <cell r="R2734" t="str">
            <v>171890051All</v>
          </cell>
          <cell r="S2734">
            <v>55</v>
          </cell>
        </row>
        <row r="2735">
          <cell r="A2735" t="str">
            <v>171910041All</v>
          </cell>
          <cell r="B2735">
            <v>85</v>
          </cell>
          <cell r="R2735" t="str">
            <v>171890081All</v>
          </cell>
          <cell r="S2735">
            <v>25</v>
          </cell>
        </row>
        <row r="2736">
          <cell r="A2736" t="str">
            <v>171910051All</v>
          </cell>
          <cell r="B2736">
            <v>61</v>
          </cell>
          <cell r="R2736" t="str">
            <v>171910011All</v>
          </cell>
          <cell r="S2736">
            <v>37</v>
          </cell>
        </row>
        <row r="2737">
          <cell r="A2737" t="str">
            <v>171910081All</v>
          </cell>
          <cell r="B2737">
            <v>25</v>
          </cell>
          <cell r="R2737" t="str">
            <v>171910041All</v>
          </cell>
          <cell r="S2737">
            <v>85</v>
          </cell>
        </row>
        <row r="2738">
          <cell r="A2738" t="str">
            <v>171930011All</v>
          </cell>
          <cell r="B2738">
            <v>39</v>
          </cell>
          <cell r="R2738" t="str">
            <v>171910051All</v>
          </cell>
          <cell r="S2738">
            <v>61</v>
          </cell>
        </row>
        <row r="2739">
          <cell r="A2739" t="str">
            <v>171930041All</v>
          </cell>
          <cell r="B2739">
            <v>93</v>
          </cell>
          <cell r="R2739" t="str">
            <v>171910081All</v>
          </cell>
          <cell r="S2739">
            <v>25</v>
          </cell>
        </row>
        <row r="2740">
          <cell r="A2740" t="str">
            <v>171930051All</v>
          </cell>
          <cell r="B2740">
            <v>71</v>
          </cell>
          <cell r="R2740" t="str">
            <v>171930011All</v>
          </cell>
          <cell r="S2740">
            <v>39</v>
          </cell>
        </row>
        <row r="2741">
          <cell r="A2741" t="str">
            <v>171930081All</v>
          </cell>
          <cell r="B2741">
            <v>27</v>
          </cell>
          <cell r="R2741" t="str">
            <v>171930041All</v>
          </cell>
          <cell r="S2741">
            <v>93</v>
          </cell>
        </row>
        <row r="2742">
          <cell r="A2742" t="str">
            <v>171950011All</v>
          </cell>
          <cell r="B2742">
            <v>45</v>
          </cell>
          <cell r="R2742" t="str">
            <v>171930051All</v>
          </cell>
          <cell r="S2742">
            <v>71</v>
          </cell>
        </row>
        <row r="2743">
          <cell r="A2743" t="str">
            <v>171950041All</v>
          </cell>
          <cell r="B2743">
            <v>119</v>
          </cell>
          <cell r="R2743" t="str">
            <v>171930081All</v>
          </cell>
          <cell r="S2743">
            <v>27</v>
          </cell>
        </row>
        <row r="2744">
          <cell r="A2744" t="str">
            <v>171950081All</v>
          </cell>
          <cell r="B2744">
            <v>33</v>
          </cell>
          <cell r="R2744" t="str">
            <v>171950011All</v>
          </cell>
          <cell r="S2744">
            <v>45</v>
          </cell>
        </row>
        <row r="2745">
          <cell r="A2745" t="str">
            <v>171970011All</v>
          </cell>
          <cell r="B2745">
            <v>49</v>
          </cell>
          <cell r="R2745" t="str">
            <v>171950041All</v>
          </cell>
          <cell r="S2745">
            <v>119</v>
          </cell>
        </row>
        <row r="2746">
          <cell r="A2746" t="str">
            <v>171970016All</v>
          </cell>
          <cell r="B2746">
            <v>47</v>
          </cell>
          <cell r="R2746" t="str">
            <v>171950081All</v>
          </cell>
          <cell r="S2746">
            <v>33</v>
          </cell>
        </row>
        <row r="2747">
          <cell r="A2747" t="str">
            <v>171970041All</v>
          </cell>
          <cell r="B2747">
            <v>104</v>
          </cell>
          <cell r="R2747" t="str">
            <v>171970011All</v>
          </cell>
          <cell r="S2747">
            <v>49</v>
          </cell>
        </row>
        <row r="2748">
          <cell r="A2748" t="str">
            <v>171970081All</v>
          </cell>
          <cell r="B2748">
            <v>31</v>
          </cell>
          <cell r="R2748" t="str">
            <v>171970016All</v>
          </cell>
          <cell r="S2748">
            <v>47</v>
          </cell>
        </row>
        <row r="2749">
          <cell r="A2749" t="str">
            <v>171990011All</v>
          </cell>
          <cell r="B2749">
            <v>37</v>
          </cell>
          <cell r="R2749" t="str">
            <v>171970041All</v>
          </cell>
          <cell r="S2749">
            <v>104</v>
          </cell>
        </row>
        <row r="2750">
          <cell r="A2750" t="str">
            <v>171990041All</v>
          </cell>
          <cell r="B2750">
            <v>83</v>
          </cell>
          <cell r="R2750" t="str">
            <v>171970081All</v>
          </cell>
          <cell r="S2750">
            <v>31</v>
          </cell>
        </row>
        <row r="2751">
          <cell r="A2751" t="str">
            <v>171990051All</v>
          </cell>
          <cell r="B2751">
            <v>71</v>
          </cell>
          <cell r="R2751" t="str">
            <v>171990011All</v>
          </cell>
          <cell r="S2751">
            <v>37</v>
          </cell>
        </row>
        <row r="2752">
          <cell r="A2752" t="str">
            <v>171990081All</v>
          </cell>
          <cell r="B2752">
            <v>25</v>
          </cell>
          <cell r="R2752" t="str">
            <v>171990041All</v>
          </cell>
          <cell r="S2752">
            <v>83</v>
          </cell>
        </row>
        <row r="2753">
          <cell r="A2753" t="str">
            <v>172010011All</v>
          </cell>
          <cell r="B2753">
            <v>48</v>
          </cell>
          <cell r="R2753" t="str">
            <v>171990051All</v>
          </cell>
          <cell r="S2753">
            <v>71</v>
          </cell>
        </row>
        <row r="2754">
          <cell r="A2754" t="str">
            <v>172010016All</v>
          </cell>
          <cell r="B2754">
            <v>36</v>
          </cell>
          <cell r="R2754" t="str">
            <v>171990081All</v>
          </cell>
          <cell r="S2754">
            <v>25</v>
          </cell>
        </row>
        <row r="2755">
          <cell r="A2755" t="str">
            <v>172010041All</v>
          </cell>
          <cell r="B2755">
            <v>106</v>
          </cell>
          <cell r="R2755" t="str">
            <v>172010011All</v>
          </cell>
          <cell r="S2755">
            <v>48</v>
          </cell>
        </row>
        <row r="2756">
          <cell r="A2756" t="str">
            <v>172010081All</v>
          </cell>
          <cell r="B2756">
            <v>29</v>
          </cell>
          <cell r="R2756" t="str">
            <v>172010016All</v>
          </cell>
          <cell r="S2756">
            <v>36</v>
          </cell>
        </row>
        <row r="2757">
          <cell r="A2757" t="str">
            <v>172030011All</v>
          </cell>
          <cell r="B2757">
            <v>47</v>
          </cell>
          <cell r="R2757" t="str">
            <v>172010041All</v>
          </cell>
          <cell r="S2757">
            <v>106</v>
          </cell>
        </row>
        <row r="2758">
          <cell r="A2758" t="str">
            <v>172030016All</v>
          </cell>
          <cell r="B2758">
            <v>48</v>
          </cell>
          <cell r="R2758" t="str">
            <v>172010081All</v>
          </cell>
          <cell r="S2758">
            <v>29</v>
          </cell>
        </row>
        <row r="2759">
          <cell r="A2759" t="str">
            <v>172030041All</v>
          </cell>
          <cell r="B2759">
            <v>123</v>
          </cell>
          <cell r="R2759" t="str">
            <v>172030011All</v>
          </cell>
          <cell r="S2759">
            <v>47</v>
          </cell>
        </row>
        <row r="2760">
          <cell r="A2760" t="str">
            <v>172030081All</v>
          </cell>
          <cell r="B2760">
            <v>36</v>
          </cell>
          <cell r="R2760" t="str">
            <v>172030016All</v>
          </cell>
          <cell r="S2760">
            <v>48</v>
          </cell>
        </row>
        <row r="2761">
          <cell r="A2761" t="str">
            <v>180010011All</v>
          </cell>
          <cell r="B2761">
            <v>46</v>
          </cell>
          <cell r="R2761" t="str">
            <v>172030041All</v>
          </cell>
          <cell r="S2761">
            <v>123</v>
          </cell>
        </row>
        <row r="2762">
          <cell r="A2762" t="str">
            <v>180010041All</v>
          </cell>
          <cell r="B2762">
            <v>99</v>
          </cell>
          <cell r="R2762" t="str">
            <v>172030081All</v>
          </cell>
          <cell r="S2762">
            <v>36</v>
          </cell>
        </row>
        <row r="2763">
          <cell r="A2763" t="str">
            <v>180010081All</v>
          </cell>
          <cell r="B2763">
            <v>32</v>
          </cell>
          <cell r="R2763" t="str">
            <v>180010011All</v>
          </cell>
          <cell r="S2763">
            <v>46</v>
          </cell>
        </row>
        <row r="2764">
          <cell r="A2764" t="str">
            <v>180030011All</v>
          </cell>
          <cell r="B2764">
            <v>48</v>
          </cell>
          <cell r="R2764" t="str">
            <v>180010041All</v>
          </cell>
          <cell r="S2764">
            <v>99</v>
          </cell>
        </row>
        <row r="2765">
          <cell r="A2765" t="str">
            <v>180030041All</v>
          </cell>
          <cell r="B2765">
            <v>106</v>
          </cell>
          <cell r="R2765" t="str">
            <v>180010081All</v>
          </cell>
          <cell r="S2765">
            <v>32</v>
          </cell>
        </row>
        <row r="2766">
          <cell r="A2766" t="str">
            <v>180030081All</v>
          </cell>
          <cell r="B2766">
            <v>32</v>
          </cell>
          <cell r="R2766" t="str">
            <v>180030011All</v>
          </cell>
          <cell r="S2766">
            <v>48</v>
          </cell>
        </row>
        <row r="2767">
          <cell r="A2767" t="str">
            <v>180050011All</v>
          </cell>
          <cell r="B2767">
            <v>46</v>
          </cell>
          <cell r="R2767" t="str">
            <v>180030041All</v>
          </cell>
          <cell r="S2767">
            <v>106</v>
          </cell>
        </row>
        <row r="2768">
          <cell r="A2768" t="str">
            <v>180050041All</v>
          </cell>
          <cell r="B2768">
            <v>102</v>
          </cell>
          <cell r="R2768" t="str">
            <v>180030081All</v>
          </cell>
          <cell r="S2768">
            <v>32</v>
          </cell>
        </row>
        <row r="2769">
          <cell r="A2769" t="str">
            <v>180050081All</v>
          </cell>
          <cell r="B2769">
            <v>32</v>
          </cell>
          <cell r="R2769" t="str">
            <v>180050011All</v>
          </cell>
          <cell r="S2769">
            <v>46</v>
          </cell>
        </row>
        <row r="2770">
          <cell r="A2770" t="str">
            <v>180070011All</v>
          </cell>
          <cell r="B2770">
            <v>55</v>
          </cell>
          <cell r="R2770" t="str">
            <v>180050041All</v>
          </cell>
          <cell r="S2770">
            <v>102</v>
          </cell>
        </row>
        <row r="2771">
          <cell r="A2771" t="str">
            <v>180070041All</v>
          </cell>
          <cell r="B2771">
            <v>119</v>
          </cell>
          <cell r="R2771" t="str">
            <v>180050081All</v>
          </cell>
          <cell r="S2771">
            <v>32</v>
          </cell>
        </row>
        <row r="2772">
          <cell r="A2772" t="str">
            <v>180070081All</v>
          </cell>
          <cell r="B2772">
            <v>36</v>
          </cell>
          <cell r="R2772" t="str">
            <v>180070011All</v>
          </cell>
          <cell r="S2772">
            <v>55</v>
          </cell>
        </row>
        <row r="2773">
          <cell r="A2773" t="str">
            <v>180090011All</v>
          </cell>
          <cell r="B2773">
            <v>43</v>
          </cell>
          <cell r="R2773" t="str">
            <v>180070041All</v>
          </cell>
          <cell r="S2773">
            <v>119</v>
          </cell>
        </row>
        <row r="2774">
          <cell r="A2774" t="str">
            <v>180090041All</v>
          </cell>
          <cell r="B2774">
            <v>99</v>
          </cell>
          <cell r="R2774" t="str">
            <v>180070081All</v>
          </cell>
          <cell r="S2774">
            <v>36</v>
          </cell>
        </row>
        <row r="2775">
          <cell r="A2775" t="str">
            <v>180090081All</v>
          </cell>
          <cell r="B2775">
            <v>32</v>
          </cell>
          <cell r="R2775" t="str">
            <v>180090011All</v>
          </cell>
          <cell r="S2775">
            <v>43</v>
          </cell>
        </row>
        <row r="2776">
          <cell r="A2776" t="str">
            <v>180110011All</v>
          </cell>
          <cell r="B2776">
            <v>53</v>
          </cell>
          <cell r="R2776" t="str">
            <v>180090041All</v>
          </cell>
          <cell r="S2776">
            <v>99</v>
          </cell>
        </row>
        <row r="2777">
          <cell r="A2777" t="str">
            <v>180110041All</v>
          </cell>
          <cell r="B2777">
            <v>120</v>
          </cell>
          <cell r="R2777" t="str">
            <v>180090081All</v>
          </cell>
          <cell r="S2777">
            <v>32</v>
          </cell>
        </row>
        <row r="2778">
          <cell r="A2778" t="str">
            <v>180110081All</v>
          </cell>
          <cell r="B2778">
            <v>37</v>
          </cell>
          <cell r="R2778" t="str">
            <v>180110011All</v>
          </cell>
          <cell r="S2778">
            <v>53</v>
          </cell>
        </row>
        <row r="2779">
          <cell r="A2779" t="str">
            <v>180130011All</v>
          </cell>
          <cell r="B2779">
            <v>31</v>
          </cell>
          <cell r="R2779" t="str">
            <v>180110041All</v>
          </cell>
          <cell r="S2779">
            <v>120</v>
          </cell>
        </row>
        <row r="2780">
          <cell r="A2780" t="str">
            <v>180130041All</v>
          </cell>
          <cell r="B2780">
            <v>95</v>
          </cell>
          <cell r="R2780" t="str">
            <v>180110081All</v>
          </cell>
          <cell r="S2780">
            <v>37</v>
          </cell>
        </row>
        <row r="2781">
          <cell r="A2781" t="str">
            <v>180130081All</v>
          </cell>
          <cell r="B2781">
            <v>29</v>
          </cell>
          <cell r="R2781" t="str">
            <v>180130011All</v>
          </cell>
          <cell r="S2781">
            <v>31</v>
          </cell>
        </row>
        <row r="2782">
          <cell r="A2782" t="str">
            <v>180150011All</v>
          </cell>
          <cell r="B2782">
            <v>53</v>
          </cell>
          <cell r="R2782" t="str">
            <v>180130041All</v>
          </cell>
          <cell r="S2782">
            <v>95</v>
          </cell>
        </row>
        <row r="2783">
          <cell r="A2783" t="str">
            <v>180150041All</v>
          </cell>
          <cell r="B2783">
            <v>120</v>
          </cell>
          <cell r="R2783" t="str">
            <v>180130081All</v>
          </cell>
          <cell r="S2783">
            <v>29</v>
          </cell>
        </row>
        <row r="2784">
          <cell r="A2784" t="str">
            <v>180150081All</v>
          </cell>
          <cell r="B2784">
            <v>36</v>
          </cell>
          <cell r="R2784" t="str">
            <v>180150011All</v>
          </cell>
          <cell r="S2784">
            <v>53</v>
          </cell>
        </row>
        <row r="2785">
          <cell r="A2785" t="str">
            <v>180170011All</v>
          </cell>
          <cell r="B2785">
            <v>51</v>
          </cell>
          <cell r="R2785" t="str">
            <v>180150041All</v>
          </cell>
          <cell r="S2785">
            <v>120</v>
          </cell>
        </row>
        <row r="2786">
          <cell r="A2786" t="str">
            <v>180170041All</v>
          </cell>
          <cell r="B2786">
            <v>115</v>
          </cell>
          <cell r="R2786" t="str">
            <v>180150081All</v>
          </cell>
          <cell r="S2786">
            <v>36</v>
          </cell>
        </row>
        <row r="2787">
          <cell r="A2787" t="str">
            <v>180170081All</v>
          </cell>
          <cell r="B2787">
            <v>36</v>
          </cell>
          <cell r="R2787" t="str">
            <v>180170011All</v>
          </cell>
          <cell r="S2787">
            <v>51</v>
          </cell>
        </row>
        <row r="2788">
          <cell r="A2788" t="str">
            <v>180190011All</v>
          </cell>
          <cell r="B2788">
            <v>39</v>
          </cell>
          <cell r="R2788" t="str">
            <v>180170041All</v>
          </cell>
          <cell r="S2788">
            <v>115</v>
          </cell>
        </row>
        <row r="2789">
          <cell r="A2789" t="str">
            <v>180190041All</v>
          </cell>
          <cell r="B2789">
            <v>94</v>
          </cell>
          <cell r="R2789" t="str">
            <v>180170081All</v>
          </cell>
          <cell r="S2789">
            <v>36</v>
          </cell>
        </row>
        <row r="2790">
          <cell r="A2790" t="str">
            <v>180190081All</v>
          </cell>
          <cell r="B2790">
            <v>28</v>
          </cell>
          <cell r="R2790" t="str">
            <v>180190011All</v>
          </cell>
          <cell r="S2790">
            <v>39</v>
          </cell>
        </row>
        <row r="2791">
          <cell r="A2791" t="str">
            <v>180210011All</v>
          </cell>
          <cell r="B2791">
            <v>38</v>
          </cell>
          <cell r="R2791" t="str">
            <v>180190041All</v>
          </cell>
          <cell r="S2791">
            <v>94</v>
          </cell>
        </row>
        <row r="2792">
          <cell r="A2792" t="str">
            <v>180210041All</v>
          </cell>
          <cell r="B2792">
            <v>106</v>
          </cell>
          <cell r="R2792" t="str">
            <v>180190081All</v>
          </cell>
          <cell r="S2792">
            <v>28</v>
          </cell>
        </row>
        <row r="2793">
          <cell r="A2793" t="str">
            <v>180210081All</v>
          </cell>
          <cell r="B2793">
            <v>32</v>
          </cell>
          <cell r="R2793" t="str">
            <v>180210011All</v>
          </cell>
          <cell r="S2793">
            <v>38</v>
          </cell>
        </row>
        <row r="2794">
          <cell r="A2794" t="str">
            <v>180230011All</v>
          </cell>
          <cell r="B2794">
            <v>50</v>
          </cell>
          <cell r="R2794" t="str">
            <v>180210041All</v>
          </cell>
          <cell r="S2794">
            <v>106</v>
          </cell>
        </row>
        <row r="2795">
          <cell r="A2795" t="str">
            <v>180230041All</v>
          </cell>
          <cell r="B2795">
            <v>120</v>
          </cell>
          <cell r="R2795" t="str">
            <v>180210081All</v>
          </cell>
          <cell r="S2795">
            <v>32</v>
          </cell>
        </row>
        <row r="2796">
          <cell r="A2796" t="str">
            <v>180230081All</v>
          </cell>
          <cell r="B2796">
            <v>37</v>
          </cell>
          <cell r="R2796" t="str">
            <v>180230011All</v>
          </cell>
          <cell r="S2796">
            <v>50</v>
          </cell>
        </row>
        <row r="2797">
          <cell r="A2797" t="str">
            <v>180250041All</v>
          </cell>
          <cell r="B2797">
            <v>78</v>
          </cell>
          <cell r="R2797" t="str">
            <v>180230041All</v>
          </cell>
          <cell r="S2797">
            <v>120</v>
          </cell>
        </row>
        <row r="2798">
          <cell r="A2798" t="str">
            <v>180250081All</v>
          </cell>
          <cell r="B2798">
            <v>20</v>
          </cell>
          <cell r="R2798" t="str">
            <v>180230081All</v>
          </cell>
          <cell r="S2798">
            <v>37</v>
          </cell>
        </row>
        <row r="2799">
          <cell r="A2799" t="str">
            <v>180270011All</v>
          </cell>
          <cell r="B2799">
            <v>40</v>
          </cell>
          <cell r="R2799" t="str">
            <v>180250041All</v>
          </cell>
          <cell r="S2799">
            <v>78</v>
          </cell>
        </row>
        <row r="2800">
          <cell r="A2800" t="str">
            <v>180270041All</v>
          </cell>
          <cell r="B2800">
            <v>108</v>
          </cell>
          <cell r="R2800" t="str">
            <v>180250081All</v>
          </cell>
          <cell r="S2800">
            <v>20</v>
          </cell>
        </row>
        <row r="2801">
          <cell r="A2801" t="str">
            <v>180270051All</v>
          </cell>
          <cell r="B2801">
            <v>41</v>
          </cell>
          <cell r="R2801" t="str">
            <v>180270011All</v>
          </cell>
          <cell r="S2801">
            <v>40</v>
          </cell>
        </row>
        <row r="2802">
          <cell r="A2802" t="str">
            <v>180270081All</v>
          </cell>
          <cell r="B2802">
            <v>32</v>
          </cell>
          <cell r="R2802" t="str">
            <v>180270041All</v>
          </cell>
          <cell r="S2802">
            <v>108</v>
          </cell>
        </row>
        <row r="2803">
          <cell r="A2803" t="str">
            <v>180290011All</v>
          </cell>
          <cell r="B2803">
            <v>34</v>
          </cell>
          <cell r="R2803" t="str">
            <v>180270051All</v>
          </cell>
          <cell r="S2803">
            <v>41</v>
          </cell>
        </row>
        <row r="2804">
          <cell r="A2804" t="str">
            <v>180290041All</v>
          </cell>
          <cell r="B2804">
            <v>88</v>
          </cell>
          <cell r="R2804" t="str">
            <v>180270081All</v>
          </cell>
          <cell r="S2804">
            <v>32</v>
          </cell>
        </row>
        <row r="2805">
          <cell r="A2805" t="str">
            <v>180290081All</v>
          </cell>
          <cell r="B2805">
            <v>26</v>
          </cell>
          <cell r="R2805" t="str">
            <v>180290011All</v>
          </cell>
          <cell r="S2805">
            <v>34</v>
          </cell>
        </row>
        <row r="2806">
          <cell r="A2806" t="str">
            <v>180310011All</v>
          </cell>
          <cell r="B2806">
            <v>44</v>
          </cell>
          <cell r="R2806" t="str">
            <v>180290041All</v>
          </cell>
          <cell r="S2806">
            <v>88</v>
          </cell>
        </row>
        <row r="2807">
          <cell r="A2807" t="str">
            <v>180310041All</v>
          </cell>
          <cell r="B2807">
            <v>109</v>
          </cell>
          <cell r="R2807" t="str">
            <v>180290081All</v>
          </cell>
          <cell r="S2807">
            <v>26</v>
          </cell>
        </row>
        <row r="2808">
          <cell r="A2808" t="str">
            <v>180310081All</v>
          </cell>
          <cell r="B2808">
            <v>34</v>
          </cell>
          <cell r="R2808" t="str">
            <v>180310011All</v>
          </cell>
          <cell r="S2808">
            <v>44</v>
          </cell>
        </row>
        <row r="2809">
          <cell r="A2809" t="str">
            <v>180310091All</v>
          </cell>
          <cell r="B2809">
            <v>36</v>
          </cell>
          <cell r="R2809" t="str">
            <v>180310041All</v>
          </cell>
          <cell r="S2809">
            <v>109</v>
          </cell>
        </row>
        <row r="2810">
          <cell r="A2810" t="str">
            <v>180330011All</v>
          </cell>
          <cell r="B2810">
            <v>45</v>
          </cell>
          <cell r="R2810" t="str">
            <v>180310081All</v>
          </cell>
          <cell r="S2810">
            <v>34</v>
          </cell>
        </row>
        <row r="2811">
          <cell r="A2811" t="str">
            <v>180330041All</v>
          </cell>
          <cell r="B2811">
            <v>97</v>
          </cell>
          <cell r="R2811" t="str">
            <v>180310091All</v>
          </cell>
          <cell r="S2811">
            <v>36</v>
          </cell>
        </row>
        <row r="2812">
          <cell r="A2812" t="str">
            <v>180330081All</v>
          </cell>
          <cell r="B2812">
            <v>28</v>
          </cell>
          <cell r="R2812" t="str">
            <v>180330011All</v>
          </cell>
          <cell r="S2812">
            <v>45</v>
          </cell>
        </row>
        <row r="2813">
          <cell r="A2813" t="str">
            <v>180350011All</v>
          </cell>
          <cell r="B2813">
            <v>43</v>
          </cell>
          <cell r="R2813" t="str">
            <v>180330041All</v>
          </cell>
          <cell r="S2813">
            <v>97</v>
          </cell>
        </row>
        <row r="2814">
          <cell r="A2814" t="str">
            <v>180350041All</v>
          </cell>
          <cell r="B2814">
            <v>99</v>
          </cell>
          <cell r="R2814" t="str">
            <v>180330081All</v>
          </cell>
          <cell r="S2814">
            <v>28</v>
          </cell>
        </row>
        <row r="2815">
          <cell r="A2815" t="str">
            <v>180350081All</v>
          </cell>
          <cell r="B2815">
            <v>32</v>
          </cell>
          <cell r="R2815" t="str">
            <v>180350011All</v>
          </cell>
          <cell r="S2815">
            <v>43</v>
          </cell>
        </row>
        <row r="2816">
          <cell r="A2816" t="str">
            <v>180370011All</v>
          </cell>
          <cell r="B2816">
            <v>41</v>
          </cell>
          <cell r="R2816" t="str">
            <v>180350041All</v>
          </cell>
          <cell r="S2816">
            <v>99</v>
          </cell>
        </row>
        <row r="2817">
          <cell r="A2817" t="str">
            <v>180370041All</v>
          </cell>
          <cell r="B2817">
            <v>105</v>
          </cell>
          <cell r="R2817" t="str">
            <v>180350081All</v>
          </cell>
          <cell r="S2817">
            <v>32</v>
          </cell>
        </row>
        <row r="2818">
          <cell r="A2818" t="str">
            <v>180370081All</v>
          </cell>
          <cell r="B2818">
            <v>30</v>
          </cell>
          <cell r="R2818" t="str">
            <v>180370011All</v>
          </cell>
          <cell r="S2818">
            <v>41</v>
          </cell>
        </row>
        <row r="2819">
          <cell r="A2819" t="str">
            <v>180390011All</v>
          </cell>
          <cell r="B2819">
            <v>46</v>
          </cell>
          <cell r="R2819" t="str">
            <v>180370041All</v>
          </cell>
          <cell r="S2819">
            <v>105</v>
          </cell>
        </row>
        <row r="2820">
          <cell r="A2820" t="str">
            <v>180390041All</v>
          </cell>
          <cell r="B2820">
            <v>94</v>
          </cell>
          <cell r="R2820" t="str">
            <v>180370081All</v>
          </cell>
          <cell r="S2820">
            <v>30</v>
          </cell>
        </row>
        <row r="2821">
          <cell r="A2821" t="str">
            <v>180390041Irrigated</v>
          </cell>
          <cell r="B2821">
            <v>94</v>
          </cell>
          <cell r="R2821" t="str">
            <v>180390011All</v>
          </cell>
          <cell r="S2821">
            <v>46</v>
          </cell>
        </row>
        <row r="2822">
          <cell r="A2822" t="str">
            <v>180390041Nonirrigated</v>
          </cell>
          <cell r="B2822">
            <v>94</v>
          </cell>
          <cell r="R2822" t="str">
            <v>180390041All</v>
          </cell>
          <cell r="S2822">
            <v>94</v>
          </cell>
        </row>
        <row r="2823">
          <cell r="A2823" t="str">
            <v>180390081All</v>
          </cell>
          <cell r="B2823">
            <v>29</v>
          </cell>
          <cell r="R2823" t="str">
            <v>180390041Irrigated</v>
          </cell>
          <cell r="S2823">
            <v>94</v>
          </cell>
        </row>
        <row r="2824">
          <cell r="A2824" t="str">
            <v>180410011All</v>
          </cell>
          <cell r="B2824">
            <v>46</v>
          </cell>
          <cell r="R2824" t="str">
            <v>180390041NonIrrigated</v>
          </cell>
          <cell r="S2824">
            <v>94</v>
          </cell>
        </row>
        <row r="2825">
          <cell r="A2825" t="str">
            <v>180410041All</v>
          </cell>
          <cell r="B2825">
            <v>106</v>
          </cell>
          <cell r="R2825" t="str">
            <v>180390081All</v>
          </cell>
          <cell r="S2825">
            <v>29</v>
          </cell>
        </row>
        <row r="2826">
          <cell r="A2826" t="str">
            <v>180410081All</v>
          </cell>
          <cell r="B2826">
            <v>34</v>
          </cell>
          <cell r="R2826" t="str">
            <v>180410011All</v>
          </cell>
          <cell r="S2826">
            <v>46</v>
          </cell>
        </row>
        <row r="2827">
          <cell r="A2827" t="str">
            <v>180430011All</v>
          </cell>
          <cell r="B2827">
            <v>34</v>
          </cell>
          <cell r="R2827" t="str">
            <v>180410041All</v>
          </cell>
          <cell r="S2827">
            <v>106</v>
          </cell>
        </row>
        <row r="2828">
          <cell r="A2828" t="str">
            <v>180430041All</v>
          </cell>
          <cell r="B2828">
            <v>92</v>
          </cell>
          <cell r="R2828" t="str">
            <v>180410081All</v>
          </cell>
          <cell r="S2828">
            <v>34</v>
          </cell>
        </row>
        <row r="2829">
          <cell r="A2829" t="str">
            <v>180430081All</v>
          </cell>
          <cell r="B2829">
            <v>30</v>
          </cell>
          <cell r="R2829" t="str">
            <v>180430011All</v>
          </cell>
          <cell r="S2829">
            <v>34</v>
          </cell>
        </row>
        <row r="2830">
          <cell r="A2830" t="str">
            <v>180450011All</v>
          </cell>
          <cell r="B2830">
            <v>49</v>
          </cell>
          <cell r="R2830" t="str">
            <v>180430041All</v>
          </cell>
          <cell r="S2830">
            <v>92</v>
          </cell>
        </row>
        <row r="2831">
          <cell r="A2831" t="str">
            <v>180450016All</v>
          </cell>
          <cell r="B2831">
            <v>46</v>
          </cell>
          <cell r="R2831" t="str">
            <v>180430081All</v>
          </cell>
          <cell r="S2831">
            <v>30</v>
          </cell>
        </row>
        <row r="2832">
          <cell r="A2832" t="str">
            <v>180450041All</v>
          </cell>
          <cell r="B2832">
            <v>116</v>
          </cell>
          <cell r="R2832" t="str">
            <v>180450011All</v>
          </cell>
          <cell r="S2832">
            <v>49</v>
          </cell>
        </row>
        <row r="2833">
          <cell r="A2833" t="str">
            <v>180450081All</v>
          </cell>
          <cell r="B2833">
            <v>34</v>
          </cell>
          <cell r="R2833" t="str">
            <v>180450016All</v>
          </cell>
          <cell r="S2833">
            <v>46</v>
          </cell>
        </row>
        <row r="2834">
          <cell r="A2834" t="str">
            <v>180470011All</v>
          </cell>
          <cell r="B2834">
            <v>43</v>
          </cell>
          <cell r="R2834" t="str">
            <v>180450041All</v>
          </cell>
          <cell r="S2834">
            <v>116</v>
          </cell>
        </row>
        <row r="2835">
          <cell r="A2835" t="str">
            <v>180470041All</v>
          </cell>
          <cell r="B2835">
            <v>102</v>
          </cell>
          <cell r="R2835" t="str">
            <v>180450081All</v>
          </cell>
          <cell r="S2835">
            <v>34</v>
          </cell>
        </row>
        <row r="2836">
          <cell r="A2836" t="str">
            <v>180470081All</v>
          </cell>
          <cell r="B2836">
            <v>32</v>
          </cell>
          <cell r="R2836" t="str">
            <v>180470011All</v>
          </cell>
          <cell r="S2836">
            <v>43</v>
          </cell>
        </row>
        <row r="2837">
          <cell r="A2837" t="str">
            <v>180490011All</v>
          </cell>
          <cell r="B2837">
            <v>45</v>
          </cell>
          <cell r="R2837" t="str">
            <v>180470041All</v>
          </cell>
          <cell r="S2837">
            <v>102</v>
          </cell>
        </row>
        <row r="2838">
          <cell r="A2838" t="str">
            <v>180490041All</v>
          </cell>
          <cell r="B2838">
            <v>103</v>
          </cell>
          <cell r="R2838" t="str">
            <v>180470081All</v>
          </cell>
          <cell r="S2838">
            <v>32</v>
          </cell>
        </row>
        <row r="2839">
          <cell r="A2839" t="str">
            <v>180490081All</v>
          </cell>
          <cell r="B2839">
            <v>32</v>
          </cell>
          <cell r="R2839" t="str">
            <v>180490011All</v>
          </cell>
          <cell r="S2839">
            <v>45</v>
          </cell>
        </row>
        <row r="2840">
          <cell r="A2840" t="str">
            <v>180510011All</v>
          </cell>
          <cell r="B2840">
            <v>44</v>
          </cell>
          <cell r="R2840" t="str">
            <v>180490041All</v>
          </cell>
          <cell r="S2840">
            <v>103</v>
          </cell>
        </row>
        <row r="2841">
          <cell r="A2841" t="str">
            <v>180510041All</v>
          </cell>
          <cell r="B2841">
            <v>109</v>
          </cell>
          <cell r="R2841" t="str">
            <v>180490081All</v>
          </cell>
          <cell r="S2841">
            <v>32</v>
          </cell>
        </row>
        <row r="2842">
          <cell r="A2842" t="str">
            <v>180510051All</v>
          </cell>
          <cell r="B2842">
            <v>49</v>
          </cell>
          <cell r="R2842" t="str">
            <v>180510011All</v>
          </cell>
          <cell r="S2842">
            <v>44</v>
          </cell>
        </row>
        <row r="2843">
          <cell r="A2843" t="str">
            <v>180510081All</v>
          </cell>
          <cell r="B2843">
            <v>30</v>
          </cell>
          <cell r="R2843" t="str">
            <v>180510041All</v>
          </cell>
          <cell r="S2843">
            <v>109</v>
          </cell>
        </row>
        <row r="2844">
          <cell r="A2844" t="str">
            <v>180530011All</v>
          </cell>
          <cell r="B2844">
            <v>45</v>
          </cell>
          <cell r="R2844" t="str">
            <v>180510051All</v>
          </cell>
          <cell r="S2844">
            <v>49</v>
          </cell>
        </row>
        <row r="2845">
          <cell r="A2845" t="str">
            <v>180530041All</v>
          </cell>
          <cell r="B2845">
            <v>101</v>
          </cell>
          <cell r="R2845" t="str">
            <v>180510081All</v>
          </cell>
          <cell r="S2845">
            <v>30</v>
          </cell>
        </row>
        <row r="2846">
          <cell r="A2846" t="str">
            <v>180530081All</v>
          </cell>
          <cell r="B2846">
            <v>34</v>
          </cell>
          <cell r="R2846" t="str">
            <v>180530011All</v>
          </cell>
          <cell r="S2846">
            <v>45</v>
          </cell>
        </row>
        <row r="2847">
          <cell r="A2847" t="str">
            <v>180550011All</v>
          </cell>
          <cell r="B2847">
            <v>36</v>
          </cell>
          <cell r="R2847" t="str">
            <v>180530041All</v>
          </cell>
          <cell r="S2847">
            <v>101</v>
          </cell>
        </row>
        <row r="2848">
          <cell r="A2848" t="str">
            <v>180550041All</v>
          </cell>
          <cell r="B2848">
            <v>99</v>
          </cell>
          <cell r="R2848" t="str">
            <v>180530081All</v>
          </cell>
          <cell r="S2848">
            <v>34</v>
          </cell>
        </row>
        <row r="2849">
          <cell r="A2849" t="str">
            <v>180550051All</v>
          </cell>
          <cell r="B2849">
            <v>44</v>
          </cell>
          <cell r="R2849" t="str">
            <v>180550011All</v>
          </cell>
          <cell r="S2849">
            <v>36</v>
          </cell>
        </row>
        <row r="2850">
          <cell r="A2850" t="str">
            <v>180550081All</v>
          </cell>
          <cell r="B2850">
            <v>30</v>
          </cell>
          <cell r="R2850" t="str">
            <v>180550041All</v>
          </cell>
          <cell r="S2850">
            <v>99</v>
          </cell>
        </row>
        <row r="2851">
          <cell r="A2851" t="str">
            <v>180570011All</v>
          </cell>
          <cell r="B2851">
            <v>48</v>
          </cell>
          <cell r="R2851" t="str">
            <v>180550051All</v>
          </cell>
          <cell r="S2851">
            <v>44</v>
          </cell>
        </row>
        <row r="2852">
          <cell r="A2852" t="str">
            <v>180570041All</v>
          </cell>
          <cell r="B2852">
            <v>113</v>
          </cell>
          <cell r="R2852" t="str">
            <v>180550081All</v>
          </cell>
          <cell r="S2852">
            <v>30</v>
          </cell>
        </row>
        <row r="2853">
          <cell r="A2853" t="str">
            <v>180570081All</v>
          </cell>
          <cell r="B2853">
            <v>36</v>
          </cell>
          <cell r="R2853" t="str">
            <v>180570011All</v>
          </cell>
          <cell r="S2853">
            <v>48</v>
          </cell>
        </row>
        <row r="2854">
          <cell r="A2854" t="str">
            <v>180590011All</v>
          </cell>
          <cell r="B2854">
            <v>46</v>
          </cell>
          <cell r="R2854" t="str">
            <v>180570041All</v>
          </cell>
          <cell r="S2854">
            <v>113</v>
          </cell>
        </row>
        <row r="2855">
          <cell r="A2855" t="str">
            <v>180590041All</v>
          </cell>
          <cell r="B2855">
            <v>109</v>
          </cell>
          <cell r="R2855" t="str">
            <v>180570081All</v>
          </cell>
          <cell r="S2855">
            <v>36</v>
          </cell>
        </row>
        <row r="2856">
          <cell r="A2856" t="str">
            <v>180590081All</v>
          </cell>
          <cell r="B2856">
            <v>34</v>
          </cell>
          <cell r="R2856" t="str">
            <v>180590011All</v>
          </cell>
          <cell r="S2856">
            <v>46</v>
          </cell>
        </row>
        <row r="2857">
          <cell r="A2857" t="str">
            <v>180610011All</v>
          </cell>
          <cell r="B2857">
            <v>39</v>
          </cell>
          <cell r="R2857" t="str">
            <v>180590041All</v>
          </cell>
          <cell r="S2857">
            <v>109</v>
          </cell>
        </row>
        <row r="2858">
          <cell r="A2858" t="str">
            <v>180610041All</v>
          </cell>
          <cell r="B2858">
            <v>88</v>
          </cell>
          <cell r="R2858" t="str">
            <v>180590081All</v>
          </cell>
          <cell r="S2858">
            <v>34</v>
          </cell>
        </row>
        <row r="2859">
          <cell r="A2859" t="str">
            <v>180610081All</v>
          </cell>
          <cell r="B2859">
            <v>26</v>
          </cell>
          <cell r="R2859" t="str">
            <v>180610011All</v>
          </cell>
          <cell r="S2859">
            <v>39</v>
          </cell>
        </row>
        <row r="2860">
          <cell r="A2860" t="str">
            <v>180630011All</v>
          </cell>
          <cell r="B2860">
            <v>48</v>
          </cell>
          <cell r="R2860" t="str">
            <v>180610041All</v>
          </cell>
          <cell r="S2860">
            <v>88</v>
          </cell>
        </row>
        <row r="2861">
          <cell r="A2861" t="str">
            <v>180630041All</v>
          </cell>
          <cell r="B2861">
            <v>113</v>
          </cell>
          <cell r="R2861" t="str">
            <v>180610081All</v>
          </cell>
          <cell r="S2861">
            <v>26</v>
          </cell>
        </row>
        <row r="2862">
          <cell r="A2862" t="str">
            <v>180630081All</v>
          </cell>
          <cell r="B2862">
            <v>36</v>
          </cell>
          <cell r="R2862" t="str">
            <v>180630011All</v>
          </cell>
          <cell r="S2862">
            <v>48</v>
          </cell>
        </row>
        <row r="2863">
          <cell r="A2863" t="str">
            <v>180650011All</v>
          </cell>
          <cell r="B2863">
            <v>50</v>
          </cell>
          <cell r="R2863" t="str">
            <v>180630041All</v>
          </cell>
          <cell r="S2863">
            <v>113</v>
          </cell>
        </row>
        <row r="2864">
          <cell r="A2864" t="str">
            <v>180650041All</v>
          </cell>
          <cell r="B2864">
            <v>110</v>
          </cell>
          <cell r="R2864" t="str">
            <v>180630081All</v>
          </cell>
          <cell r="S2864">
            <v>36</v>
          </cell>
        </row>
        <row r="2865">
          <cell r="A2865" t="str">
            <v>180650081All</v>
          </cell>
          <cell r="B2865">
            <v>34</v>
          </cell>
          <cell r="R2865" t="str">
            <v>180650011All</v>
          </cell>
          <cell r="S2865">
            <v>50</v>
          </cell>
        </row>
        <row r="2866">
          <cell r="A2866" t="str">
            <v>180670011All</v>
          </cell>
          <cell r="B2866">
            <v>48</v>
          </cell>
          <cell r="R2866" t="str">
            <v>180650041All</v>
          </cell>
          <cell r="S2866">
            <v>110</v>
          </cell>
        </row>
        <row r="2867">
          <cell r="A2867" t="str">
            <v>180670041All</v>
          </cell>
          <cell r="B2867">
            <v>121</v>
          </cell>
          <cell r="R2867" t="str">
            <v>180650081All</v>
          </cell>
          <cell r="S2867">
            <v>34</v>
          </cell>
        </row>
        <row r="2868">
          <cell r="A2868" t="str">
            <v>180670081All</v>
          </cell>
          <cell r="B2868">
            <v>37</v>
          </cell>
          <cell r="R2868" t="str">
            <v>180670011All</v>
          </cell>
          <cell r="S2868">
            <v>48</v>
          </cell>
        </row>
        <row r="2869">
          <cell r="A2869" t="str">
            <v>180690011All</v>
          </cell>
          <cell r="B2869">
            <v>51</v>
          </cell>
          <cell r="R2869" t="str">
            <v>180670041All</v>
          </cell>
          <cell r="S2869">
            <v>121</v>
          </cell>
        </row>
        <row r="2870">
          <cell r="A2870" t="str">
            <v>180690016All</v>
          </cell>
          <cell r="B2870">
            <v>42</v>
          </cell>
          <cell r="R2870" t="str">
            <v>180670081All</v>
          </cell>
          <cell r="S2870">
            <v>37</v>
          </cell>
        </row>
        <row r="2871">
          <cell r="A2871" t="str">
            <v>180690041All</v>
          </cell>
          <cell r="B2871">
            <v>104</v>
          </cell>
          <cell r="R2871" t="str">
            <v>180690011All</v>
          </cell>
          <cell r="S2871">
            <v>51</v>
          </cell>
        </row>
        <row r="2872">
          <cell r="A2872" t="str">
            <v>180690081All</v>
          </cell>
          <cell r="B2872">
            <v>33</v>
          </cell>
          <cell r="R2872" t="str">
            <v>180690016All</v>
          </cell>
          <cell r="S2872">
            <v>42</v>
          </cell>
        </row>
        <row r="2873">
          <cell r="A2873" t="str">
            <v>180710011All</v>
          </cell>
          <cell r="B2873">
            <v>41</v>
          </cell>
          <cell r="R2873" t="str">
            <v>180690041All</v>
          </cell>
          <cell r="S2873">
            <v>104</v>
          </cell>
        </row>
        <row r="2874">
          <cell r="A2874" t="str">
            <v>180710041All</v>
          </cell>
          <cell r="B2874">
            <v>91</v>
          </cell>
          <cell r="R2874" t="str">
            <v>180690081All</v>
          </cell>
          <cell r="S2874">
            <v>33</v>
          </cell>
        </row>
        <row r="2875">
          <cell r="A2875" t="str">
            <v>180710081All</v>
          </cell>
          <cell r="B2875">
            <v>29</v>
          </cell>
          <cell r="R2875" t="str">
            <v>180710011All</v>
          </cell>
          <cell r="S2875">
            <v>41</v>
          </cell>
        </row>
        <row r="2876">
          <cell r="A2876" t="str">
            <v>180730011All</v>
          </cell>
          <cell r="B2876">
            <v>50</v>
          </cell>
          <cell r="R2876" t="str">
            <v>180710041All</v>
          </cell>
          <cell r="S2876">
            <v>91</v>
          </cell>
        </row>
        <row r="2877">
          <cell r="A2877" t="str">
            <v>180730041All</v>
          </cell>
          <cell r="B2877">
            <v>112</v>
          </cell>
          <cell r="R2877" t="str">
            <v>180710081All</v>
          </cell>
          <cell r="S2877">
            <v>29</v>
          </cell>
        </row>
        <row r="2878">
          <cell r="A2878" t="str">
            <v>180730051All</v>
          </cell>
          <cell r="B2878">
            <v>51</v>
          </cell>
          <cell r="R2878" t="str">
            <v>180730011All</v>
          </cell>
          <cell r="S2878">
            <v>50</v>
          </cell>
        </row>
        <row r="2879">
          <cell r="A2879" t="str">
            <v>180730081All</v>
          </cell>
          <cell r="B2879">
            <v>33</v>
          </cell>
          <cell r="R2879" t="str">
            <v>180730041All</v>
          </cell>
          <cell r="S2879">
            <v>112</v>
          </cell>
        </row>
        <row r="2880">
          <cell r="A2880" t="str">
            <v>180750011All</v>
          </cell>
          <cell r="B2880">
            <v>46</v>
          </cell>
          <cell r="R2880" t="str">
            <v>180730051All</v>
          </cell>
          <cell r="S2880">
            <v>51</v>
          </cell>
        </row>
        <row r="2881">
          <cell r="A2881" t="str">
            <v>180750016All</v>
          </cell>
          <cell r="B2881">
            <v>42</v>
          </cell>
          <cell r="R2881" t="str">
            <v>180730081All</v>
          </cell>
          <cell r="S2881">
            <v>33</v>
          </cell>
        </row>
        <row r="2882">
          <cell r="A2882" t="str">
            <v>180750041All</v>
          </cell>
          <cell r="B2882">
            <v>100</v>
          </cell>
          <cell r="R2882" t="str">
            <v>180750011All</v>
          </cell>
          <cell r="S2882">
            <v>46</v>
          </cell>
        </row>
        <row r="2883">
          <cell r="A2883" t="str">
            <v>180750081All</v>
          </cell>
          <cell r="B2883">
            <v>32</v>
          </cell>
          <cell r="R2883" t="str">
            <v>180750016All</v>
          </cell>
          <cell r="S2883">
            <v>42</v>
          </cell>
        </row>
        <row r="2884">
          <cell r="A2884" t="str">
            <v>180770011All</v>
          </cell>
          <cell r="B2884">
            <v>34</v>
          </cell>
          <cell r="R2884" t="str">
            <v>180750041All</v>
          </cell>
          <cell r="S2884">
            <v>100</v>
          </cell>
        </row>
        <row r="2885">
          <cell r="A2885" t="str">
            <v>180770041All</v>
          </cell>
          <cell r="B2885">
            <v>88</v>
          </cell>
          <cell r="R2885" t="str">
            <v>180750081All</v>
          </cell>
          <cell r="S2885">
            <v>32</v>
          </cell>
        </row>
        <row r="2886">
          <cell r="A2886" t="str">
            <v>180770081All</v>
          </cell>
          <cell r="B2886">
            <v>28</v>
          </cell>
          <cell r="R2886" t="str">
            <v>180770011All</v>
          </cell>
          <cell r="S2886">
            <v>34</v>
          </cell>
        </row>
        <row r="2887">
          <cell r="A2887" t="str">
            <v>180790011All</v>
          </cell>
          <cell r="B2887">
            <v>37</v>
          </cell>
          <cell r="R2887" t="str">
            <v>180770041All</v>
          </cell>
          <cell r="S2887">
            <v>88</v>
          </cell>
        </row>
        <row r="2888">
          <cell r="A2888" t="str">
            <v>180790041All</v>
          </cell>
          <cell r="B2888">
            <v>97</v>
          </cell>
          <cell r="R2888" t="str">
            <v>180770081All</v>
          </cell>
          <cell r="S2888">
            <v>28</v>
          </cell>
        </row>
        <row r="2889">
          <cell r="A2889" t="str">
            <v>180790081All</v>
          </cell>
          <cell r="B2889">
            <v>30</v>
          </cell>
          <cell r="R2889" t="str">
            <v>180790011All</v>
          </cell>
          <cell r="S2889">
            <v>37</v>
          </cell>
        </row>
        <row r="2890">
          <cell r="A2890" t="str">
            <v>180810011All</v>
          </cell>
          <cell r="B2890">
            <v>48</v>
          </cell>
          <cell r="R2890" t="str">
            <v>180790041All</v>
          </cell>
          <cell r="S2890">
            <v>97</v>
          </cell>
        </row>
        <row r="2891">
          <cell r="A2891" t="str">
            <v>180810041All</v>
          </cell>
          <cell r="B2891">
            <v>105</v>
          </cell>
          <cell r="R2891" t="str">
            <v>180790081All</v>
          </cell>
          <cell r="S2891">
            <v>30</v>
          </cell>
        </row>
        <row r="2892">
          <cell r="A2892" t="str">
            <v>180810081All</v>
          </cell>
          <cell r="B2892">
            <v>34</v>
          </cell>
          <cell r="R2892" t="str">
            <v>180810011All</v>
          </cell>
          <cell r="S2892">
            <v>48</v>
          </cell>
        </row>
        <row r="2893">
          <cell r="A2893" t="str">
            <v>180830011All</v>
          </cell>
          <cell r="B2893">
            <v>41</v>
          </cell>
          <cell r="R2893" t="str">
            <v>180810041All</v>
          </cell>
          <cell r="S2893">
            <v>105</v>
          </cell>
        </row>
        <row r="2894">
          <cell r="A2894" t="str">
            <v>180830041All</v>
          </cell>
          <cell r="B2894">
            <v>106</v>
          </cell>
          <cell r="R2894" t="str">
            <v>180810081All</v>
          </cell>
          <cell r="S2894">
            <v>34</v>
          </cell>
        </row>
        <row r="2895">
          <cell r="A2895" t="str">
            <v>180830051All</v>
          </cell>
          <cell r="B2895">
            <v>47</v>
          </cell>
          <cell r="R2895" t="str">
            <v>180830011All</v>
          </cell>
          <cell r="S2895">
            <v>41</v>
          </cell>
        </row>
        <row r="2896">
          <cell r="A2896" t="str">
            <v>180830081All</v>
          </cell>
          <cell r="B2896">
            <v>30</v>
          </cell>
          <cell r="R2896" t="str">
            <v>180830041All</v>
          </cell>
          <cell r="S2896">
            <v>106</v>
          </cell>
        </row>
        <row r="2897">
          <cell r="A2897" t="str">
            <v>180850011All</v>
          </cell>
          <cell r="B2897">
            <v>47</v>
          </cell>
          <cell r="R2897" t="str">
            <v>180830051All</v>
          </cell>
          <cell r="S2897">
            <v>47</v>
          </cell>
        </row>
        <row r="2898">
          <cell r="A2898" t="str">
            <v>180850041All</v>
          </cell>
          <cell r="B2898">
            <v>107</v>
          </cell>
          <cell r="R2898" t="str">
            <v>180830081All</v>
          </cell>
          <cell r="S2898">
            <v>30</v>
          </cell>
        </row>
        <row r="2899">
          <cell r="A2899" t="str">
            <v>180850081All</v>
          </cell>
          <cell r="B2899">
            <v>32</v>
          </cell>
          <cell r="R2899" t="str">
            <v>180850011All</v>
          </cell>
          <cell r="S2899">
            <v>47</v>
          </cell>
        </row>
        <row r="2900">
          <cell r="A2900" t="str">
            <v>180870011All</v>
          </cell>
          <cell r="B2900">
            <v>46</v>
          </cell>
          <cell r="R2900" t="str">
            <v>180850041All</v>
          </cell>
          <cell r="S2900">
            <v>107</v>
          </cell>
        </row>
        <row r="2901">
          <cell r="A2901" t="str">
            <v>180870041All</v>
          </cell>
          <cell r="B2901">
            <v>93</v>
          </cell>
          <cell r="R2901" t="str">
            <v>180850081All</v>
          </cell>
          <cell r="S2901">
            <v>32</v>
          </cell>
        </row>
        <row r="2902">
          <cell r="A2902" t="str">
            <v>180870041Irrigated</v>
          </cell>
          <cell r="B2902">
            <v>93</v>
          </cell>
          <cell r="R2902" t="str">
            <v>180870011All</v>
          </cell>
          <cell r="S2902">
            <v>46</v>
          </cell>
        </row>
        <row r="2903">
          <cell r="A2903" t="str">
            <v>180870041Nonirrigated</v>
          </cell>
          <cell r="B2903">
            <v>93</v>
          </cell>
          <cell r="R2903" t="str">
            <v>180870041All</v>
          </cell>
          <cell r="S2903">
            <v>93</v>
          </cell>
        </row>
        <row r="2904">
          <cell r="A2904" t="str">
            <v>180870081All</v>
          </cell>
          <cell r="B2904">
            <v>28</v>
          </cell>
          <cell r="R2904" t="str">
            <v>180870041Irrigated</v>
          </cell>
          <cell r="S2904">
            <v>93</v>
          </cell>
        </row>
        <row r="2905">
          <cell r="A2905" t="str">
            <v>180870081Irrigated</v>
          </cell>
          <cell r="B2905">
            <v>28</v>
          </cell>
          <cell r="R2905" t="str">
            <v>180870041NonIrrigated</v>
          </cell>
          <cell r="S2905">
            <v>93</v>
          </cell>
        </row>
        <row r="2906">
          <cell r="A2906" t="str">
            <v>180870081Nonirrigated</v>
          </cell>
          <cell r="B2906">
            <v>28</v>
          </cell>
          <cell r="R2906" t="str">
            <v>180870081All</v>
          </cell>
          <cell r="S2906">
            <v>28</v>
          </cell>
        </row>
        <row r="2907">
          <cell r="A2907" t="str">
            <v>180890011All</v>
          </cell>
          <cell r="B2907">
            <v>47</v>
          </cell>
          <cell r="R2907" t="str">
            <v>180870081Irrigated</v>
          </cell>
          <cell r="S2907">
            <v>28</v>
          </cell>
        </row>
        <row r="2908">
          <cell r="A2908" t="str">
            <v>180890041All</v>
          </cell>
          <cell r="B2908">
            <v>107</v>
          </cell>
          <cell r="R2908" t="str">
            <v>180870081NonIrrigated</v>
          </cell>
          <cell r="S2908">
            <v>28</v>
          </cell>
        </row>
        <row r="2909">
          <cell r="A2909" t="str">
            <v>180890081All</v>
          </cell>
          <cell r="B2909">
            <v>31</v>
          </cell>
          <cell r="R2909" t="str">
            <v>180890011All</v>
          </cell>
          <cell r="S2909">
            <v>47</v>
          </cell>
        </row>
        <row r="2910">
          <cell r="A2910" t="str">
            <v>180910011All</v>
          </cell>
          <cell r="B2910">
            <v>48</v>
          </cell>
          <cell r="R2910" t="str">
            <v>180890041All</v>
          </cell>
          <cell r="S2910">
            <v>107</v>
          </cell>
        </row>
        <row r="2911">
          <cell r="A2911" t="str">
            <v>180910011Irrigated</v>
          </cell>
          <cell r="B2911">
            <v>48</v>
          </cell>
          <cell r="R2911" t="str">
            <v>180890081All</v>
          </cell>
          <cell r="S2911">
            <v>31</v>
          </cell>
        </row>
        <row r="2912">
          <cell r="A2912" t="str">
            <v>180910011Nonirrigated</v>
          </cell>
          <cell r="B2912">
            <v>48</v>
          </cell>
          <cell r="R2912" t="str">
            <v>180910011All</v>
          </cell>
          <cell r="S2912">
            <v>48</v>
          </cell>
        </row>
        <row r="2913">
          <cell r="A2913" t="str">
            <v>180910041All</v>
          </cell>
          <cell r="B2913">
            <v>101</v>
          </cell>
          <cell r="R2913" t="str">
            <v>180910011Irrigated</v>
          </cell>
          <cell r="S2913">
            <v>48</v>
          </cell>
        </row>
        <row r="2914">
          <cell r="A2914" t="str">
            <v>180910041Irrigated</v>
          </cell>
          <cell r="B2914">
            <v>101</v>
          </cell>
          <cell r="R2914" t="str">
            <v>180910011NonIrrigated</v>
          </cell>
          <cell r="S2914">
            <v>48</v>
          </cell>
        </row>
        <row r="2915">
          <cell r="A2915" t="str">
            <v>180910041Nonirrigated</v>
          </cell>
          <cell r="B2915">
            <v>101</v>
          </cell>
          <cell r="R2915" t="str">
            <v>180910041All</v>
          </cell>
          <cell r="S2915">
            <v>101</v>
          </cell>
        </row>
        <row r="2916">
          <cell r="A2916" t="str">
            <v>180910081All</v>
          </cell>
          <cell r="B2916">
            <v>30</v>
          </cell>
          <cell r="R2916" t="str">
            <v>180910041Irrigated</v>
          </cell>
          <cell r="S2916">
            <v>101</v>
          </cell>
        </row>
        <row r="2917">
          <cell r="A2917" t="str">
            <v>180930011All</v>
          </cell>
          <cell r="B2917">
            <v>40</v>
          </cell>
          <cell r="R2917" t="str">
            <v>180910041NonIrrigated</v>
          </cell>
          <cell r="S2917">
            <v>101</v>
          </cell>
        </row>
        <row r="2918">
          <cell r="A2918" t="str">
            <v>180930041All</v>
          </cell>
          <cell r="B2918">
            <v>91</v>
          </cell>
          <cell r="R2918" t="str">
            <v>180910081All</v>
          </cell>
          <cell r="S2918">
            <v>30</v>
          </cell>
        </row>
        <row r="2919">
          <cell r="A2919" t="str">
            <v>180930081All</v>
          </cell>
          <cell r="B2919">
            <v>27</v>
          </cell>
          <cell r="R2919" t="str">
            <v>180930011All</v>
          </cell>
          <cell r="S2919">
            <v>40</v>
          </cell>
        </row>
        <row r="2920">
          <cell r="A2920" t="str">
            <v>180950011All</v>
          </cell>
          <cell r="B2920">
            <v>46</v>
          </cell>
          <cell r="R2920" t="str">
            <v>180930041All</v>
          </cell>
          <cell r="S2920">
            <v>91</v>
          </cell>
        </row>
        <row r="2921">
          <cell r="A2921" t="str">
            <v>180950041All</v>
          </cell>
          <cell r="B2921">
            <v>110</v>
          </cell>
          <cell r="R2921" t="str">
            <v>180930081All</v>
          </cell>
          <cell r="S2921">
            <v>27</v>
          </cell>
        </row>
        <row r="2922">
          <cell r="A2922" t="str">
            <v>180950081All</v>
          </cell>
          <cell r="B2922">
            <v>35</v>
          </cell>
          <cell r="R2922" t="str">
            <v>180950011All</v>
          </cell>
          <cell r="S2922">
            <v>46</v>
          </cell>
        </row>
        <row r="2923">
          <cell r="A2923" t="str">
            <v>180970011All</v>
          </cell>
          <cell r="B2923">
            <v>41</v>
          </cell>
          <cell r="R2923" t="str">
            <v>180950041All</v>
          </cell>
          <cell r="S2923">
            <v>110</v>
          </cell>
        </row>
        <row r="2924">
          <cell r="A2924" t="str">
            <v>180970041All</v>
          </cell>
          <cell r="B2924">
            <v>99</v>
          </cell>
          <cell r="R2924" t="str">
            <v>180950081All</v>
          </cell>
          <cell r="S2924">
            <v>35</v>
          </cell>
        </row>
        <row r="2925">
          <cell r="A2925" t="str">
            <v>180970081All</v>
          </cell>
          <cell r="B2925">
            <v>32</v>
          </cell>
          <cell r="R2925" t="str">
            <v>180970011All</v>
          </cell>
          <cell r="S2925">
            <v>41</v>
          </cell>
        </row>
        <row r="2926">
          <cell r="A2926" t="str">
            <v>180990011All</v>
          </cell>
          <cell r="B2926">
            <v>46</v>
          </cell>
          <cell r="R2926" t="str">
            <v>180970041All</v>
          </cell>
          <cell r="S2926">
            <v>99</v>
          </cell>
        </row>
        <row r="2927">
          <cell r="A2927" t="str">
            <v>180990041All</v>
          </cell>
          <cell r="B2927">
            <v>104</v>
          </cell>
          <cell r="R2927" t="str">
            <v>180970081All</v>
          </cell>
          <cell r="S2927">
            <v>32</v>
          </cell>
        </row>
        <row r="2928">
          <cell r="A2928" t="str">
            <v>180990081All</v>
          </cell>
          <cell r="B2928">
            <v>32</v>
          </cell>
          <cell r="R2928" t="str">
            <v>180990011All</v>
          </cell>
          <cell r="S2928">
            <v>46</v>
          </cell>
        </row>
        <row r="2929">
          <cell r="A2929" t="str">
            <v>181010011All</v>
          </cell>
          <cell r="B2929">
            <v>39</v>
          </cell>
          <cell r="R2929" t="str">
            <v>180990041All</v>
          </cell>
          <cell r="S2929">
            <v>104</v>
          </cell>
        </row>
        <row r="2930">
          <cell r="A2930" t="str">
            <v>181010041All</v>
          </cell>
          <cell r="B2930">
            <v>106</v>
          </cell>
          <cell r="R2930" t="str">
            <v>180990081All</v>
          </cell>
          <cell r="S2930">
            <v>32</v>
          </cell>
        </row>
        <row r="2931">
          <cell r="A2931" t="str">
            <v>181010081All</v>
          </cell>
          <cell r="B2931">
            <v>29</v>
          </cell>
          <cell r="R2931" t="str">
            <v>181010011All</v>
          </cell>
          <cell r="S2931">
            <v>39</v>
          </cell>
        </row>
        <row r="2932">
          <cell r="A2932" t="str">
            <v>181030011All</v>
          </cell>
          <cell r="B2932">
            <v>48</v>
          </cell>
          <cell r="R2932" t="str">
            <v>181010041All</v>
          </cell>
          <cell r="S2932">
            <v>106</v>
          </cell>
        </row>
        <row r="2933">
          <cell r="A2933" t="str">
            <v>181030041All</v>
          </cell>
          <cell r="B2933">
            <v>109</v>
          </cell>
          <cell r="R2933" t="str">
            <v>181010081All</v>
          </cell>
          <cell r="S2933">
            <v>29</v>
          </cell>
        </row>
        <row r="2934">
          <cell r="A2934" t="str">
            <v>181030081All</v>
          </cell>
          <cell r="B2934">
            <v>34</v>
          </cell>
          <cell r="R2934" t="str">
            <v>181030011All</v>
          </cell>
          <cell r="S2934">
            <v>48</v>
          </cell>
        </row>
        <row r="2935">
          <cell r="A2935" t="str">
            <v>181050011All</v>
          </cell>
          <cell r="B2935">
            <v>43</v>
          </cell>
          <cell r="R2935" t="str">
            <v>181030041All</v>
          </cell>
          <cell r="S2935">
            <v>109</v>
          </cell>
        </row>
        <row r="2936">
          <cell r="A2936" t="str">
            <v>181050041All</v>
          </cell>
          <cell r="B2936">
            <v>97</v>
          </cell>
          <cell r="R2936" t="str">
            <v>181030081All</v>
          </cell>
          <cell r="S2936">
            <v>34</v>
          </cell>
        </row>
        <row r="2937">
          <cell r="A2937" t="str">
            <v>181050081All</v>
          </cell>
          <cell r="B2937">
            <v>28</v>
          </cell>
          <cell r="R2937" t="str">
            <v>181050011All</v>
          </cell>
          <cell r="S2937">
            <v>43</v>
          </cell>
        </row>
        <row r="2938">
          <cell r="A2938" t="str">
            <v>181070011All</v>
          </cell>
          <cell r="B2938">
            <v>50</v>
          </cell>
          <cell r="R2938" t="str">
            <v>181050041All</v>
          </cell>
          <cell r="S2938">
            <v>97</v>
          </cell>
        </row>
        <row r="2939">
          <cell r="A2939" t="str">
            <v>181070041All</v>
          </cell>
          <cell r="B2939">
            <v>120</v>
          </cell>
          <cell r="R2939" t="str">
            <v>181050081All</v>
          </cell>
          <cell r="S2939">
            <v>28</v>
          </cell>
        </row>
        <row r="2940">
          <cell r="A2940" t="str">
            <v>181070081All</v>
          </cell>
          <cell r="B2940">
            <v>37</v>
          </cell>
          <cell r="R2940" t="str">
            <v>181070011All</v>
          </cell>
          <cell r="S2940">
            <v>50</v>
          </cell>
        </row>
        <row r="2941">
          <cell r="A2941" t="str">
            <v>181090011All</v>
          </cell>
          <cell r="B2941">
            <v>42</v>
          </cell>
          <cell r="R2941" t="str">
            <v>181070041All</v>
          </cell>
          <cell r="S2941">
            <v>120</v>
          </cell>
        </row>
        <row r="2942">
          <cell r="A2942" t="str">
            <v>181090041All</v>
          </cell>
          <cell r="B2942">
            <v>101</v>
          </cell>
          <cell r="R2942" t="str">
            <v>181070081All</v>
          </cell>
          <cell r="S2942">
            <v>37</v>
          </cell>
        </row>
        <row r="2943">
          <cell r="A2943" t="str">
            <v>181090081All</v>
          </cell>
          <cell r="B2943">
            <v>32</v>
          </cell>
          <cell r="R2943" t="str">
            <v>181090011All</v>
          </cell>
          <cell r="S2943">
            <v>42</v>
          </cell>
        </row>
        <row r="2944">
          <cell r="A2944" t="str">
            <v>181110011All</v>
          </cell>
          <cell r="B2944">
            <v>47</v>
          </cell>
          <cell r="R2944" t="str">
            <v>181090041All</v>
          </cell>
          <cell r="S2944">
            <v>101</v>
          </cell>
        </row>
        <row r="2945">
          <cell r="A2945" t="str">
            <v>181110041All</v>
          </cell>
          <cell r="B2945">
            <v>116</v>
          </cell>
          <cell r="R2945" t="str">
            <v>181090081All</v>
          </cell>
          <cell r="S2945">
            <v>32</v>
          </cell>
        </row>
        <row r="2946">
          <cell r="A2946" t="str">
            <v>181110081All</v>
          </cell>
          <cell r="B2946">
            <v>34</v>
          </cell>
          <cell r="R2946" t="str">
            <v>181110011All</v>
          </cell>
          <cell r="S2946">
            <v>47</v>
          </cell>
        </row>
        <row r="2947">
          <cell r="A2947" t="str">
            <v>181130011All</v>
          </cell>
          <cell r="B2947">
            <v>44</v>
          </cell>
          <cell r="R2947" t="str">
            <v>181110041All</v>
          </cell>
          <cell r="S2947">
            <v>116</v>
          </cell>
        </row>
        <row r="2948">
          <cell r="A2948" t="str">
            <v>181130041All</v>
          </cell>
          <cell r="B2948">
            <v>99</v>
          </cell>
          <cell r="R2948" t="str">
            <v>181110081All</v>
          </cell>
          <cell r="S2948">
            <v>34</v>
          </cell>
        </row>
        <row r="2949">
          <cell r="A2949" t="str">
            <v>181130081All</v>
          </cell>
          <cell r="B2949">
            <v>29</v>
          </cell>
          <cell r="R2949" t="str">
            <v>181130011All</v>
          </cell>
          <cell r="S2949">
            <v>44</v>
          </cell>
        </row>
        <row r="2950">
          <cell r="A2950" t="str">
            <v>181150011All</v>
          </cell>
          <cell r="B2950">
            <v>34</v>
          </cell>
          <cell r="R2950" t="str">
            <v>181130041All</v>
          </cell>
          <cell r="S2950">
            <v>99</v>
          </cell>
        </row>
        <row r="2951">
          <cell r="A2951" t="str">
            <v>181150041All</v>
          </cell>
          <cell r="B2951">
            <v>95</v>
          </cell>
          <cell r="R2951" t="str">
            <v>181130081All</v>
          </cell>
          <cell r="S2951">
            <v>29</v>
          </cell>
        </row>
        <row r="2952">
          <cell r="A2952" t="str">
            <v>181150081All</v>
          </cell>
          <cell r="B2952">
            <v>28</v>
          </cell>
          <cell r="R2952" t="str">
            <v>181150011All</v>
          </cell>
          <cell r="S2952">
            <v>34</v>
          </cell>
        </row>
        <row r="2953">
          <cell r="A2953" t="str">
            <v>181170011All</v>
          </cell>
          <cell r="B2953">
            <v>40</v>
          </cell>
          <cell r="R2953" t="str">
            <v>181150041All</v>
          </cell>
          <cell r="S2953">
            <v>95</v>
          </cell>
        </row>
        <row r="2954">
          <cell r="A2954" t="str">
            <v>181170041All</v>
          </cell>
          <cell r="B2954">
            <v>103</v>
          </cell>
          <cell r="R2954" t="str">
            <v>181150081All</v>
          </cell>
          <cell r="S2954">
            <v>28</v>
          </cell>
        </row>
        <row r="2955">
          <cell r="A2955" t="str">
            <v>181170081All</v>
          </cell>
          <cell r="B2955">
            <v>32</v>
          </cell>
          <cell r="R2955" t="str">
            <v>181170011All</v>
          </cell>
          <cell r="S2955">
            <v>40</v>
          </cell>
        </row>
        <row r="2956">
          <cell r="A2956" t="str">
            <v>181190011All</v>
          </cell>
          <cell r="B2956">
            <v>39</v>
          </cell>
          <cell r="R2956" t="str">
            <v>181170041All</v>
          </cell>
          <cell r="S2956">
            <v>103</v>
          </cell>
        </row>
        <row r="2957">
          <cell r="A2957" t="str">
            <v>181190041All</v>
          </cell>
          <cell r="B2957">
            <v>94</v>
          </cell>
          <cell r="R2957" t="str">
            <v>181170081All</v>
          </cell>
          <cell r="S2957">
            <v>32</v>
          </cell>
        </row>
        <row r="2958">
          <cell r="A2958" t="str">
            <v>181190081All</v>
          </cell>
          <cell r="B2958">
            <v>27</v>
          </cell>
          <cell r="R2958" t="str">
            <v>181190011All</v>
          </cell>
          <cell r="S2958">
            <v>39</v>
          </cell>
        </row>
        <row r="2959">
          <cell r="A2959" t="str">
            <v>181210011All</v>
          </cell>
          <cell r="B2959">
            <v>42</v>
          </cell>
          <cell r="R2959" t="str">
            <v>181190041All</v>
          </cell>
          <cell r="S2959">
            <v>94</v>
          </cell>
        </row>
        <row r="2960">
          <cell r="A2960" t="str">
            <v>181210041All</v>
          </cell>
          <cell r="B2960">
            <v>104</v>
          </cell>
          <cell r="R2960" t="str">
            <v>181190081All</v>
          </cell>
          <cell r="S2960">
            <v>27</v>
          </cell>
        </row>
        <row r="2961">
          <cell r="A2961" t="str">
            <v>181210081All</v>
          </cell>
          <cell r="B2961">
            <v>32</v>
          </cell>
          <cell r="R2961" t="str">
            <v>181210011All</v>
          </cell>
          <cell r="S2961">
            <v>42</v>
          </cell>
        </row>
        <row r="2962">
          <cell r="A2962" t="str">
            <v>181230011All</v>
          </cell>
          <cell r="B2962">
            <v>28</v>
          </cell>
          <cell r="R2962" t="str">
            <v>181210041All</v>
          </cell>
          <cell r="S2962">
            <v>104</v>
          </cell>
        </row>
        <row r="2963">
          <cell r="A2963" t="str">
            <v>181230041All</v>
          </cell>
          <cell r="B2963">
            <v>92</v>
          </cell>
          <cell r="R2963" t="str">
            <v>181210081All</v>
          </cell>
          <cell r="S2963">
            <v>32</v>
          </cell>
        </row>
        <row r="2964">
          <cell r="A2964" t="str">
            <v>181230081All</v>
          </cell>
          <cell r="B2964">
            <v>28</v>
          </cell>
          <cell r="R2964" t="str">
            <v>181230011All</v>
          </cell>
          <cell r="S2964">
            <v>28</v>
          </cell>
        </row>
        <row r="2965">
          <cell r="A2965" t="str">
            <v>181250011All</v>
          </cell>
          <cell r="B2965">
            <v>37</v>
          </cell>
          <cell r="R2965" t="str">
            <v>181230041All</v>
          </cell>
          <cell r="S2965">
            <v>92</v>
          </cell>
        </row>
        <row r="2966">
          <cell r="A2966" t="str">
            <v>181250041All</v>
          </cell>
          <cell r="B2966">
            <v>97</v>
          </cell>
          <cell r="R2966" t="str">
            <v>181230081All</v>
          </cell>
          <cell r="S2966">
            <v>28</v>
          </cell>
        </row>
        <row r="2967">
          <cell r="A2967" t="str">
            <v>181250081All</v>
          </cell>
          <cell r="B2967">
            <v>29</v>
          </cell>
          <cell r="R2967" t="str">
            <v>181250011All</v>
          </cell>
          <cell r="S2967">
            <v>37</v>
          </cell>
        </row>
        <row r="2968">
          <cell r="A2968" t="str">
            <v>181270011All</v>
          </cell>
          <cell r="B2968">
            <v>51</v>
          </cell>
          <cell r="R2968" t="str">
            <v>181250041All</v>
          </cell>
          <cell r="S2968">
            <v>97</v>
          </cell>
        </row>
        <row r="2969">
          <cell r="A2969" t="str">
            <v>181270041All</v>
          </cell>
          <cell r="B2969">
            <v>106</v>
          </cell>
          <cell r="R2969" t="str">
            <v>181250081All</v>
          </cell>
          <cell r="S2969">
            <v>29</v>
          </cell>
        </row>
        <row r="2970">
          <cell r="A2970" t="str">
            <v>181270081All</v>
          </cell>
          <cell r="B2970">
            <v>31</v>
          </cell>
          <cell r="R2970" t="str">
            <v>181270011All</v>
          </cell>
          <cell r="S2970">
            <v>51</v>
          </cell>
        </row>
        <row r="2971">
          <cell r="A2971" t="str">
            <v>181290011All</v>
          </cell>
          <cell r="B2971">
            <v>44</v>
          </cell>
          <cell r="R2971" t="str">
            <v>181270041All</v>
          </cell>
          <cell r="S2971">
            <v>106</v>
          </cell>
        </row>
        <row r="2972">
          <cell r="A2972" t="str">
            <v>181290041All</v>
          </cell>
          <cell r="B2972">
            <v>102</v>
          </cell>
          <cell r="R2972" t="str">
            <v>181270081All</v>
          </cell>
          <cell r="S2972">
            <v>31</v>
          </cell>
        </row>
        <row r="2973">
          <cell r="A2973" t="str">
            <v>181290051All</v>
          </cell>
          <cell r="B2973">
            <v>46</v>
          </cell>
          <cell r="R2973" t="str">
            <v>181290011All</v>
          </cell>
          <cell r="S2973">
            <v>44</v>
          </cell>
        </row>
        <row r="2974">
          <cell r="A2974" t="str">
            <v>181290081All</v>
          </cell>
          <cell r="B2974">
            <v>28</v>
          </cell>
          <cell r="R2974" t="str">
            <v>181290041All</v>
          </cell>
          <cell r="S2974">
            <v>102</v>
          </cell>
        </row>
        <row r="2975">
          <cell r="A2975" t="str">
            <v>181310011All</v>
          </cell>
          <cell r="B2975">
            <v>47</v>
          </cell>
          <cell r="R2975" t="str">
            <v>181290051All</v>
          </cell>
          <cell r="S2975">
            <v>46</v>
          </cell>
        </row>
        <row r="2976">
          <cell r="A2976" t="str">
            <v>181310041All</v>
          </cell>
          <cell r="B2976">
            <v>103</v>
          </cell>
          <cell r="R2976" t="str">
            <v>181290081All</v>
          </cell>
          <cell r="S2976">
            <v>28</v>
          </cell>
        </row>
        <row r="2977">
          <cell r="A2977" t="str">
            <v>181310081All</v>
          </cell>
          <cell r="B2977">
            <v>31</v>
          </cell>
          <cell r="R2977" t="str">
            <v>181310011All</v>
          </cell>
          <cell r="S2977">
            <v>47</v>
          </cell>
        </row>
        <row r="2978">
          <cell r="A2978" t="str">
            <v>181330011All</v>
          </cell>
          <cell r="B2978">
            <v>45</v>
          </cell>
          <cell r="R2978" t="str">
            <v>181310041All</v>
          </cell>
          <cell r="S2978">
            <v>103</v>
          </cell>
        </row>
        <row r="2979">
          <cell r="A2979" t="str">
            <v>181330041All</v>
          </cell>
          <cell r="B2979">
            <v>113</v>
          </cell>
          <cell r="R2979" t="str">
            <v>181310081All</v>
          </cell>
          <cell r="S2979">
            <v>31</v>
          </cell>
        </row>
        <row r="2980">
          <cell r="A2980" t="str">
            <v>181330081All</v>
          </cell>
          <cell r="B2980">
            <v>34</v>
          </cell>
          <cell r="R2980" t="str">
            <v>181330011All</v>
          </cell>
          <cell r="S2980">
            <v>45</v>
          </cell>
        </row>
        <row r="2981">
          <cell r="A2981" t="str">
            <v>181350011All</v>
          </cell>
          <cell r="B2981">
            <v>47</v>
          </cell>
          <cell r="R2981" t="str">
            <v>181330041All</v>
          </cell>
          <cell r="S2981">
            <v>113</v>
          </cell>
        </row>
        <row r="2982">
          <cell r="A2982" t="str">
            <v>181350016All</v>
          </cell>
          <cell r="B2982">
            <v>42</v>
          </cell>
          <cell r="R2982" t="str">
            <v>181330081All</v>
          </cell>
          <cell r="S2982">
            <v>34</v>
          </cell>
        </row>
        <row r="2983">
          <cell r="A2983" t="str">
            <v>181350041All</v>
          </cell>
          <cell r="B2983">
            <v>104</v>
          </cell>
          <cell r="R2983" t="str">
            <v>181350011All</v>
          </cell>
          <cell r="S2983">
            <v>47</v>
          </cell>
        </row>
        <row r="2984">
          <cell r="A2984" t="str">
            <v>181350081All</v>
          </cell>
          <cell r="B2984">
            <v>33</v>
          </cell>
          <cell r="R2984" t="str">
            <v>181350016All</v>
          </cell>
          <cell r="S2984">
            <v>42</v>
          </cell>
        </row>
        <row r="2985">
          <cell r="A2985" t="str">
            <v>181370011All</v>
          </cell>
          <cell r="B2985">
            <v>34</v>
          </cell>
          <cell r="R2985" t="str">
            <v>181350041All</v>
          </cell>
          <cell r="S2985">
            <v>104</v>
          </cell>
        </row>
        <row r="2986">
          <cell r="A2986" t="str">
            <v>181370041All</v>
          </cell>
          <cell r="B2986">
            <v>99</v>
          </cell>
          <cell r="R2986" t="str">
            <v>181350081All</v>
          </cell>
          <cell r="S2986">
            <v>33</v>
          </cell>
        </row>
        <row r="2987">
          <cell r="A2987" t="str">
            <v>181370081All</v>
          </cell>
          <cell r="B2987">
            <v>29</v>
          </cell>
          <cell r="R2987" t="str">
            <v>181370011All</v>
          </cell>
          <cell r="S2987">
            <v>34</v>
          </cell>
        </row>
        <row r="2988">
          <cell r="A2988" t="str">
            <v>181390011All</v>
          </cell>
          <cell r="B2988">
            <v>49</v>
          </cell>
          <cell r="R2988" t="str">
            <v>181370041All</v>
          </cell>
          <cell r="S2988">
            <v>99</v>
          </cell>
        </row>
        <row r="2989">
          <cell r="A2989" t="str">
            <v>181390041All</v>
          </cell>
          <cell r="B2989">
            <v>112</v>
          </cell>
          <cell r="R2989" t="str">
            <v>181370081All</v>
          </cell>
          <cell r="S2989">
            <v>29</v>
          </cell>
        </row>
        <row r="2990">
          <cell r="A2990" t="str">
            <v>181390081All</v>
          </cell>
          <cell r="B2990">
            <v>36</v>
          </cell>
          <cell r="R2990" t="str">
            <v>181390011All</v>
          </cell>
          <cell r="S2990">
            <v>49</v>
          </cell>
        </row>
        <row r="2991">
          <cell r="A2991" t="str">
            <v>181410011All</v>
          </cell>
          <cell r="B2991">
            <v>43</v>
          </cell>
          <cell r="R2991" t="str">
            <v>181390041All</v>
          </cell>
          <cell r="S2991">
            <v>112</v>
          </cell>
        </row>
        <row r="2992">
          <cell r="A2992" t="str">
            <v>181410041All</v>
          </cell>
          <cell r="B2992">
            <v>96</v>
          </cell>
          <cell r="R2992" t="str">
            <v>181390081All</v>
          </cell>
          <cell r="S2992">
            <v>36</v>
          </cell>
        </row>
        <row r="2993">
          <cell r="A2993" t="str">
            <v>181410081All</v>
          </cell>
          <cell r="B2993">
            <v>28</v>
          </cell>
          <cell r="R2993" t="str">
            <v>181410011All</v>
          </cell>
          <cell r="S2993">
            <v>43</v>
          </cell>
        </row>
        <row r="2994">
          <cell r="A2994" t="str">
            <v>181430011All</v>
          </cell>
          <cell r="B2994">
            <v>32</v>
          </cell>
          <cell r="R2994" t="str">
            <v>181410041All</v>
          </cell>
          <cell r="S2994">
            <v>96</v>
          </cell>
        </row>
        <row r="2995">
          <cell r="A2995" t="str">
            <v>181430041All</v>
          </cell>
          <cell r="B2995">
            <v>97</v>
          </cell>
          <cell r="R2995" t="str">
            <v>181410081All</v>
          </cell>
          <cell r="S2995">
            <v>28</v>
          </cell>
        </row>
        <row r="2996">
          <cell r="A2996" t="str">
            <v>181430081All</v>
          </cell>
          <cell r="B2996">
            <v>28</v>
          </cell>
          <cell r="R2996" t="str">
            <v>181430011All</v>
          </cell>
          <cell r="S2996">
            <v>32</v>
          </cell>
        </row>
        <row r="2997">
          <cell r="A2997" t="str">
            <v>181450011All</v>
          </cell>
          <cell r="B2997">
            <v>50</v>
          </cell>
          <cell r="R2997" t="str">
            <v>181430041All</v>
          </cell>
          <cell r="S2997">
            <v>97</v>
          </cell>
        </row>
        <row r="2998">
          <cell r="A2998" t="str">
            <v>181450041All</v>
          </cell>
          <cell r="B2998">
            <v>104</v>
          </cell>
          <cell r="R2998" t="str">
            <v>181430081All</v>
          </cell>
          <cell r="S2998">
            <v>28</v>
          </cell>
        </row>
        <row r="2999">
          <cell r="A2999" t="str">
            <v>181450081All</v>
          </cell>
          <cell r="B2999">
            <v>34</v>
          </cell>
          <cell r="R2999" t="str">
            <v>181450011All</v>
          </cell>
          <cell r="S2999">
            <v>50</v>
          </cell>
        </row>
        <row r="3000">
          <cell r="A3000" t="str">
            <v>181470011All</v>
          </cell>
          <cell r="B3000">
            <v>45</v>
          </cell>
          <cell r="R3000" t="str">
            <v>181450041All</v>
          </cell>
          <cell r="S3000">
            <v>104</v>
          </cell>
        </row>
        <row r="3001">
          <cell r="A3001" t="str">
            <v>181470041All</v>
          </cell>
          <cell r="B3001">
            <v>99</v>
          </cell>
          <cell r="R3001" t="str">
            <v>181450081All</v>
          </cell>
          <cell r="S3001">
            <v>34</v>
          </cell>
        </row>
        <row r="3002">
          <cell r="A3002" t="str">
            <v>181470081All</v>
          </cell>
          <cell r="B3002">
            <v>29</v>
          </cell>
          <cell r="R3002" t="str">
            <v>181470011All</v>
          </cell>
          <cell r="S3002">
            <v>45</v>
          </cell>
        </row>
        <row r="3003">
          <cell r="A3003" t="str">
            <v>181490011All</v>
          </cell>
          <cell r="B3003">
            <v>41</v>
          </cell>
          <cell r="R3003" t="str">
            <v>181470041All</v>
          </cell>
          <cell r="S3003">
            <v>99</v>
          </cell>
        </row>
        <row r="3004">
          <cell r="A3004" t="str">
            <v>181490041All</v>
          </cell>
          <cell r="B3004">
            <v>92</v>
          </cell>
          <cell r="R3004" t="str">
            <v>181470081All</v>
          </cell>
          <cell r="S3004">
            <v>29</v>
          </cell>
        </row>
        <row r="3005">
          <cell r="A3005" t="str">
            <v>181490081All</v>
          </cell>
          <cell r="B3005">
            <v>27</v>
          </cell>
          <cell r="R3005" t="str">
            <v>181490011All</v>
          </cell>
          <cell r="S3005">
            <v>41</v>
          </cell>
        </row>
        <row r="3006">
          <cell r="A3006" t="str">
            <v>181510011All</v>
          </cell>
          <cell r="B3006">
            <v>42</v>
          </cell>
          <cell r="R3006" t="str">
            <v>181490041All</v>
          </cell>
          <cell r="S3006">
            <v>92</v>
          </cell>
        </row>
        <row r="3007">
          <cell r="A3007" t="str">
            <v>181510041All</v>
          </cell>
          <cell r="B3007">
            <v>92</v>
          </cell>
          <cell r="R3007" t="str">
            <v>181490081All</v>
          </cell>
          <cell r="S3007">
            <v>27</v>
          </cell>
        </row>
        <row r="3008">
          <cell r="A3008" t="str">
            <v>181510081All</v>
          </cell>
          <cell r="B3008">
            <v>27</v>
          </cell>
          <cell r="R3008" t="str">
            <v>181510011All</v>
          </cell>
          <cell r="S3008">
            <v>42</v>
          </cell>
        </row>
        <row r="3009">
          <cell r="A3009" t="str">
            <v>181530011All</v>
          </cell>
          <cell r="B3009">
            <v>40</v>
          </cell>
          <cell r="R3009" t="str">
            <v>181510041All</v>
          </cell>
          <cell r="S3009">
            <v>92</v>
          </cell>
        </row>
        <row r="3010">
          <cell r="A3010" t="str">
            <v>181530011Irrigated</v>
          </cell>
          <cell r="B3010">
            <v>40</v>
          </cell>
          <cell r="R3010" t="str">
            <v>181510081All</v>
          </cell>
          <cell r="S3010">
            <v>27</v>
          </cell>
        </row>
        <row r="3011">
          <cell r="A3011" t="str">
            <v>181530011Nonirrigated</v>
          </cell>
          <cell r="B3011">
            <v>40</v>
          </cell>
          <cell r="R3011" t="str">
            <v>181530011All</v>
          </cell>
          <cell r="S3011">
            <v>40</v>
          </cell>
        </row>
        <row r="3012">
          <cell r="A3012" t="str">
            <v>181530041All</v>
          </cell>
          <cell r="B3012">
            <v>106</v>
          </cell>
          <cell r="R3012" t="str">
            <v>181530011Irrigated</v>
          </cell>
          <cell r="S3012">
            <v>40</v>
          </cell>
        </row>
        <row r="3013">
          <cell r="A3013" t="str">
            <v>181530051All</v>
          </cell>
          <cell r="B3013">
            <v>43</v>
          </cell>
          <cell r="R3013" t="str">
            <v>181530011NonIrrigated</v>
          </cell>
          <cell r="S3013">
            <v>40</v>
          </cell>
        </row>
        <row r="3014">
          <cell r="A3014" t="str">
            <v>181530081All</v>
          </cell>
          <cell r="B3014">
            <v>31</v>
          </cell>
          <cell r="R3014" t="str">
            <v>181530041All</v>
          </cell>
          <cell r="S3014">
            <v>106</v>
          </cell>
        </row>
        <row r="3015">
          <cell r="A3015" t="str">
            <v>181550011All</v>
          </cell>
          <cell r="B3015">
            <v>33</v>
          </cell>
          <cell r="R3015" t="str">
            <v>181530051All</v>
          </cell>
          <cell r="S3015">
            <v>43</v>
          </cell>
        </row>
        <row r="3016">
          <cell r="A3016" t="str">
            <v>181550041All</v>
          </cell>
          <cell r="B3016">
            <v>95</v>
          </cell>
          <cell r="R3016" t="str">
            <v>181530081All</v>
          </cell>
          <cell r="S3016">
            <v>31</v>
          </cell>
        </row>
        <row r="3017">
          <cell r="A3017" t="str">
            <v>181550081All</v>
          </cell>
          <cell r="B3017">
            <v>28</v>
          </cell>
          <cell r="R3017" t="str">
            <v>181550011All</v>
          </cell>
          <cell r="S3017">
            <v>33</v>
          </cell>
        </row>
        <row r="3018">
          <cell r="A3018" t="str">
            <v>181570011All</v>
          </cell>
          <cell r="B3018">
            <v>50</v>
          </cell>
          <cell r="R3018" t="str">
            <v>181550041All</v>
          </cell>
          <cell r="S3018">
            <v>95</v>
          </cell>
        </row>
        <row r="3019">
          <cell r="A3019" t="str">
            <v>181570041All</v>
          </cell>
          <cell r="B3019">
            <v>117</v>
          </cell>
          <cell r="R3019" t="str">
            <v>181550081All</v>
          </cell>
          <cell r="S3019">
            <v>28</v>
          </cell>
        </row>
        <row r="3020">
          <cell r="A3020" t="str">
            <v>181570081All</v>
          </cell>
          <cell r="B3020">
            <v>35</v>
          </cell>
          <cell r="R3020" t="str">
            <v>181570011All</v>
          </cell>
          <cell r="S3020">
            <v>50</v>
          </cell>
        </row>
        <row r="3021">
          <cell r="A3021" t="str">
            <v>181590011All</v>
          </cell>
          <cell r="B3021">
            <v>58</v>
          </cell>
          <cell r="R3021" t="str">
            <v>181570041All</v>
          </cell>
          <cell r="S3021">
            <v>117</v>
          </cell>
        </row>
        <row r="3022">
          <cell r="A3022" t="str">
            <v>181590041All</v>
          </cell>
          <cell r="B3022">
            <v>123</v>
          </cell>
          <cell r="R3022" t="str">
            <v>181570081All</v>
          </cell>
          <cell r="S3022">
            <v>35</v>
          </cell>
        </row>
        <row r="3023">
          <cell r="A3023" t="str">
            <v>181590081All</v>
          </cell>
          <cell r="B3023">
            <v>39</v>
          </cell>
          <cell r="R3023" t="str">
            <v>181590011All</v>
          </cell>
          <cell r="S3023">
            <v>58</v>
          </cell>
        </row>
        <row r="3024">
          <cell r="A3024" t="str">
            <v>181610011All</v>
          </cell>
          <cell r="B3024">
            <v>41</v>
          </cell>
          <cell r="R3024" t="str">
            <v>181590041All</v>
          </cell>
          <cell r="S3024">
            <v>123</v>
          </cell>
        </row>
        <row r="3025">
          <cell r="A3025" t="str">
            <v>181610041All</v>
          </cell>
          <cell r="B3025">
            <v>118</v>
          </cell>
          <cell r="R3025" t="str">
            <v>181590081All</v>
          </cell>
          <cell r="S3025">
            <v>39</v>
          </cell>
        </row>
        <row r="3026">
          <cell r="A3026" t="str">
            <v>181610081All</v>
          </cell>
          <cell r="B3026">
            <v>35</v>
          </cell>
          <cell r="R3026" t="str">
            <v>181610011All</v>
          </cell>
          <cell r="S3026">
            <v>41</v>
          </cell>
        </row>
        <row r="3027">
          <cell r="A3027" t="str">
            <v>181630011All</v>
          </cell>
          <cell r="B3027">
            <v>43</v>
          </cell>
          <cell r="R3027" t="str">
            <v>181610041All</v>
          </cell>
          <cell r="S3027">
            <v>118</v>
          </cell>
        </row>
        <row r="3028">
          <cell r="A3028" t="str">
            <v>181630041All</v>
          </cell>
          <cell r="B3028">
            <v>104</v>
          </cell>
          <cell r="R3028" t="str">
            <v>181610081All</v>
          </cell>
          <cell r="S3028">
            <v>35</v>
          </cell>
        </row>
        <row r="3029">
          <cell r="A3029" t="str">
            <v>181630051All</v>
          </cell>
          <cell r="B3029">
            <v>46</v>
          </cell>
          <cell r="R3029" t="str">
            <v>181630011All</v>
          </cell>
          <cell r="S3029">
            <v>43</v>
          </cell>
        </row>
        <row r="3030">
          <cell r="A3030" t="str">
            <v>181630081All</v>
          </cell>
          <cell r="B3030">
            <v>32</v>
          </cell>
          <cell r="R3030" t="str">
            <v>181630041All</v>
          </cell>
          <cell r="S3030">
            <v>104</v>
          </cell>
        </row>
        <row r="3031">
          <cell r="A3031" t="str">
            <v>181650011All</v>
          </cell>
          <cell r="B3031">
            <v>42</v>
          </cell>
          <cell r="R3031" t="str">
            <v>181630051All</v>
          </cell>
          <cell r="S3031">
            <v>46</v>
          </cell>
        </row>
        <row r="3032">
          <cell r="A3032" t="str">
            <v>181650041All</v>
          </cell>
          <cell r="B3032">
            <v>107</v>
          </cell>
          <cell r="R3032" t="str">
            <v>181630081All</v>
          </cell>
          <cell r="S3032">
            <v>32</v>
          </cell>
        </row>
        <row r="3033">
          <cell r="A3033" t="str">
            <v>181650051All</v>
          </cell>
          <cell r="B3033">
            <v>49</v>
          </cell>
          <cell r="R3033" t="str">
            <v>181650011All</v>
          </cell>
          <cell r="S3033">
            <v>42</v>
          </cell>
        </row>
        <row r="3034">
          <cell r="A3034" t="str">
            <v>181650081All</v>
          </cell>
          <cell r="B3034">
            <v>32</v>
          </cell>
          <cell r="R3034" t="str">
            <v>181650041All</v>
          </cell>
          <cell r="S3034">
            <v>107</v>
          </cell>
        </row>
        <row r="3035">
          <cell r="A3035" t="str">
            <v>181670011All</v>
          </cell>
          <cell r="B3035">
            <v>38</v>
          </cell>
          <cell r="R3035" t="str">
            <v>181650051All</v>
          </cell>
          <cell r="S3035">
            <v>49</v>
          </cell>
        </row>
        <row r="3036">
          <cell r="A3036" t="str">
            <v>181670041All</v>
          </cell>
          <cell r="B3036">
            <v>97</v>
          </cell>
          <cell r="R3036" t="str">
            <v>181650081All</v>
          </cell>
          <cell r="S3036">
            <v>32</v>
          </cell>
        </row>
        <row r="3037">
          <cell r="A3037" t="str">
            <v>181670051All</v>
          </cell>
          <cell r="B3037">
            <v>44</v>
          </cell>
          <cell r="R3037" t="str">
            <v>181670011All</v>
          </cell>
          <cell r="S3037">
            <v>38</v>
          </cell>
        </row>
        <row r="3038">
          <cell r="A3038" t="str">
            <v>181670081All</v>
          </cell>
          <cell r="B3038">
            <v>28</v>
          </cell>
          <cell r="R3038" t="str">
            <v>181670041All</v>
          </cell>
          <cell r="S3038">
            <v>97</v>
          </cell>
        </row>
        <row r="3039">
          <cell r="A3039" t="str">
            <v>181690011All</v>
          </cell>
          <cell r="B3039">
            <v>49</v>
          </cell>
          <cell r="R3039" t="str">
            <v>181670051All</v>
          </cell>
          <cell r="S3039">
            <v>44</v>
          </cell>
        </row>
        <row r="3040">
          <cell r="A3040" t="str">
            <v>181690041All</v>
          </cell>
          <cell r="B3040">
            <v>104</v>
          </cell>
          <cell r="R3040" t="str">
            <v>181670081All</v>
          </cell>
          <cell r="S3040">
            <v>28</v>
          </cell>
        </row>
        <row r="3041">
          <cell r="A3041" t="str">
            <v>181690081All</v>
          </cell>
          <cell r="B3041">
            <v>33</v>
          </cell>
          <cell r="R3041" t="str">
            <v>181690011All</v>
          </cell>
          <cell r="S3041">
            <v>49</v>
          </cell>
        </row>
        <row r="3042">
          <cell r="A3042" t="str">
            <v>181710011All</v>
          </cell>
          <cell r="B3042">
            <v>48</v>
          </cell>
          <cell r="R3042" t="str">
            <v>181690041All</v>
          </cell>
          <cell r="S3042">
            <v>104</v>
          </cell>
        </row>
        <row r="3043">
          <cell r="A3043" t="str">
            <v>181710041All</v>
          </cell>
          <cell r="B3043">
            <v>117</v>
          </cell>
          <cell r="R3043" t="str">
            <v>181690081All</v>
          </cell>
          <cell r="S3043">
            <v>33</v>
          </cell>
        </row>
        <row r="3044">
          <cell r="A3044" t="str">
            <v>181710081All</v>
          </cell>
          <cell r="B3044">
            <v>35</v>
          </cell>
          <cell r="R3044" t="str">
            <v>181710011All</v>
          </cell>
          <cell r="S3044">
            <v>48</v>
          </cell>
        </row>
        <row r="3045">
          <cell r="A3045" t="str">
            <v>181730011All</v>
          </cell>
          <cell r="B3045">
            <v>36</v>
          </cell>
          <cell r="R3045" t="str">
            <v>181710041All</v>
          </cell>
          <cell r="S3045">
            <v>117</v>
          </cell>
        </row>
        <row r="3046">
          <cell r="A3046" t="str">
            <v>181730041All</v>
          </cell>
          <cell r="B3046">
            <v>97</v>
          </cell>
          <cell r="R3046" t="str">
            <v>181710081All</v>
          </cell>
          <cell r="S3046">
            <v>35</v>
          </cell>
        </row>
        <row r="3047">
          <cell r="A3047" t="str">
            <v>181730081All</v>
          </cell>
          <cell r="B3047">
            <v>29</v>
          </cell>
          <cell r="R3047" t="str">
            <v>181730011All</v>
          </cell>
          <cell r="S3047">
            <v>36</v>
          </cell>
        </row>
        <row r="3048">
          <cell r="A3048" t="str">
            <v>181750011All</v>
          </cell>
          <cell r="B3048">
            <v>36</v>
          </cell>
          <cell r="R3048" t="str">
            <v>181730041All</v>
          </cell>
          <cell r="S3048">
            <v>97</v>
          </cell>
        </row>
        <row r="3049">
          <cell r="A3049" t="str">
            <v>181750041All</v>
          </cell>
          <cell r="B3049">
            <v>92</v>
          </cell>
          <cell r="R3049" t="str">
            <v>181730081All</v>
          </cell>
          <cell r="S3049">
            <v>29</v>
          </cell>
        </row>
        <row r="3050">
          <cell r="A3050" t="str">
            <v>181750081All</v>
          </cell>
          <cell r="B3050">
            <v>29</v>
          </cell>
          <cell r="R3050" t="str">
            <v>181750011All</v>
          </cell>
          <cell r="S3050">
            <v>36</v>
          </cell>
        </row>
        <row r="3051">
          <cell r="A3051" t="str">
            <v>181770011All</v>
          </cell>
          <cell r="B3051">
            <v>44</v>
          </cell>
          <cell r="R3051" t="str">
            <v>181750041All</v>
          </cell>
          <cell r="S3051">
            <v>92</v>
          </cell>
        </row>
        <row r="3052">
          <cell r="A3052" t="str">
            <v>181770041All</v>
          </cell>
          <cell r="B3052">
            <v>106</v>
          </cell>
          <cell r="R3052" t="str">
            <v>181750081All</v>
          </cell>
          <cell r="S3052">
            <v>29</v>
          </cell>
        </row>
        <row r="3053">
          <cell r="A3053" t="str">
            <v>181770081All</v>
          </cell>
          <cell r="B3053">
            <v>33</v>
          </cell>
          <cell r="R3053" t="str">
            <v>181770011All</v>
          </cell>
          <cell r="S3053">
            <v>44</v>
          </cell>
        </row>
        <row r="3054">
          <cell r="A3054" t="str">
            <v>181790011All</v>
          </cell>
          <cell r="B3054">
            <v>47</v>
          </cell>
          <cell r="R3054" t="str">
            <v>181770041All</v>
          </cell>
          <cell r="S3054">
            <v>106</v>
          </cell>
        </row>
        <row r="3055">
          <cell r="A3055" t="str">
            <v>181790041All</v>
          </cell>
          <cell r="B3055">
            <v>104</v>
          </cell>
          <cell r="R3055" t="str">
            <v>181770081All</v>
          </cell>
          <cell r="S3055">
            <v>33</v>
          </cell>
        </row>
        <row r="3056">
          <cell r="A3056" t="str">
            <v>181790081All</v>
          </cell>
          <cell r="B3056">
            <v>32</v>
          </cell>
          <cell r="R3056" t="str">
            <v>181790011All</v>
          </cell>
          <cell r="S3056">
            <v>47</v>
          </cell>
        </row>
        <row r="3057">
          <cell r="A3057" t="str">
            <v>181810011All</v>
          </cell>
          <cell r="B3057">
            <v>49</v>
          </cell>
          <cell r="R3057" t="str">
            <v>181790041All</v>
          </cell>
          <cell r="S3057">
            <v>104</v>
          </cell>
        </row>
        <row r="3058">
          <cell r="A3058" t="str">
            <v>181810041All</v>
          </cell>
          <cell r="B3058">
            <v>118</v>
          </cell>
          <cell r="R3058" t="str">
            <v>181790081All</v>
          </cell>
          <cell r="S3058">
            <v>32</v>
          </cell>
        </row>
        <row r="3059">
          <cell r="A3059" t="str">
            <v>181810081All</v>
          </cell>
          <cell r="B3059">
            <v>35</v>
          </cell>
          <cell r="R3059" t="str">
            <v>181810011All</v>
          </cell>
          <cell r="S3059">
            <v>49</v>
          </cell>
        </row>
        <row r="3060">
          <cell r="A3060" t="str">
            <v>181830011All</v>
          </cell>
          <cell r="B3060">
            <v>47</v>
          </cell>
          <cell r="R3060" t="str">
            <v>181810041All</v>
          </cell>
          <cell r="S3060">
            <v>118</v>
          </cell>
        </row>
        <row r="3061">
          <cell r="A3061" t="str">
            <v>181830041All</v>
          </cell>
          <cell r="B3061">
            <v>109</v>
          </cell>
          <cell r="R3061" t="str">
            <v>181810081All</v>
          </cell>
          <cell r="S3061">
            <v>35</v>
          </cell>
        </row>
        <row r="3062">
          <cell r="A3062" t="str">
            <v>181830081All</v>
          </cell>
          <cell r="B3062">
            <v>32</v>
          </cell>
          <cell r="R3062" t="str">
            <v>181830011All</v>
          </cell>
          <cell r="S3062">
            <v>47</v>
          </cell>
        </row>
        <row r="3063">
          <cell r="A3063" t="str">
            <v>190010011All</v>
          </cell>
          <cell r="B3063">
            <v>26</v>
          </cell>
          <cell r="R3063" t="str">
            <v>181830041All</v>
          </cell>
          <cell r="S3063">
            <v>109</v>
          </cell>
        </row>
        <row r="3064">
          <cell r="A3064" t="str">
            <v>190010016All</v>
          </cell>
          <cell r="B3064">
            <v>43</v>
          </cell>
          <cell r="R3064" t="str">
            <v>181830081All</v>
          </cell>
          <cell r="S3064">
            <v>32</v>
          </cell>
        </row>
        <row r="3065">
          <cell r="A3065" t="str">
            <v>190010041All</v>
          </cell>
          <cell r="B3065">
            <v>110</v>
          </cell>
          <cell r="R3065" t="str">
            <v>190010011All</v>
          </cell>
          <cell r="S3065">
            <v>26</v>
          </cell>
        </row>
        <row r="3066">
          <cell r="A3066" t="str">
            <v>190010081All</v>
          </cell>
          <cell r="B3066">
            <v>32</v>
          </cell>
          <cell r="R3066" t="str">
            <v>190010016All</v>
          </cell>
          <cell r="S3066">
            <v>43</v>
          </cell>
        </row>
        <row r="3067">
          <cell r="A3067" t="str">
            <v>190030011All</v>
          </cell>
          <cell r="B3067">
            <v>26</v>
          </cell>
          <cell r="R3067" t="str">
            <v>190010041All</v>
          </cell>
          <cell r="S3067">
            <v>110</v>
          </cell>
        </row>
        <row r="3068">
          <cell r="A3068" t="str">
            <v>190030016All</v>
          </cell>
          <cell r="B3068">
            <v>43</v>
          </cell>
          <cell r="R3068" t="str">
            <v>190010081All</v>
          </cell>
          <cell r="S3068">
            <v>32</v>
          </cell>
        </row>
        <row r="3069">
          <cell r="A3069" t="str">
            <v>190030041All</v>
          </cell>
          <cell r="B3069">
            <v>106</v>
          </cell>
          <cell r="R3069" t="str">
            <v>190030011All</v>
          </cell>
          <cell r="S3069">
            <v>26</v>
          </cell>
        </row>
        <row r="3070">
          <cell r="A3070" t="str">
            <v>190030051All</v>
          </cell>
          <cell r="B3070">
            <v>50</v>
          </cell>
          <cell r="R3070" t="str">
            <v>190030016All</v>
          </cell>
          <cell r="S3070">
            <v>43</v>
          </cell>
        </row>
        <row r="3071">
          <cell r="A3071" t="str">
            <v>190030081All</v>
          </cell>
          <cell r="B3071">
            <v>32</v>
          </cell>
          <cell r="R3071" t="str">
            <v>190030041All</v>
          </cell>
          <cell r="S3071">
            <v>106</v>
          </cell>
        </row>
        <row r="3072">
          <cell r="A3072" t="str">
            <v>190050016All</v>
          </cell>
          <cell r="B3072">
            <v>45</v>
          </cell>
          <cell r="R3072" t="str">
            <v>190030051All</v>
          </cell>
          <cell r="S3072">
            <v>50</v>
          </cell>
        </row>
        <row r="3073">
          <cell r="A3073" t="str">
            <v>190050041All</v>
          </cell>
          <cell r="B3073">
            <v>115</v>
          </cell>
          <cell r="R3073" t="str">
            <v>190030081All</v>
          </cell>
          <cell r="S3073">
            <v>32</v>
          </cell>
        </row>
        <row r="3074">
          <cell r="A3074" t="str">
            <v>190050081All</v>
          </cell>
          <cell r="B3074">
            <v>34</v>
          </cell>
          <cell r="R3074" t="str">
            <v>190050016All</v>
          </cell>
          <cell r="S3074">
            <v>45</v>
          </cell>
        </row>
        <row r="3075">
          <cell r="A3075" t="str">
            <v>190070011All</v>
          </cell>
          <cell r="B3075">
            <v>29</v>
          </cell>
          <cell r="R3075" t="str">
            <v>190050041All</v>
          </cell>
          <cell r="S3075">
            <v>115</v>
          </cell>
        </row>
        <row r="3076">
          <cell r="A3076" t="str">
            <v>190070016All</v>
          </cell>
          <cell r="B3076">
            <v>34</v>
          </cell>
          <cell r="R3076" t="str">
            <v>190050081All</v>
          </cell>
          <cell r="S3076">
            <v>34</v>
          </cell>
        </row>
        <row r="3077">
          <cell r="A3077" t="str">
            <v>190070041All</v>
          </cell>
          <cell r="B3077">
            <v>97</v>
          </cell>
          <cell r="R3077" t="str">
            <v>190050091All</v>
          </cell>
          <cell r="S3077">
            <v>39</v>
          </cell>
        </row>
        <row r="3078">
          <cell r="A3078" t="str">
            <v>190070051All</v>
          </cell>
          <cell r="B3078">
            <v>46</v>
          </cell>
          <cell r="R3078" t="str">
            <v>190070011All</v>
          </cell>
          <cell r="S3078">
            <v>29</v>
          </cell>
        </row>
        <row r="3079">
          <cell r="A3079" t="str">
            <v>190070081All</v>
          </cell>
          <cell r="B3079">
            <v>29</v>
          </cell>
          <cell r="R3079" t="str">
            <v>190070016All</v>
          </cell>
          <cell r="S3079">
            <v>34</v>
          </cell>
        </row>
        <row r="3080">
          <cell r="A3080" t="str">
            <v>190090016All</v>
          </cell>
          <cell r="B3080">
            <v>46</v>
          </cell>
          <cell r="R3080" t="str">
            <v>190070041All</v>
          </cell>
          <cell r="S3080">
            <v>97</v>
          </cell>
        </row>
        <row r="3081">
          <cell r="A3081" t="str">
            <v>190090041All</v>
          </cell>
          <cell r="B3081">
            <v>115</v>
          </cell>
          <cell r="R3081" t="str">
            <v>190070051All</v>
          </cell>
          <cell r="S3081">
            <v>46</v>
          </cell>
        </row>
        <row r="3082">
          <cell r="A3082" t="str">
            <v>190090081All</v>
          </cell>
          <cell r="B3082">
            <v>34</v>
          </cell>
          <cell r="R3082" t="str">
            <v>190070081All</v>
          </cell>
          <cell r="S3082">
            <v>29</v>
          </cell>
        </row>
        <row r="3083">
          <cell r="A3083" t="str">
            <v>190110016All</v>
          </cell>
          <cell r="B3083">
            <v>46</v>
          </cell>
          <cell r="R3083" t="str">
            <v>190090016All</v>
          </cell>
          <cell r="S3083">
            <v>46</v>
          </cell>
        </row>
        <row r="3084">
          <cell r="A3084" t="str">
            <v>190110041All</v>
          </cell>
          <cell r="B3084">
            <v>126</v>
          </cell>
          <cell r="R3084" t="str">
            <v>190090041All</v>
          </cell>
          <cell r="S3084">
            <v>115</v>
          </cell>
        </row>
        <row r="3085">
          <cell r="A3085" t="str">
            <v>190110081All</v>
          </cell>
          <cell r="B3085">
            <v>36</v>
          </cell>
          <cell r="R3085" t="str">
            <v>190090081All</v>
          </cell>
          <cell r="S3085">
            <v>34</v>
          </cell>
        </row>
        <row r="3086">
          <cell r="A3086" t="str">
            <v>190130016All</v>
          </cell>
          <cell r="B3086">
            <v>47</v>
          </cell>
          <cell r="R3086" t="str">
            <v>190110016All</v>
          </cell>
          <cell r="S3086">
            <v>46</v>
          </cell>
        </row>
        <row r="3087">
          <cell r="A3087" t="str">
            <v>190130041All</v>
          </cell>
          <cell r="B3087">
            <v>120</v>
          </cell>
          <cell r="R3087" t="str">
            <v>190110041All</v>
          </cell>
          <cell r="S3087">
            <v>126</v>
          </cell>
        </row>
        <row r="3088">
          <cell r="A3088" t="str">
            <v>190130081All</v>
          </cell>
          <cell r="B3088">
            <v>34</v>
          </cell>
          <cell r="R3088" t="str">
            <v>190110081All</v>
          </cell>
          <cell r="S3088">
            <v>36</v>
          </cell>
        </row>
        <row r="3089">
          <cell r="A3089" t="str">
            <v>190150016All</v>
          </cell>
          <cell r="B3089">
            <v>47</v>
          </cell>
          <cell r="R3089" t="str">
            <v>190130016All</v>
          </cell>
          <cell r="S3089">
            <v>47</v>
          </cell>
        </row>
        <row r="3090">
          <cell r="A3090" t="str">
            <v>190150041All</v>
          </cell>
          <cell r="B3090">
            <v>123</v>
          </cell>
          <cell r="R3090" t="str">
            <v>190130041All</v>
          </cell>
          <cell r="S3090">
            <v>120</v>
          </cell>
        </row>
        <row r="3091">
          <cell r="A3091" t="str">
            <v>190150051All</v>
          </cell>
          <cell r="B3091">
            <v>55</v>
          </cell>
          <cell r="R3091" t="str">
            <v>190130081All</v>
          </cell>
          <cell r="S3091">
            <v>34</v>
          </cell>
        </row>
        <row r="3092">
          <cell r="A3092" t="str">
            <v>190150081All</v>
          </cell>
          <cell r="B3092">
            <v>34</v>
          </cell>
          <cell r="R3092" t="str">
            <v>190150016All</v>
          </cell>
          <cell r="S3092">
            <v>47</v>
          </cell>
        </row>
        <row r="3093">
          <cell r="A3093" t="str">
            <v>190170016All</v>
          </cell>
          <cell r="B3093">
            <v>47</v>
          </cell>
          <cell r="R3093" t="str">
            <v>190150041All</v>
          </cell>
          <cell r="S3093">
            <v>123</v>
          </cell>
        </row>
        <row r="3094">
          <cell r="A3094" t="str">
            <v>190170041All</v>
          </cell>
          <cell r="B3094">
            <v>124</v>
          </cell>
          <cell r="R3094" t="str">
            <v>190150051All</v>
          </cell>
          <cell r="S3094">
            <v>55</v>
          </cell>
        </row>
        <row r="3095">
          <cell r="A3095" t="str">
            <v>190170081All</v>
          </cell>
          <cell r="B3095">
            <v>35</v>
          </cell>
          <cell r="R3095" t="str">
            <v>190150081All</v>
          </cell>
          <cell r="S3095">
            <v>34</v>
          </cell>
        </row>
        <row r="3096">
          <cell r="A3096" t="str">
            <v>190190016All</v>
          </cell>
          <cell r="B3096">
            <v>48</v>
          </cell>
          <cell r="R3096" t="str">
            <v>190170016All</v>
          </cell>
          <cell r="S3096">
            <v>47</v>
          </cell>
        </row>
        <row r="3097">
          <cell r="A3097" t="str">
            <v>190190041All</v>
          </cell>
          <cell r="B3097">
            <v>121</v>
          </cell>
          <cell r="R3097" t="str">
            <v>190170041All</v>
          </cell>
          <cell r="S3097">
            <v>124</v>
          </cell>
        </row>
        <row r="3098">
          <cell r="A3098" t="str">
            <v>190190081All</v>
          </cell>
          <cell r="B3098">
            <v>34</v>
          </cell>
          <cell r="R3098" t="str">
            <v>190170081All</v>
          </cell>
          <cell r="S3098">
            <v>35</v>
          </cell>
        </row>
        <row r="3099">
          <cell r="A3099" t="str">
            <v>190210016All</v>
          </cell>
          <cell r="B3099">
            <v>55</v>
          </cell>
          <cell r="R3099" t="str">
            <v>190190016All</v>
          </cell>
          <cell r="S3099">
            <v>48</v>
          </cell>
        </row>
        <row r="3100">
          <cell r="A3100" t="str">
            <v>190210041All</v>
          </cell>
          <cell r="B3100">
            <v>118</v>
          </cell>
          <cell r="R3100" t="str">
            <v>190190041All</v>
          </cell>
          <cell r="S3100">
            <v>121</v>
          </cell>
        </row>
        <row r="3101">
          <cell r="A3101" t="str">
            <v>190210081All</v>
          </cell>
          <cell r="B3101">
            <v>34</v>
          </cell>
          <cell r="R3101" t="str">
            <v>190190081All</v>
          </cell>
          <cell r="S3101">
            <v>34</v>
          </cell>
        </row>
        <row r="3102">
          <cell r="A3102" t="str">
            <v>190230016All</v>
          </cell>
          <cell r="B3102">
            <v>50</v>
          </cell>
          <cell r="R3102" t="str">
            <v>190210016All</v>
          </cell>
          <cell r="S3102">
            <v>55</v>
          </cell>
        </row>
        <row r="3103">
          <cell r="A3103" t="str">
            <v>190230041All</v>
          </cell>
          <cell r="B3103">
            <v>120</v>
          </cell>
          <cell r="R3103" t="str">
            <v>190210041All</v>
          </cell>
          <cell r="S3103">
            <v>118</v>
          </cell>
        </row>
        <row r="3104">
          <cell r="A3104" t="str">
            <v>190230081All</v>
          </cell>
          <cell r="B3104">
            <v>34</v>
          </cell>
          <cell r="R3104" t="str">
            <v>190210081All</v>
          </cell>
          <cell r="S3104">
            <v>34</v>
          </cell>
        </row>
        <row r="3105">
          <cell r="A3105" t="str">
            <v>190250016All</v>
          </cell>
          <cell r="B3105">
            <v>50</v>
          </cell>
          <cell r="R3105" t="str">
            <v>190230016All</v>
          </cell>
          <cell r="S3105">
            <v>50</v>
          </cell>
        </row>
        <row r="3106">
          <cell r="A3106" t="str">
            <v>190250041All</v>
          </cell>
          <cell r="B3106">
            <v>120</v>
          </cell>
          <cell r="R3106" t="str">
            <v>190230041All</v>
          </cell>
          <cell r="S3106">
            <v>120</v>
          </cell>
        </row>
        <row r="3107">
          <cell r="A3107" t="str">
            <v>190250081All</v>
          </cell>
          <cell r="B3107">
            <v>34</v>
          </cell>
          <cell r="R3107" t="str">
            <v>190230081All</v>
          </cell>
          <cell r="S3107">
            <v>34</v>
          </cell>
        </row>
        <row r="3108">
          <cell r="A3108" t="str">
            <v>190270016All</v>
          </cell>
          <cell r="B3108">
            <v>50</v>
          </cell>
          <cell r="R3108" t="str">
            <v>190250016All</v>
          </cell>
          <cell r="S3108">
            <v>50</v>
          </cell>
        </row>
        <row r="3109">
          <cell r="A3109" t="str">
            <v>190270041All</v>
          </cell>
          <cell r="B3109">
            <v>122</v>
          </cell>
          <cell r="R3109" t="str">
            <v>190250041All</v>
          </cell>
          <cell r="S3109">
            <v>120</v>
          </cell>
        </row>
        <row r="3110">
          <cell r="A3110" t="str">
            <v>190270081All</v>
          </cell>
          <cell r="B3110">
            <v>35</v>
          </cell>
          <cell r="R3110" t="str">
            <v>190250081All</v>
          </cell>
          <cell r="S3110">
            <v>34</v>
          </cell>
        </row>
        <row r="3111">
          <cell r="A3111" t="str">
            <v>190290016All</v>
          </cell>
          <cell r="B3111">
            <v>43</v>
          </cell>
          <cell r="R3111" t="str">
            <v>190270016All</v>
          </cell>
          <cell r="S3111">
            <v>50</v>
          </cell>
        </row>
        <row r="3112">
          <cell r="A3112" t="str">
            <v>190290041All</v>
          </cell>
          <cell r="B3112">
            <v>113</v>
          </cell>
          <cell r="R3112" t="str">
            <v>190270041All</v>
          </cell>
          <cell r="S3112">
            <v>122</v>
          </cell>
        </row>
        <row r="3113">
          <cell r="A3113" t="str">
            <v>190290081All</v>
          </cell>
          <cell r="B3113">
            <v>34</v>
          </cell>
          <cell r="R3113" t="str">
            <v>190270081All</v>
          </cell>
          <cell r="S3113">
            <v>35</v>
          </cell>
        </row>
        <row r="3114">
          <cell r="A3114" t="str">
            <v>190310016All</v>
          </cell>
          <cell r="B3114">
            <v>42</v>
          </cell>
          <cell r="R3114" t="str">
            <v>190290016All</v>
          </cell>
          <cell r="S3114">
            <v>43</v>
          </cell>
        </row>
        <row r="3115">
          <cell r="A3115" t="str">
            <v>190310041All</v>
          </cell>
          <cell r="B3115">
            <v>126</v>
          </cell>
          <cell r="R3115" t="str">
            <v>190290041All</v>
          </cell>
          <cell r="S3115">
            <v>113</v>
          </cell>
        </row>
        <row r="3116">
          <cell r="A3116" t="str">
            <v>190310081All</v>
          </cell>
          <cell r="B3116">
            <v>35</v>
          </cell>
          <cell r="R3116" t="str">
            <v>190290081All</v>
          </cell>
          <cell r="S3116">
            <v>34</v>
          </cell>
        </row>
        <row r="3117">
          <cell r="A3117" t="str">
            <v>190330016All</v>
          </cell>
          <cell r="B3117">
            <v>50</v>
          </cell>
          <cell r="R3117" t="str">
            <v>190310016All</v>
          </cell>
          <cell r="S3117">
            <v>42</v>
          </cell>
        </row>
        <row r="3118">
          <cell r="A3118" t="str">
            <v>190330041All</v>
          </cell>
          <cell r="B3118">
            <v>118</v>
          </cell>
          <cell r="R3118" t="str">
            <v>190310041All</v>
          </cell>
          <cell r="S3118">
            <v>126</v>
          </cell>
        </row>
        <row r="3119">
          <cell r="A3119" t="str">
            <v>190330081All</v>
          </cell>
          <cell r="B3119">
            <v>33</v>
          </cell>
          <cell r="R3119" t="str">
            <v>190310081All</v>
          </cell>
          <cell r="S3119">
            <v>35</v>
          </cell>
        </row>
        <row r="3120">
          <cell r="A3120" t="str">
            <v>190350016All</v>
          </cell>
          <cell r="B3120">
            <v>55</v>
          </cell>
          <cell r="R3120" t="str">
            <v>190330016All</v>
          </cell>
          <cell r="S3120">
            <v>50</v>
          </cell>
        </row>
        <row r="3121">
          <cell r="A3121" t="str">
            <v>190350041All</v>
          </cell>
          <cell r="B3121">
            <v>121</v>
          </cell>
          <cell r="R3121" t="str">
            <v>190330041All</v>
          </cell>
          <cell r="S3121">
            <v>118</v>
          </cell>
        </row>
        <row r="3122">
          <cell r="A3122" t="str">
            <v>190350081All</v>
          </cell>
          <cell r="B3122">
            <v>37</v>
          </cell>
          <cell r="R3122" t="str">
            <v>190330081All</v>
          </cell>
          <cell r="S3122">
            <v>33</v>
          </cell>
        </row>
        <row r="3123">
          <cell r="A3123" t="str">
            <v>190370016All</v>
          </cell>
          <cell r="B3123">
            <v>47</v>
          </cell>
          <cell r="R3123" t="str">
            <v>190350016All</v>
          </cell>
          <cell r="S3123">
            <v>55</v>
          </cell>
        </row>
        <row r="3124">
          <cell r="A3124" t="str">
            <v>190370041All</v>
          </cell>
          <cell r="B3124">
            <v>118</v>
          </cell>
          <cell r="R3124" t="str">
            <v>190350041All</v>
          </cell>
          <cell r="S3124">
            <v>121</v>
          </cell>
        </row>
        <row r="3125">
          <cell r="A3125" t="str">
            <v>190370081All</v>
          </cell>
          <cell r="B3125">
            <v>33</v>
          </cell>
          <cell r="R3125" t="str">
            <v>190350081All</v>
          </cell>
          <cell r="S3125">
            <v>37</v>
          </cell>
        </row>
        <row r="3126">
          <cell r="A3126" t="str">
            <v>190390011All</v>
          </cell>
          <cell r="B3126">
            <v>29</v>
          </cell>
          <cell r="R3126" t="str">
            <v>190370016All</v>
          </cell>
          <cell r="S3126">
            <v>47</v>
          </cell>
        </row>
        <row r="3127">
          <cell r="A3127" t="str">
            <v>190390016All</v>
          </cell>
          <cell r="B3127">
            <v>30</v>
          </cell>
          <cell r="R3127" t="str">
            <v>190370041All</v>
          </cell>
          <cell r="S3127">
            <v>118</v>
          </cell>
        </row>
        <row r="3128">
          <cell r="A3128" t="str">
            <v>190390041All</v>
          </cell>
          <cell r="B3128">
            <v>92</v>
          </cell>
          <cell r="R3128" t="str">
            <v>190370081All</v>
          </cell>
          <cell r="S3128">
            <v>33</v>
          </cell>
        </row>
        <row r="3129">
          <cell r="A3129" t="str">
            <v>190390051All</v>
          </cell>
          <cell r="B3129">
            <v>42</v>
          </cell>
          <cell r="R3129" t="str">
            <v>190390011All</v>
          </cell>
          <cell r="S3129">
            <v>29</v>
          </cell>
        </row>
        <row r="3130">
          <cell r="A3130" t="str">
            <v>190390081All</v>
          </cell>
          <cell r="B3130">
            <v>27</v>
          </cell>
          <cell r="R3130" t="str">
            <v>190390016All</v>
          </cell>
          <cell r="S3130">
            <v>30</v>
          </cell>
        </row>
        <row r="3131">
          <cell r="A3131" t="str">
            <v>190410016All</v>
          </cell>
          <cell r="B3131">
            <v>55</v>
          </cell>
          <cell r="R3131" t="str">
            <v>190390041All</v>
          </cell>
          <cell r="S3131">
            <v>92</v>
          </cell>
        </row>
        <row r="3132">
          <cell r="A3132" t="str">
            <v>190410041All</v>
          </cell>
          <cell r="B3132">
            <v>117</v>
          </cell>
          <cell r="R3132" t="str">
            <v>190390051All</v>
          </cell>
          <cell r="S3132">
            <v>42</v>
          </cell>
        </row>
        <row r="3133">
          <cell r="A3133" t="str">
            <v>190410081All</v>
          </cell>
          <cell r="B3133">
            <v>34</v>
          </cell>
          <cell r="R3133" t="str">
            <v>190390081All</v>
          </cell>
          <cell r="S3133">
            <v>27</v>
          </cell>
        </row>
        <row r="3134">
          <cell r="A3134" t="str">
            <v>190430016All</v>
          </cell>
          <cell r="B3134">
            <v>46</v>
          </cell>
          <cell r="R3134" t="str">
            <v>190410016All</v>
          </cell>
          <cell r="S3134">
            <v>55</v>
          </cell>
        </row>
        <row r="3135">
          <cell r="A3135" t="str">
            <v>190430041All</v>
          </cell>
          <cell r="B3135">
            <v>117</v>
          </cell>
          <cell r="R3135" t="str">
            <v>190410041All</v>
          </cell>
          <cell r="S3135">
            <v>117</v>
          </cell>
        </row>
        <row r="3136">
          <cell r="A3136" t="str">
            <v>190430081All</v>
          </cell>
          <cell r="B3136">
            <v>36</v>
          </cell>
          <cell r="R3136" t="str">
            <v>190410081All</v>
          </cell>
          <cell r="S3136">
            <v>34</v>
          </cell>
        </row>
        <row r="3137">
          <cell r="A3137" t="str">
            <v>190450011All</v>
          </cell>
          <cell r="B3137">
            <v>29</v>
          </cell>
          <cell r="R3137" t="str">
            <v>190430016All</v>
          </cell>
          <cell r="S3137">
            <v>46</v>
          </cell>
        </row>
        <row r="3138">
          <cell r="A3138" t="str">
            <v>190450016All</v>
          </cell>
          <cell r="B3138">
            <v>42</v>
          </cell>
          <cell r="R3138" t="str">
            <v>190430041All</v>
          </cell>
          <cell r="S3138">
            <v>117</v>
          </cell>
        </row>
        <row r="3139">
          <cell r="A3139" t="str">
            <v>190450041All</v>
          </cell>
          <cell r="B3139">
            <v>121</v>
          </cell>
          <cell r="R3139" t="str">
            <v>190430081All</v>
          </cell>
          <cell r="S3139">
            <v>36</v>
          </cell>
        </row>
        <row r="3140">
          <cell r="A3140" t="str">
            <v>190450081All</v>
          </cell>
          <cell r="B3140">
            <v>34</v>
          </cell>
          <cell r="R3140" t="str">
            <v>190430091All</v>
          </cell>
          <cell r="S3140">
            <v>39</v>
          </cell>
        </row>
        <row r="3141">
          <cell r="A3141" t="str">
            <v>190470011All</v>
          </cell>
          <cell r="B3141">
            <v>26</v>
          </cell>
          <cell r="R3141" t="str">
            <v>190450011All</v>
          </cell>
          <cell r="S3141">
            <v>29</v>
          </cell>
        </row>
        <row r="3142">
          <cell r="A3142" t="str">
            <v>190470016All</v>
          </cell>
          <cell r="B3142">
            <v>50</v>
          </cell>
          <cell r="R3142" t="str">
            <v>190450016All</v>
          </cell>
          <cell r="S3142">
            <v>42</v>
          </cell>
        </row>
        <row r="3143">
          <cell r="A3143" t="str">
            <v>190470041All</v>
          </cell>
          <cell r="B3143">
            <v>118</v>
          </cell>
          <cell r="R3143" t="str">
            <v>190450041All</v>
          </cell>
          <cell r="S3143">
            <v>121</v>
          </cell>
        </row>
        <row r="3144">
          <cell r="A3144" t="str">
            <v>190470081All</v>
          </cell>
          <cell r="B3144">
            <v>34</v>
          </cell>
          <cell r="R3144" t="str">
            <v>190450081All</v>
          </cell>
          <cell r="S3144">
            <v>34</v>
          </cell>
        </row>
        <row r="3145">
          <cell r="A3145" t="str">
            <v>190490016All</v>
          </cell>
          <cell r="B3145">
            <v>47</v>
          </cell>
          <cell r="R3145" t="str">
            <v>190470011All</v>
          </cell>
          <cell r="S3145">
            <v>26</v>
          </cell>
        </row>
        <row r="3146">
          <cell r="A3146" t="str">
            <v>190490041All</v>
          </cell>
          <cell r="B3146">
            <v>117</v>
          </cell>
          <cell r="R3146" t="str">
            <v>190470016All</v>
          </cell>
          <cell r="S3146">
            <v>50</v>
          </cell>
        </row>
        <row r="3147">
          <cell r="A3147" t="str">
            <v>190490081All</v>
          </cell>
          <cell r="B3147">
            <v>34</v>
          </cell>
          <cell r="R3147" t="str">
            <v>190470041All</v>
          </cell>
          <cell r="S3147">
            <v>118</v>
          </cell>
        </row>
        <row r="3148">
          <cell r="A3148" t="str">
            <v>190510011All</v>
          </cell>
          <cell r="B3148">
            <v>32</v>
          </cell>
          <cell r="R3148" t="str">
            <v>190470081All</v>
          </cell>
          <cell r="S3148">
            <v>34</v>
          </cell>
        </row>
        <row r="3149">
          <cell r="A3149" t="str">
            <v>190510016All</v>
          </cell>
          <cell r="B3149">
            <v>38</v>
          </cell>
          <cell r="R3149" t="str">
            <v>190490016All</v>
          </cell>
          <cell r="S3149">
            <v>47</v>
          </cell>
        </row>
        <row r="3150">
          <cell r="A3150" t="str">
            <v>190510041All</v>
          </cell>
          <cell r="B3150">
            <v>98</v>
          </cell>
          <cell r="R3150" t="str">
            <v>190490041All</v>
          </cell>
          <cell r="S3150">
            <v>117</v>
          </cell>
        </row>
        <row r="3151">
          <cell r="A3151" t="str">
            <v>190510051All</v>
          </cell>
          <cell r="B3151">
            <v>46</v>
          </cell>
          <cell r="R3151" t="str">
            <v>190490081All</v>
          </cell>
          <cell r="S3151">
            <v>34</v>
          </cell>
        </row>
        <row r="3152">
          <cell r="A3152" t="str">
            <v>190510081All</v>
          </cell>
          <cell r="B3152">
            <v>30</v>
          </cell>
          <cell r="R3152" t="str">
            <v>190510011All</v>
          </cell>
          <cell r="S3152">
            <v>32</v>
          </cell>
        </row>
        <row r="3153">
          <cell r="A3153" t="str">
            <v>190530011All</v>
          </cell>
          <cell r="B3153">
            <v>29</v>
          </cell>
          <cell r="R3153" t="str">
            <v>190510016All</v>
          </cell>
          <cell r="S3153">
            <v>38</v>
          </cell>
        </row>
        <row r="3154">
          <cell r="A3154" t="str">
            <v>190530016All</v>
          </cell>
          <cell r="B3154">
            <v>34</v>
          </cell>
          <cell r="R3154" t="str">
            <v>190510041All</v>
          </cell>
          <cell r="S3154">
            <v>98</v>
          </cell>
        </row>
        <row r="3155">
          <cell r="A3155" t="str">
            <v>190530041All</v>
          </cell>
          <cell r="B3155">
            <v>96</v>
          </cell>
          <cell r="R3155" t="str">
            <v>190510051All</v>
          </cell>
          <cell r="S3155">
            <v>46</v>
          </cell>
        </row>
        <row r="3156">
          <cell r="A3156" t="str">
            <v>190530051All</v>
          </cell>
          <cell r="B3156">
            <v>46</v>
          </cell>
          <cell r="R3156" t="str">
            <v>190510081All</v>
          </cell>
          <cell r="S3156">
            <v>30</v>
          </cell>
        </row>
        <row r="3157">
          <cell r="A3157" t="str">
            <v>190530081All</v>
          </cell>
          <cell r="B3157">
            <v>29</v>
          </cell>
          <cell r="R3157" t="str">
            <v>190530011All</v>
          </cell>
          <cell r="S3157">
            <v>29</v>
          </cell>
        </row>
        <row r="3158">
          <cell r="A3158" t="str">
            <v>190550016All</v>
          </cell>
          <cell r="B3158">
            <v>47</v>
          </cell>
          <cell r="R3158" t="str">
            <v>190530016All</v>
          </cell>
          <cell r="S3158">
            <v>34</v>
          </cell>
        </row>
        <row r="3159">
          <cell r="A3159" t="str">
            <v>190550041All</v>
          </cell>
          <cell r="B3159">
            <v>120</v>
          </cell>
          <cell r="R3159" t="str">
            <v>190530041All</v>
          </cell>
          <cell r="S3159">
            <v>96</v>
          </cell>
        </row>
        <row r="3160">
          <cell r="A3160" t="str">
            <v>190550081All</v>
          </cell>
          <cell r="B3160">
            <v>35</v>
          </cell>
          <cell r="R3160" t="str">
            <v>190530051All</v>
          </cell>
          <cell r="S3160">
            <v>46</v>
          </cell>
        </row>
        <row r="3161">
          <cell r="A3161" t="str">
            <v>190570011All</v>
          </cell>
          <cell r="B3161">
            <v>32</v>
          </cell>
          <cell r="R3161" t="str">
            <v>190530081All</v>
          </cell>
          <cell r="S3161">
            <v>29</v>
          </cell>
        </row>
        <row r="3162">
          <cell r="A3162" t="str">
            <v>190570016All</v>
          </cell>
          <cell r="B3162">
            <v>38</v>
          </cell>
          <cell r="R3162" t="str">
            <v>190550016All</v>
          </cell>
          <cell r="S3162">
            <v>47</v>
          </cell>
        </row>
        <row r="3163">
          <cell r="A3163" t="str">
            <v>190570041All</v>
          </cell>
          <cell r="B3163">
            <v>120</v>
          </cell>
          <cell r="R3163" t="str">
            <v>190550041All</v>
          </cell>
          <cell r="S3163">
            <v>120</v>
          </cell>
        </row>
        <row r="3164">
          <cell r="A3164" t="str">
            <v>190570081All</v>
          </cell>
          <cell r="B3164">
            <v>34</v>
          </cell>
          <cell r="R3164" t="str">
            <v>190550081All</v>
          </cell>
          <cell r="S3164">
            <v>35</v>
          </cell>
        </row>
        <row r="3165">
          <cell r="A3165" t="str">
            <v>190590016All</v>
          </cell>
          <cell r="B3165">
            <v>55</v>
          </cell>
          <cell r="R3165" t="str">
            <v>190570011All</v>
          </cell>
          <cell r="S3165">
            <v>32</v>
          </cell>
        </row>
        <row r="3166">
          <cell r="A3166" t="str">
            <v>190590041All</v>
          </cell>
          <cell r="B3166">
            <v>111</v>
          </cell>
          <cell r="R3166" t="str">
            <v>190570016All</v>
          </cell>
          <cell r="S3166">
            <v>38</v>
          </cell>
        </row>
        <row r="3167">
          <cell r="A3167" t="str">
            <v>190590081All</v>
          </cell>
          <cell r="B3167">
            <v>32</v>
          </cell>
          <cell r="R3167" t="str">
            <v>190570041All</v>
          </cell>
          <cell r="S3167">
            <v>120</v>
          </cell>
        </row>
        <row r="3168">
          <cell r="A3168" t="str">
            <v>190610011All</v>
          </cell>
          <cell r="B3168">
            <v>26</v>
          </cell>
          <cell r="R3168" t="str">
            <v>190570081All</v>
          </cell>
          <cell r="S3168">
            <v>34</v>
          </cell>
        </row>
        <row r="3169">
          <cell r="A3169" t="str">
            <v>190610016All</v>
          </cell>
          <cell r="B3169">
            <v>46</v>
          </cell>
          <cell r="R3169" t="str">
            <v>190590016All</v>
          </cell>
          <cell r="S3169">
            <v>55</v>
          </cell>
        </row>
        <row r="3170">
          <cell r="A3170" t="str">
            <v>190610041All</v>
          </cell>
          <cell r="B3170">
            <v>123</v>
          </cell>
          <cell r="R3170" t="str">
            <v>190590041All</v>
          </cell>
          <cell r="S3170">
            <v>111</v>
          </cell>
        </row>
        <row r="3171">
          <cell r="A3171" t="str">
            <v>190610081All</v>
          </cell>
          <cell r="B3171">
            <v>36</v>
          </cell>
          <cell r="R3171" t="str">
            <v>190590081All</v>
          </cell>
          <cell r="S3171">
            <v>32</v>
          </cell>
        </row>
        <row r="3172">
          <cell r="A3172" t="str">
            <v>190630011All</v>
          </cell>
          <cell r="B3172">
            <v>24</v>
          </cell>
          <cell r="R3172" t="str">
            <v>190610011All</v>
          </cell>
          <cell r="S3172">
            <v>26</v>
          </cell>
        </row>
        <row r="3173">
          <cell r="A3173" t="str">
            <v>190630016All</v>
          </cell>
          <cell r="B3173">
            <v>55</v>
          </cell>
          <cell r="R3173" t="str">
            <v>190610016All</v>
          </cell>
          <cell r="S3173">
            <v>46</v>
          </cell>
        </row>
        <row r="3174">
          <cell r="A3174" t="str">
            <v>190630041All</v>
          </cell>
          <cell r="B3174">
            <v>119</v>
          </cell>
          <cell r="R3174" t="str">
            <v>190610041All</v>
          </cell>
          <cell r="S3174">
            <v>123</v>
          </cell>
        </row>
        <row r="3175">
          <cell r="A3175" t="str">
            <v>190630081All</v>
          </cell>
          <cell r="B3175">
            <v>33</v>
          </cell>
          <cell r="R3175" t="str">
            <v>190610081All</v>
          </cell>
          <cell r="S3175">
            <v>36</v>
          </cell>
        </row>
        <row r="3176">
          <cell r="A3176" t="str">
            <v>190650011All</v>
          </cell>
          <cell r="B3176">
            <v>24</v>
          </cell>
          <cell r="R3176" t="str">
            <v>190610091All</v>
          </cell>
          <cell r="S3176">
            <v>39</v>
          </cell>
        </row>
        <row r="3177">
          <cell r="A3177" t="str">
            <v>190650016All</v>
          </cell>
          <cell r="B3177">
            <v>48</v>
          </cell>
          <cell r="R3177" t="str">
            <v>190630011All</v>
          </cell>
          <cell r="S3177">
            <v>24</v>
          </cell>
        </row>
        <row r="3178">
          <cell r="A3178" t="str">
            <v>190650041All</v>
          </cell>
          <cell r="B3178">
            <v>118</v>
          </cell>
          <cell r="R3178" t="str">
            <v>190630016All</v>
          </cell>
          <cell r="S3178">
            <v>55</v>
          </cell>
        </row>
        <row r="3179">
          <cell r="A3179" t="str">
            <v>190650081All</v>
          </cell>
          <cell r="B3179">
            <v>33</v>
          </cell>
          <cell r="R3179" t="str">
            <v>190630041All</v>
          </cell>
          <cell r="S3179">
            <v>119</v>
          </cell>
        </row>
        <row r="3180">
          <cell r="A3180" t="str">
            <v>190670016All</v>
          </cell>
          <cell r="B3180">
            <v>50</v>
          </cell>
          <cell r="R3180" t="str">
            <v>190630081All</v>
          </cell>
          <cell r="S3180">
            <v>33</v>
          </cell>
        </row>
        <row r="3181">
          <cell r="A3181" t="str">
            <v>190670041All</v>
          </cell>
          <cell r="B3181">
            <v>116</v>
          </cell>
          <cell r="R3181" t="str">
            <v>190650011All</v>
          </cell>
          <cell r="S3181">
            <v>24</v>
          </cell>
        </row>
        <row r="3182">
          <cell r="A3182" t="str">
            <v>190670081All</v>
          </cell>
          <cell r="B3182">
            <v>33</v>
          </cell>
          <cell r="R3182" t="str">
            <v>190650016All</v>
          </cell>
          <cell r="S3182">
            <v>48</v>
          </cell>
        </row>
        <row r="3183">
          <cell r="A3183" t="str">
            <v>190690016All</v>
          </cell>
          <cell r="B3183">
            <v>50</v>
          </cell>
          <cell r="R3183" t="str">
            <v>190650041All</v>
          </cell>
          <cell r="S3183">
            <v>118</v>
          </cell>
        </row>
        <row r="3184">
          <cell r="A3184" t="str">
            <v>190690041All</v>
          </cell>
          <cell r="B3184">
            <v>120</v>
          </cell>
          <cell r="R3184" t="str">
            <v>190650081All</v>
          </cell>
          <cell r="S3184">
            <v>33</v>
          </cell>
        </row>
        <row r="3185">
          <cell r="A3185" t="str">
            <v>190690081All</v>
          </cell>
          <cell r="B3185">
            <v>34</v>
          </cell>
          <cell r="R3185" t="str">
            <v>190670016All</v>
          </cell>
          <cell r="S3185">
            <v>50</v>
          </cell>
        </row>
        <row r="3186">
          <cell r="A3186" t="str">
            <v>190710011All</v>
          </cell>
          <cell r="B3186">
            <v>24</v>
          </cell>
          <cell r="R3186" t="str">
            <v>190670041All</v>
          </cell>
          <cell r="S3186">
            <v>116</v>
          </cell>
        </row>
        <row r="3187">
          <cell r="A3187" t="str">
            <v>190710016All</v>
          </cell>
          <cell r="B3187">
            <v>43</v>
          </cell>
          <cell r="R3187" t="str">
            <v>190670081All</v>
          </cell>
          <cell r="S3187">
            <v>33</v>
          </cell>
        </row>
        <row r="3188">
          <cell r="A3188" t="str">
            <v>190710041All</v>
          </cell>
          <cell r="B3188">
            <v>102</v>
          </cell>
          <cell r="R3188" t="str">
            <v>190690016All</v>
          </cell>
          <cell r="S3188">
            <v>50</v>
          </cell>
        </row>
        <row r="3189">
          <cell r="A3189" t="str">
            <v>190710051All</v>
          </cell>
          <cell r="B3189">
            <v>49</v>
          </cell>
          <cell r="R3189" t="str">
            <v>190690041All</v>
          </cell>
          <cell r="S3189">
            <v>120</v>
          </cell>
        </row>
        <row r="3190">
          <cell r="A3190" t="str">
            <v>190710081All</v>
          </cell>
          <cell r="B3190">
            <v>32</v>
          </cell>
          <cell r="R3190" t="str">
            <v>190690081All</v>
          </cell>
          <cell r="S3190">
            <v>34</v>
          </cell>
        </row>
        <row r="3191">
          <cell r="A3191" t="str">
            <v>190730016All</v>
          </cell>
          <cell r="B3191">
            <v>46</v>
          </cell>
          <cell r="R3191" t="str">
            <v>190710011All</v>
          </cell>
          <cell r="S3191">
            <v>24</v>
          </cell>
        </row>
        <row r="3192">
          <cell r="A3192" t="str">
            <v>190730041All</v>
          </cell>
          <cell r="B3192">
            <v>121</v>
          </cell>
          <cell r="R3192" t="str">
            <v>190710016All</v>
          </cell>
          <cell r="S3192">
            <v>43</v>
          </cell>
        </row>
        <row r="3193">
          <cell r="A3193" t="str">
            <v>190730081All</v>
          </cell>
          <cell r="B3193">
            <v>34</v>
          </cell>
          <cell r="R3193" t="str">
            <v>190710041All</v>
          </cell>
          <cell r="S3193">
            <v>102</v>
          </cell>
        </row>
        <row r="3194">
          <cell r="A3194" t="str">
            <v>190750016All</v>
          </cell>
          <cell r="B3194">
            <v>47</v>
          </cell>
          <cell r="R3194" t="str">
            <v>190710051All</v>
          </cell>
          <cell r="S3194">
            <v>49</v>
          </cell>
        </row>
        <row r="3195">
          <cell r="A3195" t="str">
            <v>190750041All</v>
          </cell>
          <cell r="B3195">
            <v>127</v>
          </cell>
          <cell r="R3195" t="str">
            <v>190710081All</v>
          </cell>
          <cell r="S3195">
            <v>32</v>
          </cell>
        </row>
        <row r="3196">
          <cell r="A3196" t="str">
            <v>190750081All</v>
          </cell>
          <cell r="B3196">
            <v>37</v>
          </cell>
          <cell r="R3196" t="str">
            <v>190730016All</v>
          </cell>
          <cell r="S3196">
            <v>46</v>
          </cell>
        </row>
        <row r="3197">
          <cell r="A3197" t="str">
            <v>190770016All</v>
          </cell>
          <cell r="B3197">
            <v>46</v>
          </cell>
          <cell r="R3197" t="str">
            <v>190730041All</v>
          </cell>
          <cell r="S3197">
            <v>121</v>
          </cell>
        </row>
        <row r="3198">
          <cell r="A3198" t="str">
            <v>190770041All</v>
          </cell>
          <cell r="B3198">
            <v>113</v>
          </cell>
          <cell r="R3198" t="str">
            <v>190730081All</v>
          </cell>
          <cell r="S3198">
            <v>34</v>
          </cell>
        </row>
        <row r="3199">
          <cell r="A3199" t="str">
            <v>190770081All</v>
          </cell>
          <cell r="B3199">
            <v>32</v>
          </cell>
          <cell r="R3199" t="str">
            <v>190750016All</v>
          </cell>
          <cell r="S3199">
            <v>47</v>
          </cell>
        </row>
        <row r="3200">
          <cell r="A3200" t="str">
            <v>190790016All</v>
          </cell>
          <cell r="B3200">
            <v>47</v>
          </cell>
          <cell r="R3200" t="str">
            <v>190750041All</v>
          </cell>
          <cell r="S3200">
            <v>127</v>
          </cell>
        </row>
        <row r="3201">
          <cell r="A3201" t="str">
            <v>190790041All</v>
          </cell>
          <cell r="B3201">
            <v>121</v>
          </cell>
          <cell r="R3201" t="str">
            <v>190750081All</v>
          </cell>
          <cell r="S3201">
            <v>37</v>
          </cell>
        </row>
        <row r="3202">
          <cell r="A3202" t="str">
            <v>190790081All</v>
          </cell>
          <cell r="B3202">
            <v>33</v>
          </cell>
          <cell r="R3202" t="str">
            <v>190770016All</v>
          </cell>
          <cell r="S3202">
            <v>46</v>
          </cell>
        </row>
        <row r="3203">
          <cell r="A3203" t="str">
            <v>190810016All</v>
          </cell>
          <cell r="B3203">
            <v>50</v>
          </cell>
          <cell r="R3203" t="str">
            <v>190770041All</v>
          </cell>
          <cell r="S3203">
            <v>113</v>
          </cell>
        </row>
        <row r="3204">
          <cell r="A3204" t="str">
            <v>190810041All</v>
          </cell>
          <cell r="B3204">
            <v>121</v>
          </cell>
          <cell r="R3204" t="str">
            <v>190770081All</v>
          </cell>
          <cell r="S3204">
            <v>32</v>
          </cell>
        </row>
        <row r="3205">
          <cell r="A3205" t="str">
            <v>190810081All</v>
          </cell>
          <cell r="B3205">
            <v>34</v>
          </cell>
          <cell r="R3205" t="str">
            <v>190790016All</v>
          </cell>
          <cell r="S3205">
            <v>47</v>
          </cell>
        </row>
        <row r="3206">
          <cell r="A3206" t="str">
            <v>190830016All</v>
          </cell>
          <cell r="B3206">
            <v>47</v>
          </cell>
          <cell r="R3206" t="str">
            <v>190790041All</v>
          </cell>
          <cell r="S3206">
            <v>121</v>
          </cell>
        </row>
        <row r="3207">
          <cell r="A3207" t="str">
            <v>190830041All</v>
          </cell>
          <cell r="B3207">
            <v>120</v>
          </cell>
          <cell r="R3207" t="str">
            <v>190790081All</v>
          </cell>
          <cell r="S3207">
            <v>33</v>
          </cell>
        </row>
        <row r="3208">
          <cell r="A3208" t="str">
            <v>190830081All</v>
          </cell>
          <cell r="B3208">
            <v>34</v>
          </cell>
          <cell r="R3208" t="str">
            <v>190810016All</v>
          </cell>
          <cell r="S3208">
            <v>50</v>
          </cell>
        </row>
        <row r="3209">
          <cell r="A3209" t="str">
            <v>190850011All</v>
          </cell>
          <cell r="B3209">
            <v>25</v>
          </cell>
          <cell r="R3209" t="str">
            <v>190810041All</v>
          </cell>
          <cell r="S3209">
            <v>121</v>
          </cell>
        </row>
        <row r="3210">
          <cell r="A3210" t="str">
            <v>190850016All</v>
          </cell>
          <cell r="B3210">
            <v>50</v>
          </cell>
          <cell r="R3210" t="str">
            <v>190810081All</v>
          </cell>
          <cell r="S3210">
            <v>34</v>
          </cell>
        </row>
        <row r="3211">
          <cell r="A3211" t="str">
            <v>190850041All</v>
          </cell>
          <cell r="B3211">
            <v>112</v>
          </cell>
          <cell r="R3211" t="str">
            <v>190830016All</v>
          </cell>
          <cell r="S3211">
            <v>47</v>
          </cell>
        </row>
        <row r="3212">
          <cell r="A3212" t="str">
            <v>190850051All</v>
          </cell>
          <cell r="B3212">
            <v>50</v>
          </cell>
          <cell r="R3212" t="str">
            <v>190830041All</v>
          </cell>
          <cell r="S3212">
            <v>120</v>
          </cell>
        </row>
        <row r="3213">
          <cell r="A3213" t="str">
            <v>190850081All</v>
          </cell>
          <cell r="B3213">
            <v>32</v>
          </cell>
          <cell r="R3213" t="str">
            <v>190830081All</v>
          </cell>
          <cell r="S3213">
            <v>34</v>
          </cell>
        </row>
        <row r="3214">
          <cell r="A3214" t="str">
            <v>190870011All</v>
          </cell>
          <cell r="B3214">
            <v>32</v>
          </cell>
          <cell r="R3214" t="str">
            <v>190850011All</v>
          </cell>
          <cell r="S3214">
            <v>25</v>
          </cell>
        </row>
        <row r="3215">
          <cell r="A3215" t="str">
            <v>190870016All</v>
          </cell>
          <cell r="B3215">
            <v>38</v>
          </cell>
          <cell r="R3215" t="str">
            <v>190850016All</v>
          </cell>
          <cell r="S3215">
            <v>50</v>
          </cell>
        </row>
        <row r="3216">
          <cell r="A3216" t="str">
            <v>190870041All</v>
          </cell>
          <cell r="B3216">
            <v>116</v>
          </cell>
          <cell r="R3216" t="str">
            <v>190850041All</v>
          </cell>
          <cell r="S3216">
            <v>112</v>
          </cell>
        </row>
        <row r="3217">
          <cell r="A3217" t="str">
            <v>190870081All</v>
          </cell>
          <cell r="B3217">
            <v>34</v>
          </cell>
          <cell r="R3217" t="str">
            <v>190850051All</v>
          </cell>
          <cell r="S3217">
            <v>50</v>
          </cell>
        </row>
        <row r="3218">
          <cell r="A3218" t="str">
            <v>190890011All</v>
          </cell>
          <cell r="B3218">
            <v>24</v>
          </cell>
          <cell r="R3218" t="str">
            <v>190850081All</v>
          </cell>
          <cell r="S3218">
            <v>32</v>
          </cell>
        </row>
        <row r="3219">
          <cell r="A3219" t="str">
            <v>190890016All</v>
          </cell>
          <cell r="B3219">
            <v>48</v>
          </cell>
          <cell r="R3219" t="str">
            <v>190870011All</v>
          </cell>
          <cell r="S3219">
            <v>32</v>
          </cell>
        </row>
        <row r="3220">
          <cell r="A3220" t="str">
            <v>190890041All</v>
          </cell>
          <cell r="B3220">
            <v>116</v>
          </cell>
          <cell r="R3220" t="str">
            <v>190870016All</v>
          </cell>
          <cell r="S3220">
            <v>38</v>
          </cell>
        </row>
        <row r="3221">
          <cell r="A3221" t="str">
            <v>190890081All</v>
          </cell>
          <cell r="B3221">
            <v>32</v>
          </cell>
          <cell r="R3221" t="str">
            <v>190870041All</v>
          </cell>
          <cell r="S3221">
            <v>116</v>
          </cell>
        </row>
        <row r="3222">
          <cell r="A3222" t="str">
            <v>190910016All</v>
          </cell>
          <cell r="B3222">
            <v>50</v>
          </cell>
          <cell r="R3222" t="str">
            <v>190870081All</v>
          </cell>
          <cell r="S3222">
            <v>34</v>
          </cell>
        </row>
        <row r="3223">
          <cell r="A3223" t="str">
            <v>190910041All</v>
          </cell>
          <cell r="B3223">
            <v>124</v>
          </cell>
          <cell r="R3223" t="str">
            <v>190890011All</v>
          </cell>
          <cell r="S3223">
            <v>24</v>
          </cell>
        </row>
        <row r="3224">
          <cell r="A3224" t="str">
            <v>190910081All</v>
          </cell>
          <cell r="B3224">
            <v>34</v>
          </cell>
          <cell r="R3224" t="str">
            <v>190890016All</v>
          </cell>
          <cell r="S3224">
            <v>48</v>
          </cell>
        </row>
        <row r="3225">
          <cell r="A3225" t="str">
            <v>190930016All</v>
          </cell>
          <cell r="B3225">
            <v>50</v>
          </cell>
          <cell r="R3225" t="str">
            <v>190890041All</v>
          </cell>
          <cell r="S3225">
            <v>116</v>
          </cell>
        </row>
        <row r="3226">
          <cell r="A3226" t="str">
            <v>190930041All</v>
          </cell>
          <cell r="B3226">
            <v>118</v>
          </cell>
          <cell r="R3226" t="str">
            <v>190890081All</v>
          </cell>
          <cell r="S3226">
            <v>32</v>
          </cell>
        </row>
        <row r="3227">
          <cell r="A3227" t="str">
            <v>190930081All</v>
          </cell>
          <cell r="B3227">
            <v>35</v>
          </cell>
          <cell r="R3227" t="str">
            <v>190910016All</v>
          </cell>
          <cell r="S3227">
            <v>50</v>
          </cell>
        </row>
        <row r="3228">
          <cell r="A3228" t="str">
            <v>190950011All</v>
          </cell>
          <cell r="B3228">
            <v>32</v>
          </cell>
          <cell r="R3228" t="str">
            <v>190910041All</v>
          </cell>
          <cell r="S3228">
            <v>124</v>
          </cell>
        </row>
        <row r="3229">
          <cell r="A3229" t="str">
            <v>190950016All</v>
          </cell>
          <cell r="B3229">
            <v>42</v>
          </cell>
          <cell r="R3229" t="str">
            <v>190910081All</v>
          </cell>
          <cell r="S3229">
            <v>34</v>
          </cell>
        </row>
        <row r="3230">
          <cell r="A3230" t="str">
            <v>190950041All</v>
          </cell>
          <cell r="B3230">
            <v>117</v>
          </cell>
          <cell r="R3230" t="str">
            <v>190930016All</v>
          </cell>
          <cell r="S3230">
            <v>50</v>
          </cell>
        </row>
        <row r="3231">
          <cell r="A3231" t="str">
            <v>190950081All</v>
          </cell>
          <cell r="B3231">
            <v>35</v>
          </cell>
          <cell r="R3231" t="str">
            <v>190930041All</v>
          </cell>
          <cell r="S3231">
            <v>118</v>
          </cell>
        </row>
        <row r="3232">
          <cell r="A3232" t="str">
            <v>190970011All</v>
          </cell>
          <cell r="B3232">
            <v>29</v>
          </cell>
          <cell r="R3232" t="str">
            <v>190930081All</v>
          </cell>
          <cell r="S3232">
            <v>35</v>
          </cell>
        </row>
        <row r="3233">
          <cell r="A3233" t="str">
            <v>190970016All</v>
          </cell>
          <cell r="B3233">
            <v>41</v>
          </cell>
          <cell r="R3233" t="str">
            <v>190930091All</v>
          </cell>
          <cell r="S3233">
            <v>36</v>
          </cell>
        </row>
        <row r="3234">
          <cell r="A3234" t="str">
            <v>190970041All</v>
          </cell>
          <cell r="B3234">
            <v>116</v>
          </cell>
          <cell r="R3234" t="str">
            <v>190950011All</v>
          </cell>
          <cell r="S3234">
            <v>32</v>
          </cell>
        </row>
        <row r="3235">
          <cell r="A3235" t="str">
            <v>190970081All</v>
          </cell>
          <cell r="B3235">
            <v>35</v>
          </cell>
          <cell r="R3235" t="str">
            <v>190950016All</v>
          </cell>
          <cell r="S3235">
            <v>42</v>
          </cell>
        </row>
        <row r="3236">
          <cell r="A3236" t="str">
            <v>190990016All</v>
          </cell>
          <cell r="B3236">
            <v>47</v>
          </cell>
          <cell r="R3236" t="str">
            <v>190950041All</v>
          </cell>
          <cell r="S3236">
            <v>117</v>
          </cell>
        </row>
        <row r="3237">
          <cell r="A3237" t="str">
            <v>190990041All</v>
          </cell>
          <cell r="B3237">
            <v>123</v>
          </cell>
          <cell r="R3237" t="str">
            <v>190950081All</v>
          </cell>
          <cell r="S3237">
            <v>35</v>
          </cell>
        </row>
        <row r="3238">
          <cell r="A3238" t="str">
            <v>190990081All</v>
          </cell>
          <cell r="B3238">
            <v>36</v>
          </cell>
          <cell r="R3238" t="str">
            <v>190970011All</v>
          </cell>
          <cell r="S3238">
            <v>29</v>
          </cell>
        </row>
        <row r="3239">
          <cell r="A3239" t="str">
            <v>191010011All</v>
          </cell>
          <cell r="B3239">
            <v>32</v>
          </cell>
          <cell r="R3239" t="str">
            <v>190970016All</v>
          </cell>
          <cell r="S3239">
            <v>41</v>
          </cell>
        </row>
        <row r="3240">
          <cell r="A3240" t="str">
            <v>191010016All</v>
          </cell>
          <cell r="B3240">
            <v>38</v>
          </cell>
          <cell r="R3240" t="str">
            <v>190970041All</v>
          </cell>
          <cell r="S3240">
            <v>116</v>
          </cell>
        </row>
        <row r="3241">
          <cell r="A3241" t="str">
            <v>191010041All</v>
          </cell>
          <cell r="B3241">
            <v>106</v>
          </cell>
          <cell r="R3241" t="str">
            <v>190970081All</v>
          </cell>
          <cell r="S3241">
            <v>35</v>
          </cell>
        </row>
        <row r="3242">
          <cell r="A3242" t="str">
            <v>191010081All</v>
          </cell>
          <cell r="B3242">
            <v>32</v>
          </cell>
          <cell r="R3242" t="str">
            <v>190990016All</v>
          </cell>
          <cell r="S3242">
            <v>47</v>
          </cell>
        </row>
        <row r="3243">
          <cell r="A3243" t="str">
            <v>191030011All</v>
          </cell>
          <cell r="B3243">
            <v>32</v>
          </cell>
          <cell r="R3243" t="str">
            <v>190990041All</v>
          </cell>
          <cell r="S3243">
            <v>123</v>
          </cell>
        </row>
        <row r="3244">
          <cell r="A3244" t="str">
            <v>191030016All</v>
          </cell>
          <cell r="B3244">
            <v>41</v>
          </cell>
          <cell r="R3244" t="str">
            <v>190990081All</v>
          </cell>
          <cell r="S3244">
            <v>36</v>
          </cell>
        </row>
        <row r="3245">
          <cell r="A3245" t="str">
            <v>191030041All</v>
          </cell>
          <cell r="B3245">
            <v>116</v>
          </cell>
          <cell r="R3245" t="str">
            <v>191010011All</v>
          </cell>
          <cell r="S3245">
            <v>32</v>
          </cell>
        </row>
        <row r="3246">
          <cell r="A3246" t="str">
            <v>191030051All</v>
          </cell>
          <cell r="B3246">
            <v>55</v>
          </cell>
          <cell r="R3246" t="str">
            <v>191010016All</v>
          </cell>
          <cell r="S3246">
            <v>38</v>
          </cell>
        </row>
        <row r="3247">
          <cell r="A3247" t="str">
            <v>191030081All</v>
          </cell>
          <cell r="B3247">
            <v>33</v>
          </cell>
          <cell r="R3247" t="str">
            <v>191010041All</v>
          </cell>
          <cell r="S3247">
            <v>106</v>
          </cell>
        </row>
        <row r="3248">
          <cell r="A3248" t="str">
            <v>191050011All</v>
          </cell>
          <cell r="B3248">
            <v>25</v>
          </cell>
          <cell r="R3248" t="str">
            <v>191010081All</v>
          </cell>
          <cell r="S3248">
            <v>32</v>
          </cell>
        </row>
        <row r="3249">
          <cell r="A3249" t="str">
            <v>191050016All</v>
          </cell>
          <cell r="B3249">
            <v>42</v>
          </cell>
          <cell r="R3249" t="str">
            <v>191030011All</v>
          </cell>
          <cell r="S3249">
            <v>32</v>
          </cell>
        </row>
        <row r="3250">
          <cell r="A3250" t="str">
            <v>191050041All</v>
          </cell>
          <cell r="B3250">
            <v>120</v>
          </cell>
          <cell r="R3250" t="str">
            <v>191030016All</v>
          </cell>
          <cell r="S3250">
            <v>41</v>
          </cell>
        </row>
        <row r="3251">
          <cell r="A3251" t="str">
            <v>191050081All</v>
          </cell>
          <cell r="B3251">
            <v>34</v>
          </cell>
          <cell r="R3251" t="str">
            <v>191030041All</v>
          </cell>
          <cell r="S3251">
            <v>116</v>
          </cell>
        </row>
        <row r="3252">
          <cell r="A3252" t="str">
            <v>191070011All</v>
          </cell>
          <cell r="B3252">
            <v>32</v>
          </cell>
          <cell r="R3252" t="str">
            <v>191030051All</v>
          </cell>
          <cell r="S3252">
            <v>55</v>
          </cell>
        </row>
        <row r="3253">
          <cell r="A3253" t="str">
            <v>191070016All</v>
          </cell>
          <cell r="B3253">
            <v>39</v>
          </cell>
          <cell r="R3253" t="str">
            <v>191030081All</v>
          </cell>
          <cell r="S3253">
            <v>33</v>
          </cell>
        </row>
        <row r="3254">
          <cell r="A3254" t="str">
            <v>191070041All</v>
          </cell>
          <cell r="B3254">
            <v>113</v>
          </cell>
          <cell r="R3254" t="str">
            <v>191050011All</v>
          </cell>
          <cell r="S3254">
            <v>25</v>
          </cell>
        </row>
        <row r="3255">
          <cell r="A3255" t="str">
            <v>191070081All</v>
          </cell>
          <cell r="B3255">
            <v>34</v>
          </cell>
          <cell r="R3255" t="str">
            <v>191050016All</v>
          </cell>
          <cell r="S3255">
            <v>42</v>
          </cell>
        </row>
        <row r="3256">
          <cell r="A3256" t="str">
            <v>191090016All</v>
          </cell>
          <cell r="B3256">
            <v>50</v>
          </cell>
          <cell r="R3256" t="str">
            <v>191050041All</v>
          </cell>
          <cell r="S3256">
            <v>120</v>
          </cell>
        </row>
        <row r="3257">
          <cell r="A3257" t="str">
            <v>191090041All</v>
          </cell>
          <cell r="B3257">
            <v>122</v>
          </cell>
          <cell r="R3257" t="str">
            <v>191050081All</v>
          </cell>
          <cell r="S3257">
            <v>34</v>
          </cell>
        </row>
        <row r="3258">
          <cell r="A3258" t="str">
            <v>191090081All</v>
          </cell>
          <cell r="B3258">
            <v>34</v>
          </cell>
          <cell r="R3258" t="str">
            <v>191070011All</v>
          </cell>
          <cell r="S3258">
            <v>32</v>
          </cell>
        </row>
        <row r="3259">
          <cell r="A3259" t="str">
            <v>191110011All</v>
          </cell>
          <cell r="B3259">
            <v>36</v>
          </cell>
          <cell r="R3259" t="str">
            <v>191070016All</v>
          </cell>
          <cell r="S3259">
            <v>39</v>
          </cell>
        </row>
        <row r="3260">
          <cell r="A3260" t="str">
            <v>191110016All</v>
          </cell>
          <cell r="B3260">
            <v>38</v>
          </cell>
          <cell r="R3260" t="str">
            <v>191070041All</v>
          </cell>
          <cell r="S3260">
            <v>113</v>
          </cell>
        </row>
        <row r="3261">
          <cell r="A3261" t="str">
            <v>191110041All</v>
          </cell>
          <cell r="B3261">
            <v>111</v>
          </cell>
          <cell r="R3261" t="str">
            <v>191070081All</v>
          </cell>
          <cell r="S3261">
            <v>34</v>
          </cell>
        </row>
        <row r="3262">
          <cell r="A3262" t="str">
            <v>191110081All</v>
          </cell>
          <cell r="B3262">
            <v>33</v>
          </cell>
          <cell r="R3262" t="str">
            <v>191090016All</v>
          </cell>
          <cell r="S3262">
            <v>50</v>
          </cell>
        </row>
        <row r="3263">
          <cell r="A3263" t="str">
            <v>191130016All</v>
          </cell>
          <cell r="B3263">
            <v>45</v>
          </cell>
          <cell r="R3263" t="str">
            <v>191090041All</v>
          </cell>
          <cell r="S3263">
            <v>122</v>
          </cell>
        </row>
        <row r="3264">
          <cell r="A3264" t="str">
            <v>191130041All</v>
          </cell>
          <cell r="B3264">
            <v>120</v>
          </cell>
          <cell r="R3264" t="str">
            <v>191090081All</v>
          </cell>
          <cell r="S3264">
            <v>34</v>
          </cell>
        </row>
        <row r="3265">
          <cell r="A3265" t="str">
            <v>191130081All</v>
          </cell>
          <cell r="B3265">
            <v>34</v>
          </cell>
          <cell r="R3265" t="str">
            <v>191110011All</v>
          </cell>
          <cell r="S3265">
            <v>36</v>
          </cell>
        </row>
        <row r="3266">
          <cell r="A3266" t="str">
            <v>191150011All</v>
          </cell>
          <cell r="B3266">
            <v>32</v>
          </cell>
          <cell r="R3266" t="str">
            <v>191110016All</v>
          </cell>
          <cell r="S3266">
            <v>38</v>
          </cell>
        </row>
        <row r="3267">
          <cell r="A3267" t="str">
            <v>191150016All</v>
          </cell>
          <cell r="B3267">
            <v>38</v>
          </cell>
          <cell r="R3267" t="str">
            <v>191110041All</v>
          </cell>
          <cell r="S3267">
            <v>111</v>
          </cell>
        </row>
        <row r="3268">
          <cell r="A3268" t="str">
            <v>191150041All</v>
          </cell>
          <cell r="B3268">
            <v>113</v>
          </cell>
          <cell r="R3268" t="str">
            <v>191110081All</v>
          </cell>
          <cell r="S3268">
            <v>33</v>
          </cell>
        </row>
        <row r="3269">
          <cell r="A3269" t="str">
            <v>191150081All</v>
          </cell>
          <cell r="B3269">
            <v>33</v>
          </cell>
          <cell r="R3269" t="str">
            <v>191130016All</v>
          </cell>
          <cell r="S3269">
            <v>45</v>
          </cell>
        </row>
        <row r="3270">
          <cell r="A3270" t="str">
            <v>191170011All</v>
          </cell>
          <cell r="B3270">
            <v>29</v>
          </cell>
          <cell r="R3270" t="str">
            <v>191130041All</v>
          </cell>
          <cell r="S3270">
            <v>120</v>
          </cell>
        </row>
        <row r="3271">
          <cell r="A3271" t="str">
            <v>191170016All</v>
          </cell>
          <cell r="B3271">
            <v>34</v>
          </cell>
          <cell r="R3271" t="str">
            <v>191130081All</v>
          </cell>
          <cell r="S3271">
            <v>34</v>
          </cell>
        </row>
        <row r="3272">
          <cell r="A3272" t="str">
            <v>191170041All</v>
          </cell>
          <cell r="B3272">
            <v>94</v>
          </cell>
          <cell r="R3272" t="str">
            <v>191150011All</v>
          </cell>
          <cell r="S3272">
            <v>32</v>
          </cell>
        </row>
        <row r="3273">
          <cell r="A3273" t="str">
            <v>191170081All</v>
          </cell>
          <cell r="B3273">
            <v>28</v>
          </cell>
          <cell r="R3273" t="str">
            <v>191150016All</v>
          </cell>
          <cell r="S3273">
            <v>38</v>
          </cell>
        </row>
        <row r="3274">
          <cell r="A3274" t="str">
            <v>191190011All</v>
          </cell>
          <cell r="B3274">
            <v>24</v>
          </cell>
          <cell r="R3274" t="str">
            <v>191150041All</v>
          </cell>
          <cell r="S3274">
            <v>113</v>
          </cell>
        </row>
        <row r="3275">
          <cell r="A3275" t="str">
            <v>191190016All</v>
          </cell>
          <cell r="B3275">
            <v>55</v>
          </cell>
          <cell r="R3275" t="str">
            <v>191150081All</v>
          </cell>
          <cell r="S3275">
            <v>33</v>
          </cell>
        </row>
        <row r="3276">
          <cell r="A3276" t="str">
            <v>191190041All</v>
          </cell>
          <cell r="B3276">
            <v>121</v>
          </cell>
          <cell r="R3276" t="str">
            <v>191170011All</v>
          </cell>
          <cell r="S3276">
            <v>29</v>
          </cell>
        </row>
        <row r="3277">
          <cell r="A3277" t="str">
            <v>191190081All</v>
          </cell>
          <cell r="B3277">
            <v>36</v>
          </cell>
          <cell r="R3277" t="str">
            <v>191170016All</v>
          </cell>
          <cell r="S3277">
            <v>34</v>
          </cell>
        </row>
        <row r="3278">
          <cell r="A3278" t="str">
            <v>191210011All</v>
          </cell>
          <cell r="B3278">
            <v>28</v>
          </cell>
          <cell r="R3278" t="str">
            <v>191170041All</v>
          </cell>
          <cell r="S3278">
            <v>94</v>
          </cell>
        </row>
        <row r="3279">
          <cell r="A3279" t="str">
            <v>191210016All</v>
          </cell>
          <cell r="B3279">
            <v>36</v>
          </cell>
          <cell r="R3279" t="str">
            <v>191170081All</v>
          </cell>
          <cell r="S3279">
            <v>28</v>
          </cell>
        </row>
        <row r="3280">
          <cell r="A3280" t="str">
            <v>191210041All</v>
          </cell>
          <cell r="B3280">
            <v>106</v>
          </cell>
          <cell r="R3280" t="str">
            <v>191190011All</v>
          </cell>
          <cell r="S3280">
            <v>24</v>
          </cell>
        </row>
        <row r="3281">
          <cell r="A3281" t="str">
            <v>191210081All</v>
          </cell>
          <cell r="B3281">
            <v>32</v>
          </cell>
          <cell r="R3281" t="str">
            <v>191190016All</v>
          </cell>
          <cell r="S3281">
            <v>55</v>
          </cell>
        </row>
        <row r="3282">
          <cell r="A3282" t="str">
            <v>191230011All</v>
          </cell>
          <cell r="B3282">
            <v>32</v>
          </cell>
          <cell r="R3282" t="str">
            <v>191190041All</v>
          </cell>
          <cell r="S3282">
            <v>121</v>
          </cell>
        </row>
        <row r="3283">
          <cell r="A3283" t="str">
            <v>191230016All</v>
          </cell>
          <cell r="B3283">
            <v>40</v>
          </cell>
          <cell r="R3283" t="str">
            <v>191190081All</v>
          </cell>
          <cell r="S3283">
            <v>36</v>
          </cell>
        </row>
        <row r="3284">
          <cell r="A3284" t="str">
            <v>191230041All</v>
          </cell>
          <cell r="B3284">
            <v>116</v>
          </cell>
          <cell r="R3284" t="str">
            <v>191210011All</v>
          </cell>
          <cell r="S3284">
            <v>28</v>
          </cell>
        </row>
        <row r="3285">
          <cell r="A3285" t="str">
            <v>191230081All</v>
          </cell>
          <cell r="B3285">
            <v>35</v>
          </cell>
          <cell r="R3285" t="str">
            <v>191210016All</v>
          </cell>
          <cell r="S3285">
            <v>36</v>
          </cell>
        </row>
        <row r="3286">
          <cell r="A3286" t="str">
            <v>191250011All</v>
          </cell>
          <cell r="B3286">
            <v>29</v>
          </cell>
          <cell r="R3286" t="str">
            <v>191210041All</v>
          </cell>
          <cell r="S3286">
            <v>106</v>
          </cell>
        </row>
        <row r="3287">
          <cell r="A3287" t="str">
            <v>191250016All</v>
          </cell>
          <cell r="B3287">
            <v>36</v>
          </cell>
          <cell r="R3287" t="str">
            <v>191210081All</v>
          </cell>
          <cell r="S3287">
            <v>32</v>
          </cell>
        </row>
        <row r="3288">
          <cell r="A3288" t="str">
            <v>191250041All</v>
          </cell>
          <cell r="B3288">
            <v>108</v>
          </cell>
          <cell r="R3288" t="str">
            <v>191230011All</v>
          </cell>
          <cell r="S3288">
            <v>32</v>
          </cell>
        </row>
        <row r="3289">
          <cell r="A3289" t="str">
            <v>191250081All</v>
          </cell>
          <cell r="B3289">
            <v>33</v>
          </cell>
          <cell r="R3289" t="str">
            <v>191230016All</v>
          </cell>
          <cell r="S3289">
            <v>40</v>
          </cell>
        </row>
        <row r="3290">
          <cell r="A3290" t="str">
            <v>191270016All</v>
          </cell>
          <cell r="B3290">
            <v>47</v>
          </cell>
          <cell r="R3290" t="str">
            <v>191230041All</v>
          </cell>
          <cell r="S3290">
            <v>116</v>
          </cell>
        </row>
        <row r="3291">
          <cell r="A3291" t="str">
            <v>191270041All</v>
          </cell>
          <cell r="B3291">
            <v>126</v>
          </cell>
          <cell r="R3291" t="str">
            <v>191230081All</v>
          </cell>
          <cell r="S3291">
            <v>35</v>
          </cell>
        </row>
        <row r="3292">
          <cell r="A3292" t="str">
            <v>191270081All</v>
          </cell>
          <cell r="B3292">
            <v>37</v>
          </cell>
          <cell r="R3292" t="str">
            <v>191250011All</v>
          </cell>
          <cell r="S3292">
            <v>29</v>
          </cell>
        </row>
        <row r="3293">
          <cell r="A3293" t="str">
            <v>191290011All</v>
          </cell>
          <cell r="B3293">
            <v>25</v>
          </cell>
          <cell r="R3293" t="str">
            <v>191250016All</v>
          </cell>
          <cell r="S3293">
            <v>36</v>
          </cell>
        </row>
        <row r="3294">
          <cell r="A3294" t="str">
            <v>191290016All</v>
          </cell>
          <cell r="B3294">
            <v>43</v>
          </cell>
          <cell r="R3294" t="str">
            <v>191250041All</v>
          </cell>
          <cell r="S3294">
            <v>108</v>
          </cell>
        </row>
        <row r="3295">
          <cell r="A3295" t="str">
            <v>191290041All</v>
          </cell>
          <cell r="B3295">
            <v>107</v>
          </cell>
          <cell r="R3295" t="str">
            <v>191250081All</v>
          </cell>
          <cell r="S3295">
            <v>33</v>
          </cell>
        </row>
        <row r="3296">
          <cell r="A3296" t="str">
            <v>191290051All</v>
          </cell>
          <cell r="B3296">
            <v>50</v>
          </cell>
          <cell r="R3296" t="str">
            <v>191270016All</v>
          </cell>
          <cell r="S3296">
            <v>47</v>
          </cell>
        </row>
        <row r="3297">
          <cell r="A3297" t="str">
            <v>191290081All</v>
          </cell>
          <cell r="B3297">
            <v>32</v>
          </cell>
          <cell r="R3297" t="str">
            <v>191270041All</v>
          </cell>
          <cell r="S3297">
            <v>126</v>
          </cell>
        </row>
        <row r="3298">
          <cell r="A3298" t="str">
            <v>191310016All</v>
          </cell>
          <cell r="B3298">
            <v>50</v>
          </cell>
          <cell r="R3298" t="str">
            <v>191270081All</v>
          </cell>
          <cell r="S3298">
            <v>37</v>
          </cell>
        </row>
        <row r="3299">
          <cell r="A3299" t="str">
            <v>191310041All</v>
          </cell>
          <cell r="B3299">
            <v>120</v>
          </cell>
          <cell r="R3299" t="str">
            <v>191290011All</v>
          </cell>
          <cell r="S3299">
            <v>25</v>
          </cell>
        </row>
        <row r="3300">
          <cell r="A3300" t="str">
            <v>191310081All</v>
          </cell>
          <cell r="B3300">
            <v>34</v>
          </cell>
          <cell r="R3300" t="str">
            <v>191290016All</v>
          </cell>
          <cell r="S3300">
            <v>43</v>
          </cell>
        </row>
        <row r="3301">
          <cell r="A3301" t="str">
            <v>191330011All</v>
          </cell>
          <cell r="B3301">
            <v>26</v>
          </cell>
          <cell r="R3301" t="str">
            <v>191290041All</v>
          </cell>
          <cell r="S3301">
            <v>107</v>
          </cell>
        </row>
        <row r="3302">
          <cell r="A3302" t="str">
            <v>191330016All</v>
          </cell>
          <cell r="B3302">
            <v>50</v>
          </cell>
          <cell r="R3302" t="str">
            <v>191290051All</v>
          </cell>
          <cell r="S3302">
            <v>50</v>
          </cell>
        </row>
        <row r="3303">
          <cell r="A3303" t="str">
            <v>191330041All</v>
          </cell>
          <cell r="B3303">
            <v>109</v>
          </cell>
          <cell r="R3303" t="str">
            <v>191290081All</v>
          </cell>
          <cell r="S3303">
            <v>32</v>
          </cell>
        </row>
        <row r="3304">
          <cell r="A3304" t="str">
            <v>191330051All</v>
          </cell>
          <cell r="B3304">
            <v>50</v>
          </cell>
          <cell r="R3304" t="str">
            <v>191310016All</v>
          </cell>
          <cell r="S3304">
            <v>50</v>
          </cell>
        </row>
        <row r="3305">
          <cell r="A3305" t="str">
            <v>191330081All</v>
          </cell>
          <cell r="B3305">
            <v>32</v>
          </cell>
          <cell r="R3305" t="str">
            <v>191310041All</v>
          </cell>
          <cell r="S3305">
            <v>120</v>
          </cell>
        </row>
        <row r="3306">
          <cell r="A3306" t="str">
            <v>191350011All</v>
          </cell>
          <cell r="B3306">
            <v>29</v>
          </cell>
          <cell r="R3306" t="str">
            <v>191310081All</v>
          </cell>
          <cell r="S3306">
            <v>34</v>
          </cell>
        </row>
        <row r="3307">
          <cell r="A3307" t="str">
            <v>191350016All</v>
          </cell>
          <cell r="B3307">
            <v>34</v>
          </cell>
          <cell r="R3307" t="str">
            <v>191330011All</v>
          </cell>
          <cell r="S3307">
            <v>26</v>
          </cell>
        </row>
        <row r="3308">
          <cell r="A3308" t="str">
            <v>191350041All</v>
          </cell>
          <cell r="B3308">
            <v>95</v>
          </cell>
          <cell r="R3308" t="str">
            <v>191330016All</v>
          </cell>
          <cell r="S3308">
            <v>50</v>
          </cell>
        </row>
        <row r="3309">
          <cell r="A3309" t="str">
            <v>191350081All</v>
          </cell>
          <cell r="B3309">
            <v>29</v>
          </cell>
          <cell r="R3309" t="str">
            <v>191330041All</v>
          </cell>
          <cell r="S3309">
            <v>109</v>
          </cell>
        </row>
        <row r="3310">
          <cell r="A3310" t="str">
            <v>191370011All</v>
          </cell>
          <cell r="B3310">
            <v>26</v>
          </cell>
          <cell r="R3310" t="str">
            <v>191330051All</v>
          </cell>
          <cell r="S3310">
            <v>50</v>
          </cell>
        </row>
        <row r="3311">
          <cell r="A3311" t="str">
            <v>191370016All</v>
          </cell>
          <cell r="B3311">
            <v>43</v>
          </cell>
          <cell r="R3311" t="str">
            <v>191330081All</v>
          </cell>
          <cell r="S3311">
            <v>32</v>
          </cell>
        </row>
        <row r="3312">
          <cell r="A3312" t="str">
            <v>191370041All</v>
          </cell>
          <cell r="B3312">
            <v>109</v>
          </cell>
          <cell r="R3312" t="str">
            <v>191350011All</v>
          </cell>
          <cell r="S3312">
            <v>29</v>
          </cell>
        </row>
        <row r="3313">
          <cell r="A3313" t="str">
            <v>191370051All</v>
          </cell>
          <cell r="B3313">
            <v>50</v>
          </cell>
          <cell r="R3313" t="str">
            <v>191350016All</v>
          </cell>
          <cell r="S3313">
            <v>34</v>
          </cell>
        </row>
        <row r="3314">
          <cell r="A3314" t="str">
            <v>191370081All</v>
          </cell>
          <cell r="B3314">
            <v>33</v>
          </cell>
          <cell r="R3314" t="str">
            <v>191350041All</v>
          </cell>
          <cell r="S3314">
            <v>95</v>
          </cell>
        </row>
        <row r="3315">
          <cell r="A3315" t="str">
            <v>191390011All</v>
          </cell>
          <cell r="B3315">
            <v>28</v>
          </cell>
          <cell r="R3315" t="str">
            <v>191350081All</v>
          </cell>
          <cell r="S3315">
            <v>29</v>
          </cell>
        </row>
        <row r="3316">
          <cell r="A3316" t="str">
            <v>191390016All</v>
          </cell>
          <cell r="B3316">
            <v>42</v>
          </cell>
          <cell r="R3316" t="str">
            <v>191370011All</v>
          </cell>
          <cell r="S3316">
            <v>26</v>
          </cell>
        </row>
        <row r="3317">
          <cell r="A3317" t="str">
            <v>191390041All</v>
          </cell>
          <cell r="B3317">
            <v>116</v>
          </cell>
          <cell r="R3317" t="str">
            <v>191370016All</v>
          </cell>
          <cell r="S3317">
            <v>43</v>
          </cell>
        </row>
        <row r="3318">
          <cell r="A3318" t="str">
            <v>191390081All</v>
          </cell>
          <cell r="B3318">
            <v>34</v>
          </cell>
          <cell r="R3318" t="str">
            <v>191370041All</v>
          </cell>
          <cell r="S3318">
            <v>109</v>
          </cell>
        </row>
        <row r="3319">
          <cell r="A3319" t="str">
            <v>191410016All</v>
          </cell>
          <cell r="B3319">
            <v>55</v>
          </cell>
          <cell r="R3319" t="str">
            <v>191370051All</v>
          </cell>
          <cell r="S3319">
            <v>50</v>
          </cell>
        </row>
        <row r="3320">
          <cell r="A3320" t="str">
            <v>191410041All</v>
          </cell>
          <cell r="B3320">
            <v>123</v>
          </cell>
          <cell r="R3320" t="str">
            <v>191370081All</v>
          </cell>
          <cell r="S3320">
            <v>33</v>
          </cell>
        </row>
        <row r="3321">
          <cell r="A3321" t="str">
            <v>191410081All</v>
          </cell>
          <cell r="B3321">
            <v>37</v>
          </cell>
          <cell r="R3321" t="str">
            <v>191390011All</v>
          </cell>
          <cell r="S3321">
            <v>28</v>
          </cell>
        </row>
        <row r="3322">
          <cell r="A3322" t="str">
            <v>191430016All</v>
          </cell>
          <cell r="B3322">
            <v>55</v>
          </cell>
          <cell r="R3322" t="str">
            <v>191390016All</v>
          </cell>
          <cell r="S3322">
            <v>42</v>
          </cell>
        </row>
        <row r="3323">
          <cell r="A3323" t="str">
            <v>191430041All</v>
          </cell>
          <cell r="B3323">
            <v>118</v>
          </cell>
          <cell r="R3323" t="str">
            <v>191390041All</v>
          </cell>
          <cell r="S3323">
            <v>116</v>
          </cell>
        </row>
        <row r="3324">
          <cell r="A3324" t="str">
            <v>191430081All</v>
          </cell>
          <cell r="B3324">
            <v>35</v>
          </cell>
          <cell r="R3324" t="str">
            <v>191390081All</v>
          </cell>
          <cell r="S3324">
            <v>34</v>
          </cell>
        </row>
        <row r="3325">
          <cell r="A3325" t="str">
            <v>191450011All</v>
          </cell>
          <cell r="B3325">
            <v>26</v>
          </cell>
          <cell r="R3325" t="str">
            <v>191410016All</v>
          </cell>
          <cell r="S3325">
            <v>55</v>
          </cell>
        </row>
        <row r="3326">
          <cell r="A3326" t="str">
            <v>191450016All</v>
          </cell>
          <cell r="B3326">
            <v>43</v>
          </cell>
          <cell r="R3326" t="str">
            <v>191410041All</v>
          </cell>
          <cell r="S3326">
            <v>123</v>
          </cell>
        </row>
        <row r="3327">
          <cell r="A3327" t="str">
            <v>191450041All</v>
          </cell>
          <cell r="B3327">
            <v>101</v>
          </cell>
          <cell r="R3327" t="str">
            <v>191410081All</v>
          </cell>
          <cell r="S3327">
            <v>37</v>
          </cell>
        </row>
        <row r="3328">
          <cell r="A3328" t="str">
            <v>191450051All</v>
          </cell>
          <cell r="B3328">
            <v>48</v>
          </cell>
          <cell r="R3328" t="str">
            <v>191430016All</v>
          </cell>
          <cell r="S3328">
            <v>55</v>
          </cell>
        </row>
        <row r="3329">
          <cell r="A3329" t="str">
            <v>191450081All</v>
          </cell>
          <cell r="B3329">
            <v>32</v>
          </cell>
          <cell r="R3329" t="str">
            <v>191430041All</v>
          </cell>
          <cell r="S3329">
            <v>118</v>
          </cell>
        </row>
        <row r="3330">
          <cell r="A3330" t="str">
            <v>191470016All</v>
          </cell>
          <cell r="B3330">
            <v>55</v>
          </cell>
          <cell r="R3330" t="str">
            <v>191430081All</v>
          </cell>
          <cell r="S3330">
            <v>35</v>
          </cell>
        </row>
        <row r="3331">
          <cell r="A3331" t="str">
            <v>191470041All</v>
          </cell>
          <cell r="B3331">
            <v>121</v>
          </cell>
          <cell r="R3331" t="str">
            <v>191450011All</v>
          </cell>
          <cell r="S3331">
            <v>26</v>
          </cell>
        </row>
        <row r="3332">
          <cell r="A3332" t="str">
            <v>191470081All</v>
          </cell>
          <cell r="B3332">
            <v>33</v>
          </cell>
          <cell r="R3332" t="str">
            <v>191450016All</v>
          </cell>
          <cell r="S3332">
            <v>43</v>
          </cell>
        </row>
        <row r="3333">
          <cell r="A3333" t="str">
            <v>191490016All</v>
          </cell>
          <cell r="B3333">
            <v>55</v>
          </cell>
          <cell r="R3333" t="str">
            <v>191450041All</v>
          </cell>
          <cell r="S3333">
            <v>101</v>
          </cell>
        </row>
        <row r="3334">
          <cell r="A3334" t="str">
            <v>191490041All</v>
          </cell>
          <cell r="B3334">
            <v>118</v>
          </cell>
          <cell r="R3334" t="str">
            <v>191450051All</v>
          </cell>
          <cell r="S3334">
            <v>48</v>
          </cell>
        </row>
        <row r="3335">
          <cell r="A3335" t="str">
            <v>191490081All</v>
          </cell>
          <cell r="B3335">
            <v>35</v>
          </cell>
          <cell r="R3335" t="str">
            <v>191450081All</v>
          </cell>
          <cell r="S3335">
            <v>32</v>
          </cell>
        </row>
        <row r="3336">
          <cell r="A3336" t="str">
            <v>191510016All</v>
          </cell>
          <cell r="B3336">
            <v>55</v>
          </cell>
          <cell r="R3336" t="str">
            <v>191470016All</v>
          </cell>
          <cell r="S3336">
            <v>55</v>
          </cell>
        </row>
        <row r="3337">
          <cell r="A3337" t="str">
            <v>191510041All</v>
          </cell>
          <cell r="B3337">
            <v>122</v>
          </cell>
          <cell r="R3337" t="str">
            <v>191470041All</v>
          </cell>
          <cell r="S3337">
            <v>121</v>
          </cell>
        </row>
        <row r="3338">
          <cell r="A3338" t="str">
            <v>191510081All</v>
          </cell>
          <cell r="B3338">
            <v>34</v>
          </cell>
          <cell r="R3338" t="str">
            <v>191470081All</v>
          </cell>
          <cell r="S3338">
            <v>33</v>
          </cell>
        </row>
        <row r="3339">
          <cell r="A3339" t="str">
            <v>191530016All</v>
          </cell>
          <cell r="B3339">
            <v>47</v>
          </cell>
          <cell r="R3339" t="str">
            <v>191490016All</v>
          </cell>
          <cell r="S3339">
            <v>55</v>
          </cell>
        </row>
        <row r="3340">
          <cell r="A3340" t="str">
            <v>191530041All</v>
          </cell>
          <cell r="B3340">
            <v>116</v>
          </cell>
          <cell r="R3340" t="str">
            <v>191490041All</v>
          </cell>
          <cell r="S3340">
            <v>118</v>
          </cell>
        </row>
        <row r="3341">
          <cell r="A3341" t="str">
            <v>191530081All</v>
          </cell>
          <cell r="B3341">
            <v>33</v>
          </cell>
          <cell r="R3341" t="str">
            <v>191490081All</v>
          </cell>
          <cell r="S3341">
            <v>35</v>
          </cell>
        </row>
        <row r="3342">
          <cell r="A3342" t="str">
            <v>191550011All</v>
          </cell>
          <cell r="B3342">
            <v>25</v>
          </cell>
          <cell r="R3342" t="str">
            <v>191510016All</v>
          </cell>
          <cell r="S3342">
            <v>55</v>
          </cell>
        </row>
        <row r="3343">
          <cell r="A3343" t="str">
            <v>191550016All</v>
          </cell>
          <cell r="B3343">
            <v>43</v>
          </cell>
          <cell r="R3343" t="str">
            <v>191510041All</v>
          </cell>
          <cell r="S3343">
            <v>122</v>
          </cell>
        </row>
        <row r="3344">
          <cell r="A3344" t="str">
            <v>191550041All</v>
          </cell>
          <cell r="B3344">
            <v>114</v>
          </cell>
          <cell r="R3344" t="str">
            <v>191510081All</v>
          </cell>
          <cell r="S3344">
            <v>34</v>
          </cell>
        </row>
        <row r="3345">
          <cell r="A3345" t="str">
            <v>191550051All</v>
          </cell>
          <cell r="B3345">
            <v>50</v>
          </cell>
          <cell r="R3345" t="str">
            <v>191530016All</v>
          </cell>
          <cell r="S3345">
            <v>47</v>
          </cell>
        </row>
        <row r="3346">
          <cell r="A3346" t="str">
            <v>191550081All</v>
          </cell>
          <cell r="B3346">
            <v>34</v>
          </cell>
          <cell r="R3346" t="str">
            <v>191530041All</v>
          </cell>
          <cell r="S3346">
            <v>116</v>
          </cell>
        </row>
        <row r="3347">
          <cell r="A3347" t="str">
            <v>191560011All</v>
          </cell>
          <cell r="B3347">
            <v>25</v>
          </cell>
          <cell r="R3347" t="str">
            <v>191530081All</v>
          </cell>
          <cell r="S3347">
            <v>33</v>
          </cell>
        </row>
        <row r="3348">
          <cell r="A3348" t="str">
            <v>191560016All</v>
          </cell>
          <cell r="B3348">
            <v>43</v>
          </cell>
          <cell r="R3348" t="str">
            <v>191550011All</v>
          </cell>
          <cell r="S3348">
            <v>25</v>
          </cell>
        </row>
        <row r="3349">
          <cell r="A3349" t="str">
            <v>191560041All</v>
          </cell>
          <cell r="B3349">
            <v>114</v>
          </cell>
          <cell r="R3349" t="str">
            <v>191550016All</v>
          </cell>
          <cell r="S3349">
            <v>43</v>
          </cell>
        </row>
        <row r="3350">
          <cell r="A3350" t="str">
            <v>191560051All</v>
          </cell>
          <cell r="B3350">
            <v>50</v>
          </cell>
          <cell r="R3350" t="str">
            <v>191550041All</v>
          </cell>
          <cell r="S3350">
            <v>114</v>
          </cell>
        </row>
        <row r="3351">
          <cell r="A3351" t="str">
            <v>191560081All</v>
          </cell>
          <cell r="B3351">
            <v>34</v>
          </cell>
          <cell r="R3351" t="str">
            <v>191550051All</v>
          </cell>
          <cell r="S3351">
            <v>50</v>
          </cell>
        </row>
        <row r="3352">
          <cell r="A3352" t="str">
            <v>191570011All</v>
          </cell>
          <cell r="B3352">
            <v>29</v>
          </cell>
          <cell r="R3352" t="str">
            <v>191550081All</v>
          </cell>
          <cell r="S3352">
            <v>34</v>
          </cell>
        </row>
        <row r="3353">
          <cell r="A3353" t="str">
            <v>191570016All</v>
          </cell>
          <cell r="B3353">
            <v>47</v>
          </cell>
          <cell r="R3353" t="str">
            <v>191560011All</v>
          </cell>
          <cell r="S3353">
            <v>25</v>
          </cell>
        </row>
        <row r="3354">
          <cell r="A3354" t="str">
            <v>191570041All</v>
          </cell>
          <cell r="B3354">
            <v>121</v>
          </cell>
          <cell r="R3354" t="str">
            <v>191560016All</v>
          </cell>
          <cell r="S3354">
            <v>43</v>
          </cell>
        </row>
        <row r="3355">
          <cell r="A3355" t="str">
            <v>191570081All</v>
          </cell>
          <cell r="B3355">
            <v>36</v>
          </cell>
          <cell r="R3355" t="str">
            <v>191560041All</v>
          </cell>
          <cell r="S3355">
            <v>114</v>
          </cell>
        </row>
        <row r="3356">
          <cell r="A3356" t="str">
            <v>191590011All</v>
          </cell>
          <cell r="B3356">
            <v>29</v>
          </cell>
          <cell r="R3356" t="str">
            <v>191560051All</v>
          </cell>
          <cell r="S3356">
            <v>50</v>
          </cell>
        </row>
        <row r="3357">
          <cell r="A3357" t="str">
            <v>191590016All</v>
          </cell>
          <cell r="B3357">
            <v>34</v>
          </cell>
          <cell r="R3357" t="str">
            <v>191560081All</v>
          </cell>
          <cell r="S3357">
            <v>34</v>
          </cell>
        </row>
        <row r="3358">
          <cell r="A3358" t="str">
            <v>191590041All</v>
          </cell>
          <cell r="B3358">
            <v>93</v>
          </cell>
          <cell r="R3358" t="str">
            <v>191570011All</v>
          </cell>
          <cell r="S3358">
            <v>29</v>
          </cell>
        </row>
        <row r="3359">
          <cell r="A3359" t="str">
            <v>191590051All</v>
          </cell>
          <cell r="B3359">
            <v>45</v>
          </cell>
          <cell r="R3359" t="str">
            <v>191570016All</v>
          </cell>
          <cell r="S3359">
            <v>47</v>
          </cell>
        </row>
        <row r="3360">
          <cell r="A3360" t="str">
            <v>191590081All</v>
          </cell>
          <cell r="B3360">
            <v>29</v>
          </cell>
          <cell r="R3360" t="str">
            <v>191570041All</v>
          </cell>
          <cell r="S3360">
            <v>121</v>
          </cell>
        </row>
        <row r="3361">
          <cell r="A3361" t="str">
            <v>191610016All</v>
          </cell>
          <cell r="B3361">
            <v>50</v>
          </cell>
          <cell r="R3361" t="str">
            <v>191570081All</v>
          </cell>
          <cell r="S3361">
            <v>36</v>
          </cell>
        </row>
        <row r="3362">
          <cell r="A3362" t="str">
            <v>191610041All</v>
          </cell>
          <cell r="B3362">
            <v>119</v>
          </cell>
          <cell r="R3362" t="str">
            <v>191590011All</v>
          </cell>
          <cell r="S3362">
            <v>29</v>
          </cell>
        </row>
        <row r="3363">
          <cell r="A3363" t="str">
            <v>191610081All</v>
          </cell>
          <cell r="B3363">
            <v>34</v>
          </cell>
          <cell r="R3363" t="str">
            <v>191590016All</v>
          </cell>
          <cell r="S3363">
            <v>34</v>
          </cell>
        </row>
        <row r="3364">
          <cell r="A3364" t="str">
            <v>191630011All</v>
          </cell>
          <cell r="B3364">
            <v>32</v>
          </cell>
          <cell r="R3364" t="str">
            <v>191590041All</v>
          </cell>
          <cell r="S3364">
            <v>93</v>
          </cell>
        </row>
        <row r="3365">
          <cell r="A3365" t="str">
            <v>191630016All</v>
          </cell>
          <cell r="B3365">
            <v>42</v>
          </cell>
          <cell r="R3365" t="str">
            <v>191590051All</v>
          </cell>
          <cell r="S3365">
            <v>45</v>
          </cell>
        </row>
        <row r="3366">
          <cell r="A3366" t="str">
            <v>191630041All</v>
          </cell>
          <cell r="B3366">
            <v>128</v>
          </cell>
          <cell r="R3366" t="str">
            <v>191590081All</v>
          </cell>
          <cell r="S3366">
            <v>29</v>
          </cell>
        </row>
        <row r="3367">
          <cell r="A3367" t="str">
            <v>191630081All</v>
          </cell>
          <cell r="B3367">
            <v>37</v>
          </cell>
          <cell r="R3367" t="str">
            <v>191610016All</v>
          </cell>
          <cell r="S3367">
            <v>50</v>
          </cell>
        </row>
        <row r="3368">
          <cell r="A3368" t="str">
            <v>191650011All</v>
          </cell>
          <cell r="B3368">
            <v>25</v>
          </cell>
          <cell r="R3368" t="str">
            <v>191610041All</v>
          </cell>
          <cell r="S3368">
            <v>119</v>
          </cell>
        </row>
        <row r="3369">
          <cell r="A3369" t="str">
            <v>191650016All</v>
          </cell>
          <cell r="B3369">
            <v>50</v>
          </cell>
          <cell r="R3369" t="str">
            <v>191610081All</v>
          </cell>
          <cell r="S3369">
            <v>34</v>
          </cell>
        </row>
        <row r="3370">
          <cell r="A3370" t="str">
            <v>191650041All</v>
          </cell>
          <cell r="B3370">
            <v>118</v>
          </cell>
          <cell r="R3370" t="str">
            <v>191610091All</v>
          </cell>
          <cell r="S3370">
            <v>36</v>
          </cell>
        </row>
        <row r="3371">
          <cell r="A3371" t="str">
            <v>191650051All</v>
          </cell>
          <cell r="B3371">
            <v>50</v>
          </cell>
          <cell r="R3371" t="str">
            <v>191630011All</v>
          </cell>
          <cell r="S3371">
            <v>32</v>
          </cell>
        </row>
        <row r="3372">
          <cell r="A3372" t="str">
            <v>191650081All</v>
          </cell>
          <cell r="B3372">
            <v>35</v>
          </cell>
          <cell r="R3372" t="str">
            <v>191630016All</v>
          </cell>
          <cell r="S3372">
            <v>42</v>
          </cell>
        </row>
        <row r="3373">
          <cell r="A3373" t="str">
            <v>191670011All</v>
          </cell>
          <cell r="B3373">
            <v>24</v>
          </cell>
          <cell r="R3373" t="str">
            <v>191630041All</v>
          </cell>
          <cell r="S3373">
            <v>128</v>
          </cell>
        </row>
        <row r="3374">
          <cell r="A3374" t="str">
            <v>191670016All</v>
          </cell>
          <cell r="B3374">
            <v>55</v>
          </cell>
          <cell r="R3374" t="str">
            <v>191630081All</v>
          </cell>
          <cell r="S3374">
            <v>37</v>
          </cell>
        </row>
        <row r="3375">
          <cell r="A3375" t="str">
            <v>191670041All</v>
          </cell>
          <cell r="B3375">
            <v>125</v>
          </cell>
          <cell r="R3375" t="str">
            <v>191650011All</v>
          </cell>
          <cell r="S3375">
            <v>25</v>
          </cell>
        </row>
        <row r="3376">
          <cell r="A3376" t="str">
            <v>191670081All</v>
          </cell>
          <cell r="B3376">
            <v>38</v>
          </cell>
          <cell r="R3376" t="str">
            <v>191650016All</v>
          </cell>
          <cell r="S3376">
            <v>50</v>
          </cell>
        </row>
        <row r="3377">
          <cell r="A3377" t="str">
            <v>191690016All</v>
          </cell>
          <cell r="B3377">
            <v>47</v>
          </cell>
          <cell r="R3377" t="str">
            <v>191650041All</v>
          </cell>
          <cell r="S3377">
            <v>118</v>
          </cell>
        </row>
        <row r="3378">
          <cell r="A3378" t="str">
            <v>191690041All</v>
          </cell>
          <cell r="B3378">
            <v>123</v>
          </cell>
          <cell r="R3378" t="str">
            <v>191650051All</v>
          </cell>
          <cell r="S3378">
            <v>50</v>
          </cell>
        </row>
        <row r="3379">
          <cell r="A3379" t="str">
            <v>191690081All</v>
          </cell>
          <cell r="B3379">
            <v>34</v>
          </cell>
          <cell r="R3379" t="str">
            <v>191650081All</v>
          </cell>
          <cell r="S3379">
            <v>35</v>
          </cell>
        </row>
        <row r="3380">
          <cell r="A3380" t="str">
            <v>191710016All</v>
          </cell>
          <cell r="B3380">
            <v>47</v>
          </cell>
          <cell r="R3380" t="str">
            <v>191670011All</v>
          </cell>
          <cell r="S3380">
            <v>24</v>
          </cell>
        </row>
        <row r="3381">
          <cell r="A3381" t="str">
            <v>191710041All</v>
          </cell>
          <cell r="B3381">
            <v>123</v>
          </cell>
          <cell r="R3381" t="str">
            <v>191670016All</v>
          </cell>
          <cell r="S3381">
            <v>55</v>
          </cell>
        </row>
        <row r="3382">
          <cell r="A3382" t="str">
            <v>191710081All</v>
          </cell>
          <cell r="B3382">
            <v>36</v>
          </cell>
          <cell r="R3382" t="str">
            <v>191670041All</v>
          </cell>
          <cell r="S3382">
            <v>125</v>
          </cell>
        </row>
        <row r="3383">
          <cell r="A3383" t="str">
            <v>191730011All</v>
          </cell>
          <cell r="B3383">
            <v>26</v>
          </cell>
          <cell r="R3383" t="str">
            <v>191670081All</v>
          </cell>
          <cell r="S3383">
            <v>38</v>
          </cell>
        </row>
        <row r="3384">
          <cell r="A3384" t="str">
            <v>191730016All</v>
          </cell>
          <cell r="B3384">
            <v>43</v>
          </cell>
          <cell r="R3384" t="str">
            <v>191690016All</v>
          </cell>
          <cell r="S3384">
            <v>47</v>
          </cell>
        </row>
        <row r="3385">
          <cell r="A3385" t="str">
            <v>191730041All</v>
          </cell>
          <cell r="B3385">
            <v>97</v>
          </cell>
          <cell r="R3385" t="str">
            <v>191690041All</v>
          </cell>
          <cell r="S3385">
            <v>123</v>
          </cell>
        </row>
        <row r="3386">
          <cell r="A3386" t="str">
            <v>191730051All</v>
          </cell>
          <cell r="B3386">
            <v>46</v>
          </cell>
          <cell r="R3386" t="str">
            <v>191690081All</v>
          </cell>
          <cell r="S3386">
            <v>34</v>
          </cell>
        </row>
        <row r="3387">
          <cell r="A3387" t="str">
            <v>191730081All</v>
          </cell>
          <cell r="B3387">
            <v>29</v>
          </cell>
          <cell r="R3387" t="str">
            <v>191710016All</v>
          </cell>
          <cell r="S3387">
            <v>47</v>
          </cell>
        </row>
        <row r="3388">
          <cell r="A3388" t="str">
            <v>191750011All</v>
          </cell>
          <cell r="B3388">
            <v>29</v>
          </cell>
          <cell r="R3388" t="str">
            <v>191710041All</v>
          </cell>
          <cell r="S3388">
            <v>123</v>
          </cell>
        </row>
        <row r="3389">
          <cell r="A3389" t="str">
            <v>191750016All</v>
          </cell>
          <cell r="B3389">
            <v>36</v>
          </cell>
          <cell r="R3389" t="str">
            <v>191710081All</v>
          </cell>
          <cell r="S3389">
            <v>36</v>
          </cell>
        </row>
        <row r="3390">
          <cell r="A3390" t="str">
            <v>191750041All</v>
          </cell>
          <cell r="B3390">
            <v>104</v>
          </cell>
          <cell r="R3390" t="str">
            <v>191730011All</v>
          </cell>
          <cell r="S3390">
            <v>26</v>
          </cell>
        </row>
        <row r="3391">
          <cell r="A3391" t="str">
            <v>191750051All</v>
          </cell>
          <cell r="B3391">
            <v>50</v>
          </cell>
          <cell r="R3391" t="str">
            <v>191730016All</v>
          </cell>
          <cell r="S3391">
            <v>43</v>
          </cell>
        </row>
        <row r="3392">
          <cell r="A3392" t="str">
            <v>191750081All</v>
          </cell>
          <cell r="B3392">
            <v>32</v>
          </cell>
          <cell r="R3392" t="str">
            <v>191730041All</v>
          </cell>
          <cell r="S3392">
            <v>97</v>
          </cell>
        </row>
        <row r="3393">
          <cell r="A3393" t="str">
            <v>191770011All</v>
          </cell>
          <cell r="B3393">
            <v>32</v>
          </cell>
          <cell r="R3393" t="str">
            <v>191730051All</v>
          </cell>
          <cell r="S3393">
            <v>46</v>
          </cell>
        </row>
        <row r="3394">
          <cell r="A3394" t="str">
            <v>191770016All</v>
          </cell>
          <cell r="B3394">
            <v>38</v>
          </cell>
          <cell r="R3394" t="str">
            <v>191730081All</v>
          </cell>
          <cell r="S3394">
            <v>29</v>
          </cell>
        </row>
        <row r="3395">
          <cell r="A3395" t="str">
            <v>191770041All</v>
          </cell>
          <cell r="B3395">
            <v>100</v>
          </cell>
          <cell r="R3395" t="str">
            <v>191750011All</v>
          </cell>
          <cell r="S3395">
            <v>29</v>
          </cell>
        </row>
        <row r="3396">
          <cell r="A3396" t="str">
            <v>191770051All</v>
          </cell>
          <cell r="B3396">
            <v>48</v>
          </cell>
          <cell r="R3396" t="str">
            <v>191750016All</v>
          </cell>
          <cell r="S3396">
            <v>36</v>
          </cell>
        </row>
        <row r="3397">
          <cell r="A3397" t="str">
            <v>191770081All</v>
          </cell>
          <cell r="B3397">
            <v>29</v>
          </cell>
          <cell r="R3397" t="str">
            <v>191750041All</v>
          </cell>
          <cell r="S3397">
            <v>104</v>
          </cell>
        </row>
        <row r="3398">
          <cell r="A3398" t="str">
            <v>191790011All</v>
          </cell>
          <cell r="B3398">
            <v>32</v>
          </cell>
          <cell r="R3398" t="str">
            <v>191750051All</v>
          </cell>
          <cell r="S3398">
            <v>50</v>
          </cell>
        </row>
        <row r="3399">
          <cell r="A3399" t="str">
            <v>191790016All</v>
          </cell>
          <cell r="B3399">
            <v>38</v>
          </cell>
          <cell r="R3399" t="str">
            <v>191750081All</v>
          </cell>
          <cell r="S3399">
            <v>32</v>
          </cell>
        </row>
        <row r="3400">
          <cell r="A3400" t="str">
            <v>191790041All</v>
          </cell>
          <cell r="B3400">
            <v>104</v>
          </cell>
          <cell r="R3400" t="str">
            <v>191770011All</v>
          </cell>
          <cell r="S3400">
            <v>32</v>
          </cell>
        </row>
        <row r="3401">
          <cell r="A3401" t="str">
            <v>191790081All</v>
          </cell>
          <cell r="B3401">
            <v>32</v>
          </cell>
          <cell r="R3401" t="str">
            <v>191770016All</v>
          </cell>
          <cell r="S3401">
            <v>38</v>
          </cell>
        </row>
        <row r="3402">
          <cell r="A3402" t="str">
            <v>191810011All</v>
          </cell>
          <cell r="B3402">
            <v>28</v>
          </cell>
          <cell r="R3402" t="str">
            <v>191770041All</v>
          </cell>
          <cell r="S3402">
            <v>100</v>
          </cell>
        </row>
        <row r="3403">
          <cell r="A3403" t="str">
            <v>191810016All</v>
          </cell>
          <cell r="B3403">
            <v>36</v>
          </cell>
          <cell r="R3403" t="str">
            <v>191770051All</v>
          </cell>
          <cell r="S3403">
            <v>48</v>
          </cell>
        </row>
        <row r="3404">
          <cell r="A3404" t="str">
            <v>191810041All</v>
          </cell>
          <cell r="B3404">
            <v>106</v>
          </cell>
          <cell r="R3404" t="str">
            <v>191770081All</v>
          </cell>
          <cell r="S3404">
            <v>29</v>
          </cell>
        </row>
        <row r="3405">
          <cell r="A3405" t="str">
            <v>191810081All</v>
          </cell>
          <cell r="B3405">
            <v>32</v>
          </cell>
          <cell r="R3405" t="str">
            <v>191790011All</v>
          </cell>
          <cell r="S3405">
            <v>32</v>
          </cell>
        </row>
        <row r="3406">
          <cell r="A3406" t="str">
            <v>191830011All</v>
          </cell>
          <cell r="B3406">
            <v>32</v>
          </cell>
          <cell r="R3406" t="str">
            <v>191790016All</v>
          </cell>
          <cell r="S3406">
            <v>38</v>
          </cell>
        </row>
        <row r="3407">
          <cell r="A3407" t="str">
            <v>191830016All</v>
          </cell>
          <cell r="B3407">
            <v>39</v>
          </cell>
          <cell r="R3407" t="str">
            <v>191790041All</v>
          </cell>
          <cell r="S3407">
            <v>104</v>
          </cell>
        </row>
        <row r="3408">
          <cell r="A3408" t="str">
            <v>191830041All</v>
          </cell>
          <cell r="B3408">
            <v>118</v>
          </cell>
          <cell r="R3408" t="str">
            <v>191790081All</v>
          </cell>
          <cell r="S3408">
            <v>32</v>
          </cell>
        </row>
        <row r="3409">
          <cell r="A3409" t="str">
            <v>191830081All</v>
          </cell>
          <cell r="B3409">
            <v>34</v>
          </cell>
          <cell r="R3409" t="str">
            <v>191810011All</v>
          </cell>
          <cell r="S3409">
            <v>28</v>
          </cell>
        </row>
        <row r="3410">
          <cell r="A3410" t="str">
            <v>191850011All</v>
          </cell>
          <cell r="B3410">
            <v>29</v>
          </cell>
          <cell r="R3410" t="str">
            <v>191810016All</v>
          </cell>
          <cell r="S3410">
            <v>36</v>
          </cell>
        </row>
        <row r="3411">
          <cell r="A3411" t="str">
            <v>191850016All</v>
          </cell>
          <cell r="B3411">
            <v>34</v>
          </cell>
          <cell r="R3411" t="str">
            <v>191810041All</v>
          </cell>
          <cell r="S3411">
            <v>106</v>
          </cell>
        </row>
        <row r="3412">
          <cell r="A3412" t="str">
            <v>191850041All</v>
          </cell>
          <cell r="B3412">
            <v>93</v>
          </cell>
          <cell r="R3412" t="str">
            <v>191810081All</v>
          </cell>
          <cell r="S3412">
            <v>32</v>
          </cell>
        </row>
        <row r="3413">
          <cell r="A3413" t="str">
            <v>191850051All</v>
          </cell>
          <cell r="B3413">
            <v>45</v>
          </cell>
          <cell r="R3413" t="str">
            <v>191830011All</v>
          </cell>
          <cell r="S3413">
            <v>32</v>
          </cell>
        </row>
        <row r="3414">
          <cell r="A3414" t="str">
            <v>191850081All</v>
          </cell>
          <cell r="B3414">
            <v>28</v>
          </cell>
          <cell r="R3414" t="str">
            <v>191830016All</v>
          </cell>
          <cell r="S3414">
            <v>39</v>
          </cell>
        </row>
        <row r="3415">
          <cell r="A3415" t="str">
            <v>191870016All</v>
          </cell>
          <cell r="B3415">
            <v>47</v>
          </cell>
          <cell r="R3415" t="str">
            <v>191830041All</v>
          </cell>
          <cell r="S3415">
            <v>118</v>
          </cell>
        </row>
        <row r="3416">
          <cell r="A3416" t="str">
            <v>191870041All</v>
          </cell>
          <cell r="B3416">
            <v>123</v>
          </cell>
          <cell r="R3416" t="str">
            <v>191830081All</v>
          </cell>
          <cell r="S3416">
            <v>34</v>
          </cell>
        </row>
        <row r="3417">
          <cell r="A3417" t="str">
            <v>191870081All</v>
          </cell>
          <cell r="B3417">
            <v>34</v>
          </cell>
          <cell r="R3417" t="str">
            <v>191850011All</v>
          </cell>
          <cell r="S3417">
            <v>29</v>
          </cell>
        </row>
        <row r="3418">
          <cell r="A3418" t="str">
            <v>191890016All</v>
          </cell>
          <cell r="B3418">
            <v>50</v>
          </cell>
          <cell r="R3418" t="str">
            <v>191850016All</v>
          </cell>
          <cell r="S3418">
            <v>34</v>
          </cell>
        </row>
        <row r="3419">
          <cell r="A3419" t="str">
            <v>191890041All</v>
          </cell>
          <cell r="B3419">
            <v>120</v>
          </cell>
          <cell r="R3419" t="str">
            <v>191850041All</v>
          </cell>
          <cell r="S3419">
            <v>93</v>
          </cell>
        </row>
        <row r="3420">
          <cell r="A3420" t="str">
            <v>191890081All</v>
          </cell>
          <cell r="B3420">
            <v>33</v>
          </cell>
          <cell r="R3420" t="str">
            <v>191850051All</v>
          </cell>
          <cell r="S3420">
            <v>45</v>
          </cell>
        </row>
        <row r="3421">
          <cell r="A3421" t="str">
            <v>191910011All</v>
          </cell>
          <cell r="B3421">
            <v>24</v>
          </cell>
          <cell r="R3421" t="str">
            <v>191850081All</v>
          </cell>
          <cell r="S3421">
            <v>28</v>
          </cell>
        </row>
        <row r="3422">
          <cell r="A3422" t="str">
            <v>191910016All</v>
          </cell>
          <cell r="B3422">
            <v>48</v>
          </cell>
          <cell r="R3422" t="str">
            <v>191870016All</v>
          </cell>
          <cell r="S3422">
            <v>47</v>
          </cell>
        </row>
        <row r="3423">
          <cell r="A3423" t="str">
            <v>191910041All</v>
          </cell>
          <cell r="B3423">
            <v>116</v>
          </cell>
          <cell r="R3423" t="str">
            <v>191870041All</v>
          </cell>
          <cell r="S3423">
            <v>123</v>
          </cell>
        </row>
        <row r="3424">
          <cell r="A3424" t="str">
            <v>191910081All</v>
          </cell>
          <cell r="B3424">
            <v>33</v>
          </cell>
          <cell r="R3424" t="str">
            <v>191870081All</v>
          </cell>
          <cell r="S3424">
            <v>34</v>
          </cell>
        </row>
        <row r="3425">
          <cell r="A3425" t="str">
            <v>191930011All</v>
          </cell>
          <cell r="B3425">
            <v>26</v>
          </cell>
          <cell r="R3425" t="str">
            <v>191890016All</v>
          </cell>
          <cell r="S3425">
            <v>50</v>
          </cell>
        </row>
        <row r="3426">
          <cell r="A3426" t="str">
            <v>191930016All</v>
          </cell>
          <cell r="B3426">
            <v>50</v>
          </cell>
          <cell r="R3426" t="str">
            <v>191890041All</v>
          </cell>
          <cell r="S3426">
            <v>120</v>
          </cell>
        </row>
        <row r="3427">
          <cell r="A3427" t="str">
            <v>191930041All</v>
          </cell>
          <cell r="B3427">
            <v>110</v>
          </cell>
          <cell r="R3427" t="str">
            <v>191890081All</v>
          </cell>
          <cell r="S3427">
            <v>33</v>
          </cell>
        </row>
        <row r="3428">
          <cell r="A3428" t="str">
            <v>191930081All</v>
          </cell>
          <cell r="B3428">
            <v>32</v>
          </cell>
          <cell r="R3428" t="str">
            <v>191910011All</v>
          </cell>
          <cell r="S3428">
            <v>24</v>
          </cell>
        </row>
        <row r="3429">
          <cell r="A3429" t="str">
            <v>191950016All</v>
          </cell>
          <cell r="B3429">
            <v>50</v>
          </cell>
          <cell r="R3429" t="str">
            <v>191910016All</v>
          </cell>
          <cell r="S3429">
            <v>48</v>
          </cell>
        </row>
        <row r="3430">
          <cell r="A3430" t="str">
            <v>191950041All</v>
          </cell>
          <cell r="B3430">
            <v>118</v>
          </cell>
          <cell r="R3430" t="str">
            <v>191910041All</v>
          </cell>
          <cell r="S3430">
            <v>116</v>
          </cell>
        </row>
        <row r="3431">
          <cell r="A3431" t="str">
            <v>191950081All</v>
          </cell>
          <cell r="B3431">
            <v>33</v>
          </cell>
          <cell r="R3431" t="str">
            <v>191910081All</v>
          </cell>
          <cell r="S3431">
            <v>33</v>
          </cell>
        </row>
        <row r="3432">
          <cell r="A3432" t="str">
            <v>191970016All</v>
          </cell>
          <cell r="B3432">
            <v>50</v>
          </cell>
          <cell r="R3432" t="str">
            <v>191930011All</v>
          </cell>
          <cell r="S3432">
            <v>26</v>
          </cell>
        </row>
        <row r="3433">
          <cell r="A3433" t="str">
            <v>191970041All</v>
          </cell>
          <cell r="B3433">
            <v>120</v>
          </cell>
          <cell r="R3433" t="str">
            <v>191930016All</v>
          </cell>
          <cell r="S3433">
            <v>50</v>
          </cell>
        </row>
        <row r="3434">
          <cell r="A3434" t="str">
            <v>191970081All</v>
          </cell>
          <cell r="B3434">
            <v>33</v>
          </cell>
          <cell r="R3434" t="str">
            <v>191930041All</v>
          </cell>
          <cell r="S3434">
            <v>110</v>
          </cell>
        </row>
        <row r="3435">
          <cell r="A3435" t="str">
            <v>200010011All</v>
          </cell>
          <cell r="B3435">
            <v>24</v>
          </cell>
          <cell r="R3435" t="str">
            <v>191930081All</v>
          </cell>
          <cell r="S3435">
            <v>32</v>
          </cell>
        </row>
        <row r="3436">
          <cell r="A3436" t="str">
            <v>200010016All</v>
          </cell>
          <cell r="B3436">
            <v>21</v>
          </cell>
          <cell r="R3436" t="str">
            <v>191950016All</v>
          </cell>
          <cell r="S3436">
            <v>50</v>
          </cell>
        </row>
        <row r="3437">
          <cell r="A3437" t="str">
            <v>200010041All</v>
          </cell>
          <cell r="B3437">
            <v>72</v>
          </cell>
          <cell r="R3437" t="str">
            <v>191950041All</v>
          </cell>
          <cell r="S3437">
            <v>118</v>
          </cell>
        </row>
        <row r="3438">
          <cell r="A3438" t="str">
            <v>200010051All</v>
          </cell>
          <cell r="B3438">
            <v>48</v>
          </cell>
          <cell r="R3438" t="str">
            <v>191950081All</v>
          </cell>
          <cell r="S3438">
            <v>33</v>
          </cell>
        </row>
        <row r="3439">
          <cell r="A3439" t="str">
            <v>200010081All</v>
          </cell>
          <cell r="B3439">
            <v>17</v>
          </cell>
          <cell r="R3439" t="str">
            <v>191970016All</v>
          </cell>
          <cell r="S3439">
            <v>50</v>
          </cell>
        </row>
        <row r="3440">
          <cell r="A3440" t="str">
            <v>200030011All</v>
          </cell>
          <cell r="B3440">
            <v>26</v>
          </cell>
          <cell r="R3440" t="str">
            <v>191970041All</v>
          </cell>
          <cell r="S3440">
            <v>120</v>
          </cell>
        </row>
        <row r="3441">
          <cell r="A3441" t="str">
            <v>200030016All</v>
          </cell>
          <cell r="B3441">
            <v>21</v>
          </cell>
          <cell r="R3441" t="str">
            <v>191970081All</v>
          </cell>
          <cell r="S3441">
            <v>33</v>
          </cell>
        </row>
        <row r="3442">
          <cell r="A3442" t="str">
            <v>200030041All</v>
          </cell>
          <cell r="B3442">
            <v>75</v>
          </cell>
          <cell r="R3442" t="str">
            <v>200010011All</v>
          </cell>
          <cell r="S3442">
            <v>24</v>
          </cell>
        </row>
        <row r="3443">
          <cell r="A3443" t="str">
            <v>200030051All</v>
          </cell>
          <cell r="B3443">
            <v>55</v>
          </cell>
          <cell r="R3443" t="str">
            <v>200010016All</v>
          </cell>
          <cell r="S3443">
            <v>21</v>
          </cell>
        </row>
        <row r="3444">
          <cell r="A3444" t="str">
            <v>200030081All</v>
          </cell>
          <cell r="B3444">
            <v>20</v>
          </cell>
          <cell r="R3444" t="str">
            <v>200010041All</v>
          </cell>
          <cell r="S3444">
            <v>72</v>
          </cell>
        </row>
        <row r="3445">
          <cell r="A3445" t="str">
            <v>200050011All</v>
          </cell>
          <cell r="B3445">
            <v>29</v>
          </cell>
          <cell r="R3445" t="str">
            <v>200010051All</v>
          </cell>
          <cell r="S3445">
            <v>48</v>
          </cell>
        </row>
        <row r="3446">
          <cell r="A3446" t="str">
            <v>200050016All</v>
          </cell>
          <cell r="B3446">
            <v>21</v>
          </cell>
          <cell r="R3446" t="str">
            <v>200010081All</v>
          </cell>
          <cell r="S3446">
            <v>17</v>
          </cell>
        </row>
        <row r="3447">
          <cell r="A3447" t="str">
            <v>200050041All</v>
          </cell>
          <cell r="B3447">
            <v>83</v>
          </cell>
          <cell r="R3447" t="str">
            <v>200030011All</v>
          </cell>
          <cell r="S3447">
            <v>26</v>
          </cell>
        </row>
        <row r="3448">
          <cell r="A3448" t="str">
            <v>200050051All</v>
          </cell>
          <cell r="B3448">
            <v>62</v>
          </cell>
          <cell r="R3448" t="str">
            <v>200030016All</v>
          </cell>
          <cell r="S3448">
            <v>21</v>
          </cell>
        </row>
        <row r="3449">
          <cell r="A3449" t="str">
            <v>200050081All</v>
          </cell>
          <cell r="B3449">
            <v>27</v>
          </cell>
          <cell r="R3449" t="str">
            <v>200030041All</v>
          </cell>
          <cell r="S3449">
            <v>75</v>
          </cell>
        </row>
        <row r="3450">
          <cell r="A3450" t="str">
            <v>200070011All</v>
          </cell>
          <cell r="B3450">
            <v>23</v>
          </cell>
          <cell r="R3450" t="str">
            <v>200030051All</v>
          </cell>
          <cell r="S3450">
            <v>55</v>
          </cell>
        </row>
        <row r="3451">
          <cell r="A3451" t="str">
            <v>200070016All</v>
          </cell>
          <cell r="B3451">
            <v>21</v>
          </cell>
          <cell r="R3451" t="str">
            <v>200030081All</v>
          </cell>
          <cell r="S3451">
            <v>20</v>
          </cell>
        </row>
        <row r="3452">
          <cell r="A3452" t="str">
            <v>200070041All</v>
          </cell>
          <cell r="B3452">
            <v>75</v>
          </cell>
          <cell r="R3452" t="str">
            <v>200050011All</v>
          </cell>
          <cell r="S3452">
            <v>29</v>
          </cell>
        </row>
        <row r="3453">
          <cell r="A3453" t="str">
            <v>200070041Irrigated</v>
          </cell>
          <cell r="B3453">
            <v>127</v>
          </cell>
          <cell r="R3453" t="str">
            <v>200050016All</v>
          </cell>
          <cell r="S3453">
            <v>21</v>
          </cell>
        </row>
        <row r="3454">
          <cell r="A3454" t="str">
            <v>200070041Nonirrigated</v>
          </cell>
          <cell r="B3454">
            <v>43</v>
          </cell>
          <cell r="R3454" t="str">
            <v>200050041All</v>
          </cell>
          <cell r="S3454">
            <v>83</v>
          </cell>
        </row>
        <row r="3455">
          <cell r="A3455" t="str">
            <v>200070051All</v>
          </cell>
          <cell r="B3455">
            <v>34</v>
          </cell>
          <cell r="R3455" t="str">
            <v>200050051All</v>
          </cell>
          <cell r="S3455">
            <v>62</v>
          </cell>
        </row>
        <row r="3456">
          <cell r="A3456" t="str">
            <v>200070078All</v>
          </cell>
          <cell r="B3456">
            <v>627</v>
          </cell>
          <cell r="R3456" t="str">
            <v>200050081All</v>
          </cell>
          <cell r="S3456">
            <v>27</v>
          </cell>
        </row>
        <row r="3457">
          <cell r="A3457" t="str">
            <v>200070081All</v>
          </cell>
          <cell r="B3457">
            <v>20</v>
          </cell>
          <cell r="R3457" t="str">
            <v>200070011All</v>
          </cell>
          <cell r="S3457">
            <v>23</v>
          </cell>
        </row>
        <row r="3458">
          <cell r="A3458" t="str">
            <v>200090011All</v>
          </cell>
          <cell r="B3458">
            <v>27</v>
          </cell>
          <cell r="R3458" t="str">
            <v>200070016All</v>
          </cell>
          <cell r="S3458">
            <v>21</v>
          </cell>
        </row>
        <row r="3459">
          <cell r="A3459" t="str">
            <v>200090016All</v>
          </cell>
          <cell r="B3459">
            <v>21</v>
          </cell>
          <cell r="R3459" t="str">
            <v>200070041All</v>
          </cell>
          <cell r="S3459">
            <v>75</v>
          </cell>
        </row>
        <row r="3460">
          <cell r="A3460" t="str">
            <v>200090041All</v>
          </cell>
          <cell r="B3460">
            <v>104</v>
          </cell>
          <cell r="R3460" t="str">
            <v>200070041Irrigated</v>
          </cell>
          <cell r="S3460">
            <v>127</v>
          </cell>
        </row>
        <row r="3461">
          <cell r="A3461" t="str">
            <v>200090041Irrigated</v>
          </cell>
          <cell r="B3461">
            <v>120</v>
          </cell>
          <cell r="R3461" t="str">
            <v>200070041NonIrrigated</v>
          </cell>
          <cell r="S3461">
            <v>43</v>
          </cell>
        </row>
        <row r="3462">
          <cell r="A3462" t="str">
            <v>200090041Nonirrigated</v>
          </cell>
          <cell r="B3462">
            <v>43</v>
          </cell>
          <cell r="R3462" t="str">
            <v>200070051All</v>
          </cell>
          <cell r="S3462">
            <v>34</v>
          </cell>
        </row>
        <row r="3463">
          <cell r="A3463" t="str">
            <v>200090051All</v>
          </cell>
          <cell r="B3463">
            <v>52</v>
          </cell>
          <cell r="R3463" t="str">
            <v>200070078All</v>
          </cell>
          <cell r="S3463">
            <v>627</v>
          </cell>
        </row>
        <row r="3464">
          <cell r="A3464" t="str">
            <v>200090078All</v>
          </cell>
          <cell r="B3464">
            <v>728</v>
          </cell>
          <cell r="R3464" t="str">
            <v>200070081All</v>
          </cell>
          <cell r="S3464">
            <v>20</v>
          </cell>
        </row>
        <row r="3465">
          <cell r="A3465" t="str">
            <v>200090081All</v>
          </cell>
          <cell r="B3465">
            <v>22</v>
          </cell>
          <cell r="R3465" t="str">
            <v>200090011All</v>
          </cell>
          <cell r="S3465">
            <v>27</v>
          </cell>
        </row>
        <row r="3466">
          <cell r="A3466" t="str">
            <v>200090081Irrigated</v>
          </cell>
          <cell r="B3466">
            <v>34</v>
          </cell>
          <cell r="R3466" t="str">
            <v>200090016All</v>
          </cell>
          <cell r="S3466">
            <v>21</v>
          </cell>
        </row>
        <row r="3467">
          <cell r="A3467" t="str">
            <v>200090081Nonirrigated</v>
          </cell>
          <cell r="B3467">
            <v>17</v>
          </cell>
          <cell r="R3467" t="str">
            <v>200090041All</v>
          </cell>
          <cell r="S3467">
            <v>104</v>
          </cell>
        </row>
        <row r="3468">
          <cell r="A3468" t="str">
            <v>200090091All</v>
          </cell>
          <cell r="B3468">
            <v>24</v>
          </cell>
          <cell r="R3468" t="str">
            <v>200090041Irrigated</v>
          </cell>
          <cell r="S3468">
            <v>120</v>
          </cell>
        </row>
        <row r="3469">
          <cell r="A3469" t="str">
            <v>200090091Irrigated</v>
          </cell>
          <cell r="B3469">
            <v>30</v>
          </cell>
          <cell r="R3469" t="str">
            <v>200090041NonIrrigated</v>
          </cell>
          <cell r="S3469">
            <v>43</v>
          </cell>
        </row>
        <row r="3470">
          <cell r="A3470" t="str">
            <v>200090091Nonirrigated</v>
          </cell>
          <cell r="B3470">
            <v>20</v>
          </cell>
          <cell r="R3470" t="str">
            <v>200090051All</v>
          </cell>
          <cell r="S3470">
            <v>52</v>
          </cell>
        </row>
        <row r="3471">
          <cell r="A3471" t="str">
            <v>200110011All</v>
          </cell>
          <cell r="B3471">
            <v>25</v>
          </cell>
          <cell r="R3471" t="str">
            <v>200090078All</v>
          </cell>
          <cell r="S3471">
            <v>728</v>
          </cell>
        </row>
        <row r="3472">
          <cell r="A3472" t="str">
            <v>200110016All</v>
          </cell>
          <cell r="B3472">
            <v>21</v>
          </cell>
          <cell r="R3472" t="str">
            <v>200090081All</v>
          </cell>
          <cell r="S3472">
            <v>22</v>
          </cell>
        </row>
        <row r="3473">
          <cell r="A3473" t="str">
            <v>200110041All</v>
          </cell>
          <cell r="B3473">
            <v>68</v>
          </cell>
          <cell r="R3473" t="str">
            <v>200090081Irrigated</v>
          </cell>
          <cell r="S3473">
            <v>34</v>
          </cell>
        </row>
        <row r="3474">
          <cell r="A3474" t="str">
            <v>200110051All</v>
          </cell>
          <cell r="B3474">
            <v>45</v>
          </cell>
          <cell r="R3474" t="str">
            <v>200090081NonIrrigated</v>
          </cell>
          <cell r="S3474">
            <v>17</v>
          </cell>
        </row>
        <row r="3475">
          <cell r="A3475" t="str">
            <v>200110081All</v>
          </cell>
          <cell r="B3475">
            <v>18</v>
          </cell>
          <cell r="R3475" t="str">
            <v>200090091All</v>
          </cell>
          <cell r="S3475">
            <v>24</v>
          </cell>
        </row>
        <row r="3476">
          <cell r="A3476" t="str">
            <v>200130011All</v>
          </cell>
          <cell r="B3476">
            <v>36</v>
          </cell>
          <cell r="R3476" t="str">
            <v>200090091Irrigated</v>
          </cell>
          <cell r="S3476">
            <v>30</v>
          </cell>
        </row>
        <row r="3477">
          <cell r="A3477" t="str">
            <v>200130016All</v>
          </cell>
          <cell r="B3477">
            <v>21</v>
          </cell>
          <cell r="R3477" t="str">
            <v>200090091NonIrrigated</v>
          </cell>
          <cell r="S3477">
            <v>20</v>
          </cell>
        </row>
        <row r="3478">
          <cell r="A3478" t="str">
            <v>200130041All</v>
          </cell>
          <cell r="B3478">
            <v>95</v>
          </cell>
          <cell r="R3478" t="str">
            <v>200110011All</v>
          </cell>
          <cell r="S3478">
            <v>25</v>
          </cell>
        </row>
        <row r="3479">
          <cell r="A3479" t="str">
            <v>200130051All</v>
          </cell>
          <cell r="B3479">
            <v>59</v>
          </cell>
          <cell r="R3479" t="str">
            <v>200110016All</v>
          </cell>
          <cell r="S3479">
            <v>21</v>
          </cell>
        </row>
        <row r="3480">
          <cell r="A3480" t="str">
            <v>200130081All</v>
          </cell>
          <cell r="B3480">
            <v>30</v>
          </cell>
          <cell r="R3480" t="str">
            <v>200110041All</v>
          </cell>
          <cell r="S3480">
            <v>68</v>
          </cell>
        </row>
        <row r="3481">
          <cell r="A3481" t="str">
            <v>200150011All</v>
          </cell>
          <cell r="B3481">
            <v>24</v>
          </cell>
          <cell r="R3481" t="str">
            <v>200110051All</v>
          </cell>
          <cell r="S3481">
            <v>45</v>
          </cell>
        </row>
        <row r="3482">
          <cell r="A3482" t="str">
            <v>200150016All</v>
          </cell>
          <cell r="B3482">
            <v>21</v>
          </cell>
          <cell r="R3482" t="str">
            <v>200110081All</v>
          </cell>
          <cell r="S3482">
            <v>18</v>
          </cell>
        </row>
        <row r="3483">
          <cell r="A3483" t="str">
            <v>200150041All</v>
          </cell>
          <cell r="B3483">
            <v>69</v>
          </cell>
          <cell r="R3483" t="str">
            <v>200130011All</v>
          </cell>
          <cell r="S3483">
            <v>36</v>
          </cell>
        </row>
        <row r="3484">
          <cell r="A3484" t="str">
            <v>200150051All</v>
          </cell>
          <cell r="B3484">
            <v>43</v>
          </cell>
          <cell r="R3484" t="str">
            <v>200130016All</v>
          </cell>
          <cell r="S3484">
            <v>21</v>
          </cell>
        </row>
        <row r="3485">
          <cell r="A3485" t="str">
            <v>200150078All</v>
          </cell>
          <cell r="B3485">
            <v>583</v>
          </cell>
          <cell r="R3485" t="str">
            <v>200130041All</v>
          </cell>
          <cell r="S3485">
            <v>95</v>
          </cell>
        </row>
        <row r="3486">
          <cell r="A3486" t="str">
            <v>200150081All</v>
          </cell>
          <cell r="B3486">
            <v>21</v>
          </cell>
          <cell r="R3486" t="str">
            <v>200130051All</v>
          </cell>
          <cell r="S3486">
            <v>59</v>
          </cell>
        </row>
        <row r="3487">
          <cell r="A3487" t="str">
            <v>200170011All</v>
          </cell>
          <cell r="B3487">
            <v>26</v>
          </cell>
          <cell r="R3487" t="str">
            <v>200130081All</v>
          </cell>
          <cell r="S3487">
            <v>30</v>
          </cell>
        </row>
        <row r="3488">
          <cell r="A3488" t="str">
            <v>200170016All</v>
          </cell>
          <cell r="B3488">
            <v>21</v>
          </cell>
          <cell r="R3488" t="str">
            <v>200150011All</v>
          </cell>
          <cell r="S3488">
            <v>24</v>
          </cell>
        </row>
        <row r="3489">
          <cell r="A3489" t="str">
            <v>200170041All</v>
          </cell>
          <cell r="B3489">
            <v>65</v>
          </cell>
          <cell r="R3489" t="str">
            <v>200150016All</v>
          </cell>
          <cell r="S3489">
            <v>21</v>
          </cell>
        </row>
        <row r="3490">
          <cell r="A3490" t="str">
            <v>200170051All</v>
          </cell>
          <cell r="B3490">
            <v>46</v>
          </cell>
          <cell r="R3490" t="str">
            <v>200150041All</v>
          </cell>
          <cell r="S3490">
            <v>69</v>
          </cell>
        </row>
        <row r="3491">
          <cell r="A3491" t="str">
            <v>200170081All</v>
          </cell>
          <cell r="B3491">
            <v>22</v>
          </cell>
          <cell r="R3491" t="str">
            <v>200150051All</v>
          </cell>
          <cell r="S3491">
            <v>43</v>
          </cell>
        </row>
        <row r="3492">
          <cell r="A3492" t="str">
            <v>200190011All</v>
          </cell>
          <cell r="B3492">
            <v>20</v>
          </cell>
          <cell r="R3492" t="str">
            <v>200150078All</v>
          </cell>
          <cell r="S3492">
            <v>583</v>
          </cell>
        </row>
        <row r="3493">
          <cell r="A3493" t="str">
            <v>200190016All</v>
          </cell>
          <cell r="B3493">
            <v>21</v>
          </cell>
          <cell r="R3493" t="str">
            <v>200150081All</v>
          </cell>
          <cell r="S3493">
            <v>21</v>
          </cell>
        </row>
        <row r="3494">
          <cell r="A3494" t="str">
            <v>200190041All</v>
          </cell>
          <cell r="B3494">
            <v>57</v>
          </cell>
          <cell r="R3494" t="str">
            <v>200170011All</v>
          </cell>
          <cell r="S3494">
            <v>26</v>
          </cell>
        </row>
        <row r="3495">
          <cell r="A3495" t="str">
            <v>200190051All</v>
          </cell>
          <cell r="B3495">
            <v>43</v>
          </cell>
          <cell r="R3495" t="str">
            <v>200170016All</v>
          </cell>
          <cell r="S3495">
            <v>21</v>
          </cell>
        </row>
        <row r="3496">
          <cell r="A3496" t="str">
            <v>200190081All</v>
          </cell>
          <cell r="B3496">
            <v>17</v>
          </cell>
          <cell r="R3496" t="str">
            <v>200170041All</v>
          </cell>
          <cell r="S3496">
            <v>65</v>
          </cell>
        </row>
        <row r="3497">
          <cell r="A3497" t="str">
            <v>200210011All</v>
          </cell>
          <cell r="B3497">
            <v>26</v>
          </cell>
          <cell r="R3497" t="str">
            <v>200170051All</v>
          </cell>
          <cell r="S3497">
            <v>46</v>
          </cell>
        </row>
        <row r="3498">
          <cell r="A3498" t="str">
            <v>200210016All</v>
          </cell>
          <cell r="B3498">
            <v>21</v>
          </cell>
          <cell r="R3498" t="str">
            <v>200170081All</v>
          </cell>
          <cell r="S3498">
            <v>22</v>
          </cell>
        </row>
        <row r="3499">
          <cell r="A3499" t="str">
            <v>200210041All</v>
          </cell>
          <cell r="B3499">
            <v>78</v>
          </cell>
          <cell r="R3499" t="str">
            <v>200190011All</v>
          </cell>
          <cell r="S3499">
            <v>20</v>
          </cell>
        </row>
        <row r="3500">
          <cell r="A3500" t="str">
            <v>200210051All</v>
          </cell>
          <cell r="B3500">
            <v>53</v>
          </cell>
          <cell r="R3500" t="str">
            <v>200190016All</v>
          </cell>
          <cell r="S3500">
            <v>21</v>
          </cell>
        </row>
        <row r="3501">
          <cell r="A3501" t="str">
            <v>200210081All</v>
          </cell>
          <cell r="B3501">
            <v>18</v>
          </cell>
          <cell r="R3501" t="str">
            <v>200190041All</v>
          </cell>
          <cell r="S3501">
            <v>57</v>
          </cell>
        </row>
        <row r="3502">
          <cell r="A3502" t="str">
            <v>200230011All</v>
          </cell>
          <cell r="B3502">
            <v>24</v>
          </cell>
          <cell r="R3502" t="str">
            <v>200190051All</v>
          </cell>
          <cell r="S3502">
            <v>43</v>
          </cell>
        </row>
        <row r="3503">
          <cell r="A3503" t="str">
            <v>200230041All</v>
          </cell>
          <cell r="B3503">
            <v>74</v>
          </cell>
          <cell r="R3503" t="str">
            <v>200190081All</v>
          </cell>
          <cell r="S3503">
            <v>17</v>
          </cell>
        </row>
        <row r="3504">
          <cell r="A3504" t="str">
            <v>200230041Irrigated</v>
          </cell>
          <cell r="B3504">
            <v>119</v>
          </cell>
          <cell r="R3504" t="str">
            <v>200210011All</v>
          </cell>
          <cell r="S3504">
            <v>26</v>
          </cell>
        </row>
        <row r="3505">
          <cell r="A3505" t="str">
            <v>200230041Nonirrigated</v>
          </cell>
          <cell r="B3505">
            <v>23</v>
          </cell>
          <cell r="R3505" t="str">
            <v>200210016All</v>
          </cell>
          <cell r="S3505">
            <v>21</v>
          </cell>
        </row>
        <row r="3506">
          <cell r="A3506" t="str">
            <v>200230051All</v>
          </cell>
          <cell r="B3506">
            <v>29</v>
          </cell>
          <cell r="R3506" t="str">
            <v>200210041All</v>
          </cell>
          <cell r="S3506">
            <v>78</v>
          </cell>
        </row>
        <row r="3507">
          <cell r="A3507" t="str">
            <v>200230078All</v>
          </cell>
          <cell r="B3507">
            <v>803</v>
          </cell>
          <cell r="R3507" t="str">
            <v>200210051All</v>
          </cell>
          <cell r="S3507">
            <v>53</v>
          </cell>
        </row>
        <row r="3508">
          <cell r="A3508" t="str">
            <v>200230078Irrigated</v>
          </cell>
          <cell r="B3508">
            <v>1237</v>
          </cell>
          <cell r="R3508" t="str">
            <v>200210081All</v>
          </cell>
          <cell r="S3508">
            <v>18</v>
          </cell>
        </row>
        <row r="3509">
          <cell r="A3509" t="str">
            <v>200230078Nonirrigated</v>
          </cell>
          <cell r="B3509">
            <v>616</v>
          </cell>
          <cell r="R3509" t="str">
            <v>200230011All</v>
          </cell>
          <cell r="S3509">
            <v>24</v>
          </cell>
        </row>
        <row r="3510">
          <cell r="A3510" t="str">
            <v>200230081All</v>
          </cell>
          <cell r="B3510">
            <v>34</v>
          </cell>
          <cell r="R3510" t="str">
            <v>200230041All</v>
          </cell>
          <cell r="S3510">
            <v>74</v>
          </cell>
        </row>
        <row r="3511">
          <cell r="A3511" t="str">
            <v>200230081Irrigated</v>
          </cell>
          <cell r="B3511">
            <v>38</v>
          </cell>
          <cell r="R3511" t="str">
            <v>200230041Irrigated</v>
          </cell>
          <cell r="S3511">
            <v>119</v>
          </cell>
        </row>
        <row r="3512">
          <cell r="A3512" t="str">
            <v>200230081Nonirrigated</v>
          </cell>
          <cell r="B3512">
            <v>11</v>
          </cell>
          <cell r="R3512" t="str">
            <v>200230041NonIrrigated</v>
          </cell>
          <cell r="S3512">
            <v>23</v>
          </cell>
        </row>
        <row r="3513">
          <cell r="A3513" t="str">
            <v>200230091All</v>
          </cell>
          <cell r="B3513">
            <v>29</v>
          </cell>
          <cell r="R3513" t="str">
            <v>200230051All</v>
          </cell>
          <cell r="S3513">
            <v>29</v>
          </cell>
        </row>
        <row r="3514">
          <cell r="A3514" t="str">
            <v>200250011All</v>
          </cell>
          <cell r="B3514">
            <v>22</v>
          </cell>
          <cell r="R3514" t="str">
            <v>200230078All</v>
          </cell>
          <cell r="S3514">
            <v>803</v>
          </cell>
        </row>
        <row r="3515">
          <cell r="A3515" t="str">
            <v>200250016All</v>
          </cell>
          <cell r="B3515">
            <v>21</v>
          </cell>
          <cell r="R3515" t="str">
            <v>200230078Irrigated</v>
          </cell>
          <cell r="S3515">
            <v>1237</v>
          </cell>
        </row>
        <row r="3516">
          <cell r="A3516" t="str">
            <v>200250016Irrigated</v>
          </cell>
          <cell r="B3516">
            <v>21</v>
          </cell>
          <cell r="R3516" t="str">
            <v>200230078NonIrrigated</v>
          </cell>
          <cell r="S3516">
            <v>616</v>
          </cell>
        </row>
        <row r="3517">
          <cell r="A3517" t="str">
            <v>200250016Nonirrigated</v>
          </cell>
          <cell r="B3517">
            <v>21</v>
          </cell>
          <cell r="R3517" t="str">
            <v>200230081All</v>
          </cell>
          <cell r="S3517">
            <v>34</v>
          </cell>
        </row>
        <row r="3518">
          <cell r="A3518" t="str">
            <v>200250041All</v>
          </cell>
          <cell r="B3518">
            <v>109</v>
          </cell>
          <cell r="R3518" t="str">
            <v>200230081Irrigated</v>
          </cell>
          <cell r="S3518">
            <v>38</v>
          </cell>
        </row>
        <row r="3519">
          <cell r="A3519" t="str">
            <v>200250041Irrigated</v>
          </cell>
          <cell r="B3519">
            <v>119</v>
          </cell>
          <cell r="R3519" t="str">
            <v>200230081NonIrrigated</v>
          </cell>
          <cell r="S3519">
            <v>11</v>
          </cell>
        </row>
        <row r="3520">
          <cell r="A3520" t="str">
            <v>200250041Nonirrigated</v>
          </cell>
          <cell r="B3520">
            <v>26</v>
          </cell>
          <cell r="R3520" t="str">
            <v>200230091All</v>
          </cell>
          <cell r="S3520">
            <v>29</v>
          </cell>
        </row>
        <row r="3521">
          <cell r="A3521" t="str">
            <v>200250051All</v>
          </cell>
          <cell r="B3521">
            <v>41</v>
          </cell>
          <cell r="R3521" t="str">
            <v>200250011All</v>
          </cell>
          <cell r="S3521">
            <v>22</v>
          </cell>
        </row>
        <row r="3522">
          <cell r="A3522" t="str">
            <v>200250078All</v>
          </cell>
          <cell r="B3522">
            <v>585</v>
          </cell>
          <cell r="R3522" t="str">
            <v>200250016All</v>
          </cell>
          <cell r="S3522">
            <v>21</v>
          </cell>
        </row>
        <row r="3523">
          <cell r="A3523" t="str">
            <v>200250081All</v>
          </cell>
          <cell r="B3523">
            <v>17</v>
          </cell>
          <cell r="R3523" t="str">
            <v>200250016Irrigated</v>
          </cell>
          <cell r="S3523">
            <v>21</v>
          </cell>
        </row>
        <row r="3524">
          <cell r="A3524" t="str">
            <v>200250081Irrigated</v>
          </cell>
          <cell r="B3524">
            <v>27</v>
          </cell>
          <cell r="R3524" t="str">
            <v>200250016NonIrrigated</v>
          </cell>
          <cell r="S3524">
            <v>21</v>
          </cell>
        </row>
        <row r="3525">
          <cell r="A3525" t="str">
            <v>200250081Nonirrigated</v>
          </cell>
          <cell r="B3525">
            <v>8</v>
          </cell>
          <cell r="R3525" t="str">
            <v>200250041All</v>
          </cell>
          <cell r="S3525">
            <v>109</v>
          </cell>
        </row>
        <row r="3526">
          <cell r="A3526" t="str">
            <v>200270011All</v>
          </cell>
          <cell r="B3526">
            <v>32</v>
          </cell>
          <cell r="R3526" t="str">
            <v>200250041Irrigated</v>
          </cell>
          <cell r="S3526">
            <v>119</v>
          </cell>
        </row>
        <row r="3527">
          <cell r="A3527" t="str">
            <v>200270016All</v>
          </cell>
          <cell r="B3527">
            <v>21</v>
          </cell>
          <cell r="R3527" t="str">
            <v>200250041NonIrrigated</v>
          </cell>
          <cell r="S3527">
            <v>26</v>
          </cell>
        </row>
        <row r="3528">
          <cell r="A3528" t="str">
            <v>200270041All</v>
          </cell>
          <cell r="B3528">
            <v>89</v>
          </cell>
          <cell r="R3528" t="str">
            <v>200250051All</v>
          </cell>
          <cell r="S3528">
            <v>41</v>
          </cell>
        </row>
        <row r="3529">
          <cell r="A3529" t="str">
            <v>200270041Irrigated</v>
          </cell>
          <cell r="B3529">
            <v>125</v>
          </cell>
          <cell r="R3529" t="str">
            <v>200250078All</v>
          </cell>
          <cell r="S3529">
            <v>585</v>
          </cell>
        </row>
        <row r="3530">
          <cell r="A3530" t="str">
            <v>200270041Nonirrigated</v>
          </cell>
          <cell r="B3530">
            <v>63</v>
          </cell>
          <cell r="R3530" t="str">
            <v>200250081All</v>
          </cell>
          <cell r="S3530">
            <v>17</v>
          </cell>
        </row>
        <row r="3531">
          <cell r="A3531" t="str">
            <v>200270051All</v>
          </cell>
          <cell r="B3531">
            <v>62</v>
          </cell>
          <cell r="R3531" t="str">
            <v>200250081Irrigated</v>
          </cell>
          <cell r="S3531">
            <v>27</v>
          </cell>
        </row>
        <row r="3532">
          <cell r="A3532" t="str">
            <v>200270078All</v>
          </cell>
          <cell r="B3532">
            <v>743</v>
          </cell>
          <cell r="R3532" t="str">
            <v>200250081NonIrrigated</v>
          </cell>
          <cell r="S3532">
            <v>8</v>
          </cell>
        </row>
        <row r="3533">
          <cell r="A3533" t="str">
            <v>200270081All</v>
          </cell>
          <cell r="B3533">
            <v>25</v>
          </cell>
          <cell r="R3533" t="str">
            <v>200270011All</v>
          </cell>
          <cell r="S3533">
            <v>32</v>
          </cell>
        </row>
        <row r="3534">
          <cell r="A3534" t="str">
            <v>200290011All</v>
          </cell>
          <cell r="B3534">
            <v>32</v>
          </cell>
          <cell r="R3534" t="str">
            <v>200270016All</v>
          </cell>
          <cell r="S3534">
            <v>21</v>
          </cell>
        </row>
        <row r="3535">
          <cell r="A3535" t="str">
            <v>200290016All</v>
          </cell>
          <cell r="B3535">
            <v>21</v>
          </cell>
          <cell r="R3535" t="str">
            <v>200270041All</v>
          </cell>
          <cell r="S3535">
            <v>89</v>
          </cell>
        </row>
        <row r="3536">
          <cell r="A3536" t="str">
            <v>200290041All</v>
          </cell>
          <cell r="B3536">
            <v>83</v>
          </cell>
          <cell r="R3536" t="str">
            <v>200270041Irrigated</v>
          </cell>
          <cell r="S3536">
            <v>125</v>
          </cell>
        </row>
        <row r="3537">
          <cell r="A3537" t="str">
            <v>200290041Irrigated</v>
          </cell>
          <cell r="B3537">
            <v>116</v>
          </cell>
          <cell r="R3537" t="str">
            <v>200270041NonIrrigated</v>
          </cell>
          <cell r="S3537">
            <v>63</v>
          </cell>
        </row>
        <row r="3538">
          <cell r="A3538" t="str">
            <v>200290041Nonirrigated</v>
          </cell>
          <cell r="B3538">
            <v>56</v>
          </cell>
          <cell r="R3538" t="str">
            <v>200270051All</v>
          </cell>
          <cell r="S3538">
            <v>62</v>
          </cell>
        </row>
        <row r="3539">
          <cell r="A3539" t="str">
            <v>200290051All</v>
          </cell>
          <cell r="B3539">
            <v>58</v>
          </cell>
          <cell r="R3539" t="str">
            <v>200270078All</v>
          </cell>
          <cell r="S3539">
            <v>743</v>
          </cell>
        </row>
        <row r="3540">
          <cell r="A3540" t="str">
            <v>200290078All</v>
          </cell>
          <cell r="B3540">
            <v>900</v>
          </cell>
          <cell r="R3540" t="str">
            <v>200270081All</v>
          </cell>
          <cell r="S3540">
            <v>25</v>
          </cell>
        </row>
        <row r="3541">
          <cell r="A3541" t="str">
            <v>200290081All</v>
          </cell>
          <cell r="B3541">
            <v>23</v>
          </cell>
          <cell r="R3541" t="str">
            <v>200290011All</v>
          </cell>
          <cell r="S3541">
            <v>32</v>
          </cell>
        </row>
        <row r="3542">
          <cell r="A3542" t="str">
            <v>200310011All</v>
          </cell>
          <cell r="B3542">
            <v>26</v>
          </cell>
          <cell r="R3542" t="str">
            <v>200290016All</v>
          </cell>
          <cell r="S3542">
            <v>21</v>
          </cell>
        </row>
        <row r="3543">
          <cell r="A3543" t="str">
            <v>200310016All</v>
          </cell>
          <cell r="B3543">
            <v>21</v>
          </cell>
          <cell r="R3543" t="str">
            <v>200290041All</v>
          </cell>
          <cell r="S3543">
            <v>83</v>
          </cell>
        </row>
        <row r="3544">
          <cell r="A3544" t="str">
            <v>200310041All</v>
          </cell>
          <cell r="B3544">
            <v>71</v>
          </cell>
          <cell r="R3544" t="str">
            <v>200290041Irrigated</v>
          </cell>
          <cell r="S3544">
            <v>116</v>
          </cell>
        </row>
        <row r="3545">
          <cell r="A3545" t="str">
            <v>200310051All</v>
          </cell>
          <cell r="B3545">
            <v>47</v>
          </cell>
          <cell r="R3545" t="str">
            <v>200290041NonIrrigated</v>
          </cell>
          <cell r="S3545">
            <v>56</v>
          </cell>
        </row>
        <row r="3546">
          <cell r="A3546" t="str">
            <v>200310081All</v>
          </cell>
          <cell r="B3546">
            <v>18</v>
          </cell>
          <cell r="R3546" t="str">
            <v>200290051All</v>
          </cell>
          <cell r="S3546">
            <v>58</v>
          </cell>
        </row>
        <row r="3547">
          <cell r="A3547" t="str">
            <v>200330011All</v>
          </cell>
          <cell r="B3547">
            <v>20</v>
          </cell>
          <cell r="R3547" t="str">
            <v>200290078All</v>
          </cell>
          <cell r="S3547">
            <v>900</v>
          </cell>
        </row>
        <row r="3548">
          <cell r="A3548" t="str">
            <v>200330041All</v>
          </cell>
          <cell r="B3548">
            <v>100</v>
          </cell>
          <cell r="R3548" t="str">
            <v>200290081All</v>
          </cell>
          <cell r="S3548">
            <v>23</v>
          </cell>
        </row>
        <row r="3549">
          <cell r="A3549" t="str">
            <v>200330051All</v>
          </cell>
          <cell r="B3549">
            <v>36</v>
          </cell>
          <cell r="R3549" t="str">
            <v>200310011All</v>
          </cell>
          <cell r="S3549">
            <v>26</v>
          </cell>
        </row>
        <row r="3550">
          <cell r="A3550" t="str">
            <v>200330081All</v>
          </cell>
          <cell r="B3550">
            <v>32</v>
          </cell>
          <cell r="R3550" t="str">
            <v>200310016All</v>
          </cell>
          <cell r="S3550">
            <v>21</v>
          </cell>
        </row>
        <row r="3551">
          <cell r="A3551" t="str">
            <v>200350011All</v>
          </cell>
          <cell r="B3551">
            <v>22</v>
          </cell>
          <cell r="R3551" t="str">
            <v>200310041All</v>
          </cell>
          <cell r="S3551">
            <v>71</v>
          </cell>
        </row>
        <row r="3552">
          <cell r="A3552" t="str">
            <v>200350016All</v>
          </cell>
          <cell r="B3552">
            <v>21</v>
          </cell>
          <cell r="R3552" t="str">
            <v>200310051All</v>
          </cell>
          <cell r="S3552">
            <v>47</v>
          </cell>
        </row>
        <row r="3553">
          <cell r="A3553" t="str">
            <v>200350041All</v>
          </cell>
          <cell r="B3553">
            <v>67</v>
          </cell>
          <cell r="R3553" t="str">
            <v>200310081All</v>
          </cell>
          <cell r="S3553">
            <v>18</v>
          </cell>
        </row>
        <row r="3554">
          <cell r="A3554" t="str">
            <v>200350051All</v>
          </cell>
          <cell r="B3554">
            <v>46</v>
          </cell>
          <cell r="R3554" t="str">
            <v>200330011All</v>
          </cell>
          <cell r="S3554">
            <v>20</v>
          </cell>
        </row>
        <row r="3555">
          <cell r="A3555" t="str">
            <v>200350078All</v>
          </cell>
          <cell r="B3555">
            <v>743</v>
          </cell>
          <cell r="R3555" t="str">
            <v>200330041All</v>
          </cell>
          <cell r="S3555">
            <v>100</v>
          </cell>
        </row>
        <row r="3556">
          <cell r="A3556" t="str">
            <v>200350081All</v>
          </cell>
          <cell r="B3556">
            <v>20</v>
          </cell>
          <cell r="R3556" t="str">
            <v>200330051All</v>
          </cell>
          <cell r="S3556">
            <v>36</v>
          </cell>
        </row>
        <row r="3557">
          <cell r="A3557" t="str">
            <v>200370011All</v>
          </cell>
          <cell r="B3557">
            <v>25</v>
          </cell>
          <cell r="R3557" t="str">
            <v>200330081All</v>
          </cell>
          <cell r="S3557">
            <v>32</v>
          </cell>
        </row>
        <row r="3558">
          <cell r="A3558" t="str">
            <v>200370016All</v>
          </cell>
          <cell r="B3558">
            <v>21</v>
          </cell>
          <cell r="R3558" t="str">
            <v>200350011All</v>
          </cell>
          <cell r="S3558">
            <v>22</v>
          </cell>
        </row>
        <row r="3559">
          <cell r="A3559" t="str">
            <v>200370041All</v>
          </cell>
          <cell r="B3559">
            <v>74</v>
          </cell>
          <cell r="R3559" t="str">
            <v>200350016All</v>
          </cell>
          <cell r="S3559">
            <v>21</v>
          </cell>
        </row>
        <row r="3560">
          <cell r="A3560" t="str">
            <v>200370051All</v>
          </cell>
          <cell r="B3560">
            <v>52</v>
          </cell>
          <cell r="R3560" t="str">
            <v>200350041All</v>
          </cell>
          <cell r="S3560">
            <v>67</v>
          </cell>
        </row>
        <row r="3561">
          <cell r="A3561" t="str">
            <v>200370081All</v>
          </cell>
          <cell r="B3561">
            <v>16</v>
          </cell>
          <cell r="R3561" t="str">
            <v>200350051All</v>
          </cell>
          <cell r="S3561">
            <v>46</v>
          </cell>
        </row>
        <row r="3562">
          <cell r="A3562" t="str">
            <v>200390011All</v>
          </cell>
          <cell r="B3562">
            <v>27</v>
          </cell>
          <cell r="R3562" t="str">
            <v>200350078All</v>
          </cell>
          <cell r="S3562">
            <v>743</v>
          </cell>
        </row>
        <row r="3563">
          <cell r="A3563" t="str">
            <v>200390016All</v>
          </cell>
          <cell r="B3563">
            <v>21</v>
          </cell>
          <cell r="R3563" t="str">
            <v>200350081All</v>
          </cell>
          <cell r="S3563">
            <v>20</v>
          </cell>
        </row>
        <row r="3564">
          <cell r="A3564" t="str">
            <v>200390041All</v>
          </cell>
          <cell r="B3564">
            <v>44</v>
          </cell>
          <cell r="R3564" t="str">
            <v>200370011All</v>
          </cell>
          <cell r="S3564">
            <v>25</v>
          </cell>
        </row>
        <row r="3565">
          <cell r="A3565" t="str">
            <v>200390051All</v>
          </cell>
          <cell r="B3565">
            <v>39</v>
          </cell>
          <cell r="R3565" t="str">
            <v>200370016All</v>
          </cell>
          <cell r="S3565">
            <v>21</v>
          </cell>
        </row>
        <row r="3566">
          <cell r="A3566" t="str">
            <v>200390078All</v>
          </cell>
          <cell r="B3566">
            <v>799</v>
          </cell>
          <cell r="R3566" t="str">
            <v>200370041All</v>
          </cell>
          <cell r="S3566">
            <v>74</v>
          </cell>
        </row>
        <row r="3567">
          <cell r="A3567" t="str">
            <v>200390081All</v>
          </cell>
          <cell r="B3567">
            <v>16</v>
          </cell>
          <cell r="R3567" t="str">
            <v>200370051All</v>
          </cell>
          <cell r="S3567">
            <v>52</v>
          </cell>
        </row>
        <row r="3568">
          <cell r="A3568" t="str">
            <v>200390081Irrigated</v>
          </cell>
          <cell r="B3568">
            <v>34</v>
          </cell>
          <cell r="R3568" t="str">
            <v>200370081All</v>
          </cell>
          <cell r="S3568">
            <v>16</v>
          </cell>
        </row>
        <row r="3569">
          <cell r="A3569" t="str">
            <v>200390081Nonirrigated</v>
          </cell>
          <cell r="B3569">
            <v>14</v>
          </cell>
          <cell r="R3569" t="str">
            <v>200390011All</v>
          </cell>
          <cell r="S3569">
            <v>27</v>
          </cell>
        </row>
        <row r="3570">
          <cell r="A3570" t="str">
            <v>200410011All</v>
          </cell>
          <cell r="B3570">
            <v>32</v>
          </cell>
          <cell r="R3570" t="str">
            <v>200390016All</v>
          </cell>
          <cell r="S3570">
            <v>21</v>
          </cell>
        </row>
        <row r="3571">
          <cell r="A3571" t="str">
            <v>200410016All</v>
          </cell>
          <cell r="B3571">
            <v>21</v>
          </cell>
          <cell r="R3571" t="str">
            <v>200390041All</v>
          </cell>
          <cell r="S3571">
            <v>44</v>
          </cell>
        </row>
        <row r="3572">
          <cell r="A3572" t="str">
            <v>200410041All</v>
          </cell>
          <cell r="B3572">
            <v>60</v>
          </cell>
          <cell r="R3572" t="str">
            <v>200390051All</v>
          </cell>
          <cell r="S3572">
            <v>39</v>
          </cell>
        </row>
        <row r="3573">
          <cell r="A3573" t="str">
            <v>200410051All</v>
          </cell>
          <cell r="B3573">
            <v>53</v>
          </cell>
          <cell r="R3573" t="str">
            <v>200390078All</v>
          </cell>
          <cell r="S3573">
            <v>799</v>
          </cell>
        </row>
        <row r="3574">
          <cell r="A3574" t="str">
            <v>200410078All</v>
          </cell>
          <cell r="B3574">
            <v>685</v>
          </cell>
          <cell r="R3574" t="str">
            <v>200390081All</v>
          </cell>
          <cell r="S3574">
            <v>16</v>
          </cell>
        </row>
        <row r="3575">
          <cell r="A3575" t="str">
            <v>200410081All</v>
          </cell>
          <cell r="B3575">
            <v>21</v>
          </cell>
          <cell r="R3575" t="str">
            <v>200390081Irrigated</v>
          </cell>
          <cell r="S3575">
            <v>34</v>
          </cell>
        </row>
        <row r="3576">
          <cell r="A3576" t="str">
            <v>200430011All</v>
          </cell>
          <cell r="B3576">
            <v>33</v>
          </cell>
          <cell r="R3576" t="str">
            <v>200390081NonIrrigated</v>
          </cell>
          <cell r="S3576">
            <v>14</v>
          </cell>
        </row>
        <row r="3577">
          <cell r="A3577" t="str">
            <v>200430016All</v>
          </cell>
          <cell r="B3577">
            <v>21</v>
          </cell>
          <cell r="R3577" t="str">
            <v>200410011All</v>
          </cell>
          <cell r="S3577">
            <v>32</v>
          </cell>
        </row>
        <row r="3578">
          <cell r="A3578" t="str">
            <v>200430041All</v>
          </cell>
          <cell r="B3578">
            <v>106</v>
          </cell>
          <cell r="R3578" t="str">
            <v>200410016All</v>
          </cell>
          <cell r="S3578">
            <v>21</v>
          </cell>
        </row>
        <row r="3579">
          <cell r="A3579" t="str">
            <v>200430051All</v>
          </cell>
          <cell r="B3579">
            <v>62</v>
          </cell>
          <cell r="R3579" t="str">
            <v>200410041All</v>
          </cell>
          <cell r="S3579">
            <v>60</v>
          </cell>
        </row>
        <row r="3580">
          <cell r="A3580" t="str">
            <v>200430081All</v>
          </cell>
          <cell r="B3580">
            <v>34</v>
          </cell>
          <cell r="R3580" t="str">
            <v>200410051All</v>
          </cell>
          <cell r="S3580">
            <v>53</v>
          </cell>
        </row>
        <row r="3581">
          <cell r="A3581" t="str">
            <v>200450011All</v>
          </cell>
          <cell r="B3581">
            <v>29</v>
          </cell>
          <cell r="R3581" t="str">
            <v>200410078All</v>
          </cell>
          <cell r="S3581">
            <v>685</v>
          </cell>
        </row>
        <row r="3582">
          <cell r="A3582" t="str">
            <v>200450016All</v>
          </cell>
          <cell r="B3582">
            <v>21</v>
          </cell>
          <cell r="R3582" t="str">
            <v>200410081All</v>
          </cell>
          <cell r="S3582">
            <v>21</v>
          </cell>
        </row>
        <row r="3583">
          <cell r="A3583" t="str">
            <v>200450041All</v>
          </cell>
          <cell r="B3583">
            <v>78</v>
          </cell>
          <cell r="R3583" t="str">
            <v>200430011All</v>
          </cell>
          <cell r="S3583">
            <v>33</v>
          </cell>
        </row>
        <row r="3584">
          <cell r="A3584" t="str">
            <v>200450051All</v>
          </cell>
          <cell r="B3584">
            <v>49</v>
          </cell>
          <cell r="R3584" t="str">
            <v>200430016All</v>
          </cell>
          <cell r="S3584">
            <v>21</v>
          </cell>
        </row>
        <row r="3585">
          <cell r="A3585" t="str">
            <v>200450081All</v>
          </cell>
          <cell r="B3585">
            <v>22</v>
          </cell>
          <cell r="R3585" t="str">
            <v>200430041All</v>
          </cell>
          <cell r="S3585">
            <v>106</v>
          </cell>
        </row>
        <row r="3586">
          <cell r="A3586" t="str">
            <v>200470011All</v>
          </cell>
          <cell r="B3586">
            <v>25</v>
          </cell>
          <cell r="R3586" t="str">
            <v>200430051All</v>
          </cell>
          <cell r="S3586">
            <v>62</v>
          </cell>
        </row>
        <row r="3587">
          <cell r="A3587" t="str">
            <v>200470016All</v>
          </cell>
          <cell r="B3587">
            <v>21</v>
          </cell>
          <cell r="R3587" t="str">
            <v>200430081All</v>
          </cell>
          <cell r="S3587">
            <v>34</v>
          </cell>
        </row>
        <row r="3588">
          <cell r="A3588" t="str">
            <v>200470016Irrigated</v>
          </cell>
          <cell r="B3588">
            <v>21</v>
          </cell>
          <cell r="R3588" t="str">
            <v>200450011All</v>
          </cell>
          <cell r="S3588">
            <v>29</v>
          </cell>
        </row>
        <row r="3589">
          <cell r="A3589" t="str">
            <v>200470016Nonirrigated</v>
          </cell>
          <cell r="B3589">
            <v>21</v>
          </cell>
          <cell r="R3589" t="str">
            <v>200450016All</v>
          </cell>
          <cell r="S3589">
            <v>21</v>
          </cell>
        </row>
        <row r="3590">
          <cell r="A3590" t="str">
            <v>200470041All</v>
          </cell>
          <cell r="B3590">
            <v>122</v>
          </cell>
          <cell r="R3590" t="str">
            <v>200450041All</v>
          </cell>
          <cell r="S3590">
            <v>78</v>
          </cell>
        </row>
        <row r="3591">
          <cell r="A3591" t="str">
            <v>200470051All</v>
          </cell>
          <cell r="B3591">
            <v>45</v>
          </cell>
          <cell r="R3591" t="str">
            <v>200450051All</v>
          </cell>
          <cell r="S3591">
            <v>49</v>
          </cell>
        </row>
        <row r="3592">
          <cell r="A3592" t="str">
            <v>200470078All</v>
          </cell>
          <cell r="B3592">
            <v>747</v>
          </cell>
          <cell r="R3592" t="str">
            <v>200450081All</v>
          </cell>
          <cell r="S3592">
            <v>22</v>
          </cell>
        </row>
        <row r="3593">
          <cell r="A3593" t="str">
            <v>200470081All</v>
          </cell>
          <cell r="B3593">
            <v>35</v>
          </cell>
          <cell r="R3593" t="str">
            <v>200470011All</v>
          </cell>
          <cell r="S3593">
            <v>25</v>
          </cell>
        </row>
        <row r="3594">
          <cell r="A3594" t="str">
            <v>200470091All</v>
          </cell>
          <cell r="B3594">
            <v>20</v>
          </cell>
          <cell r="R3594" t="str">
            <v>200470016All</v>
          </cell>
          <cell r="S3594">
            <v>21</v>
          </cell>
        </row>
        <row r="3595">
          <cell r="A3595" t="str">
            <v>200490011All</v>
          </cell>
          <cell r="B3595">
            <v>21</v>
          </cell>
          <cell r="R3595" t="str">
            <v>200470016Irrigated</v>
          </cell>
          <cell r="S3595">
            <v>21</v>
          </cell>
        </row>
        <row r="3596">
          <cell r="A3596" t="str">
            <v>200490016All</v>
          </cell>
          <cell r="B3596">
            <v>21</v>
          </cell>
          <cell r="R3596" t="str">
            <v>200470016NonIrrigated</v>
          </cell>
          <cell r="S3596">
            <v>21</v>
          </cell>
        </row>
        <row r="3597">
          <cell r="A3597" t="str">
            <v>200490041All</v>
          </cell>
          <cell r="B3597">
            <v>71</v>
          </cell>
          <cell r="R3597" t="str">
            <v>200470041All</v>
          </cell>
          <cell r="S3597">
            <v>122</v>
          </cell>
        </row>
        <row r="3598">
          <cell r="A3598" t="str">
            <v>200490051All</v>
          </cell>
          <cell r="B3598">
            <v>46</v>
          </cell>
          <cell r="R3598" t="str">
            <v>200470051All</v>
          </cell>
          <cell r="S3598">
            <v>45</v>
          </cell>
        </row>
        <row r="3599">
          <cell r="A3599" t="str">
            <v>200490081All</v>
          </cell>
          <cell r="B3599">
            <v>18</v>
          </cell>
          <cell r="R3599" t="str">
            <v>200470078All</v>
          </cell>
          <cell r="S3599">
            <v>747</v>
          </cell>
        </row>
        <row r="3600">
          <cell r="A3600" t="str">
            <v>200510011All</v>
          </cell>
          <cell r="B3600">
            <v>25</v>
          </cell>
          <cell r="R3600" t="str">
            <v>200470081All</v>
          </cell>
          <cell r="S3600">
            <v>35</v>
          </cell>
        </row>
        <row r="3601">
          <cell r="A3601" t="str">
            <v>200510016All</v>
          </cell>
          <cell r="B3601">
            <v>21</v>
          </cell>
          <cell r="R3601" t="str">
            <v>200470091All</v>
          </cell>
          <cell r="S3601">
            <v>20</v>
          </cell>
        </row>
        <row r="3602">
          <cell r="A3602" t="str">
            <v>200510041All</v>
          </cell>
          <cell r="B3602">
            <v>48</v>
          </cell>
          <cell r="R3602" t="str">
            <v>200490011All</v>
          </cell>
          <cell r="S3602">
            <v>21</v>
          </cell>
        </row>
        <row r="3603">
          <cell r="A3603" t="str">
            <v>200510051All</v>
          </cell>
          <cell r="B3603">
            <v>42</v>
          </cell>
          <cell r="R3603" t="str">
            <v>200490016All</v>
          </cell>
          <cell r="S3603">
            <v>21</v>
          </cell>
        </row>
        <row r="3604">
          <cell r="A3604" t="str">
            <v>200510078All</v>
          </cell>
          <cell r="B3604">
            <v>807</v>
          </cell>
          <cell r="R3604" t="str">
            <v>200490041All</v>
          </cell>
          <cell r="S3604">
            <v>71</v>
          </cell>
        </row>
        <row r="3605">
          <cell r="A3605" t="str">
            <v>200510081All</v>
          </cell>
          <cell r="B3605">
            <v>14</v>
          </cell>
          <cell r="R3605" t="str">
            <v>200490051All</v>
          </cell>
          <cell r="S3605">
            <v>46</v>
          </cell>
        </row>
        <row r="3606">
          <cell r="A3606" t="str">
            <v>200510091All</v>
          </cell>
          <cell r="B3606">
            <v>20</v>
          </cell>
          <cell r="R3606" t="str">
            <v>200490081All</v>
          </cell>
          <cell r="S3606">
            <v>18</v>
          </cell>
        </row>
        <row r="3607">
          <cell r="A3607" t="str">
            <v>200530011All</v>
          </cell>
          <cell r="B3607">
            <v>29</v>
          </cell>
          <cell r="R3607" t="str">
            <v>200510011All</v>
          </cell>
          <cell r="S3607">
            <v>25</v>
          </cell>
        </row>
        <row r="3608">
          <cell r="A3608" t="str">
            <v>200530016All</v>
          </cell>
          <cell r="B3608">
            <v>21</v>
          </cell>
          <cell r="R3608" t="str">
            <v>200510016All</v>
          </cell>
          <cell r="S3608">
            <v>21</v>
          </cell>
        </row>
        <row r="3609">
          <cell r="A3609" t="str">
            <v>200530041All</v>
          </cell>
          <cell r="B3609">
            <v>53</v>
          </cell>
          <cell r="R3609" t="str">
            <v>200510041All</v>
          </cell>
          <cell r="S3609">
            <v>48</v>
          </cell>
        </row>
        <row r="3610">
          <cell r="A3610" t="str">
            <v>200530051All</v>
          </cell>
          <cell r="B3610">
            <v>51</v>
          </cell>
          <cell r="R3610" t="str">
            <v>200510051All</v>
          </cell>
          <cell r="S3610">
            <v>42</v>
          </cell>
        </row>
        <row r="3611">
          <cell r="A3611" t="str">
            <v>200530078All</v>
          </cell>
          <cell r="B3611">
            <v>665</v>
          </cell>
          <cell r="R3611" t="str">
            <v>200510078All</v>
          </cell>
          <cell r="S3611">
            <v>807</v>
          </cell>
        </row>
        <row r="3612">
          <cell r="A3612" t="str">
            <v>200530081All</v>
          </cell>
          <cell r="B3612">
            <v>19</v>
          </cell>
          <cell r="R3612" t="str">
            <v>200510081All</v>
          </cell>
          <cell r="S3612">
            <v>14</v>
          </cell>
        </row>
        <row r="3613">
          <cell r="A3613" t="str">
            <v>200550011All</v>
          </cell>
          <cell r="B3613">
            <v>29</v>
          </cell>
          <cell r="R3613" t="str">
            <v>200510091All</v>
          </cell>
          <cell r="S3613">
            <v>20</v>
          </cell>
        </row>
        <row r="3614">
          <cell r="A3614" t="str">
            <v>200550011Irrigated</v>
          </cell>
          <cell r="B3614">
            <v>36</v>
          </cell>
          <cell r="R3614" t="str">
            <v>200530011All</v>
          </cell>
          <cell r="S3614">
            <v>29</v>
          </cell>
        </row>
        <row r="3615">
          <cell r="A3615" t="str">
            <v>200550011Nonirrigated</v>
          </cell>
          <cell r="B3615">
            <v>27</v>
          </cell>
          <cell r="R3615" t="str">
            <v>200530016All</v>
          </cell>
          <cell r="S3615">
            <v>21</v>
          </cell>
        </row>
        <row r="3616">
          <cell r="A3616" t="str">
            <v>200550016All</v>
          </cell>
          <cell r="B3616">
            <v>21</v>
          </cell>
          <cell r="R3616" t="str">
            <v>200530041All</v>
          </cell>
          <cell r="S3616">
            <v>53</v>
          </cell>
        </row>
        <row r="3617">
          <cell r="A3617" t="str">
            <v>200550016Irrigated</v>
          </cell>
          <cell r="B3617">
            <v>21</v>
          </cell>
          <cell r="R3617" t="str">
            <v>200530051All</v>
          </cell>
          <cell r="S3617">
            <v>51</v>
          </cell>
        </row>
        <row r="3618">
          <cell r="A3618" t="str">
            <v>200550016Nonirrigated</v>
          </cell>
          <cell r="B3618">
            <v>21</v>
          </cell>
          <cell r="R3618" t="str">
            <v>200530078All</v>
          </cell>
          <cell r="S3618">
            <v>665</v>
          </cell>
        </row>
        <row r="3619">
          <cell r="A3619" t="str">
            <v>200550041All</v>
          </cell>
          <cell r="B3619">
            <v>118</v>
          </cell>
          <cell r="R3619" t="str">
            <v>200530081All</v>
          </cell>
          <cell r="S3619">
            <v>19</v>
          </cell>
        </row>
        <row r="3620">
          <cell r="A3620" t="str">
            <v>200550051All</v>
          </cell>
          <cell r="B3620">
            <v>46</v>
          </cell>
          <cell r="R3620" t="str">
            <v>200550011All</v>
          </cell>
          <cell r="S3620">
            <v>29</v>
          </cell>
        </row>
        <row r="3621">
          <cell r="A3621" t="str">
            <v>200550078All</v>
          </cell>
          <cell r="B3621">
            <v>1021</v>
          </cell>
          <cell r="R3621" t="str">
            <v>200550011Irrigated</v>
          </cell>
          <cell r="S3621">
            <v>36</v>
          </cell>
        </row>
        <row r="3622">
          <cell r="A3622" t="str">
            <v>200550078Irrigated</v>
          </cell>
          <cell r="B3622">
            <v>1080</v>
          </cell>
          <cell r="R3622" t="str">
            <v>200550011NonIrrigated</v>
          </cell>
          <cell r="S3622">
            <v>27</v>
          </cell>
        </row>
        <row r="3623">
          <cell r="A3623" t="str">
            <v>200550078Nonirrigated</v>
          </cell>
          <cell r="B3623">
            <v>818</v>
          </cell>
          <cell r="R3623" t="str">
            <v>200550016All</v>
          </cell>
          <cell r="S3623">
            <v>21</v>
          </cell>
        </row>
        <row r="3624">
          <cell r="A3624" t="str">
            <v>200550081All</v>
          </cell>
          <cell r="B3624">
            <v>36</v>
          </cell>
          <cell r="R3624" t="str">
            <v>200550016Irrigated</v>
          </cell>
          <cell r="S3624">
            <v>21</v>
          </cell>
        </row>
        <row r="3625">
          <cell r="A3625" t="str">
            <v>200550091All</v>
          </cell>
          <cell r="B3625">
            <v>30</v>
          </cell>
          <cell r="R3625" t="str">
            <v>200550016NonIrrigated</v>
          </cell>
          <cell r="S3625">
            <v>21</v>
          </cell>
        </row>
        <row r="3626">
          <cell r="A3626" t="str">
            <v>200570011All</v>
          </cell>
          <cell r="B3626">
            <v>26</v>
          </cell>
          <cell r="R3626" t="str">
            <v>200550041All</v>
          </cell>
          <cell r="S3626">
            <v>118</v>
          </cell>
        </row>
        <row r="3627">
          <cell r="A3627" t="str">
            <v>200570016All</v>
          </cell>
          <cell r="B3627">
            <v>21</v>
          </cell>
          <cell r="R3627" t="str">
            <v>200550051All</v>
          </cell>
          <cell r="S3627">
            <v>46</v>
          </cell>
        </row>
        <row r="3628">
          <cell r="A3628" t="str">
            <v>200570016Irrigated</v>
          </cell>
          <cell r="B3628">
            <v>21</v>
          </cell>
          <cell r="R3628" t="str">
            <v>200550078All</v>
          </cell>
          <cell r="S3628">
            <v>1021</v>
          </cell>
        </row>
        <row r="3629">
          <cell r="A3629" t="str">
            <v>200570016Nonirrigated</v>
          </cell>
          <cell r="B3629">
            <v>21</v>
          </cell>
          <cell r="R3629" t="str">
            <v>200550078Irrigated</v>
          </cell>
          <cell r="S3629">
            <v>1080</v>
          </cell>
        </row>
        <row r="3630">
          <cell r="A3630" t="str">
            <v>200570041All</v>
          </cell>
          <cell r="B3630">
            <v>123</v>
          </cell>
          <cell r="R3630" t="str">
            <v>200550078NonIrrigated</v>
          </cell>
          <cell r="S3630">
            <v>818</v>
          </cell>
        </row>
        <row r="3631">
          <cell r="A3631" t="str">
            <v>200570051All</v>
          </cell>
          <cell r="B3631">
            <v>46</v>
          </cell>
          <cell r="R3631" t="str">
            <v>200550081All</v>
          </cell>
          <cell r="S3631">
            <v>36</v>
          </cell>
        </row>
        <row r="3632">
          <cell r="A3632" t="str">
            <v>200570078All</v>
          </cell>
          <cell r="B3632">
            <v>1014</v>
          </cell>
          <cell r="R3632" t="str">
            <v>200550091All</v>
          </cell>
          <cell r="S3632">
            <v>30</v>
          </cell>
        </row>
        <row r="3633">
          <cell r="A3633" t="str">
            <v>200570081All</v>
          </cell>
          <cell r="B3633">
            <v>37</v>
          </cell>
          <cell r="R3633" t="str">
            <v>200570011All</v>
          </cell>
          <cell r="S3633">
            <v>26</v>
          </cell>
        </row>
        <row r="3634">
          <cell r="A3634" t="str">
            <v>200590011All</v>
          </cell>
          <cell r="B3634">
            <v>27</v>
          </cell>
          <cell r="R3634" t="str">
            <v>200570016All</v>
          </cell>
          <cell r="S3634">
            <v>21</v>
          </cell>
        </row>
        <row r="3635">
          <cell r="A3635" t="str">
            <v>200590016All</v>
          </cell>
          <cell r="B3635">
            <v>21</v>
          </cell>
          <cell r="R3635" t="str">
            <v>200570016Irrigated</v>
          </cell>
          <cell r="S3635">
            <v>21</v>
          </cell>
        </row>
        <row r="3636">
          <cell r="A3636" t="str">
            <v>200590041All</v>
          </cell>
          <cell r="B3636">
            <v>69</v>
          </cell>
          <cell r="R3636" t="str">
            <v>200570016NonIrrigated</v>
          </cell>
          <cell r="S3636">
            <v>21</v>
          </cell>
        </row>
        <row r="3637">
          <cell r="A3637" t="str">
            <v>200590051All</v>
          </cell>
          <cell r="B3637">
            <v>43</v>
          </cell>
          <cell r="R3637" t="str">
            <v>200570041All</v>
          </cell>
          <cell r="S3637">
            <v>123</v>
          </cell>
        </row>
        <row r="3638">
          <cell r="A3638" t="str">
            <v>200590081All</v>
          </cell>
          <cell r="B3638">
            <v>20</v>
          </cell>
          <cell r="R3638" t="str">
            <v>200570051All</v>
          </cell>
          <cell r="S3638">
            <v>46</v>
          </cell>
        </row>
        <row r="3639">
          <cell r="A3639" t="str">
            <v>200610011All</v>
          </cell>
          <cell r="B3639">
            <v>29</v>
          </cell>
          <cell r="R3639" t="str">
            <v>200570078All</v>
          </cell>
          <cell r="S3639">
            <v>1014</v>
          </cell>
        </row>
        <row r="3640">
          <cell r="A3640" t="str">
            <v>200610016All</v>
          </cell>
          <cell r="B3640">
            <v>21</v>
          </cell>
          <cell r="R3640" t="str">
            <v>200570081All</v>
          </cell>
          <cell r="S3640">
            <v>37</v>
          </cell>
        </row>
        <row r="3641">
          <cell r="A3641" t="str">
            <v>200610041All</v>
          </cell>
          <cell r="B3641">
            <v>82</v>
          </cell>
          <cell r="R3641" t="str">
            <v>200590011All</v>
          </cell>
          <cell r="S3641">
            <v>27</v>
          </cell>
        </row>
        <row r="3642">
          <cell r="A3642" t="str">
            <v>200610051All</v>
          </cell>
          <cell r="B3642">
            <v>61</v>
          </cell>
          <cell r="R3642" t="str">
            <v>200590016All</v>
          </cell>
          <cell r="S3642">
            <v>21</v>
          </cell>
        </row>
        <row r="3643">
          <cell r="A3643" t="str">
            <v>200610081All</v>
          </cell>
          <cell r="B3643">
            <v>24</v>
          </cell>
          <cell r="R3643" t="str">
            <v>200590041All</v>
          </cell>
          <cell r="S3643">
            <v>69</v>
          </cell>
        </row>
        <row r="3644">
          <cell r="A3644" t="str">
            <v>200630011All</v>
          </cell>
          <cell r="B3644">
            <v>25</v>
          </cell>
          <cell r="R3644" t="str">
            <v>200590051All</v>
          </cell>
          <cell r="S3644">
            <v>43</v>
          </cell>
        </row>
        <row r="3645">
          <cell r="A3645" t="str">
            <v>200630016All</v>
          </cell>
          <cell r="B3645">
            <v>21</v>
          </cell>
          <cell r="R3645" t="str">
            <v>200590081All</v>
          </cell>
          <cell r="S3645">
            <v>20</v>
          </cell>
        </row>
        <row r="3646">
          <cell r="A3646" t="str">
            <v>200630041All</v>
          </cell>
          <cell r="B3646">
            <v>50</v>
          </cell>
          <cell r="R3646" t="str">
            <v>200610011All</v>
          </cell>
          <cell r="S3646">
            <v>29</v>
          </cell>
        </row>
        <row r="3647">
          <cell r="A3647" t="str">
            <v>200630051All</v>
          </cell>
          <cell r="B3647">
            <v>43</v>
          </cell>
          <cell r="R3647" t="str">
            <v>200610016All</v>
          </cell>
          <cell r="S3647">
            <v>21</v>
          </cell>
        </row>
        <row r="3648">
          <cell r="A3648" t="str">
            <v>200630078All</v>
          </cell>
          <cell r="B3648">
            <v>670</v>
          </cell>
          <cell r="R3648" t="str">
            <v>200610041All</v>
          </cell>
          <cell r="S3648">
            <v>82</v>
          </cell>
        </row>
        <row r="3649">
          <cell r="A3649" t="str">
            <v>200630081All</v>
          </cell>
          <cell r="B3649">
            <v>21</v>
          </cell>
          <cell r="R3649" t="str">
            <v>200610051All</v>
          </cell>
          <cell r="S3649">
            <v>61</v>
          </cell>
        </row>
        <row r="3650">
          <cell r="A3650" t="str">
            <v>200630081Irrigated</v>
          </cell>
          <cell r="B3650">
            <v>29</v>
          </cell>
          <cell r="R3650" t="str">
            <v>200610081All</v>
          </cell>
          <cell r="S3650">
            <v>24</v>
          </cell>
        </row>
        <row r="3651">
          <cell r="A3651" t="str">
            <v>200630081Nonirrigated</v>
          </cell>
          <cell r="B3651">
            <v>10</v>
          </cell>
          <cell r="R3651" t="str">
            <v>200630011All</v>
          </cell>
          <cell r="S3651">
            <v>25</v>
          </cell>
        </row>
        <row r="3652">
          <cell r="A3652" t="str">
            <v>200630091All</v>
          </cell>
          <cell r="B3652">
            <v>20</v>
          </cell>
          <cell r="R3652" t="str">
            <v>200630016All</v>
          </cell>
          <cell r="S3652">
            <v>21</v>
          </cell>
        </row>
        <row r="3653">
          <cell r="A3653" t="str">
            <v>200650011All</v>
          </cell>
          <cell r="B3653">
            <v>23</v>
          </cell>
          <cell r="R3653" t="str">
            <v>200630041All</v>
          </cell>
          <cell r="S3653">
            <v>50</v>
          </cell>
        </row>
        <row r="3654">
          <cell r="A3654" t="str">
            <v>200650016All</v>
          </cell>
          <cell r="B3654">
            <v>21</v>
          </cell>
          <cell r="R3654" t="str">
            <v>200630051All</v>
          </cell>
          <cell r="S3654">
            <v>43</v>
          </cell>
        </row>
        <row r="3655">
          <cell r="A3655" t="str">
            <v>200650041All</v>
          </cell>
          <cell r="B3655">
            <v>57</v>
          </cell>
          <cell r="R3655" t="str">
            <v>200630078All</v>
          </cell>
          <cell r="S3655">
            <v>670</v>
          </cell>
        </row>
        <row r="3656">
          <cell r="A3656" t="str">
            <v>200650051All</v>
          </cell>
          <cell r="B3656">
            <v>42</v>
          </cell>
          <cell r="R3656" t="str">
            <v>200630081All</v>
          </cell>
          <cell r="S3656">
            <v>21</v>
          </cell>
        </row>
        <row r="3657">
          <cell r="A3657" t="str">
            <v>200650078All</v>
          </cell>
          <cell r="B3657">
            <v>785</v>
          </cell>
          <cell r="R3657" t="str">
            <v>200630081Irrigated</v>
          </cell>
          <cell r="S3657">
            <v>29</v>
          </cell>
        </row>
        <row r="3658">
          <cell r="A3658" t="str">
            <v>200650081All</v>
          </cell>
          <cell r="B3658">
            <v>21</v>
          </cell>
          <cell r="R3658" t="str">
            <v>200630081NonIrrigated</v>
          </cell>
          <cell r="S3658">
            <v>10</v>
          </cell>
        </row>
        <row r="3659">
          <cell r="A3659" t="str">
            <v>200650081Irrigated</v>
          </cell>
          <cell r="B3659">
            <v>36</v>
          </cell>
          <cell r="R3659" t="str">
            <v>200630091All</v>
          </cell>
          <cell r="S3659">
            <v>20</v>
          </cell>
        </row>
        <row r="3660">
          <cell r="A3660" t="str">
            <v>200650081Nonirrigated</v>
          </cell>
          <cell r="B3660">
            <v>10</v>
          </cell>
          <cell r="R3660" t="str">
            <v>200650011All</v>
          </cell>
          <cell r="S3660">
            <v>23</v>
          </cell>
        </row>
        <row r="3661">
          <cell r="A3661" t="str">
            <v>200650091All</v>
          </cell>
          <cell r="B3661">
            <v>30</v>
          </cell>
          <cell r="R3661" t="str">
            <v>200650016All</v>
          </cell>
          <cell r="S3661">
            <v>21</v>
          </cell>
        </row>
        <row r="3662">
          <cell r="A3662" t="str">
            <v>200670011All</v>
          </cell>
          <cell r="B3662">
            <v>25</v>
          </cell>
          <cell r="R3662" t="str">
            <v>200650041All</v>
          </cell>
          <cell r="S3662">
            <v>57</v>
          </cell>
        </row>
        <row r="3663">
          <cell r="A3663" t="str">
            <v>200670011Irrigated</v>
          </cell>
          <cell r="B3663">
            <v>35</v>
          </cell>
          <cell r="R3663" t="str">
            <v>200650051All</v>
          </cell>
          <cell r="S3663">
            <v>42</v>
          </cell>
        </row>
        <row r="3664">
          <cell r="A3664" t="str">
            <v>200670011Nonirrigated</v>
          </cell>
          <cell r="B3664">
            <v>20</v>
          </cell>
          <cell r="R3664" t="str">
            <v>200650078All</v>
          </cell>
          <cell r="S3664">
            <v>785</v>
          </cell>
        </row>
        <row r="3665">
          <cell r="A3665" t="str">
            <v>200670041All</v>
          </cell>
          <cell r="B3665">
            <v>123</v>
          </cell>
          <cell r="R3665" t="str">
            <v>200650081All</v>
          </cell>
          <cell r="S3665">
            <v>21</v>
          </cell>
        </row>
        <row r="3666">
          <cell r="A3666" t="str">
            <v>200670051All</v>
          </cell>
          <cell r="B3666">
            <v>27</v>
          </cell>
          <cell r="R3666" t="str">
            <v>200650081Irrigated</v>
          </cell>
          <cell r="S3666">
            <v>36</v>
          </cell>
        </row>
        <row r="3667">
          <cell r="A3667" t="str">
            <v>200670078All</v>
          </cell>
          <cell r="B3667">
            <v>894</v>
          </cell>
          <cell r="R3667" t="str">
            <v>200650081NonIrrigated</v>
          </cell>
          <cell r="S3667">
            <v>10</v>
          </cell>
        </row>
        <row r="3668">
          <cell r="A3668" t="str">
            <v>200670081All</v>
          </cell>
          <cell r="B3668">
            <v>34</v>
          </cell>
          <cell r="R3668" t="str">
            <v>200650091All</v>
          </cell>
          <cell r="S3668">
            <v>30</v>
          </cell>
        </row>
        <row r="3669">
          <cell r="A3669" t="str">
            <v>200690011All</v>
          </cell>
          <cell r="B3669">
            <v>27</v>
          </cell>
          <cell r="R3669" t="str">
            <v>200670011All</v>
          </cell>
          <cell r="S3669">
            <v>25</v>
          </cell>
        </row>
        <row r="3670">
          <cell r="A3670" t="str">
            <v>200690011Irrigated</v>
          </cell>
          <cell r="B3670">
            <v>34</v>
          </cell>
          <cell r="R3670" t="str">
            <v>200670011Irrigated</v>
          </cell>
          <cell r="S3670">
            <v>35</v>
          </cell>
        </row>
        <row r="3671">
          <cell r="A3671" t="str">
            <v>200690011Nonirrigated</v>
          </cell>
          <cell r="B3671">
            <v>25</v>
          </cell>
          <cell r="R3671" t="str">
            <v>200670011NonIrrigated</v>
          </cell>
          <cell r="S3671">
            <v>20</v>
          </cell>
        </row>
        <row r="3672">
          <cell r="A3672" t="str">
            <v>200690016All</v>
          </cell>
          <cell r="B3672">
            <v>21</v>
          </cell>
          <cell r="R3672" t="str">
            <v>200670041All</v>
          </cell>
          <cell r="S3672">
            <v>123</v>
          </cell>
        </row>
        <row r="3673">
          <cell r="A3673" t="str">
            <v>200690016Irrigated</v>
          </cell>
          <cell r="B3673">
            <v>21</v>
          </cell>
          <cell r="R3673" t="str">
            <v>200670051All</v>
          </cell>
          <cell r="S3673">
            <v>27</v>
          </cell>
        </row>
        <row r="3674">
          <cell r="A3674" t="str">
            <v>200690016Nonirrigated</v>
          </cell>
          <cell r="B3674">
            <v>21</v>
          </cell>
          <cell r="R3674" t="str">
            <v>200670078All</v>
          </cell>
          <cell r="S3674">
            <v>894</v>
          </cell>
        </row>
        <row r="3675">
          <cell r="A3675" t="str">
            <v>200690041All</v>
          </cell>
          <cell r="B3675">
            <v>127</v>
          </cell>
          <cell r="R3675" t="str">
            <v>200670081All</v>
          </cell>
          <cell r="S3675">
            <v>34</v>
          </cell>
        </row>
        <row r="3676">
          <cell r="A3676" t="str">
            <v>200690051All</v>
          </cell>
          <cell r="B3676">
            <v>46</v>
          </cell>
          <cell r="R3676" t="str">
            <v>200690011All</v>
          </cell>
          <cell r="S3676">
            <v>27</v>
          </cell>
        </row>
        <row r="3677">
          <cell r="A3677" t="str">
            <v>200690078All</v>
          </cell>
          <cell r="B3677">
            <v>1105</v>
          </cell>
          <cell r="R3677" t="str">
            <v>200690011Irrigated</v>
          </cell>
          <cell r="S3677">
            <v>34</v>
          </cell>
        </row>
        <row r="3678">
          <cell r="A3678" t="str">
            <v>200690081All</v>
          </cell>
          <cell r="B3678">
            <v>40</v>
          </cell>
          <cell r="R3678" t="str">
            <v>200690011NonIrrigated</v>
          </cell>
          <cell r="S3678">
            <v>25</v>
          </cell>
        </row>
        <row r="3679">
          <cell r="A3679" t="str">
            <v>200710011All</v>
          </cell>
          <cell r="B3679">
            <v>20</v>
          </cell>
          <cell r="R3679" t="str">
            <v>200690016All</v>
          </cell>
          <cell r="S3679">
            <v>21</v>
          </cell>
        </row>
        <row r="3680">
          <cell r="A3680" t="str">
            <v>200710016All</v>
          </cell>
          <cell r="B3680">
            <v>21</v>
          </cell>
          <cell r="R3680" t="str">
            <v>200690016Irrigated</v>
          </cell>
          <cell r="S3680">
            <v>21</v>
          </cell>
        </row>
        <row r="3681">
          <cell r="A3681" t="str">
            <v>200710041All</v>
          </cell>
          <cell r="B3681">
            <v>47</v>
          </cell>
          <cell r="R3681" t="str">
            <v>200690016NonIrrigated</v>
          </cell>
          <cell r="S3681">
            <v>21</v>
          </cell>
        </row>
        <row r="3682">
          <cell r="A3682" t="str">
            <v>200710041Irrigated</v>
          </cell>
          <cell r="B3682">
            <v>118</v>
          </cell>
          <cell r="R3682" t="str">
            <v>200690041All</v>
          </cell>
          <cell r="S3682">
            <v>127</v>
          </cell>
        </row>
        <row r="3683">
          <cell r="A3683" t="str">
            <v>200710041Nonirrigated</v>
          </cell>
          <cell r="B3683">
            <v>24</v>
          </cell>
          <cell r="R3683" t="str">
            <v>200690051All</v>
          </cell>
          <cell r="S3683">
            <v>46</v>
          </cell>
        </row>
        <row r="3684">
          <cell r="A3684" t="str">
            <v>200710051All</v>
          </cell>
          <cell r="B3684">
            <v>30</v>
          </cell>
          <cell r="R3684" t="str">
            <v>200690078All</v>
          </cell>
          <cell r="S3684">
            <v>1105</v>
          </cell>
        </row>
        <row r="3685">
          <cell r="A3685" t="str">
            <v>200710078All</v>
          </cell>
          <cell r="B3685">
            <v>644</v>
          </cell>
          <cell r="R3685" t="str">
            <v>200690081All</v>
          </cell>
          <cell r="S3685">
            <v>40</v>
          </cell>
        </row>
        <row r="3686">
          <cell r="A3686" t="str">
            <v>200710078Irrigated</v>
          </cell>
          <cell r="B3686">
            <v>1085</v>
          </cell>
          <cell r="R3686" t="str">
            <v>200710011All</v>
          </cell>
          <cell r="S3686">
            <v>20</v>
          </cell>
        </row>
        <row r="3687">
          <cell r="A3687" t="str">
            <v>200710078Nonirrigated</v>
          </cell>
          <cell r="B3687">
            <v>614</v>
          </cell>
          <cell r="R3687" t="str">
            <v>200710016All</v>
          </cell>
          <cell r="S3687">
            <v>21</v>
          </cell>
        </row>
        <row r="3688">
          <cell r="A3688" t="str">
            <v>200710081All</v>
          </cell>
          <cell r="B3688">
            <v>11</v>
          </cell>
          <cell r="R3688" t="str">
            <v>200710041All</v>
          </cell>
          <cell r="S3688">
            <v>47</v>
          </cell>
        </row>
        <row r="3689">
          <cell r="A3689" t="str">
            <v>200730011All</v>
          </cell>
          <cell r="B3689">
            <v>24</v>
          </cell>
          <cell r="R3689" t="str">
            <v>200710041Irrigated</v>
          </cell>
          <cell r="S3689">
            <v>118</v>
          </cell>
        </row>
        <row r="3690">
          <cell r="A3690" t="str">
            <v>200730016All</v>
          </cell>
          <cell r="B3690">
            <v>21</v>
          </cell>
          <cell r="R3690" t="str">
            <v>200710041NonIrrigated</v>
          </cell>
          <cell r="S3690">
            <v>24</v>
          </cell>
        </row>
        <row r="3691">
          <cell r="A3691" t="str">
            <v>200730041All</v>
          </cell>
          <cell r="B3691">
            <v>69</v>
          </cell>
          <cell r="R3691" t="str">
            <v>200710051All</v>
          </cell>
          <cell r="S3691">
            <v>30</v>
          </cell>
        </row>
        <row r="3692">
          <cell r="A3692" t="str">
            <v>200730051All</v>
          </cell>
          <cell r="B3692">
            <v>42</v>
          </cell>
          <cell r="R3692" t="str">
            <v>200710078All</v>
          </cell>
          <cell r="S3692">
            <v>644</v>
          </cell>
        </row>
        <row r="3693">
          <cell r="A3693" t="str">
            <v>200730081All</v>
          </cell>
          <cell r="B3693">
            <v>19</v>
          </cell>
          <cell r="R3693" t="str">
            <v>200710078Irrigated</v>
          </cell>
          <cell r="S3693">
            <v>1085</v>
          </cell>
        </row>
        <row r="3694">
          <cell r="A3694" t="str">
            <v>200750011All</v>
          </cell>
          <cell r="B3694">
            <v>20</v>
          </cell>
          <cell r="R3694" t="str">
            <v>200710078NonIrrigated</v>
          </cell>
          <cell r="S3694">
            <v>614</v>
          </cell>
        </row>
        <row r="3695">
          <cell r="A3695" t="str">
            <v>200750041All</v>
          </cell>
          <cell r="B3695">
            <v>71</v>
          </cell>
          <cell r="R3695" t="str">
            <v>200710081All</v>
          </cell>
          <cell r="S3695">
            <v>11</v>
          </cell>
        </row>
        <row r="3696">
          <cell r="A3696" t="str">
            <v>200750041Irrigated</v>
          </cell>
          <cell r="B3696">
            <v>104</v>
          </cell>
          <cell r="R3696" t="str">
            <v>200730011All</v>
          </cell>
          <cell r="S3696">
            <v>24</v>
          </cell>
        </row>
        <row r="3697">
          <cell r="A3697" t="str">
            <v>200750041Nonirrigated</v>
          </cell>
          <cell r="B3697">
            <v>22</v>
          </cell>
          <cell r="R3697" t="str">
            <v>200730016All</v>
          </cell>
          <cell r="S3697">
            <v>21</v>
          </cell>
        </row>
        <row r="3698">
          <cell r="A3698" t="str">
            <v>200750051All</v>
          </cell>
          <cell r="B3698">
            <v>32</v>
          </cell>
          <cell r="R3698" t="str">
            <v>200730041All</v>
          </cell>
          <cell r="S3698">
            <v>69</v>
          </cell>
        </row>
        <row r="3699">
          <cell r="A3699" t="str">
            <v>200750078All</v>
          </cell>
          <cell r="B3699">
            <v>599</v>
          </cell>
          <cell r="R3699" t="str">
            <v>200730051All</v>
          </cell>
          <cell r="S3699">
            <v>42</v>
          </cell>
        </row>
        <row r="3700">
          <cell r="A3700" t="str">
            <v>200750081All</v>
          </cell>
          <cell r="B3700">
            <v>34</v>
          </cell>
          <cell r="R3700" t="str">
            <v>200730081All</v>
          </cell>
          <cell r="S3700">
            <v>19</v>
          </cell>
        </row>
        <row r="3701">
          <cell r="A3701" t="str">
            <v>200770011All</v>
          </cell>
          <cell r="B3701">
            <v>23</v>
          </cell>
          <cell r="R3701" t="str">
            <v>200750011All</v>
          </cell>
          <cell r="S3701">
            <v>20</v>
          </cell>
        </row>
        <row r="3702">
          <cell r="A3702" t="str">
            <v>200770016All</v>
          </cell>
          <cell r="B3702">
            <v>21</v>
          </cell>
          <cell r="R3702" t="str">
            <v>200750041All</v>
          </cell>
          <cell r="S3702">
            <v>71</v>
          </cell>
        </row>
        <row r="3703">
          <cell r="A3703" t="str">
            <v>200770041All</v>
          </cell>
          <cell r="B3703">
            <v>46</v>
          </cell>
          <cell r="R3703" t="str">
            <v>200750041Irrigated</v>
          </cell>
          <cell r="S3703">
            <v>104</v>
          </cell>
        </row>
        <row r="3704">
          <cell r="A3704" t="str">
            <v>200770051All</v>
          </cell>
          <cell r="B3704">
            <v>32</v>
          </cell>
          <cell r="R3704" t="str">
            <v>200750041NonIrrigated</v>
          </cell>
          <cell r="S3704">
            <v>22</v>
          </cell>
        </row>
        <row r="3705">
          <cell r="A3705" t="str">
            <v>200770078All</v>
          </cell>
          <cell r="B3705">
            <v>648</v>
          </cell>
          <cell r="R3705" t="str">
            <v>200750051All</v>
          </cell>
          <cell r="S3705">
            <v>32</v>
          </cell>
        </row>
        <row r="3706">
          <cell r="A3706" t="str">
            <v>200770081All</v>
          </cell>
          <cell r="B3706">
            <v>12</v>
          </cell>
          <cell r="R3706" t="str">
            <v>200750078All</v>
          </cell>
          <cell r="S3706">
            <v>599</v>
          </cell>
        </row>
        <row r="3707">
          <cell r="A3707" t="str">
            <v>200790011All</v>
          </cell>
          <cell r="B3707">
            <v>29</v>
          </cell>
          <cell r="R3707" t="str">
            <v>200750081All</v>
          </cell>
          <cell r="S3707">
            <v>34</v>
          </cell>
        </row>
        <row r="3708">
          <cell r="A3708" t="str">
            <v>200790016All</v>
          </cell>
          <cell r="B3708">
            <v>21</v>
          </cell>
          <cell r="R3708" t="str">
            <v>200770011All</v>
          </cell>
          <cell r="S3708">
            <v>23</v>
          </cell>
        </row>
        <row r="3709">
          <cell r="A3709" t="str">
            <v>200790041All</v>
          </cell>
          <cell r="B3709">
            <v>77</v>
          </cell>
          <cell r="R3709" t="str">
            <v>200770016All</v>
          </cell>
          <cell r="S3709">
            <v>21</v>
          </cell>
        </row>
        <row r="3710">
          <cell r="A3710" t="str">
            <v>200790041Irrigated</v>
          </cell>
          <cell r="B3710">
            <v>119</v>
          </cell>
          <cell r="R3710" t="str">
            <v>200770041All</v>
          </cell>
          <cell r="S3710">
            <v>46</v>
          </cell>
        </row>
        <row r="3711">
          <cell r="A3711" t="str">
            <v>200790041Nonirrigated</v>
          </cell>
          <cell r="B3711">
            <v>55</v>
          </cell>
          <cell r="R3711" t="str">
            <v>200770051All</v>
          </cell>
          <cell r="S3711">
            <v>32</v>
          </cell>
        </row>
        <row r="3712">
          <cell r="A3712" t="str">
            <v>200790051All</v>
          </cell>
          <cell r="B3712">
            <v>46</v>
          </cell>
          <cell r="R3712" t="str">
            <v>200770078All</v>
          </cell>
          <cell r="S3712">
            <v>648</v>
          </cell>
        </row>
        <row r="3713">
          <cell r="A3713" t="str">
            <v>200790078All</v>
          </cell>
          <cell r="B3713">
            <v>677</v>
          </cell>
          <cell r="R3713" t="str">
            <v>200770081All</v>
          </cell>
          <cell r="S3713">
            <v>12</v>
          </cell>
        </row>
        <row r="3714">
          <cell r="A3714" t="str">
            <v>200790081All</v>
          </cell>
          <cell r="B3714">
            <v>24</v>
          </cell>
          <cell r="R3714" t="str">
            <v>200790011All</v>
          </cell>
          <cell r="S3714">
            <v>29</v>
          </cell>
        </row>
        <row r="3715">
          <cell r="A3715" t="str">
            <v>200790091All</v>
          </cell>
          <cell r="B3715">
            <v>22</v>
          </cell>
          <cell r="R3715" t="str">
            <v>200790016All</v>
          </cell>
          <cell r="S3715">
            <v>21</v>
          </cell>
        </row>
        <row r="3716">
          <cell r="A3716" t="str">
            <v>200810011All</v>
          </cell>
          <cell r="B3716">
            <v>25</v>
          </cell>
          <cell r="R3716" t="str">
            <v>200790041All</v>
          </cell>
          <cell r="S3716">
            <v>77</v>
          </cell>
        </row>
        <row r="3717">
          <cell r="A3717" t="str">
            <v>200810011Irrigated</v>
          </cell>
          <cell r="B3717">
            <v>30</v>
          </cell>
          <cell r="R3717" t="str">
            <v>200790041Irrigated</v>
          </cell>
          <cell r="S3717">
            <v>119</v>
          </cell>
        </row>
        <row r="3718">
          <cell r="A3718" t="str">
            <v>200810011Nonirrigated</v>
          </cell>
          <cell r="B3718">
            <v>21</v>
          </cell>
          <cell r="R3718" t="str">
            <v>200790041NonIrrigated</v>
          </cell>
          <cell r="S3718">
            <v>55</v>
          </cell>
        </row>
        <row r="3719">
          <cell r="A3719" t="str">
            <v>200810041All</v>
          </cell>
          <cell r="B3719">
            <v>129</v>
          </cell>
          <cell r="R3719" t="str">
            <v>200790051All</v>
          </cell>
          <cell r="S3719">
            <v>46</v>
          </cell>
        </row>
        <row r="3720">
          <cell r="A3720" t="str">
            <v>200810051All</v>
          </cell>
          <cell r="B3720">
            <v>39</v>
          </cell>
          <cell r="R3720" t="str">
            <v>200790078All</v>
          </cell>
          <cell r="S3720">
            <v>677</v>
          </cell>
        </row>
        <row r="3721">
          <cell r="A3721" t="str">
            <v>200810051Irrigated</v>
          </cell>
          <cell r="B3721">
            <v>60</v>
          </cell>
          <cell r="R3721" t="str">
            <v>200790081All</v>
          </cell>
          <cell r="S3721">
            <v>24</v>
          </cell>
        </row>
        <row r="3722">
          <cell r="A3722" t="str">
            <v>200810051Nonirrigated</v>
          </cell>
          <cell r="B3722">
            <v>30</v>
          </cell>
          <cell r="R3722" t="str">
            <v>200790091All</v>
          </cell>
          <cell r="S3722">
            <v>22</v>
          </cell>
        </row>
        <row r="3723">
          <cell r="A3723" t="str">
            <v>200810078All</v>
          </cell>
          <cell r="B3723">
            <v>854</v>
          </cell>
          <cell r="R3723" t="str">
            <v>200810011All</v>
          </cell>
          <cell r="S3723">
            <v>25</v>
          </cell>
        </row>
        <row r="3724">
          <cell r="A3724" t="str">
            <v>200810081All</v>
          </cell>
          <cell r="B3724">
            <v>34</v>
          </cell>
          <cell r="R3724" t="str">
            <v>200810011Irrigated</v>
          </cell>
          <cell r="S3724">
            <v>30</v>
          </cell>
        </row>
        <row r="3725">
          <cell r="A3725" t="str">
            <v>200830011All</v>
          </cell>
          <cell r="B3725">
            <v>25</v>
          </cell>
          <cell r="R3725" t="str">
            <v>200810011NonIrrigated</v>
          </cell>
          <cell r="S3725">
            <v>21</v>
          </cell>
        </row>
        <row r="3726">
          <cell r="A3726" t="str">
            <v>200830016All</v>
          </cell>
          <cell r="B3726">
            <v>21</v>
          </cell>
          <cell r="R3726" t="str">
            <v>200810041All</v>
          </cell>
          <cell r="S3726">
            <v>129</v>
          </cell>
        </row>
        <row r="3727">
          <cell r="A3727" t="str">
            <v>200830016Irrigated</v>
          </cell>
          <cell r="B3727">
            <v>21</v>
          </cell>
          <cell r="R3727" t="str">
            <v>200810051All</v>
          </cell>
          <cell r="S3727">
            <v>39</v>
          </cell>
        </row>
        <row r="3728">
          <cell r="A3728" t="str">
            <v>200830016Nonirrigated</v>
          </cell>
          <cell r="B3728">
            <v>21</v>
          </cell>
          <cell r="R3728" t="str">
            <v>200810051Irrigated</v>
          </cell>
          <cell r="S3728">
            <v>60</v>
          </cell>
        </row>
        <row r="3729">
          <cell r="A3729" t="str">
            <v>200830041All</v>
          </cell>
          <cell r="B3729">
            <v>95</v>
          </cell>
          <cell r="R3729" t="str">
            <v>200810051NonIrrigated</v>
          </cell>
          <cell r="S3729">
            <v>30</v>
          </cell>
        </row>
        <row r="3730">
          <cell r="A3730" t="str">
            <v>200830051All</v>
          </cell>
          <cell r="B3730">
            <v>39</v>
          </cell>
          <cell r="R3730" t="str">
            <v>200810078All</v>
          </cell>
          <cell r="S3730">
            <v>854</v>
          </cell>
        </row>
        <row r="3731">
          <cell r="A3731" t="str">
            <v>200830078All</v>
          </cell>
          <cell r="B3731">
            <v>944</v>
          </cell>
          <cell r="R3731" t="str">
            <v>200810081All</v>
          </cell>
          <cell r="S3731">
            <v>34</v>
          </cell>
        </row>
        <row r="3732">
          <cell r="A3732" t="str">
            <v>200830081All</v>
          </cell>
          <cell r="B3732">
            <v>30</v>
          </cell>
          <cell r="R3732" t="str">
            <v>200830011All</v>
          </cell>
          <cell r="S3732">
            <v>25</v>
          </cell>
        </row>
        <row r="3733">
          <cell r="A3733" t="str">
            <v>200850011All</v>
          </cell>
          <cell r="B3733">
            <v>29</v>
          </cell>
          <cell r="R3733" t="str">
            <v>200830016All</v>
          </cell>
          <cell r="S3733">
            <v>21</v>
          </cell>
        </row>
        <row r="3734">
          <cell r="A3734" t="str">
            <v>200850016All</v>
          </cell>
          <cell r="B3734">
            <v>21</v>
          </cell>
          <cell r="R3734" t="str">
            <v>200830016Irrigated</v>
          </cell>
          <cell r="S3734">
            <v>21</v>
          </cell>
        </row>
        <row r="3735">
          <cell r="A3735" t="str">
            <v>200850041All</v>
          </cell>
          <cell r="B3735">
            <v>78</v>
          </cell>
          <cell r="R3735" t="str">
            <v>200830016NonIrrigated</v>
          </cell>
          <cell r="S3735">
            <v>21</v>
          </cell>
        </row>
        <row r="3736">
          <cell r="A3736" t="str">
            <v>200850051All</v>
          </cell>
          <cell r="B3736">
            <v>48</v>
          </cell>
          <cell r="R3736" t="str">
            <v>200830041All</v>
          </cell>
          <cell r="S3736">
            <v>95</v>
          </cell>
        </row>
        <row r="3737">
          <cell r="A3737" t="str">
            <v>200850081All</v>
          </cell>
          <cell r="B3737">
            <v>25</v>
          </cell>
          <cell r="R3737" t="str">
            <v>200830051All</v>
          </cell>
          <cell r="S3737">
            <v>39</v>
          </cell>
        </row>
        <row r="3738">
          <cell r="A3738" t="str">
            <v>200870011All</v>
          </cell>
          <cell r="B3738">
            <v>29</v>
          </cell>
          <cell r="R3738" t="str">
            <v>200830078All</v>
          </cell>
          <cell r="S3738">
            <v>944</v>
          </cell>
        </row>
        <row r="3739">
          <cell r="A3739" t="str">
            <v>200870016All</v>
          </cell>
          <cell r="B3739">
            <v>21</v>
          </cell>
          <cell r="R3739" t="str">
            <v>200830081All</v>
          </cell>
          <cell r="S3739">
            <v>30</v>
          </cell>
        </row>
        <row r="3740">
          <cell r="A3740" t="str">
            <v>200870041All</v>
          </cell>
          <cell r="B3740">
            <v>84</v>
          </cell>
          <cell r="R3740" t="str">
            <v>200850011All</v>
          </cell>
          <cell r="S3740">
            <v>29</v>
          </cell>
        </row>
        <row r="3741">
          <cell r="A3741" t="str">
            <v>200870051All</v>
          </cell>
          <cell r="B3741">
            <v>61</v>
          </cell>
          <cell r="R3741" t="str">
            <v>200850016All</v>
          </cell>
          <cell r="S3741">
            <v>21</v>
          </cell>
        </row>
        <row r="3742">
          <cell r="A3742" t="str">
            <v>200870081All</v>
          </cell>
          <cell r="B3742">
            <v>27</v>
          </cell>
          <cell r="R3742" t="str">
            <v>200850041All</v>
          </cell>
          <cell r="S3742">
            <v>78</v>
          </cell>
        </row>
        <row r="3743">
          <cell r="A3743" t="str">
            <v>200890011All</v>
          </cell>
          <cell r="B3743">
            <v>31</v>
          </cell>
          <cell r="R3743" t="str">
            <v>200850051All</v>
          </cell>
          <cell r="S3743">
            <v>48</v>
          </cell>
        </row>
        <row r="3744">
          <cell r="A3744" t="str">
            <v>200890016All</v>
          </cell>
          <cell r="B3744">
            <v>21</v>
          </cell>
          <cell r="R3744" t="str">
            <v>200850081All</v>
          </cell>
          <cell r="S3744">
            <v>25</v>
          </cell>
        </row>
        <row r="3745">
          <cell r="A3745" t="str">
            <v>200890041All</v>
          </cell>
          <cell r="B3745">
            <v>71</v>
          </cell>
          <cell r="R3745" t="str">
            <v>200870011All</v>
          </cell>
          <cell r="S3745">
            <v>29</v>
          </cell>
        </row>
        <row r="3746">
          <cell r="A3746" t="str">
            <v>200890051All</v>
          </cell>
          <cell r="B3746">
            <v>62</v>
          </cell>
          <cell r="R3746" t="str">
            <v>200870016All</v>
          </cell>
          <cell r="S3746">
            <v>21</v>
          </cell>
        </row>
        <row r="3747">
          <cell r="A3747" t="str">
            <v>200890078All</v>
          </cell>
          <cell r="B3747">
            <v>979</v>
          </cell>
          <cell r="R3747" t="str">
            <v>200870041All</v>
          </cell>
          <cell r="S3747">
            <v>84</v>
          </cell>
        </row>
        <row r="3748">
          <cell r="A3748" t="str">
            <v>200890081All</v>
          </cell>
          <cell r="B3748">
            <v>23</v>
          </cell>
          <cell r="R3748" t="str">
            <v>200870051All</v>
          </cell>
          <cell r="S3748">
            <v>61</v>
          </cell>
        </row>
        <row r="3749">
          <cell r="A3749" t="str">
            <v>200890091All</v>
          </cell>
          <cell r="B3749">
            <v>20</v>
          </cell>
          <cell r="R3749" t="str">
            <v>200870081All</v>
          </cell>
          <cell r="S3749">
            <v>27</v>
          </cell>
        </row>
        <row r="3750">
          <cell r="A3750" t="str">
            <v>200910011All</v>
          </cell>
          <cell r="B3750">
            <v>33</v>
          </cell>
          <cell r="R3750" t="str">
            <v>200890011All</v>
          </cell>
          <cell r="S3750">
            <v>31</v>
          </cell>
        </row>
        <row r="3751">
          <cell r="A3751" t="str">
            <v>200910016All</v>
          </cell>
          <cell r="B3751">
            <v>21</v>
          </cell>
          <cell r="R3751" t="str">
            <v>200890016All</v>
          </cell>
          <cell r="S3751">
            <v>21</v>
          </cell>
        </row>
        <row r="3752">
          <cell r="A3752" t="str">
            <v>200910041All</v>
          </cell>
          <cell r="B3752">
            <v>78</v>
          </cell>
          <cell r="R3752" t="str">
            <v>200890041All</v>
          </cell>
          <cell r="S3752">
            <v>71</v>
          </cell>
        </row>
        <row r="3753">
          <cell r="A3753" t="str">
            <v>200910051All</v>
          </cell>
          <cell r="B3753">
            <v>62</v>
          </cell>
          <cell r="R3753" t="str">
            <v>200890051All</v>
          </cell>
          <cell r="S3753">
            <v>62</v>
          </cell>
        </row>
        <row r="3754">
          <cell r="A3754" t="str">
            <v>200910081All</v>
          </cell>
          <cell r="B3754">
            <v>21</v>
          </cell>
          <cell r="R3754" t="str">
            <v>200890078All</v>
          </cell>
          <cell r="S3754">
            <v>979</v>
          </cell>
        </row>
        <row r="3755">
          <cell r="A3755" t="str">
            <v>200930011All</v>
          </cell>
          <cell r="B3755">
            <v>24</v>
          </cell>
          <cell r="R3755" t="str">
            <v>200890081All</v>
          </cell>
          <cell r="S3755">
            <v>23</v>
          </cell>
        </row>
        <row r="3756">
          <cell r="A3756" t="str">
            <v>200930041All</v>
          </cell>
          <cell r="B3756">
            <v>117</v>
          </cell>
          <cell r="R3756" t="str">
            <v>200890091All</v>
          </cell>
          <cell r="S3756">
            <v>20</v>
          </cell>
        </row>
        <row r="3757">
          <cell r="A3757" t="str">
            <v>200930051All</v>
          </cell>
          <cell r="B3757">
            <v>37</v>
          </cell>
          <cell r="R3757" t="str">
            <v>200910011All</v>
          </cell>
          <cell r="S3757">
            <v>33</v>
          </cell>
        </row>
        <row r="3758">
          <cell r="A3758" t="str">
            <v>200930078All</v>
          </cell>
          <cell r="B3758">
            <v>1105</v>
          </cell>
          <cell r="R3758" t="str">
            <v>200910016All</v>
          </cell>
          <cell r="S3758">
            <v>21</v>
          </cell>
        </row>
        <row r="3759">
          <cell r="A3759" t="str">
            <v>200930081All</v>
          </cell>
          <cell r="B3759">
            <v>32</v>
          </cell>
          <cell r="R3759" t="str">
            <v>200910041All</v>
          </cell>
          <cell r="S3759">
            <v>78</v>
          </cell>
        </row>
        <row r="3760">
          <cell r="A3760" t="str">
            <v>200950011All</v>
          </cell>
          <cell r="B3760">
            <v>25</v>
          </cell>
          <cell r="R3760" t="str">
            <v>200910051All</v>
          </cell>
          <cell r="S3760">
            <v>62</v>
          </cell>
        </row>
        <row r="3761">
          <cell r="A3761" t="str">
            <v>200950016All</v>
          </cell>
          <cell r="B3761">
            <v>21</v>
          </cell>
          <cell r="R3761" t="str">
            <v>200910081All</v>
          </cell>
          <cell r="S3761">
            <v>21</v>
          </cell>
        </row>
        <row r="3762">
          <cell r="A3762" t="str">
            <v>200950041All</v>
          </cell>
          <cell r="B3762">
            <v>95</v>
          </cell>
          <cell r="R3762" t="str">
            <v>200930011All</v>
          </cell>
          <cell r="S3762">
            <v>24</v>
          </cell>
        </row>
        <row r="3763">
          <cell r="A3763" t="str">
            <v>200950051All</v>
          </cell>
          <cell r="B3763">
            <v>34</v>
          </cell>
          <cell r="R3763" t="str">
            <v>200930041All</v>
          </cell>
          <cell r="S3763">
            <v>117</v>
          </cell>
        </row>
        <row r="3764">
          <cell r="A3764" t="str">
            <v>200950078All</v>
          </cell>
          <cell r="B3764">
            <v>655</v>
          </cell>
          <cell r="R3764" t="str">
            <v>200930051All</v>
          </cell>
          <cell r="S3764">
            <v>37</v>
          </cell>
        </row>
        <row r="3765">
          <cell r="A3765" t="str">
            <v>200950081All</v>
          </cell>
          <cell r="B3765">
            <v>22</v>
          </cell>
          <cell r="R3765" t="str">
            <v>200930078All</v>
          </cell>
          <cell r="S3765">
            <v>1105</v>
          </cell>
        </row>
        <row r="3766">
          <cell r="A3766" t="str">
            <v>200950081Irrigated</v>
          </cell>
          <cell r="B3766">
            <v>34</v>
          </cell>
          <cell r="R3766" t="str">
            <v>200930081All</v>
          </cell>
          <cell r="S3766">
            <v>32</v>
          </cell>
        </row>
        <row r="3767">
          <cell r="A3767" t="str">
            <v>200950081Nonirrigated</v>
          </cell>
          <cell r="B3767">
            <v>13</v>
          </cell>
          <cell r="R3767" t="str">
            <v>200950011All</v>
          </cell>
          <cell r="S3767">
            <v>25</v>
          </cell>
        </row>
        <row r="3768">
          <cell r="A3768" t="str">
            <v>200970011All</v>
          </cell>
          <cell r="B3768">
            <v>25</v>
          </cell>
          <cell r="R3768" t="str">
            <v>200950016All</v>
          </cell>
          <cell r="S3768">
            <v>21</v>
          </cell>
        </row>
        <row r="3769">
          <cell r="A3769" t="str">
            <v>200970041All</v>
          </cell>
          <cell r="B3769">
            <v>127</v>
          </cell>
          <cell r="R3769" t="str">
            <v>200950041All</v>
          </cell>
          <cell r="S3769">
            <v>95</v>
          </cell>
        </row>
        <row r="3770">
          <cell r="A3770" t="str">
            <v>200970051All</v>
          </cell>
          <cell r="B3770">
            <v>46</v>
          </cell>
          <cell r="R3770" t="str">
            <v>200950051All</v>
          </cell>
          <cell r="S3770">
            <v>34</v>
          </cell>
        </row>
        <row r="3771">
          <cell r="A3771" t="str">
            <v>200970078All</v>
          </cell>
          <cell r="B3771">
            <v>856</v>
          </cell>
          <cell r="R3771" t="str">
            <v>200950078All</v>
          </cell>
          <cell r="S3771">
            <v>655</v>
          </cell>
        </row>
        <row r="3772">
          <cell r="A3772" t="str">
            <v>200970081All</v>
          </cell>
          <cell r="B3772">
            <v>38</v>
          </cell>
          <cell r="R3772" t="str">
            <v>200950081All</v>
          </cell>
          <cell r="S3772">
            <v>22</v>
          </cell>
        </row>
        <row r="3773">
          <cell r="A3773" t="str">
            <v>200990011All</v>
          </cell>
          <cell r="B3773">
            <v>23</v>
          </cell>
          <cell r="R3773" t="str">
            <v>200950081Irrigated</v>
          </cell>
          <cell r="S3773">
            <v>34</v>
          </cell>
        </row>
        <row r="3774">
          <cell r="A3774" t="str">
            <v>200990016All</v>
          </cell>
          <cell r="B3774">
            <v>21</v>
          </cell>
          <cell r="R3774" t="str">
            <v>200950081NonIrrigated</v>
          </cell>
          <cell r="S3774">
            <v>13</v>
          </cell>
        </row>
        <row r="3775">
          <cell r="A3775" t="str">
            <v>200990041All</v>
          </cell>
          <cell r="B3775">
            <v>72</v>
          </cell>
          <cell r="R3775" t="str">
            <v>200970011All</v>
          </cell>
          <cell r="S3775">
            <v>25</v>
          </cell>
        </row>
        <row r="3776">
          <cell r="A3776" t="str">
            <v>200990051All</v>
          </cell>
          <cell r="B3776">
            <v>55</v>
          </cell>
          <cell r="R3776" t="str">
            <v>200970041All</v>
          </cell>
          <cell r="S3776">
            <v>127</v>
          </cell>
        </row>
        <row r="3777">
          <cell r="A3777" t="str">
            <v>200990081All</v>
          </cell>
          <cell r="B3777">
            <v>13</v>
          </cell>
          <cell r="R3777" t="str">
            <v>200970051All</v>
          </cell>
          <cell r="S3777">
            <v>46</v>
          </cell>
        </row>
        <row r="3778">
          <cell r="A3778" t="str">
            <v>201010011All</v>
          </cell>
          <cell r="B3778">
            <v>22</v>
          </cell>
          <cell r="R3778" t="str">
            <v>200970078All</v>
          </cell>
          <cell r="S3778">
            <v>856</v>
          </cell>
        </row>
        <row r="3779">
          <cell r="A3779" t="str">
            <v>201010041All</v>
          </cell>
          <cell r="B3779">
            <v>65</v>
          </cell>
          <cell r="R3779" t="str">
            <v>200970081All</v>
          </cell>
          <cell r="S3779">
            <v>38</v>
          </cell>
        </row>
        <row r="3780">
          <cell r="A3780" t="str">
            <v>201010041Irrigated</v>
          </cell>
          <cell r="B3780">
            <v>101</v>
          </cell>
          <cell r="R3780" t="str">
            <v>200990011All</v>
          </cell>
          <cell r="S3780">
            <v>23</v>
          </cell>
        </row>
        <row r="3781">
          <cell r="A3781" t="str">
            <v>201010041Nonirrigated</v>
          </cell>
          <cell r="B3781">
            <v>27</v>
          </cell>
          <cell r="R3781" t="str">
            <v>200990016All</v>
          </cell>
          <cell r="S3781">
            <v>21</v>
          </cell>
        </row>
        <row r="3782">
          <cell r="A3782" t="str">
            <v>201010051All</v>
          </cell>
          <cell r="B3782">
            <v>34</v>
          </cell>
          <cell r="R3782" t="str">
            <v>200990041All</v>
          </cell>
          <cell r="S3782">
            <v>72</v>
          </cell>
        </row>
        <row r="3783">
          <cell r="A3783" t="str">
            <v>201010078All</v>
          </cell>
          <cell r="B3783">
            <v>932</v>
          </cell>
          <cell r="R3783" t="str">
            <v>200990051All</v>
          </cell>
          <cell r="S3783">
            <v>55</v>
          </cell>
        </row>
        <row r="3784">
          <cell r="A3784" t="str">
            <v>201010081All</v>
          </cell>
          <cell r="B3784">
            <v>24</v>
          </cell>
          <cell r="R3784" t="str">
            <v>200990081All</v>
          </cell>
          <cell r="S3784">
            <v>13</v>
          </cell>
        </row>
        <row r="3785">
          <cell r="A3785" t="str">
            <v>201010081Irrigated</v>
          </cell>
          <cell r="B3785">
            <v>27</v>
          </cell>
          <cell r="R3785" t="str">
            <v>201010011All</v>
          </cell>
          <cell r="S3785">
            <v>22</v>
          </cell>
        </row>
        <row r="3786">
          <cell r="A3786" t="str">
            <v>201010081Nonirrigated</v>
          </cell>
          <cell r="B3786">
            <v>12</v>
          </cell>
          <cell r="R3786" t="str">
            <v>201010041All</v>
          </cell>
          <cell r="S3786">
            <v>65</v>
          </cell>
        </row>
        <row r="3787">
          <cell r="A3787" t="str">
            <v>201030011All</v>
          </cell>
          <cell r="B3787">
            <v>25</v>
          </cell>
          <cell r="R3787" t="str">
            <v>201010041Irrigated</v>
          </cell>
          <cell r="S3787">
            <v>101</v>
          </cell>
        </row>
        <row r="3788">
          <cell r="A3788" t="str">
            <v>201030016All</v>
          </cell>
          <cell r="B3788">
            <v>21</v>
          </cell>
          <cell r="R3788" t="str">
            <v>201010041NonIrrigated</v>
          </cell>
          <cell r="S3788">
            <v>27</v>
          </cell>
        </row>
        <row r="3789">
          <cell r="A3789" t="str">
            <v>201030041All</v>
          </cell>
          <cell r="B3789">
            <v>77</v>
          </cell>
          <cell r="R3789" t="str">
            <v>201010051All</v>
          </cell>
          <cell r="S3789">
            <v>34</v>
          </cell>
        </row>
        <row r="3790">
          <cell r="A3790" t="str">
            <v>201030051All</v>
          </cell>
          <cell r="B3790">
            <v>62</v>
          </cell>
          <cell r="R3790" t="str">
            <v>201010078All</v>
          </cell>
          <cell r="S3790">
            <v>932</v>
          </cell>
        </row>
        <row r="3791">
          <cell r="A3791" t="str">
            <v>201030081All</v>
          </cell>
          <cell r="B3791">
            <v>24</v>
          </cell>
          <cell r="R3791" t="str">
            <v>201010081All</v>
          </cell>
          <cell r="S3791">
            <v>24</v>
          </cell>
        </row>
        <row r="3792">
          <cell r="A3792" t="str">
            <v>201050011All</v>
          </cell>
          <cell r="B3792">
            <v>30</v>
          </cell>
          <cell r="R3792" t="str">
            <v>201010081Irrigated</v>
          </cell>
          <cell r="S3792">
            <v>27</v>
          </cell>
        </row>
        <row r="3793">
          <cell r="A3793" t="str">
            <v>201050016All</v>
          </cell>
          <cell r="B3793">
            <v>21</v>
          </cell>
          <cell r="R3793" t="str">
            <v>201010081NonIrrigated</v>
          </cell>
          <cell r="S3793">
            <v>12</v>
          </cell>
        </row>
        <row r="3794">
          <cell r="A3794" t="str">
            <v>201050041All</v>
          </cell>
          <cell r="B3794">
            <v>46</v>
          </cell>
          <cell r="R3794" t="str">
            <v>201030011All</v>
          </cell>
          <cell r="S3794">
            <v>25</v>
          </cell>
        </row>
        <row r="3795">
          <cell r="A3795" t="str">
            <v>201050051All</v>
          </cell>
          <cell r="B3795">
            <v>53</v>
          </cell>
          <cell r="R3795" t="str">
            <v>201030016All</v>
          </cell>
          <cell r="S3795">
            <v>21</v>
          </cell>
        </row>
        <row r="3796">
          <cell r="A3796" t="str">
            <v>201050078All</v>
          </cell>
          <cell r="B3796">
            <v>855</v>
          </cell>
          <cell r="R3796" t="str">
            <v>201030041All</v>
          </cell>
          <cell r="S3796">
            <v>77</v>
          </cell>
        </row>
        <row r="3797">
          <cell r="A3797" t="str">
            <v>201050081All</v>
          </cell>
          <cell r="B3797">
            <v>20</v>
          </cell>
          <cell r="R3797" t="str">
            <v>201030051All</v>
          </cell>
          <cell r="S3797">
            <v>62</v>
          </cell>
        </row>
        <row r="3798">
          <cell r="A3798" t="str">
            <v>201070011All</v>
          </cell>
          <cell r="B3798">
            <v>25</v>
          </cell>
          <cell r="R3798" t="str">
            <v>201030081All</v>
          </cell>
          <cell r="S3798">
            <v>24</v>
          </cell>
        </row>
        <row r="3799">
          <cell r="A3799" t="str">
            <v>201070016All</v>
          </cell>
          <cell r="B3799">
            <v>21</v>
          </cell>
          <cell r="R3799" t="str">
            <v>201050011All</v>
          </cell>
          <cell r="S3799">
            <v>30</v>
          </cell>
        </row>
        <row r="3800">
          <cell r="A3800" t="str">
            <v>201070041All</v>
          </cell>
          <cell r="B3800">
            <v>67</v>
          </cell>
          <cell r="R3800" t="str">
            <v>201050016All</v>
          </cell>
          <cell r="S3800">
            <v>21</v>
          </cell>
        </row>
        <row r="3801">
          <cell r="A3801" t="str">
            <v>201070051All</v>
          </cell>
          <cell r="B3801">
            <v>49</v>
          </cell>
          <cell r="R3801" t="str">
            <v>201050041All</v>
          </cell>
          <cell r="S3801">
            <v>46</v>
          </cell>
        </row>
        <row r="3802">
          <cell r="A3802" t="str">
            <v>201070081All</v>
          </cell>
          <cell r="B3802">
            <v>18</v>
          </cell>
          <cell r="R3802" t="str">
            <v>201050051All</v>
          </cell>
          <cell r="S3802">
            <v>53</v>
          </cell>
        </row>
        <row r="3803">
          <cell r="A3803" t="str">
            <v>201090011All</v>
          </cell>
          <cell r="B3803">
            <v>23</v>
          </cell>
          <cell r="R3803" t="str">
            <v>201050078All</v>
          </cell>
          <cell r="S3803">
            <v>855</v>
          </cell>
        </row>
        <row r="3804">
          <cell r="A3804" t="str">
            <v>201090016All</v>
          </cell>
          <cell r="B3804">
            <v>21</v>
          </cell>
          <cell r="R3804" t="str">
            <v>201050081All</v>
          </cell>
          <cell r="S3804">
            <v>20</v>
          </cell>
        </row>
        <row r="3805">
          <cell r="A3805" t="str">
            <v>201090016Irrigated</v>
          </cell>
          <cell r="B3805">
            <v>21</v>
          </cell>
          <cell r="R3805" t="str">
            <v>201070011All</v>
          </cell>
          <cell r="S3805">
            <v>25</v>
          </cell>
        </row>
        <row r="3806">
          <cell r="A3806" t="str">
            <v>201090016Nonirrigated</v>
          </cell>
          <cell r="B3806">
            <v>21</v>
          </cell>
          <cell r="R3806" t="str">
            <v>201070016All</v>
          </cell>
          <cell r="S3806">
            <v>21</v>
          </cell>
        </row>
        <row r="3807">
          <cell r="A3807" t="str">
            <v>201090041All</v>
          </cell>
          <cell r="B3807">
            <v>39</v>
          </cell>
          <cell r="R3807" t="str">
            <v>201070041All</v>
          </cell>
          <cell r="S3807">
            <v>67</v>
          </cell>
        </row>
        <row r="3808">
          <cell r="A3808" t="str">
            <v>201090051All</v>
          </cell>
          <cell r="B3808">
            <v>40</v>
          </cell>
          <cell r="R3808" t="str">
            <v>201070051All</v>
          </cell>
          <cell r="S3808">
            <v>49</v>
          </cell>
        </row>
        <row r="3809">
          <cell r="A3809" t="str">
            <v>201090078All</v>
          </cell>
          <cell r="B3809">
            <v>865</v>
          </cell>
          <cell r="R3809" t="str">
            <v>201070081All</v>
          </cell>
          <cell r="S3809">
            <v>18</v>
          </cell>
        </row>
        <row r="3810">
          <cell r="A3810" t="str">
            <v>201090078Irrigated</v>
          </cell>
          <cell r="B3810">
            <v>1098</v>
          </cell>
          <cell r="R3810" t="str">
            <v>201090011All</v>
          </cell>
          <cell r="S3810">
            <v>23</v>
          </cell>
        </row>
        <row r="3811">
          <cell r="A3811" t="str">
            <v>201090078Nonirrigated</v>
          </cell>
          <cell r="B3811">
            <v>685</v>
          </cell>
          <cell r="R3811" t="str">
            <v>201090016All</v>
          </cell>
          <cell r="S3811">
            <v>21</v>
          </cell>
        </row>
        <row r="3812">
          <cell r="A3812" t="str">
            <v>201090081All</v>
          </cell>
          <cell r="B3812">
            <v>31</v>
          </cell>
          <cell r="R3812" t="str">
            <v>201090016Irrigated</v>
          </cell>
          <cell r="S3812">
            <v>21</v>
          </cell>
        </row>
        <row r="3813">
          <cell r="A3813" t="str">
            <v>201090081Irrigated</v>
          </cell>
          <cell r="B3813">
            <v>36</v>
          </cell>
          <cell r="R3813" t="str">
            <v>201090016NonIrrigated</v>
          </cell>
          <cell r="S3813">
            <v>21</v>
          </cell>
        </row>
        <row r="3814">
          <cell r="A3814" t="str">
            <v>201090081Nonirrigated</v>
          </cell>
          <cell r="B3814">
            <v>10</v>
          </cell>
          <cell r="R3814" t="str">
            <v>201090041All</v>
          </cell>
          <cell r="S3814">
            <v>39</v>
          </cell>
        </row>
        <row r="3815">
          <cell r="A3815" t="str">
            <v>201110011All</v>
          </cell>
          <cell r="B3815">
            <v>25</v>
          </cell>
          <cell r="R3815" t="str">
            <v>201090051All</v>
          </cell>
          <cell r="S3815">
            <v>40</v>
          </cell>
        </row>
        <row r="3816">
          <cell r="A3816" t="str">
            <v>201110016All</v>
          </cell>
          <cell r="B3816">
            <v>21</v>
          </cell>
          <cell r="R3816" t="str">
            <v>201090078All</v>
          </cell>
          <cell r="S3816">
            <v>865</v>
          </cell>
        </row>
        <row r="3817">
          <cell r="A3817" t="str">
            <v>201110041All</v>
          </cell>
          <cell r="B3817">
            <v>62</v>
          </cell>
          <cell r="R3817" t="str">
            <v>201090078Irrigated</v>
          </cell>
          <cell r="S3817">
            <v>1098</v>
          </cell>
        </row>
        <row r="3818">
          <cell r="A3818" t="str">
            <v>201110051All</v>
          </cell>
          <cell r="B3818">
            <v>47</v>
          </cell>
          <cell r="R3818" t="str">
            <v>201090078NonIrrigated</v>
          </cell>
          <cell r="S3818">
            <v>685</v>
          </cell>
        </row>
        <row r="3819">
          <cell r="A3819" t="str">
            <v>201110081All</v>
          </cell>
          <cell r="B3819">
            <v>20</v>
          </cell>
          <cell r="R3819" t="str">
            <v>201090081All</v>
          </cell>
          <cell r="S3819">
            <v>31</v>
          </cell>
        </row>
        <row r="3820">
          <cell r="A3820" t="str">
            <v>201130011All</v>
          </cell>
          <cell r="B3820">
            <v>32</v>
          </cell>
          <cell r="R3820" t="str">
            <v>201090081Irrigated</v>
          </cell>
          <cell r="S3820">
            <v>36</v>
          </cell>
        </row>
        <row r="3821">
          <cell r="A3821" t="str">
            <v>201130016All</v>
          </cell>
          <cell r="B3821">
            <v>21</v>
          </cell>
          <cell r="R3821" t="str">
            <v>201090081NonIrrigated</v>
          </cell>
          <cell r="S3821">
            <v>10</v>
          </cell>
        </row>
        <row r="3822">
          <cell r="A3822" t="str">
            <v>201130041All</v>
          </cell>
          <cell r="B3822">
            <v>83</v>
          </cell>
          <cell r="R3822" t="str">
            <v>201110011All</v>
          </cell>
          <cell r="S3822">
            <v>25</v>
          </cell>
        </row>
        <row r="3823">
          <cell r="A3823" t="str">
            <v>201130041Irrigated</v>
          </cell>
          <cell r="B3823">
            <v>124</v>
          </cell>
          <cell r="R3823" t="str">
            <v>201110016All</v>
          </cell>
          <cell r="S3823">
            <v>21</v>
          </cell>
        </row>
        <row r="3824">
          <cell r="A3824" t="str">
            <v>201130041Nonirrigated</v>
          </cell>
          <cell r="B3824">
            <v>54</v>
          </cell>
          <cell r="R3824" t="str">
            <v>201110041All</v>
          </cell>
          <cell r="S3824">
            <v>62</v>
          </cell>
        </row>
        <row r="3825">
          <cell r="A3825" t="str">
            <v>201130051All</v>
          </cell>
          <cell r="B3825">
            <v>50</v>
          </cell>
          <cell r="R3825" t="str">
            <v>201110051All</v>
          </cell>
          <cell r="S3825">
            <v>47</v>
          </cell>
        </row>
        <row r="3826">
          <cell r="A3826" t="str">
            <v>201130078All</v>
          </cell>
          <cell r="B3826">
            <v>939</v>
          </cell>
          <cell r="R3826" t="str">
            <v>201110081All</v>
          </cell>
          <cell r="S3826">
            <v>20</v>
          </cell>
        </row>
        <row r="3827">
          <cell r="A3827" t="str">
            <v>201130081All</v>
          </cell>
          <cell r="B3827">
            <v>23</v>
          </cell>
          <cell r="R3827" t="str">
            <v>201130011All</v>
          </cell>
          <cell r="S3827">
            <v>32</v>
          </cell>
        </row>
        <row r="3828">
          <cell r="A3828" t="str">
            <v>201130091All</v>
          </cell>
          <cell r="B3828">
            <v>20</v>
          </cell>
          <cell r="R3828" t="str">
            <v>201130016All</v>
          </cell>
          <cell r="S3828">
            <v>21</v>
          </cell>
        </row>
        <row r="3829">
          <cell r="A3829" t="str">
            <v>201150011All</v>
          </cell>
          <cell r="B3829">
            <v>29</v>
          </cell>
          <cell r="R3829" t="str">
            <v>201130041All</v>
          </cell>
          <cell r="S3829">
            <v>83</v>
          </cell>
        </row>
        <row r="3830">
          <cell r="A3830" t="str">
            <v>201150016All</v>
          </cell>
          <cell r="B3830">
            <v>21</v>
          </cell>
          <cell r="R3830" t="str">
            <v>201130041Irrigated</v>
          </cell>
          <cell r="S3830">
            <v>124</v>
          </cell>
        </row>
        <row r="3831">
          <cell r="A3831" t="str">
            <v>201150041All</v>
          </cell>
          <cell r="B3831">
            <v>55</v>
          </cell>
          <cell r="R3831" t="str">
            <v>201130041NonIrrigated</v>
          </cell>
          <cell r="S3831">
            <v>54</v>
          </cell>
        </row>
        <row r="3832">
          <cell r="A3832" t="str">
            <v>201150051All</v>
          </cell>
          <cell r="B3832">
            <v>48</v>
          </cell>
          <cell r="R3832" t="str">
            <v>201130051All</v>
          </cell>
          <cell r="S3832">
            <v>50</v>
          </cell>
        </row>
        <row r="3833">
          <cell r="A3833" t="str">
            <v>201150078All</v>
          </cell>
          <cell r="B3833">
            <v>665</v>
          </cell>
          <cell r="R3833" t="str">
            <v>201130078All</v>
          </cell>
          <cell r="S3833">
            <v>939</v>
          </cell>
        </row>
        <row r="3834">
          <cell r="A3834" t="str">
            <v>201150081All</v>
          </cell>
          <cell r="B3834">
            <v>20</v>
          </cell>
          <cell r="R3834" t="str">
            <v>201130081All</v>
          </cell>
          <cell r="S3834">
            <v>23</v>
          </cell>
        </row>
        <row r="3835">
          <cell r="A3835" t="str">
            <v>201150091All</v>
          </cell>
          <cell r="B3835">
            <v>20</v>
          </cell>
          <cell r="R3835" t="str">
            <v>201130091All</v>
          </cell>
          <cell r="S3835">
            <v>20</v>
          </cell>
        </row>
        <row r="3836">
          <cell r="A3836" t="str">
            <v>201170011All</v>
          </cell>
          <cell r="B3836">
            <v>33</v>
          </cell>
          <cell r="R3836" t="str">
            <v>201150011All</v>
          </cell>
          <cell r="S3836">
            <v>29</v>
          </cell>
        </row>
        <row r="3837">
          <cell r="A3837" t="str">
            <v>201170016All</v>
          </cell>
          <cell r="B3837">
            <v>21</v>
          </cell>
          <cell r="R3837" t="str">
            <v>201150016All</v>
          </cell>
          <cell r="S3837">
            <v>21</v>
          </cell>
        </row>
        <row r="3838">
          <cell r="A3838" t="str">
            <v>201170041All</v>
          </cell>
          <cell r="B3838">
            <v>75</v>
          </cell>
          <cell r="R3838" t="str">
            <v>201150041All</v>
          </cell>
          <cell r="S3838">
            <v>55</v>
          </cell>
        </row>
        <row r="3839">
          <cell r="A3839" t="str">
            <v>201170051All</v>
          </cell>
          <cell r="B3839">
            <v>66</v>
          </cell>
          <cell r="R3839" t="str">
            <v>201150051All</v>
          </cell>
          <cell r="S3839">
            <v>48</v>
          </cell>
        </row>
        <row r="3840">
          <cell r="A3840" t="str">
            <v>201170078All</v>
          </cell>
          <cell r="B3840">
            <v>734</v>
          </cell>
          <cell r="R3840" t="str">
            <v>201150078All</v>
          </cell>
          <cell r="S3840">
            <v>665</v>
          </cell>
        </row>
        <row r="3841">
          <cell r="A3841" t="str">
            <v>201170081All</v>
          </cell>
          <cell r="B3841">
            <v>24</v>
          </cell>
          <cell r="R3841" t="str">
            <v>201150081All</v>
          </cell>
          <cell r="S3841">
            <v>20</v>
          </cell>
        </row>
        <row r="3842">
          <cell r="A3842" t="str">
            <v>201190011All</v>
          </cell>
          <cell r="B3842">
            <v>25</v>
          </cell>
          <cell r="R3842" t="str">
            <v>201150091All</v>
          </cell>
          <cell r="S3842">
            <v>20</v>
          </cell>
        </row>
        <row r="3843">
          <cell r="A3843" t="str">
            <v>201190041All</v>
          </cell>
          <cell r="B3843">
            <v>140</v>
          </cell>
          <cell r="R3843" t="str">
            <v>201170011All</v>
          </cell>
          <cell r="S3843">
            <v>33</v>
          </cell>
        </row>
        <row r="3844">
          <cell r="A3844" t="str">
            <v>201190051All</v>
          </cell>
          <cell r="B3844">
            <v>44</v>
          </cell>
          <cell r="R3844" t="str">
            <v>201170016All</v>
          </cell>
          <cell r="S3844">
            <v>21</v>
          </cell>
        </row>
        <row r="3845">
          <cell r="A3845" t="str">
            <v>201190051Irrigated</v>
          </cell>
          <cell r="B3845">
            <v>72</v>
          </cell>
          <cell r="R3845" t="str">
            <v>201170041All</v>
          </cell>
          <cell r="S3845">
            <v>75</v>
          </cell>
        </row>
        <row r="3846">
          <cell r="A3846" t="str">
            <v>201190051Nonirrigated</v>
          </cell>
          <cell r="B3846">
            <v>30</v>
          </cell>
          <cell r="R3846" t="str">
            <v>201170051All</v>
          </cell>
          <cell r="S3846">
            <v>66</v>
          </cell>
        </row>
        <row r="3847">
          <cell r="A3847" t="str">
            <v>201190081All</v>
          </cell>
          <cell r="B3847">
            <v>41</v>
          </cell>
          <cell r="R3847" t="str">
            <v>201170078All</v>
          </cell>
          <cell r="S3847">
            <v>734</v>
          </cell>
        </row>
        <row r="3848">
          <cell r="A3848" t="str">
            <v>201210011All</v>
          </cell>
          <cell r="B3848">
            <v>29</v>
          </cell>
          <cell r="R3848" t="str">
            <v>201170081All</v>
          </cell>
          <cell r="S3848">
            <v>24</v>
          </cell>
        </row>
        <row r="3849">
          <cell r="A3849" t="str">
            <v>201210016All</v>
          </cell>
          <cell r="B3849">
            <v>21</v>
          </cell>
          <cell r="R3849" t="str">
            <v>201190011All</v>
          </cell>
          <cell r="S3849">
            <v>25</v>
          </cell>
        </row>
        <row r="3850">
          <cell r="A3850" t="str">
            <v>201210041All</v>
          </cell>
          <cell r="B3850">
            <v>71</v>
          </cell>
          <cell r="R3850" t="str">
            <v>201190041All</v>
          </cell>
          <cell r="S3850">
            <v>140</v>
          </cell>
        </row>
        <row r="3851">
          <cell r="A3851" t="str">
            <v>201210051All</v>
          </cell>
          <cell r="B3851">
            <v>53</v>
          </cell>
          <cell r="R3851" t="str">
            <v>201190051All</v>
          </cell>
          <cell r="S3851">
            <v>44</v>
          </cell>
        </row>
        <row r="3852">
          <cell r="A3852" t="str">
            <v>201210081All</v>
          </cell>
          <cell r="B3852">
            <v>20</v>
          </cell>
          <cell r="R3852" t="str">
            <v>201190051Irrigated</v>
          </cell>
          <cell r="S3852">
            <v>72</v>
          </cell>
        </row>
        <row r="3853">
          <cell r="A3853" t="str">
            <v>201230011All</v>
          </cell>
          <cell r="B3853">
            <v>33</v>
          </cell>
          <cell r="R3853" t="str">
            <v>201190051NonIrrigated</v>
          </cell>
          <cell r="S3853">
            <v>30</v>
          </cell>
        </row>
        <row r="3854">
          <cell r="A3854" t="str">
            <v>201230016All</v>
          </cell>
          <cell r="B3854">
            <v>21</v>
          </cell>
          <cell r="R3854" t="str">
            <v>201190081All</v>
          </cell>
          <cell r="S3854">
            <v>41</v>
          </cell>
        </row>
        <row r="3855">
          <cell r="A3855" t="str">
            <v>201230041All</v>
          </cell>
          <cell r="B3855">
            <v>63</v>
          </cell>
          <cell r="R3855" t="str">
            <v>201210011All</v>
          </cell>
          <cell r="S3855">
            <v>29</v>
          </cell>
        </row>
        <row r="3856">
          <cell r="A3856" t="str">
            <v>201230051All</v>
          </cell>
          <cell r="B3856">
            <v>58</v>
          </cell>
          <cell r="R3856" t="str">
            <v>201210016All</v>
          </cell>
          <cell r="S3856">
            <v>21</v>
          </cell>
        </row>
        <row r="3857">
          <cell r="A3857" t="str">
            <v>201230078All</v>
          </cell>
          <cell r="B3857">
            <v>923</v>
          </cell>
          <cell r="R3857" t="str">
            <v>201210041All</v>
          </cell>
          <cell r="S3857">
            <v>71</v>
          </cell>
        </row>
        <row r="3858">
          <cell r="A3858" t="str">
            <v>201230081All</v>
          </cell>
          <cell r="B3858">
            <v>20</v>
          </cell>
          <cell r="R3858" t="str">
            <v>201210051All</v>
          </cell>
          <cell r="S3858">
            <v>53</v>
          </cell>
        </row>
        <row r="3859">
          <cell r="A3859" t="str">
            <v>201230091All</v>
          </cell>
          <cell r="B3859">
            <v>20</v>
          </cell>
          <cell r="R3859" t="str">
            <v>201210081All</v>
          </cell>
          <cell r="S3859">
            <v>20</v>
          </cell>
        </row>
        <row r="3860">
          <cell r="A3860" t="str">
            <v>201250011All</v>
          </cell>
          <cell r="B3860">
            <v>22</v>
          </cell>
          <cell r="R3860" t="str">
            <v>201230011All</v>
          </cell>
          <cell r="S3860">
            <v>33</v>
          </cell>
        </row>
        <row r="3861">
          <cell r="A3861" t="str">
            <v>201250016All</v>
          </cell>
          <cell r="B3861">
            <v>21</v>
          </cell>
          <cell r="R3861" t="str">
            <v>201230016All</v>
          </cell>
          <cell r="S3861">
            <v>21</v>
          </cell>
        </row>
        <row r="3862">
          <cell r="A3862" t="str">
            <v>201250041All</v>
          </cell>
          <cell r="B3862">
            <v>69</v>
          </cell>
          <cell r="R3862" t="str">
            <v>201230041All</v>
          </cell>
          <cell r="S3862">
            <v>63</v>
          </cell>
        </row>
        <row r="3863">
          <cell r="A3863" t="str">
            <v>201250051All</v>
          </cell>
          <cell r="B3863">
            <v>46</v>
          </cell>
          <cell r="R3863" t="str">
            <v>201230051All</v>
          </cell>
          <cell r="S3863">
            <v>58</v>
          </cell>
        </row>
        <row r="3864">
          <cell r="A3864" t="str">
            <v>201250081All</v>
          </cell>
          <cell r="B3864">
            <v>14</v>
          </cell>
          <cell r="R3864" t="str">
            <v>201230078All</v>
          </cell>
          <cell r="S3864">
            <v>923</v>
          </cell>
        </row>
        <row r="3865">
          <cell r="A3865" t="str">
            <v>201270011All</v>
          </cell>
          <cell r="B3865">
            <v>27</v>
          </cell>
          <cell r="R3865" t="str">
            <v>201230081All</v>
          </cell>
          <cell r="S3865">
            <v>20</v>
          </cell>
        </row>
        <row r="3866">
          <cell r="A3866" t="str">
            <v>201270016All</v>
          </cell>
          <cell r="B3866">
            <v>21</v>
          </cell>
          <cell r="R3866" t="str">
            <v>201230091All</v>
          </cell>
          <cell r="S3866">
            <v>20</v>
          </cell>
        </row>
        <row r="3867">
          <cell r="A3867" t="str">
            <v>201270041All</v>
          </cell>
          <cell r="B3867">
            <v>56</v>
          </cell>
          <cell r="R3867" t="str">
            <v>201250011All</v>
          </cell>
          <cell r="S3867">
            <v>22</v>
          </cell>
        </row>
        <row r="3868">
          <cell r="A3868" t="str">
            <v>201270051All</v>
          </cell>
          <cell r="B3868">
            <v>45</v>
          </cell>
          <cell r="R3868" t="str">
            <v>201250016All</v>
          </cell>
          <cell r="S3868">
            <v>21</v>
          </cell>
        </row>
        <row r="3869">
          <cell r="A3869" t="str">
            <v>201270078All</v>
          </cell>
          <cell r="B3869">
            <v>665</v>
          </cell>
          <cell r="R3869" t="str">
            <v>201250041All</v>
          </cell>
          <cell r="S3869">
            <v>69</v>
          </cell>
        </row>
        <row r="3870">
          <cell r="A3870" t="str">
            <v>201270081All</v>
          </cell>
          <cell r="B3870">
            <v>18</v>
          </cell>
          <cell r="R3870" t="str">
            <v>201250051All</v>
          </cell>
          <cell r="S3870">
            <v>46</v>
          </cell>
        </row>
        <row r="3871">
          <cell r="A3871" t="str">
            <v>201290011All</v>
          </cell>
          <cell r="B3871">
            <v>20</v>
          </cell>
          <cell r="R3871" t="str">
            <v>201250081All</v>
          </cell>
          <cell r="S3871">
            <v>14</v>
          </cell>
        </row>
        <row r="3872">
          <cell r="A3872" t="str">
            <v>201290016All</v>
          </cell>
          <cell r="B3872">
            <v>21</v>
          </cell>
          <cell r="R3872" t="str">
            <v>201270011All</v>
          </cell>
          <cell r="S3872">
            <v>27</v>
          </cell>
        </row>
        <row r="3873">
          <cell r="A3873" t="str">
            <v>201290016Irrigated</v>
          </cell>
          <cell r="B3873">
            <v>21</v>
          </cell>
          <cell r="R3873" t="str">
            <v>201270016All</v>
          </cell>
          <cell r="S3873">
            <v>21</v>
          </cell>
        </row>
        <row r="3874">
          <cell r="A3874" t="str">
            <v>201290016Nonirrigated</v>
          </cell>
          <cell r="B3874">
            <v>21</v>
          </cell>
          <cell r="R3874" t="str">
            <v>201270041All</v>
          </cell>
          <cell r="S3874">
            <v>56</v>
          </cell>
        </row>
        <row r="3875">
          <cell r="A3875" t="str">
            <v>201290041All</v>
          </cell>
          <cell r="B3875">
            <v>108</v>
          </cell>
          <cell r="R3875" t="str">
            <v>201270051All</v>
          </cell>
          <cell r="S3875">
            <v>45</v>
          </cell>
        </row>
        <row r="3876">
          <cell r="A3876" t="str">
            <v>201290041Irrigated</v>
          </cell>
          <cell r="B3876">
            <v>116</v>
          </cell>
          <cell r="R3876" t="str">
            <v>201270078All</v>
          </cell>
          <cell r="S3876">
            <v>665</v>
          </cell>
        </row>
        <row r="3877">
          <cell r="A3877" t="str">
            <v>201290041Nonirrigated</v>
          </cell>
          <cell r="B3877">
            <v>14</v>
          </cell>
          <cell r="R3877" t="str">
            <v>201270081All</v>
          </cell>
          <cell r="S3877">
            <v>18</v>
          </cell>
        </row>
        <row r="3878">
          <cell r="A3878" t="str">
            <v>201290051All</v>
          </cell>
          <cell r="B3878">
            <v>22</v>
          </cell>
          <cell r="R3878" t="str">
            <v>201290011All</v>
          </cell>
          <cell r="S3878">
            <v>20</v>
          </cell>
        </row>
        <row r="3879">
          <cell r="A3879" t="str">
            <v>201290078All</v>
          </cell>
          <cell r="B3879">
            <v>468</v>
          </cell>
          <cell r="R3879" t="str">
            <v>201290016All</v>
          </cell>
          <cell r="S3879">
            <v>21</v>
          </cell>
        </row>
        <row r="3880">
          <cell r="A3880" t="str">
            <v>201290081All</v>
          </cell>
          <cell r="B3880">
            <v>34</v>
          </cell>
          <cell r="R3880" t="str">
            <v>201290016Irrigated</v>
          </cell>
          <cell r="S3880">
            <v>21</v>
          </cell>
        </row>
        <row r="3881">
          <cell r="A3881" t="str">
            <v>201310011All</v>
          </cell>
          <cell r="B3881">
            <v>34</v>
          </cell>
          <cell r="R3881" t="str">
            <v>201290016NonIrrigated</v>
          </cell>
          <cell r="S3881">
            <v>21</v>
          </cell>
        </row>
        <row r="3882">
          <cell r="A3882" t="str">
            <v>201310016All</v>
          </cell>
          <cell r="B3882">
            <v>21</v>
          </cell>
          <cell r="R3882" t="str">
            <v>201290041All</v>
          </cell>
          <cell r="S3882">
            <v>108</v>
          </cell>
        </row>
        <row r="3883">
          <cell r="A3883" t="str">
            <v>201310041All</v>
          </cell>
          <cell r="B3883">
            <v>78</v>
          </cell>
          <cell r="R3883" t="str">
            <v>201290041Irrigated</v>
          </cell>
          <cell r="S3883">
            <v>116</v>
          </cell>
        </row>
        <row r="3884">
          <cell r="A3884" t="str">
            <v>201310051All</v>
          </cell>
          <cell r="B3884">
            <v>62</v>
          </cell>
          <cell r="R3884" t="str">
            <v>201290041NonIrrigated</v>
          </cell>
          <cell r="S3884">
            <v>14</v>
          </cell>
        </row>
        <row r="3885">
          <cell r="A3885" t="str">
            <v>201310081All</v>
          </cell>
          <cell r="B3885">
            <v>27</v>
          </cell>
          <cell r="R3885" t="str">
            <v>201290051All</v>
          </cell>
          <cell r="S3885">
            <v>22</v>
          </cell>
        </row>
        <row r="3886">
          <cell r="A3886" t="str">
            <v>201330011All</v>
          </cell>
          <cell r="B3886">
            <v>22</v>
          </cell>
          <cell r="R3886" t="str">
            <v>201290078All</v>
          </cell>
          <cell r="S3886">
            <v>468</v>
          </cell>
        </row>
        <row r="3887">
          <cell r="A3887" t="str">
            <v>201330016All</v>
          </cell>
          <cell r="B3887">
            <v>21</v>
          </cell>
          <cell r="R3887" t="str">
            <v>201290081All</v>
          </cell>
          <cell r="S3887">
            <v>34</v>
          </cell>
        </row>
        <row r="3888">
          <cell r="A3888" t="str">
            <v>201330041All</v>
          </cell>
          <cell r="B3888">
            <v>74</v>
          </cell>
          <cell r="R3888" t="str">
            <v>201310011All</v>
          </cell>
          <cell r="S3888">
            <v>34</v>
          </cell>
        </row>
        <row r="3889">
          <cell r="A3889" t="str">
            <v>201330051All</v>
          </cell>
          <cell r="B3889">
            <v>48</v>
          </cell>
          <cell r="R3889" t="str">
            <v>201310016All</v>
          </cell>
          <cell r="S3889">
            <v>21</v>
          </cell>
        </row>
        <row r="3890">
          <cell r="A3890" t="str">
            <v>201330081All</v>
          </cell>
          <cell r="B3890">
            <v>15</v>
          </cell>
          <cell r="R3890" t="str">
            <v>201310041All</v>
          </cell>
          <cell r="S3890">
            <v>78</v>
          </cell>
        </row>
        <row r="3891">
          <cell r="A3891" t="str">
            <v>201350011All</v>
          </cell>
          <cell r="B3891">
            <v>25</v>
          </cell>
          <cell r="R3891" t="str">
            <v>201310051All</v>
          </cell>
          <cell r="S3891">
            <v>62</v>
          </cell>
        </row>
        <row r="3892">
          <cell r="A3892" t="str">
            <v>201350016All</v>
          </cell>
          <cell r="B3892">
            <v>21</v>
          </cell>
          <cell r="R3892" t="str">
            <v>201310081All</v>
          </cell>
          <cell r="S3892">
            <v>27</v>
          </cell>
        </row>
        <row r="3893">
          <cell r="A3893" t="str">
            <v>201350041All</v>
          </cell>
          <cell r="B3893">
            <v>50</v>
          </cell>
          <cell r="R3893" t="str">
            <v>201330011All</v>
          </cell>
          <cell r="S3893">
            <v>22</v>
          </cell>
        </row>
        <row r="3894">
          <cell r="A3894" t="str">
            <v>201350051All</v>
          </cell>
          <cell r="B3894">
            <v>39</v>
          </cell>
          <cell r="R3894" t="str">
            <v>201330016All</v>
          </cell>
          <cell r="S3894">
            <v>21</v>
          </cell>
        </row>
        <row r="3895">
          <cell r="A3895" t="str">
            <v>201350078All</v>
          </cell>
          <cell r="B3895">
            <v>551</v>
          </cell>
          <cell r="R3895" t="str">
            <v>201330041All</v>
          </cell>
          <cell r="S3895">
            <v>74</v>
          </cell>
        </row>
        <row r="3896">
          <cell r="A3896" t="str">
            <v>201350081All</v>
          </cell>
          <cell r="B3896">
            <v>20</v>
          </cell>
          <cell r="R3896" t="str">
            <v>201330051All</v>
          </cell>
          <cell r="S3896">
            <v>48</v>
          </cell>
        </row>
        <row r="3897">
          <cell r="A3897" t="str">
            <v>201370011All</v>
          </cell>
          <cell r="B3897">
            <v>24</v>
          </cell>
          <cell r="R3897" t="str">
            <v>201330081All</v>
          </cell>
          <cell r="S3897">
            <v>15</v>
          </cell>
        </row>
        <row r="3898">
          <cell r="A3898" t="str">
            <v>201370016All</v>
          </cell>
          <cell r="B3898">
            <v>21</v>
          </cell>
          <cell r="R3898" t="str">
            <v>201350011All</v>
          </cell>
          <cell r="S3898">
            <v>25</v>
          </cell>
        </row>
        <row r="3899">
          <cell r="A3899" t="str">
            <v>201370041All</v>
          </cell>
          <cell r="B3899">
            <v>48</v>
          </cell>
          <cell r="R3899" t="str">
            <v>201350016All</v>
          </cell>
          <cell r="S3899">
            <v>21</v>
          </cell>
        </row>
        <row r="3900">
          <cell r="A3900" t="str">
            <v>201370051All</v>
          </cell>
          <cell r="B3900">
            <v>42</v>
          </cell>
          <cell r="R3900" t="str">
            <v>201350041All</v>
          </cell>
          <cell r="S3900">
            <v>50</v>
          </cell>
        </row>
        <row r="3901">
          <cell r="A3901" t="str">
            <v>201370078All</v>
          </cell>
          <cell r="B3901">
            <v>646</v>
          </cell>
          <cell r="R3901" t="str">
            <v>201350051All</v>
          </cell>
          <cell r="S3901">
            <v>39</v>
          </cell>
        </row>
        <row r="3902">
          <cell r="A3902" t="str">
            <v>201370081All</v>
          </cell>
          <cell r="B3902">
            <v>15</v>
          </cell>
          <cell r="R3902" t="str">
            <v>201350078All</v>
          </cell>
          <cell r="S3902">
            <v>551</v>
          </cell>
        </row>
        <row r="3903">
          <cell r="A3903" t="str">
            <v>201370091All</v>
          </cell>
          <cell r="B3903">
            <v>20</v>
          </cell>
          <cell r="R3903" t="str">
            <v>201350081All</v>
          </cell>
          <cell r="S3903">
            <v>20</v>
          </cell>
        </row>
        <row r="3904">
          <cell r="A3904" t="str">
            <v>201390011All</v>
          </cell>
          <cell r="B3904">
            <v>27</v>
          </cell>
          <cell r="R3904" t="str">
            <v>201370011All</v>
          </cell>
          <cell r="S3904">
            <v>24</v>
          </cell>
        </row>
        <row r="3905">
          <cell r="A3905" t="str">
            <v>201390016All</v>
          </cell>
          <cell r="B3905">
            <v>21</v>
          </cell>
          <cell r="R3905" t="str">
            <v>201370016All</v>
          </cell>
          <cell r="S3905">
            <v>21</v>
          </cell>
        </row>
        <row r="3906">
          <cell r="A3906" t="str">
            <v>201390041All</v>
          </cell>
          <cell r="B3906">
            <v>66</v>
          </cell>
          <cell r="R3906" t="str">
            <v>201370041All</v>
          </cell>
          <cell r="S3906">
            <v>48</v>
          </cell>
        </row>
        <row r="3907">
          <cell r="A3907" t="str">
            <v>201390051All</v>
          </cell>
          <cell r="B3907">
            <v>47</v>
          </cell>
          <cell r="R3907" t="str">
            <v>201370051All</v>
          </cell>
          <cell r="S3907">
            <v>42</v>
          </cell>
        </row>
        <row r="3908">
          <cell r="A3908" t="str">
            <v>201390081All</v>
          </cell>
          <cell r="B3908">
            <v>20</v>
          </cell>
          <cell r="R3908" t="str">
            <v>201370078All</v>
          </cell>
          <cell r="S3908">
            <v>646</v>
          </cell>
        </row>
        <row r="3909">
          <cell r="A3909" t="str">
            <v>201410011All</v>
          </cell>
          <cell r="B3909">
            <v>29</v>
          </cell>
          <cell r="R3909" t="str">
            <v>201370081All</v>
          </cell>
          <cell r="S3909">
            <v>15</v>
          </cell>
        </row>
        <row r="3910">
          <cell r="A3910" t="str">
            <v>201410016All</v>
          </cell>
          <cell r="B3910">
            <v>21</v>
          </cell>
          <cell r="R3910" t="str">
            <v>201370091All</v>
          </cell>
          <cell r="S3910">
            <v>20</v>
          </cell>
        </row>
        <row r="3911">
          <cell r="A3911" t="str">
            <v>201410041All</v>
          </cell>
          <cell r="B3911">
            <v>63</v>
          </cell>
          <cell r="R3911" t="str">
            <v>201390011All</v>
          </cell>
          <cell r="S3911">
            <v>27</v>
          </cell>
        </row>
        <row r="3912">
          <cell r="A3912" t="str">
            <v>201410051All</v>
          </cell>
          <cell r="B3912">
            <v>56</v>
          </cell>
          <cell r="R3912" t="str">
            <v>201390016All</v>
          </cell>
          <cell r="S3912">
            <v>21</v>
          </cell>
        </row>
        <row r="3913">
          <cell r="A3913" t="str">
            <v>201410078All</v>
          </cell>
          <cell r="B3913">
            <v>872</v>
          </cell>
          <cell r="R3913" t="str">
            <v>201390041All</v>
          </cell>
          <cell r="S3913">
            <v>66</v>
          </cell>
        </row>
        <row r="3914">
          <cell r="A3914" t="str">
            <v>201410081All</v>
          </cell>
          <cell r="B3914">
            <v>20</v>
          </cell>
          <cell r="R3914" t="str">
            <v>201390051All</v>
          </cell>
          <cell r="S3914">
            <v>47</v>
          </cell>
        </row>
        <row r="3915">
          <cell r="A3915" t="str">
            <v>201430011All</v>
          </cell>
          <cell r="B3915">
            <v>30</v>
          </cell>
          <cell r="R3915" t="str">
            <v>201390081All</v>
          </cell>
          <cell r="S3915">
            <v>20</v>
          </cell>
        </row>
        <row r="3916">
          <cell r="A3916" t="str">
            <v>201430016All</v>
          </cell>
          <cell r="B3916">
            <v>21</v>
          </cell>
          <cell r="R3916" t="str">
            <v>201410011All</v>
          </cell>
          <cell r="S3916">
            <v>29</v>
          </cell>
        </row>
        <row r="3917">
          <cell r="A3917" t="str">
            <v>201430041All</v>
          </cell>
          <cell r="B3917">
            <v>62</v>
          </cell>
          <cell r="R3917" t="str">
            <v>201410016All</v>
          </cell>
          <cell r="S3917">
            <v>21</v>
          </cell>
        </row>
        <row r="3918">
          <cell r="A3918" t="str">
            <v>201430051All</v>
          </cell>
          <cell r="B3918">
            <v>50</v>
          </cell>
          <cell r="R3918" t="str">
            <v>201410041All</v>
          </cell>
          <cell r="S3918">
            <v>63</v>
          </cell>
        </row>
        <row r="3919">
          <cell r="A3919" t="str">
            <v>201430078All</v>
          </cell>
          <cell r="B3919">
            <v>874</v>
          </cell>
          <cell r="R3919" t="str">
            <v>201410051All</v>
          </cell>
          <cell r="S3919">
            <v>56</v>
          </cell>
        </row>
        <row r="3920">
          <cell r="A3920" t="str">
            <v>201430081All</v>
          </cell>
          <cell r="B3920">
            <v>20</v>
          </cell>
          <cell r="R3920" t="str">
            <v>201410078All</v>
          </cell>
          <cell r="S3920">
            <v>872</v>
          </cell>
        </row>
        <row r="3921">
          <cell r="A3921" t="str">
            <v>201450011All</v>
          </cell>
          <cell r="B3921">
            <v>27</v>
          </cell>
          <cell r="R3921" t="str">
            <v>201410081All</v>
          </cell>
          <cell r="S3921">
            <v>20</v>
          </cell>
        </row>
        <row r="3922">
          <cell r="A3922" t="str">
            <v>201450016All</v>
          </cell>
          <cell r="B3922">
            <v>21</v>
          </cell>
          <cell r="R3922" t="str">
            <v>201430011All</v>
          </cell>
          <cell r="S3922">
            <v>30</v>
          </cell>
        </row>
        <row r="3923">
          <cell r="A3923" t="str">
            <v>201450041All</v>
          </cell>
          <cell r="B3923">
            <v>104</v>
          </cell>
          <cell r="R3923" t="str">
            <v>201430016All</v>
          </cell>
          <cell r="S3923">
            <v>21</v>
          </cell>
        </row>
        <row r="3924">
          <cell r="A3924" t="str">
            <v>201450041Irrigated</v>
          </cell>
          <cell r="B3924">
            <v>122</v>
          </cell>
          <cell r="R3924" t="str">
            <v>201430041All</v>
          </cell>
          <cell r="S3924">
            <v>62</v>
          </cell>
        </row>
        <row r="3925">
          <cell r="A3925" t="str">
            <v>201450041Nonirrigated</v>
          </cell>
          <cell r="B3925">
            <v>45</v>
          </cell>
          <cell r="R3925" t="str">
            <v>201430051All</v>
          </cell>
          <cell r="S3925">
            <v>50</v>
          </cell>
        </row>
        <row r="3926">
          <cell r="A3926" t="str">
            <v>201450051All</v>
          </cell>
          <cell r="B3926">
            <v>49</v>
          </cell>
          <cell r="R3926" t="str">
            <v>201430078All</v>
          </cell>
          <cell r="S3926">
            <v>874</v>
          </cell>
        </row>
        <row r="3927">
          <cell r="A3927" t="str">
            <v>201450078All</v>
          </cell>
          <cell r="B3927">
            <v>665</v>
          </cell>
          <cell r="R3927" t="str">
            <v>201430081All</v>
          </cell>
          <cell r="S3927">
            <v>20</v>
          </cell>
        </row>
        <row r="3928">
          <cell r="A3928" t="str">
            <v>201450081All</v>
          </cell>
          <cell r="B3928">
            <v>32</v>
          </cell>
          <cell r="R3928" t="str">
            <v>201450011All</v>
          </cell>
          <cell r="S3928">
            <v>27</v>
          </cell>
        </row>
        <row r="3929">
          <cell r="A3929" t="str">
            <v>201450091All</v>
          </cell>
          <cell r="B3929">
            <v>25</v>
          </cell>
          <cell r="R3929" t="str">
            <v>201450016All</v>
          </cell>
          <cell r="S3929">
            <v>21</v>
          </cell>
        </row>
        <row r="3930">
          <cell r="A3930" t="str">
            <v>201450091Irrigated</v>
          </cell>
          <cell r="B3930">
            <v>30</v>
          </cell>
          <cell r="R3930" t="str">
            <v>201450041All</v>
          </cell>
          <cell r="S3930">
            <v>104</v>
          </cell>
        </row>
        <row r="3931">
          <cell r="A3931" t="str">
            <v>201450091Nonirrigated</v>
          </cell>
          <cell r="B3931">
            <v>20</v>
          </cell>
          <cell r="R3931" t="str">
            <v>201450041Irrigated</v>
          </cell>
          <cell r="S3931">
            <v>122</v>
          </cell>
        </row>
        <row r="3932">
          <cell r="A3932" t="str">
            <v>201470011All</v>
          </cell>
          <cell r="B3932">
            <v>26</v>
          </cell>
          <cell r="R3932" t="str">
            <v>201450041NonIrrigated</v>
          </cell>
          <cell r="S3932">
            <v>45</v>
          </cell>
        </row>
        <row r="3933">
          <cell r="A3933" t="str">
            <v>201470016All</v>
          </cell>
          <cell r="B3933">
            <v>21</v>
          </cell>
          <cell r="R3933" t="str">
            <v>201450051All</v>
          </cell>
          <cell r="S3933">
            <v>49</v>
          </cell>
        </row>
        <row r="3934">
          <cell r="A3934" t="str">
            <v>201470041All</v>
          </cell>
          <cell r="B3934">
            <v>56</v>
          </cell>
          <cell r="R3934" t="str">
            <v>201450078All</v>
          </cell>
          <cell r="S3934">
            <v>665</v>
          </cell>
        </row>
        <row r="3935">
          <cell r="A3935" t="str">
            <v>201470051All</v>
          </cell>
          <cell r="B3935">
            <v>52</v>
          </cell>
          <cell r="R3935" t="str">
            <v>201450081All</v>
          </cell>
          <cell r="S3935">
            <v>32</v>
          </cell>
        </row>
        <row r="3936">
          <cell r="A3936" t="str">
            <v>201470078All</v>
          </cell>
          <cell r="B3936">
            <v>851</v>
          </cell>
          <cell r="R3936" t="str">
            <v>201450091All</v>
          </cell>
          <cell r="S3936">
            <v>25</v>
          </cell>
        </row>
        <row r="3937">
          <cell r="A3937" t="str">
            <v>201470081All</v>
          </cell>
          <cell r="B3937">
            <v>18</v>
          </cell>
          <cell r="R3937" t="str">
            <v>201450091Irrigated</v>
          </cell>
          <cell r="S3937">
            <v>30</v>
          </cell>
        </row>
        <row r="3938">
          <cell r="A3938" t="str">
            <v>201490011All</v>
          </cell>
          <cell r="B3938">
            <v>32</v>
          </cell>
          <cell r="R3938" t="str">
            <v>201450091NonIrrigated</v>
          </cell>
          <cell r="S3938">
            <v>20</v>
          </cell>
        </row>
        <row r="3939">
          <cell r="A3939" t="str">
            <v>201490016All</v>
          </cell>
          <cell r="B3939">
            <v>21</v>
          </cell>
          <cell r="R3939" t="str">
            <v>201470011All</v>
          </cell>
          <cell r="S3939">
            <v>26</v>
          </cell>
        </row>
        <row r="3940">
          <cell r="A3940" t="str">
            <v>201490041All</v>
          </cell>
          <cell r="B3940">
            <v>91</v>
          </cell>
          <cell r="R3940" t="str">
            <v>201470016All</v>
          </cell>
          <cell r="S3940">
            <v>21</v>
          </cell>
        </row>
        <row r="3941">
          <cell r="A3941" t="str">
            <v>201490041Irrigated</v>
          </cell>
          <cell r="B3941">
            <v>116</v>
          </cell>
          <cell r="R3941" t="str">
            <v>201470041All</v>
          </cell>
          <cell r="S3941">
            <v>56</v>
          </cell>
        </row>
        <row r="3942">
          <cell r="A3942" t="str">
            <v>201490041Nonirrigated</v>
          </cell>
          <cell r="B3942">
            <v>81</v>
          </cell>
          <cell r="R3942" t="str">
            <v>201470051All</v>
          </cell>
          <cell r="S3942">
            <v>52</v>
          </cell>
        </row>
        <row r="3943">
          <cell r="A3943" t="str">
            <v>201490051All</v>
          </cell>
          <cell r="B3943">
            <v>57</v>
          </cell>
          <cell r="R3943" t="str">
            <v>201470078All</v>
          </cell>
          <cell r="S3943">
            <v>851</v>
          </cell>
        </row>
        <row r="3944">
          <cell r="A3944" t="str">
            <v>201490081All</v>
          </cell>
          <cell r="B3944">
            <v>29</v>
          </cell>
          <cell r="R3944" t="str">
            <v>201470081All</v>
          </cell>
          <cell r="S3944">
            <v>18</v>
          </cell>
        </row>
        <row r="3945">
          <cell r="A3945" t="str">
            <v>201510011All</v>
          </cell>
          <cell r="B3945">
            <v>27</v>
          </cell>
          <cell r="R3945" t="str">
            <v>201490011All</v>
          </cell>
          <cell r="S3945">
            <v>32</v>
          </cell>
        </row>
        <row r="3946">
          <cell r="A3946" t="str">
            <v>201510016All</v>
          </cell>
          <cell r="B3946">
            <v>21</v>
          </cell>
          <cell r="R3946" t="str">
            <v>201490016All</v>
          </cell>
          <cell r="S3946">
            <v>21</v>
          </cell>
        </row>
        <row r="3947">
          <cell r="A3947" t="str">
            <v>201510041All</v>
          </cell>
          <cell r="B3947">
            <v>111</v>
          </cell>
          <cell r="R3947" t="str">
            <v>201490041All</v>
          </cell>
          <cell r="S3947">
            <v>91</v>
          </cell>
        </row>
        <row r="3948">
          <cell r="A3948" t="str">
            <v>201510051All</v>
          </cell>
          <cell r="B3948">
            <v>46</v>
          </cell>
          <cell r="R3948" t="str">
            <v>201490041Irrigated</v>
          </cell>
          <cell r="S3948">
            <v>116</v>
          </cell>
        </row>
        <row r="3949">
          <cell r="A3949" t="str">
            <v>201510078All</v>
          </cell>
          <cell r="B3949">
            <v>704</v>
          </cell>
          <cell r="R3949" t="str">
            <v>201490041NonIrrigated</v>
          </cell>
          <cell r="S3949">
            <v>81</v>
          </cell>
        </row>
        <row r="3950">
          <cell r="A3950" t="str">
            <v>201510081All</v>
          </cell>
          <cell r="B3950">
            <v>30</v>
          </cell>
          <cell r="R3950" t="str">
            <v>201490051All</v>
          </cell>
          <cell r="S3950">
            <v>57</v>
          </cell>
        </row>
        <row r="3951">
          <cell r="A3951" t="str">
            <v>201530011All</v>
          </cell>
          <cell r="B3951">
            <v>26</v>
          </cell>
          <cell r="R3951" t="str">
            <v>201490081All</v>
          </cell>
          <cell r="S3951">
            <v>29</v>
          </cell>
        </row>
        <row r="3952">
          <cell r="A3952" t="str">
            <v>201530016All</v>
          </cell>
          <cell r="B3952">
            <v>21</v>
          </cell>
          <cell r="R3952" t="str">
            <v>201510011All</v>
          </cell>
          <cell r="S3952">
            <v>27</v>
          </cell>
        </row>
        <row r="3953">
          <cell r="A3953" t="str">
            <v>201530016Irrigated</v>
          </cell>
          <cell r="B3953">
            <v>21</v>
          </cell>
          <cell r="R3953" t="str">
            <v>201510016All</v>
          </cell>
          <cell r="S3953">
            <v>21</v>
          </cell>
        </row>
        <row r="3954">
          <cell r="A3954" t="str">
            <v>201530016Nonirrigated</v>
          </cell>
          <cell r="B3954">
            <v>21</v>
          </cell>
          <cell r="R3954" t="str">
            <v>201510041All</v>
          </cell>
          <cell r="S3954">
            <v>111</v>
          </cell>
        </row>
        <row r="3955">
          <cell r="A3955" t="str">
            <v>201530041All</v>
          </cell>
          <cell r="B3955">
            <v>47</v>
          </cell>
          <cell r="R3955" t="str">
            <v>201510051All</v>
          </cell>
          <cell r="S3955">
            <v>46</v>
          </cell>
        </row>
        <row r="3956">
          <cell r="A3956" t="str">
            <v>201530051All</v>
          </cell>
          <cell r="B3956">
            <v>37</v>
          </cell>
          <cell r="R3956" t="str">
            <v>201510078All</v>
          </cell>
          <cell r="S3956">
            <v>704</v>
          </cell>
        </row>
        <row r="3957">
          <cell r="A3957" t="str">
            <v>201530078All</v>
          </cell>
          <cell r="B3957">
            <v>666</v>
          </cell>
          <cell r="R3957" t="str">
            <v>201510081All</v>
          </cell>
          <cell r="S3957">
            <v>30</v>
          </cell>
        </row>
        <row r="3958">
          <cell r="A3958" t="str">
            <v>201530081All</v>
          </cell>
          <cell r="B3958">
            <v>22</v>
          </cell>
          <cell r="R3958" t="str">
            <v>201530011All</v>
          </cell>
          <cell r="S3958">
            <v>26</v>
          </cell>
        </row>
        <row r="3959">
          <cell r="A3959" t="str">
            <v>201530081Irrigated</v>
          </cell>
          <cell r="B3959">
            <v>33</v>
          </cell>
          <cell r="R3959" t="str">
            <v>201530016All</v>
          </cell>
          <cell r="S3959">
            <v>21</v>
          </cell>
        </row>
        <row r="3960">
          <cell r="A3960" t="str">
            <v>201530081Nonirrigated</v>
          </cell>
          <cell r="B3960">
            <v>10</v>
          </cell>
          <cell r="R3960" t="str">
            <v>201530016Irrigated</v>
          </cell>
          <cell r="S3960">
            <v>21</v>
          </cell>
        </row>
        <row r="3961">
          <cell r="A3961" t="str">
            <v>201530091All</v>
          </cell>
          <cell r="B3961">
            <v>20</v>
          </cell>
          <cell r="R3961" t="str">
            <v>201530016NonIrrigated</v>
          </cell>
          <cell r="S3961">
            <v>21</v>
          </cell>
        </row>
        <row r="3962">
          <cell r="A3962" t="str">
            <v>201550011All</v>
          </cell>
          <cell r="B3962">
            <v>25</v>
          </cell>
          <cell r="R3962" t="str">
            <v>201530041All</v>
          </cell>
          <cell r="S3962">
            <v>47</v>
          </cell>
        </row>
        <row r="3963">
          <cell r="A3963" t="str">
            <v>201550016All</v>
          </cell>
          <cell r="B3963">
            <v>21</v>
          </cell>
          <cell r="R3963" t="str">
            <v>201530051All</v>
          </cell>
          <cell r="S3963">
            <v>37</v>
          </cell>
        </row>
        <row r="3964">
          <cell r="A3964" t="str">
            <v>201550041All</v>
          </cell>
          <cell r="B3964">
            <v>92</v>
          </cell>
          <cell r="R3964" t="str">
            <v>201530078All</v>
          </cell>
          <cell r="S3964">
            <v>666</v>
          </cell>
        </row>
        <row r="3965">
          <cell r="A3965" t="str">
            <v>201550041Irrigated</v>
          </cell>
          <cell r="B3965">
            <v>121</v>
          </cell>
          <cell r="R3965" t="str">
            <v>201530081All</v>
          </cell>
          <cell r="S3965">
            <v>22</v>
          </cell>
        </row>
        <row r="3966">
          <cell r="A3966" t="str">
            <v>201550041Nonirrigated</v>
          </cell>
          <cell r="B3966">
            <v>46</v>
          </cell>
          <cell r="R3966" t="str">
            <v>201530081Irrigated</v>
          </cell>
          <cell r="S3966">
            <v>33</v>
          </cell>
        </row>
        <row r="3967">
          <cell r="A3967" t="str">
            <v>201550051All</v>
          </cell>
          <cell r="B3967">
            <v>45</v>
          </cell>
          <cell r="R3967" t="str">
            <v>201530081NonIrrigated</v>
          </cell>
          <cell r="S3967">
            <v>10</v>
          </cell>
        </row>
        <row r="3968">
          <cell r="A3968" t="str">
            <v>201550078All</v>
          </cell>
          <cell r="B3968">
            <v>845</v>
          </cell>
          <cell r="R3968" t="str">
            <v>201530091All</v>
          </cell>
          <cell r="S3968">
            <v>20</v>
          </cell>
        </row>
        <row r="3969">
          <cell r="A3969" t="str">
            <v>201550081All</v>
          </cell>
          <cell r="B3969">
            <v>25</v>
          </cell>
          <cell r="R3969" t="str">
            <v>201550011All</v>
          </cell>
          <cell r="S3969">
            <v>25</v>
          </cell>
        </row>
        <row r="3970">
          <cell r="A3970" t="str">
            <v>201570011All</v>
          </cell>
          <cell r="B3970">
            <v>31</v>
          </cell>
          <cell r="R3970" t="str">
            <v>201550016All</v>
          </cell>
          <cell r="S3970">
            <v>21</v>
          </cell>
        </row>
        <row r="3971">
          <cell r="A3971" t="str">
            <v>201570016All</v>
          </cell>
          <cell r="B3971">
            <v>21</v>
          </cell>
          <cell r="R3971" t="str">
            <v>201550041All</v>
          </cell>
          <cell r="S3971">
            <v>92</v>
          </cell>
        </row>
        <row r="3972">
          <cell r="A3972" t="str">
            <v>201570041All</v>
          </cell>
          <cell r="B3972">
            <v>89</v>
          </cell>
          <cell r="R3972" t="str">
            <v>201550041Irrigated</v>
          </cell>
          <cell r="S3972">
            <v>121</v>
          </cell>
        </row>
        <row r="3973">
          <cell r="A3973" t="str">
            <v>201570041Irrigated</v>
          </cell>
          <cell r="B3973">
            <v>123</v>
          </cell>
          <cell r="R3973" t="str">
            <v>201550041NonIrrigated</v>
          </cell>
          <cell r="S3973">
            <v>46</v>
          </cell>
        </row>
        <row r="3974">
          <cell r="A3974" t="str">
            <v>201570041Nonirrigated</v>
          </cell>
          <cell r="B3974">
            <v>68</v>
          </cell>
          <cell r="R3974" t="str">
            <v>201550051All</v>
          </cell>
          <cell r="S3974">
            <v>45</v>
          </cell>
        </row>
        <row r="3975">
          <cell r="A3975" t="str">
            <v>201570051All</v>
          </cell>
          <cell r="B3975">
            <v>64</v>
          </cell>
          <cell r="R3975" t="str">
            <v>201550078All</v>
          </cell>
          <cell r="S3975">
            <v>845</v>
          </cell>
        </row>
        <row r="3976">
          <cell r="A3976" t="str">
            <v>201570078All</v>
          </cell>
          <cell r="B3976">
            <v>732</v>
          </cell>
          <cell r="R3976" t="str">
            <v>201550081All</v>
          </cell>
          <cell r="S3976">
            <v>25</v>
          </cell>
        </row>
        <row r="3977">
          <cell r="A3977" t="str">
            <v>201570081All</v>
          </cell>
          <cell r="B3977">
            <v>27</v>
          </cell>
          <cell r="R3977" t="str">
            <v>201570011All</v>
          </cell>
          <cell r="S3977">
            <v>31</v>
          </cell>
        </row>
        <row r="3978">
          <cell r="A3978" t="str">
            <v>201570091All</v>
          </cell>
          <cell r="B3978">
            <v>20</v>
          </cell>
          <cell r="R3978" t="str">
            <v>201570016All</v>
          </cell>
          <cell r="S3978">
            <v>21</v>
          </cell>
        </row>
        <row r="3979">
          <cell r="A3979" t="str">
            <v>201590011All</v>
          </cell>
          <cell r="B3979">
            <v>30</v>
          </cell>
          <cell r="R3979" t="str">
            <v>201570041All</v>
          </cell>
          <cell r="S3979">
            <v>89</v>
          </cell>
        </row>
        <row r="3980">
          <cell r="A3980" t="str">
            <v>201590016All</v>
          </cell>
          <cell r="B3980">
            <v>21</v>
          </cell>
          <cell r="R3980" t="str">
            <v>201570041Irrigated</v>
          </cell>
          <cell r="S3980">
            <v>123</v>
          </cell>
        </row>
        <row r="3981">
          <cell r="A3981" t="str">
            <v>201590041All</v>
          </cell>
          <cell r="B3981">
            <v>78</v>
          </cell>
          <cell r="R3981" t="str">
            <v>201570041NonIrrigated</v>
          </cell>
          <cell r="S3981">
            <v>68</v>
          </cell>
        </row>
        <row r="3982">
          <cell r="A3982" t="str">
            <v>201590041Irrigated</v>
          </cell>
          <cell r="B3982">
            <v>119</v>
          </cell>
          <cell r="R3982" t="str">
            <v>201570051All</v>
          </cell>
          <cell r="S3982">
            <v>64</v>
          </cell>
        </row>
        <row r="3983">
          <cell r="A3983" t="str">
            <v>201590041Nonirrigated</v>
          </cell>
          <cell r="B3983">
            <v>50</v>
          </cell>
          <cell r="R3983" t="str">
            <v>201570078All</v>
          </cell>
          <cell r="S3983">
            <v>732</v>
          </cell>
        </row>
        <row r="3984">
          <cell r="A3984" t="str">
            <v>201590051All</v>
          </cell>
          <cell r="B3984">
            <v>52</v>
          </cell>
          <cell r="R3984" t="str">
            <v>201570081All</v>
          </cell>
          <cell r="S3984">
            <v>27</v>
          </cell>
        </row>
        <row r="3985">
          <cell r="A3985" t="str">
            <v>201590078All</v>
          </cell>
          <cell r="B3985">
            <v>818</v>
          </cell>
          <cell r="R3985" t="str">
            <v>201570091All</v>
          </cell>
          <cell r="S3985">
            <v>20</v>
          </cell>
        </row>
        <row r="3986">
          <cell r="A3986" t="str">
            <v>201590081All</v>
          </cell>
          <cell r="B3986">
            <v>23</v>
          </cell>
          <cell r="R3986" t="str">
            <v>201590011All</v>
          </cell>
          <cell r="S3986">
            <v>30</v>
          </cell>
        </row>
        <row r="3987">
          <cell r="A3987" t="str">
            <v>201590091All</v>
          </cell>
          <cell r="B3987">
            <v>30</v>
          </cell>
          <cell r="R3987" t="str">
            <v>201590016All</v>
          </cell>
          <cell r="S3987">
            <v>21</v>
          </cell>
        </row>
        <row r="3988">
          <cell r="A3988" t="str">
            <v>201610011All</v>
          </cell>
          <cell r="B3988">
            <v>32</v>
          </cell>
          <cell r="R3988" t="str">
            <v>201590041All</v>
          </cell>
          <cell r="S3988">
            <v>78</v>
          </cell>
        </row>
        <row r="3989">
          <cell r="A3989" t="str">
            <v>201610016All</v>
          </cell>
          <cell r="B3989">
            <v>21</v>
          </cell>
          <cell r="R3989" t="str">
            <v>201590041Irrigated</v>
          </cell>
          <cell r="S3989">
            <v>119</v>
          </cell>
        </row>
        <row r="3990">
          <cell r="A3990" t="str">
            <v>201610041All</v>
          </cell>
          <cell r="B3990">
            <v>73</v>
          </cell>
          <cell r="R3990" t="str">
            <v>201590041NonIrrigated</v>
          </cell>
          <cell r="S3990">
            <v>50</v>
          </cell>
        </row>
        <row r="3991">
          <cell r="A3991" t="str">
            <v>201610051All</v>
          </cell>
          <cell r="B3991">
            <v>61</v>
          </cell>
          <cell r="R3991" t="str">
            <v>201590051All</v>
          </cell>
          <cell r="S3991">
            <v>52</v>
          </cell>
        </row>
        <row r="3992">
          <cell r="A3992" t="str">
            <v>201610081All</v>
          </cell>
          <cell r="B3992">
            <v>24</v>
          </cell>
          <cell r="R3992" t="str">
            <v>201590078All</v>
          </cell>
          <cell r="S3992">
            <v>818</v>
          </cell>
        </row>
        <row r="3993">
          <cell r="A3993" t="str">
            <v>201630011All</v>
          </cell>
          <cell r="B3993">
            <v>22</v>
          </cell>
          <cell r="R3993" t="str">
            <v>201590081All</v>
          </cell>
          <cell r="S3993">
            <v>23</v>
          </cell>
        </row>
        <row r="3994">
          <cell r="A3994" t="str">
            <v>201630016All</v>
          </cell>
          <cell r="B3994">
            <v>21</v>
          </cell>
          <cell r="R3994" t="str">
            <v>201590091All</v>
          </cell>
          <cell r="S3994">
            <v>30</v>
          </cell>
        </row>
        <row r="3995">
          <cell r="A3995" t="str">
            <v>201630041All</v>
          </cell>
          <cell r="B3995">
            <v>48</v>
          </cell>
          <cell r="R3995" t="str">
            <v>201610011All</v>
          </cell>
          <cell r="S3995">
            <v>32</v>
          </cell>
        </row>
        <row r="3996">
          <cell r="A3996" t="str">
            <v>201630051All</v>
          </cell>
          <cell r="B3996">
            <v>47</v>
          </cell>
          <cell r="R3996" t="str">
            <v>201610016All</v>
          </cell>
          <cell r="S3996">
            <v>21</v>
          </cell>
        </row>
        <row r="3997">
          <cell r="A3997" t="str">
            <v>201630078All</v>
          </cell>
          <cell r="B3997">
            <v>849</v>
          </cell>
          <cell r="R3997" t="str">
            <v>201610041All</v>
          </cell>
          <cell r="S3997">
            <v>73</v>
          </cell>
        </row>
        <row r="3998">
          <cell r="A3998" t="str">
            <v>201630081All</v>
          </cell>
          <cell r="B3998">
            <v>17</v>
          </cell>
          <cell r="R3998" t="str">
            <v>201610051All</v>
          </cell>
          <cell r="S3998">
            <v>61</v>
          </cell>
        </row>
        <row r="3999">
          <cell r="A3999" t="str">
            <v>201630091All</v>
          </cell>
          <cell r="B3999">
            <v>29</v>
          </cell>
          <cell r="R3999" t="str">
            <v>201610081All</v>
          </cell>
          <cell r="S3999">
            <v>24</v>
          </cell>
        </row>
        <row r="4000">
          <cell r="A4000" t="str">
            <v>201650011All</v>
          </cell>
          <cell r="B4000">
            <v>25</v>
          </cell>
          <cell r="R4000" t="str">
            <v>201630011All</v>
          </cell>
          <cell r="S4000">
            <v>22</v>
          </cell>
        </row>
        <row r="4001">
          <cell r="A4001" t="str">
            <v>201650016All</v>
          </cell>
          <cell r="B4001">
            <v>21</v>
          </cell>
          <cell r="R4001" t="str">
            <v>201630016All</v>
          </cell>
          <cell r="S4001">
            <v>21</v>
          </cell>
        </row>
        <row r="4002">
          <cell r="A4002" t="str">
            <v>201650041All</v>
          </cell>
          <cell r="B4002">
            <v>76</v>
          </cell>
          <cell r="R4002" t="str">
            <v>201630041All</v>
          </cell>
          <cell r="S4002">
            <v>48</v>
          </cell>
        </row>
        <row r="4003">
          <cell r="A4003" t="str">
            <v>201650041Irrigated</v>
          </cell>
          <cell r="B4003">
            <v>114</v>
          </cell>
          <cell r="R4003" t="str">
            <v>201630051All</v>
          </cell>
          <cell r="S4003">
            <v>47</v>
          </cell>
        </row>
        <row r="4004">
          <cell r="A4004" t="str">
            <v>201650041Nonirrigated</v>
          </cell>
          <cell r="B4004">
            <v>36</v>
          </cell>
          <cell r="R4004" t="str">
            <v>201630078All</v>
          </cell>
          <cell r="S4004">
            <v>849</v>
          </cell>
        </row>
        <row r="4005">
          <cell r="A4005" t="str">
            <v>201650051All</v>
          </cell>
          <cell r="B4005">
            <v>46</v>
          </cell>
          <cell r="R4005" t="str">
            <v>201630081All</v>
          </cell>
          <cell r="S4005">
            <v>17</v>
          </cell>
        </row>
        <row r="4006">
          <cell r="A4006" t="str">
            <v>201650078All</v>
          </cell>
          <cell r="B4006">
            <v>694</v>
          </cell>
          <cell r="R4006" t="str">
            <v>201630091All</v>
          </cell>
          <cell r="S4006">
            <v>29</v>
          </cell>
        </row>
        <row r="4007">
          <cell r="A4007" t="str">
            <v>201650081All</v>
          </cell>
          <cell r="B4007">
            <v>18</v>
          </cell>
          <cell r="R4007" t="str">
            <v>201650011All</v>
          </cell>
          <cell r="S4007">
            <v>25</v>
          </cell>
        </row>
        <row r="4008">
          <cell r="A4008" t="str">
            <v>201650081Irrigated</v>
          </cell>
          <cell r="B4008">
            <v>29</v>
          </cell>
          <cell r="R4008" t="str">
            <v>201650016All</v>
          </cell>
          <cell r="S4008">
            <v>21</v>
          </cell>
        </row>
        <row r="4009">
          <cell r="A4009" t="str">
            <v>201650081Nonirrigated</v>
          </cell>
          <cell r="B4009">
            <v>13</v>
          </cell>
          <cell r="R4009" t="str">
            <v>201650041All</v>
          </cell>
          <cell r="S4009">
            <v>76</v>
          </cell>
        </row>
        <row r="4010">
          <cell r="A4010" t="str">
            <v>201670011All</v>
          </cell>
          <cell r="B4010">
            <v>27</v>
          </cell>
          <cell r="R4010" t="str">
            <v>201650041Irrigated</v>
          </cell>
          <cell r="S4010">
            <v>114</v>
          </cell>
        </row>
        <row r="4011">
          <cell r="A4011" t="str">
            <v>201670016All</v>
          </cell>
          <cell r="B4011">
            <v>21</v>
          </cell>
          <cell r="R4011" t="str">
            <v>201650041NonIrrigated</v>
          </cell>
          <cell r="S4011">
            <v>36</v>
          </cell>
        </row>
        <row r="4012">
          <cell r="A4012" t="str">
            <v>201670041All</v>
          </cell>
          <cell r="B4012">
            <v>39</v>
          </cell>
          <cell r="R4012" t="str">
            <v>201650051All</v>
          </cell>
          <cell r="S4012">
            <v>46</v>
          </cell>
        </row>
        <row r="4013">
          <cell r="A4013" t="str">
            <v>201670051All</v>
          </cell>
          <cell r="B4013">
            <v>50</v>
          </cell>
          <cell r="R4013" t="str">
            <v>201650078All</v>
          </cell>
          <cell r="S4013">
            <v>694</v>
          </cell>
        </row>
        <row r="4014">
          <cell r="A4014" t="str">
            <v>201670078All</v>
          </cell>
          <cell r="B4014">
            <v>816</v>
          </cell>
          <cell r="R4014" t="str">
            <v>201650081All</v>
          </cell>
          <cell r="S4014">
            <v>18</v>
          </cell>
        </row>
        <row r="4015">
          <cell r="A4015" t="str">
            <v>201670081All</v>
          </cell>
          <cell r="B4015">
            <v>16</v>
          </cell>
          <cell r="R4015" t="str">
            <v>201650081Irrigated</v>
          </cell>
          <cell r="S4015">
            <v>29</v>
          </cell>
        </row>
        <row r="4016">
          <cell r="A4016" t="str">
            <v>201670091All</v>
          </cell>
          <cell r="B4016">
            <v>20</v>
          </cell>
          <cell r="R4016" t="str">
            <v>201650081NonIrrigated</v>
          </cell>
          <cell r="S4016">
            <v>13</v>
          </cell>
        </row>
        <row r="4017">
          <cell r="A4017" t="str">
            <v>201690011All</v>
          </cell>
          <cell r="B4017">
            <v>30</v>
          </cell>
          <cell r="R4017" t="str">
            <v>201670011All</v>
          </cell>
          <cell r="S4017">
            <v>27</v>
          </cell>
        </row>
        <row r="4018">
          <cell r="A4018" t="str">
            <v>201690016All</v>
          </cell>
          <cell r="B4018">
            <v>21</v>
          </cell>
          <cell r="R4018" t="str">
            <v>201670016All</v>
          </cell>
          <cell r="S4018">
            <v>21</v>
          </cell>
        </row>
        <row r="4019">
          <cell r="A4019" t="str">
            <v>201690041All</v>
          </cell>
          <cell r="B4019">
            <v>60</v>
          </cell>
          <cell r="R4019" t="str">
            <v>201670041All</v>
          </cell>
          <cell r="S4019">
            <v>39</v>
          </cell>
        </row>
        <row r="4020">
          <cell r="A4020" t="str">
            <v>201690051All</v>
          </cell>
          <cell r="B4020">
            <v>49</v>
          </cell>
          <cell r="R4020" t="str">
            <v>201670051All</v>
          </cell>
          <cell r="S4020">
            <v>50</v>
          </cell>
        </row>
        <row r="4021">
          <cell r="A4021" t="str">
            <v>201690078All</v>
          </cell>
          <cell r="B4021">
            <v>734</v>
          </cell>
          <cell r="R4021" t="str">
            <v>201670078All</v>
          </cell>
          <cell r="S4021">
            <v>816</v>
          </cell>
        </row>
        <row r="4022">
          <cell r="A4022" t="str">
            <v>201690081All</v>
          </cell>
          <cell r="B4022">
            <v>20</v>
          </cell>
          <cell r="R4022" t="str">
            <v>201670081All</v>
          </cell>
          <cell r="S4022">
            <v>16</v>
          </cell>
        </row>
        <row r="4023">
          <cell r="A4023" t="str">
            <v>201690091All</v>
          </cell>
          <cell r="B4023">
            <v>20</v>
          </cell>
          <cell r="R4023" t="str">
            <v>201670091All</v>
          </cell>
          <cell r="S4023">
            <v>20</v>
          </cell>
        </row>
        <row r="4024">
          <cell r="A4024" t="str">
            <v>201710011All</v>
          </cell>
          <cell r="B4024">
            <v>27</v>
          </cell>
          <cell r="R4024" t="str">
            <v>201690011All</v>
          </cell>
          <cell r="S4024">
            <v>30</v>
          </cell>
        </row>
        <row r="4025">
          <cell r="A4025" t="str">
            <v>201710041All</v>
          </cell>
          <cell r="B4025">
            <v>78</v>
          </cell>
          <cell r="R4025" t="str">
            <v>201690016All</v>
          </cell>
          <cell r="S4025">
            <v>21</v>
          </cell>
        </row>
        <row r="4026">
          <cell r="A4026" t="str">
            <v>201710041Irrigated</v>
          </cell>
          <cell r="B4026">
            <v>118</v>
          </cell>
          <cell r="R4026" t="str">
            <v>201690041All</v>
          </cell>
          <cell r="S4026">
            <v>60</v>
          </cell>
        </row>
        <row r="4027">
          <cell r="A4027" t="str">
            <v>201710041Nonirrigated</v>
          </cell>
          <cell r="B4027">
            <v>34</v>
          </cell>
          <cell r="R4027" t="str">
            <v>201690051All</v>
          </cell>
          <cell r="S4027">
            <v>49</v>
          </cell>
        </row>
        <row r="4028">
          <cell r="A4028" t="str">
            <v>201710051All</v>
          </cell>
          <cell r="B4028">
            <v>48</v>
          </cell>
          <cell r="R4028" t="str">
            <v>201690078All</v>
          </cell>
          <cell r="S4028">
            <v>734</v>
          </cell>
        </row>
        <row r="4029">
          <cell r="A4029" t="str">
            <v>201710078All</v>
          </cell>
          <cell r="B4029">
            <v>1062</v>
          </cell>
          <cell r="R4029" t="str">
            <v>201690081All</v>
          </cell>
          <cell r="S4029">
            <v>20</v>
          </cell>
        </row>
        <row r="4030">
          <cell r="A4030" t="str">
            <v>201710081All</v>
          </cell>
          <cell r="B4030">
            <v>25</v>
          </cell>
          <cell r="R4030" t="str">
            <v>201690091All</v>
          </cell>
          <cell r="S4030">
            <v>20</v>
          </cell>
        </row>
        <row r="4031">
          <cell r="A4031" t="str">
            <v>201730011All</v>
          </cell>
          <cell r="B4031">
            <v>25</v>
          </cell>
          <cell r="R4031" t="str">
            <v>201710011All</v>
          </cell>
          <cell r="S4031">
            <v>27</v>
          </cell>
        </row>
        <row r="4032">
          <cell r="A4032" t="str">
            <v>201730016All</v>
          </cell>
          <cell r="B4032">
            <v>21</v>
          </cell>
          <cell r="R4032" t="str">
            <v>201710041All</v>
          </cell>
          <cell r="S4032">
            <v>78</v>
          </cell>
        </row>
        <row r="4033">
          <cell r="A4033" t="str">
            <v>201730041All</v>
          </cell>
          <cell r="B4033">
            <v>83</v>
          </cell>
          <cell r="R4033" t="str">
            <v>201710041Irrigated</v>
          </cell>
          <cell r="S4033">
            <v>118</v>
          </cell>
        </row>
        <row r="4034">
          <cell r="A4034" t="str">
            <v>201730041Irrigated</v>
          </cell>
          <cell r="B4034">
            <v>121</v>
          </cell>
          <cell r="R4034" t="str">
            <v>201710041NonIrrigated</v>
          </cell>
          <cell r="S4034">
            <v>34</v>
          </cell>
        </row>
        <row r="4035">
          <cell r="A4035" t="str">
            <v>201730041Nonirrigated</v>
          </cell>
          <cell r="B4035">
            <v>56</v>
          </cell>
          <cell r="R4035" t="str">
            <v>201710051All</v>
          </cell>
          <cell r="S4035">
            <v>48</v>
          </cell>
        </row>
        <row r="4036">
          <cell r="A4036" t="str">
            <v>201730051All</v>
          </cell>
          <cell r="B4036">
            <v>42</v>
          </cell>
          <cell r="R4036" t="str">
            <v>201710078All</v>
          </cell>
          <cell r="S4036">
            <v>1062</v>
          </cell>
        </row>
        <row r="4037">
          <cell r="A4037" t="str">
            <v>201730078All</v>
          </cell>
          <cell r="B4037">
            <v>665</v>
          </cell>
          <cell r="R4037" t="str">
            <v>201710081All</v>
          </cell>
          <cell r="S4037">
            <v>25</v>
          </cell>
        </row>
        <row r="4038">
          <cell r="A4038" t="str">
            <v>201730081All</v>
          </cell>
          <cell r="B4038">
            <v>25</v>
          </cell>
          <cell r="R4038" t="str">
            <v>201730011All</v>
          </cell>
          <cell r="S4038">
            <v>25</v>
          </cell>
        </row>
        <row r="4039">
          <cell r="A4039" t="str">
            <v>201750011All</v>
          </cell>
          <cell r="B4039">
            <v>27</v>
          </cell>
          <cell r="R4039" t="str">
            <v>201730016All</v>
          </cell>
          <cell r="S4039">
            <v>21</v>
          </cell>
        </row>
        <row r="4040">
          <cell r="A4040" t="str">
            <v>201750011Irrigated</v>
          </cell>
          <cell r="B4040">
            <v>33</v>
          </cell>
          <cell r="R4040" t="str">
            <v>201730041All</v>
          </cell>
          <cell r="S4040">
            <v>83</v>
          </cell>
        </row>
        <row r="4041">
          <cell r="A4041" t="str">
            <v>201750011Nonirrigated</v>
          </cell>
          <cell r="B4041">
            <v>21</v>
          </cell>
          <cell r="R4041" t="str">
            <v>201730041Irrigated</v>
          </cell>
          <cell r="S4041">
            <v>121</v>
          </cell>
        </row>
        <row r="4042">
          <cell r="A4042" t="str">
            <v>201750041All</v>
          </cell>
          <cell r="B4042">
            <v>131</v>
          </cell>
          <cell r="R4042" t="str">
            <v>201730041NonIrrigated</v>
          </cell>
          <cell r="S4042">
            <v>56</v>
          </cell>
        </row>
        <row r="4043">
          <cell r="A4043" t="str">
            <v>201750051All</v>
          </cell>
          <cell r="B4043">
            <v>36</v>
          </cell>
          <cell r="R4043" t="str">
            <v>201730051All</v>
          </cell>
          <cell r="S4043">
            <v>42</v>
          </cell>
        </row>
        <row r="4044">
          <cell r="A4044" t="str">
            <v>201750078All</v>
          </cell>
          <cell r="B4044">
            <v>1063</v>
          </cell>
          <cell r="R4044" t="str">
            <v>201730078All</v>
          </cell>
          <cell r="S4044">
            <v>665</v>
          </cell>
        </row>
        <row r="4045">
          <cell r="A4045" t="str">
            <v>201750081All</v>
          </cell>
          <cell r="B4045">
            <v>36</v>
          </cell>
          <cell r="R4045" t="str">
            <v>201730081All</v>
          </cell>
          <cell r="S4045">
            <v>25</v>
          </cell>
        </row>
        <row r="4046">
          <cell r="A4046" t="str">
            <v>201770011All</v>
          </cell>
          <cell r="B4046">
            <v>29</v>
          </cell>
          <cell r="R4046" t="str">
            <v>201750011All</v>
          </cell>
          <cell r="S4046">
            <v>27</v>
          </cell>
        </row>
        <row r="4047">
          <cell r="A4047" t="str">
            <v>201770016All</v>
          </cell>
          <cell r="B4047">
            <v>21</v>
          </cell>
          <cell r="R4047" t="str">
            <v>201750011Irrigated</v>
          </cell>
          <cell r="S4047">
            <v>33</v>
          </cell>
        </row>
        <row r="4048">
          <cell r="A4048" t="str">
            <v>201770041All</v>
          </cell>
          <cell r="B4048">
            <v>94</v>
          </cell>
          <cell r="R4048" t="str">
            <v>201750011NonIrrigated</v>
          </cell>
          <cell r="S4048">
            <v>21</v>
          </cell>
        </row>
        <row r="4049">
          <cell r="A4049" t="str">
            <v>201770041Irrigated</v>
          </cell>
          <cell r="B4049">
            <v>120</v>
          </cell>
          <cell r="R4049" t="str">
            <v>201750041All</v>
          </cell>
          <cell r="S4049">
            <v>131</v>
          </cell>
        </row>
        <row r="4050">
          <cell r="A4050" t="str">
            <v>201770041Nonirrigated</v>
          </cell>
          <cell r="B4050">
            <v>81</v>
          </cell>
          <cell r="R4050" t="str">
            <v>201750051All</v>
          </cell>
          <cell r="S4050">
            <v>36</v>
          </cell>
        </row>
        <row r="4051">
          <cell r="A4051" t="str">
            <v>201770051All</v>
          </cell>
          <cell r="B4051">
            <v>57</v>
          </cell>
          <cell r="R4051" t="str">
            <v>201750078All</v>
          </cell>
          <cell r="S4051">
            <v>1063</v>
          </cell>
        </row>
        <row r="4052">
          <cell r="A4052" t="str">
            <v>201770081All</v>
          </cell>
          <cell r="B4052">
            <v>27</v>
          </cell>
          <cell r="R4052" t="str">
            <v>201750081All</v>
          </cell>
          <cell r="S4052">
            <v>36</v>
          </cell>
        </row>
        <row r="4053">
          <cell r="A4053" t="str">
            <v>201790011All</v>
          </cell>
          <cell r="B4053">
            <v>27</v>
          </cell>
          <cell r="R4053" t="str">
            <v>201770011All</v>
          </cell>
          <cell r="S4053">
            <v>29</v>
          </cell>
        </row>
        <row r="4054">
          <cell r="A4054" t="str">
            <v>201790016All</v>
          </cell>
          <cell r="B4054">
            <v>21</v>
          </cell>
          <cell r="R4054" t="str">
            <v>201770016All</v>
          </cell>
          <cell r="S4054">
            <v>21</v>
          </cell>
        </row>
        <row r="4055">
          <cell r="A4055" t="str">
            <v>201790041All</v>
          </cell>
          <cell r="B4055">
            <v>74</v>
          </cell>
          <cell r="R4055" t="str">
            <v>201770041All</v>
          </cell>
          <cell r="S4055">
            <v>94</v>
          </cell>
        </row>
        <row r="4056">
          <cell r="A4056" t="str">
            <v>201790041Irrigated</v>
          </cell>
          <cell r="B4056">
            <v>129</v>
          </cell>
          <cell r="R4056" t="str">
            <v>201770041Irrigated</v>
          </cell>
          <cell r="S4056">
            <v>120</v>
          </cell>
        </row>
        <row r="4057">
          <cell r="A4057" t="str">
            <v>201790041Nonirrigated</v>
          </cell>
          <cell r="B4057">
            <v>39</v>
          </cell>
          <cell r="R4057" t="str">
            <v>201770041NonIrrigated</v>
          </cell>
          <cell r="S4057">
            <v>81</v>
          </cell>
        </row>
        <row r="4058">
          <cell r="A4058" t="str">
            <v>201790051All</v>
          </cell>
          <cell r="B4058">
            <v>44</v>
          </cell>
          <cell r="R4058" t="str">
            <v>201770051All</v>
          </cell>
          <cell r="S4058">
            <v>57</v>
          </cell>
        </row>
        <row r="4059">
          <cell r="A4059" t="str">
            <v>201790078All</v>
          </cell>
          <cell r="B4059">
            <v>1331</v>
          </cell>
          <cell r="R4059" t="str">
            <v>201770081All</v>
          </cell>
          <cell r="S4059">
            <v>27</v>
          </cell>
        </row>
        <row r="4060">
          <cell r="A4060" t="str">
            <v>201790078Irrigated</v>
          </cell>
          <cell r="B4060">
            <v>1385</v>
          </cell>
          <cell r="R4060" t="str">
            <v>201790011All</v>
          </cell>
          <cell r="S4060">
            <v>27</v>
          </cell>
        </row>
        <row r="4061">
          <cell r="A4061" t="str">
            <v>201790078Nonirrigated</v>
          </cell>
          <cell r="B4061">
            <v>739</v>
          </cell>
          <cell r="R4061" t="str">
            <v>201790016All</v>
          </cell>
          <cell r="S4061">
            <v>21</v>
          </cell>
        </row>
        <row r="4062">
          <cell r="A4062" t="str">
            <v>201790081All</v>
          </cell>
          <cell r="B4062">
            <v>39</v>
          </cell>
          <cell r="R4062" t="str">
            <v>201790041All</v>
          </cell>
          <cell r="S4062">
            <v>74</v>
          </cell>
        </row>
        <row r="4063">
          <cell r="A4063" t="str">
            <v>201790081Irrigated</v>
          </cell>
          <cell r="B4063">
            <v>41</v>
          </cell>
          <cell r="R4063" t="str">
            <v>201790041Irrigated</v>
          </cell>
          <cell r="S4063">
            <v>129</v>
          </cell>
        </row>
        <row r="4064">
          <cell r="A4064" t="str">
            <v>201790081Nonirrigated</v>
          </cell>
          <cell r="B4064">
            <v>11</v>
          </cell>
          <cell r="R4064" t="str">
            <v>201790041NonIrrigated</v>
          </cell>
          <cell r="S4064">
            <v>39</v>
          </cell>
        </row>
        <row r="4065">
          <cell r="A4065" t="str">
            <v>201790091All</v>
          </cell>
          <cell r="B4065">
            <v>24</v>
          </cell>
          <cell r="R4065" t="str">
            <v>201790051All</v>
          </cell>
          <cell r="S4065">
            <v>44</v>
          </cell>
        </row>
        <row r="4066">
          <cell r="A4066" t="str">
            <v>201790091Irrigated</v>
          </cell>
          <cell r="B4066">
            <v>30</v>
          </cell>
          <cell r="R4066" t="str">
            <v>201790078All</v>
          </cell>
          <cell r="S4066">
            <v>1331</v>
          </cell>
        </row>
        <row r="4067">
          <cell r="A4067" t="str">
            <v>201790091Nonirrigated</v>
          </cell>
          <cell r="B4067">
            <v>20</v>
          </cell>
          <cell r="R4067" t="str">
            <v>201790078Irrigated</v>
          </cell>
          <cell r="S4067">
            <v>1385</v>
          </cell>
        </row>
        <row r="4068">
          <cell r="A4068" t="str">
            <v>201810011All</v>
          </cell>
          <cell r="B4068">
            <v>24</v>
          </cell>
          <cell r="R4068" t="str">
            <v>201790078NonIrrigated</v>
          </cell>
          <cell r="S4068">
            <v>739</v>
          </cell>
        </row>
        <row r="4069">
          <cell r="A4069" t="str">
            <v>201810016All</v>
          </cell>
          <cell r="B4069">
            <v>21</v>
          </cell>
          <cell r="R4069" t="str">
            <v>201790081All</v>
          </cell>
          <cell r="S4069">
            <v>39</v>
          </cell>
        </row>
        <row r="4070">
          <cell r="A4070" t="str">
            <v>201810016Irrigated</v>
          </cell>
          <cell r="B4070">
            <v>21</v>
          </cell>
          <cell r="R4070" t="str">
            <v>201790081Irrigated</v>
          </cell>
          <cell r="S4070">
            <v>41</v>
          </cell>
        </row>
        <row r="4071">
          <cell r="A4071" t="str">
            <v>201810016Nonirrigated</v>
          </cell>
          <cell r="B4071">
            <v>21</v>
          </cell>
          <cell r="R4071" t="str">
            <v>201790081NonIrrigated</v>
          </cell>
          <cell r="S4071">
            <v>11</v>
          </cell>
        </row>
        <row r="4072">
          <cell r="A4072" t="str">
            <v>201810041All</v>
          </cell>
          <cell r="B4072">
            <v>81</v>
          </cell>
          <cell r="R4072" t="str">
            <v>201790091All</v>
          </cell>
          <cell r="S4072">
            <v>24</v>
          </cell>
        </row>
        <row r="4073">
          <cell r="A4073" t="str">
            <v>201810041Irrigated</v>
          </cell>
          <cell r="B4073">
            <v>125</v>
          </cell>
          <cell r="R4073" t="str">
            <v>201790091Irrigated</v>
          </cell>
          <cell r="S4073">
            <v>30</v>
          </cell>
        </row>
        <row r="4074">
          <cell r="A4074" t="str">
            <v>201810041Nonirrigated</v>
          </cell>
          <cell r="B4074">
            <v>24</v>
          </cell>
          <cell r="R4074" t="str">
            <v>201790091NonIrrigated</v>
          </cell>
          <cell r="S4074">
            <v>20</v>
          </cell>
        </row>
        <row r="4075">
          <cell r="A4075" t="str">
            <v>201810051All</v>
          </cell>
          <cell r="B4075">
            <v>31</v>
          </cell>
          <cell r="R4075" t="str">
            <v>201810011All</v>
          </cell>
          <cell r="S4075">
            <v>24</v>
          </cell>
        </row>
        <row r="4076">
          <cell r="A4076" t="str">
            <v>201810078All</v>
          </cell>
          <cell r="B4076">
            <v>788</v>
          </cell>
          <cell r="R4076" t="str">
            <v>201810016All</v>
          </cell>
          <cell r="S4076">
            <v>21</v>
          </cell>
        </row>
        <row r="4077">
          <cell r="A4077" t="str">
            <v>201810078Irrigated</v>
          </cell>
          <cell r="B4077">
            <v>1133</v>
          </cell>
          <cell r="R4077" t="str">
            <v>201810016Irrigated</v>
          </cell>
          <cell r="S4077">
            <v>21</v>
          </cell>
        </row>
        <row r="4078">
          <cell r="A4078" t="str">
            <v>201810078Nonirrigated</v>
          </cell>
          <cell r="B4078">
            <v>610</v>
          </cell>
          <cell r="R4078" t="str">
            <v>201810016NonIrrigated</v>
          </cell>
          <cell r="S4078">
            <v>21</v>
          </cell>
        </row>
        <row r="4079">
          <cell r="A4079" t="str">
            <v>201810081All</v>
          </cell>
          <cell r="B4079">
            <v>36</v>
          </cell>
          <cell r="R4079" t="str">
            <v>201810041All</v>
          </cell>
          <cell r="S4079">
            <v>81</v>
          </cell>
        </row>
        <row r="4080">
          <cell r="A4080" t="str">
            <v>201830011All</v>
          </cell>
          <cell r="B4080">
            <v>29</v>
          </cell>
          <cell r="R4080" t="str">
            <v>201810041Irrigated</v>
          </cell>
          <cell r="S4080">
            <v>125</v>
          </cell>
        </row>
        <row r="4081">
          <cell r="A4081" t="str">
            <v>201830016All</v>
          </cell>
          <cell r="B4081">
            <v>21</v>
          </cell>
          <cell r="R4081" t="str">
            <v>201810041NonIrrigated</v>
          </cell>
          <cell r="S4081">
            <v>24</v>
          </cell>
        </row>
        <row r="4082">
          <cell r="A4082" t="str">
            <v>201830041All</v>
          </cell>
          <cell r="B4082">
            <v>64</v>
          </cell>
          <cell r="R4082" t="str">
            <v>201810051All</v>
          </cell>
          <cell r="S4082">
            <v>31</v>
          </cell>
        </row>
        <row r="4083">
          <cell r="A4083" t="str">
            <v>201830051All</v>
          </cell>
          <cell r="B4083">
            <v>62</v>
          </cell>
          <cell r="R4083" t="str">
            <v>201810078All</v>
          </cell>
          <cell r="S4083">
            <v>788</v>
          </cell>
        </row>
        <row r="4084">
          <cell r="A4084" t="str">
            <v>201830078All</v>
          </cell>
          <cell r="B4084">
            <v>1075</v>
          </cell>
          <cell r="R4084" t="str">
            <v>201810078Irrigated</v>
          </cell>
          <cell r="S4084">
            <v>1133</v>
          </cell>
        </row>
        <row r="4085">
          <cell r="A4085" t="str">
            <v>201830081All</v>
          </cell>
          <cell r="B4085">
            <v>22</v>
          </cell>
          <cell r="R4085" t="str">
            <v>201810078NonIrrigated</v>
          </cell>
          <cell r="S4085">
            <v>610</v>
          </cell>
        </row>
        <row r="4086">
          <cell r="A4086" t="str">
            <v>201830091All</v>
          </cell>
          <cell r="B4086">
            <v>20</v>
          </cell>
          <cell r="R4086" t="str">
            <v>201810081All</v>
          </cell>
          <cell r="S4086">
            <v>36</v>
          </cell>
        </row>
        <row r="4087">
          <cell r="A4087" t="str">
            <v>201850011All</v>
          </cell>
          <cell r="B4087">
            <v>28</v>
          </cell>
          <cell r="R4087" t="str">
            <v>201830011All</v>
          </cell>
          <cell r="S4087">
            <v>29</v>
          </cell>
        </row>
        <row r="4088">
          <cell r="A4088" t="str">
            <v>201850016All</v>
          </cell>
          <cell r="B4088">
            <v>21</v>
          </cell>
          <cell r="R4088" t="str">
            <v>201830016All</v>
          </cell>
          <cell r="S4088">
            <v>21</v>
          </cell>
        </row>
        <row r="4089">
          <cell r="A4089" t="str">
            <v>201850041All</v>
          </cell>
          <cell r="B4089">
            <v>102</v>
          </cell>
          <cell r="R4089" t="str">
            <v>201830041All</v>
          </cell>
          <cell r="S4089">
            <v>64</v>
          </cell>
        </row>
        <row r="4090">
          <cell r="A4090" t="str">
            <v>201850041Irrigated</v>
          </cell>
          <cell r="B4090">
            <v>127</v>
          </cell>
          <cell r="R4090" t="str">
            <v>201830051All</v>
          </cell>
          <cell r="S4090">
            <v>62</v>
          </cell>
        </row>
        <row r="4091">
          <cell r="A4091" t="str">
            <v>201850041Nonirrigated</v>
          </cell>
          <cell r="B4091">
            <v>43</v>
          </cell>
          <cell r="R4091" t="str">
            <v>201830078All</v>
          </cell>
          <cell r="S4091">
            <v>1075</v>
          </cell>
        </row>
        <row r="4092">
          <cell r="A4092" t="str">
            <v>201850051All</v>
          </cell>
          <cell r="B4092">
            <v>48</v>
          </cell>
          <cell r="R4092" t="str">
            <v>201830081All</v>
          </cell>
          <cell r="S4092">
            <v>22</v>
          </cell>
        </row>
        <row r="4093">
          <cell r="A4093" t="str">
            <v>201850078All</v>
          </cell>
          <cell r="B4093">
            <v>706</v>
          </cell>
          <cell r="R4093" t="str">
            <v>201830091All</v>
          </cell>
          <cell r="S4093">
            <v>20</v>
          </cell>
        </row>
        <row r="4094">
          <cell r="A4094" t="str">
            <v>201850081All</v>
          </cell>
          <cell r="B4094">
            <v>29</v>
          </cell>
          <cell r="R4094" t="str">
            <v>201850011All</v>
          </cell>
          <cell r="S4094">
            <v>28</v>
          </cell>
        </row>
        <row r="4095">
          <cell r="A4095" t="str">
            <v>201850081Irrigated</v>
          </cell>
          <cell r="B4095">
            <v>37</v>
          </cell>
          <cell r="R4095" t="str">
            <v>201850016All</v>
          </cell>
          <cell r="S4095">
            <v>21</v>
          </cell>
        </row>
        <row r="4096">
          <cell r="A4096" t="str">
            <v>201850081Nonirrigated</v>
          </cell>
          <cell r="B4096">
            <v>17</v>
          </cell>
          <cell r="R4096" t="str">
            <v>201850041All</v>
          </cell>
          <cell r="S4096">
            <v>102</v>
          </cell>
        </row>
        <row r="4097">
          <cell r="A4097" t="str">
            <v>201870011All</v>
          </cell>
          <cell r="B4097">
            <v>25</v>
          </cell>
          <cell r="R4097" t="str">
            <v>201850041Irrigated</v>
          </cell>
          <cell r="S4097">
            <v>127</v>
          </cell>
        </row>
        <row r="4098">
          <cell r="A4098" t="str">
            <v>201870011Irrigated</v>
          </cell>
          <cell r="B4098">
            <v>33</v>
          </cell>
          <cell r="R4098" t="str">
            <v>201850041NonIrrigated</v>
          </cell>
          <cell r="S4098">
            <v>43</v>
          </cell>
        </row>
        <row r="4099">
          <cell r="A4099" t="str">
            <v>201870011Nonirrigated</v>
          </cell>
          <cell r="B4099">
            <v>22</v>
          </cell>
          <cell r="R4099" t="str">
            <v>201850051All</v>
          </cell>
          <cell r="S4099">
            <v>48</v>
          </cell>
        </row>
        <row r="4100">
          <cell r="A4100" t="str">
            <v>201870041All</v>
          </cell>
          <cell r="B4100">
            <v>110</v>
          </cell>
          <cell r="R4100" t="str">
            <v>201850078All</v>
          </cell>
          <cell r="S4100">
            <v>706</v>
          </cell>
        </row>
        <row r="4101">
          <cell r="A4101" t="str">
            <v>201870051All</v>
          </cell>
          <cell r="B4101">
            <v>32</v>
          </cell>
          <cell r="R4101" t="str">
            <v>201850081All</v>
          </cell>
          <cell r="S4101">
            <v>29</v>
          </cell>
        </row>
        <row r="4102">
          <cell r="A4102" t="str">
            <v>201870078All</v>
          </cell>
          <cell r="B4102">
            <v>781</v>
          </cell>
          <cell r="R4102" t="str">
            <v>201850081Irrigated</v>
          </cell>
          <cell r="S4102">
            <v>37</v>
          </cell>
        </row>
        <row r="4103">
          <cell r="A4103" t="str">
            <v>201870078Irrigated</v>
          </cell>
          <cell r="B4103">
            <v>1011</v>
          </cell>
          <cell r="R4103" t="str">
            <v>201850081NonIrrigated</v>
          </cell>
          <cell r="S4103">
            <v>17</v>
          </cell>
        </row>
        <row r="4104">
          <cell r="A4104" t="str">
            <v>201870078Nonirrigated</v>
          </cell>
          <cell r="B4104">
            <v>639</v>
          </cell>
          <cell r="R4104" t="str">
            <v>201870011All</v>
          </cell>
          <cell r="S4104">
            <v>25</v>
          </cell>
        </row>
        <row r="4105">
          <cell r="A4105" t="str">
            <v>201870081All</v>
          </cell>
          <cell r="B4105">
            <v>34</v>
          </cell>
          <cell r="R4105" t="str">
            <v>201870011Irrigated</v>
          </cell>
          <cell r="S4105">
            <v>33</v>
          </cell>
        </row>
        <row r="4106">
          <cell r="A4106" t="str">
            <v>201890011All</v>
          </cell>
          <cell r="B4106">
            <v>27</v>
          </cell>
          <cell r="R4106" t="str">
            <v>201870011NonIrrigated</v>
          </cell>
          <cell r="S4106">
            <v>22</v>
          </cell>
        </row>
        <row r="4107">
          <cell r="A4107" t="str">
            <v>201890011Irrigated</v>
          </cell>
          <cell r="B4107">
            <v>35</v>
          </cell>
          <cell r="R4107" t="str">
            <v>201870041All</v>
          </cell>
          <cell r="S4107">
            <v>110</v>
          </cell>
        </row>
        <row r="4108">
          <cell r="A4108" t="str">
            <v>201890011Nonirrigated</v>
          </cell>
          <cell r="B4108">
            <v>20</v>
          </cell>
          <cell r="R4108" t="str">
            <v>201870051All</v>
          </cell>
          <cell r="S4108">
            <v>32</v>
          </cell>
        </row>
        <row r="4109">
          <cell r="A4109" t="str">
            <v>201890041All</v>
          </cell>
          <cell r="B4109">
            <v>125</v>
          </cell>
          <cell r="R4109" t="str">
            <v>201870078All</v>
          </cell>
          <cell r="S4109">
            <v>781</v>
          </cell>
        </row>
        <row r="4110">
          <cell r="A4110" t="str">
            <v>201890051All</v>
          </cell>
          <cell r="B4110">
            <v>33</v>
          </cell>
          <cell r="R4110" t="str">
            <v>201870078Irrigated</v>
          </cell>
          <cell r="S4110">
            <v>1011</v>
          </cell>
        </row>
        <row r="4111">
          <cell r="A4111" t="str">
            <v>201890078All</v>
          </cell>
          <cell r="B4111">
            <v>847</v>
          </cell>
          <cell r="R4111" t="str">
            <v>201870078NonIrrigated</v>
          </cell>
          <cell r="S4111">
            <v>639</v>
          </cell>
        </row>
        <row r="4112">
          <cell r="A4112" t="str">
            <v>201890081All</v>
          </cell>
          <cell r="B4112">
            <v>32</v>
          </cell>
          <cell r="R4112" t="str">
            <v>201870081All</v>
          </cell>
          <cell r="S4112">
            <v>34</v>
          </cell>
        </row>
        <row r="4113">
          <cell r="A4113" t="str">
            <v>201890091All</v>
          </cell>
          <cell r="B4113">
            <v>30</v>
          </cell>
          <cell r="R4113" t="str">
            <v>201890011All</v>
          </cell>
          <cell r="S4113">
            <v>27</v>
          </cell>
        </row>
        <row r="4114">
          <cell r="A4114" t="str">
            <v>201910011All</v>
          </cell>
          <cell r="B4114">
            <v>22</v>
          </cell>
          <cell r="R4114" t="str">
            <v>201890011Irrigated</v>
          </cell>
          <cell r="S4114">
            <v>35</v>
          </cell>
        </row>
        <row r="4115">
          <cell r="A4115" t="str">
            <v>201910016All</v>
          </cell>
          <cell r="B4115">
            <v>21</v>
          </cell>
          <cell r="R4115" t="str">
            <v>201890011NonIrrigated</v>
          </cell>
          <cell r="S4115">
            <v>20</v>
          </cell>
        </row>
        <row r="4116">
          <cell r="A4116" t="str">
            <v>201910041All</v>
          </cell>
          <cell r="B4116">
            <v>60</v>
          </cell>
          <cell r="R4116" t="str">
            <v>201890041All</v>
          </cell>
          <cell r="S4116">
            <v>125</v>
          </cell>
        </row>
        <row r="4117">
          <cell r="A4117" t="str">
            <v>201910051All</v>
          </cell>
          <cell r="B4117">
            <v>37</v>
          </cell>
          <cell r="R4117" t="str">
            <v>201890051All</v>
          </cell>
          <cell r="S4117">
            <v>33</v>
          </cell>
        </row>
        <row r="4118">
          <cell r="A4118" t="str">
            <v>201910078All</v>
          </cell>
          <cell r="B4118">
            <v>665</v>
          </cell>
          <cell r="R4118" t="str">
            <v>201890078All</v>
          </cell>
          <cell r="S4118">
            <v>847</v>
          </cell>
        </row>
        <row r="4119">
          <cell r="A4119" t="str">
            <v>201910081All</v>
          </cell>
          <cell r="B4119">
            <v>18</v>
          </cell>
          <cell r="R4119" t="str">
            <v>201890081All</v>
          </cell>
          <cell r="S4119">
            <v>32</v>
          </cell>
        </row>
        <row r="4120">
          <cell r="A4120" t="str">
            <v>201930011All</v>
          </cell>
          <cell r="B4120">
            <v>25</v>
          </cell>
          <cell r="R4120" t="str">
            <v>201890091All</v>
          </cell>
          <cell r="S4120">
            <v>30</v>
          </cell>
        </row>
        <row r="4121">
          <cell r="A4121" t="str">
            <v>201930016All</v>
          </cell>
          <cell r="B4121">
            <v>21</v>
          </cell>
          <cell r="R4121" t="str">
            <v>201910011All</v>
          </cell>
          <cell r="S4121">
            <v>22</v>
          </cell>
        </row>
        <row r="4122">
          <cell r="A4122" t="str">
            <v>201930016Irrigated</v>
          </cell>
          <cell r="B4122">
            <v>21</v>
          </cell>
          <cell r="R4122" t="str">
            <v>201910016All</v>
          </cell>
          <cell r="S4122">
            <v>21</v>
          </cell>
        </row>
        <row r="4123">
          <cell r="A4123" t="str">
            <v>201930016Nonirrigated</v>
          </cell>
          <cell r="B4123">
            <v>21</v>
          </cell>
          <cell r="R4123" t="str">
            <v>201910041All</v>
          </cell>
          <cell r="S4123">
            <v>60</v>
          </cell>
        </row>
        <row r="4124">
          <cell r="A4124" t="str">
            <v>201930041All</v>
          </cell>
          <cell r="B4124">
            <v>64</v>
          </cell>
          <cell r="R4124" t="str">
            <v>201910051All</v>
          </cell>
          <cell r="S4124">
            <v>37</v>
          </cell>
        </row>
        <row r="4125">
          <cell r="A4125" t="str">
            <v>201930041Irrigated</v>
          </cell>
          <cell r="B4125">
            <v>130</v>
          </cell>
          <cell r="R4125" t="str">
            <v>201910078All</v>
          </cell>
          <cell r="S4125">
            <v>665</v>
          </cell>
        </row>
        <row r="4126">
          <cell r="A4126" t="str">
            <v>201930041Nonirrigated</v>
          </cell>
          <cell r="B4126">
            <v>32</v>
          </cell>
          <cell r="R4126" t="str">
            <v>201910081All</v>
          </cell>
          <cell r="S4126">
            <v>18</v>
          </cell>
        </row>
        <row r="4127">
          <cell r="A4127" t="str">
            <v>201930051All</v>
          </cell>
          <cell r="B4127">
            <v>36</v>
          </cell>
          <cell r="R4127" t="str">
            <v>201930011All</v>
          </cell>
          <cell r="S4127">
            <v>25</v>
          </cell>
        </row>
        <row r="4128">
          <cell r="A4128" t="str">
            <v>201930078All</v>
          </cell>
          <cell r="B4128">
            <v>860</v>
          </cell>
          <cell r="R4128" t="str">
            <v>201930016All</v>
          </cell>
          <cell r="S4128">
            <v>21</v>
          </cell>
        </row>
        <row r="4129">
          <cell r="A4129" t="str">
            <v>201930078Irrigated</v>
          </cell>
          <cell r="B4129">
            <v>1073</v>
          </cell>
          <cell r="R4129" t="str">
            <v>201930016Irrigated</v>
          </cell>
          <cell r="S4129">
            <v>21</v>
          </cell>
        </row>
        <row r="4130">
          <cell r="A4130" t="str">
            <v>201930078Nonirrigated</v>
          </cell>
          <cell r="B4130">
            <v>690</v>
          </cell>
          <cell r="R4130" t="str">
            <v>201930016NonIrrigated</v>
          </cell>
          <cell r="S4130">
            <v>21</v>
          </cell>
        </row>
        <row r="4131">
          <cell r="A4131" t="str">
            <v>201930081All</v>
          </cell>
          <cell r="B4131">
            <v>35</v>
          </cell>
          <cell r="R4131" t="str">
            <v>201930041All</v>
          </cell>
          <cell r="S4131">
            <v>64</v>
          </cell>
        </row>
        <row r="4132">
          <cell r="A4132" t="str">
            <v>201930091All</v>
          </cell>
          <cell r="B4132">
            <v>20</v>
          </cell>
          <cell r="R4132" t="str">
            <v>201930041Irrigated</v>
          </cell>
          <cell r="S4132">
            <v>130</v>
          </cell>
        </row>
        <row r="4133">
          <cell r="A4133" t="str">
            <v>201950011All</v>
          </cell>
          <cell r="B4133">
            <v>23</v>
          </cell>
          <cell r="R4133" t="str">
            <v>201930041NonIrrigated</v>
          </cell>
          <cell r="S4133">
            <v>32</v>
          </cell>
        </row>
        <row r="4134">
          <cell r="A4134" t="str">
            <v>201950016All</v>
          </cell>
          <cell r="B4134">
            <v>21</v>
          </cell>
          <cell r="R4134" t="str">
            <v>201930051All</v>
          </cell>
          <cell r="S4134">
            <v>36</v>
          </cell>
        </row>
        <row r="4135">
          <cell r="A4135" t="str">
            <v>201950041All</v>
          </cell>
          <cell r="B4135">
            <v>51</v>
          </cell>
          <cell r="R4135" t="str">
            <v>201930078All</v>
          </cell>
          <cell r="S4135">
            <v>860</v>
          </cell>
        </row>
        <row r="4136">
          <cell r="A4136" t="str">
            <v>201950051All</v>
          </cell>
          <cell r="B4136">
            <v>44</v>
          </cell>
          <cell r="R4136" t="str">
            <v>201930078Irrigated</v>
          </cell>
          <cell r="S4136">
            <v>1073</v>
          </cell>
        </row>
        <row r="4137">
          <cell r="A4137" t="str">
            <v>201950078All</v>
          </cell>
          <cell r="B4137">
            <v>638</v>
          </cell>
          <cell r="R4137" t="str">
            <v>201930078NonIrrigated</v>
          </cell>
          <cell r="S4137">
            <v>690</v>
          </cell>
        </row>
        <row r="4138">
          <cell r="A4138" t="str">
            <v>201950081All</v>
          </cell>
          <cell r="B4138">
            <v>20</v>
          </cell>
          <cell r="R4138" t="str">
            <v>201930081All</v>
          </cell>
          <cell r="S4138">
            <v>35</v>
          </cell>
        </row>
        <row r="4139">
          <cell r="A4139" t="str">
            <v>201950081Irrigated</v>
          </cell>
          <cell r="B4139">
            <v>35</v>
          </cell>
          <cell r="R4139" t="str">
            <v>201930091All</v>
          </cell>
          <cell r="S4139">
            <v>20</v>
          </cell>
        </row>
        <row r="4140">
          <cell r="A4140" t="str">
            <v>201950081Nonirrigated</v>
          </cell>
          <cell r="B4140">
            <v>18</v>
          </cell>
          <cell r="R4140" t="str">
            <v>201950011All</v>
          </cell>
          <cell r="S4140">
            <v>23</v>
          </cell>
        </row>
        <row r="4141">
          <cell r="A4141" t="str">
            <v>201950091All</v>
          </cell>
          <cell r="B4141">
            <v>20</v>
          </cell>
          <cell r="R4141" t="str">
            <v>201950016All</v>
          </cell>
          <cell r="S4141">
            <v>21</v>
          </cell>
        </row>
        <row r="4142">
          <cell r="A4142" t="str">
            <v>201970011All</v>
          </cell>
          <cell r="B4142">
            <v>28</v>
          </cell>
          <cell r="R4142" t="str">
            <v>201950041All</v>
          </cell>
          <cell r="S4142">
            <v>51</v>
          </cell>
        </row>
        <row r="4143">
          <cell r="A4143" t="str">
            <v>201970016All</v>
          </cell>
          <cell r="B4143">
            <v>21</v>
          </cell>
          <cell r="R4143" t="str">
            <v>201950051All</v>
          </cell>
          <cell r="S4143">
            <v>44</v>
          </cell>
        </row>
        <row r="4144">
          <cell r="A4144" t="str">
            <v>201970041All</v>
          </cell>
          <cell r="B4144">
            <v>84</v>
          </cell>
          <cell r="R4144" t="str">
            <v>201950078All</v>
          </cell>
          <cell r="S4144">
            <v>638</v>
          </cell>
        </row>
        <row r="4145">
          <cell r="A4145" t="str">
            <v>201970051All</v>
          </cell>
          <cell r="B4145">
            <v>53</v>
          </cell>
          <cell r="R4145" t="str">
            <v>201950081All</v>
          </cell>
          <cell r="S4145">
            <v>20</v>
          </cell>
        </row>
        <row r="4146">
          <cell r="A4146" t="str">
            <v>201970081All</v>
          </cell>
          <cell r="B4146">
            <v>27</v>
          </cell>
          <cell r="R4146" t="str">
            <v>201950081Irrigated</v>
          </cell>
          <cell r="S4146">
            <v>35</v>
          </cell>
        </row>
        <row r="4147">
          <cell r="A4147" t="str">
            <v>201970091All</v>
          </cell>
          <cell r="B4147">
            <v>20</v>
          </cell>
          <cell r="R4147" t="str">
            <v>201950081NonIrrigated</v>
          </cell>
          <cell r="S4147">
            <v>18</v>
          </cell>
        </row>
        <row r="4148">
          <cell r="A4148" t="str">
            <v>201990011All</v>
          </cell>
          <cell r="B4148">
            <v>22</v>
          </cell>
          <cell r="R4148" t="str">
            <v>201950091All</v>
          </cell>
          <cell r="S4148">
            <v>20</v>
          </cell>
        </row>
        <row r="4149">
          <cell r="A4149" t="str">
            <v>201990016All</v>
          </cell>
          <cell r="B4149">
            <v>21</v>
          </cell>
          <cell r="R4149" t="str">
            <v>201970011All</v>
          </cell>
          <cell r="S4149">
            <v>28</v>
          </cell>
        </row>
        <row r="4150">
          <cell r="A4150" t="str">
            <v>201990041All</v>
          </cell>
          <cell r="B4150">
            <v>64</v>
          </cell>
          <cell r="R4150" t="str">
            <v>201970016All</v>
          </cell>
          <cell r="S4150">
            <v>21</v>
          </cell>
        </row>
        <row r="4151">
          <cell r="A4151" t="str">
            <v>201990041Irrigated</v>
          </cell>
          <cell r="B4151">
            <v>120</v>
          </cell>
          <cell r="R4151" t="str">
            <v>201970041All</v>
          </cell>
          <cell r="S4151">
            <v>84</v>
          </cell>
        </row>
        <row r="4152">
          <cell r="A4152" t="str">
            <v>201990041Nonirrigated</v>
          </cell>
          <cell r="B4152">
            <v>29</v>
          </cell>
          <cell r="R4152" t="str">
            <v>201970051All</v>
          </cell>
          <cell r="S4152">
            <v>53</v>
          </cell>
        </row>
        <row r="4153">
          <cell r="A4153" t="str">
            <v>201990051All</v>
          </cell>
          <cell r="B4153">
            <v>27</v>
          </cell>
          <cell r="R4153" t="str">
            <v>201970081All</v>
          </cell>
          <cell r="S4153">
            <v>27</v>
          </cell>
        </row>
        <row r="4154">
          <cell r="A4154" t="str">
            <v>201990078All</v>
          </cell>
          <cell r="B4154">
            <v>855</v>
          </cell>
          <cell r="R4154" t="str">
            <v>201970091All</v>
          </cell>
          <cell r="S4154">
            <v>20</v>
          </cell>
        </row>
        <row r="4155">
          <cell r="A4155" t="str">
            <v>201990078Irrigated</v>
          </cell>
          <cell r="B4155">
            <v>1094</v>
          </cell>
          <cell r="R4155" t="str">
            <v>201990011All</v>
          </cell>
          <cell r="S4155">
            <v>22</v>
          </cell>
        </row>
        <row r="4156">
          <cell r="A4156" t="str">
            <v>201990078Nonirrigated</v>
          </cell>
          <cell r="B4156">
            <v>694</v>
          </cell>
          <cell r="R4156" t="str">
            <v>201990016All</v>
          </cell>
          <cell r="S4156">
            <v>21</v>
          </cell>
        </row>
        <row r="4157">
          <cell r="A4157" t="str">
            <v>201990081All</v>
          </cell>
          <cell r="B4157">
            <v>19</v>
          </cell>
          <cell r="R4157" t="str">
            <v>201990041All</v>
          </cell>
          <cell r="S4157">
            <v>64</v>
          </cell>
        </row>
        <row r="4158">
          <cell r="A4158" t="str">
            <v>201990081Irrigated</v>
          </cell>
          <cell r="B4158">
            <v>36</v>
          </cell>
          <cell r="R4158" t="str">
            <v>201990041Irrigated</v>
          </cell>
          <cell r="S4158">
            <v>120</v>
          </cell>
        </row>
        <row r="4159">
          <cell r="A4159" t="str">
            <v>201990081Nonirrigated</v>
          </cell>
          <cell r="B4159">
            <v>10</v>
          </cell>
          <cell r="R4159" t="str">
            <v>201990041NonIrrigated</v>
          </cell>
          <cell r="S4159">
            <v>29</v>
          </cell>
        </row>
        <row r="4160">
          <cell r="A4160" t="str">
            <v>201990091All</v>
          </cell>
          <cell r="B4160">
            <v>20</v>
          </cell>
          <cell r="R4160" t="str">
            <v>201990051All</v>
          </cell>
          <cell r="S4160">
            <v>27</v>
          </cell>
        </row>
        <row r="4161">
          <cell r="A4161" t="str">
            <v>202010011All</v>
          </cell>
          <cell r="B4161">
            <v>32</v>
          </cell>
          <cell r="R4161" t="str">
            <v>201990078All</v>
          </cell>
          <cell r="S4161">
            <v>855</v>
          </cell>
        </row>
        <row r="4162">
          <cell r="A4162" t="str">
            <v>202010016All</v>
          </cell>
          <cell r="B4162">
            <v>21</v>
          </cell>
          <cell r="R4162" t="str">
            <v>201990078Irrigated</v>
          </cell>
          <cell r="S4162">
            <v>1094</v>
          </cell>
        </row>
        <row r="4163">
          <cell r="A4163" t="str">
            <v>202010041All</v>
          </cell>
          <cell r="B4163">
            <v>66</v>
          </cell>
          <cell r="R4163" t="str">
            <v>201990078NonIrrigated</v>
          </cell>
          <cell r="S4163">
            <v>694</v>
          </cell>
        </row>
        <row r="4164">
          <cell r="A4164" t="str">
            <v>202010051All</v>
          </cell>
          <cell r="B4164">
            <v>61</v>
          </cell>
          <cell r="R4164" t="str">
            <v>201990081All</v>
          </cell>
          <cell r="S4164">
            <v>19</v>
          </cell>
        </row>
        <row r="4165">
          <cell r="A4165" t="str">
            <v>202010078All</v>
          </cell>
          <cell r="B4165">
            <v>761</v>
          </cell>
          <cell r="R4165" t="str">
            <v>201990081Irrigated</v>
          </cell>
          <cell r="S4165">
            <v>36</v>
          </cell>
        </row>
        <row r="4166">
          <cell r="A4166" t="str">
            <v>202010081All</v>
          </cell>
          <cell r="B4166">
            <v>23</v>
          </cell>
          <cell r="R4166" t="str">
            <v>201990081NonIrrigated</v>
          </cell>
          <cell r="S4166">
            <v>10</v>
          </cell>
        </row>
        <row r="4167">
          <cell r="A4167" t="str">
            <v>202030011All</v>
          </cell>
          <cell r="B4167">
            <v>26</v>
          </cell>
          <cell r="R4167" t="str">
            <v>201990091All</v>
          </cell>
          <cell r="S4167">
            <v>20</v>
          </cell>
        </row>
        <row r="4168">
          <cell r="A4168" t="str">
            <v>202030016All</v>
          </cell>
          <cell r="B4168">
            <v>21</v>
          </cell>
          <cell r="R4168" t="str">
            <v>202010011All</v>
          </cell>
          <cell r="S4168">
            <v>32</v>
          </cell>
        </row>
        <row r="4169">
          <cell r="A4169" t="str">
            <v>202030041All</v>
          </cell>
          <cell r="B4169">
            <v>93</v>
          </cell>
          <cell r="R4169" t="str">
            <v>202010016All</v>
          </cell>
          <cell r="S4169">
            <v>21</v>
          </cell>
        </row>
        <row r="4170">
          <cell r="A4170" t="str">
            <v>202030041Irrigated</v>
          </cell>
          <cell r="B4170">
            <v>124</v>
          </cell>
          <cell r="R4170" t="str">
            <v>202010041All</v>
          </cell>
          <cell r="S4170">
            <v>66</v>
          </cell>
        </row>
        <row r="4171">
          <cell r="A4171" t="str">
            <v>202030041Nonirrigated</v>
          </cell>
          <cell r="B4171">
            <v>36</v>
          </cell>
          <cell r="R4171" t="str">
            <v>202010051All</v>
          </cell>
          <cell r="S4171">
            <v>61</v>
          </cell>
        </row>
        <row r="4172">
          <cell r="A4172" t="str">
            <v>202030051All</v>
          </cell>
          <cell r="B4172">
            <v>47</v>
          </cell>
          <cell r="R4172" t="str">
            <v>202010078All</v>
          </cell>
          <cell r="S4172">
            <v>761</v>
          </cell>
        </row>
        <row r="4173">
          <cell r="A4173" t="str">
            <v>202030078All</v>
          </cell>
          <cell r="B4173">
            <v>882</v>
          </cell>
          <cell r="R4173" t="str">
            <v>202010081All</v>
          </cell>
          <cell r="S4173">
            <v>23</v>
          </cell>
        </row>
        <row r="4174">
          <cell r="A4174" t="str">
            <v>202030078Irrigated</v>
          </cell>
          <cell r="B4174">
            <v>1063</v>
          </cell>
          <cell r="R4174" t="str">
            <v>202030011All</v>
          </cell>
          <cell r="S4174">
            <v>26</v>
          </cell>
        </row>
        <row r="4175">
          <cell r="A4175" t="str">
            <v>202030078Nonirrigated</v>
          </cell>
          <cell r="B4175">
            <v>827</v>
          </cell>
          <cell r="R4175" t="str">
            <v>202030016All</v>
          </cell>
          <cell r="S4175">
            <v>21</v>
          </cell>
        </row>
        <row r="4176">
          <cell r="A4176" t="str">
            <v>202030081All</v>
          </cell>
          <cell r="B4176">
            <v>30</v>
          </cell>
          <cell r="R4176" t="str">
            <v>202030041All</v>
          </cell>
          <cell r="S4176">
            <v>93</v>
          </cell>
        </row>
        <row r="4177">
          <cell r="A4177" t="str">
            <v>202030091All</v>
          </cell>
          <cell r="B4177">
            <v>20</v>
          </cell>
          <cell r="R4177" t="str">
            <v>202030041Irrigated</v>
          </cell>
          <cell r="S4177">
            <v>124</v>
          </cell>
        </row>
        <row r="4178">
          <cell r="A4178" t="str">
            <v>202050011All</v>
          </cell>
          <cell r="B4178">
            <v>25</v>
          </cell>
          <cell r="R4178" t="str">
            <v>202030041NonIrrigated</v>
          </cell>
          <cell r="S4178">
            <v>36</v>
          </cell>
        </row>
        <row r="4179">
          <cell r="A4179" t="str">
            <v>202050016All</v>
          </cell>
          <cell r="B4179">
            <v>21</v>
          </cell>
          <cell r="R4179" t="str">
            <v>202030051All</v>
          </cell>
          <cell r="S4179">
            <v>47</v>
          </cell>
        </row>
        <row r="4180">
          <cell r="A4180" t="str">
            <v>202050041All</v>
          </cell>
          <cell r="B4180">
            <v>76</v>
          </cell>
          <cell r="R4180" t="str">
            <v>202030078All</v>
          </cell>
          <cell r="S4180">
            <v>882</v>
          </cell>
        </row>
        <row r="4181">
          <cell r="A4181" t="str">
            <v>202050051All</v>
          </cell>
          <cell r="B4181">
            <v>56</v>
          </cell>
          <cell r="R4181" t="str">
            <v>202030078Irrigated</v>
          </cell>
          <cell r="S4181">
            <v>1063</v>
          </cell>
        </row>
        <row r="4182">
          <cell r="A4182" t="str">
            <v>202050081All</v>
          </cell>
          <cell r="B4182">
            <v>15</v>
          </cell>
          <cell r="R4182" t="str">
            <v>202030078NonIrrigated</v>
          </cell>
          <cell r="S4182">
            <v>827</v>
          </cell>
        </row>
        <row r="4183">
          <cell r="A4183" t="str">
            <v>202070011All</v>
          </cell>
          <cell r="B4183">
            <v>25</v>
          </cell>
          <cell r="R4183" t="str">
            <v>202030081All</v>
          </cell>
          <cell r="S4183">
            <v>30</v>
          </cell>
        </row>
        <row r="4184">
          <cell r="A4184" t="str">
            <v>202070016All</v>
          </cell>
          <cell r="B4184">
            <v>21</v>
          </cell>
          <cell r="R4184" t="str">
            <v>202030091All</v>
          </cell>
          <cell r="S4184">
            <v>20</v>
          </cell>
        </row>
        <row r="4185">
          <cell r="A4185" t="str">
            <v>202070041All</v>
          </cell>
          <cell r="B4185">
            <v>74</v>
          </cell>
          <cell r="R4185" t="str">
            <v>202050011All</v>
          </cell>
          <cell r="S4185">
            <v>25</v>
          </cell>
        </row>
        <row r="4186">
          <cell r="A4186" t="str">
            <v>202070051All</v>
          </cell>
          <cell r="B4186">
            <v>51</v>
          </cell>
          <cell r="R4186" t="str">
            <v>202050016All</v>
          </cell>
          <cell r="S4186">
            <v>21</v>
          </cell>
        </row>
        <row r="4187">
          <cell r="A4187" t="str">
            <v>202070081All</v>
          </cell>
          <cell r="B4187">
            <v>18</v>
          </cell>
          <cell r="R4187" t="str">
            <v>202050041All</v>
          </cell>
          <cell r="S4187">
            <v>76</v>
          </cell>
        </row>
        <row r="4188">
          <cell r="A4188" t="str">
            <v>202090011All</v>
          </cell>
          <cell r="B4188">
            <v>33</v>
          </cell>
          <cell r="R4188" t="str">
            <v>202050051All</v>
          </cell>
          <cell r="S4188">
            <v>56</v>
          </cell>
        </row>
        <row r="4189">
          <cell r="A4189" t="str">
            <v>202090041All</v>
          </cell>
          <cell r="B4189">
            <v>97</v>
          </cell>
          <cell r="R4189" t="str">
            <v>202050081All</v>
          </cell>
          <cell r="S4189">
            <v>15</v>
          </cell>
        </row>
        <row r="4190">
          <cell r="A4190" t="str">
            <v>202090081All</v>
          </cell>
          <cell r="B4190">
            <v>29</v>
          </cell>
          <cell r="R4190" t="str">
            <v>202070011All</v>
          </cell>
          <cell r="S4190">
            <v>25</v>
          </cell>
        </row>
        <row r="4191">
          <cell r="A4191" t="str">
            <v>210010011All</v>
          </cell>
          <cell r="B4191">
            <v>34</v>
          </cell>
          <cell r="R4191" t="str">
            <v>202070016All</v>
          </cell>
          <cell r="S4191">
            <v>21</v>
          </cell>
        </row>
        <row r="4192">
          <cell r="A4192" t="str">
            <v>210010041All</v>
          </cell>
          <cell r="B4192">
            <v>64</v>
          </cell>
          <cell r="R4192" t="str">
            <v>202070041All</v>
          </cell>
          <cell r="S4192">
            <v>74</v>
          </cell>
        </row>
        <row r="4193">
          <cell r="A4193" t="str">
            <v>210010081All</v>
          </cell>
          <cell r="B4193">
            <v>25</v>
          </cell>
          <cell r="R4193" t="str">
            <v>202070051All</v>
          </cell>
          <cell r="S4193">
            <v>51</v>
          </cell>
        </row>
        <row r="4194">
          <cell r="A4194" t="str">
            <v>210030011All</v>
          </cell>
          <cell r="B4194">
            <v>37</v>
          </cell>
          <cell r="R4194" t="str">
            <v>202070081All</v>
          </cell>
          <cell r="S4194">
            <v>18</v>
          </cell>
        </row>
        <row r="4195">
          <cell r="A4195" t="str">
            <v>210030041All</v>
          </cell>
          <cell r="B4195">
            <v>71</v>
          </cell>
          <cell r="R4195" t="str">
            <v>202090011All</v>
          </cell>
          <cell r="S4195">
            <v>33</v>
          </cell>
        </row>
        <row r="4196">
          <cell r="A4196" t="str">
            <v>210030081All</v>
          </cell>
          <cell r="B4196">
            <v>21</v>
          </cell>
          <cell r="R4196" t="str">
            <v>202090041All</v>
          </cell>
          <cell r="S4196">
            <v>97</v>
          </cell>
        </row>
        <row r="4197">
          <cell r="A4197" t="str">
            <v>210050041All</v>
          </cell>
          <cell r="B4197">
            <v>61</v>
          </cell>
          <cell r="R4197" t="str">
            <v>202090081All</v>
          </cell>
          <cell r="S4197">
            <v>29</v>
          </cell>
        </row>
        <row r="4198">
          <cell r="A4198" t="str">
            <v>210070011All</v>
          </cell>
          <cell r="B4198">
            <v>36</v>
          </cell>
          <cell r="R4198" t="str">
            <v>210010011All</v>
          </cell>
          <cell r="S4198">
            <v>34</v>
          </cell>
        </row>
        <row r="4199">
          <cell r="A4199" t="str">
            <v>210070041All</v>
          </cell>
          <cell r="B4199">
            <v>97</v>
          </cell>
          <cell r="R4199" t="str">
            <v>210010041All</v>
          </cell>
          <cell r="S4199">
            <v>64</v>
          </cell>
        </row>
        <row r="4200">
          <cell r="A4200" t="str">
            <v>210070051All</v>
          </cell>
          <cell r="B4200">
            <v>50</v>
          </cell>
          <cell r="R4200" t="str">
            <v>210010081All</v>
          </cell>
          <cell r="S4200">
            <v>25</v>
          </cell>
        </row>
        <row r="4201">
          <cell r="A4201" t="str">
            <v>210070081All</v>
          </cell>
          <cell r="B4201">
            <v>22</v>
          </cell>
          <cell r="R4201" t="str">
            <v>210030011All</v>
          </cell>
          <cell r="S4201">
            <v>37</v>
          </cell>
        </row>
        <row r="4202">
          <cell r="A4202" t="str">
            <v>210090011All</v>
          </cell>
          <cell r="B4202">
            <v>36</v>
          </cell>
          <cell r="R4202" t="str">
            <v>210030041All</v>
          </cell>
          <cell r="S4202">
            <v>71</v>
          </cell>
        </row>
        <row r="4203">
          <cell r="A4203" t="str">
            <v>210090041All</v>
          </cell>
          <cell r="B4203">
            <v>71</v>
          </cell>
          <cell r="R4203" t="str">
            <v>210030081All</v>
          </cell>
          <cell r="S4203">
            <v>21</v>
          </cell>
        </row>
        <row r="4204">
          <cell r="A4204" t="str">
            <v>210090081All</v>
          </cell>
          <cell r="B4204">
            <v>28</v>
          </cell>
          <cell r="R4204" t="str">
            <v>210050041All</v>
          </cell>
          <cell r="S4204">
            <v>61</v>
          </cell>
        </row>
        <row r="4205">
          <cell r="A4205" t="str">
            <v>210110041All</v>
          </cell>
          <cell r="B4205">
            <v>73</v>
          </cell>
          <cell r="R4205" t="str">
            <v>210070011All</v>
          </cell>
          <cell r="S4205">
            <v>36</v>
          </cell>
        </row>
        <row r="4206">
          <cell r="A4206" t="str">
            <v>210110081All</v>
          </cell>
          <cell r="B4206">
            <v>26</v>
          </cell>
          <cell r="R4206" t="str">
            <v>210070041All</v>
          </cell>
          <cell r="S4206">
            <v>97</v>
          </cell>
        </row>
        <row r="4207">
          <cell r="A4207" t="str">
            <v>210150041All</v>
          </cell>
          <cell r="B4207">
            <v>75</v>
          </cell>
          <cell r="R4207" t="str">
            <v>210070051All</v>
          </cell>
          <cell r="S4207">
            <v>50</v>
          </cell>
        </row>
        <row r="4208">
          <cell r="A4208" t="str">
            <v>210150081All</v>
          </cell>
          <cell r="B4208">
            <v>27</v>
          </cell>
          <cell r="R4208" t="str">
            <v>210070081All</v>
          </cell>
          <cell r="S4208">
            <v>22</v>
          </cell>
        </row>
        <row r="4209">
          <cell r="A4209" t="str">
            <v>210170011All</v>
          </cell>
          <cell r="B4209">
            <v>35</v>
          </cell>
          <cell r="R4209" t="str">
            <v>210090011All</v>
          </cell>
          <cell r="S4209">
            <v>36</v>
          </cell>
        </row>
        <row r="4210">
          <cell r="A4210" t="str">
            <v>210170041All</v>
          </cell>
          <cell r="B4210">
            <v>64</v>
          </cell>
          <cell r="R4210" t="str">
            <v>210090041All</v>
          </cell>
          <cell r="S4210">
            <v>71</v>
          </cell>
        </row>
        <row r="4211">
          <cell r="A4211" t="str">
            <v>210170081All</v>
          </cell>
          <cell r="B4211">
            <v>22</v>
          </cell>
          <cell r="R4211" t="str">
            <v>210090081All</v>
          </cell>
          <cell r="S4211">
            <v>28</v>
          </cell>
        </row>
        <row r="4212">
          <cell r="A4212" t="str">
            <v>210190041All</v>
          </cell>
          <cell r="B4212">
            <v>56</v>
          </cell>
          <cell r="R4212" t="str">
            <v>210110041All</v>
          </cell>
          <cell r="S4212">
            <v>73</v>
          </cell>
        </row>
        <row r="4213">
          <cell r="A4213" t="str">
            <v>210210011All</v>
          </cell>
          <cell r="B4213">
            <v>36</v>
          </cell>
          <cell r="R4213" t="str">
            <v>210110081All</v>
          </cell>
          <cell r="S4213">
            <v>26</v>
          </cell>
        </row>
        <row r="4214">
          <cell r="A4214" t="str">
            <v>210210041All</v>
          </cell>
          <cell r="B4214">
            <v>61</v>
          </cell>
          <cell r="R4214" t="str">
            <v>210150041All</v>
          </cell>
          <cell r="S4214">
            <v>75</v>
          </cell>
        </row>
        <row r="4215">
          <cell r="A4215" t="str">
            <v>210210081All</v>
          </cell>
          <cell r="B4215">
            <v>20</v>
          </cell>
          <cell r="R4215" t="str">
            <v>210150081All</v>
          </cell>
          <cell r="S4215">
            <v>27</v>
          </cell>
        </row>
        <row r="4216">
          <cell r="A4216" t="str">
            <v>210230041All</v>
          </cell>
          <cell r="B4216">
            <v>64</v>
          </cell>
          <cell r="R4216" t="str">
            <v>210170011All</v>
          </cell>
          <cell r="S4216">
            <v>35</v>
          </cell>
        </row>
        <row r="4217">
          <cell r="A4217" t="str">
            <v>210250041All</v>
          </cell>
          <cell r="B4217">
            <v>56</v>
          </cell>
          <cell r="R4217" t="str">
            <v>210170041All</v>
          </cell>
          <cell r="S4217">
            <v>64</v>
          </cell>
        </row>
        <row r="4218">
          <cell r="A4218" t="str">
            <v>210270011All</v>
          </cell>
          <cell r="B4218">
            <v>32</v>
          </cell>
          <cell r="R4218" t="str">
            <v>210170081All</v>
          </cell>
          <cell r="S4218">
            <v>22</v>
          </cell>
        </row>
        <row r="4219">
          <cell r="A4219" t="str">
            <v>210270041All</v>
          </cell>
          <cell r="B4219">
            <v>78</v>
          </cell>
          <cell r="R4219" t="str">
            <v>210190041All</v>
          </cell>
          <cell r="S4219">
            <v>56</v>
          </cell>
        </row>
        <row r="4220">
          <cell r="A4220" t="str">
            <v>210270081All</v>
          </cell>
          <cell r="B4220">
            <v>24</v>
          </cell>
          <cell r="R4220" t="str">
            <v>210210011All</v>
          </cell>
          <cell r="S4220">
            <v>36</v>
          </cell>
        </row>
        <row r="4221">
          <cell r="A4221" t="str">
            <v>210290011All</v>
          </cell>
          <cell r="B4221">
            <v>36</v>
          </cell>
          <cell r="R4221" t="str">
            <v>210210041All</v>
          </cell>
          <cell r="S4221">
            <v>61</v>
          </cell>
        </row>
        <row r="4222">
          <cell r="A4222" t="str">
            <v>210290041All</v>
          </cell>
          <cell r="B4222">
            <v>64</v>
          </cell>
          <cell r="R4222" t="str">
            <v>210210081All</v>
          </cell>
          <cell r="S4222">
            <v>20</v>
          </cell>
        </row>
        <row r="4223">
          <cell r="A4223" t="str">
            <v>210290081All</v>
          </cell>
          <cell r="B4223">
            <v>23</v>
          </cell>
          <cell r="R4223" t="str">
            <v>210230041All</v>
          </cell>
          <cell r="S4223">
            <v>64</v>
          </cell>
        </row>
        <row r="4224">
          <cell r="A4224" t="str">
            <v>210310011All</v>
          </cell>
          <cell r="B4224">
            <v>34</v>
          </cell>
          <cell r="R4224" t="str">
            <v>210250041All</v>
          </cell>
          <cell r="S4224">
            <v>56</v>
          </cell>
        </row>
        <row r="4225">
          <cell r="A4225" t="str">
            <v>210310041All</v>
          </cell>
          <cell r="B4225">
            <v>100</v>
          </cell>
          <cell r="R4225" t="str">
            <v>210270011All</v>
          </cell>
          <cell r="S4225">
            <v>32</v>
          </cell>
        </row>
        <row r="4226">
          <cell r="A4226" t="str">
            <v>210310081All</v>
          </cell>
          <cell r="B4226">
            <v>25</v>
          </cell>
          <cell r="R4226" t="str">
            <v>210270041All</v>
          </cell>
          <cell r="S4226">
            <v>78</v>
          </cell>
        </row>
        <row r="4227">
          <cell r="A4227" t="str">
            <v>210330011All</v>
          </cell>
          <cell r="B4227">
            <v>41</v>
          </cell>
          <cell r="R4227" t="str">
            <v>210270081All</v>
          </cell>
          <cell r="S4227">
            <v>24</v>
          </cell>
        </row>
        <row r="4228">
          <cell r="A4228" t="str">
            <v>210330041All</v>
          </cell>
          <cell r="B4228">
            <v>89</v>
          </cell>
          <cell r="R4228" t="str">
            <v>210290011All</v>
          </cell>
          <cell r="S4228">
            <v>36</v>
          </cell>
        </row>
        <row r="4229">
          <cell r="A4229" t="str">
            <v>210330051All</v>
          </cell>
          <cell r="B4229">
            <v>57</v>
          </cell>
          <cell r="R4229" t="str">
            <v>210290041All</v>
          </cell>
          <cell r="S4229">
            <v>64</v>
          </cell>
        </row>
        <row r="4230">
          <cell r="A4230" t="str">
            <v>210330081All</v>
          </cell>
          <cell r="B4230">
            <v>21</v>
          </cell>
          <cell r="R4230" t="str">
            <v>210290081All</v>
          </cell>
          <cell r="S4230">
            <v>23</v>
          </cell>
        </row>
        <row r="4231">
          <cell r="A4231" t="str">
            <v>210350011All</v>
          </cell>
          <cell r="B4231">
            <v>34</v>
          </cell>
          <cell r="R4231" t="str">
            <v>210310011All</v>
          </cell>
          <cell r="S4231">
            <v>34</v>
          </cell>
        </row>
        <row r="4232">
          <cell r="A4232" t="str">
            <v>210350041All</v>
          </cell>
          <cell r="B4232">
            <v>81</v>
          </cell>
          <cell r="R4232" t="str">
            <v>210310041All</v>
          </cell>
          <cell r="S4232">
            <v>100</v>
          </cell>
        </row>
        <row r="4233">
          <cell r="A4233" t="str">
            <v>210350081All</v>
          </cell>
          <cell r="B4233">
            <v>20</v>
          </cell>
          <cell r="R4233" t="str">
            <v>210310081All</v>
          </cell>
          <cell r="S4233">
            <v>25</v>
          </cell>
        </row>
        <row r="4234">
          <cell r="A4234" t="str">
            <v>210370041All</v>
          </cell>
          <cell r="B4234">
            <v>64</v>
          </cell>
          <cell r="R4234" t="str">
            <v>210330011All</v>
          </cell>
          <cell r="S4234">
            <v>41</v>
          </cell>
        </row>
        <row r="4235">
          <cell r="A4235" t="str">
            <v>210390011All</v>
          </cell>
          <cell r="B4235">
            <v>36</v>
          </cell>
          <cell r="R4235" t="str">
            <v>210330041All</v>
          </cell>
          <cell r="S4235">
            <v>89</v>
          </cell>
        </row>
        <row r="4236">
          <cell r="A4236" t="str">
            <v>210390041All</v>
          </cell>
          <cell r="B4236">
            <v>101</v>
          </cell>
          <cell r="R4236" t="str">
            <v>210330051All</v>
          </cell>
          <cell r="S4236">
            <v>57</v>
          </cell>
        </row>
        <row r="4237">
          <cell r="A4237" t="str">
            <v>210390051All</v>
          </cell>
          <cell r="B4237">
            <v>49</v>
          </cell>
          <cell r="R4237" t="str">
            <v>210330081All</v>
          </cell>
          <cell r="S4237">
            <v>21</v>
          </cell>
        </row>
        <row r="4238">
          <cell r="A4238" t="str">
            <v>210390081All</v>
          </cell>
          <cell r="B4238">
            <v>25</v>
          </cell>
          <cell r="R4238" t="str">
            <v>210350011All</v>
          </cell>
          <cell r="S4238">
            <v>34</v>
          </cell>
        </row>
        <row r="4239">
          <cell r="A4239" t="str">
            <v>210410041All</v>
          </cell>
          <cell r="B4239">
            <v>68</v>
          </cell>
          <cell r="R4239" t="str">
            <v>210350041All</v>
          </cell>
          <cell r="S4239">
            <v>81</v>
          </cell>
        </row>
        <row r="4240">
          <cell r="A4240" t="str">
            <v>210410081All</v>
          </cell>
          <cell r="B4240">
            <v>25</v>
          </cell>
          <cell r="R4240" t="str">
            <v>210350081All</v>
          </cell>
          <cell r="S4240">
            <v>20</v>
          </cell>
        </row>
        <row r="4241">
          <cell r="A4241" t="str">
            <v>210430041All</v>
          </cell>
          <cell r="B4241">
            <v>62</v>
          </cell>
          <cell r="R4241" t="str">
            <v>210370041All</v>
          </cell>
          <cell r="S4241">
            <v>64</v>
          </cell>
        </row>
        <row r="4242">
          <cell r="A4242" t="str">
            <v>210450041All</v>
          </cell>
          <cell r="B4242">
            <v>71</v>
          </cell>
          <cell r="R4242" t="str">
            <v>210390011All</v>
          </cell>
          <cell r="S4242">
            <v>36</v>
          </cell>
        </row>
        <row r="4243">
          <cell r="A4243" t="str">
            <v>210450081All</v>
          </cell>
          <cell r="B4243">
            <v>27</v>
          </cell>
          <cell r="R4243" t="str">
            <v>210390041All</v>
          </cell>
          <cell r="S4243">
            <v>101</v>
          </cell>
        </row>
        <row r="4244">
          <cell r="A4244" t="str">
            <v>210470011All</v>
          </cell>
          <cell r="B4244">
            <v>45</v>
          </cell>
          <cell r="R4244" t="str">
            <v>210390051All</v>
          </cell>
          <cell r="S4244">
            <v>49</v>
          </cell>
        </row>
        <row r="4245">
          <cell r="A4245" t="str">
            <v>210470041All</v>
          </cell>
          <cell r="B4245">
            <v>97</v>
          </cell>
          <cell r="R4245" t="str">
            <v>210390081All</v>
          </cell>
          <cell r="S4245">
            <v>25</v>
          </cell>
        </row>
        <row r="4246">
          <cell r="A4246" t="str">
            <v>210470081All</v>
          </cell>
          <cell r="B4246">
            <v>20</v>
          </cell>
          <cell r="R4246" t="str">
            <v>210410041All</v>
          </cell>
          <cell r="S4246">
            <v>68</v>
          </cell>
        </row>
        <row r="4247">
          <cell r="A4247" t="str">
            <v>210490011All</v>
          </cell>
          <cell r="B4247">
            <v>35</v>
          </cell>
          <cell r="R4247" t="str">
            <v>210410081All</v>
          </cell>
          <cell r="S4247">
            <v>25</v>
          </cell>
        </row>
        <row r="4248">
          <cell r="A4248" t="str">
            <v>210490041All</v>
          </cell>
          <cell r="B4248">
            <v>69</v>
          </cell>
          <cell r="R4248" t="str">
            <v>210430041All</v>
          </cell>
          <cell r="S4248">
            <v>62</v>
          </cell>
        </row>
        <row r="4249">
          <cell r="A4249" t="str">
            <v>210490081All</v>
          </cell>
          <cell r="B4249">
            <v>21</v>
          </cell>
          <cell r="R4249" t="str">
            <v>210450041All</v>
          </cell>
          <cell r="S4249">
            <v>71</v>
          </cell>
        </row>
        <row r="4250">
          <cell r="A4250" t="str">
            <v>210510041All</v>
          </cell>
          <cell r="B4250">
            <v>58</v>
          </cell>
          <cell r="R4250" t="str">
            <v>210450081All</v>
          </cell>
          <cell r="S4250">
            <v>27</v>
          </cell>
        </row>
        <row r="4251">
          <cell r="A4251" t="str">
            <v>210530041All</v>
          </cell>
          <cell r="B4251">
            <v>71</v>
          </cell>
          <cell r="R4251" t="str">
            <v>210470011All</v>
          </cell>
          <cell r="S4251">
            <v>45</v>
          </cell>
        </row>
        <row r="4252">
          <cell r="A4252" t="str">
            <v>210530081All</v>
          </cell>
          <cell r="B4252">
            <v>23</v>
          </cell>
          <cell r="R4252" t="str">
            <v>210470041All</v>
          </cell>
          <cell r="S4252">
            <v>97</v>
          </cell>
        </row>
        <row r="4253">
          <cell r="A4253" t="str">
            <v>210550011All</v>
          </cell>
          <cell r="B4253">
            <v>39</v>
          </cell>
          <cell r="R4253" t="str">
            <v>210470081All</v>
          </cell>
          <cell r="S4253">
            <v>20</v>
          </cell>
        </row>
        <row r="4254">
          <cell r="A4254" t="str">
            <v>210550041All</v>
          </cell>
          <cell r="B4254">
            <v>84</v>
          </cell>
          <cell r="R4254" t="str">
            <v>210490011All</v>
          </cell>
          <cell r="S4254">
            <v>35</v>
          </cell>
        </row>
        <row r="4255">
          <cell r="A4255" t="str">
            <v>210550051All</v>
          </cell>
          <cell r="B4255">
            <v>57</v>
          </cell>
          <cell r="R4255" t="str">
            <v>210490041All</v>
          </cell>
          <cell r="S4255">
            <v>69</v>
          </cell>
        </row>
        <row r="4256">
          <cell r="A4256" t="str">
            <v>210550081All</v>
          </cell>
          <cell r="B4256">
            <v>22</v>
          </cell>
          <cell r="R4256" t="str">
            <v>210490081All</v>
          </cell>
          <cell r="S4256">
            <v>21</v>
          </cell>
        </row>
        <row r="4257">
          <cell r="A4257" t="str">
            <v>210570041All</v>
          </cell>
          <cell r="B4257">
            <v>76</v>
          </cell>
          <cell r="R4257" t="str">
            <v>210510041All</v>
          </cell>
          <cell r="S4257">
            <v>58</v>
          </cell>
        </row>
        <row r="4258">
          <cell r="A4258" t="str">
            <v>210570081All</v>
          </cell>
          <cell r="B4258">
            <v>23</v>
          </cell>
          <cell r="R4258" t="str">
            <v>210530041All</v>
          </cell>
          <cell r="S4258">
            <v>71</v>
          </cell>
        </row>
        <row r="4259">
          <cell r="A4259" t="str">
            <v>210590011All</v>
          </cell>
          <cell r="B4259">
            <v>43</v>
          </cell>
          <cell r="R4259" t="str">
            <v>210530081All</v>
          </cell>
          <cell r="S4259">
            <v>23</v>
          </cell>
        </row>
        <row r="4260">
          <cell r="A4260" t="str">
            <v>210590041All</v>
          </cell>
          <cell r="B4260">
            <v>101</v>
          </cell>
          <cell r="R4260" t="str">
            <v>210550011All</v>
          </cell>
          <cell r="S4260">
            <v>39</v>
          </cell>
        </row>
        <row r="4261">
          <cell r="A4261" t="str">
            <v>210590051All</v>
          </cell>
          <cell r="B4261">
            <v>57</v>
          </cell>
          <cell r="R4261" t="str">
            <v>210550041All</v>
          </cell>
          <cell r="S4261">
            <v>84</v>
          </cell>
        </row>
        <row r="4262">
          <cell r="A4262" t="str">
            <v>210590081All</v>
          </cell>
          <cell r="B4262">
            <v>27</v>
          </cell>
          <cell r="R4262" t="str">
            <v>210550051All</v>
          </cell>
          <cell r="S4262">
            <v>57</v>
          </cell>
        </row>
        <row r="4263">
          <cell r="A4263" t="str">
            <v>210610011All</v>
          </cell>
          <cell r="B4263">
            <v>34</v>
          </cell>
          <cell r="R4263" t="str">
            <v>210550081All</v>
          </cell>
          <cell r="S4263">
            <v>22</v>
          </cell>
        </row>
        <row r="4264">
          <cell r="A4264" t="str">
            <v>210610041All</v>
          </cell>
          <cell r="B4264">
            <v>60</v>
          </cell>
          <cell r="R4264" t="str">
            <v>210570041All</v>
          </cell>
          <cell r="S4264">
            <v>76</v>
          </cell>
        </row>
        <row r="4265">
          <cell r="A4265" t="str">
            <v>210610081All</v>
          </cell>
          <cell r="B4265">
            <v>22</v>
          </cell>
          <cell r="R4265" t="str">
            <v>210570081All</v>
          </cell>
          <cell r="S4265">
            <v>23</v>
          </cell>
        </row>
        <row r="4266">
          <cell r="A4266" t="str">
            <v>210650041All</v>
          </cell>
          <cell r="B4266">
            <v>61</v>
          </cell>
          <cell r="R4266" t="str">
            <v>210590011All</v>
          </cell>
          <cell r="S4266">
            <v>43</v>
          </cell>
        </row>
        <row r="4267">
          <cell r="A4267" t="str">
            <v>210670011All</v>
          </cell>
          <cell r="B4267">
            <v>33</v>
          </cell>
          <cell r="R4267" t="str">
            <v>210590041All</v>
          </cell>
          <cell r="S4267">
            <v>101</v>
          </cell>
        </row>
        <row r="4268">
          <cell r="A4268" t="str">
            <v>210670041All</v>
          </cell>
          <cell r="B4268">
            <v>73</v>
          </cell>
          <cell r="R4268" t="str">
            <v>210590051All</v>
          </cell>
          <cell r="S4268">
            <v>57</v>
          </cell>
        </row>
        <row r="4269">
          <cell r="A4269" t="str">
            <v>210670081All</v>
          </cell>
          <cell r="B4269">
            <v>25</v>
          </cell>
          <cell r="R4269" t="str">
            <v>210590081All</v>
          </cell>
          <cell r="S4269">
            <v>27</v>
          </cell>
        </row>
        <row r="4270">
          <cell r="A4270" t="str">
            <v>210690011All</v>
          </cell>
          <cell r="B4270">
            <v>34</v>
          </cell>
          <cell r="R4270" t="str">
            <v>210610011All</v>
          </cell>
          <cell r="S4270">
            <v>34</v>
          </cell>
        </row>
        <row r="4271">
          <cell r="A4271" t="str">
            <v>210690041All</v>
          </cell>
          <cell r="B4271">
            <v>64</v>
          </cell>
          <cell r="R4271" t="str">
            <v>210610041All</v>
          </cell>
          <cell r="S4271">
            <v>60</v>
          </cell>
        </row>
        <row r="4272">
          <cell r="A4272" t="str">
            <v>210690081All</v>
          </cell>
          <cell r="B4272">
            <v>24</v>
          </cell>
          <cell r="R4272" t="str">
            <v>210610081All</v>
          </cell>
          <cell r="S4272">
            <v>22</v>
          </cell>
        </row>
        <row r="4273">
          <cell r="A4273" t="str">
            <v>210730011All</v>
          </cell>
          <cell r="B4273">
            <v>34</v>
          </cell>
          <cell r="R4273" t="str">
            <v>210650041All</v>
          </cell>
          <cell r="S4273">
            <v>61</v>
          </cell>
        </row>
        <row r="4274">
          <cell r="A4274" t="str">
            <v>210730041All</v>
          </cell>
          <cell r="B4274">
            <v>61</v>
          </cell>
          <cell r="R4274" t="str">
            <v>210670011All</v>
          </cell>
          <cell r="S4274">
            <v>33</v>
          </cell>
        </row>
        <row r="4275">
          <cell r="A4275" t="str">
            <v>210750011All</v>
          </cell>
          <cell r="B4275">
            <v>37</v>
          </cell>
          <cell r="R4275" t="str">
            <v>210670041All</v>
          </cell>
          <cell r="S4275">
            <v>73</v>
          </cell>
        </row>
        <row r="4276">
          <cell r="A4276" t="str">
            <v>210750041All</v>
          </cell>
          <cell r="B4276">
            <v>101</v>
          </cell>
          <cell r="R4276" t="str">
            <v>210670081All</v>
          </cell>
          <cell r="S4276">
            <v>25</v>
          </cell>
        </row>
        <row r="4277">
          <cell r="A4277" t="str">
            <v>210750051All</v>
          </cell>
          <cell r="B4277">
            <v>47</v>
          </cell>
          <cell r="R4277" t="str">
            <v>210690011All</v>
          </cell>
          <cell r="S4277">
            <v>34</v>
          </cell>
        </row>
        <row r="4278">
          <cell r="A4278" t="str">
            <v>210750081All</v>
          </cell>
          <cell r="B4278">
            <v>25</v>
          </cell>
          <cell r="R4278" t="str">
            <v>210690041All</v>
          </cell>
          <cell r="S4278">
            <v>64</v>
          </cell>
        </row>
        <row r="4279">
          <cell r="A4279" t="str">
            <v>210770041All</v>
          </cell>
          <cell r="B4279">
            <v>71</v>
          </cell>
          <cell r="R4279" t="str">
            <v>210690081All</v>
          </cell>
          <cell r="S4279">
            <v>24</v>
          </cell>
        </row>
        <row r="4280">
          <cell r="A4280" t="str">
            <v>210770081All</v>
          </cell>
          <cell r="B4280">
            <v>25</v>
          </cell>
          <cell r="R4280" t="str">
            <v>210730011All</v>
          </cell>
          <cell r="S4280">
            <v>34</v>
          </cell>
        </row>
        <row r="4281">
          <cell r="A4281" t="str">
            <v>210790041All</v>
          </cell>
          <cell r="B4281">
            <v>61</v>
          </cell>
          <cell r="R4281" t="str">
            <v>210730041All</v>
          </cell>
          <cell r="S4281">
            <v>61</v>
          </cell>
        </row>
        <row r="4282">
          <cell r="A4282" t="str">
            <v>210810041All</v>
          </cell>
          <cell r="B4282">
            <v>59</v>
          </cell>
          <cell r="R4282" t="str">
            <v>210750011All</v>
          </cell>
          <cell r="S4282">
            <v>37</v>
          </cell>
        </row>
        <row r="4283">
          <cell r="A4283" t="str">
            <v>210830011All</v>
          </cell>
          <cell r="B4283">
            <v>38</v>
          </cell>
          <cell r="R4283" t="str">
            <v>210750041All</v>
          </cell>
          <cell r="S4283">
            <v>101</v>
          </cell>
        </row>
        <row r="4284">
          <cell r="A4284" t="str">
            <v>210830041All</v>
          </cell>
          <cell r="B4284">
            <v>94</v>
          </cell>
          <cell r="R4284" t="str">
            <v>210750051All</v>
          </cell>
          <cell r="S4284">
            <v>47</v>
          </cell>
        </row>
        <row r="4285">
          <cell r="A4285" t="str">
            <v>210830051All</v>
          </cell>
          <cell r="B4285">
            <v>46</v>
          </cell>
          <cell r="R4285" t="str">
            <v>210750081All</v>
          </cell>
          <cell r="S4285">
            <v>25</v>
          </cell>
        </row>
        <row r="4286">
          <cell r="A4286" t="str">
            <v>210830081All</v>
          </cell>
          <cell r="B4286">
            <v>22</v>
          </cell>
          <cell r="R4286" t="str">
            <v>210770041All</v>
          </cell>
          <cell r="S4286">
            <v>71</v>
          </cell>
        </row>
        <row r="4287">
          <cell r="A4287" t="str">
            <v>210850011All</v>
          </cell>
          <cell r="B4287">
            <v>34</v>
          </cell>
          <cell r="R4287" t="str">
            <v>210770081All</v>
          </cell>
          <cell r="S4287">
            <v>25</v>
          </cell>
        </row>
        <row r="4288">
          <cell r="A4288" t="str">
            <v>210850041All</v>
          </cell>
          <cell r="B4288">
            <v>64</v>
          </cell>
          <cell r="R4288" t="str">
            <v>210790041All</v>
          </cell>
          <cell r="S4288">
            <v>61</v>
          </cell>
        </row>
        <row r="4289">
          <cell r="A4289" t="str">
            <v>210850081All</v>
          </cell>
          <cell r="B4289">
            <v>22</v>
          </cell>
          <cell r="R4289" t="str">
            <v>210810041All</v>
          </cell>
          <cell r="S4289">
            <v>59</v>
          </cell>
        </row>
        <row r="4290">
          <cell r="A4290" t="str">
            <v>210870011All</v>
          </cell>
          <cell r="B4290">
            <v>36</v>
          </cell>
          <cell r="R4290" t="str">
            <v>210830011All</v>
          </cell>
          <cell r="S4290">
            <v>38</v>
          </cell>
        </row>
        <row r="4291">
          <cell r="A4291" t="str">
            <v>210870041All</v>
          </cell>
          <cell r="B4291">
            <v>69</v>
          </cell>
          <cell r="R4291" t="str">
            <v>210830041All</v>
          </cell>
          <cell r="S4291">
            <v>94</v>
          </cell>
        </row>
        <row r="4292">
          <cell r="A4292" t="str">
            <v>210870081All</v>
          </cell>
          <cell r="B4292">
            <v>25</v>
          </cell>
          <cell r="R4292" t="str">
            <v>210830051All</v>
          </cell>
          <cell r="S4292">
            <v>46</v>
          </cell>
        </row>
        <row r="4293">
          <cell r="A4293" t="str">
            <v>210890041All</v>
          </cell>
          <cell r="B4293">
            <v>67</v>
          </cell>
          <cell r="R4293" t="str">
            <v>210830081All</v>
          </cell>
          <cell r="S4293">
            <v>22</v>
          </cell>
        </row>
        <row r="4294">
          <cell r="A4294" t="str">
            <v>210890081All</v>
          </cell>
          <cell r="B4294">
            <v>24</v>
          </cell>
          <cell r="R4294" t="str">
            <v>210850011All</v>
          </cell>
          <cell r="S4294">
            <v>34</v>
          </cell>
        </row>
        <row r="4295">
          <cell r="A4295" t="str">
            <v>210910011All</v>
          </cell>
          <cell r="B4295">
            <v>40</v>
          </cell>
          <cell r="R4295" t="str">
            <v>210850041All</v>
          </cell>
          <cell r="S4295">
            <v>64</v>
          </cell>
        </row>
        <row r="4296">
          <cell r="A4296" t="str">
            <v>210910041All</v>
          </cell>
          <cell r="B4296">
            <v>96</v>
          </cell>
          <cell r="R4296" t="str">
            <v>210850081All</v>
          </cell>
          <cell r="S4296">
            <v>22</v>
          </cell>
        </row>
        <row r="4297">
          <cell r="A4297" t="str">
            <v>210910081All</v>
          </cell>
          <cell r="B4297">
            <v>25</v>
          </cell>
          <cell r="R4297" t="str">
            <v>210870011All</v>
          </cell>
          <cell r="S4297">
            <v>36</v>
          </cell>
        </row>
        <row r="4298">
          <cell r="A4298" t="str">
            <v>210930011All</v>
          </cell>
          <cell r="B4298">
            <v>41</v>
          </cell>
          <cell r="R4298" t="str">
            <v>210870041All</v>
          </cell>
          <cell r="S4298">
            <v>69</v>
          </cell>
        </row>
        <row r="4299">
          <cell r="A4299" t="str">
            <v>210930041All</v>
          </cell>
          <cell r="B4299">
            <v>85</v>
          </cell>
          <cell r="R4299" t="str">
            <v>210870081All</v>
          </cell>
          <cell r="S4299">
            <v>25</v>
          </cell>
        </row>
        <row r="4300">
          <cell r="A4300" t="str">
            <v>210930081All</v>
          </cell>
          <cell r="B4300">
            <v>25</v>
          </cell>
          <cell r="R4300" t="str">
            <v>210890041All</v>
          </cell>
          <cell r="S4300">
            <v>67</v>
          </cell>
        </row>
        <row r="4301">
          <cell r="A4301" t="str">
            <v>210970011All</v>
          </cell>
          <cell r="B4301">
            <v>36</v>
          </cell>
          <cell r="R4301" t="str">
            <v>210890081All</v>
          </cell>
          <cell r="S4301">
            <v>24</v>
          </cell>
        </row>
        <row r="4302">
          <cell r="A4302" t="str">
            <v>210970041All</v>
          </cell>
          <cell r="B4302">
            <v>66</v>
          </cell>
          <cell r="R4302" t="str">
            <v>210910011All</v>
          </cell>
          <cell r="S4302">
            <v>40</v>
          </cell>
        </row>
        <row r="4303">
          <cell r="A4303" t="str">
            <v>210970081All</v>
          </cell>
          <cell r="B4303">
            <v>24</v>
          </cell>
          <cell r="R4303" t="str">
            <v>210910041All</v>
          </cell>
          <cell r="S4303">
            <v>96</v>
          </cell>
        </row>
        <row r="4304">
          <cell r="A4304" t="str">
            <v>210990011All</v>
          </cell>
          <cell r="B4304">
            <v>34</v>
          </cell>
          <cell r="R4304" t="str">
            <v>210910081All</v>
          </cell>
          <cell r="S4304">
            <v>25</v>
          </cell>
        </row>
        <row r="4305">
          <cell r="A4305" t="str">
            <v>210990041All</v>
          </cell>
          <cell r="B4305">
            <v>47</v>
          </cell>
          <cell r="R4305" t="str">
            <v>210930011All</v>
          </cell>
          <cell r="S4305">
            <v>41</v>
          </cell>
        </row>
        <row r="4306">
          <cell r="A4306" t="str">
            <v>210990081All</v>
          </cell>
          <cell r="B4306">
            <v>24</v>
          </cell>
          <cell r="R4306" t="str">
            <v>210930041All</v>
          </cell>
          <cell r="S4306">
            <v>85</v>
          </cell>
        </row>
        <row r="4307">
          <cell r="A4307" t="str">
            <v>211010011All</v>
          </cell>
          <cell r="B4307">
            <v>39</v>
          </cell>
          <cell r="R4307" t="str">
            <v>210930081All</v>
          </cell>
          <cell r="S4307">
            <v>25</v>
          </cell>
        </row>
        <row r="4308">
          <cell r="A4308" t="str">
            <v>211010041All</v>
          </cell>
          <cell r="B4308">
            <v>96</v>
          </cell>
          <cell r="R4308" t="str">
            <v>210970011All</v>
          </cell>
          <cell r="S4308">
            <v>36</v>
          </cell>
        </row>
        <row r="4309">
          <cell r="A4309" t="str">
            <v>211010051All</v>
          </cell>
          <cell r="B4309">
            <v>55</v>
          </cell>
          <cell r="R4309" t="str">
            <v>210970041All</v>
          </cell>
          <cell r="S4309">
            <v>66</v>
          </cell>
        </row>
        <row r="4310">
          <cell r="A4310" t="str">
            <v>211010081All</v>
          </cell>
          <cell r="B4310">
            <v>27</v>
          </cell>
          <cell r="R4310" t="str">
            <v>210970081All</v>
          </cell>
          <cell r="S4310">
            <v>24</v>
          </cell>
        </row>
        <row r="4311">
          <cell r="A4311" t="str">
            <v>211030011All</v>
          </cell>
          <cell r="B4311">
            <v>31</v>
          </cell>
          <cell r="R4311" t="str">
            <v>210990011All</v>
          </cell>
          <cell r="S4311">
            <v>34</v>
          </cell>
        </row>
        <row r="4312">
          <cell r="A4312" t="str">
            <v>211030041All</v>
          </cell>
          <cell r="B4312">
            <v>64</v>
          </cell>
          <cell r="R4312" t="str">
            <v>210990041All</v>
          </cell>
          <cell r="S4312">
            <v>47</v>
          </cell>
        </row>
        <row r="4313">
          <cell r="A4313" t="str">
            <v>211030081All</v>
          </cell>
          <cell r="B4313">
            <v>24</v>
          </cell>
          <cell r="R4313" t="str">
            <v>210990081All</v>
          </cell>
          <cell r="S4313">
            <v>24</v>
          </cell>
        </row>
        <row r="4314">
          <cell r="A4314" t="str">
            <v>211050011All</v>
          </cell>
          <cell r="B4314">
            <v>37</v>
          </cell>
          <cell r="R4314" t="str">
            <v>211010011All</v>
          </cell>
          <cell r="S4314">
            <v>39</v>
          </cell>
        </row>
        <row r="4315">
          <cell r="A4315" t="str">
            <v>211050041All</v>
          </cell>
          <cell r="B4315">
            <v>100</v>
          </cell>
          <cell r="R4315" t="str">
            <v>211010041All</v>
          </cell>
          <cell r="S4315">
            <v>96</v>
          </cell>
        </row>
        <row r="4316">
          <cell r="A4316" t="str">
            <v>211050051All</v>
          </cell>
          <cell r="B4316">
            <v>49</v>
          </cell>
          <cell r="R4316" t="str">
            <v>211010051All</v>
          </cell>
          <cell r="S4316">
            <v>55</v>
          </cell>
        </row>
        <row r="4317">
          <cell r="A4317" t="str">
            <v>211050081All</v>
          </cell>
          <cell r="B4317">
            <v>23</v>
          </cell>
          <cell r="R4317" t="str">
            <v>211010081All</v>
          </cell>
          <cell r="S4317">
            <v>27</v>
          </cell>
        </row>
        <row r="4318">
          <cell r="A4318" t="str">
            <v>211070011All</v>
          </cell>
          <cell r="B4318">
            <v>31</v>
          </cell>
          <cell r="R4318" t="str">
            <v>211030011All</v>
          </cell>
          <cell r="S4318">
            <v>31</v>
          </cell>
        </row>
        <row r="4319">
          <cell r="A4319" t="str">
            <v>211070041All</v>
          </cell>
          <cell r="B4319">
            <v>88</v>
          </cell>
          <cell r="R4319" t="str">
            <v>211030041All</v>
          </cell>
          <cell r="S4319">
            <v>64</v>
          </cell>
        </row>
        <row r="4320">
          <cell r="A4320" t="str">
            <v>211070051All</v>
          </cell>
          <cell r="B4320">
            <v>54</v>
          </cell>
          <cell r="R4320" t="str">
            <v>211030081All</v>
          </cell>
          <cell r="S4320">
            <v>24</v>
          </cell>
        </row>
        <row r="4321">
          <cell r="A4321" t="str">
            <v>211070081All</v>
          </cell>
          <cell r="B4321">
            <v>25</v>
          </cell>
          <cell r="R4321" t="str">
            <v>211050011All</v>
          </cell>
          <cell r="S4321">
            <v>37</v>
          </cell>
        </row>
        <row r="4322">
          <cell r="A4322" t="str">
            <v>211110011All</v>
          </cell>
          <cell r="B4322">
            <v>35</v>
          </cell>
          <cell r="R4322" t="str">
            <v>211050041All</v>
          </cell>
          <cell r="S4322">
            <v>100</v>
          </cell>
        </row>
        <row r="4323">
          <cell r="A4323" t="str">
            <v>211110041All</v>
          </cell>
          <cell r="B4323">
            <v>80</v>
          </cell>
          <cell r="R4323" t="str">
            <v>211050051All</v>
          </cell>
          <cell r="S4323">
            <v>49</v>
          </cell>
        </row>
        <row r="4324">
          <cell r="A4324" t="str">
            <v>211110081All</v>
          </cell>
          <cell r="B4324">
            <v>23</v>
          </cell>
          <cell r="R4324" t="str">
            <v>211050081All</v>
          </cell>
          <cell r="S4324">
            <v>23</v>
          </cell>
        </row>
        <row r="4325">
          <cell r="A4325" t="str">
            <v>211130041All</v>
          </cell>
          <cell r="B4325">
            <v>61</v>
          </cell>
          <cell r="R4325" t="str">
            <v>211070011All</v>
          </cell>
          <cell r="S4325">
            <v>31</v>
          </cell>
        </row>
        <row r="4326">
          <cell r="A4326" t="str">
            <v>211130081All</v>
          </cell>
          <cell r="B4326">
            <v>22</v>
          </cell>
          <cell r="R4326" t="str">
            <v>211070041All</v>
          </cell>
          <cell r="S4326">
            <v>88</v>
          </cell>
        </row>
        <row r="4327">
          <cell r="A4327" t="str">
            <v>211170041All</v>
          </cell>
          <cell r="B4327">
            <v>55</v>
          </cell>
          <cell r="R4327" t="str">
            <v>211070051All</v>
          </cell>
          <cell r="S4327">
            <v>54</v>
          </cell>
        </row>
        <row r="4328">
          <cell r="A4328" t="str">
            <v>211210041All</v>
          </cell>
          <cell r="B4328">
            <v>71</v>
          </cell>
          <cell r="R4328" t="str">
            <v>211070081All</v>
          </cell>
          <cell r="S4328">
            <v>25</v>
          </cell>
        </row>
        <row r="4329">
          <cell r="A4329" t="str">
            <v>211230011All</v>
          </cell>
          <cell r="B4329">
            <v>36</v>
          </cell>
          <cell r="R4329" t="str">
            <v>211110011All</v>
          </cell>
          <cell r="S4329">
            <v>35</v>
          </cell>
        </row>
        <row r="4330">
          <cell r="A4330" t="str">
            <v>211230041All</v>
          </cell>
          <cell r="B4330">
            <v>88</v>
          </cell>
          <cell r="R4330" t="str">
            <v>211110041All</v>
          </cell>
          <cell r="S4330">
            <v>80</v>
          </cell>
        </row>
        <row r="4331">
          <cell r="A4331" t="str">
            <v>211230081All</v>
          </cell>
          <cell r="B4331">
            <v>25</v>
          </cell>
          <cell r="R4331" t="str">
            <v>211110081All</v>
          </cell>
          <cell r="S4331">
            <v>23</v>
          </cell>
        </row>
        <row r="4332">
          <cell r="A4332" t="str">
            <v>211250041All</v>
          </cell>
          <cell r="B4332">
            <v>60</v>
          </cell>
          <cell r="R4332" t="str">
            <v>211130041All</v>
          </cell>
          <cell r="S4332">
            <v>61</v>
          </cell>
        </row>
        <row r="4333">
          <cell r="A4333" t="str">
            <v>211270041All</v>
          </cell>
          <cell r="B4333">
            <v>56</v>
          </cell>
          <cell r="R4333" t="str">
            <v>211130081All</v>
          </cell>
          <cell r="S4333">
            <v>22</v>
          </cell>
        </row>
        <row r="4334">
          <cell r="A4334" t="str">
            <v>211350011All</v>
          </cell>
          <cell r="B4334">
            <v>32</v>
          </cell>
          <cell r="R4334" t="str">
            <v>211170041All</v>
          </cell>
          <cell r="S4334">
            <v>55</v>
          </cell>
        </row>
        <row r="4335">
          <cell r="A4335" t="str">
            <v>211350041All</v>
          </cell>
          <cell r="B4335">
            <v>62</v>
          </cell>
          <cell r="R4335" t="str">
            <v>211210041All</v>
          </cell>
          <cell r="S4335">
            <v>71</v>
          </cell>
        </row>
        <row r="4336">
          <cell r="A4336" t="str">
            <v>211350081All</v>
          </cell>
          <cell r="B4336">
            <v>22</v>
          </cell>
          <cell r="R4336" t="str">
            <v>211230011All</v>
          </cell>
          <cell r="S4336">
            <v>36</v>
          </cell>
        </row>
        <row r="4337">
          <cell r="A4337" t="str">
            <v>211370041All</v>
          </cell>
          <cell r="B4337">
            <v>71</v>
          </cell>
          <cell r="R4337" t="str">
            <v>211230041All</v>
          </cell>
          <cell r="S4337">
            <v>88</v>
          </cell>
        </row>
        <row r="4338">
          <cell r="A4338" t="str">
            <v>211370081All</v>
          </cell>
          <cell r="B4338">
            <v>26</v>
          </cell>
          <cell r="R4338" t="str">
            <v>211230081All</v>
          </cell>
          <cell r="S4338">
            <v>25</v>
          </cell>
        </row>
        <row r="4339">
          <cell r="A4339" t="str">
            <v>211390011All</v>
          </cell>
          <cell r="B4339">
            <v>34</v>
          </cell>
          <cell r="R4339" t="str">
            <v>211250041All</v>
          </cell>
          <cell r="S4339">
            <v>60</v>
          </cell>
        </row>
        <row r="4340">
          <cell r="A4340" t="str">
            <v>211390041All</v>
          </cell>
          <cell r="B4340">
            <v>82</v>
          </cell>
          <cell r="R4340" t="str">
            <v>211270041All</v>
          </cell>
          <cell r="S4340">
            <v>56</v>
          </cell>
        </row>
        <row r="4341">
          <cell r="A4341" t="str">
            <v>211390051All</v>
          </cell>
          <cell r="B4341">
            <v>54</v>
          </cell>
          <cell r="R4341" t="str">
            <v>211350011All</v>
          </cell>
          <cell r="S4341">
            <v>32</v>
          </cell>
        </row>
        <row r="4342">
          <cell r="A4342" t="str">
            <v>211390081All</v>
          </cell>
          <cell r="B4342">
            <v>20</v>
          </cell>
          <cell r="R4342" t="str">
            <v>211350041All</v>
          </cell>
          <cell r="S4342">
            <v>62</v>
          </cell>
        </row>
        <row r="4343">
          <cell r="A4343" t="str">
            <v>211410011All</v>
          </cell>
          <cell r="B4343">
            <v>46</v>
          </cell>
          <cell r="R4343" t="str">
            <v>211350081All</v>
          </cell>
          <cell r="S4343">
            <v>22</v>
          </cell>
        </row>
        <row r="4344">
          <cell r="A4344" t="str">
            <v>211410041All</v>
          </cell>
          <cell r="B4344">
            <v>97</v>
          </cell>
          <cell r="R4344" t="str">
            <v>211370041All</v>
          </cell>
          <cell r="S4344">
            <v>71</v>
          </cell>
        </row>
        <row r="4345">
          <cell r="A4345" t="str">
            <v>211410081All</v>
          </cell>
          <cell r="B4345">
            <v>20</v>
          </cell>
          <cell r="R4345" t="str">
            <v>211370081All</v>
          </cell>
          <cell r="S4345">
            <v>26</v>
          </cell>
        </row>
        <row r="4346">
          <cell r="A4346" t="str">
            <v>211410091All</v>
          </cell>
          <cell r="B4346">
            <v>56</v>
          </cell>
          <cell r="R4346" t="str">
            <v>211390011All</v>
          </cell>
          <cell r="S4346">
            <v>34</v>
          </cell>
        </row>
        <row r="4347">
          <cell r="A4347" t="str">
            <v>211430011All</v>
          </cell>
          <cell r="B4347">
            <v>38</v>
          </cell>
          <cell r="R4347" t="str">
            <v>211390041All</v>
          </cell>
          <cell r="S4347">
            <v>82</v>
          </cell>
        </row>
        <row r="4348">
          <cell r="A4348" t="str">
            <v>211430041All</v>
          </cell>
          <cell r="B4348">
            <v>85</v>
          </cell>
          <cell r="R4348" t="str">
            <v>211390051All</v>
          </cell>
          <cell r="S4348">
            <v>54</v>
          </cell>
        </row>
        <row r="4349">
          <cell r="A4349" t="str">
            <v>211430081All</v>
          </cell>
          <cell r="B4349">
            <v>21</v>
          </cell>
          <cell r="R4349" t="str">
            <v>211390081All</v>
          </cell>
          <cell r="S4349">
            <v>20</v>
          </cell>
        </row>
        <row r="4350">
          <cell r="A4350" t="str">
            <v>211450011All</v>
          </cell>
          <cell r="B4350">
            <v>34</v>
          </cell>
          <cell r="R4350" t="str">
            <v>211410011All</v>
          </cell>
          <cell r="S4350">
            <v>46</v>
          </cell>
        </row>
        <row r="4351">
          <cell r="A4351" t="str">
            <v>211450041All</v>
          </cell>
          <cell r="B4351">
            <v>91</v>
          </cell>
          <cell r="R4351" t="str">
            <v>211410041All</v>
          </cell>
          <cell r="S4351">
            <v>97</v>
          </cell>
        </row>
        <row r="4352">
          <cell r="A4352" t="str">
            <v>211450051All</v>
          </cell>
          <cell r="B4352">
            <v>51</v>
          </cell>
          <cell r="R4352" t="str">
            <v>211410081All</v>
          </cell>
          <cell r="S4352">
            <v>20</v>
          </cell>
        </row>
        <row r="4353">
          <cell r="A4353" t="str">
            <v>211450081All</v>
          </cell>
          <cell r="B4353">
            <v>21</v>
          </cell>
          <cell r="R4353" t="str">
            <v>211410091All</v>
          </cell>
          <cell r="S4353">
            <v>56</v>
          </cell>
        </row>
        <row r="4354">
          <cell r="A4354" t="str">
            <v>211490011All</v>
          </cell>
          <cell r="B4354">
            <v>36</v>
          </cell>
          <cell r="R4354" t="str">
            <v>211430011All</v>
          </cell>
          <cell r="S4354">
            <v>38</v>
          </cell>
        </row>
        <row r="4355">
          <cell r="A4355" t="str">
            <v>211490041All</v>
          </cell>
          <cell r="B4355">
            <v>99</v>
          </cell>
          <cell r="R4355" t="str">
            <v>211430041All</v>
          </cell>
          <cell r="S4355">
            <v>85</v>
          </cell>
        </row>
        <row r="4356">
          <cell r="A4356" t="str">
            <v>211490081All</v>
          </cell>
          <cell r="B4356">
            <v>27</v>
          </cell>
          <cell r="R4356" t="str">
            <v>211430081All</v>
          </cell>
          <cell r="S4356">
            <v>21</v>
          </cell>
        </row>
        <row r="4357">
          <cell r="A4357" t="str">
            <v>211510041All</v>
          </cell>
          <cell r="B4357">
            <v>61</v>
          </cell>
          <cell r="R4357" t="str">
            <v>211450011All</v>
          </cell>
          <cell r="S4357">
            <v>34</v>
          </cell>
        </row>
        <row r="4358">
          <cell r="A4358" t="str">
            <v>211510081All</v>
          </cell>
          <cell r="B4358">
            <v>21</v>
          </cell>
          <cell r="R4358" t="str">
            <v>211450041All</v>
          </cell>
          <cell r="S4358">
            <v>91</v>
          </cell>
        </row>
        <row r="4359">
          <cell r="A4359" t="str">
            <v>211550011All</v>
          </cell>
          <cell r="B4359">
            <v>37</v>
          </cell>
          <cell r="R4359" t="str">
            <v>211450051All</v>
          </cell>
          <cell r="S4359">
            <v>51</v>
          </cell>
        </row>
        <row r="4360">
          <cell r="A4360" t="str">
            <v>211550041All</v>
          </cell>
          <cell r="B4360">
            <v>71</v>
          </cell>
          <cell r="R4360" t="str">
            <v>211450081All</v>
          </cell>
          <cell r="S4360">
            <v>21</v>
          </cell>
        </row>
        <row r="4361">
          <cell r="A4361" t="str">
            <v>211550081All</v>
          </cell>
          <cell r="B4361">
            <v>25</v>
          </cell>
          <cell r="R4361" t="str">
            <v>211490011All</v>
          </cell>
          <cell r="S4361">
            <v>36</v>
          </cell>
        </row>
        <row r="4362">
          <cell r="A4362" t="str">
            <v>211550091All</v>
          </cell>
          <cell r="B4362">
            <v>45</v>
          </cell>
          <cell r="R4362" t="str">
            <v>211490041All</v>
          </cell>
          <cell r="S4362">
            <v>99</v>
          </cell>
        </row>
        <row r="4363">
          <cell r="A4363" t="str">
            <v>211570011All</v>
          </cell>
          <cell r="B4363">
            <v>30</v>
          </cell>
          <cell r="R4363" t="str">
            <v>211490081All</v>
          </cell>
          <cell r="S4363">
            <v>27</v>
          </cell>
        </row>
        <row r="4364">
          <cell r="A4364" t="str">
            <v>211570041All</v>
          </cell>
          <cell r="B4364">
            <v>73</v>
          </cell>
          <cell r="R4364" t="str">
            <v>211510041All</v>
          </cell>
          <cell r="S4364">
            <v>61</v>
          </cell>
        </row>
        <row r="4365">
          <cell r="A4365" t="str">
            <v>211570051All</v>
          </cell>
          <cell r="B4365">
            <v>49</v>
          </cell>
          <cell r="R4365" t="str">
            <v>211510081All</v>
          </cell>
          <cell r="S4365">
            <v>21</v>
          </cell>
        </row>
        <row r="4366">
          <cell r="A4366" t="str">
            <v>211570081All</v>
          </cell>
          <cell r="B4366">
            <v>20</v>
          </cell>
          <cell r="R4366" t="str">
            <v>211550011All</v>
          </cell>
          <cell r="S4366">
            <v>37</v>
          </cell>
        </row>
        <row r="4367">
          <cell r="A4367" t="str">
            <v>211610011All</v>
          </cell>
          <cell r="B4367">
            <v>34</v>
          </cell>
          <cell r="R4367" t="str">
            <v>211550041All</v>
          </cell>
          <cell r="S4367">
            <v>71</v>
          </cell>
        </row>
        <row r="4368">
          <cell r="A4368" t="str">
            <v>211610041All</v>
          </cell>
          <cell r="B4368">
            <v>64</v>
          </cell>
          <cell r="R4368" t="str">
            <v>211550081All</v>
          </cell>
          <cell r="S4368">
            <v>25</v>
          </cell>
        </row>
        <row r="4369">
          <cell r="A4369" t="str">
            <v>211610081All</v>
          </cell>
          <cell r="B4369">
            <v>24</v>
          </cell>
          <cell r="R4369" t="str">
            <v>211550091All</v>
          </cell>
          <cell r="S4369">
            <v>45</v>
          </cell>
        </row>
        <row r="4370">
          <cell r="A4370" t="str">
            <v>211630011All</v>
          </cell>
          <cell r="B4370">
            <v>41</v>
          </cell>
          <cell r="R4370" t="str">
            <v>211570011All</v>
          </cell>
          <cell r="S4370">
            <v>30</v>
          </cell>
        </row>
        <row r="4371">
          <cell r="A4371" t="str">
            <v>211630041All</v>
          </cell>
          <cell r="B4371">
            <v>86</v>
          </cell>
          <cell r="R4371" t="str">
            <v>211570041All</v>
          </cell>
          <cell r="S4371">
            <v>73</v>
          </cell>
        </row>
        <row r="4372">
          <cell r="A4372" t="str">
            <v>211630081All</v>
          </cell>
          <cell r="B4372">
            <v>22</v>
          </cell>
          <cell r="R4372" t="str">
            <v>211570051All</v>
          </cell>
          <cell r="S4372">
            <v>49</v>
          </cell>
        </row>
        <row r="4373">
          <cell r="A4373" t="str">
            <v>211650041All</v>
          </cell>
          <cell r="B4373">
            <v>56</v>
          </cell>
          <cell r="R4373" t="str">
            <v>211570081All</v>
          </cell>
          <cell r="S4373">
            <v>20</v>
          </cell>
        </row>
        <row r="4374">
          <cell r="A4374" t="str">
            <v>211670011All</v>
          </cell>
          <cell r="B4374">
            <v>34</v>
          </cell>
          <cell r="R4374" t="str">
            <v>211610011All</v>
          </cell>
          <cell r="S4374">
            <v>34</v>
          </cell>
        </row>
        <row r="4375">
          <cell r="A4375" t="str">
            <v>211670041All</v>
          </cell>
          <cell r="B4375">
            <v>59</v>
          </cell>
          <cell r="R4375" t="str">
            <v>211610041All</v>
          </cell>
          <cell r="S4375">
            <v>64</v>
          </cell>
        </row>
        <row r="4376">
          <cell r="A4376" t="str">
            <v>211670081All</v>
          </cell>
          <cell r="B4376">
            <v>21</v>
          </cell>
          <cell r="R4376" t="str">
            <v>211610081All</v>
          </cell>
          <cell r="S4376">
            <v>24</v>
          </cell>
        </row>
        <row r="4377">
          <cell r="A4377" t="str">
            <v>211690041All</v>
          </cell>
          <cell r="B4377">
            <v>62</v>
          </cell>
          <cell r="R4377" t="str">
            <v>211630011All</v>
          </cell>
          <cell r="S4377">
            <v>41</v>
          </cell>
        </row>
        <row r="4378">
          <cell r="A4378" t="str">
            <v>211690081All</v>
          </cell>
          <cell r="B4378">
            <v>25</v>
          </cell>
          <cell r="R4378" t="str">
            <v>211630041All</v>
          </cell>
          <cell r="S4378">
            <v>86</v>
          </cell>
        </row>
        <row r="4379">
          <cell r="A4379" t="str">
            <v>211710041All</v>
          </cell>
          <cell r="B4379">
            <v>59</v>
          </cell>
          <cell r="R4379" t="str">
            <v>211630081All</v>
          </cell>
          <cell r="S4379">
            <v>22</v>
          </cell>
        </row>
        <row r="4380">
          <cell r="A4380" t="str">
            <v>211710081All</v>
          </cell>
          <cell r="B4380">
            <v>20</v>
          </cell>
          <cell r="R4380" t="str">
            <v>211650041All</v>
          </cell>
          <cell r="S4380">
            <v>56</v>
          </cell>
        </row>
        <row r="4381">
          <cell r="A4381" t="str">
            <v>211730011All</v>
          </cell>
          <cell r="B4381">
            <v>34</v>
          </cell>
          <cell r="R4381" t="str">
            <v>211670011All</v>
          </cell>
          <cell r="S4381">
            <v>34</v>
          </cell>
        </row>
        <row r="4382">
          <cell r="A4382" t="str">
            <v>211730041All</v>
          </cell>
          <cell r="B4382">
            <v>61</v>
          </cell>
          <cell r="R4382" t="str">
            <v>211670041All</v>
          </cell>
          <cell r="S4382">
            <v>59</v>
          </cell>
        </row>
        <row r="4383">
          <cell r="A4383" t="str">
            <v>211730081All</v>
          </cell>
          <cell r="B4383">
            <v>22</v>
          </cell>
          <cell r="R4383" t="str">
            <v>211670081All</v>
          </cell>
          <cell r="S4383">
            <v>21</v>
          </cell>
        </row>
        <row r="4384">
          <cell r="A4384" t="str">
            <v>211750041All</v>
          </cell>
          <cell r="B4384">
            <v>46</v>
          </cell>
          <cell r="R4384" t="str">
            <v>211690041All</v>
          </cell>
          <cell r="S4384">
            <v>62</v>
          </cell>
        </row>
        <row r="4385">
          <cell r="A4385" t="str">
            <v>211770011All</v>
          </cell>
          <cell r="B4385">
            <v>38</v>
          </cell>
          <cell r="R4385" t="str">
            <v>211690081All</v>
          </cell>
          <cell r="S4385">
            <v>25</v>
          </cell>
        </row>
        <row r="4386">
          <cell r="A4386" t="str">
            <v>211770041All</v>
          </cell>
          <cell r="B4386">
            <v>83</v>
          </cell>
          <cell r="R4386" t="str">
            <v>211710041All</v>
          </cell>
          <cell r="S4386">
            <v>59</v>
          </cell>
        </row>
        <row r="4387">
          <cell r="A4387" t="str">
            <v>211770081All</v>
          </cell>
          <cell r="B4387">
            <v>23</v>
          </cell>
          <cell r="R4387" t="str">
            <v>211710081All</v>
          </cell>
          <cell r="S4387">
            <v>20</v>
          </cell>
        </row>
        <row r="4388">
          <cell r="A4388" t="str">
            <v>211790011All</v>
          </cell>
          <cell r="B4388">
            <v>35</v>
          </cell>
          <cell r="R4388" t="str">
            <v>211730011All</v>
          </cell>
          <cell r="S4388">
            <v>34</v>
          </cell>
        </row>
        <row r="4389">
          <cell r="A4389" t="str">
            <v>211790041All</v>
          </cell>
          <cell r="B4389">
            <v>72</v>
          </cell>
          <cell r="R4389" t="str">
            <v>211730041All</v>
          </cell>
          <cell r="S4389">
            <v>61</v>
          </cell>
        </row>
        <row r="4390">
          <cell r="A4390" t="str">
            <v>211790081All</v>
          </cell>
          <cell r="B4390">
            <v>25</v>
          </cell>
          <cell r="R4390" t="str">
            <v>211730081All</v>
          </cell>
          <cell r="S4390">
            <v>22</v>
          </cell>
        </row>
        <row r="4391">
          <cell r="A4391" t="str">
            <v>211810011All</v>
          </cell>
          <cell r="B4391">
            <v>34</v>
          </cell>
          <cell r="R4391" t="str">
            <v>211750041All</v>
          </cell>
          <cell r="S4391">
            <v>46</v>
          </cell>
        </row>
        <row r="4392">
          <cell r="A4392" t="str">
            <v>211810041All</v>
          </cell>
          <cell r="B4392">
            <v>60</v>
          </cell>
          <cell r="R4392" t="str">
            <v>211770011All</v>
          </cell>
          <cell r="S4392">
            <v>38</v>
          </cell>
        </row>
        <row r="4393">
          <cell r="A4393" t="str">
            <v>211830011All</v>
          </cell>
          <cell r="B4393">
            <v>36</v>
          </cell>
          <cell r="R4393" t="str">
            <v>211770041All</v>
          </cell>
          <cell r="S4393">
            <v>83</v>
          </cell>
        </row>
        <row r="4394">
          <cell r="A4394" t="str">
            <v>211830041All</v>
          </cell>
          <cell r="B4394">
            <v>100</v>
          </cell>
          <cell r="R4394" t="str">
            <v>211770081All</v>
          </cell>
          <cell r="S4394">
            <v>23</v>
          </cell>
        </row>
        <row r="4395">
          <cell r="A4395" t="str">
            <v>211830081All</v>
          </cell>
          <cell r="B4395">
            <v>27</v>
          </cell>
          <cell r="R4395" t="str">
            <v>211790011All</v>
          </cell>
          <cell r="S4395">
            <v>35</v>
          </cell>
        </row>
        <row r="4396">
          <cell r="A4396" t="str">
            <v>211850011All</v>
          </cell>
          <cell r="B4396">
            <v>39</v>
          </cell>
          <cell r="R4396" t="str">
            <v>211790041All</v>
          </cell>
          <cell r="S4396">
            <v>72</v>
          </cell>
        </row>
        <row r="4397">
          <cell r="A4397" t="str">
            <v>211850041All</v>
          </cell>
          <cell r="B4397">
            <v>86</v>
          </cell>
          <cell r="R4397" t="str">
            <v>211790081All</v>
          </cell>
          <cell r="S4397">
            <v>25</v>
          </cell>
        </row>
        <row r="4398">
          <cell r="A4398" t="str">
            <v>211850081All</v>
          </cell>
          <cell r="B4398">
            <v>25</v>
          </cell>
          <cell r="R4398" t="str">
            <v>211810011All</v>
          </cell>
          <cell r="S4398">
            <v>34</v>
          </cell>
        </row>
        <row r="4399">
          <cell r="A4399" t="str">
            <v>211870041All</v>
          </cell>
          <cell r="B4399">
            <v>64</v>
          </cell>
          <cell r="R4399" t="str">
            <v>211810041All</v>
          </cell>
          <cell r="S4399">
            <v>60</v>
          </cell>
        </row>
        <row r="4400">
          <cell r="A4400" t="str">
            <v>211910041All</v>
          </cell>
          <cell r="B4400">
            <v>68</v>
          </cell>
          <cell r="R4400" t="str">
            <v>211830011All</v>
          </cell>
          <cell r="S4400">
            <v>36</v>
          </cell>
        </row>
        <row r="4401">
          <cell r="A4401" t="str">
            <v>211910081All</v>
          </cell>
          <cell r="B4401">
            <v>24</v>
          </cell>
          <cell r="R4401" t="str">
            <v>211830041All</v>
          </cell>
          <cell r="S4401">
            <v>100</v>
          </cell>
        </row>
        <row r="4402">
          <cell r="A4402" t="str">
            <v>211970041All</v>
          </cell>
          <cell r="B4402">
            <v>69</v>
          </cell>
          <cell r="R4402" t="str">
            <v>211830081All</v>
          </cell>
          <cell r="S4402">
            <v>27</v>
          </cell>
        </row>
        <row r="4403">
          <cell r="A4403" t="str">
            <v>211970081All</v>
          </cell>
          <cell r="B4403">
            <v>22</v>
          </cell>
          <cell r="R4403" t="str">
            <v>211850011All</v>
          </cell>
          <cell r="S4403">
            <v>39</v>
          </cell>
        </row>
        <row r="4404">
          <cell r="A4404" t="str">
            <v>211990011All</v>
          </cell>
          <cell r="B4404">
            <v>36</v>
          </cell>
          <cell r="R4404" t="str">
            <v>211850041All</v>
          </cell>
          <cell r="S4404">
            <v>86</v>
          </cell>
        </row>
        <row r="4405">
          <cell r="A4405" t="str">
            <v>211990041All</v>
          </cell>
          <cell r="B4405">
            <v>71</v>
          </cell>
          <cell r="R4405" t="str">
            <v>211850081All</v>
          </cell>
          <cell r="S4405">
            <v>25</v>
          </cell>
        </row>
        <row r="4406">
          <cell r="A4406" t="str">
            <v>211990081All</v>
          </cell>
          <cell r="B4406">
            <v>25</v>
          </cell>
          <cell r="R4406" t="str">
            <v>211870041All</v>
          </cell>
          <cell r="S4406">
            <v>64</v>
          </cell>
        </row>
        <row r="4407">
          <cell r="A4407" t="str">
            <v>212010041All</v>
          </cell>
          <cell r="B4407">
            <v>64</v>
          </cell>
          <cell r="R4407" t="str">
            <v>211910041All</v>
          </cell>
          <cell r="S4407">
            <v>68</v>
          </cell>
        </row>
        <row r="4408">
          <cell r="A4408" t="str">
            <v>212030041All</v>
          </cell>
          <cell r="B4408">
            <v>64</v>
          </cell>
          <cell r="R4408" t="str">
            <v>211910081All</v>
          </cell>
          <cell r="S4408">
            <v>24</v>
          </cell>
        </row>
        <row r="4409">
          <cell r="A4409" t="str">
            <v>212050041All</v>
          </cell>
          <cell r="B4409">
            <v>68</v>
          </cell>
          <cell r="R4409" t="str">
            <v>211970041All</v>
          </cell>
          <cell r="S4409">
            <v>69</v>
          </cell>
        </row>
        <row r="4410">
          <cell r="A4410" t="str">
            <v>212050081All</v>
          </cell>
          <cell r="B4410">
            <v>23</v>
          </cell>
          <cell r="R4410" t="str">
            <v>211970081All</v>
          </cell>
          <cell r="S4410">
            <v>22</v>
          </cell>
        </row>
        <row r="4411">
          <cell r="A4411" t="str">
            <v>212070011All</v>
          </cell>
          <cell r="B4411">
            <v>34</v>
          </cell>
          <cell r="R4411" t="str">
            <v>211990011All</v>
          </cell>
          <cell r="S4411">
            <v>36</v>
          </cell>
        </row>
        <row r="4412">
          <cell r="A4412" t="str">
            <v>212070041All</v>
          </cell>
          <cell r="B4412">
            <v>71</v>
          </cell>
          <cell r="R4412" t="str">
            <v>211990041All</v>
          </cell>
          <cell r="S4412">
            <v>71</v>
          </cell>
        </row>
        <row r="4413">
          <cell r="A4413" t="str">
            <v>212070081All</v>
          </cell>
          <cell r="B4413">
            <v>25</v>
          </cell>
          <cell r="R4413" t="str">
            <v>211990081All</v>
          </cell>
          <cell r="S4413">
            <v>25</v>
          </cell>
        </row>
        <row r="4414">
          <cell r="A4414" t="str">
            <v>212090011All</v>
          </cell>
          <cell r="B4414">
            <v>36</v>
          </cell>
          <cell r="R4414" t="str">
            <v>212010041All</v>
          </cell>
          <cell r="S4414">
            <v>64</v>
          </cell>
        </row>
        <row r="4415">
          <cell r="A4415" t="str">
            <v>212090041All</v>
          </cell>
          <cell r="B4415">
            <v>62</v>
          </cell>
          <cell r="R4415" t="str">
            <v>212030041All</v>
          </cell>
          <cell r="S4415">
            <v>64</v>
          </cell>
        </row>
        <row r="4416">
          <cell r="A4416" t="str">
            <v>212090081All</v>
          </cell>
          <cell r="B4416">
            <v>22</v>
          </cell>
          <cell r="R4416" t="str">
            <v>212050041All</v>
          </cell>
          <cell r="S4416">
            <v>68</v>
          </cell>
        </row>
        <row r="4417">
          <cell r="A4417" t="str">
            <v>212110011All</v>
          </cell>
          <cell r="B4417">
            <v>36</v>
          </cell>
          <cell r="R4417" t="str">
            <v>212050081All</v>
          </cell>
          <cell r="S4417">
            <v>23</v>
          </cell>
        </row>
        <row r="4418">
          <cell r="A4418" t="str">
            <v>212110041All</v>
          </cell>
          <cell r="B4418">
            <v>71</v>
          </cell>
          <cell r="R4418" t="str">
            <v>212070011All</v>
          </cell>
          <cell r="S4418">
            <v>34</v>
          </cell>
        </row>
        <row r="4419">
          <cell r="A4419" t="str">
            <v>212110081All</v>
          </cell>
          <cell r="B4419">
            <v>25</v>
          </cell>
          <cell r="R4419" t="str">
            <v>212070041All</v>
          </cell>
          <cell r="S4419">
            <v>71</v>
          </cell>
        </row>
        <row r="4420">
          <cell r="A4420" t="str">
            <v>212110091All</v>
          </cell>
          <cell r="B4420">
            <v>45</v>
          </cell>
          <cell r="R4420" t="str">
            <v>212070081All</v>
          </cell>
          <cell r="S4420">
            <v>25</v>
          </cell>
        </row>
        <row r="4421">
          <cell r="A4421" t="str">
            <v>212130011All</v>
          </cell>
          <cell r="B4421">
            <v>43</v>
          </cell>
          <cell r="R4421" t="str">
            <v>212090011All</v>
          </cell>
          <cell r="S4421">
            <v>36</v>
          </cell>
        </row>
        <row r="4422">
          <cell r="A4422" t="str">
            <v>212130041All</v>
          </cell>
          <cell r="B4422">
            <v>92</v>
          </cell>
          <cell r="R4422" t="str">
            <v>212090041All</v>
          </cell>
          <cell r="S4422">
            <v>62</v>
          </cell>
        </row>
        <row r="4423">
          <cell r="A4423" t="str">
            <v>212130081All</v>
          </cell>
          <cell r="B4423">
            <v>21</v>
          </cell>
          <cell r="R4423" t="str">
            <v>212090081All</v>
          </cell>
          <cell r="S4423">
            <v>22</v>
          </cell>
        </row>
        <row r="4424">
          <cell r="A4424" t="str">
            <v>212130091All</v>
          </cell>
          <cell r="B4424">
            <v>56</v>
          </cell>
          <cell r="R4424" t="str">
            <v>212110011All</v>
          </cell>
          <cell r="S4424">
            <v>36</v>
          </cell>
        </row>
        <row r="4425">
          <cell r="A4425" t="str">
            <v>212150011All</v>
          </cell>
          <cell r="B4425">
            <v>25</v>
          </cell>
          <cell r="R4425" t="str">
            <v>212110041All</v>
          </cell>
          <cell r="S4425">
            <v>71</v>
          </cell>
        </row>
        <row r="4426">
          <cell r="A4426" t="str">
            <v>212150041All</v>
          </cell>
          <cell r="B4426">
            <v>65</v>
          </cell>
          <cell r="R4426" t="str">
            <v>212110081All</v>
          </cell>
          <cell r="S4426">
            <v>25</v>
          </cell>
        </row>
        <row r="4427">
          <cell r="A4427" t="str">
            <v>212150081All</v>
          </cell>
          <cell r="B4427">
            <v>25</v>
          </cell>
          <cell r="R4427" t="str">
            <v>212110091All</v>
          </cell>
          <cell r="S4427">
            <v>45</v>
          </cell>
        </row>
        <row r="4428">
          <cell r="A4428" t="str">
            <v>212170011All</v>
          </cell>
          <cell r="B4428">
            <v>36</v>
          </cell>
          <cell r="R4428" t="str">
            <v>212130011All</v>
          </cell>
          <cell r="S4428">
            <v>43</v>
          </cell>
        </row>
        <row r="4429">
          <cell r="A4429" t="str">
            <v>212170041All</v>
          </cell>
          <cell r="B4429">
            <v>78</v>
          </cell>
          <cell r="R4429" t="str">
            <v>212130041All</v>
          </cell>
          <cell r="S4429">
            <v>92</v>
          </cell>
        </row>
        <row r="4430">
          <cell r="A4430" t="str">
            <v>212170081All</v>
          </cell>
          <cell r="B4430">
            <v>24</v>
          </cell>
          <cell r="R4430" t="str">
            <v>212130081All</v>
          </cell>
          <cell r="S4430">
            <v>21</v>
          </cell>
        </row>
        <row r="4431">
          <cell r="A4431" t="str">
            <v>212190011All</v>
          </cell>
          <cell r="B4431">
            <v>43</v>
          </cell>
          <cell r="R4431" t="str">
            <v>212130091All</v>
          </cell>
          <cell r="S4431">
            <v>56</v>
          </cell>
        </row>
        <row r="4432">
          <cell r="A4432" t="str">
            <v>212190041All</v>
          </cell>
          <cell r="B4432">
            <v>98</v>
          </cell>
          <cell r="R4432" t="str">
            <v>212150011All</v>
          </cell>
          <cell r="S4432">
            <v>25</v>
          </cell>
        </row>
        <row r="4433">
          <cell r="A4433" t="str">
            <v>212190081All</v>
          </cell>
          <cell r="B4433">
            <v>20</v>
          </cell>
          <cell r="R4433" t="str">
            <v>212150041All</v>
          </cell>
          <cell r="S4433">
            <v>65</v>
          </cell>
        </row>
        <row r="4434">
          <cell r="A4434" t="str">
            <v>212190091All</v>
          </cell>
          <cell r="B4434">
            <v>56</v>
          </cell>
          <cell r="R4434" t="str">
            <v>212150081All</v>
          </cell>
          <cell r="S4434">
            <v>25</v>
          </cell>
        </row>
        <row r="4435">
          <cell r="A4435" t="str">
            <v>212210011All</v>
          </cell>
          <cell r="B4435">
            <v>46</v>
          </cell>
          <cell r="R4435" t="str">
            <v>212170011All</v>
          </cell>
          <cell r="S4435">
            <v>36</v>
          </cell>
        </row>
        <row r="4436">
          <cell r="A4436" t="str">
            <v>212210041All</v>
          </cell>
          <cell r="B4436">
            <v>95</v>
          </cell>
          <cell r="R4436" t="str">
            <v>212170041All</v>
          </cell>
          <cell r="S4436">
            <v>78</v>
          </cell>
        </row>
        <row r="4437">
          <cell r="A4437" t="str">
            <v>212210081All</v>
          </cell>
          <cell r="B4437">
            <v>20</v>
          </cell>
          <cell r="R4437" t="str">
            <v>212170081All</v>
          </cell>
          <cell r="S4437">
            <v>24</v>
          </cell>
        </row>
        <row r="4438">
          <cell r="A4438" t="str">
            <v>212230011All</v>
          </cell>
          <cell r="B4438">
            <v>34</v>
          </cell>
          <cell r="R4438" t="str">
            <v>212190011All</v>
          </cell>
          <cell r="S4438">
            <v>43</v>
          </cell>
        </row>
        <row r="4439">
          <cell r="A4439" t="str">
            <v>212230041All</v>
          </cell>
          <cell r="B4439">
            <v>64</v>
          </cell>
          <cell r="R4439" t="str">
            <v>212190041All</v>
          </cell>
          <cell r="S4439">
            <v>98</v>
          </cell>
        </row>
        <row r="4440">
          <cell r="A4440" t="str">
            <v>212230081All</v>
          </cell>
          <cell r="B4440">
            <v>24</v>
          </cell>
          <cell r="R4440" t="str">
            <v>212190081All</v>
          </cell>
          <cell r="S4440">
            <v>20</v>
          </cell>
        </row>
        <row r="4441">
          <cell r="A4441" t="str">
            <v>212250011All</v>
          </cell>
          <cell r="B4441">
            <v>43</v>
          </cell>
          <cell r="R4441" t="str">
            <v>212190091All</v>
          </cell>
          <cell r="S4441">
            <v>56</v>
          </cell>
        </row>
        <row r="4442">
          <cell r="A4442" t="str">
            <v>212250041All</v>
          </cell>
          <cell r="B4442">
            <v>104</v>
          </cell>
          <cell r="R4442" t="str">
            <v>212210011All</v>
          </cell>
          <cell r="S4442">
            <v>46</v>
          </cell>
        </row>
        <row r="4443">
          <cell r="A4443" t="str">
            <v>212250051All</v>
          </cell>
          <cell r="B4443">
            <v>57</v>
          </cell>
          <cell r="R4443" t="str">
            <v>212210041All</v>
          </cell>
          <cell r="S4443">
            <v>95</v>
          </cell>
        </row>
        <row r="4444">
          <cell r="A4444" t="str">
            <v>212250081All</v>
          </cell>
          <cell r="B4444">
            <v>29</v>
          </cell>
          <cell r="R4444" t="str">
            <v>212210081All</v>
          </cell>
          <cell r="S4444">
            <v>20</v>
          </cell>
        </row>
        <row r="4445">
          <cell r="A4445" t="str">
            <v>212270011All</v>
          </cell>
          <cell r="B4445">
            <v>46</v>
          </cell>
          <cell r="R4445" t="str">
            <v>212230011All</v>
          </cell>
          <cell r="S4445">
            <v>34</v>
          </cell>
        </row>
        <row r="4446">
          <cell r="A4446" t="str">
            <v>212270041All</v>
          </cell>
          <cell r="B4446">
            <v>96</v>
          </cell>
          <cell r="R4446" t="str">
            <v>212230041All</v>
          </cell>
          <cell r="S4446">
            <v>64</v>
          </cell>
        </row>
        <row r="4447">
          <cell r="A4447" t="str">
            <v>212270051All</v>
          </cell>
          <cell r="B4447">
            <v>49</v>
          </cell>
          <cell r="R4447" t="str">
            <v>212230081All</v>
          </cell>
          <cell r="S4447">
            <v>24</v>
          </cell>
        </row>
        <row r="4448">
          <cell r="A4448" t="str">
            <v>212270081All</v>
          </cell>
          <cell r="B4448">
            <v>21</v>
          </cell>
          <cell r="R4448" t="str">
            <v>212250011All</v>
          </cell>
          <cell r="S4448">
            <v>43</v>
          </cell>
        </row>
        <row r="4449">
          <cell r="A4449" t="str">
            <v>212270091All</v>
          </cell>
          <cell r="B4449">
            <v>56</v>
          </cell>
          <cell r="R4449" t="str">
            <v>212250041All</v>
          </cell>
          <cell r="S4449">
            <v>104</v>
          </cell>
        </row>
        <row r="4450">
          <cell r="A4450" t="str">
            <v>212290011All</v>
          </cell>
          <cell r="B4450">
            <v>37</v>
          </cell>
          <cell r="R4450" t="str">
            <v>212250051All</v>
          </cell>
          <cell r="S4450">
            <v>57</v>
          </cell>
        </row>
        <row r="4451">
          <cell r="A4451" t="str">
            <v>212290041All</v>
          </cell>
          <cell r="B4451">
            <v>61</v>
          </cell>
          <cell r="R4451" t="str">
            <v>212250081All</v>
          </cell>
          <cell r="S4451">
            <v>29</v>
          </cell>
        </row>
        <row r="4452">
          <cell r="A4452" t="str">
            <v>212290081All</v>
          </cell>
          <cell r="B4452">
            <v>24</v>
          </cell>
          <cell r="R4452" t="str">
            <v>212270011All</v>
          </cell>
          <cell r="S4452">
            <v>46</v>
          </cell>
        </row>
        <row r="4453">
          <cell r="A4453" t="str">
            <v>212310011All</v>
          </cell>
          <cell r="B4453">
            <v>39</v>
          </cell>
          <cell r="R4453" t="str">
            <v>212270041All</v>
          </cell>
          <cell r="S4453">
            <v>96</v>
          </cell>
        </row>
        <row r="4454">
          <cell r="A4454" t="str">
            <v>212310041All</v>
          </cell>
          <cell r="B4454">
            <v>94</v>
          </cell>
          <cell r="R4454" t="str">
            <v>212270051All</v>
          </cell>
          <cell r="S4454">
            <v>49</v>
          </cell>
        </row>
        <row r="4455">
          <cell r="A4455" t="str">
            <v>212310081All</v>
          </cell>
          <cell r="B4455">
            <v>25</v>
          </cell>
          <cell r="R4455" t="str">
            <v>212270081All</v>
          </cell>
          <cell r="S4455">
            <v>21</v>
          </cell>
        </row>
        <row r="4456">
          <cell r="A4456" t="str">
            <v>212330011All</v>
          </cell>
          <cell r="B4456">
            <v>40</v>
          </cell>
          <cell r="R4456" t="str">
            <v>212270091All</v>
          </cell>
          <cell r="S4456">
            <v>56</v>
          </cell>
        </row>
        <row r="4457">
          <cell r="A4457" t="str">
            <v>212330041All</v>
          </cell>
          <cell r="B4457">
            <v>96</v>
          </cell>
          <cell r="R4457" t="str">
            <v>212290011All</v>
          </cell>
          <cell r="S4457">
            <v>37</v>
          </cell>
        </row>
        <row r="4458">
          <cell r="A4458" t="str">
            <v>212330051All</v>
          </cell>
          <cell r="B4458">
            <v>57</v>
          </cell>
          <cell r="R4458" t="str">
            <v>212290041All</v>
          </cell>
          <cell r="S4458">
            <v>61</v>
          </cell>
        </row>
        <row r="4459">
          <cell r="A4459" t="str">
            <v>212330081All</v>
          </cell>
          <cell r="B4459">
            <v>27</v>
          </cell>
          <cell r="R4459" t="str">
            <v>212290081All</v>
          </cell>
          <cell r="S4459">
            <v>24</v>
          </cell>
        </row>
        <row r="4460">
          <cell r="A4460" t="str">
            <v>212350041All</v>
          </cell>
          <cell r="B4460">
            <v>63</v>
          </cell>
          <cell r="R4460" t="str">
            <v>212310011All</v>
          </cell>
          <cell r="S4460">
            <v>39</v>
          </cell>
        </row>
        <row r="4461">
          <cell r="A4461" t="str">
            <v>212370041All</v>
          </cell>
          <cell r="B4461">
            <v>67</v>
          </cell>
          <cell r="R4461" t="str">
            <v>212310041All</v>
          </cell>
          <cell r="S4461">
            <v>94</v>
          </cell>
        </row>
        <row r="4462">
          <cell r="A4462" t="str">
            <v>212390011All</v>
          </cell>
          <cell r="B4462">
            <v>37</v>
          </cell>
          <cell r="R4462" t="str">
            <v>212310081All</v>
          </cell>
          <cell r="S4462">
            <v>25</v>
          </cell>
        </row>
        <row r="4463">
          <cell r="A4463" t="str">
            <v>212390041All</v>
          </cell>
          <cell r="B4463">
            <v>69</v>
          </cell>
          <cell r="R4463" t="str">
            <v>212330011All</v>
          </cell>
          <cell r="S4463">
            <v>40</v>
          </cell>
        </row>
        <row r="4464">
          <cell r="A4464" t="str">
            <v>212390081All</v>
          </cell>
          <cell r="B4464">
            <v>24</v>
          </cell>
          <cell r="R4464" t="str">
            <v>212330041All</v>
          </cell>
          <cell r="S4464">
            <v>96</v>
          </cell>
        </row>
        <row r="4465">
          <cell r="A4465" t="str">
            <v>220010011All</v>
          </cell>
          <cell r="B4465">
            <v>27</v>
          </cell>
          <cell r="R4465" t="str">
            <v>212330051All</v>
          </cell>
          <cell r="S4465">
            <v>57</v>
          </cell>
        </row>
        <row r="4466">
          <cell r="A4466" t="str">
            <v>220010018LGRAll</v>
          </cell>
          <cell r="B4466">
            <v>4316</v>
          </cell>
          <cell r="R4466" t="str">
            <v>212330081All</v>
          </cell>
          <cell r="S4466">
            <v>27</v>
          </cell>
        </row>
        <row r="4467">
          <cell r="A4467" t="str">
            <v>220010041All</v>
          </cell>
          <cell r="B4467">
            <v>63</v>
          </cell>
          <cell r="R4467" t="str">
            <v>212350041All</v>
          </cell>
          <cell r="S4467">
            <v>63</v>
          </cell>
        </row>
        <row r="4468">
          <cell r="A4468" t="str">
            <v>220010051All</v>
          </cell>
          <cell r="B4468">
            <v>51</v>
          </cell>
          <cell r="R4468" t="str">
            <v>212370041All</v>
          </cell>
          <cell r="S4468">
            <v>67</v>
          </cell>
        </row>
        <row r="4469">
          <cell r="A4469" t="str">
            <v>220010081All</v>
          </cell>
          <cell r="B4469">
            <v>18</v>
          </cell>
          <cell r="R4469" t="str">
            <v>212390011All</v>
          </cell>
          <cell r="S4469">
            <v>37</v>
          </cell>
        </row>
        <row r="4470">
          <cell r="A4470" t="str">
            <v>220030011All</v>
          </cell>
          <cell r="B4470">
            <v>27</v>
          </cell>
          <cell r="R4470" t="str">
            <v>212390041All</v>
          </cell>
          <cell r="S4470">
            <v>69</v>
          </cell>
        </row>
        <row r="4471">
          <cell r="A4471" t="str">
            <v>220030018LGRAll</v>
          </cell>
          <cell r="B4471">
            <v>3900</v>
          </cell>
          <cell r="R4471" t="str">
            <v>212390081All</v>
          </cell>
          <cell r="S4471">
            <v>24</v>
          </cell>
        </row>
        <row r="4472">
          <cell r="A4472" t="str">
            <v>220030041All</v>
          </cell>
          <cell r="B4472">
            <v>55</v>
          </cell>
          <cell r="R4472" t="str">
            <v>220010011All</v>
          </cell>
          <cell r="S4472">
            <v>27</v>
          </cell>
        </row>
        <row r="4473">
          <cell r="A4473" t="str">
            <v>220030081All</v>
          </cell>
          <cell r="B4473">
            <v>16</v>
          </cell>
          <cell r="R4473" t="str">
            <v>220010018LGRAll</v>
          </cell>
          <cell r="S4473">
            <v>4316</v>
          </cell>
        </row>
        <row r="4474">
          <cell r="A4474" t="str">
            <v>220050081All</v>
          </cell>
          <cell r="B4474">
            <v>15</v>
          </cell>
          <cell r="R4474" t="str">
            <v>220010041All</v>
          </cell>
          <cell r="S4474">
            <v>63</v>
          </cell>
        </row>
        <row r="4475">
          <cell r="A4475" t="str">
            <v>220090011All</v>
          </cell>
          <cell r="B4475">
            <v>30</v>
          </cell>
          <cell r="R4475" t="str">
            <v>220010051All</v>
          </cell>
          <cell r="S4475">
            <v>51</v>
          </cell>
        </row>
        <row r="4476">
          <cell r="A4476" t="str">
            <v>220090018LGRAll</v>
          </cell>
          <cell r="B4476">
            <v>4050</v>
          </cell>
          <cell r="R4476" t="str">
            <v>220010081All</v>
          </cell>
          <cell r="S4476">
            <v>18</v>
          </cell>
        </row>
        <row r="4477">
          <cell r="A4477" t="str">
            <v>220090041All</v>
          </cell>
          <cell r="B4477">
            <v>78</v>
          </cell>
          <cell r="R4477" t="str">
            <v>220030011All</v>
          </cell>
          <cell r="S4477">
            <v>27</v>
          </cell>
        </row>
        <row r="4478">
          <cell r="A4478" t="str">
            <v>220090051All</v>
          </cell>
          <cell r="B4478">
            <v>63</v>
          </cell>
          <cell r="R4478" t="str">
            <v>220030018LGRAll</v>
          </cell>
          <cell r="S4478">
            <v>3900</v>
          </cell>
        </row>
        <row r="4479">
          <cell r="A4479" t="str">
            <v>220090081All</v>
          </cell>
          <cell r="B4479">
            <v>20</v>
          </cell>
          <cell r="R4479" t="str">
            <v>220030041All</v>
          </cell>
          <cell r="S4479">
            <v>55</v>
          </cell>
        </row>
        <row r="4480">
          <cell r="A4480" t="str">
            <v>220110011All</v>
          </cell>
          <cell r="B4480">
            <v>29</v>
          </cell>
          <cell r="R4480" t="str">
            <v>220030081All</v>
          </cell>
          <cell r="S4480">
            <v>16</v>
          </cell>
        </row>
        <row r="4481">
          <cell r="A4481" t="str">
            <v>220110018LGRAll</v>
          </cell>
          <cell r="B4481">
            <v>4144</v>
          </cell>
          <cell r="R4481" t="str">
            <v>220050081All</v>
          </cell>
          <cell r="S4481">
            <v>15</v>
          </cell>
        </row>
        <row r="4482">
          <cell r="A4482" t="str">
            <v>220110041All</v>
          </cell>
          <cell r="B4482">
            <v>59</v>
          </cell>
          <cell r="R4482" t="str">
            <v>220090011All</v>
          </cell>
          <cell r="S4482">
            <v>30</v>
          </cell>
        </row>
        <row r="4483">
          <cell r="A4483" t="str">
            <v>220110041Irrigated</v>
          </cell>
          <cell r="B4483">
            <v>59</v>
          </cell>
          <cell r="R4483" t="str">
            <v>220090018LGRAll</v>
          </cell>
          <cell r="S4483">
            <v>4050</v>
          </cell>
        </row>
        <row r="4484">
          <cell r="A4484" t="str">
            <v>220110041Nonirrigated</v>
          </cell>
          <cell r="B4484">
            <v>59</v>
          </cell>
          <cell r="R4484" t="str">
            <v>220090041All</v>
          </cell>
          <cell r="S4484">
            <v>78</v>
          </cell>
        </row>
        <row r="4485">
          <cell r="A4485" t="str">
            <v>220110051All</v>
          </cell>
          <cell r="B4485">
            <v>43</v>
          </cell>
          <cell r="R4485" t="str">
            <v>220090051All</v>
          </cell>
          <cell r="S4485">
            <v>63</v>
          </cell>
        </row>
        <row r="4486">
          <cell r="A4486" t="str">
            <v>220110081All</v>
          </cell>
          <cell r="B4486">
            <v>15</v>
          </cell>
          <cell r="R4486" t="str">
            <v>220090081All</v>
          </cell>
          <cell r="S4486">
            <v>20</v>
          </cell>
        </row>
        <row r="4487">
          <cell r="A4487" t="str">
            <v>220130041All</v>
          </cell>
          <cell r="B4487">
            <v>53</v>
          </cell>
          <cell r="R4487" t="str">
            <v>220110011All</v>
          </cell>
          <cell r="S4487">
            <v>29</v>
          </cell>
        </row>
        <row r="4488">
          <cell r="A4488" t="str">
            <v>220150011All</v>
          </cell>
          <cell r="B4488">
            <v>28</v>
          </cell>
          <cell r="R4488" t="str">
            <v>220110018LGRAll</v>
          </cell>
          <cell r="S4488">
            <v>4144</v>
          </cell>
        </row>
        <row r="4489">
          <cell r="A4489" t="str">
            <v>220150018LGRAll</v>
          </cell>
          <cell r="B4489">
            <v>3490</v>
          </cell>
          <cell r="R4489" t="str">
            <v>220110041All</v>
          </cell>
          <cell r="S4489">
            <v>59</v>
          </cell>
        </row>
        <row r="4490">
          <cell r="A4490" t="str">
            <v>220150041All</v>
          </cell>
          <cell r="B4490">
            <v>76</v>
          </cell>
          <cell r="R4490" t="str">
            <v>220110041Irrigated</v>
          </cell>
          <cell r="S4490">
            <v>59</v>
          </cell>
        </row>
        <row r="4491">
          <cell r="A4491" t="str">
            <v>220150051All</v>
          </cell>
          <cell r="B4491">
            <v>39</v>
          </cell>
          <cell r="R4491" t="str">
            <v>220110041NonIrrigated</v>
          </cell>
          <cell r="S4491">
            <v>59</v>
          </cell>
        </row>
        <row r="4492">
          <cell r="A4492" t="str">
            <v>220150081All</v>
          </cell>
          <cell r="B4492">
            <v>15</v>
          </cell>
          <cell r="R4492" t="str">
            <v>220110051All</v>
          </cell>
          <cell r="S4492">
            <v>43</v>
          </cell>
        </row>
        <row r="4493">
          <cell r="A4493" t="str">
            <v>220170011All</v>
          </cell>
          <cell r="B4493">
            <v>28</v>
          </cell>
          <cell r="R4493" t="str">
            <v>220110081All</v>
          </cell>
          <cell r="S4493">
            <v>15</v>
          </cell>
        </row>
        <row r="4494">
          <cell r="A4494" t="str">
            <v>220170018LGRAll</v>
          </cell>
          <cell r="B4494">
            <v>3411</v>
          </cell>
          <cell r="R4494" t="str">
            <v>220130041All</v>
          </cell>
          <cell r="S4494">
            <v>53</v>
          </cell>
        </row>
        <row r="4495">
          <cell r="A4495" t="str">
            <v>220170041All</v>
          </cell>
          <cell r="B4495">
            <v>73</v>
          </cell>
          <cell r="R4495" t="str">
            <v>220150011All</v>
          </cell>
          <cell r="S4495">
            <v>28</v>
          </cell>
        </row>
        <row r="4496">
          <cell r="A4496" t="str">
            <v>220170081All</v>
          </cell>
          <cell r="B4496">
            <v>17</v>
          </cell>
          <cell r="R4496" t="str">
            <v>220150018LGRAll</v>
          </cell>
          <cell r="S4496">
            <v>3490</v>
          </cell>
        </row>
        <row r="4497">
          <cell r="A4497" t="str">
            <v>220190011All</v>
          </cell>
          <cell r="B4497">
            <v>27</v>
          </cell>
          <cell r="R4497" t="str">
            <v>220150041All</v>
          </cell>
          <cell r="S4497">
            <v>76</v>
          </cell>
        </row>
        <row r="4498">
          <cell r="A4498" t="str">
            <v>220190018LGRAll</v>
          </cell>
          <cell r="B4498">
            <v>3731</v>
          </cell>
          <cell r="R4498" t="str">
            <v>220150051All</v>
          </cell>
          <cell r="S4498">
            <v>39</v>
          </cell>
        </row>
        <row r="4499">
          <cell r="A4499" t="str">
            <v>220190051All</v>
          </cell>
          <cell r="B4499">
            <v>43</v>
          </cell>
          <cell r="R4499" t="str">
            <v>220150081All</v>
          </cell>
          <cell r="S4499">
            <v>15</v>
          </cell>
        </row>
        <row r="4500">
          <cell r="A4500" t="str">
            <v>220190081All</v>
          </cell>
          <cell r="B4500">
            <v>14</v>
          </cell>
          <cell r="R4500" t="str">
            <v>220170011All</v>
          </cell>
          <cell r="S4500">
            <v>28</v>
          </cell>
        </row>
        <row r="4501">
          <cell r="A4501" t="str">
            <v>220210011All</v>
          </cell>
          <cell r="B4501">
            <v>27</v>
          </cell>
          <cell r="R4501" t="str">
            <v>220170018LGRAll</v>
          </cell>
          <cell r="S4501">
            <v>3411</v>
          </cell>
        </row>
        <row r="4502">
          <cell r="A4502" t="str">
            <v>220210018LGRAll</v>
          </cell>
          <cell r="B4502">
            <v>3770</v>
          </cell>
          <cell r="R4502" t="str">
            <v>220170041All</v>
          </cell>
          <cell r="S4502">
            <v>73</v>
          </cell>
        </row>
        <row r="4503">
          <cell r="A4503" t="str">
            <v>220210041All</v>
          </cell>
          <cell r="B4503">
            <v>65</v>
          </cell>
          <cell r="R4503" t="str">
            <v>220170081All</v>
          </cell>
          <cell r="S4503">
            <v>17</v>
          </cell>
        </row>
        <row r="4504">
          <cell r="A4504" t="str">
            <v>220210041Irrigated</v>
          </cell>
          <cell r="B4504">
            <v>65</v>
          </cell>
          <cell r="R4504" t="str">
            <v>220190011All</v>
          </cell>
          <cell r="S4504">
            <v>27</v>
          </cell>
        </row>
        <row r="4505">
          <cell r="A4505" t="str">
            <v>220210041Nonirrigated</v>
          </cell>
          <cell r="B4505">
            <v>65</v>
          </cell>
          <cell r="R4505" t="str">
            <v>220190018LGRAll</v>
          </cell>
          <cell r="S4505">
            <v>3731</v>
          </cell>
        </row>
        <row r="4506">
          <cell r="A4506" t="str">
            <v>220210051All</v>
          </cell>
          <cell r="B4506">
            <v>46</v>
          </cell>
          <cell r="R4506" t="str">
            <v>220190051All</v>
          </cell>
          <cell r="S4506">
            <v>43</v>
          </cell>
        </row>
        <row r="4507">
          <cell r="A4507" t="str">
            <v>220210081All</v>
          </cell>
          <cell r="B4507">
            <v>13</v>
          </cell>
          <cell r="R4507" t="str">
            <v>220190081All</v>
          </cell>
          <cell r="S4507">
            <v>14</v>
          </cell>
        </row>
        <row r="4508">
          <cell r="A4508" t="str">
            <v>220210081Irrigated</v>
          </cell>
          <cell r="B4508">
            <v>13</v>
          </cell>
          <cell r="R4508" t="str">
            <v>220210011All</v>
          </cell>
          <cell r="S4508">
            <v>27</v>
          </cell>
        </row>
        <row r="4509">
          <cell r="A4509" t="str">
            <v>220210081Nonirrigated</v>
          </cell>
          <cell r="B4509">
            <v>13</v>
          </cell>
          <cell r="R4509" t="str">
            <v>220210018LGRAll</v>
          </cell>
          <cell r="S4509">
            <v>3770</v>
          </cell>
        </row>
        <row r="4510">
          <cell r="A4510" t="str">
            <v>220230011All</v>
          </cell>
          <cell r="B4510">
            <v>27</v>
          </cell>
          <cell r="R4510" t="str">
            <v>220210041All</v>
          </cell>
          <cell r="S4510">
            <v>65</v>
          </cell>
        </row>
        <row r="4511">
          <cell r="A4511" t="str">
            <v>220230018LGRAll</v>
          </cell>
          <cell r="B4511">
            <v>3644</v>
          </cell>
          <cell r="R4511" t="str">
            <v>220210041Irrigated</v>
          </cell>
          <cell r="S4511">
            <v>65</v>
          </cell>
        </row>
        <row r="4512">
          <cell r="A4512" t="str">
            <v>220230081All</v>
          </cell>
          <cell r="B4512">
            <v>15</v>
          </cell>
          <cell r="R4512" t="str">
            <v>220210041NonIrrigated</v>
          </cell>
          <cell r="S4512">
            <v>65</v>
          </cell>
        </row>
        <row r="4513">
          <cell r="A4513" t="str">
            <v>220250011All</v>
          </cell>
          <cell r="B4513">
            <v>28</v>
          </cell>
          <cell r="R4513" t="str">
            <v>220210051All</v>
          </cell>
          <cell r="S4513">
            <v>46</v>
          </cell>
        </row>
        <row r="4514">
          <cell r="A4514" t="str">
            <v>220250018LGRAll</v>
          </cell>
          <cell r="B4514">
            <v>3672</v>
          </cell>
          <cell r="R4514" t="str">
            <v>220210081All</v>
          </cell>
          <cell r="S4514">
            <v>13</v>
          </cell>
        </row>
        <row r="4515">
          <cell r="A4515" t="str">
            <v>220250041All</v>
          </cell>
          <cell r="B4515">
            <v>91</v>
          </cell>
          <cell r="R4515" t="str">
            <v>220210081Irrigated</v>
          </cell>
          <cell r="S4515">
            <v>13</v>
          </cell>
        </row>
        <row r="4516">
          <cell r="A4516" t="str">
            <v>220250041Irrigated</v>
          </cell>
          <cell r="B4516">
            <v>102</v>
          </cell>
          <cell r="R4516" t="str">
            <v>220210081NonIrrigated</v>
          </cell>
          <cell r="S4516">
            <v>13</v>
          </cell>
        </row>
        <row r="4517">
          <cell r="A4517" t="str">
            <v>220250041Nonirrigated</v>
          </cell>
          <cell r="B4517">
            <v>69</v>
          </cell>
          <cell r="R4517" t="str">
            <v>220230011All</v>
          </cell>
          <cell r="S4517">
            <v>27</v>
          </cell>
        </row>
        <row r="4518">
          <cell r="A4518" t="str">
            <v>220250051All</v>
          </cell>
          <cell r="B4518">
            <v>51</v>
          </cell>
          <cell r="R4518" t="str">
            <v>220230018LGRAll</v>
          </cell>
          <cell r="S4518">
            <v>3644</v>
          </cell>
        </row>
        <row r="4519">
          <cell r="A4519" t="str">
            <v>220250081All</v>
          </cell>
          <cell r="B4519">
            <v>18</v>
          </cell>
          <cell r="R4519" t="str">
            <v>220230081All</v>
          </cell>
          <cell r="S4519">
            <v>15</v>
          </cell>
        </row>
        <row r="4520">
          <cell r="A4520" t="str">
            <v>220290011All</v>
          </cell>
          <cell r="B4520">
            <v>29</v>
          </cell>
          <cell r="R4520" t="str">
            <v>220250011All</v>
          </cell>
          <cell r="S4520">
            <v>28</v>
          </cell>
        </row>
        <row r="4521">
          <cell r="A4521" t="str">
            <v>220290016All</v>
          </cell>
          <cell r="B4521">
            <v>52</v>
          </cell>
          <cell r="R4521" t="str">
            <v>220250018LGRAll</v>
          </cell>
          <cell r="S4521">
            <v>3672</v>
          </cell>
        </row>
        <row r="4522">
          <cell r="A4522" t="str">
            <v>220290018LGRAll</v>
          </cell>
          <cell r="B4522">
            <v>4081</v>
          </cell>
          <cell r="R4522" t="str">
            <v>220250041All</v>
          </cell>
          <cell r="S4522">
            <v>91</v>
          </cell>
        </row>
        <row r="4523">
          <cell r="A4523" t="str">
            <v>220290041All</v>
          </cell>
          <cell r="B4523">
            <v>79</v>
          </cell>
          <cell r="R4523" t="str">
            <v>220250041Irrigated</v>
          </cell>
          <cell r="S4523">
            <v>102</v>
          </cell>
        </row>
        <row r="4524">
          <cell r="A4524" t="str">
            <v>220290051All</v>
          </cell>
          <cell r="B4524">
            <v>60</v>
          </cell>
          <cell r="R4524" t="str">
            <v>220250041NonIrrigated</v>
          </cell>
          <cell r="S4524">
            <v>69</v>
          </cell>
        </row>
        <row r="4525">
          <cell r="A4525" t="str">
            <v>220290081All</v>
          </cell>
          <cell r="B4525">
            <v>20</v>
          </cell>
          <cell r="R4525" t="str">
            <v>220250051All</v>
          </cell>
          <cell r="S4525">
            <v>51</v>
          </cell>
        </row>
        <row r="4526">
          <cell r="A4526" t="str">
            <v>220310011All</v>
          </cell>
          <cell r="B4526">
            <v>28</v>
          </cell>
          <cell r="R4526" t="str">
            <v>220250081All</v>
          </cell>
          <cell r="S4526">
            <v>18</v>
          </cell>
        </row>
        <row r="4527">
          <cell r="A4527" t="str">
            <v>220310041All</v>
          </cell>
          <cell r="B4527">
            <v>60</v>
          </cell>
          <cell r="R4527" t="str">
            <v>220290011All</v>
          </cell>
          <cell r="S4527">
            <v>29</v>
          </cell>
        </row>
        <row r="4528">
          <cell r="A4528" t="str">
            <v>220310081All</v>
          </cell>
          <cell r="B4528">
            <v>15</v>
          </cell>
          <cell r="R4528" t="str">
            <v>220290016All</v>
          </cell>
          <cell r="S4528">
            <v>52</v>
          </cell>
        </row>
        <row r="4529">
          <cell r="A4529" t="str">
            <v>220330011All</v>
          </cell>
          <cell r="B4529">
            <v>30</v>
          </cell>
          <cell r="R4529" t="str">
            <v>220290018LGRAll</v>
          </cell>
          <cell r="S4529">
            <v>4081</v>
          </cell>
        </row>
        <row r="4530">
          <cell r="A4530" t="str">
            <v>220330041All</v>
          </cell>
          <cell r="B4530">
            <v>53</v>
          </cell>
          <cell r="R4530" t="str">
            <v>220290041All</v>
          </cell>
          <cell r="S4530">
            <v>79</v>
          </cell>
        </row>
        <row r="4531">
          <cell r="A4531" t="str">
            <v>220330081All</v>
          </cell>
          <cell r="B4531">
            <v>18</v>
          </cell>
          <cell r="R4531" t="str">
            <v>220290051All</v>
          </cell>
          <cell r="S4531">
            <v>60</v>
          </cell>
        </row>
        <row r="4532">
          <cell r="A4532" t="str">
            <v>220350011All</v>
          </cell>
          <cell r="B4532">
            <v>34</v>
          </cell>
          <cell r="R4532" t="str">
            <v>220290081All</v>
          </cell>
          <cell r="S4532">
            <v>20</v>
          </cell>
        </row>
        <row r="4533">
          <cell r="A4533" t="str">
            <v>220350016All</v>
          </cell>
          <cell r="B4533">
            <v>52</v>
          </cell>
          <cell r="R4533" t="str">
            <v>220310011All</v>
          </cell>
          <cell r="S4533">
            <v>28</v>
          </cell>
        </row>
        <row r="4534">
          <cell r="A4534" t="str">
            <v>220350018LGRAll</v>
          </cell>
          <cell r="B4534">
            <v>4627</v>
          </cell>
          <cell r="R4534" t="str">
            <v>220310041All</v>
          </cell>
          <cell r="S4534">
            <v>60</v>
          </cell>
        </row>
        <row r="4535">
          <cell r="A4535" t="str">
            <v>220350041All</v>
          </cell>
          <cell r="B4535">
            <v>97</v>
          </cell>
          <cell r="R4535" t="str">
            <v>220310081All</v>
          </cell>
          <cell r="S4535">
            <v>15</v>
          </cell>
        </row>
        <row r="4536">
          <cell r="A4536" t="str">
            <v>220350041Irrigated</v>
          </cell>
          <cell r="B4536">
            <v>107</v>
          </cell>
          <cell r="R4536" t="str">
            <v>220330011All</v>
          </cell>
          <cell r="S4536">
            <v>30</v>
          </cell>
        </row>
        <row r="4537">
          <cell r="A4537" t="str">
            <v>220350041Nonirrigated</v>
          </cell>
          <cell r="B4537">
            <v>76</v>
          </cell>
          <cell r="R4537" t="str">
            <v>220330041All</v>
          </cell>
          <cell r="S4537">
            <v>53</v>
          </cell>
        </row>
        <row r="4538">
          <cell r="A4538" t="str">
            <v>220350051All</v>
          </cell>
          <cell r="B4538">
            <v>64</v>
          </cell>
          <cell r="R4538" t="str">
            <v>220330081All</v>
          </cell>
          <cell r="S4538">
            <v>18</v>
          </cell>
        </row>
        <row r="4539">
          <cell r="A4539" t="str">
            <v>220350051Irrigated</v>
          </cell>
          <cell r="B4539">
            <v>64</v>
          </cell>
          <cell r="R4539" t="str">
            <v>220350011All</v>
          </cell>
          <cell r="S4539">
            <v>34</v>
          </cell>
        </row>
        <row r="4540">
          <cell r="A4540" t="str">
            <v>220350051Nonirrigated</v>
          </cell>
          <cell r="B4540">
            <v>64</v>
          </cell>
          <cell r="R4540" t="str">
            <v>220350016All</v>
          </cell>
          <cell r="S4540">
            <v>52</v>
          </cell>
        </row>
        <row r="4541">
          <cell r="A4541" t="str">
            <v>220350081All</v>
          </cell>
          <cell r="B4541">
            <v>27</v>
          </cell>
          <cell r="R4541" t="str">
            <v>220350018LGRAll</v>
          </cell>
          <cell r="S4541">
            <v>4627</v>
          </cell>
        </row>
        <row r="4542">
          <cell r="A4542" t="str">
            <v>220350081Irrigated</v>
          </cell>
          <cell r="B4542">
            <v>29</v>
          </cell>
          <cell r="R4542" t="str">
            <v>220350041All</v>
          </cell>
          <cell r="S4542">
            <v>97</v>
          </cell>
        </row>
        <row r="4543">
          <cell r="A4543" t="str">
            <v>220350081Nonirrigated</v>
          </cell>
          <cell r="B4543">
            <v>25</v>
          </cell>
          <cell r="R4543" t="str">
            <v>220350041Irrigated</v>
          </cell>
          <cell r="S4543">
            <v>107</v>
          </cell>
        </row>
        <row r="4544">
          <cell r="A4544" t="str">
            <v>220370041All</v>
          </cell>
          <cell r="B4544">
            <v>62</v>
          </cell>
          <cell r="R4544" t="str">
            <v>220350041NonIrrigated</v>
          </cell>
          <cell r="S4544">
            <v>76</v>
          </cell>
        </row>
        <row r="4545">
          <cell r="A4545" t="str">
            <v>220370081All</v>
          </cell>
          <cell r="B4545">
            <v>13</v>
          </cell>
          <cell r="R4545" t="str">
            <v>220350051All</v>
          </cell>
          <cell r="S4545">
            <v>64</v>
          </cell>
        </row>
        <row r="4546">
          <cell r="A4546" t="str">
            <v>220390011All</v>
          </cell>
          <cell r="B4546">
            <v>32</v>
          </cell>
          <cell r="R4546" t="str">
            <v>220350051Irrigated</v>
          </cell>
          <cell r="S4546">
            <v>64</v>
          </cell>
        </row>
        <row r="4547">
          <cell r="A4547" t="str">
            <v>220390018LGRAll</v>
          </cell>
          <cell r="B4547">
            <v>4257</v>
          </cell>
          <cell r="R4547" t="str">
            <v>220350051NonIrrigated</v>
          </cell>
          <cell r="S4547">
            <v>64</v>
          </cell>
        </row>
        <row r="4548">
          <cell r="A4548" t="str">
            <v>220390041All</v>
          </cell>
          <cell r="B4548">
            <v>61</v>
          </cell>
          <cell r="R4548" t="str">
            <v>220350081All</v>
          </cell>
          <cell r="S4548">
            <v>27</v>
          </cell>
        </row>
        <row r="4549">
          <cell r="A4549" t="str">
            <v>220390051All</v>
          </cell>
          <cell r="B4549">
            <v>43</v>
          </cell>
          <cell r="R4549" t="str">
            <v>220350081Irrigated</v>
          </cell>
          <cell r="S4549">
            <v>29</v>
          </cell>
        </row>
        <row r="4550">
          <cell r="A4550" t="str">
            <v>220390081All</v>
          </cell>
          <cell r="B4550">
            <v>16</v>
          </cell>
          <cell r="R4550" t="str">
            <v>220350081NonIrrigated</v>
          </cell>
          <cell r="S4550">
            <v>25</v>
          </cell>
        </row>
        <row r="4551">
          <cell r="A4551" t="str">
            <v>220410011All</v>
          </cell>
          <cell r="B4551">
            <v>32</v>
          </cell>
          <cell r="R4551" t="str">
            <v>220370041All</v>
          </cell>
          <cell r="S4551">
            <v>62</v>
          </cell>
        </row>
        <row r="4552">
          <cell r="A4552" t="str">
            <v>220410016All</v>
          </cell>
          <cell r="B4552">
            <v>52</v>
          </cell>
          <cell r="R4552" t="str">
            <v>220370081All</v>
          </cell>
          <cell r="S4552">
            <v>13</v>
          </cell>
        </row>
        <row r="4553">
          <cell r="A4553" t="str">
            <v>220410018LGRAll</v>
          </cell>
          <cell r="B4553">
            <v>3697</v>
          </cell>
          <cell r="R4553" t="str">
            <v>220390011All</v>
          </cell>
          <cell r="S4553">
            <v>32</v>
          </cell>
        </row>
        <row r="4554">
          <cell r="A4554" t="str">
            <v>220410041All</v>
          </cell>
          <cell r="B4554">
            <v>102</v>
          </cell>
          <cell r="R4554" t="str">
            <v>220390018LGRAll</v>
          </cell>
          <cell r="S4554">
            <v>4257</v>
          </cell>
        </row>
        <row r="4555">
          <cell r="A4555" t="str">
            <v>220410051All</v>
          </cell>
          <cell r="B4555">
            <v>46</v>
          </cell>
          <cell r="R4555" t="str">
            <v>220390041All</v>
          </cell>
          <cell r="S4555">
            <v>61</v>
          </cell>
        </row>
        <row r="4556">
          <cell r="A4556" t="str">
            <v>220410081All</v>
          </cell>
          <cell r="B4556">
            <v>20</v>
          </cell>
          <cell r="R4556" t="str">
            <v>220390051All</v>
          </cell>
          <cell r="S4556">
            <v>43</v>
          </cell>
        </row>
        <row r="4557">
          <cell r="A4557" t="str">
            <v>220410081Irrigated</v>
          </cell>
          <cell r="B4557">
            <v>22</v>
          </cell>
          <cell r="R4557" t="str">
            <v>220390081All</v>
          </cell>
          <cell r="S4557">
            <v>16</v>
          </cell>
        </row>
        <row r="4558">
          <cell r="A4558" t="str">
            <v>220410081Nonirrigated</v>
          </cell>
          <cell r="B4558">
            <v>15</v>
          </cell>
          <cell r="R4558" t="str">
            <v>220410011All</v>
          </cell>
          <cell r="S4558">
            <v>32</v>
          </cell>
        </row>
        <row r="4559">
          <cell r="A4559" t="str">
            <v>220430011All</v>
          </cell>
          <cell r="B4559">
            <v>34</v>
          </cell>
          <cell r="R4559" t="str">
            <v>220410016All</v>
          </cell>
          <cell r="S4559">
            <v>52</v>
          </cell>
        </row>
        <row r="4560">
          <cell r="A4560" t="str">
            <v>220430016All</v>
          </cell>
          <cell r="B4560">
            <v>52</v>
          </cell>
          <cell r="R4560" t="str">
            <v>220410018LGRAll</v>
          </cell>
          <cell r="S4560">
            <v>3697</v>
          </cell>
        </row>
        <row r="4561">
          <cell r="A4561" t="str">
            <v>220430041All</v>
          </cell>
          <cell r="B4561">
            <v>77</v>
          </cell>
          <cell r="R4561" t="str">
            <v>220410041All</v>
          </cell>
          <cell r="S4561">
            <v>102</v>
          </cell>
        </row>
        <row r="4562">
          <cell r="A4562" t="str">
            <v>220430051All</v>
          </cell>
          <cell r="B4562">
            <v>58</v>
          </cell>
          <cell r="R4562" t="str">
            <v>220410051All</v>
          </cell>
          <cell r="S4562">
            <v>46</v>
          </cell>
        </row>
        <row r="4563">
          <cell r="A4563" t="str">
            <v>220430081All</v>
          </cell>
          <cell r="B4563">
            <v>18</v>
          </cell>
          <cell r="R4563" t="str">
            <v>220410081All</v>
          </cell>
          <cell r="S4563">
            <v>20</v>
          </cell>
        </row>
        <row r="4564">
          <cell r="A4564" t="str">
            <v>220450011All</v>
          </cell>
          <cell r="B4564">
            <v>30</v>
          </cell>
          <cell r="R4564" t="str">
            <v>220410081Irrigated</v>
          </cell>
          <cell r="S4564">
            <v>22</v>
          </cell>
        </row>
        <row r="4565">
          <cell r="A4565" t="str">
            <v>220450018LGRAll</v>
          </cell>
          <cell r="B4565">
            <v>3772</v>
          </cell>
          <cell r="R4565" t="str">
            <v>220410081NonIrrigated</v>
          </cell>
          <cell r="S4565">
            <v>15</v>
          </cell>
        </row>
        <row r="4566">
          <cell r="A4566" t="str">
            <v>220450081All</v>
          </cell>
          <cell r="B4566">
            <v>20</v>
          </cell>
          <cell r="R4566" t="str">
            <v>220430011All</v>
          </cell>
          <cell r="S4566">
            <v>34</v>
          </cell>
        </row>
        <row r="4567">
          <cell r="A4567" t="str">
            <v>220470011All</v>
          </cell>
          <cell r="B4567">
            <v>32</v>
          </cell>
          <cell r="R4567" t="str">
            <v>220430016All</v>
          </cell>
          <cell r="S4567">
            <v>52</v>
          </cell>
        </row>
        <row r="4568">
          <cell r="A4568" t="str">
            <v>220470041All</v>
          </cell>
          <cell r="B4568">
            <v>72</v>
          </cell>
          <cell r="R4568" t="str">
            <v>220430041All</v>
          </cell>
          <cell r="S4568">
            <v>77</v>
          </cell>
        </row>
        <row r="4569">
          <cell r="A4569" t="str">
            <v>220470081All</v>
          </cell>
          <cell r="B4569">
            <v>22</v>
          </cell>
          <cell r="R4569" t="str">
            <v>220430051All</v>
          </cell>
          <cell r="S4569">
            <v>58</v>
          </cell>
        </row>
        <row r="4570">
          <cell r="A4570" t="str">
            <v>220530011All</v>
          </cell>
          <cell r="B4570">
            <v>27</v>
          </cell>
          <cell r="R4570" t="str">
            <v>220430081All</v>
          </cell>
          <cell r="S4570">
            <v>18</v>
          </cell>
        </row>
        <row r="4571">
          <cell r="A4571" t="str">
            <v>220530018LGRAll</v>
          </cell>
          <cell r="B4571">
            <v>4142</v>
          </cell>
          <cell r="R4571" t="str">
            <v>220450011All</v>
          </cell>
          <cell r="S4571">
            <v>30</v>
          </cell>
        </row>
        <row r="4572">
          <cell r="A4572" t="str">
            <v>220530051All</v>
          </cell>
          <cell r="B4572">
            <v>43</v>
          </cell>
          <cell r="R4572" t="str">
            <v>220450018LGRAll</v>
          </cell>
          <cell r="S4572">
            <v>3772</v>
          </cell>
        </row>
        <row r="4573">
          <cell r="A4573" t="str">
            <v>220530081All</v>
          </cell>
          <cell r="B4573">
            <v>15</v>
          </cell>
          <cell r="R4573" t="str">
            <v>220450081All</v>
          </cell>
          <cell r="S4573">
            <v>20</v>
          </cell>
        </row>
        <row r="4574">
          <cell r="A4574" t="str">
            <v>220550011All</v>
          </cell>
          <cell r="B4574">
            <v>32</v>
          </cell>
          <cell r="R4574" t="str">
            <v>220470011All</v>
          </cell>
          <cell r="S4574">
            <v>32</v>
          </cell>
        </row>
        <row r="4575">
          <cell r="A4575" t="str">
            <v>220550018LGRAll</v>
          </cell>
          <cell r="B4575">
            <v>3992</v>
          </cell>
          <cell r="R4575" t="str">
            <v>220470041All</v>
          </cell>
          <cell r="S4575">
            <v>72</v>
          </cell>
        </row>
        <row r="4576">
          <cell r="A4576" t="str">
            <v>220550041All</v>
          </cell>
          <cell r="B4576">
            <v>55</v>
          </cell>
          <cell r="R4576" t="str">
            <v>220470081All</v>
          </cell>
          <cell r="S4576">
            <v>22</v>
          </cell>
        </row>
        <row r="4577">
          <cell r="A4577" t="str">
            <v>220550051All</v>
          </cell>
          <cell r="B4577">
            <v>39</v>
          </cell>
          <cell r="R4577" t="str">
            <v>220530011All</v>
          </cell>
          <cell r="S4577">
            <v>27</v>
          </cell>
        </row>
        <row r="4578">
          <cell r="A4578" t="str">
            <v>220550081All</v>
          </cell>
          <cell r="B4578">
            <v>15</v>
          </cell>
          <cell r="R4578" t="str">
            <v>220530018LGRAll</v>
          </cell>
          <cell r="S4578">
            <v>4142</v>
          </cell>
        </row>
        <row r="4579">
          <cell r="A4579" t="str">
            <v>220570081All</v>
          </cell>
          <cell r="B4579">
            <v>15</v>
          </cell>
          <cell r="R4579" t="str">
            <v>220530051All</v>
          </cell>
          <cell r="S4579">
            <v>43</v>
          </cell>
        </row>
        <row r="4580">
          <cell r="A4580" t="str">
            <v>220590081All</v>
          </cell>
          <cell r="B4580">
            <v>15</v>
          </cell>
          <cell r="R4580" t="str">
            <v>220530081All</v>
          </cell>
          <cell r="S4580">
            <v>15</v>
          </cell>
        </row>
        <row r="4581">
          <cell r="A4581" t="str">
            <v>220650011All</v>
          </cell>
          <cell r="B4581">
            <v>31</v>
          </cell>
          <cell r="R4581" t="str">
            <v>220550011All</v>
          </cell>
          <cell r="S4581">
            <v>32</v>
          </cell>
        </row>
        <row r="4582">
          <cell r="A4582" t="str">
            <v>220650016All</v>
          </cell>
          <cell r="B4582">
            <v>52</v>
          </cell>
          <cell r="R4582" t="str">
            <v>220550018LGRAll</v>
          </cell>
          <cell r="S4582">
            <v>3992</v>
          </cell>
        </row>
        <row r="4583">
          <cell r="A4583" t="str">
            <v>220650018LGRAll</v>
          </cell>
          <cell r="B4583">
            <v>4374</v>
          </cell>
          <cell r="R4583" t="str">
            <v>220550041All</v>
          </cell>
          <cell r="S4583">
            <v>55</v>
          </cell>
        </row>
        <row r="4584">
          <cell r="A4584" t="str">
            <v>220650041All</v>
          </cell>
          <cell r="B4584">
            <v>88</v>
          </cell>
          <cell r="R4584" t="str">
            <v>220550051All</v>
          </cell>
          <cell r="S4584">
            <v>39</v>
          </cell>
        </row>
        <row r="4585">
          <cell r="A4585" t="str">
            <v>220650041Irrigated</v>
          </cell>
          <cell r="B4585">
            <v>104</v>
          </cell>
          <cell r="R4585" t="str">
            <v>220550081All</v>
          </cell>
          <cell r="S4585">
            <v>15</v>
          </cell>
        </row>
        <row r="4586">
          <cell r="A4586" t="str">
            <v>220650041Nonirrigated</v>
          </cell>
          <cell r="B4586">
            <v>69</v>
          </cell>
          <cell r="R4586" t="str">
            <v>220570081All</v>
          </cell>
          <cell r="S4586">
            <v>15</v>
          </cell>
        </row>
        <row r="4587">
          <cell r="A4587" t="str">
            <v>220650051All</v>
          </cell>
          <cell r="B4587">
            <v>57</v>
          </cell>
          <cell r="R4587" t="str">
            <v>220590081All</v>
          </cell>
          <cell r="S4587">
            <v>15</v>
          </cell>
        </row>
        <row r="4588">
          <cell r="A4588" t="str">
            <v>220650081All</v>
          </cell>
          <cell r="B4588">
            <v>23</v>
          </cell>
          <cell r="R4588" t="str">
            <v>220650011All</v>
          </cell>
          <cell r="S4588">
            <v>31</v>
          </cell>
        </row>
        <row r="4589">
          <cell r="A4589" t="str">
            <v>220650081Irrigated</v>
          </cell>
          <cell r="B4589">
            <v>26</v>
          </cell>
          <cell r="R4589" t="str">
            <v>220650016All</v>
          </cell>
          <cell r="S4589">
            <v>52</v>
          </cell>
        </row>
        <row r="4590">
          <cell r="A4590" t="str">
            <v>220650081Nonirrigated</v>
          </cell>
          <cell r="B4590">
            <v>21</v>
          </cell>
          <cell r="R4590" t="str">
            <v>220650018LGRAll</v>
          </cell>
          <cell r="S4590">
            <v>4374</v>
          </cell>
        </row>
        <row r="4591">
          <cell r="A4591" t="str">
            <v>220670011All</v>
          </cell>
          <cell r="B4591">
            <v>32</v>
          </cell>
          <cell r="R4591" t="str">
            <v>220650041All</v>
          </cell>
          <cell r="S4591">
            <v>88</v>
          </cell>
        </row>
        <row r="4592">
          <cell r="A4592" t="str">
            <v>220670016All</v>
          </cell>
          <cell r="B4592">
            <v>52</v>
          </cell>
          <cell r="R4592" t="str">
            <v>220650041Irrigated</v>
          </cell>
          <cell r="S4592">
            <v>104</v>
          </cell>
        </row>
        <row r="4593">
          <cell r="A4593" t="str">
            <v>220670018LGRAll</v>
          </cell>
          <cell r="B4593">
            <v>4185</v>
          </cell>
          <cell r="R4593" t="str">
            <v>220650041NonIrrigated</v>
          </cell>
          <cell r="S4593">
            <v>69</v>
          </cell>
        </row>
        <row r="4594">
          <cell r="A4594" t="str">
            <v>220670041All</v>
          </cell>
          <cell r="B4594">
            <v>105</v>
          </cell>
          <cell r="R4594" t="str">
            <v>220650051All</v>
          </cell>
          <cell r="S4594">
            <v>57</v>
          </cell>
        </row>
        <row r="4595">
          <cell r="A4595" t="str">
            <v>220670051All</v>
          </cell>
          <cell r="B4595">
            <v>45</v>
          </cell>
          <cell r="R4595" t="str">
            <v>220650081All</v>
          </cell>
          <cell r="S4595">
            <v>23</v>
          </cell>
        </row>
        <row r="4596">
          <cell r="A4596" t="str">
            <v>220670051Irrigated</v>
          </cell>
          <cell r="B4596">
            <v>45</v>
          </cell>
          <cell r="R4596" t="str">
            <v>220650081Irrigated</v>
          </cell>
          <cell r="S4596">
            <v>26</v>
          </cell>
        </row>
        <row r="4597">
          <cell r="A4597" t="str">
            <v>220670051Nonirrigated</v>
          </cell>
          <cell r="B4597">
            <v>45</v>
          </cell>
          <cell r="R4597" t="str">
            <v>220650081NonIrrigated</v>
          </cell>
          <cell r="S4597">
            <v>21</v>
          </cell>
        </row>
        <row r="4598">
          <cell r="A4598" t="str">
            <v>220670075All</v>
          </cell>
          <cell r="B4598">
            <v>1575</v>
          </cell>
          <cell r="R4598" t="str">
            <v>220670011All</v>
          </cell>
          <cell r="S4598">
            <v>32</v>
          </cell>
        </row>
        <row r="4599">
          <cell r="A4599" t="str">
            <v>220670081All</v>
          </cell>
          <cell r="B4599">
            <v>22</v>
          </cell>
          <cell r="R4599" t="str">
            <v>220670016All</v>
          </cell>
          <cell r="S4599">
            <v>52</v>
          </cell>
        </row>
        <row r="4600">
          <cell r="A4600" t="str">
            <v>220690011All</v>
          </cell>
          <cell r="B4600">
            <v>26</v>
          </cell>
          <cell r="R4600" t="str">
            <v>220670018LGRAll</v>
          </cell>
          <cell r="S4600">
            <v>4185</v>
          </cell>
        </row>
        <row r="4601">
          <cell r="A4601" t="str">
            <v>220690018LGRAll</v>
          </cell>
          <cell r="B4601">
            <v>3924</v>
          </cell>
          <cell r="R4601" t="str">
            <v>220670041All</v>
          </cell>
          <cell r="S4601">
            <v>105</v>
          </cell>
        </row>
        <row r="4602">
          <cell r="A4602" t="str">
            <v>220690041All</v>
          </cell>
          <cell r="B4602">
            <v>78</v>
          </cell>
          <cell r="R4602" t="str">
            <v>220670051All</v>
          </cell>
          <cell r="S4602">
            <v>45</v>
          </cell>
        </row>
        <row r="4603">
          <cell r="A4603" t="str">
            <v>220690041Irrigated</v>
          </cell>
          <cell r="B4603">
            <v>78</v>
          </cell>
          <cell r="R4603" t="str">
            <v>220670051Irrigated</v>
          </cell>
          <cell r="S4603">
            <v>45</v>
          </cell>
        </row>
        <row r="4604">
          <cell r="A4604" t="str">
            <v>220690041Nonirrigated</v>
          </cell>
          <cell r="B4604">
            <v>78</v>
          </cell>
          <cell r="R4604" t="str">
            <v>220670051NonIrrigated</v>
          </cell>
          <cell r="S4604">
            <v>45</v>
          </cell>
        </row>
        <row r="4605">
          <cell r="A4605" t="str">
            <v>220690051All</v>
          </cell>
          <cell r="B4605">
            <v>62</v>
          </cell>
          <cell r="R4605" t="str">
            <v>220670075All</v>
          </cell>
          <cell r="S4605">
            <v>1575</v>
          </cell>
        </row>
        <row r="4606">
          <cell r="A4606" t="str">
            <v>220690081All</v>
          </cell>
          <cell r="B4606">
            <v>22</v>
          </cell>
          <cell r="R4606" t="str">
            <v>220670081All</v>
          </cell>
          <cell r="S4606">
            <v>22</v>
          </cell>
        </row>
        <row r="4607">
          <cell r="A4607" t="str">
            <v>220730011All</v>
          </cell>
          <cell r="B4607">
            <v>28</v>
          </cell>
          <cell r="R4607" t="str">
            <v>220690011All</v>
          </cell>
          <cell r="S4607">
            <v>26</v>
          </cell>
        </row>
        <row r="4608">
          <cell r="A4608" t="str">
            <v>220730018LGRAll</v>
          </cell>
          <cell r="B4608">
            <v>4043</v>
          </cell>
          <cell r="R4608" t="str">
            <v>220690018LGRAll</v>
          </cell>
          <cell r="S4608">
            <v>3924</v>
          </cell>
        </row>
        <row r="4609">
          <cell r="A4609" t="str">
            <v>220730041All</v>
          </cell>
          <cell r="B4609">
            <v>79</v>
          </cell>
          <cell r="R4609" t="str">
            <v>220690041All</v>
          </cell>
          <cell r="S4609">
            <v>78</v>
          </cell>
        </row>
        <row r="4610">
          <cell r="A4610" t="str">
            <v>220730041Irrigated</v>
          </cell>
          <cell r="B4610">
            <v>90</v>
          </cell>
          <cell r="R4610" t="str">
            <v>220690041Irrigated</v>
          </cell>
          <cell r="S4610">
            <v>78</v>
          </cell>
        </row>
        <row r="4611">
          <cell r="A4611" t="str">
            <v>220730041Nonirrigated</v>
          </cell>
          <cell r="B4611">
            <v>60</v>
          </cell>
          <cell r="R4611" t="str">
            <v>220690041NonIrrigated</v>
          </cell>
          <cell r="S4611">
            <v>78</v>
          </cell>
        </row>
        <row r="4612">
          <cell r="A4612" t="str">
            <v>220730051All</v>
          </cell>
          <cell r="B4612">
            <v>52</v>
          </cell>
          <cell r="R4612" t="str">
            <v>220690051All</v>
          </cell>
          <cell r="S4612">
            <v>62</v>
          </cell>
        </row>
        <row r="4613">
          <cell r="A4613" t="str">
            <v>220730081All</v>
          </cell>
          <cell r="B4613">
            <v>16</v>
          </cell>
          <cell r="R4613" t="str">
            <v>220690081All</v>
          </cell>
          <cell r="S4613">
            <v>22</v>
          </cell>
        </row>
        <row r="4614">
          <cell r="A4614" t="str">
            <v>220730081Irrigated</v>
          </cell>
          <cell r="B4614">
            <v>19</v>
          </cell>
          <cell r="R4614" t="str">
            <v>220730011All</v>
          </cell>
          <cell r="S4614">
            <v>28</v>
          </cell>
        </row>
        <row r="4615">
          <cell r="A4615" t="str">
            <v>220730081Nonirrigated</v>
          </cell>
          <cell r="B4615">
            <v>15</v>
          </cell>
          <cell r="R4615" t="str">
            <v>220730018LGRAll</v>
          </cell>
          <cell r="S4615">
            <v>4043</v>
          </cell>
        </row>
        <row r="4616">
          <cell r="A4616" t="str">
            <v>220770011All</v>
          </cell>
          <cell r="B4616">
            <v>36</v>
          </cell>
          <cell r="R4616" t="str">
            <v>220730041All</v>
          </cell>
          <cell r="S4616">
            <v>79</v>
          </cell>
        </row>
        <row r="4617">
          <cell r="A4617" t="str">
            <v>220770016All</v>
          </cell>
          <cell r="B4617">
            <v>52</v>
          </cell>
          <cell r="R4617" t="str">
            <v>220730041Irrigated</v>
          </cell>
          <cell r="S4617">
            <v>90</v>
          </cell>
        </row>
        <row r="4618">
          <cell r="A4618" t="str">
            <v>220770018LGRAll</v>
          </cell>
          <cell r="B4618">
            <v>4065</v>
          </cell>
          <cell r="R4618" t="str">
            <v>220730041NonIrrigated</v>
          </cell>
          <cell r="S4618">
            <v>60</v>
          </cell>
        </row>
        <row r="4619">
          <cell r="A4619" t="str">
            <v>220770041All</v>
          </cell>
          <cell r="B4619">
            <v>78</v>
          </cell>
          <cell r="R4619" t="str">
            <v>220730051All</v>
          </cell>
          <cell r="S4619">
            <v>52</v>
          </cell>
        </row>
        <row r="4620">
          <cell r="A4620" t="str">
            <v>220770051All</v>
          </cell>
          <cell r="B4620">
            <v>63</v>
          </cell>
          <cell r="R4620" t="str">
            <v>220730081All</v>
          </cell>
          <cell r="S4620">
            <v>16</v>
          </cell>
        </row>
        <row r="4621">
          <cell r="A4621" t="str">
            <v>220770081All</v>
          </cell>
          <cell r="B4621">
            <v>25</v>
          </cell>
          <cell r="R4621" t="str">
            <v>220730081Irrigated</v>
          </cell>
          <cell r="S4621">
            <v>19</v>
          </cell>
        </row>
        <row r="4622">
          <cell r="A4622" t="str">
            <v>220790011All</v>
          </cell>
          <cell r="B4622">
            <v>32</v>
          </cell>
          <cell r="R4622" t="str">
            <v>220730081NonIrrigated</v>
          </cell>
          <cell r="S4622">
            <v>15</v>
          </cell>
        </row>
        <row r="4623">
          <cell r="A4623" t="str">
            <v>220790016All</v>
          </cell>
          <cell r="B4623">
            <v>52</v>
          </cell>
          <cell r="R4623" t="str">
            <v>220770011All</v>
          </cell>
          <cell r="S4623">
            <v>36</v>
          </cell>
        </row>
        <row r="4624">
          <cell r="A4624" t="str">
            <v>220790018LGRAll</v>
          </cell>
          <cell r="B4624">
            <v>3632</v>
          </cell>
          <cell r="R4624" t="str">
            <v>220770016All</v>
          </cell>
          <cell r="S4624">
            <v>52</v>
          </cell>
        </row>
        <row r="4625">
          <cell r="A4625" t="str">
            <v>220790041All</v>
          </cell>
          <cell r="B4625">
            <v>78</v>
          </cell>
          <cell r="R4625" t="str">
            <v>220770018LGRAll</v>
          </cell>
          <cell r="S4625">
            <v>4065</v>
          </cell>
        </row>
        <row r="4626">
          <cell r="A4626" t="str">
            <v>220790051All</v>
          </cell>
          <cell r="B4626">
            <v>64</v>
          </cell>
          <cell r="R4626" t="str">
            <v>220770041All</v>
          </cell>
          <cell r="S4626">
            <v>78</v>
          </cell>
        </row>
        <row r="4627">
          <cell r="A4627" t="str">
            <v>220790081All</v>
          </cell>
          <cell r="B4627">
            <v>22</v>
          </cell>
          <cell r="R4627" t="str">
            <v>220770051All</v>
          </cell>
          <cell r="S4627">
            <v>63</v>
          </cell>
        </row>
        <row r="4628">
          <cell r="A4628" t="str">
            <v>220810011All</v>
          </cell>
          <cell r="B4628">
            <v>28</v>
          </cell>
          <cell r="R4628" t="str">
            <v>220770081All</v>
          </cell>
          <cell r="S4628">
            <v>25</v>
          </cell>
        </row>
        <row r="4629">
          <cell r="A4629" t="str">
            <v>220810018LGRAll</v>
          </cell>
          <cell r="B4629">
            <v>3411</v>
          </cell>
          <cell r="R4629" t="str">
            <v>220790011All</v>
          </cell>
          <cell r="S4629">
            <v>32</v>
          </cell>
        </row>
        <row r="4630">
          <cell r="A4630" t="str">
            <v>220810041All</v>
          </cell>
          <cell r="B4630">
            <v>78</v>
          </cell>
          <cell r="R4630" t="str">
            <v>220790016All</v>
          </cell>
          <cell r="S4630">
            <v>52</v>
          </cell>
        </row>
        <row r="4631">
          <cell r="A4631" t="str">
            <v>220810081All</v>
          </cell>
          <cell r="B4631">
            <v>15</v>
          </cell>
          <cell r="R4631" t="str">
            <v>220790018LGRAll</v>
          </cell>
          <cell r="S4631">
            <v>3632</v>
          </cell>
        </row>
        <row r="4632">
          <cell r="A4632" t="str">
            <v>220830011All</v>
          </cell>
          <cell r="B4632">
            <v>32</v>
          </cell>
          <cell r="R4632" t="str">
            <v>220790041All</v>
          </cell>
          <cell r="S4632">
            <v>78</v>
          </cell>
        </row>
        <row r="4633">
          <cell r="A4633" t="str">
            <v>220830016All</v>
          </cell>
          <cell r="B4633">
            <v>52</v>
          </cell>
          <cell r="R4633" t="str">
            <v>220790051All</v>
          </cell>
          <cell r="S4633">
            <v>64</v>
          </cell>
        </row>
        <row r="4634">
          <cell r="A4634" t="str">
            <v>220830018LGRAll</v>
          </cell>
          <cell r="B4634">
            <v>4074</v>
          </cell>
          <cell r="R4634" t="str">
            <v>220790081All</v>
          </cell>
          <cell r="S4634">
            <v>22</v>
          </cell>
        </row>
        <row r="4635">
          <cell r="A4635" t="str">
            <v>220830041All</v>
          </cell>
          <cell r="B4635">
            <v>96</v>
          </cell>
          <cell r="R4635" t="str">
            <v>220810011All</v>
          </cell>
          <cell r="S4635">
            <v>28</v>
          </cell>
        </row>
        <row r="4636">
          <cell r="A4636" t="str">
            <v>220830051All</v>
          </cell>
          <cell r="B4636">
            <v>39</v>
          </cell>
          <cell r="R4636" t="str">
            <v>220810018LGRAll</v>
          </cell>
          <cell r="S4636">
            <v>3411</v>
          </cell>
        </row>
        <row r="4637">
          <cell r="A4637" t="str">
            <v>220830081All</v>
          </cell>
          <cell r="B4637">
            <v>20</v>
          </cell>
          <cell r="R4637" t="str">
            <v>220810041All</v>
          </cell>
          <cell r="S4637">
            <v>78</v>
          </cell>
        </row>
        <row r="4638">
          <cell r="A4638" t="str">
            <v>220830081Irrigated</v>
          </cell>
          <cell r="B4638">
            <v>21</v>
          </cell>
          <cell r="R4638" t="str">
            <v>220810081All</v>
          </cell>
          <cell r="S4638">
            <v>15</v>
          </cell>
        </row>
        <row r="4639">
          <cell r="A4639" t="str">
            <v>220830081Nonirrigated</v>
          </cell>
          <cell r="B4639">
            <v>15</v>
          </cell>
          <cell r="R4639" t="str">
            <v>220830011All</v>
          </cell>
          <cell r="S4639">
            <v>32</v>
          </cell>
        </row>
        <row r="4640">
          <cell r="A4640" t="str">
            <v>220910081All</v>
          </cell>
          <cell r="B4640">
            <v>17</v>
          </cell>
          <cell r="R4640" t="str">
            <v>220830016All</v>
          </cell>
          <cell r="S4640">
            <v>52</v>
          </cell>
        </row>
        <row r="4641">
          <cell r="A4641" t="str">
            <v>220930081All</v>
          </cell>
          <cell r="B4641">
            <v>15</v>
          </cell>
          <cell r="R4641" t="str">
            <v>220830018LGRAll</v>
          </cell>
          <cell r="S4641">
            <v>4074</v>
          </cell>
        </row>
        <row r="4642">
          <cell r="A4642" t="str">
            <v>220950081All</v>
          </cell>
          <cell r="B4642">
            <v>15</v>
          </cell>
          <cell r="R4642" t="str">
            <v>220830041All</v>
          </cell>
          <cell r="S4642">
            <v>96</v>
          </cell>
        </row>
        <row r="4643">
          <cell r="A4643" t="str">
            <v>220970011All</v>
          </cell>
          <cell r="B4643">
            <v>33</v>
          </cell>
          <cell r="R4643" t="str">
            <v>220830051All</v>
          </cell>
          <cell r="S4643">
            <v>39</v>
          </cell>
        </row>
        <row r="4644">
          <cell r="A4644" t="str">
            <v>220970018LGRAll</v>
          </cell>
          <cell r="B4644">
            <v>4078</v>
          </cell>
          <cell r="R4644" t="str">
            <v>220830081All</v>
          </cell>
          <cell r="S4644">
            <v>20</v>
          </cell>
        </row>
        <row r="4645">
          <cell r="A4645" t="str">
            <v>220970041All</v>
          </cell>
          <cell r="B4645">
            <v>78</v>
          </cell>
          <cell r="R4645" t="str">
            <v>220830081Irrigated</v>
          </cell>
          <cell r="S4645">
            <v>21</v>
          </cell>
        </row>
        <row r="4646">
          <cell r="A4646" t="str">
            <v>220970051All</v>
          </cell>
          <cell r="B4646">
            <v>62</v>
          </cell>
          <cell r="R4646" t="str">
            <v>220830081NonIrrigated</v>
          </cell>
          <cell r="S4646">
            <v>15</v>
          </cell>
        </row>
        <row r="4647">
          <cell r="A4647" t="str">
            <v>220970081All</v>
          </cell>
          <cell r="B4647">
            <v>20</v>
          </cell>
          <cell r="R4647" t="str">
            <v>220910081All</v>
          </cell>
          <cell r="S4647">
            <v>17</v>
          </cell>
        </row>
        <row r="4648">
          <cell r="A4648" t="str">
            <v>220990011All</v>
          </cell>
          <cell r="B4648">
            <v>32</v>
          </cell>
          <cell r="R4648" t="str">
            <v>220930081All</v>
          </cell>
          <cell r="S4648">
            <v>15</v>
          </cell>
        </row>
        <row r="4649">
          <cell r="A4649" t="str">
            <v>220990018LGRAll</v>
          </cell>
          <cell r="B4649">
            <v>3662</v>
          </cell>
          <cell r="R4649" t="str">
            <v>220950081All</v>
          </cell>
          <cell r="S4649">
            <v>15</v>
          </cell>
        </row>
        <row r="4650">
          <cell r="A4650" t="str">
            <v>220990041All</v>
          </cell>
          <cell r="B4650">
            <v>69</v>
          </cell>
          <cell r="R4650" t="str">
            <v>220970011All</v>
          </cell>
          <cell r="S4650">
            <v>33</v>
          </cell>
        </row>
        <row r="4651">
          <cell r="A4651" t="str">
            <v>220990081All</v>
          </cell>
          <cell r="B4651">
            <v>19</v>
          </cell>
          <cell r="R4651" t="str">
            <v>220970018LGRAll</v>
          </cell>
          <cell r="S4651">
            <v>4078</v>
          </cell>
        </row>
        <row r="4652">
          <cell r="A4652" t="str">
            <v>221010081All</v>
          </cell>
          <cell r="B4652">
            <v>15</v>
          </cell>
          <cell r="R4652" t="str">
            <v>220970041All</v>
          </cell>
          <cell r="S4652">
            <v>78</v>
          </cell>
        </row>
        <row r="4653">
          <cell r="A4653" t="str">
            <v>221030081All</v>
          </cell>
          <cell r="B4653">
            <v>17</v>
          </cell>
          <cell r="R4653" t="str">
            <v>220970051All</v>
          </cell>
          <cell r="S4653">
            <v>62</v>
          </cell>
        </row>
        <row r="4654">
          <cell r="A4654" t="str">
            <v>221050041All</v>
          </cell>
          <cell r="B4654">
            <v>55</v>
          </cell>
          <cell r="R4654" t="str">
            <v>220970081All</v>
          </cell>
          <cell r="S4654">
            <v>20</v>
          </cell>
        </row>
        <row r="4655">
          <cell r="A4655" t="str">
            <v>221070011All</v>
          </cell>
          <cell r="B4655">
            <v>36</v>
          </cell>
          <cell r="R4655" t="str">
            <v>220990011All</v>
          </cell>
          <cell r="S4655">
            <v>32</v>
          </cell>
        </row>
        <row r="4656">
          <cell r="A4656" t="str">
            <v>221070011Irrigated</v>
          </cell>
          <cell r="B4656">
            <v>36</v>
          </cell>
          <cell r="R4656" t="str">
            <v>220990018LGRAll</v>
          </cell>
          <cell r="S4656">
            <v>3662</v>
          </cell>
        </row>
        <row r="4657">
          <cell r="A4657" t="str">
            <v>221070011Nonirrigated</v>
          </cell>
          <cell r="B4657">
            <v>36</v>
          </cell>
          <cell r="R4657" t="str">
            <v>220990041All</v>
          </cell>
          <cell r="S4657">
            <v>69</v>
          </cell>
        </row>
        <row r="4658">
          <cell r="A4658" t="str">
            <v>221070018LGRAll</v>
          </cell>
          <cell r="B4658">
            <v>3796</v>
          </cell>
          <cell r="R4658" t="str">
            <v>220990081All</v>
          </cell>
          <cell r="S4658">
            <v>19</v>
          </cell>
        </row>
        <row r="4659">
          <cell r="A4659" t="str">
            <v>221070041All</v>
          </cell>
          <cell r="B4659">
            <v>88</v>
          </cell>
          <cell r="R4659" t="str">
            <v>221010081All</v>
          </cell>
          <cell r="S4659">
            <v>15</v>
          </cell>
        </row>
        <row r="4660">
          <cell r="A4660" t="str">
            <v>221070041Irrigated</v>
          </cell>
          <cell r="B4660">
            <v>102</v>
          </cell>
          <cell r="R4660" t="str">
            <v>221030081All</v>
          </cell>
          <cell r="S4660">
            <v>17</v>
          </cell>
        </row>
        <row r="4661">
          <cell r="A4661" t="str">
            <v>221070041Nonirrigated</v>
          </cell>
          <cell r="B4661">
            <v>74</v>
          </cell>
          <cell r="R4661" t="str">
            <v>221050041All</v>
          </cell>
          <cell r="S4661">
            <v>55</v>
          </cell>
        </row>
        <row r="4662">
          <cell r="A4662" t="str">
            <v>221070051All</v>
          </cell>
          <cell r="B4662">
            <v>60</v>
          </cell>
          <cell r="R4662" t="str">
            <v>221070011All</v>
          </cell>
          <cell r="S4662">
            <v>36</v>
          </cell>
        </row>
        <row r="4663">
          <cell r="A4663" t="str">
            <v>221070081All</v>
          </cell>
          <cell r="B4663">
            <v>22</v>
          </cell>
          <cell r="R4663" t="str">
            <v>221070011Irrigated</v>
          </cell>
          <cell r="S4663">
            <v>36</v>
          </cell>
        </row>
        <row r="4664">
          <cell r="A4664" t="str">
            <v>221070081Irrigated</v>
          </cell>
          <cell r="B4664">
            <v>25</v>
          </cell>
          <cell r="R4664" t="str">
            <v>221070011NonIrrigated</v>
          </cell>
          <cell r="S4664">
            <v>36</v>
          </cell>
        </row>
        <row r="4665">
          <cell r="A4665" t="str">
            <v>221070081Nonirrigated</v>
          </cell>
          <cell r="B4665">
            <v>20</v>
          </cell>
          <cell r="R4665" t="str">
            <v>221070018LGRAll</v>
          </cell>
          <cell r="S4665">
            <v>3796</v>
          </cell>
        </row>
        <row r="4666">
          <cell r="A4666" t="str">
            <v>221130011All</v>
          </cell>
          <cell r="B4666">
            <v>27</v>
          </cell>
          <cell r="R4666" t="str">
            <v>221070041All</v>
          </cell>
          <cell r="S4666">
            <v>88</v>
          </cell>
        </row>
        <row r="4667">
          <cell r="A4667" t="str">
            <v>221130018LGRAll</v>
          </cell>
          <cell r="B4667">
            <v>3883</v>
          </cell>
          <cell r="R4667" t="str">
            <v>221070041Irrigated</v>
          </cell>
          <cell r="S4667">
            <v>102</v>
          </cell>
        </row>
        <row r="4668">
          <cell r="A4668" t="str">
            <v>221130081All</v>
          </cell>
          <cell r="B4668">
            <v>15</v>
          </cell>
          <cell r="R4668" t="str">
            <v>221070041NonIrrigated</v>
          </cell>
          <cell r="S4668">
            <v>74</v>
          </cell>
        </row>
        <row r="4669">
          <cell r="A4669" t="str">
            <v>221170011All</v>
          </cell>
          <cell r="B4669">
            <v>31</v>
          </cell>
          <cell r="R4669" t="str">
            <v>221070051All</v>
          </cell>
          <cell r="S4669">
            <v>60</v>
          </cell>
        </row>
        <row r="4670">
          <cell r="A4670" t="str">
            <v>221170041All</v>
          </cell>
          <cell r="B4670">
            <v>53</v>
          </cell>
          <cell r="R4670" t="str">
            <v>221070081All</v>
          </cell>
          <cell r="S4670">
            <v>22</v>
          </cell>
        </row>
        <row r="4671">
          <cell r="A4671" t="str">
            <v>221170081All</v>
          </cell>
          <cell r="B4671">
            <v>16</v>
          </cell>
          <cell r="R4671" t="str">
            <v>221070081Irrigated</v>
          </cell>
          <cell r="S4671">
            <v>25</v>
          </cell>
        </row>
        <row r="4672">
          <cell r="A4672" t="str">
            <v>221210011All</v>
          </cell>
          <cell r="B4672">
            <v>34</v>
          </cell>
          <cell r="R4672" t="str">
            <v>221070081NonIrrigated</v>
          </cell>
          <cell r="S4672">
            <v>20</v>
          </cell>
        </row>
        <row r="4673">
          <cell r="A4673" t="str">
            <v>221210041All</v>
          </cell>
          <cell r="B4673">
            <v>78</v>
          </cell>
          <cell r="R4673" t="str">
            <v>221130011All</v>
          </cell>
          <cell r="S4673">
            <v>27</v>
          </cell>
        </row>
        <row r="4674">
          <cell r="A4674" t="str">
            <v>221210081All</v>
          </cell>
          <cell r="B4674">
            <v>23</v>
          </cell>
          <cell r="R4674" t="str">
            <v>221130018LGRAll</v>
          </cell>
          <cell r="S4674">
            <v>3883</v>
          </cell>
        </row>
        <row r="4675">
          <cell r="A4675" t="str">
            <v>221230011All</v>
          </cell>
          <cell r="B4675">
            <v>34</v>
          </cell>
          <cell r="R4675" t="str">
            <v>221130081All</v>
          </cell>
          <cell r="S4675">
            <v>15</v>
          </cell>
        </row>
        <row r="4676">
          <cell r="A4676" t="str">
            <v>221230016All</v>
          </cell>
          <cell r="B4676">
            <v>52</v>
          </cell>
          <cell r="R4676" t="str">
            <v>221170011All</v>
          </cell>
          <cell r="S4676">
            <v>31</v>
          </cell>
        </row>
        <row r="4677">
          <cell r="A4677" t="str">
            <v>221230018LGRAll</v>
          </cell>
          <cell r="B4677">
            <v>4586</v>
          </cell>
          <cell r="R4677" t="str">
            <v>221170041All</v>
          </cell>
          <cell r="S4677">
            <v>53</v>
          </cell>
        </row>
        <row r="4678">
          <cell r="A4678" t="str">
            <v>221230041All</v>
          </cell>
          <cell r="B4678">
            <v>99</v>
          </cell>
          <cell r="R4678" t="str">
            <v>221170081All</v>
          </cell>
          <cell r="S4678">
            <v>16</v>
          </cell>
        </row>
        <row r="4679">
          <cell r="A4679" t="str">
            <v>221230051All</v>
          </cell>
          <cell r="B4679">
            <v>44</v>
          </cell>
          <cell r="R4679" t="str">
            <v>221210011All</v>
          </cell>
          <cell r="S4679">
            <v>34</v>
          </cell>
        </row>
        <row r="4680">
          <cell r="A4680" t="str">
            <v>221230051Irrigated</v>
          </cell>
          <cell r="B4680">
            <v>44</v>
          </cell>
          <cell r="R4680" t="str">
            <v>221210041All</v>
          </cell>
          <cell r="S4680">
            <v>78</v>
          </cell>
        </row>
        <row r="4681">
          <cell r="A4681" t="str">
            <v>221230051Nonirrigated</v>
          </cell>
          <cell r="B4681">
            <v>44</v>
          </cell>
          <cell r="R4681" t="str">
            <v>221210081All</v>
          </cell>
          <cell r="S4681">
            <v>23</v>
          </cell>
        </row>
        <row r="4682">
          <cell r="A4682" t="str">
            <v>221230081All</v>
          </cell>
          <cell r="B4682">
            <v>22</v>
          </cell>
          <cell r="R4682" t="str">
            <v>221230011All</v>
          </cell>
          <cell r="S4682">
            <v>34</v>
          </cell>
        </row>
        <row r="4683">
          <cell r="A4683" t="str">
            <v>221230081Irrigated</v>
          </cell>
          <cell r="B4683">
            <v>25</v>
          </cell>
          <cell r="R4683" t="str">
            <v>221230016All</v>
          </cell>
          <cell r="S4683">
            <v>52</v>
          </cell>
        </row>
        <row r="4684">
          <cell r="A4684" t="str">
            <v>221230081Nonirrigated</v>
          </cell>
          <cell r="B4684">
            <v>15</v>
          </cell>
          <cell r="R4684" t="str">
            <v>221230018LGRAll</v>
          </cell>
          <cell r="S4684">
            <v>4586</v>
          </cell>
        </row>
        <row r="4685">
          <cell r="A4685" t="str">
            <v>221250041All</v>
          </cell>
          <cell r="B4685">
            <v>78</v>
          </cell>
          <cell r="R4685" t="str">
            <v>221230041All</v>
          </cell>
          <cell r="S4685">
            <v>99</v>
          </cell>
        </row>
        <row r="4686">
          <cell r="A4686" t="str">
            <v>221250081All</v>
          </cell>
          <cell r="B4686">
            <v>17</v>
          </cell>
          <cell r="R4686" t="str">
            <v>221230051All</v>
          </cell>
          <cell r="S4686">
            <v>44</v>
          </cell>
        </row>
        <row r="4687">
          <cell r="A4687" t="str">
            <v>230010011All</v>
          </cell>
          <cell r="B4687">
            <v>32</v>
          </cell>
          <cell r="R4687" t="str">
            <v>221230051Irrigated</v>
          </cell>
          <cell r="S4687">
            <v>44</v>
          </cell>
        </row>
        <row r="4688">
          <cell r="A4688" t="str">
            <v>230010016All</v>
          </cell>
          <cell r="B4688">
            <v>52</v>
          </cell>
          <cell r="R4688" t="str">
            <v>221230051NonIrrigated</v>
          </cell>
          <cell r="S4688">
            <v>44</v>
          </cell>
        </row>
        <row r="4689">
          <cell r="A4689" t="str">
            <v>230010041All</v>
          </cell>
          <cell r="B4689">
            <v>67</v>
          </cell>
          <cell r="R4689" t="str">
            <v>221230081All</v>
          </cell>
          <cell r="S4689">
            <v>22</v>
          </cell>
        </row>
        <row r="4690">
          <cell r="A4690" t="str">
            <v>230030011All</v>
          </cell>
          <cell r="B4690">
            <v>32</v>
          </cell>
          <cell r="R4690" t="str">
            <v>221230081Irrigated</v>
          </cell>
          <cell r="S4690">
            <v>25</v>
          </cell>
        </row>
        <row r="4691">
          <cell r="A4691" t="str">
            <v>230030016All</v>
          </cell>
          <cell r="B4691">
            <v>52</v>
          </cell>
          <cell r="R4691" t="str">
            <v>221230081NonIrrigated</v>
          </cell>
          <cell r="S4691">
            <v>15</v>
          </cell>
        </row>
        <row r="4692">
          <cell r="A4692" t="str">
            <v>230030041All</v>
          </cell>
          <cell r="B4692">
            <v>67</v>
          </cell>
          <cell r="R4692" t="str">
            <v>221250041All</v>
          </cell>
          <cell r="S4692">
            <v>78</v>
          </cell>
        </row>
        <row r="4693">
          <cell r="A4693" t="str">
            <v>230030091All</v>
          </cell>
          <cell r="B4693">
            <v>43</v>
          </cell>
          <cell r="R4693" t="str">
            <v>221250081All</v>
          </cell>
          <cell r="S4693">
            <v>17</v>
          </cell>
        </row>
        <row r="4694">
          <cell r="A4694" t="str">
            <v>230050016All</v>
          </cell>
          <cell r="B4694">
            <v>52</v>
          </cell>
          <cell r="R4694" t="str">
            <v>230010011All</v>
          </cell>
          <cell r="S4694">
            <v>32</v>
          </cell>
        </row>
        <row r="4695">
          <cell r="A4695" t="str">
            <v>230050041All</v>
          </cell>
          <cell r="B4695">
            <v>67</v>
          </cell>
          <cell r="R4695" t="str">
            <v>230010016All</v>
          </cell>
          <cell r="S4695">
            <v>52</v>
          </cell>
        </row>
        <row r="4696">
          <cell r="A4696" t="str">
            <v>230070011All</v>
          </cell>
          <cell r="B4696">
            <v>32</v>
          </cell>
          <cell r="R4696" t="str">
            <v>230010041All</v>
          </cell>
          <cell r="S4696">
            <v>67</v>
          </cell>
        </row>
        <row r="4697">
          <cell r="A4697" t="str">
            <v>230070016All</v>
          </cell>
          <cell r="B4697">
            <v>52</v>
          </cell>
          <cell r="R4697" t="str">
            <v>230030011All</v>
          </cell>
          <cell r="S4697">
            <v>32</v>
          </cell>
        </row>
        <row r="4698">
          <cell r="A4698" t="str">
            <v>230070041All</v>
          </cell>
          <cell r="B4698">
            <v>67</v>
          </cell>
          <cell r="R4698" t="str">
            <v>230030016All</v>
          </cell>
          <cell r="S4698">
            <v>52</v>
          </cell>
        </row>
        <row r="4699">
          <cell r="A4699" t="str">
            <v>230090016All</v>
          </cell>
          <cell r="B4699">
            <v>52</v>
          </cell>
          <cell r="R4699" t="str">
            <v>230030041All</v>
          </cell>
          <cell r="S4699">
            <v>67</v>
          </cell>
        </row>
        <row r="4700">
          <cell r="A4700" t="str">
            <v>230110011All</v>
          </cell>
          <cell r="B4700">
            <v>32</v>
          </cell>
          <cell r="R4700" t="str">
            <v>230030091All</v>
          </cell>
          <cell r="S4700">
            <v>43</v>
          </cell>
        </row>
        <row r="4701">
          <cell r="A4701" t="str">
            <v>230110016All</v>
          </cell>
          <cell r="B4701">
            <v>52</v>
          </cell>
          <cell r="R4701" t="str">
            <v>230050016All</v>
          </cell>
          <cell r="S4701">
            <v>52</v>
          </cell>
        </row>
        <row r="4702">
          <cell r="A4702" t="str">
            <v>230110041All</v>
          </cell>
          <cell r="B4702">
            <v>67</v>
          </cell>
          <cell r="R4702" t="str">
            <v>230050041All</v>
          </cell>
          <cell r="S4702">
            <v>67</v>
          </cell>
        </row>
        <row r="4703">
          <cell r="A4703" t="str">
            <v>230130041All</v>
          </cell>
          <cell r="B4703">
            <v>67</v>
          </cell>
          <cell r="R4703" t="str">
            <v>230070011All</v>
          </cell>
          <cell r="S4703">
            <v>32</v>
          </cell>
        </row>
        <row r="4704">
          <cell r="A4704" t="str">
            <v>230150016All</v>
          </cell>
          <cell r="B4704">
            <v>52</v>
          </cell>
          <cell r="R4704" t="str">
            <v>230070016All</v>
          </cell>
          <cell r="S4704">
            <v>52</v>
          </cell>
        </row>
        <row r="4705">
          <cell r="A4705" t="str">
            <v>230150041All</v>
          </cell>
          <cell r="B4705">
            <v>67</v>
          </cell>
          <cell r="R4705" t="str">
            <v>230070041All</v>
          </cell>
          <cell r="S4705">
            <v>67</v>
          </cell>
        </row>
        <row r="4706">
          <cell r="A4706" t="str">
            <v>230170016All</v>
          </cell>
          <cell r="B4706">
            <v>52</v>
          </cell>
          <cell r="R4706" t="str">
            <v>230090016All</v>
          </cell>
          <cell r="S4706">
            <v>52</v>
          </cell>
        </row>
        <row r="4707">
          <cell r="A4707" t="str">
            <v>230170041All</v>
          </cell>
          <cell r="B4707">
            <v>67</v>
          </cell>
          <cell r="R4707" t="str">
            <v>230110011All</v>
          </cell>
          <cell r="S4707">
            <v>32</v>
          </cell>
        </row>
        <row r="4708">
          <cell r="A4708" t="str">
            <v>230190011All</v>
          </cell>
          <cell r="B4708">
            <v>32</v>
          </cell>
          <cell r="R4708" t="str">
            <v>230110016All</v>
          </cell>
          <cell r="S4708">
            <v>52</v>
          </cell>
        </row>
        <row r="4709">
          <cell r="A4709" t="str">
            <v>230190016All</v>
          </cell>
          <cell r="B4709">
            <v>52</v>
          </cell>
          <cell r="R4709" t="str">
            <v>230110041All</v>
          </cell>
          <cell r="S4709">
            <v>67</v>
          </cell>
        </row>
        <row r="4710">
          <cell r="A4710" t="str">
            <v>230190041All</v>
          </cell>
          <cell r="B4710">
            <v>67</v>
          </cell>
          <cell r="R4710" t="str">
            <v>230130041All</v>
          </cell>
          <cell r="S4710">
            <v>67</v>
          </cell>
        </row>
        <row r="4711">
          <cell r="A4711" t="str">
            <v>230210011All</v>
          </cell>
          <cell r="B4711">
            <v>32</v>
          </cell>
          <cell r="R4711" t="str">
            <v>230150016All</v>
          </cell>
          <cell r="S4711">
            <v>52</v>
          </cell>
        </row>
        <row r="4712">
          <cell r="A4712" t="str">
            <v>230210016All</v>
          </cell>
          <cell r="B4712">
            <v>52</v>
          </cell>
          <cell r="R4712" t="str">
            <v>230150041All</v>
          </cell>
          <cell r="S4712">
            <v>67</v>
          </cell>
        </row>
        <row r="4713">
          <cell r="A4713" t="str">
            <v>230210041All</v>
          </cell>
          <cell r="B4713">
            <v>67</v>
          </cell>
          <cell r="R4713" t="str">
            <v>230170016All</v>
          </cell>
          <cell r="S4713">
            <v>52</v>
          </cell>
        </row>
        <row r="4714">
          <cell r="A4714" t="str">
            <v>230230011All</v>
          </cell>
          <cell r="B4714">
            <v>32</v>
          </cell>
          <cell r="R4714" t="str">
            <v>230170041All</v>
          </cell>
          <cell r="S4714">
            <v>67</v>
          </cell>
        </row>
        <row r="4715">
          <cell r="A4715" t="str">
            <v>230230016All</v>
          </cell>
          <cell r="B4715">
            <v>52</v>
          </cell>
          <cell r="R4715" t="str">
            <v>230190011All</v>
          </cell>
          <cell r="S4715">
            <v>32</v>
          </cell>
        </row>
        <row r="4716">
          <cell r="A4716" t="str">
            <v>230230041All</v>
          </cell>
          <cell r="B4716">
            <v>67</v>
          </cell>
          <cell r="R4716" t="str">
            <v>230190016All</v>
          </cell>
          <cell r="S4716">
            <v>52</v>
          </cell>
        </row>
        <row r="4717">
          <cell r="A4717" t="str">
            <v>230250011All</v>
          </cell>
          <cell r="B4717">
            <v>32</v>
          </cell>
          <cell r="R4717" t="str">
            <v>230190041All</v>
          </cell>
          <cell r="S4717">
            <v>67</v>
          </cell>
        </row>
        <row r="4718">
          <cell r="A4718" t="str">
            <v>230250016All</v>
          </cell>
          <cell r="B4718">
            <v>52</v>
          </cell>
          <cell r="R4718" t="str">
            <v>230210011All</v>
          </cell>
          <cell r="S4718">
            <v>32</v>
          </cell>
        </row>
        <row r="4719">
          <cell r="A4719" t="str">
            <v>230250041All</v>
          </cell>
          <cell r="B4719">
            <v>67</v>
          </cell>
          <cell r="R4719" t="str">
            <v>230210016All</v>
          </cell>
          <cell r="S4719">
            <v>52</v>
          </cell>
        </row>
        <row r="4720">
          <cell r="A4720" t="str">
            <v>230270011All</v>
          </cell>
          <cell r="B4720">
            <v>32</v>
          </cell>
          <cell r="R4720" t="str">
            <v>230210041All</v>
          </cell>
          <cell r="S4720">
            <v>67</v>
          </cell>
        </row>
        <row r="4721">
          <cell r="A4721" t="str">
            <v>230270016All</v>
          </cell>
          <cell r="B4721">
            <v>52</v>
          </cell>
          <cell r="R4721" t="str">
            <v>230230011All</v>
          </cell>
          <cell r="S4721">
            <v>32</v>
          </cell>
        </row>
        <row r="4722">
          <cell r="A4722" t="str">
            <v>230270041All</v>
          </cell>
          <cell r="B4722">
            <v>67</v>
          </cell>
          <cell r="R4722" t="str">
            <v>230230016All</v>
          </cell>
          <cell r="S4722">
            <v>52</v>
          </cell>
        </row>
        <row r="4723">
          <cell r="A4723" t="str">
            <v>230310016All</v>
          </cell>
          <cell r="B4723">
            <v>52</v>
          </cell>
          <cell r="R4723" t="str">
            <v>230230041All</v>
          </cell>
          <cell r="S4723">
            <v>67</v>
          </cell>
        </row>
        <row r="4724">
          <cell r="A4724" t="str">
            <v>230310041All</v>
          </cell>
          <cell r="B4724">
            <v>67</v>
          </cell>
          <cell r="R4724" t="str">
            <v>230250011All</v>
          </cell>
          <cell r="S4724">
            <v>32</v>
          </cell>
        </row>
        <row r="4725">
          <cell r="A4725" t="str">
            <v>240010011All</v>
          </cell>
          <cell r="B4725">
            <v>32</v>
          </cell>
          <cell r="R4725" t="str">
            <v>230250016All</v>
          </cell>
          <cell r="S4725">
            <v>52</v>
          </cell>
        </row>
        <row r="4726">
          <cell r="A4726" t="str">
            <v>240010041All</v>
          </cell>
          <cell r="B4726">
            <v>64</v>
          </cell>
          <cell r="R4726" t="str">
            <v>230250041All</v>
          </cell>
          <cell r="S4726">
            <v>67</v>
          </cell>
        </row>
        <row r="4727">
          <cell r="A4727" t="str">
            <v>240010081All</v>
          </cell>
          <cell r="B4727">
            <v>24</v>
          </cell>
          <cell r="R4727" t="str">
            <v>230270011All</v>
          </cell>
          <cell r="S4727">
            <v>32</v>
          </cell>
        </row>
        <row r="4728">
          <cell r="A4728" t="str">
            <v>240030011All</v>
          </cell>
          <cell r="B4728">
            <v>37</v>
          </cell>
          <cell r="R4728" t="str">
            <v>230270016All</v>
          </cell>
          <cell r="S4728">
            <v>52</v>
          </cell>
        </row>
        <row r="4729">
          <cell r="A4729" t="str">
            <v>240030041All</v>
          </cell>
          <cell r="B4729">
            <v>78</v>
          </cell>
          <cell r="R4729" t="str">
            <v>230270041All</v>
          </cell>
          <cell r="S4729">
            <v>67</v>
          </cell>
        </row>
        <row r="4730">
          <cell r="A4730" t="str">
            <v>240030081All</v>
          </cell>
          <cell r="B4730">
            <v>23</v>
          </cell>
          <cell r="R4730" t="str">
            <v>230310016All</v>
          </cell>
          <cell r="S4730">
            <v>52</v>
          </cell>
        </row>
        <row r="4731">
          <cell r="A4731" t="str">
            <v>240050011All</v>
          </cell>
          <cell r="B4731">
            <v>40</v>
          </cell>
          <cell r="R4731" t="str">
            <v>230310041All</v>
          </cell>
          <cell r="S4731">
            <v>67</v>
          </cell>
        </row>
        <row r="4732">
          <cell r="A4732" t="str">
            <v>240050016All</v>
          </cell>
          <cell r="B4732">
            <v>41</v>
          </cell>
          <cell r="R4732" t="str">
            <v>240010011All</v>
          </cell>
          <cell r="S4732">
            <v>32</v>
          </cell>
        </row>
        <row r="4733">
          <cell r="A4733" t="str">
            <v>240050041All</v>
          </cell>
          <cell r="B4733">
            <v>83</v>
          </cell>
          <cell r="R4733" t="str">
            <v>240010041All</v>
          </cell>
          <cell r="S4733">
            <v>64</v>
          </cell>
        </row>
        <row r="4734">
          <cell r="A4734" t="str">
            <v>240050051All</v>
          </cell>
          <cell r="B4734">
            <v>39</v>
          </cell>
          <cell r="R4734" t="str">
            <v>240010081All</v>
          </cell>
          <cell r="S4734">
            <v>24</v>
          </cell>
        </row>
        <row r="4735">
          <cell r="A4735" t="str">
            <v>240050081All</v>
          </cell>
          <cell r="B4735">
            <v>26</v>
          </cell>
          <cell r="R4735" t="str">
            <v>240030011All</v>
          </cell>
          <cell r="S4735">
            <v>37</v>
          </cell>
        </row>
        <row r="4736">
          <cell r="A4736" t="str">
            <v>240050091All</v>
          </cell>
          <cell r="B4736">
            <v>54</v>
          </cell>
          <cell r="R4736" t="str">
            <v>240030041All</v>
          </cell>
          <cell r="S4736">
            <v>78</v>
          </cell>
        </row>
        <row r="4737">
          <cell r="A4737" t="str">
            <v>240090011All</v>
          </cell>
          <cell r="B4737">
            <v>36</v>
          </cell>
          <cell r="R4737" t="str">
            <v>240030081All</v>
          </cell>
          <cell r="S4737">
            <v>23</v>
          </cell>
        </row>
        <row r="4738">
          <cell r="A4738" t="str">
            <v>240090041All</v>
          </cell>
          <cell r="B4738">
            <v>70</v>
          </cell>
          <cell r="R4738" t="str">
            <v>240050011All</v>
          </cell>
          <cell r="S4738">
            <v>40</v>
          </cell>
        </row>
        <row r="4739">
          <cell r="A4739" t="str">
            <v>240090081All</v>
          </cell>
          <cell r="B4739">
            <v>20</v>
          </cell>
          <cell r="R4739" t="str">
            <v>240050016All</v>
          </cell>
          <cell r="S4739">
            <v>41</v>
          </cell>
        </row>
        <row r="4740">
          <cell r="A4740" t="str">
            <v>240110011All</v>
          </cell>
          <cell r="B4740">
            <v>41</v>
          </cell>
          <cell r="R4740" t="str">
            <v>240050041All</v>
          </cell>
          <cell r="S4740">
            <v>83</v>
          </cell>
        </row>
        <row r="4741">
          <cell r="A4741" t="str">
            <v>240110041All</v>
          </cell>
          <cell r="B4741">
            <v>95</v>
          </cell>
          <cell r="R4741" t="str">
            <v>240050051All</v>
          </cell>
          <cell r="S4741">
            <v>39</v>
          </cell>
        </row>
        <row r="4742">
          <cell r="A4742" t="str">
            <v>240110041Irrigated</v>
          </cell>
          <cell r="B4742">
            <v>123</v>
          </cell>
          <cell r="R4742" t="str">
            <v>240050081All</v>
          </cell>
          <cell r="S4742">
            <v>26</v>
          </cell>
        </row>
        <row r="4743">
          <cell r="A4743" t="str">
            <v>240110041Nonirrigated</v>
          </cell>
          <cell r="B4743">
            <v>77</v>
          </cell>
          <cell r="R4743" t="str">
            <v>240050091All</v>
          </cell>
          <cell r="S4743">
            <v>54</v>
          </cell>
        </row>
        <row r="4744">
          <cell r="A4744" t="str">
            <v>240110051All</v>
          </cell>
          <cell r="B4744">
            <v>39</v>
          </cell>
          <cell r="R4744" t="str">
            <v>240090011All</v>
          </cell>
          <cell r="S4744">
            <v>36</v>
          </cell>
        </row>
        <row r="4745">
          <cell r="A4745" t="str">
            <v>240110081All</v>
          </cell>
          <cell r="B4745">
            <v>22</v>
          </cell>
          <cell r="R4745" t="str">
            <v>240090041All</v>
          </cell>
          <cell r="S4745">
            <v>70</v>
          </cell>
        </row>
        <row r="4746">
          <cell r="A4746" t="str">
            <v>240110091All</v>
          </cell>
          <cell r="B4746">
            <v>55</v>
          </cell>
          <cell r="R4746" t="str">
            <v>240090081All</v>
          </cell>
          <cell r="S4746">
            <v>20</v>
          </cell>
        </row>
        <row r="4747">
          <cell r="A4747" t="str">
            <v>240130011All</v>
          </cell>
          <cell r="B4747">
            <v>49</v>
          </cell>
          <cell r="R4747" t="str">
            <v>240110011All</v>
          </cell>
          <cell r="S4747">
            <v>41</v>
          </cell>
        </row>
        <row r="4748">
          <cell r="A4748" t="str">
            <v>240130016All</v>
          </cell>
          <cell r="B4748">
            <v>41</v>
          </cell>
          <cell r="R4748" t="str">
            <v>240110041All</v>
          </cell>
          <cell r="S4748">
            <v>95</v>
          </cell>
        </row>
        <row r="4749">
          <cell r="A4749" t="str">
            <v>240130041All</v>
          </cell>
          <cell r="B4749">
            <v>79</v>
          </cell>
          <cell r="R4749" t="str">
            <v>240110041Irrigated</v>
          </cell>
          <cell r="S4749">
            <v>123</v>
          </cell>
        </row>
        <row r="4750">
          <cell r="A4750" t="str">
            <v>240130081All</v>
          </cell>
          <cell r="B4750">
            <v>21</v>
          </cell>
          <cell r="R4750" t="str">
            <v>240110041NonIrrigated</v>
          </cell>
          <cell r="S4750">
            <v>77</v>
          </cell>
        </row>
        <row r="4751">
          <cell r="A4751" t="str">
            <v>240130091All</v>
          </cell>
          <cell r="B4751">
            <v>58</v>
          </cell>
          <cell r="R4751" t="str">
            <v>240110051All</v>
          </cell>
          <cell r="S4751">
            <v>39</v>
          </cell>
        </row>
        <row r="4752">
          <cell r="A4752" t="str">
            <v>240150011All</v>
          </cell>
          <cell r="B4752">
            <v>46</v>
          </cell>
          <cell r="R4752" t="str">
            <v>240110081All</v>
          </cell>
          <cell r="S4752">
            <v>22</v>
          </cell>
        </row>
        <row r="4753">
          <cell r="A4753" t="str">
            <v>240150041All</v>
          </cell>
          <cell r="B4753">
            <v>83</v>
          </cell>
          <cell r="R4753" t="str">
            <v>240110091All</v>
          </cell>
          <cell r="S4753">
            <v>55</v>
          </cell>
        </row>
        <row r="4754">
          <cell r="A4754" t="str">
            <v>240150051All</v>
          </cell>
          <cell r="B4754">
            <v>39</v>
          </cell>
          <cell r="R4754" t="str">
            <v>240130011All</v>
          </cell>
          <cell r="S4754">
            <v>49</v>
          </cell>
        </row>
        <row r="4755">
          <cell r="A4755" t="str">
            <v>240150081All</v>
          </cell>
          <cell r="B4755">
            <v>25</v>
          </cell>
          <cell r="R4755" t="str">
            <v>240130016All</v>
          </cell>
          <cell r="S4755">
            <v>41</v>
          </cell>
        </row>
        <row r="4756">
          <cell r="A4756" t="str">
            <v>240150091All</v>
          </cell>
          <cell r="B4756">
            <v>56</v>
          </cell>
          <cell r="R4756" t="str">
            <v>240130041All</v>
          </cell>
          <cell r="S4756">
            <v>79</v>
          </cell>
        </row>
        <row r="4757">
          <cell r="A4757" t="str">
            <v>240170011All</v>
          </cell>
          <cell r="B4757">
            <v>37</v>
          </cell>
          <cell r="R4757" t="str">
            <v>240130081All</v>
          </cell>
          <cell r="S4757">
            <v>21</v>
          </cell>
        </row>
        <row r="4758">
          <cell r="A4758" t="str">
            <v>240170041All</v>
          </cell>
          <cell r="B4758">
            <v>69</v>
          </cell>
          <cell r="R4758" t="str">
            <v>240130091All</v>
          </cell>
          <cell r="S4758">
            <v>58</v>
          </cell>
        </row>
        <row r="4759">
          <cell r="A4759" t="str">
            <v>240170081All</v>
          </cell>
          <cell r="B4759">
            <v>19</v>
          </cell>
          <cell r="R4759" t="str">
            <v>240150011All</v>
          </cell>
          <cell r="S4759">
            <v>46</v>
          </cell>
        </row>
        <row r="4760">
          <cell r="A4760" t="str">
            <v>240170091All</v>
          </cell>
          <cell r="B4760">
            <v>53</v>
          </cell>
          <cell r="R4760" t="str">
            <v>240150041All</v>
          </cell>
          <cell r="S4760">
            <v>83</v>
          </cell>
        </row>
        <row r="4761">
          <cell r="A4761" t="str">
            <v>240190011All</v>
          </cell>
          <cell r="B4761">
            <v>45</v>
          </cell>
          <cell r="R4761" t="str">
            <v>240150051All</v>
          </cell>
          <cell r="S4761">
            <v>39</v>
          </cell>
        </row>
        <row r="4762">
          <cell r="A4762" t="str">
            <v>240190041All</v>
          </cell>
          <cell r="B4762">
            <v>101</v>
          </cell>
          <cell r="R4762" t="str">
            <v>240150081All</v>
          </cell>
          <cell r="S4762">
            <v>25</v>
          </cell>
        </row>
        <row r="4763">
          <cell r="A4763" t="str">
            <v>240190041Irrigated</v>
          </cell>
          <cell r="B4763">
            <v>120</v>
          </cell>
          <cell r="R4763" t="str">
            <v>240150091All</v>
          </cell>
          <cell r="S4763">
            <v>56</v>
          </cell>
        </row>
        <row r="4764">
          <cell r="A4764" t="str">
            <v>240190041Nonirrigated</v>
          </cell>
          <cell r="B4764">
            <v>85</v>
          </cell>
          <cell r="R4764" t="str">
            <v>240170011All</v>
          </cell>
          <cell r="S4764">
            <v>37</v>
          </cell>
        </row>
        <row r="4765">
          <cell r="A4765" t="str">
            <v>240190051All</v>
          </cell>
          <cell r="B4765">
            <v>39</v>
          </cell>
          <cell r="R4765" t="str">
            <v>240170041All</v>
          </cell>
          <cell r="S4765">
            <v>69</v>
          </cell>
        </row>
        <row r="4766">
          <cell r="A4766" t="str">
            <v>240190081All</v>
          </cell>
          <cell r="B4766">
            <v>24</v>
          </cell>
          <cell r="R4766" t="str">
            <v>240170081All</v>
          </cell>
          <cell r="S4766">
            <v>19</v>
          </cell>
        </row>
        <row r="4767">
          <cell r="A4767" t="str">
            <v>240190091All</v>
          </cell>
          <cell r="B4767">
            <v>52</v>
          </cell>
          <cell r="R4767" t="str">
            <v>240170091All</v>
          </cell>
          <cell r="S4767">
            <v>53</v>
          </cell>
        </row>
        <row r="4768">
          <cell r="A4768" t="str">
            <v>240210011All</v>
          </cell>
          <cell r="B4768">
            <v>45</v>
          </cell>
          <cell r="R4768" t="str">
            <v>240190011All</v>
          </cell>
          <cell r="S4768">
            <v>45</v>
          </cell>
        </row>
        <row r="4769">
          <cell r="A4769" t="str">
            <v>240210016All</v>
          </cell>
          <cell r="B4769">
            <v>41</v>
          </cell>
          <cell r="R4769" t="str">
            <v>240190041All</v>
          </cell>
          <cell r="S4769">
            <v>101</v>
          </cell>
        </row>
        <row r="4770">
          <cell r="A4770" t="str">
            <v>240210041All</v>
          </cell>
          <cell r="B4770">
            <v>73</v>
          </cell>
          <cell r="R4770" t="str">
            <v>240190041Irrigated</v>
          </cell>
          <cell r="S4770">
            <v>120</v>
          </cell>
        </row>
        <row r="4771">
          <cell r="A4771" t="str">
            <v>240210081All</v>
          </cell>
          <cell r="B4771">
            <v>24</v>
          </cell>
          <cell r="R4771" t="str">
            <v>240190041NonIrrigated</v>
          </cell>
          <cell r="S4771">
            <v>85</v>
          </cell>
        </row>
        <row r="4772">
          <cell r="A4772" t="str">
            <v>240210091All</v>
          </cell>
          <cell r="B4772">
            <v>52</v>
          </cell>
          <cell r="R4772" t="str">
            <v>240190051All</v>
          </cell>
          <cell r="S4772">
            <v>39</v>
          </cell>
        </row>
        <row r="4773">
          <cell r="A4773" t="str">
            <v>240230011All</v>
          </cell>
          <cell r="B4773">
            <v>32</v>
          </cell>
          <cell r="R4773" t="str">
            <v>240190081All</v>
          </cell>
          <cell r="S4773">
            <v>24</v>
          </cell>
        </row>
        <row r="4774">
          <cell r="A4774" t="str">
            <v>240230016All</v>
          </cell>
          <cell r="B4774">
            <v>41</v>
          </cell>
          <cell r="R4774" t="str">
            <v>240190091All</v>
          </cell>
          <cell r="S4774">
            <v>52</v>
          </cell>
        </row>
        <row r="4775">
          <cell r="A4775" t="str">
            <v>240230041All</v>
          </cell>
          <cell r="B4775">
            <v>67</v>
          </cell>
          <cell r="R4775" t="str">
            <v>240210011All</v>
          </cell>
          <cell r="S4775">
            <v>45</v>
          </cell>
        </row>
        <row r="4776">
          <cell r="A4776" t="str">
            <v>240250011All</v>
          </cell>
          <cell r="B4776">
            <v>41</v>
          </cell>
          <cell r="R4776" t="str">
            <v>240210016All</v>
          </cell>
          <cell r="S4776">
            <v>41</v>
          </cell>
        </row>
        <row r="4777">
          <cell r="A4777" t="str">
            <v>240250016All</v>
          </cell>
          <cell r="B4777">
            <v>41</v>
          </cell>
          <cell r="R4777" t="str">
            <v>240210041All</v>
          </cell>
          <cell r="S4777">
            <v>73</v>
          </cell>
        </row>
        <row r="4778">
          <cell r="A4778" t="str">
            <v>240250041All</v>
          </cell>
          <cell r="B4778">
            <v>83</v>
          </cell>
          <cell r="R4778" t="str">
            <v>240210081All</v>
          </cell>
          <cell r="S4778">
            <v>24</v>
          </cell>
        </row>
        <row r="4779">
          <cell r="A4779" t="str">
            <v>240250081All</v>
          </cell>
          <cell r="B4779">
            <v>27</v>
          </cell>
          <cell r="R4779" t="str">
            <v>240210091All</v>
          </cell>
          <cell r="S4779">
            <v>52</v>
          </cell>
        </row>
        <row r="4780">
          <cell r="A4780" t="str">
            <v>240250091All</v>
          </cell>
          <cell r="B4780">
            <v>53</v>
          </cell>
          <cell r="R4780" t="str">
            <v>240230011All</v>
          </cell>
          <cell r="S4780">
            <v>32</v>
          </cell>
        </row>
        <row r="4781">
          <cell r="A4781" t="str">
            <v>240270011All</v>
          </cell>
          <cell r="B4781">
            <v>43</v>
          </cell>
          <cell r="R4781" t="str">
            <v>240230016All</v>
          </cell>
          <cell r="S4781">
            <v>41</v>
          </cell>
        </row>
        <row r="4782">
          <cell r="A4782" t="str">
            <v>240270041All</v>
          </cell>
          <cell r="B4782">
            <v>79</v>
          </cell>
          <cell r="R4782" t="str">
            <v>240230041All</v>
          </cell>
          <cell r="S4782">
            <v>67</v>
          </cell>
        </row>
        <row r="4783">
          <cell r="A4783" t="str">
            <v>240270051All</v>
          </cell>
          <cell r="B4783">
            <v>39</v>
          </cell>
          <cell r="R4783" t="str">
            <v>240250011All</v>
          </cell>
          <cell r="S4783">
            <v>41</v>
          </cell>
        </row>
        <row r="4784">
          <cell r="A4784" t="str">
            <v>240270081All</v>
          </cell>
          <cell r="B4784">
            <v>24</v>
          </cell>
          <cell r="R4784" t="str">
            <v>240250016All</v>
          </cell>
          <cell r="S4784">
            <v>41</v>
          </cell>
        </row>
        <row r="4785">
          <cell r="A4785" t="str">
            <v>240290011All</v>
          </cell>
          <cell r="B4785">
            <v>48</v>
          </cell>
          <cell r="R4785" t="str">
            <v>240250041All</v>
          </cell>
          <cell r="S4785">
            <v>83</v>
          </cell>
        </row>
        <row r="4786">
          <cell r="A4786" t="str">
            <v>240290041All</v>
          </cell>
          <cell r="B4786">
            <v>89</v>
          </cell>
          <cell r="R4786" t="str">
            <v>240250081All</v>
          </cell>
          <cell r="S4786">
            <v>27</v>
          </cell>
        </row>
        <row r="4787">
          <cell r="A4787" t="str">
            <v>240290051All</v>
          </cell>
          <cell r="B4787">
            <v>39</v>
          </cell>
          <cell r="R4787" t="str">
            <v>240250091All</v>
          </cell>
          <cell r="S4787">
            <v>53</v>
          </cell>
        </row>
        <row r="4788">
          <cell r="A4788" t="str">
            <v>240290081All</v>
          </cell>
          <cell r="B4788">
            <v>25</v>
          </cell>
          <cell r="R4788" t="str">
            <v>240270011All</v>
          </cell>
          <cell r="S4788">
            <v>43</v>
          </cell>
        </row>
        <row r="4789">
          <cell r="A4789" t="str">
            <v>240290091All</v>
          </cell>
          <cell r="B4789">
            <v>59</v>
          </cell>
          <cell r="R4789" t="str">
            <v>240270041All</v>
          </cell>
          <cell r="S4789">
            <v>79</v>
          </cell>
        </row>
        <row r="4790">
          <cell r="A4790" t="str">
            <v>240310011All</v>
          </cell>
          <cell r="B4790">
            <v>44</v>
          </cell>
          <cell r="R4790" t="str">
            <v>240270051All</v>
          </cell>
          <cell r="S4790">
            <v>39</v>
          </cell>
        </row>
        <row r="4791">
          <cell r="A4791" t="str">
            <v>240310041All</v>
          </cell>
          <cell r="B4791">
            <v>78</v>
          </cell>
          <cell r="R4791" t="str">
            <v>240270081All</v>
          </cell>
          <cell r="S4791">
            <v>24</v>
          </cell>
        </row>
        <row r="4792">
          <cell r="A4792" t="str">
            <v>240310081All</v>
          </cell>
          <cell r="B4792">
            <v>24</v>
          </cell>
          <cell r="R4792" t="str">
            <v>240290011All</v>
          </cell>
          <cell r="S4792">
            <v>48</v>
          </cell>
        </row>
        <row r="4793">
          <cell r="A4793" t="str">
            <v>240310091All</v>
          </cell>
          <cell r="B4793">
            <v>53</v>
          </cell>
          <cell r="R4793" t="str">
            <v>240290041All</v>
          </cell>
          <cell r="S4793">
            <v>89</v>
          </cell>
        </row>
        <row r="4794">
          <cell r="A4794" t="str">
            <v>240330011All</v>
          </cell>
          <cell r="B4794">
            <v>34</v>
          </cell>
          <cell r="R4794" t="str">
            <v>240290051All</v>
          </cell>
          <cell r="S4794">
            <v>39</v>
          </cell>
        </row>
        <row r="4795">
          <cell r="A4795" t="str">
            <v>240330041All</v>
          </cell>
          <cell r="B4795">
            <v>66</v>
          </cell>
          <cell r="R4795" t="str">
            <v>240290081All</v>
          </cell>
          <cell r="S4795">
            <v>25</v>
          </cell>
        </row>
        <row r="4796">
          <cell r="A4796" t="str">
            <v>240330081All</v>
          </cell>
          <cell r="B4796">
            <v>18</v>
          </cell>
          <cell r="R4796" t="str">
            <v>240290091All</v>
          </cell>
          <cell r="S4796">
            <v>59</v>
          </cell>
        </row>
        <row r="4797">
          <cell r="A4797" t="str">
            <v>240350011All</v>
          </cell>
          <cell r="B4797">
            <v>46</v>
          </cell>
          <cell r="R4797" t="str">
            <v>240310011All</v>
          </cell>
          <cell r="S4797">
            <v>44</v>
          </cell>
        </row>
        <row r="4798">
          <cell r="A4798" t="str">
            <v>240350041All</v>
          </cell>
          <cell r="B4798">
            <v>95</v>
          </cell>
          <cell r="R4798" t="str">
            <v>240310041All</v>
          </cell>
          <cell r="S4798">
            <v>78</v>
          </cell>
        </row>
        <row r="4799">
          <cell r="A4799" t="str">
            <v>240350051All</v>
          </cell>
          <cell r="B4799">
            <v>39</v>
          </cell>
          <cell r="R4799" t="str">
            <v>240310081All</v>
          </cell>
          <cell r="S4799">
            <v>24</v>
          </cell>
        </row>
        <row r="4800">
          <cell r="A4800" t="str">
            <v>240350081All</v>
          </cell>
          <cell r="B4800">
            <v>25</v>
          </cell>
          <cell r="R4800" t="str">
            <v>240310091All</v>
          </cell>
          <cell r="S4800">
            <v>53</v>
          </cell>
        </row>
        <row r="4801">
          <cell r="A4801" t="str">
            <v>240350091All</v>
          </cell>
          <cell r="B4801">
            <v>59</v>
          </cell>
          <cell r="R4801" t="str">
            <v>240330011All</v>
          </cell>
          <cell r="S4801">
            <v>34</v>
          </cell>
        </row>
        <row r="4802">
          <cell r="A4802" t="str">
            <v>240350091Irrigated</v>
          </cell>
          <cell r="B4802">
            <v>59</v>
          </cell>
          <cell r="R4802" t="str">
            <v>240330041All</v>
          </cell>
          <cell r="S4802">
            <v>66</v>
          </cell>
        </row>
        <row r="4803">
          <cell r="A4803" t="str">
            <v>240350091Nonirrigated</v>
          </cell>
          <cell r="B4803">
            <v>59</v>
          </cell>
          <cell r="R4803" t="str">
            <v>240330081All</v>
          </cell>
          <cell r="S4803">
            <v>18</v>
          </cell>
        </row>
        <row r="4804">
          <cell r="A4804" t="str">
            <v>240370011All</v>
          </cell>
          <cell r="B4804">
            <v>43</v>
          </cell>
          <cell r="R4804" t="str">
            <v>240350011All</v>
          </cell>
          <cell r="S4804">
            <v>46</v>
          </cell>
        </row>
        <row r="4805">
          <cell r="A4805" t="str">
            <v>240370041All</v>
          </cell>
          <cell r="B4805">
            <v>69</v>
          </cell>
          <cell r="R4805" t="str">
            <v>240350041All</v>
          </cell>
          <cell r="S4805">
            <v>95</v>
          </cell>
        </row>
        <row r="4806">
          <cell r="A4806" t="str">
            <v>240370051All</v>
          </cell>
          <cell r="B4806">
            <v>39</v>
          </cell>
          <cell r="R4806" t="str">
            <v>240350051All</v>
          </cell>
          <cell r="S4806">
            <v>39</v>
          </cell>
        </row>
        <row r="4807">
          <cell r="A4807" t="str">
            <v>240370081All</v>
          </cell>
          <cell r="B4807">
            <v>20</v>
          </cell>
          <cell r="R4807" t="str">
            <v>240350081All</v>
          </cell>
          <cell r="S4807">
            <v>25</v>
          </cell>
        </row>
        <row r="4808">
          <cell r="A4808" t="str">
            <v>240370091All</v>
          </cell>
          <cell r="B4808">
            <v>53</v>
          </cell>
          <cell r="R4808" t="str">
            <v>240350091All</v>
          </cell>
          <cell r="S4808">
            <v>59</v>
          </cell>
        </row>
        <row r="4809">
          <cell r="A4809" t="str">
            <v>240390011All</v>
          </cell>
          <cell r="B4809">
            <v>44</v>
          </cell>
          <cell r="R4809" t="str">
            <v>240350091Irrigated</v>
          </cell>
          <cell r="S4809">
            <v>59</v>
          </cell>
        </row>
        <row r="4810">
          <cell r="A4810" t="str">
            <v>240390041All</v>
          </cell>
          <cell r="B4810">
            <v>88</v>
          </cell>
          <cell r="R4810" t="str">
            <v>240350091NonIrrigated</v>
          </cell>
          <cell r="S4810">
            <v>59</v>
          </cell>
        </row>
        <row r="4811">
          <cell r="A4811" t="str">
            <v>240390051All</v>
          </cell>
          <cell r="B4811">
            <v>39</v>
          </cell>
          <cell r="R4811" t="str">
            <v>240370011All</v>
          </cell>
          <cell r="S4811">
            <v>43</v>
          </cell>
        </row>
        <row r="4812">
          <cell r="A4812" t="str">
            <v>240390081All</v>
          </cell>
          <cell r="B4812">
            <v>26</v>
          </cell>
          <cell r="R4812" t="str">
            <v>240370041All</v>
          </cell>
          <cell r="S4812">
            <v>69</v>
          </cell>
        </row>
        <row r="4813">
          <cell r="A4813" t="str">
            <v>240390091All</v>
          </cell>
          <cell r="B4813">
            <v>52</v>
          </cell>
          <cell r="R4813" t="str">
            <v>240370051All</v>
          </cell>
          <cell r="S4813">
            <v>39</v>
          </cell>
        </row>
        <row r="4814">
          <cell r="A4814" t="str">
            <v>240410011All</v>
          </cell>
          <cell r="B4814">
            <v>46</v>
          </cell>
          <cell r="R4814" t="str">
            <v>240370081All</v>
          </cell>
          <cell r="S4814">
            <v>20</v>
          </cell>
        </row>
        <row r="4815">
          <cell r="A4815" t="str">
            <v>240410041All</v>
          </cell>
          <cell r="B4815">
            <v>87</v>
          </cell>
          <cell r="R4815" t="str">
            <v>240370091All</v>
          </cell>
          <cell r="S4815">
            <v>53</v>
          </cell>
        </row>
        <row r="4816">
          <cell r="A4816" t="str">
            <v>240410051All</v>
          </cell>
          <cell r="B4816">
            <v>39</v>
          </cell>
          <cell r="R4816" t="str">
            <v>240390011All</v>
          </cell>
          <cell r="S4816">
            <v>44</v>
          </cell>
        </row>
        <row r="4817">
          <cell r="A4817" t="str">
            <v>240410081All</v>
          </cell>
          <cell r="B4817">
            <v>24</v>
          </cell>
          <cell r="R4817" t="str">
            <v>240390041All</v>
          </cell>
          <cell r="S4817">
            <v>88</v>
          </cell>
        </row>
        <row r="4818">
          <cell r="A4818" t="str">
            <v>240410091All</v>
          </cell>
          <cell r="B4818">
            <v>58</v>
          </cell>
          <cell r="R4818" t="str">
            <v>240390051All</v>
          </cell>
          <cell r="S4818">
            <v>39</v>
          </cell>
        </row>
        <row r="4819">
          <cell r="A4819" t="str">
            <v>240430011All</v>
          </cell>
          <cell r="B4819">
            <v>41</v>
          </cell>
          <cell r="R4819" t="str">
            <v>240390081All</v>
          </cell>
          <cell r="S4819">
            <v>26</v>
          </cell>
        </row>
        <row r="4820">
          <cell r="A4820" t="str">
            <v>240430016All</v>
          </cell>
          <cell r="B4820">
            <v>41</v>
          </cell>
          <cell r="R4820" t="str">
            <v>240390091All</v>
          </cell>
          <cell r="S4820">
            <v>52</v>
          </cell>
        </row>
        <row r="4821">
          <cell r="A4821" t="str">
            <v>240430041All</v>
          </cell>
          <cell r="B4821">
            <v>71</v>
          </cell>
          <cell r="R4821" t="str">
            <v>240410011All</v>
          </cell>
          <cell r="S4821">
            <v>46</v>
          </cell>
        </row>
        <row r="4822">
          <cell r="A4822" t="str">
            <v>240430051All</v>
          </cell>
          <cell r="B4822">
            <v>39</v>
          </cell>
          <cell r="R4822" t="str">
            <v>240410041All</v>
          </cell>
          <cell r="S4822">
            <v>87</v>
          </cell>
        </row>
        <row r="4823">
          <cell r="A4823" t="str">
            <v>240430081All</v>
          </cell>
          <cell r="B4823">
            <v>24</v>
          </cell>
          <cell r="R4823" t="str">
            <v>240410051All</v>
          </cell>
          <cell r="S4823">
            <v>39</v>
          </cell>
        </row>
        <row r="4824">
          <cell r="A4824" t="str">
            <v>240430091All</v>
          </cell>
          <cell r="B4824">
            <v>55</v>
          </cell>
          <cell r="R4824" t="str">
            <v>240410081All</v>
          </cell>
          <cell r="S4824">
            <v>24</v>
          </cell>
        </row>
        <row r="4825">
          <cell r="A4825" t="str">
            <v>240450011All</v>
          </cell>
          <cell r="B4825">
            <v>35</v>
          </cell>
          <cell r="R4825" t="str">
            <v>240410091All</v>
          </cell>
          <cell r="S4825">
            <v>58</v>
          </cell>
        </row>
        <row r="4826">
          <cell r="A4826" t="str">
            <v>240450041All</v>
          </cell>
          <cell r="B4826">
            <v>86</v>
          </cell>
          <cell r="R4826" t="str">
            <v>240430011All</v>
          </cell>
          <cell r="S4826">
            <v>41</v>
          </cell>
        </row>
        <row r="4827">
          <cell r="A4827" t="str">
            <v>240450051All</v>
          </cell>
          <cell r="B4827">
            <v>39</v>
          </cell>
          <cell r="R4827" t="str">
            <v>240430016All</v>
          </cell>
          <cell r="S4827">
            <v>41</v>
          </cell>
        </row>
        <row r="4828">
          <cell r="A4828" t="str">
            <v>240450081All</v>
          </cell>
          <cell r="B4828">
            <v>22</v>
          </cell>
          <cell r="R4828" t="str">
            <v>240430041All</v>
          </cell>
          <cell r="S4828">
            <v>71</v>
          </cell>
        </row>
        <row r="4829">
          <cell r="A4829" t="str">
            <v>240450091All</v>
          </cell>
          <cell r="B4829">
            <v>52</v>
          </cell>
          <cell r="R4829" t="str">
            <v>240430051All</v>
          </cell>
          <cell r="S4829">
            <v>39</v>
          </cell>
        </row>
        <row r="4830">
          <cell r="A4830" t="str">
            <v>240470011All</v>
          </cell>
          <cell r="B4830">
            <v>43</v>
          </cell>
          <cell r="R4830" t="str">
            <v>240430081All</v>
          </cell>
          <cell r="S4830">
            <v>24</v>
          </cell>
        </row>
        <row r="4831">
          <cell r="A4831" t="str">
            <v>240470041All</v>
          </cell>
          <cell r="B4831">
            <v>86</v>
          </cell>
          <cell r="R4831" t="str">
            <v>240430091All</v>
          </cell>
          <cell r="S4831">
            <v>55</v>
          </cell>
        </row>
        <row r="4832">
          <cell r="A4832" t="str">
            <v>240470051All</v>
          </cell>
          <cell r="B4832">
            <v>39</v>
          </cell>
          <cell r="R4832" t="str">
            <v>240450011All</v>
          </cell>
          <cell r="S4832">
            <v>35</v>
          </cell>
        </row>
        <row r="4833">
          <cell r="A4833" t="str">
            <v>240470081All</v>
          </cell>
          <cell r="B4833">
            <v>25</v>
          </cell>
          <cell r="R4833" t="str">
            <v>240450041All</v>
          </cell>
          <cell r="S4833">
            <v>86</v>
          </cell>
        </row>
        <row r="4834">
          <cell r="A4834" t="str">
            <v>240470091All</v>
          </cell>
          <cell r="B4834">
            <v>52</v>
          </cell>
          <cell r="R4834" t="str">
            <v>240450051All</v>
          </cell>
          <cell r="S4834">
            <v>39</v>
          </cell>
        </row>
        <row r="4835">
          <cell r="A4835" t="str">
            <v>250010041All</v>
          </cell>
          <cell r="B4835">
            <v>70</v>
          </cell>
          <cell r="R4835" t="str">
            <v>240450081All</v>
          </cell>
          <cell r="S4835">
            <v>22</v>
          </cell>
        </row>
        <row r="4836">
          <cell r="A4836" t="str">
            <v>250030041All</v>
          </cell>
          <cell r="B4836">
            <v>70</v>
          </cell>
          <cell r="R4836" t="str">
            <v>240450091All</v>
          </cell>
          <cell r="S4836">
            <v>52</v>
          </cell>
        </row>
        <row r="4837">
          <cell r="A4837" t="str">
            <v>250050041All</v>
          </cell>
          <cell r="B4837">
            <v>70</v>
          </cell>
          <cell r="R4837" t="str">
            <v>240470011All</v>
          </cell>
          <cell r="S4837">
            <v>43</v>
          </cell>
        </row>
        <row r="4838">
          <cell r="A4838" t="str">
            <v>250090041All</v>
          </cell>
          <cell r="B4838">
            <v>70</v>
          </cell>
          <cell r="R4838" t="str">
            <v>240470041All</v>
          </cell>
          <cell r="S4838">
            <v>86</v>
          </cell>
        </row>
        <row r="4839">
          <cell r="A4839" t="str">
            <v>250090041Irrigated</v>
          </cell>
          <cell r="B4839">
            <v>70</v>
          </cell>
          <cell r="R4839" t="str">
            <v>240470051All</v>
          </cell>
          <cell r="S4839">
            <v>39</v>
          </cell>
        </row>
        <row r="4840">
          <cell r="A4840" t="str">
            <v>250090041Nonirrigated</v>
          </cell>
          <cell r="B4840">
            <v>70</v>
          </cell>
          <cell r="R4840" t="str">
            <v>240470081All</v>
          </cell>
          <cell r="S4840">
            <v>25</v>
          </cell>
        </row>
        <row r="4841">
          <cell r="A4841" t="str">
            <v>250110041All</v>
          </cell>
          <cell r="B4841">
            <v>70</v>
          </cell>
          <cell r="R4841" t="str">
            <v>240470091All</v>
          </cell>
          <cell r="S4841">
            <v>52</v>
          </cell>
        </row>
        <row r="4842">
          <cell r="A4842" t="str">
            <v>250130041All</v>
          </cell>
          <cell r="B4842">
            <v>70</v>
          </cell>
          <cell r="R4842" t="str">
            <v>250010041All</v>
          </cell>
          <cell r="S4842">
            <v>70</v>
          </cell>
        </row>
        <row r="4843">
          <cell r="A4843" t="str">
            <v>250150041All</v>
          </cell>
          <cell r="B4843">
            <v>70</v>
          </cell>
          <cell r="R4843" t="str">
            <v>250030041All</v>
          </cell>
          <cell r="S4843">
            <v>70</v>
          </cell>
        </row>
        <row r="4844">
          <cell r="A4844" t="str">
            <v>250170041All</v>
          </cell>
          <cell r="B4844">
            <v>70</v>
          </cell>
          <cell r="R4844" t="str">
            <v>250050041All</v>
          </cell>
          <cell r="S4844">
            <v>70</v>
          </cell>
        </row>
        <row r="4845">
          <cell r="A4845" t="str">
            <v>250210041All</v>
          </cell>
          <cell r="B4845">
            <v>70</v>
          </cell>
          <cell r="R4845" t="str">
            <v>250090041All</v>
          </cell>
          <cell r="S4845">
            <v>70</v>
          </cell>
        </row>
        <row r="4846">
          <cell r="A4846" t="str">
            <v>250230041All</v>
          </cell>
          <cell r="B4846">
            <v>70</v>
          </cell>
          <cell r="R4846" t="str">
            <v>250090041Irrigated</v>
          </cell>
          <cell r="S4846">
            <v>70</v>
          </cell>
        </row>
        <row r="4847">
          <cell r="A4847" t="str">
            <v>250270041All</v>
          </cell>
          <cell r="B4847">
            <v>70</v>
          </cell>
          <cell r="R4847" t="str">
            <v>250090041NonIrrigated</v>
          </cell>
          <cell r="S4847">
            <v>70</v>
          </cell>
        </row>
        <row r="4848">
          <cell r="A4848" t="str">
            <v>260010011All</v>
          </cell>
          <cell r="B4848">
            <v>40</v>
          </cell>
          <cell r="R4848" t="str">
            <v>250110041All</v>
          </cell>
          <cell r="S4848">
            <v>70</v>
          </cell>
        </row>
        <row r="4849">
          <cell r="A4849" t="str">
            <v>260010016All</v>
          </cell>
          <cell r="B4849">
            <v>34</v>
          </cell>
          <cell r="R4849" t="str">
            <v>250130041All</v>
          </cell>
          <cell r="S4849">
            <v>70</v>
          </cell>
        </row>
        <row r="4850">
          <cell r="A4850" t="str">
            <v>260010041All</v>
          </cell>
          <cell r="B4850">
            <v>62</v>
          </cell>
          <cell r="R4850" t="str">
            <v>250150041All</v>
          </cell>
          <cell r="S4850">
            <v>70</v>
          </cell>
        </row>
        <row r="4851">
          <cell r="A4851" t="str">
            <v>260010081All</v>
          </cell>
          <cell r="B4851">
            <v>20</v>
          </cell>
          <cell r="R4851" t="str">
            <v>250170041All</v>
          </cell>
          <cell r="S4851">
            <v>70</v>
          </cell>
        </row>
        <row r="4852">
          <cell r="A4852" t="str">
            <v>260030016All</v>
          </cell>
          <cell r="B4852">
            <v>29</v>
          </cell>
          <cell r="R4852" t="str">
            <v>250210041All</v>
          </cell>
          <cell r="S4852">
            <v>70</v>
          </cell>
        </row>
        <row r="4853">
          <cell r="A4853" t="str">
            <v>260030041All</v>
          </cell>
          <cell r="B4853">
            <v>46</v>
          </cell>
          <cell r="R4853" t="str">
            <v>250230041All</v>
          </cell>
          <cell r="S4853">
            <v>70</v>
          </cell>
        </row>
        <row r="4854">
          <cell r="A4854" t="str">
            <v>260030091All</v>
          </cell>
          <cell r="B4854">
            <v>32</v>
          </cell>
          <cell r="R4854" t="str">
            <v>250270041All</v>
          </cell>
          <cell r="S4854">
            <v>70</v>
          </cell>
        </row>
        <row r="4855">
          <cell r="A4855" t="str">
            <v>260050011All</v>
          </cell>
          <cell r="B4855">
            <v>41</v>
          </cell>
          <cell r="R4855" t="str">
            <v>260010011All</v>
          </cell>
          <cell r="S4855">
            <v>40</v>
          </cell>
        </row>
        <row r="4856">
          <cell r="A4856" t="str">
            <v>260050016All</v>
          </cell>
          <cell r="B4856">
            <v>37</v>
          </cell>
          <cell r="R4856" t="str">
            <v>260010016All</v>
          </cell>
          <cell r="S4856">
            <v>34</v>
          </cell>
        </row>
        <row r="4857">
          <cell r="A4857" t="str">
            <v>260050041All</v>
          </cell>
          <cell r="B4857">
            <v>92</v>
          </cell>
          <cell r="R4857" t="str">
            <v>260010041All</v>
          </cell>
          <cell r="S4857">
            <v>62</v>
          </cell>
        </row>
        <row r="4858">
          <cell r="A4858" t="str">
            <v>260050081All</v>
          </cell>
          <cell r="B4858">
            <v>28</v>
          </cell>
          <cell r="R4858" t="str">
            <v>260010081All</v>
          </cell>
          <cell r="S4858">
            <v>20</v>
          </cell>
        </row>
        <row r="4859">
          <cell r="A4859" t="str">
            <v>260070011All</v>
          </cell>
          <cell r="B4859">
            <v>38</v>
          </cell>
          <cell r="R4859" t="str">
            <v>260030016All</v>
          </cell>
          <cell r="S4859">
            <v>29</v>
          </cell>
        </row>
        <row r="4860">
          <cell r="A4860" t="str">
            <v>260070016All</v>
          </cell>
          <cell r="B4860">
            <v>35</v>
          </cell>
          <cell r="R4860" t="str">
            <v>260030041All</v>
          </cell>
          <cell r="S4860">
            <v>46</v>
          </cell>
        </row>
        <row r="4861">
          <cell r="A4861" t="str">
            <v>260070041All</v>
          </cell>
          <cell r="B4861">
            <v>64</v>
          </cell>
          <cell r="R4861" t="str">
            <v>260030091All</v>
          </cell>
          <cell r="S4861">
            <v>32</v>
          </cell>
        </row>
        <row r="4862">
          <cell r="A4862" t="str">
            <v>260070081All</v>
          </cell>
          <cell r="B4862">
            <v>20</v>
          </cell>
          <cell r="R4862" t="str">
            <v>260050011All</v>
          </cell>
          <cell r="S4862">
            <v>41</v>
          </cell>
        </row>
        <row r="4863">
          <cell r="A4863" t="str">
            <v>260090011All</v>
          </cell>
          <cell r="B4863">
            <v>40</v>
          </cell>
          <cell r="R4863" t="str">
            <v>260050016All</v>
          </cell>
          <cell r="S4863">
            <v>37</v>
          </cell>
        </row>
        <row r="4864">
          <cell r="A4864" t="str">
            <v>260090011Irrigated</v>
          </cell>
          <cell r="B4864">
            <v>40</v>
          </cell>
          <cell r="R4864" t="str">
            <v>260050041All</v>
          </cell>
          <cell r="S4864">
            <v>92</v>
          </cell>
        </row>
        <row r="4865">
          <cell r="A4865" t="str">
            <v>260090011Nonirrigated</v>
          </cell>
          <cell r="B4865">
            <v>40</v>
          </cell>
          <cell r="R4865" t="str">
            <v>260050081All</v>
          </cell>
          <cell r="S4865">
            <v>28</v>
          </cell>
        </row>
        <row r="4866">
          <cell r="A4866" t="str">
            <v>260090016All</v>
          </cell>
          <cell r="B4866">
            <v>30</v>
          </cell>
          <cell r="R4866" t="str">
            <v>260070011All</v>
          </cell>
          <cell r="S4866">
            <v>38</v>
          </cell>
        </row>
        <row r="4867">
          <cell r="A4867" t="str">
            <v>260090041All</v>
          </cell>
          <cell r="B4867">
            <v>62</v>
          </cell>
          <cell r="R4867" t="str">
            <v>260070016All</v>
          </cell>
          <cell r="S4867">
            <v>35</v>
          </cell>
        </row>
        <row r="4868">
          <cell r="A4868" t="str">
            <v>260110011All</v>
          </cell>
          <cell r="B4868">
            <v>48</v>
          </cell>
          <cell r="R4868" t="str">
            <v>260070041All</v>
          </cell>
          <cell r="S4868">
            <v>64</v>
          </cell>
        </row>
        <row r="4869">
          <cell r="A4869" t="str">
            <v>260110016All</v>
          </cell>
          <cell r="B4869">
            <v>34</v>
          </cell>
          <cell r="R4869" t="str">
            <v>260070081All</v>
          </cell>
          <cell r="S4869">
            <v>20</v>
          </cell>
        </row>
        <row r="4870">
          <cell r="A4870" t="str">
            <v>260110041All</v>
          </cell>
          <cell r="B4870">
            <v>92</v>
          </cell>
          <cell r="R4870" t="str">
            <v>260090011All</v>
          </cell>
          <cell r="S4870">
            <v>40</v>
          </cell>
        </row>
        <row r="4871">
          <cell r="A4871" t="str">
            <v>260110081All</v>
          </cell>
          <cell r="B4871">
            <v>26</v>
          </cell>
          <cell r="R4871" t="str">
            <v>260090011Irrigated</v>
          </cell>
          <cell r="S4871">
            <v>40</v>
          </cell>
        </row>
        <row r="4872">
          <cell r="A4872" t="str">
            <v>260150011All</v>
          </cell>
          <cell r="B4872">
            <v>41</v>
          </cell>
          <cell r="R4872" t="str">
            <v>260090011NonIrrigated</v>
          </cell>
          <cell r="S4872">
            <v>40</v>
          </cell>
        </row>
        <row r="4873">
          <cell r="A4873" t="str">
            <v>260150016All</v>
          </cell>
          <cell r="B4873">
            <v>39</v>
          </cell>
          <cell r="R4873" t="str">
            <v>260090016All</v>
          </cell>
          <cell r="S4873">
            <v>30</v>
          </cell>
        </row>
        <row r="4874">
          <cell r="A4874" t="str">
            <v>260150041All</v>
          </cell>
          <cell r="B4874">
            <v>88</v>
          </cell>
          <cell r="R4874" t="str">
            <v>260090041All</v>
          </cell>
          <cell r="S4874">
            <v>62</v>
          </cell>
        </row>
        <row r="4875">
          <cell r="A4875" t="str">
            <v>260150081All</v>
          </cell>
          <cell r="B4875">
            <v>25</v>
          </cell>
          <cell r="R4875" t="str">
            <v>260110011All</v>
          </cell>
          <cell r="S4875">
            <v>48</v>
          </cell>
        </row>
        <row r="4876">
          <cell r="A4876" t="str">
            <v>260170011All</v>
          </cell>
          <cell r="B4876">
            <v>55</v>
          </cell>
          <cell r="R4876" t="str">
            <v>260110016All</v>
          </cell>
          <cell r="S4876">
            <v>34</v>
          </cell>
        </row>
        <row r="4877">
          <cell r="A4877" t="str">
            <v>260170016All</v>
          </cell>
          <cell r="B4877">
            <v>38</v>
          </cell>
          <cell r="R4877" t="str">
            <v>260110041All</v>
          </cell>
          <cell r="S4877">
            <v>92</v>
          </cell>
        </row>
        <row r="4878">
          <cell r="A4878" t="str">
            <v>260170041All</v>
          </cell>
          <cell r="B4878">
            <v>102</v>
          </cell>
          <cell r="R4878" t="str">
            <v>260110081All</v>
          </cell>
          <cell r="S4878">
            <v>26</v>
          </cell>
        </row>
        <row r="4879">
          <cell r="A4879" t="str">
            <v>260170081All</v>
          </cell>
          <cell r="B4879">
            <v>28</v>
          </cell>
          <cell r="R4879" t="str">
            <v>260150011All</v>
          </cell>
          <cell r="S4879">
            <v>41</v>
          </cell>
        </row>
        <row r="4880">
          <cell r="A4880" t="str">
            <v>260190041All</v>
          </cell>
          <cell r="B4880">
            <v>61</v>
          </cell>
          <cell r="R4880" t="str">
            <v>260150016All</v>
          </cell>
          <cell r="S4880">
            <v>39</v>
          </cell>
        </row>
        <row r="4881">
          <cell r="A4881" t="str">
            <v>260210011All</v>
          </cell>
          <cell r="B4881">
            <v>43</v>
          </cell>
          <cell r="R4881" t="str">
            <v>260150041All</v>
          </cell>
          <cell r="S4881">
            <v>88</v>
          </cell>
        </row>
        <row r="4882">
          <cell r="A4882" t="str">
            <v>260210041All</v>
          </cell>
          <cell r="B4882">
            <v>97</v>
          </cell>
          <cell r="R4882" t="str">
            <v>260150081All</v>
          </cell>
          <cell r="S4882">
            <v>25</v>
          </cell>
        </row>
        <row r="4883">
          <cell r="A4883" t="str">
            <v>260210081All</v>
          </cell>
          <cell r="B4883">
            <v>27</v>
          </cell>
          <cell r="R4883" t="str">
            <v>260170011All</v>
          </cell>
          <cell r="S4883">
            <v>55</v>
          </cell>
        </row>
        <row r="4884">
          <cell r="A4884" t="str">
            <v>260230011All</v>
          </cell>
          <cell r="B4884">
            <v>38</v>
          </cell>
          <cell r="R4884" t="str">
            <v>260170016All</v>
          </cell>
          <cell r="S4884">
            <v>38</v>
          </cell>
        </row>
        <row r="4885">
          <cell r="A4885" t="str">
            <v>260230041All</v>
          </cell>
          <cell r="B4885">
            <v>91</v>
          </cell>
          <cell r="R4885" t="str">
            <v>260170041All</v>
          </cell>
          <cell r="S4885">
            <v>102</v>
          </cell>
        </row>
        <row r="4886">
          <cell r="A4886" t="str">
            <v>260230041Irrigated</v>
          </cell>
          <cell r="B4886">
            <v>100</v>
          </cell>
          <cell r="R4886" t="str">
            <v>260170081All</v>
          </cell>
          <cell r="S4886">
            <v>28</v>
          </cell>
        </row>
        <row r="4887">
          <cell r="A4887" t="str">
            <v>260230041Nonirrigated</v>
          </cell>
          <cell r="B4887">
            <v>90</v>
          </cell>
          <cell r="R4887" t="str">
            <v>260190041All</v>
          </cell>
          <cell r="S4887">
            <v>61</v>
          </cell>
        </row>
        <row r="4888">
          <cell r="A4888" t="str">
            <v>260230081All</v>
          </cell>
          <cell r="B4888">
            <v>26</v>
          </cell>
          <cell r="R4888" t="str">
            <v>260210011All</v>
          </cell>
          <cell r="S4888">
            <v>43</v>
          </cell>
        </row>
        <row r="4889">
          <cell r="A4889" t="str">
            <v>260250011All</v>
          </cell>
          <cell r="B4889">
            <v>39</v>
          </cell>
          <cell r="R4889" t="str">
            <v>260210041All</v>
          </cell>
          <cell r="S4889">
            <v>97</v>
          </cell>
        </row>
        <row r="4890">
          <cell r="A4890" t="str">
            <v>260250016All</v>
          </cell>
          <cell r="B4890">
            <v>38</v>
          </cell>
          <cell r="R4890" t="str">
            <v>260210081All</v>
          </cell>
          <cell r="S4890">
            <v>27</v>
          </cell>
        </row>
        <row r="4891">
          <cell r="A4891" t="str">
            <v>260250041All</v>
          </cell>
          <cell r="B4891">
            <v>88</v>
          </cell>
          <cell r="R4891" t="str">
            <v>260230011All</v>
          </cell>
          <cell r="S4891">
            <v>38</v>
          </cell>
        </row>
        <row r="4892">
          <cell r="A4892" t="str">
            <v>260250081All</v>
          </cell>
          <cell r="B4892">
            <v>27</v>
          </cell>
          <cell r="R4892" t="str">
            <v>260230041All</v>
          </cell>
          <cell r="S4892">
            <v>91</v>
          </cell>
        </row>
        <row r="4893">
          <cell r="A4893" t="str">
            <v>260270011All</v>
          </cell>
          <cell r="B4893">
            <v>46</v>
          </cell>
          <cell r="R4893" t="str">
            <v>260230041Irrigated</v>
          </cell>
          <cell r="S4893">
            <v>100</v>
          </cell>
        </row>
        <row r="4894">
          <cell r="A4894" t="str">
            <v>260270041All</v>
          </cell>
          <cell r="B4894">
            <v>101</v>
          </cell>
          <cell r="R4894" t="str">
            <v>260230041NonIrrigated</v>
          </cell>
          <cell r="S4894">
            <v>90</v>
          </cell>
        </row>
        <row r="4895">
          <cell r="A4895" t="str">
            <v>260270041Irrigated</v>
          </cell>
          <cell r="B4895">
            <v>118</v>
          </cell>
          <cell r="R4895" t="str">
            <v>260230081All</v>
          </cell>
          <cell r="S4895">
            <v>26</v>
          </cell>
        </row>
        <row r="4896">
          <cell r="A4896" t="str">
            <v>260270041Nonirrigated</v>
          </cell>
          <cell r="B4896">
            <v>85</v>
          </cell>
          <cell r="R4896" t="str">
            <v>260250011All</v>
          </cell>
          <cell r="S4896">
            <v>39</v>
          </cell>
        </row>
        <row r="4897">
          <cell r="A4897" t="str">
            <v>260270081All</v>
          </cell>
          <cell r="B4897">
            <v>25</v>
          </cell>
          <cell r="R4897" t="str">
            <v>260250016All</v>
          </cell>
          <cell r="S4897">
            <v>38</v>
          </cell>
        </row>
        <row r="4898">
          <cell r="A4898" t="str">
            <v>260290016All</v>
          </cell>
          <cell r="B4898">
            <v>30</v>
          </cell>
          <cell r="R4898" t="str">
            <v>260250041All</v>
          </cell>
          <cell r="S4898">
            <v>88</v>
          </cell>
        </row>
        <row r="4899">
          <cell r="A4899" t="str">
            <v>260290041All</v>
          </cell>
          <cell r="B4899">
            <v>64</v>
          </cell>
          <cell r="R4899" t="str">
            <v>260250081All</v>
          </cell>
          <cell r="S4899">
            <v>27</v>
          </cell>
        </row>
        <row r="4900">
          <cell r="A4900" t="str">
            <v>260290091All</v>
          </cell>
          <cell r="B4900">
            <v>33</v>
          </cell>
          <cell r="R4900" t="str">
            <v>260270011All</v>
          </cell>
          <cell r="S4900">
            <v>46</v>
          </cell>
        </row>
        <row r="4901">
          <cell r="A4901" t="str">
            <v>260310041All</v>
          </cell>
          <cell r="B4901">
            <v>64</v>
          </cell>
          <cell r="R4901" t="str">
            <v>260270041All</v>
          </cell>
          <cell r="S4901">
            <v>101</v>
          </cell>
        </row>
        <row r="4902">
          <cell r="A4902" t="str">
            <v>260310091All</v>
          </cell>
          <cell r="B4902">
            <v>33</v>
          </cell>
          <cell r="R4902" t="str">
            <v>260270041Irrigated</v>
          </cell>
          <cell r="S4902">
            <v>118</v>
          </cell>
        </row>
        <row r="4903">
          <cell r="A4903" t="str">
            <v>260330011All</v>
          </cell>
          <cell r="B4903">
            <v>21</v>
          </cell>
          <cell r="R4903" t="str">
            <v>260270041NonIrrigated</v>
          </cell>
          <cell r="S4903">
            <v>85</v>
          </cell>
        </row>
        <row r="4904">
          <cell r="A4904" t="str">
            <v>260330016All</v>
          </cell>
          <cell r="B4904">
            <v>25</v>
          </cell>
          <cell r="R4904" t="str">
            <v>260270081All</v>
          </cell>
          <cell r="S4904">
            <v>25</v>
          </cell>
        </row>
        <row r="4905">
          <cell r="A4905" t="str">
            <v>260330091All</v>
          </cell>
          <cell r="B4905">
            <v>32</v>
          </cell>
          <cell r="R4905" t="str">
            <v>260290016All</v>
          </cell>
          <cell r="S4905">
            <v>30</v>
          </cell>
        </row>
        <row r="4906">
          <cell r="A4906" t="str">
            <v>260350011All</v>
          </cell>
          <cell r="B4906">
            <v>40</v>
          </cell>
          <cell r="R4906" t="str">
            <v>260290041All</v>
          </cell>
          <cell r="S4906">
            <v>64</v>
          </cell>
        </row>
        <row r="4907">
          <cell r="A4907" t="str">
            <v>260350016All</v>
          </cell>
          <cell r="B4907">
            <v>36</v>
          </cell>
          <cell r="R4907" t="str">
            <v>260290091All</v>
          </cell>
          <cell r="S4907">
            <v>33</v>
          </cell>
        </row>
        <row r="4908">
          <cell r="A4908" t="str">
            <v>260350041All</v>
          </cell>
          <cell r="B4908">
            <v>67</v>
          </cell>
          <cell r="R4908" t="str">
            <v>260310041All</v>
          </cell>
          <cell r="S4908">
            <v>64</v>
          </cell>
        </row>
        <row r="4909">
          <cell r="A4909" t="str">
            <v>260350081All</v>
          </cell>
          <cell r="B4909">
            <v>20</v>
          </cell>
          <cell r="R4909" t="str">
            <v>260310091All</v>
          </cell>
          <cell r="S4909">
            <v>33</v>
          </cell>
        </row>
        <row r="4910">
          <cell r="A4910" t="str">
            <v>260370011All</v>
          </cell>
          <cell r="B4910">
            <v>49</v>
          </cell>
          <cell r="R4910" t="str">
            <v>260330011All</v>
          </cell>
          <cell r="S4910">
            <v>21</v>
          </cell>
        </row>
        <row r="4911">
          <cell r="A4911" t="str">
            <v>260370016All</v>
          </cell>
          <cell r="B4911">
            <v>46</v>
          </cell>
          <cell r="R4911" t="str">
            <v>260330016All</v>
          </cell>
          <cell r="S4911">
            <v>25</v>
          </cell>
        </row>
        <row r="4912">
          <cell r="A4912" t="str">
            <v>260370041All</v>
          </cell>
          <cell r="B4912">
            <v>97</v>
          </cell>
          <cell r="R4912" t="str">
            <v>260330091All</v>
          </cell>
          <cell r="S4912">
            <v>32</v>
          </cell>
        </row>
        <row r="4913">
          <cell r="A4913" t="str">
            <v>260370081All</v>
          </cell>
          <cell r="B4913">
            <v>27</v>
          </cell>
          <cell r="R4913" t="str">
            <v>260350011All</v>
          </cell>
          <cell r="S4913">
            <v>40</v>
          </cell>
        </row>
        <row r="4914">
          <cell r="A4914" t="str">
            <v>260410011All</v>
          </cell>
          <cell r="B4914">
            <v>21</v>
          </cell>
          <cell r="R4914" t="str">
            <v>260350016All</v>
          </cell>
          <cell r="S4914">
            <v>36</v>
          </cell>
        </row>
        <row r="4915">
          <cell r="A4915" t="str">
            <v>260410016All</v>
          </cell>
          <cell r="B4915">
            <v>37</v>
          </cell>
          <cell r="R4915" t="str">
            <v>260350041All</v>
          </cell>
          <cell r="S4915">
            <v>67</v>
          </cell>
        </row>
        <row r="4916">
          <cell r="A4916" t="str">
            <v>260410041All</v>
          </cell>
          <cell r="B4916">
            <v>42</v>
          </cell>
          <cell r="R4916" t="str">
            <v>260350081All</v>
          </cell>
          <cell r="S4916">
            <v>20</v>
          </cell>
        </row>
        <row r="4917">
          <cell r="A4917" t="str">
            <v>260410081All</v>
          </cell>
          <cell r="B4917">
            <v>14</v>
          </cell>
          <cell r="R4917" t="str">
            <v>260370011All</v>
          </cell>
          <cell r="S4917">
            <v>49</v>
          </cell>
        </row>
        <row r="4918">
          <cell r="A4918" t="str">
            <v>260410091All</v>
          </cell>
          <cell r="B4918">
            <v>33</v>
          </cell>
          <cell r="R4918" t="str">
            <v>260370016All</v>
          </cell>
          <cell r="S4918">
            <v>46</v>
          </cell>
        </row>
        <row r="4919">
          <cell r="A4919" t="str">
            <v>260430016All</v>
          </cell>
          <cell r="B4919">
            <v>29</v>
          </cell>
          <cell r="R4919" t="str">
            <v>260370041All</v>
          </cell>
          <cell r="S4919">
            <v>97</v>
          </cell>
        </row>
        <row r="4920">
          <cell r="A4920" t="str">
            <v>260430041All</v>
          </cell>
          <cell r="B4920">
            <v>49</v>
          </cell>
          <cell r="R4920" t="str">
            <v>260370081All</v>
          </cell>
          <cell r="S4920">
            <v>27</v>
          </cell>
        </row>
        <row r="4921">
          <cell r="A4921" t="str">
            <v>260430091All</v>
          </cell>
          <cell r="B4921">
            <v>32</v>
          </cell>
          <cell r="R4921" t="str">
            <v>260410011All</v>
          </cell>
          <cell r="S4921">
            <v>21</v>
          </cell>
        </row>
        <row r="4922">
          <cell r="A4922" t="str">
            <v>260450011All</v>
          </cell>
          <cell r="B4922">
            <v>47</v>
          </cell>
          <cell r="R4922" t="str">
            <v>260410016All</v>
          </cell>
          <cell r="S4922">
            <v>37</v>
          </cell>
        </row>
        <row r="4923">
          <cell r="A4923" t="str">
            <v>260450016All</v>
          </cell>
          <cell r="B4923">
            <v>43</v>
          </cell>
          <cell r="R4923" t="str">
            <v>260410041All</v>
          </cell>
          <cell r="S4923">
            <v>42</v>
          </cell>
        </row>
        <row r="4924">
          <cell r="A4924" t="str">
            <v>260450041All</v>
          </cell>
          <cell r="B4924">
            <v>94</v>
          </cell>
          <cell r="R4924" t="str">
            <v>260410081All</v>
          </cell>
          <cell r="S4924">
            <v>14</v>
          </cell>
        </row>
        <row r="4925">
          <cell r="A4925" t="str">
            <v>260450081All</v>
          </cell>
          <cell r="B4925">
            <v>27</v>
          </cell>
          <cell r="R4925" t="str">
            <v>260410091All</v>
          </cell>
          <cell r="S4925">
            <v>33</v>
          </cell>
        </row>
        <row r="4926">
          <cell r="A4926" t="str">
            <v>260470016All</v>
          </cell>
          <cell r="B4926">
            <v>30</v>
          </cell>
          <cell r="R4926" t="str">
            <v>260430016All</v>
          </cell>
          <cell r="S4926">
            <v>29</v>
          </cell>
        </row>
        <row r="4927">
          <cell r="A4927" t="str">
            <v>260470041All</v>
          </cell>
          <cell r="B4927">
            <v>64</v>
          </cell>
          <cell r="R4927" t="str">
            <v>260430041All</v>
          </cell>
          <cell r="S4927">
            <v>49</v>
          </cell>
        </row>
        <row r="4928">
          <cell r="A4928" t="str">
            <v>260490011All</v>
          </cell>
          <cell r="B4928">
            <v>43</v>
          </cell>
          <cell r="R4928" t="str">
            <v>260430091All</v>
          </cell>
          <cell r="S4928">
            <v>32</v>
          </cell>
        </row>
        <row r="4929">
          <cell r="A4929" t="str">
            <v>260490016All</v>
          </cell>
          <cell r="B4929">
            <v>39</v>
          </cell>
          <cell r="R4929" t="str">
            <v>260450011All</v>
          </cell>
          <cell r="S4929">
            <v>47</v>
          </cell>
        </row>
        <row r="4930">
          <cell r="A4930" t="str">
            <v>260490041All</v>
          </cell>
          <cell r="B4930">
            <v>85</v>
          </cell>
          <cell r="R4930" t="str">
            <v>260450016All</v>
          </cell>
          <cell r="S4930">
            <v>43</v>
          </cell>
        </row>
        <row r="4931">
          <cell r="A4931" t="str">
            <v>260490081All</v>
          </cell>
          <cell r="B4931">
            <v>23</v>
          </cell>
          <cell r="R4931" t="str">
            <v>260450041All</v>
          </cell>
          <cell r="S4931">
            <v>94</v>
          </cell>
        </row>
        <row r="4932">
          <cell r="A4932" t="str">
            <v>260510011All</v>
          </cell>
          <cell r="B4932">
            <v>46</v>
          </cell>
          <cell r="R4932" t="str">
            <v>260450081All</v>
          </cell>
          <cell r="S4932">
            <v>27</v>
          </cell>
        </row>
        <row r="4933">
          <cell r="A4933" t="str">
            <v>260510016All</v>
          </cell>
          <cell r="B4933">
            <v>40</v>
          </cell>
          <cell r="R4933" t="str">
            <v>260470016All</v>
          </cell>
          <cell r="S4933">
            <v>30</v>
          </cell>
        </row>
        <row r="4934">
          <cell r="A4934" t="str">
            <v>260510041All</v>
          </cell>
          <cell r="B4934">
            <v>88</v>
          </cell>
          <cell r="R4934" t="str">
            <v>260470041All</v>
          </cell>
          <cell r="S4934">
            <v>64</v>
          </cell>
        </row>
        <row r="4935">
          <cell r="A4935" t="str">
            <v>260510081All</v>
          </cell>
          <cell r="B4935">
            <v>25</v>
          </cell>
          <cell r="R4935" t="str">
            <v>260490011All</v>
          </cell>
          <cell r="S4935">
            <v>43</v>
          </cell>
        </row>
        <row r="4936">
          <cell r="A4936" t="str">
            <v>260510091All</v>
          </cell>
          <cell r="B4936">
            <v>34</v>
          </cell>
          <cell r="R4936" t="str">
            <v>260490016All</v>
          </cell>
          <cell r="S4936">
            <v>39</v>
          </cell>
        </row>
        <row r="4937">
          <cell r="A4937" t="str">
            <v>260550011All</v>
          </cell>
          <cell r="B4937">
            <v>31</v>
          </cell>
          <cell r="R4937" t="str">
            <v>260490041All</v>
          </cell>
          <cell r="S4937">
            <v>85</v>
          </cell>
        </row>
        <row r="4938">
          <cell r="A4938" t="str">
            <v>260550016All</v>
          </cell>
          <cell r="B4938">
            <v>34</v>
          </cell>
          <cell r="R4938" t="str">
            <v>260490081All</v>
          </cell>
          <cell r="S4938">
            <v>23</v>
          </cell>
        </row>
        <row r="4939">
          <cell r="A4939" t="str">
            <v>260550041All</v>
          </cell>
          <cell r="B4939">
            <v>57</v>
          </cell>
          <cell r="R4939" t="str">
            <v>260510011All</v>
          </cell>
          <cell r="S4939">
            <v>46</v>
          </cell>
        </row>
        <row r="4940">
          <cell r="A4940" t="str">
            <v>260550081All</v>
          </cell>
          <cell r="B4940">
            <v>15</v>
          </cell>
          <cell r="R4940" t="str">
            <v>260510016All</v>
          </cell>
          <cell r="S4940">
            <v>40</v>
          </cell>
        </row>
        <row r="4941">
          <cell r="A4941" t="str">
            <v>260550091All</v>
          </cell>
          <cell r="B4941">
            <v>33</v>
          </cell>
          <cell r="R4941" t="str">
            <v>260510041All</v>
          </cell>
          <cell r="S4941">
            <v>88</v>
          </cell>
        </row>
        <row r="4942">
          <cell r="A4942" t="str">
            <v>260570011All</v>
          </cell>
          <cell r="B4942">
            <v>50</v>
          </cell>
          <cell r="R4942" t="str">
            <v>260510081All</v>
          </cell>
          <cell r="S4942">
            <v>25</v>
          </cell>
        </row>
        <row r="4943">
          <cell r="A4943" t="str">
            <v>260570016All</v>
          </cell>
          <cell r="B4943">
            <v>40</v>
          </cell>
          <cell r="R4943" t="str">
            <v>260510091All</v>
          </cell>
          <cell r="S4943">
            <v>34</v>
          </cell>
        </row>
        <row r="4944">
          <cell r="A4944" t="str">
            <v>260570041All</v>
          </cell>
          <cell r="B4944">
            <v>96</v>
          </cell>
          <cell r="R4944" t="str">
            <v>260550011All</v>
          </cell>
          <cell r="S4944">
            <v>31</v>
          </cell>
        </row>
        <row r="4945">
          <cell r="A4945" t="str">
            <v>260570081All</v>
          </cell>
          <cell r="B4945">
            <v>27</v>
          </cell>
          <cell r="R4945" t="str">
            <v>260550016All</v>
          </cell>
          <cell r="S4945">
            <v>34</v>
          </cell>
        </row>
        <row r="4946">
          <cell r="A4946" t="str">
            <v>260590011All</v>
          </cell>
          <cell r="B4946">
            <v>44</v>
          </cell>
          <cell r="R4946" t="str">
            <v>260550041All</v>
          </cell>
          <cell r="S4946">
            <v>57</v>
          </cell>
        </row>
        <row r="4947">
          <cell r="A4947" t="str">
            <v>260590016All</v>
          </cell>
          <cell r="B4947">
            <v>35</v>
          </cell>
          <cell r="R4947" t="str">
            <v>260550081All</v>
          </cell>
          <cell r="S4947">
            <v>15</v>
          </cell>
        </row>
        <row r="4948">
          <cell r="A4948" t="str">
            <v>260590041All</v>
          </cell>
          <cell r="B4948">
            <v>91</v>
          </cell>
          <cell r="R4948" t="str">
            <v>260550091All</v>
          </cell>
          <cell r="S4948">
            <v>33</v>
          </cell>
        </row>
        <row r="4949">
          <cell r="A4949" t="str">
            <v>260590081All</v>
          </cell>
          <cell r="B4949">
            <v>27</v>
          </cell>
          <cell r="R4949" t="str">
            <v>260570011All</v>
          </cell>
          <cell r="S4949">
            <v>50</v>
          </cell>
        </row>
        <row r="4950">
          <cell r="A4950" t="str">
            <v>260610041All</v>
          </cell>
          <cell r="B4950">
            <v>46</v>
          </cell>
          <cell r="R4950" t="str">
            <v>260570016All</v>
          </cell>
          <cell r="S4950">
            <v>40</v>
          </cell>
        </row>
        <row r="4951">
          <cell r="A4951" t="str">
            <v>260630011All</v>
          </cell>
          <cell r="B4951">
            <v>55</v>
          </cell>
          <cell r="R4951" t="str">
            <v>260570041All</v>
          </cell>
          <cell r="S4951">
            <v>96</v>
          </cell>
        </row>
        <row r="4952">
          <cell r="A4952" t="str">
            <v>260630016All</v>
          </cell>
          <cell r="B4952">
            <v>53</v>
          </cell>
          <cell r="R4952" t="str">
            <v>260570081All</v>
          </cell>
          <cell r="S4952">
            <v>27</v>
          </cell>
        </row>
        <row r="4953">
          <cell r="A4953" t="str">
            <v>260630041All</v>
          </cell>
          <cell r="B4953">
            <v>104</v>
          </cell>
          <cell r="R4953" t="str">
            <v>260590011All</v>
          </cell>
          <cell r="S4953">
            <v>44</v>
          </cell>
        </row>
        <row r="4954">
          <cell r="A4954" t="str">
            <v>260630081All</v>
          </cell>
          <cell r="B4954">
            <v>29</v>
          </cell>
          <cell r="R4954" t="str">
            <v>260590016All</v>
          </cell>
          <cell r="S4954">
            <v>35</v>
          </cell>
        </row>
        <row r="4955">
          <cell r="A4955" t="str">
            <v>260650011All</v>
          </cell>
          <cell r="B4955">
            <v>50</v>
          </cell>
          <cell r="R4955" t="str">
            <v>260590041All</v>
          </cell>
          <cell r="S4955">
            <v>91</v>
          </cell>
        </row>
        <row r="4956">
          <cell r="A4956" t="str">
            <v>260650016All</v>
          </cell>
          <cell r="B4956">
            <v>38</v>
          </cell>
          <cell r="R4956" t="str">
            <v>260590081All</v>
          </cell>
          <cell r="S4956">
            <v>27</v>
          </cell>
        </row>
        <row r="4957">
          <cell r="A4957" t="str">
            <v>260650041All</v>
          </cell>
          <cell r="B4957">
            <v>92</v>
          </cell>
          <cell r="R4957" t="str">
            <v>260610041All</v>
          </cell>
          <cell r="S4957">
            <v>46</v>
          </cell>
        </row>
        <row r="4958">
          <cell r="A4958" t="str">
            <v>260650081All</v>
          </cell>
          <cell r="B4958">
            <v>27</v>
          </cell>
          <cell r="R4958" t="str">
            <v>260630011All</v>
          </cell>
          <cell r="S4958">
            <v>55</v>
          </cell>
        </row>
        <row r="4959">
          <cell r="A4959" t="str">
            <v>260670011All</v>
          </cell>
          <cell r="B4959">
            <v>48</v>
          </cell>
          <cell r="R4959" t="str">
            <v>260630016All</v>
          </cell>
          <cell r="S4959">
            <v>53</v>
          </cell>
        </row>
        <row r="4960">
          <cell r="A4960" t="str">
            <v>260670016All</v>
          </cell>
          <cell r="B4960">
            <v>43</v>
          </cell>
          <cell r="R4960" t="str">
            <v>260630041All</v>
          </cell>
          <cell r="S4960">
            <v>104</v>
          </cell>
        </row>
        <row r="4961">
          <cell r="A4961" t="str">
            <v>260670041All</v>
          </cell>
          <cell r="B4961">
            <v>99</v>
          </cell>
          <cell r="R4961" t="str">
            <v>260630081All</v>
          </cell>
          <cell r="S4961">
            <v>29</v>
          </cell>
        </row>
        <row r="4962">
          <cell r="A4962" t="str">
            <v>260670081All</v>
          </cell>
          <cell r="B4962">
            <v>29</v>
          </cell>
          <cell r="R4962" t="str">
            <v>260650011All</v>
          </cell>
          <cell r="S4962">
            <v>50</v>
          </cell>
        </row>
        <row r="4963">
          <cell r="A4963" t="str">
            <v>260690011All</v>
          </cell>
          <cell r="B4963">
            <v>45</v>
          </cell>
          <cell r="R4963" t="str">
            <v>260650016All</v>
          </cell>
          <cell r="S4963">
            <v>38</v>
          </cell>
        </row>
        <row r="4964">
          <cell r="A4964" t="str">
            <v>260690016All</v>
          </cell>
          <cell r="B4964">
            <v>37</v>
          </cell>
          <cell r="R4964" t="str">
            <v>260650041All</v>
          </cell>
          <cell r="S4964">
            <v>92</v>
          </cell>
        </row>
        <row r="4965">
          <cell r="A4965" t="str">
            <v>260690041All</v>
          </cell>
          <cell r="B4965">
            <v>88</v>
          </cell>
          <cell r="R4965" t="str">
            <v>260650081All</v>
          </cell>
          <cell r="S4965">
            <v>27</v>
          </cell>
        </row>
        <row r="4966">
          <cell r="A4966" t="str">
            <v>260690081All</v>
          </cell>
          <cell r="B4966">
            <v>24</v>
          </cell>
          <cell r="R4966" t="str">
            <v>260670011All</v>
          </cell>
          <cell r="S4966">
            <v>48</v>
          </cell>
        </row>
        <row r="4967">
          <cell r="A4967" t="str">
            <v>260690091All</v>
          </cell>
          <cell r="B4967">
            <v>33</v>
          </cell>
          <cell r="R4967" t="str">
            <v>260670016All</v>
          </cell>
          <cell r="S4967">
            <v>43</v>
          </cell>
        </row>
        <row r="4968">
          <cell r="A4968" t="str">
            <v>260710016All</v>
          </cell>
          <cell r="B4968">
            <v>29</v>
          </cell>
          <cell r="R4968" t="str">
            <v>260670041All</v>
          </cell>
          <cell r="S4968">
            <v>99</v>
          </cell>
        </row>
        <row r="4969">
          <cell r="A4969" t="str">
            <v>260710091All</v>
          </cell>
          <cell r="B4969">
            <v>32</v>
          </cell>
          <cell r="R4969" t="str">
            <v>260670081All</v>
          </cell>
          <cell r="S4969">
            <v>29</v>
          </cell>
        </row>
        <row r="4970">
          <cell r="A4970" t="str">
            <v>260730011All</v>
          </cell>
          <cell r="B4970">
            <v>47</v>
          </cell>
          <cell r="R4970" t="str">
            <v>260690011All</v>
          </cell>
          <cell r="S4970">
            <v>45</v>
          </cell>
        </row>
        <row r="4971">
          <cell r="A4971" t="str">
            <v>260730016All</v>
          </cell>
          <cell r="B4971">
            <v>40</v>
          </cell>
          <cell r="R4971" t="str">
            <v>260690016All</v>
          </cell>
          <cell r="S4971">
            <v>37</v>
          </cell>
        </row>
        <row r="4972">
          <cell r="A4972" t="str">
            <v>260730041All</v>
          </cell>
          <cell r="B4972">
            <v>86</v>
          </cell>
          <cell r="R4972" t="str">
            <v>260690041All</v>
          </cell>
          <cell r="S4972">
            <v>88</v>
          </cell>
        </row>
        <row r="4973">
          <cell r="A4973" t="str">
            <v>260730081All</v>
          </cell>
          <cell r="B4973">
            <v>26</v>
          </cell>
          <cell r="R4973" t="str">
            <v>260690081All</v>
          </cell>
          <cell r="S4973">
            <v>24</v>
          </cell>
        </row>
        <row r="4974">
          <cell r="A4974" t="str">
            <v>260730091All</v>
          </cell>
          <cell r="B4974">
            <v>34</v>
          </cell>
          <cell r="R4974" t="str">
            <v>260690091All</v>
          </cell>
          <cell r="S4974">
            <v>33</v>
          </cell>
        </row>
        <row r="4975">
          <cell r="A4975" t="str">
            <v>260750011All</v>
          </cell>
          <cell r="B4975">
            <v>41</v>
          </cell>
          <cell r="R4975" t="str">
            <v>260710016All</v>
          </cell>
          <cell r="S4975">
            <v>29</v>
          </cell>
        </row>
        <row r="4976">
          <cell r="A4976" t="str">
            <v>260750016All</v>
          </cell>
          <cell r="B4976">
            <v>32</v>
          </cell>
          <cell r="R4976" t="str">
            <v>260710091All</v>
          </cell>
          <cell r="S4976">
            <v>32</v>
          </cell>
        </row>
        <row r="4977">
          <cell r="A4977" t="str">
            <v>260750041All</v>
          </cell>
          <cell r="B4977">
            <v>85</v>
          </cell>
          <cell r="R4977" t="str">
            <v>260730011All</v>
          </cell>
          <cell r="S4977">
            <v>47</v>
          </cell>
        </row>
        <row r="4978">
          <cell r="A4978" t="str">
            <v>260750081All</v>
          </cell>
          <cell r="B4978">
            <v>25</v>
          </cell>
          <cell r="R4978" t="str">
            <v>260730016All</v>
          </cell>
          <cell r="S4978">
            <v>40</v>
          </cell>
        </row>
        <row r="4979">
          <cell r="A4979" t="str">
            <v>260770011All</v>
          </cell>
          <cell r="B4979">
            <v>43</v>
          </cell>
          <cell r="R4979" t="str">
            <v>260730041All</v>
          </cell>
          <cell r="S4979">
            <v>86</v>
          </cell>
        </row>
        <row r="4980">
          <cell r="A4980" t="str">
            <v>260770016All</v>
          </cell>
          <cell r="B4980">
            <v>34</v>
          </cell>
          <cell r="R4980" t="str">
            <v>260730081All</v>
          </cell>
          <cell r="S4980">
            <v>26</v>
          </cell>
        </row>
        <row r="4981">
          <cell r="A4981" t="str">
            <v>260770041All</v>
          </cell>
          <cell r="B4981">
            <v>102</v>
          </cell>
          <cell r="R4981" t="str">
            <v>260730091All</v>
          </cell>
          <cell r="S4981">
            <v>34</v>
          </cell>
        </row>
        <row r="4982">
          <cell r="A4982" t="str">
            <v>260770041Irrigated</v>
          </cell>
          <cell r="B4982">
            <v>125</v>
          </cell>
          <cell r="R4982" t="str">
            <v>260750011All</v>
          </cell>
          <cell r="S4982">
            <v>41</v>
          </cell>
        </row>
        <row r="4983">
          <cell r="A4983" t="str">
            <v>260770041Nonirrigated</v>
          </cell>
          <cell r="B4983">
            <v>88</v>
          </cell>
          <cell r="R4983" t="str">
            <v>260750016All</v>
          </cell>
          <cell r="S4983">
            <v>32</v>
          </cell>
        </row>
        <row r="4984">
          <cell r="A4984" t="str">
            <v>260770081All</v>
          </cell>
          <cell r="B4984">
            <v>27</v>
          </cell>
          <cell r="R4984" t="str">
            <v>260750041All</v>
          </cell>
          <cell r="S4984">
            <v>85</v>
          </cell>
        </row>
        <row r="4985">
          <cell r="A4985" t="str">
            <v>260770081Irrigated</v>
          </cell>
          <cell r="B4985">
            <v>27</v>
          </cell>
          <cell r="R4985" t="str">
            <v>260750081All</v>
          </cell>
          <cell r="S4985">
            <v>25</v>
          </cell>
        </row>
        <row r="4986">
          <cell r="A4986" t="str">
            <v>260770081Nonirrigated</v>
          </cell>
          <cell r="B4986">
            <v>27</v>
          </cell>
          <cell r="R4986" t="str">
            <v>260770011All</v>
          </cell>
          <cell r="S4986">
            <v>43</v>
          </cell>
        </row>
        <row r="4987">
          <cell r="A4987" t="str">
            <v>260790011All</v>
          </cell>
          <cell r="B4987">
            <v>32</v>
          </cell>
          <cell r="R4987" t="str">
            <v>260770016All</v>
          </cell>
          <cell r="S4987">
            <v>34</v>
          </cell>
        </row>
        <row r="4988">
          <cell r="A4988" t="str">
            <v>260790016All</v>
          </cell>
          <cell r="B4988">
            <v>30</v>
          </cell>
          <cell r="R4988" t="str">
            <v>260770041All</v>
          </cell>
          <cell r="S4988">
            <v>102</v>
          </cell>
        </row>
        <row r="4989">
          <cell r="A4989" t="str">
            <v>260790041All</v>
          </cell>
          <cell r="B4989">
            <v>61</v>
          </cell>
          <cell r="R4989" t="str">
            <v>260770041Irrigated</v>
          </cell>
          <cell r="S4989">
            <v>125</v>
          </cell>
        </row>
        <row r="4990">
          <cell r="A4990" t="str">
            <v>260790081All</v>
          </cell>
          <cell r="B4990">
            <v>15</v>
          </cell>
          <cell r="R4990" t="str">
            <v>260770041NonIrrigated</v>
          </cell>
          <cell r="S4990">
            <v>88</v>
          </cell>
        </row>
        <row r="4991">
          <cell r="A4991" t="str">
            <v>260810011All</v>
          </cell>
          <cell r="B4991">
            <v>41</v>
          </cell>
          <cell r="R4991" t="str">
            <v>260770081All</v>
          </cell>
          <cell r="S4991">
            <v>27</v>
          </cell>
        </row>
        <row r="4992">
          <cell r="A4992" t="str">
            <v>260810016All</v>
          </cell>
          <cell r="B4992">
            <v>37</v>
          </cell>
          <cell r="R4992" t="str">
            <v>260770081Irrigated</v>
          </cell>
          <cell r="S4992">
            <v>27</v>
          </cell>
        </row>
        <row r="4993">
          <cell r="A4993" t="str">
            <v>260810041All</v>
          </cell>
          <cell r="B4993">
            <v>88</v>
          </cell>
          <cell r="R4993" t="str">
            <v>260770081NonIrrigated</v>
          </cell>
          <cell r="S4993">
            <v>27</v>
          </cell>
        </row>
        <row r="4994">
          <cell r="A4994" t="str">
            <v>260810081All</v>
          </cell>
          <cell r="B4994">
            <v>26</v>
          </cell>
          <cell r="R4994" t="str">
            <v>260790011All</v>
          </cell>
          <cell r="S4994">
            <v>32</v>
          </cell>
        </row>
        <row r="4995">
          <cell r="A4995" t="str">
            <v>260850011All</v>
          </cell>
          <cell r="B4995">
            <v>32</v>
          </cell>
          <cell r="R4995" t="str">
            <v>260790016All</v>
          </cell>
          <cell r="S4995">
            <v>30</v>
          </cell>
        </row>
        <row r="4996">
          <cell r="A4996" t="str">
            <v>260850041All</v>
          </cell>
          <cell r="B4996">
            <v>61</v>
          </cell>
          <cell r="R4996" t="str">
            <v>260790041All</v>
          </cell>
          <cell r="S4996">
            <v>61</v>
          </cell>
        </row>
        <row r="4997">
          <cell r="A4997" t="str">
            <v>260870011All</v>
          </cell>
          <cell r="B4997">
            <v>47</v>
          </cell>
          <cell r="R4997" t="str">
            <v>260790081All</v>
          </cell>
          <cell r="S4997">
            <v>15</v>
          </cell>
        </row>
        <row r="4998">
          <cell r="A4998" t="str">
            <v>260870016All</v>
          </cell>
          <cell r="B4998">
            <v>38</v>
          </cell>
          <cell r="R4998" t="str">
            <v>260810011All</v>
          </cell>
          <cell r="S4998">
            <v>41</v>
          </cell>
        </row>
        <row r="4999">
          <cell r="A4999" t="str">
            <v>260870041All</v>
          </cell>
          <cell r="B4999">
            <v>88</v>
          </cell>
          <cell r="R4999" t="str">
            <v>260810016All</v>
          </cell>
          <cell r="S4999">
            <v>37</v>
          </cell>
        </row>
        <row r="5000">
          <cell r="A5000" t="str">
            <v>260870081All</v>
          </cell>
          <cell r="B5000">
            <v>24</v>
          </cell>
          <cell r="R5000" t="str">
            <v>260810041All</v>
          </cell>
          <cell r="S5000">
            <v>88</v>
          </cell>
        </row>
        <row r="5001">
          <cell r="A5001" t="str">
            <v>260870091All</v>
          </cell>
          <cell r="B5001">
            <v>34</v>
          </cell>
          <cell r="R5001" t="str">
            <v>260810081All</v>
          </cell>
          <cell r="S5001">
            <v>26</v>
          </cell>
        </row>
        <row r="5002">
          <cell r="A5002" t="str">
            <v>260890011All</v>
          </cell>
          <cell r="B5002">
            <v>32</v>
          </cell>
          <cell r="R5002" t="str">
            <v>260850011All</v>
          </cell>
          <cell r="S5002">
            <v>32</v>
          </cell>
        </row>
        <row r="5003">
          <cell r="A5003" t="str">
            <v>260890016All</v>
          </cell>
          <cell r="B5003">
            <v>29</v>
          </cell>
          <cell r="R5003" t="str">
            <v>260850041All</v>
          </cell>
          <cell r="S5003">
            <v>61</v>
          </cell>
        </row>
        <row r="5004">
          <cell r="A5004" t="str">
            <v>260890041All</v>
          </cell>
          <cell r="B5004">
            <v>54</v>
          </cell>
          <cell r="R5004" t="str">
            <v>260870011All</v>
          </cell>
          <cell r="S5004">
            <v>47</v>
          </cell>
        </row>
        <row r="5005">
          <cell r="A5005" t="str">
            <v>260910011All</v>
          </cell>
          <cell r="B5005">
            <v>54</v>
          </cell>
          <cell r="R5005" t="str">
            <v>260870016All</v>
          </cell>
          <cell r="S5005">
            <v>38</v>
          </cell>
        </row>
        <row r="5006">
          <cell r="A5006" t="str">
            <v>260910041All</v>
          </cell>
          <cell r="B5006">
            <v>100</v>
          </cell>
          <cell r="R5006" t="str">
            <v>260870041All</v>
          </cell>
          <cell r="S5006">
            <v>88</v>
          </cell>
        </row>
        <row r="5007">
          <cell r="A5007" t="str">
            <v>260910081All</v>
          </cell>
          <cell r="B5007">
            <v>29</v>
          </cell>
          <cell r="R5007" t="str">
            <v>260870081All</v>
          </cell>
          <cell r="S5007">
            <v>24</v>
          </cell>
        </row>
        <row r="5008">
          <cell r="A5008" t="str">
            <v>260930011All</v>
          </cell>
          <cell r="B5008">
            <v>46</v>
          </cell>
          <cell r="R5008" t="str">
            <v>260870091All</v>
          </cell>
          <cell r="S5008">
            <v>34</v>
          </cell>
        </row>
        <row r="5009">
          <cell r="A5009" t="str">
            <v>260930016All</v>
          </cell>
          <cell r="B5009">
            <v>41</v>
          </cell>
          <cell r="R5009" t="str">
            <v>260890011All</v>
          </cell>
          <cell r="S5009">
            <v>32</v>
          </cell>
        </row>
        <row r="5010">
          <cell r="A5010" t="str">
            <v>260930041All</v>
          </cell>
          <cell r="B5010">
            <v>88</v>
          </cell>
          <cell r="R5010" t="str">
            <v>260890016All</v>
          </cell>
          <cell r="S5010">
            <v>29</v>
          </cell>
        </row>
        <row r="5011">
          <cell r="A5011" t="str">
            <v>260930081All</v>
          </cell>
          <cell r="B5011">
            <v>26</v>
          </cell>
          <cell r="R5011" t="str">
            <v>260890041All</v>
          </cell>
          <cell r="S5011">
            <v>54</v>
          </cell>
        </row>
        <row r="5012">
          <cell r="A5012" t="str">
            <v>260950016All</v>
          </cell>
          <cell r="B5012">
            <v>27</v>
          </cell>
          <cell r="R5012" t="str">
            <v>260910011All</v>
          </cell>
          <cell r="S5012">
            <v>54</v>
          </cell>
        </row>
        <row r="5013">
          <cell r="A5013" t="str">
            <v>260950041All</v>
          </cell>
          <cell r="B5013">
            <v>49</v>
          </cell>
          <cell r="R5013" t="str">
            <v>260910041All</v>
          </cell>
          <cell r="S5013">
            <v>100</v>
          </cell>
        </row>
        <row r="5014">
          <cell r="A5014" t="str">
            <v>260970011All</v>
          </cell>
          <cell r="B5014">
            <v>21</v>
          </cell>
          <cell r="R5014" t="str">
            <v>260910081All</v>
          </cell>
          <cell r="S5014">
            <v>29</v>
          </cell>
        </row>
        <row r="5015">
          <cell r="A5015" t="str">
            <v>260970016All</v>
          </cell>
          <cell r="B5015">
            <v>30</v>
          </cell>
          <cell r="R5015" t="str">
            <v>260930011All</v>
          </cell>
          <cell r="S5015">
            <v>46</v>
          </cell>
        </row>
        <row r="5016">
          <cell r="A5016" t="str">
            <v>260970041All</v>
          </cell>
          <cell r="B5016">
            <v>49</v>
          </cell>
          <cell r="R5016" t="str">
            <v>260930016All</v>
          </cell>
          <cell r="S5016">
            <v>41</v>
          </cell>
        </row>
        <row r="5017">
          <cell r="A5017" t="str">
            <v>260990011All</v>
          </cell>
          <cell r="B5017">
            <v>39</v>
          </cell>
          <cell r="R5017" t="str">
            <v>260930041All</v>
          </cell>
          <cell r="S5017">
            <v>88</v>
          </cell>
        </row>
        <row r="5018">
          <cell r="A5018" t="str">
            <v>260990016All</v>
          </cell>
          <cell r="B5018">
            <v>41</v>
          </cell>
          <cell r="R5018" t="str">
            <v>260930081All</v>
          </cell>
          <cell r="S5018">
            <v>26</v>
          </cell>
        </row>
        <row r="5019">
          <cell r="A5019" t="str">
            <v>260990041All</v>
          </cell>
          <cell r="B5019">
            <v>92</v>
          </cell>
          <cell r="R5019" t="str">
            <v>260950016All</v>
          </cell>
          <cell r="S5019">
            <v>27</v>
          </cell>
        </row>
        <row r="5020">
          <cell r="A5020" t="str">
            <v>260990081All</v>
          </cell>
          <cell r="B5020">
            <v>25</v>
          </cell>
          <cell r="R5020" t="str">
            <v>260950041All</v>
          </cell>
          <cell r="S5020">
            <v>49</v>
          </cell>
        </row>
        <row r="5021">
          <cell r="A5021" t="str">
            <v>261010011All</v>
          </cell>
          <cell r="B5021">
            <v>32</v>
          </cell>
          <cell r="R5021" t="str">
            <v>260970011All</v>
          </cell>
          <cell r="S5021">
            <v>21</v>
          </cell>
        </row>
        <row r="5022">
          <cell r="A5022" t="str">
            <v>261010016All</v>
          </cell>
          <cell r="B5022">
            <v>32</v>
          </cell>
          <cell r="R5022" t="str">
            <v>260970016All</v>
          </cell>
          <cell r="S5022">
            <v>30</v>
          </cell>
        </row>
        <row r="5023">
          <cell r="A5023" t="str">
            <v>261010041All</v>
          </cell>
          <cell r="B5023">
            <v>61</v>
          </cell>
          <cell r="R5023" t="str">
            <v>260970041All</v>
          </cell>
          <cell r="S5023">
            <v>49</v>
          </cell>
        </row>
        <row r="5024">
          <cell r="A5024" t="str">
            <v>261010041Irrigated</v>
          </cell>
          <cell r="B5024">
            <v>61</v>
          </cell>
          <cell r="R5024" t="str">
            <v>260990011All</v>
          </cell>
          <cell r="S5024">
            <v>39</v>
          </cell>
        </row>
        <row r="5025">
          <cell r="A5025" t="str">
            <v>261010041Nonirrigated</v>
          </cell>
          <cell r="B5025">
            <v>61</v>
          </cell>
          <cell r="R5025" t="str">
            <v>260990016All</v>
          </cell>
          <cell r="S5025">
            <v>41</v>
          </cell>
        </row>
        <row r="5026">
          <cell r="A5026" t="str">
            <v>261030016All</v>
          </cell>
          <cell r="B5026">
            <v>29</v>
          </cell>
          <cell r="R5026" t="str">
            <v>260990041All</v>
          </cell>
          <cell r="S5026">
            <v>92</v>
          </cell>
        </row>
        <row r="5027">
          <cell r="A5027" t="str">
            <v>261030041All</v>
          </cell>
          <cell r="B5027">
            <v>46</v>
          </cell>
          <cell r="R5027" t="str">
            <v>260990081All</v>
          </cell>
          <cell r="S5027">
            <v>25</v>
          </cell>
        </row>
        <row r="5028">
          <cell r="A5028" t="str">
            <v>261030091All</v>
          </cell>
          <cell r="B5028">
            <v>32</v>
          </cell>
          <cell r="R5028" t="str">
            <v>261010011All</v>
          </cell>
          <cell r="S5028">
            <v>32</v>
          </cell>
        </row>
        <row r="5029">
          <cell r="A5029" t="str">
            <v>261050011All</v>
          </cell>
          <cell r="B5029">
            <v>41</v>
          </cell>
          <cell r="R5029" t="str">
            <v>261010016All</v>
          </cell>
          <cell r="S5029">
            <v>32</v>
          </cell>
        </row>
        <row r="5030">
          <cell r="A5030" t="str">
            <v>261050016All</v>
          </cell>
          <cell r="B5030">
            <v>35</v>
          </cell>
          <cell r="R5030" t="str">
            <v>261010041All</v>
          </cell>
          <cell r="S5030">
            <v>61</v>
          </cell>
        </row>
        <row r="5031">
          <cell r="A5031" t="str">
            <v>261050041All</v>
          </cell>
          <cell r="B5031">
            <v>72</v>
          </cell>
          <cell r="R5031" t="str">
            <v>261010041Irrigated</v>
          </cell>
          <cell r="S5031">
            <v>61</v>
          </cell>
        </row>
        <row r="5032">
          <cell r="A5032" t="str">
            <v>261050081All</v>
          </cell>
          <cell r="B5032">
            <v>22</v>
          </cell>
          <cell r="R5032" t="str">
            <v>261010041NonIrrigated</v>
          </cell>
          <cell r="S5032">
            <v>61</v>
          </cell>
        </row>
        <row r="5033">
          <cell r="A5033" t="str">
            <v>261070011All</v>
          </cell>
          <cell r="B5033">
            <v>33</v>
          </cell>
          <cell r="R5033" t="str">
            <v>261030016All</v>
          </cell>
          <cell r="S5033">
            <v>29</v>
          </cell>
        </row>
        <row r="5034">
          <cell r="A5034" t="str">
            <v>261070016All</v>
          </cell>
          <cell r="B5034">
            <v>32</v>
          </cell>
          <cell r="R5034" t="str">
            <v>261030041All</v>
          </cell>
          <cell r="S5034">
            <v>46</v>
          </cell>
        </row>
        <row r="5035">
          <cell r="A5035" t="str">
            <v>261070041All</v>
          </cell>
          <cell r="B5035">
            <v>65</v>
          </cell>
          <cell r="R5035" t="str">
            <v>261030091All</v>
          </cell>
          <cell r="S5035">
            <v>32</v>
          </cell>
        </row>
        <row r="5036">
          <cell r="A5036" t="str">
            <v>261070041Irrigated</v>
          </cell>
          <cell r="B5036">
            <v>65</v>
          </cell>
          <cell r="R5036" t="str">
            <v>261050011All</v>
          </cell>
          <cell r="S5036">
            <v>41</v>
          </cell>
        </row>
        <row r="5037">
          <cell r="A5037" t="str">
            <v>261070041Nonirrigated</v>
          </cell>
          <cell r="B5037">
            <v>65</v>
          </cell>
          <cell r="R5037" t="str">
            <v>261050016All</v>
          </cell>
          <cell r="S5037">
            <v>35</v>
          </cell>
        </row>
        <row r="5038">
          <cell r="A5038" t="str">
            <v>261070081All</v>
          </cell>
          <cell r="B5038">
            <v>22</v>
          </cell>
          <cell r="R5038" t="str">
            <v>261050041All</v>
          </cell>
          <cell r="S5038">
            <v>72</v>
          </cell>
        </row>
        <row r="5039">
          <cell r="A5039" t="str">
            <v>261090016All</v>
          </cell>
          <cell r="B5039">
            <v>29</v>
          </cell>
          <cell r="R5039" t="str">
            <v>261050081All</v>
          </cell>
          <cell r="S5039">
            <v>22</v>
          </cell>
        </row>
        <row r="5040">
          <cell r="A5040" t="str">
            <v>261090041All</v>
          </cell>
          <cell r="B5040">
            <v>51</v>
          </cell>
          <cell r="R5040" t="str">
            <v>261070011All</v>
          </cell>
          <cell r="S5040">
            <v>33</v>
          </cell>
        </row>
        <row r="5041">
          <cell r="A5041" t="str">
            <v>261090081All</v>
          </cell>
          <cell r="B5041">
            <v>17</v>
          </cell>
          <cell r="R5041" t="str">
            <v>261070016All</v>
          </cell>
          <cell r="S5041">
            <v>32</v>
          </cell>
        </row>
        <row r="5042">
          <cell r="A5042" t="str">
            <v>261090091All</v>
          </cell>
          <cell r="B5042">
            <v>31</v>
          </cell>
          <cell r="R5042" t="str">
            <v>261070041All</v>
          </cell>
          <cell r="S5042">
            <v>65</v>
          </cell>
        </row>
        <row r="5043">
          <cell r="A5043" t="str">
            <v>261110011All</v>
          </cell>
          <cell r="B5043">
            <v>50</v>
          </cell>
          <cell r="R5043" t="str">
            <v>261070041Irrigated</v>
          </cell>
          <cell r="S5043">
            <v>65</v>
          </cell>
        </row>
        <row r="5044">
          <cell r="A5044" t="str">
            <v>261110016All</v>
          </cell>
          <cell r="B5044">
            <v>36</v>
          </cell>
          <cell r="R5044" t="str">
            <v>261070041NonIrrigated</v>
          </cell>
          <cell r="S5044">
            <v>65</v>
          </cell>
        </row>
        <row r="5045">
          <cell r="A5045" t="str">
            <v>261110041All</v>
          </cell>
          <cell r="B5045">
            <v>97</v>
          </cell>
          <cell r="R5045" t="str">
            <v>261070081All</v>
          </cell>
          <cell r="S5045">
            <v>22</v>
          </cell>
        </row>
        <row r="5046">
          <cell r="A5046" t="str">
            <v>261110081All</v>
          </cell>
          <cell r="B5046">
            <v>26</v>
          </cell>
          <cell r="R5046" t="str">
            <v>261090016All</v>
          </cell>
          <cell r="S5046">
            <v>29</v>
          </cell>
        </row>
        <row r="5047">
          <cell r="A5047" t="str">
            <v>261130011All</v>
          </cell>
          <cell r="B5047">
            <v>35</v>
          </cell>
          <cell r="R5047" t="str">
            <v>261090041All</v>
          </cell>
          <cell r="S5047">
            <v>51</v>
          </cell>
        </row>
        <row r="5048">
          <cell r="A5048" t="str">
            <v>261130016All</v>
          </cell>
          <cell r="B5048">
            <v>30</v>
          </cell>
          <cell r="R5048" t="str">
            <v>261090081All</v>
          </cell>
          <cell r="S5048">
            <v>17</v>
          </cell>
        </row>
        <row r="5049">
          <cell r="A5049" t="str">
            <v>261130041All</v>
          </cell>
          <cell r="B5049">
            <v>75</v>
          </cell>
          <cell r="R5049" t="str">
            <v>261090091All</v>
          </cell>
          <cell r="S5049">
            <v>31</v>
          </cell>
        </row>
        <row r="5050">
          <cell r="A5050" t="str">
            <v>261130081All</v>
          </cell>
          <cell r="B5050">
            <v>19</v>
          </cell>
          <cell r="R5050" t="str">
            <v>261110011All</v>
          </cell>
          <cell r="S5050">
            <v>50</v>
          </cell>
        </row>
        <row r="5051">
          <cell r="A5051" t="str">
            <v>261150011All</v>
          </cell>
          <cell r="B5051">
            <v>53</v>
          </cell>
          <cell r="R5051" t="str">
            <v>261110016All</v>
          </cell>
          <cell r="S5051">
            <v>36</v>
          </cell>
        </row>
        <row r="5052">
          <cell r="A5052" t="str">
            <v>261150016All</v>
          </cell>
          <cell r="B5052">
            <v>55</v>
          </cell>
          <cell r="R5052" t="str">
            <v>261110041All</v>
          </cell>
          <cell r="S5052">
            <v>97</v>
          </cell>
        </row>
        <row r="5053">
          <cell r="A5053" t="str">
            <v>261150041All</v>
          </cell>
          <cell r="B5053">
            <v>106</v>
          </cell>
          <cell r="R5053" t="str">
            <v>261110081All</v>
          </cell>
          <cell r="S5053">
            <v>26</v>
          </cell>
        </row>
        <row r="5054">
          <cell r="A5054" t="str">
            <v>261150081All</v>
          </cell>
          <cell r="B5054">
            <v>28</v>
          </cell>
          <cell r="R5054" t="str">
            <v>261130011All</v>
          </cell>
          <cell r="S5054">
            <v>35</v>
          </cell>
        </row>
        <row r="5055">
          <cell r="A5055" t="str">
            <v>261170011All</v>
          </cell>
          <cell r="B5055">
            <v>38</v>
          </cell>
          <cell r="R5055" t="str">
            <v>261130016All</v>
          </cell>
          <cell r="S5055">
            <v>30</v>
          </cell>
        </row>
        <row r="5056">
          <cell r="A5056" t="str">
            <v>261170011Irrigated</v>
          </cell>
          <cell r="B5056">
            <v>38</v>
          </cell>
          <cell r="R5056" t="str">
            <v>261130041All</v>
          </cell>
          <cell r="S5056">
            <v>75</v>
          </cell>
        </row>
        <row r="5057">
          <cell r="A5057" t="str">
            <v>261170011Nonirrigated</v>
          </cell>
          <cell r="B5057">
            <v>38</v>
          </cell>
          <cell r="R5057" t="str">
            <v>261130081All</v>
          </cell>
          <cell r="S5057">
            <v>19</v>
          </cell>
        </row>
        <row r="5058">
          <cell r="A5058" t="str">
            <v>261170016All</v>
          </cell>
          <cell r="B5058">
            <v>33</v>
          </cell>
          <cell r="R5058" t="str">
            <v>261150011All</v>
          </cell>
          <cell r="S5058">
            <v>53</v>
          </cell>
        </row>
        <row r="5059">
          <cell r="A5059" t="str">
            <v>261170041All</v>
          </cell>
          <cell r="B5059">
            <v>85</v>
          </cell>
          <cell r="R5059" t="str">
            <v>261150016All</v>
          </cell>
          <cell r="S5059">
            <v>55</v>
          </cell>
        </row>
        <row r="5060">
          <cell r="A5060" t="str">
            <v>261170041Irrigated</v>
          </cell>
          <cell r="B5060">
            <v>99</v>
          </cell>
          <cell r="R5060" t="str">
            <v>261150041All</v>
          </cell>
          <cell r="S5060">
            <v>106</v>
          </cell>
        </row>
        <row r="5061">
          <cell r="A5061" t="str">
            <v>261170041Nonirrigated</v>
          </cell>
          <cell r="B5061">
            <v>77</v>
          </cell>
          <cell r="R5061" t="str">
            <v>261150081All</v>
          </cell>
          <cell r="S5061">
            <v>28</v>
          </cell>
        </row>
        <row r="5062">
          <cell r="A5062" t="str">
            <v>261170081All</v>
          </cell>
          <cell r="B5062">
            <v>22</v>
          </cell>
          <cell r="R5062" t="str">
            <v>261170011All</v>
          </cell>
          <cell r="S5062">
            <v>38</v>
          </cell>
        </row>
        <row r="5063">
          <cell r="A5063" t="str">
            <v>261190011All</v>
          </cell>
          <cell r="B5063">
            <v>36</v>
          </cell>
          <cell r="R5063" t="str">
            <v>261170011Irrigated</v>
          </cell>
          <cell r="S5063">
            <v>38</v>
          </cell>
        </row>
        <row r="5064">
          <cell r="A5064" t="str">
            <v>261190016All</v>
          </cell>
          <cell r="B5064">
            <v>30</v>
          </cell>
          <cell r="R5064" t="str">
            <v>261170011NonIrrigated</v>
          </cell>
          <cell r="S5064">
            <v>38</v>
          </cell>
        </row>
        <row r="5065">
          <cell r="A5065" t="str">
            <v>261190041All</v>
          </cell>
          <cell r="B5065">
            <v>67</v>
          </cell>
          <cell r="R5065" t="str">
            <v>261170016All</v>
          </cell>
          <cell r="S5065">
            <v>33</v>
          </cell>
        </row>
        <row r="5066">
          <cell r="A5066" t="str">
            <v>261190081All</v>
          </cell>
          <cell r="B5066">
            <v>24</v>
          </cell>
          <cell r="R5066" t="str">
            <v>261170041All</v>
          </cell>
          <cell r="S5066">
            <v>85</v>
          </cell>
        </row>
        <row r="5067">
          <cell r="A5067" t="str">
            <v>261210011All</v>
          </cell>
          <cell r="B5067">
            <v>32</v>
          </cell>
          <cell r="R5067" t="str">
            <v>261170041Irrigated</v>
          </cell>
          <cell r="S5067">
            <v>99</v>
          </cell>
        </row>
        <row r="5068">
          <cell r="A5068" t="str">
            <v>261210016All</v>
          </cell>
          <cell r="B5068">
            <v>34</v>
          </cell>
          <cell r="R5068" t="str">
            <v>261170041NonIrrigated</v>
          </cell>
          <cell r="S5068">
            <v>77</v>
          </cell>
        </row>
        <row r="5069">
          <cell r="A5069" t="str">
            <v>261210041All</v>
          </cell>
          <cell r="B5069">
            <v>76</v>
          </cell>
          <cell r="R5069" t="str">
            <v>261170081All</v>
          </cell>
          <cell r="S5069">
            <v>22</v>
          </cell>
        </row>
        <row r="5070">
          <cell r="A5070" t="str">
            <v>261210081All</v>
          </cell>
          <cell r="B5070">
            <v>22</v>
          </cell>
          <cell r="R5070" t="str">
            <v>261190011All</v>
          </cell>
          <cell r="S5070">
            <v>36</v>
          </cell>
        </row>
        <row r="5071">
          <cell r="A5071" t="str">
            <v>261230011All</v>
          </cell>
          <cell r="B5071">
            <v>34</v>
          </cell>
          <cell r="R5071" t="str">
            <v>261190016All</v>
          </cell>
          <cell r="S5071">
            <v>30</v>
          </cell>
        </row>
        <row r="5072">
          <cell r="A5072" t="str">
            <v>261230016All</v>
          </cell>
          <cell r="B5072">
            <v>34</v>
          </cell>
          <cell r="R5072" t="str">
            <v>261190041All</v>
          </cell>
          <cell r="S5072">
            <v>67</v>
          </cell>
        </row>
        <row r="5073">
          <cell r="A5073" t="str">
            <v>261230041All</v>
          </cell>
          <cell r="B5073">
            <v>71</v>
          </cell>
          <cell r="R5073" t="str">
            <v>261190081All</v>
          </cell>
          <cell r="S5073">
            <v>24</v>
          </cell>
        </row>
        <row r="5074">
          <cell r="A5074" t="str">
            <v>261230081All</v>
          </cell>
          <cell r="B5074">
            <v>21</v>
          </cell>
          <cell r="R5074" t="str">
            <v>261210011All</v>
          </cell>
          <cell r="S5074">
            <v>32</v>
          </cell>
        </row>
        <row r="5075">
          <cell r="A5075" t="str">
            <v>261250011All</v>
          </cell>
          <cell r="B5075">
            <v>36</v>
          </cell>
          <cell r="R5075" t="str">
            <v>261210016All</v>
          </cell>
          <cell r="S5075">
            <v>34</v>
          </cell>
        </row>
        <row r="5076">
          <cell r="A5076" t="str">
            <v>261250041All</v>
          </cell>
          <cell r="B5076">
            <v>79</v>
          </cell>
          <cell r="R5076" t="str">
            <v>261210041All</v>
          </cell>
          <cell r="S5076">
            <v>76</v>
          </cell>
        </row>
        <row r="5077">
          <cell r="A5077" t="str">
            <v>261250081All</v>
          </cell>
          <cell r="B5077">
            <v>22</v>
          </cell>
          <cell r="R5077" t="str">
            <v>261210081All</v>
          </cell>
          <cell r="S5077">
            <v>22</v>
          </cell>
        </row>
        <row r="5078">
          <cell r="A5078" t="str">
            <v>261270011All</v>
          </cell>
          <cell r="B5078">
            <v>34</v>
          </cell>
          <cell r="R5078" t="str">
            <v>261230011All</v>
          </cell>
          <cell r="S5078">
            <v>34</v>
          </cell>
        </row>
        <row r="5079">
          <cell r="A5079" t="str">
            <v>261270016All</v>
          </cell>
          <cell r="B5079">
            <v>32</v>
          </cell>
          <cell r="R5079" t="str">
            <v>261230016All</v>
          </cell>
          <cell r="S5079">
            <v>34</v>
          </cell>
        </row>
        <row r="5080">
          <cell r="A5080" t="str">
            <v>261270041All</v>
          </cell>
          <cell r="B5080">
            <v>63</v>
          </cell>
          <cell r="R5080" t="str">
            <v>261230041All</v>
          </cell>
          <cell r="S5080">
            <v>71</v>
          </cell>
        </row>
        <row r="5081">
          <cell r="A5081" t="str">
            <v>261270081All</v>
          </cell>
          <cell r="B5081">
            <v>21</v>
          </cell>
          <cell r="R5081" t="str">
            <v>261230081All</v>
          </cell>
          <cell r="S5081">
            <v>21</v>
          </cell>
        </row>
        <row r="5082">
          <cell r="A5082" t="str">
            <v>261290011All</v>
          </cell>
          <cell r="B5082">
            <v>52</v>
          </cell>
          <cell r="R5082" t="str">
            <v>261250011All</v>
          </cell>
          <cell r="S5082">
            <v>36</v>
          </cell>
        </row>
        <row r="5083">
          <cell r="A5083" t="str">
            <v>261290016All</v>
          </cell>
          <cell r="B5083">
            <v>32</v>
          </cell>
          <cell r="R5083" t="str">
            <v>261250041All</v>
          </cell>
          <cell r="S5083">
            <v>79</v>
          </cell>
        </row>
        <row r="5084">
          <cell r="A5084" t="str">
            <v>261290041All</v>
          </cell>
          <cell r="B5084">
            <v>83</v>
          </cell>
          <cell r="R5084" t="str">
            <v>261250081All</v>
          </cell>
          <cell r="S5084">
            <v>22</v>
          </cell>
        </row>
        <row r="5085">
          <cell r="A5085" t="str">
            <v>261290081All</v>
          </cell>
          <cell r="B5085">
            <v>25</v>
          </cell>
          <cell r="R5085" t="str">
            <v>261270011All</v>
          </cell>
          <cell r="S5085">
            <v>34</v>
          </cell>
        </row>
        <row r="5086">
          <cell r="A5086" t="str">
            <v>261290091All</v>
          </cell>
          <cell r="B5086">
            <v>33</v>
          </cell>
          <cell r="R5086" t="str">
            <v>261270016All</v>
          </cell>
          <cell r="S5086">
            <v>32</v>
          </cell>
        </row>
        <row r="5087">
          <cell r="A5087" t="str">
            <v>261310011All</v>
          </cell>
          <cell r="B5087">
            <v>21</v>
          </cell>
          <cell r="R5087" t="str">
            <v>261270041All</v>
          </cell>
          <cell r="S5087">
            <v>63</v>
          </cell>
        </row>
        <row r="5088">
          <cell r="A5088" t="str">
            <v>261310016All</v>
          </cell>
          <cell r="B5088">
            <v>29</v>
          </cell>
          <cell r="R5088" t="str">
            <v>261270081All</v>
          </cell>
          <cell r="S5088">
            <v>21</v>
          </cell>
        </row>
        <row r="5089">
          <cell r="A5089" t="str">
            <v>261310041All</v>
          </cell>
          <cell r="B5089">
            <v>46</v>
          </cell>
          <cell r="R5089" t="str">
            <v>261290011All</v>
          </cell>
          <cell r="S5089">
            <v>52</v>
          </cell>
        </row>
        <row r="5090">
          <cell r="A5090" t="str">
            <v>261330011All</v>
          </cell>
          <cell r="B5090">
            <v>35</v>
          </cell>
          <cell r="R5090" t="str">
            <v>261290016All</v>
          </cell>
          <cell r="S5090">
            <v>32</v>
          </cell>
        </row>
        <row r="5091">
          <cell r="A5091" t="str">
            <v>261330011Irrigated</v>
          </cell>
          <cell r="B5091">
            <v>35</v>
          </cell>
          <cell r="R5091" t="str">
            <v>261290041All</v>
          </cell>
          <cell r="S5091">
            <v>83</v>
          </cell>
        </row>
        <row r="5092">
          <cell r="A5092" t="str">
            <v>261330011Nonirrigated</v>
          </cell>
          <cell r="B5092">
            <v>35</v>
          </cell>
          <cell r="R5092" t="str">
            <v>261290081All</v>
          </cell>
          <cell r="S5092">
            <v>25</v>
          </cell>
        </row>
        <row r="5093">
          <cell r="A5093" t="str">
            <v>261330016All</v>
          </cell>
          <cell r="B5093">
            <v>29</v>
          </cell>
          <cell r="R5093" t="str">
            <v>261290091All</v>
          </cell>
          <cell r="S5093">
            <v>33</v>
          </cell>
        </row>
        <row r="5094">
          <cell r="A5094" t="str">
            <v>261330041All</v>
          </cell>
          <cell r="B5094">
            <v>70</v>
          </cell>
          <cell r="R5094" t="str">
            <v>261310011All</v>
          </cell>
          <cell r="S5094">
            <v>21</v>
          </cell>
        </row>
        <row r="5095">
          <cell r="A5095" t="str">
            <v>261330081All</v>
          </cell>
          <cell r="B5095">
            <v>19</v>
          </cell>
          <cell r="R5095" t="str">
            <v>261310016All</v>
          </cell>
          <cell r="S5095">
            <v>29</v>
          </cell>
        </row>
        <row r="5096">
          <cell r="A5096" t="str">
            <v>261350041All</v>
          </cell>
          <cell r="B5096">
            <v>71</v>
          </cell>
          <cell r="R5096" t="str">
            <v>261310041All</v>
          </cell>
          <cell r="S5096">
            <v>46</v>
          </cell>
        </row>
        <row r="5097">
          <cell r="A5097" t="str">
            <v>261370011All</v>
          </cell>
          <cell r="B5097">
            <v>36</v>
          </cell>
          <cell r="R5097" t="str">
            <v>261330011All</v>
          </cell>
          <cell r="S5097">
            <v>35</v>
          </cell>
        </row>
        <row r="5098">
          <cell r="A5098" t="str">
            <v>261370016All</v>
          </cell>
          <cell r="B5098">
            <v>30</v>
          </cell>
          <cell r="R5098" t="str">
            <v>261330011Irrigated</v>
          </cell>
          <cell r="S5098">
            <v>35</v>
          </cell>
        </row>
        <row r="5099">
          <cell r="A5099" t="str">
            <v>261370041All</v>
          </cell>
          <cell r="B5099">
            <v>64</v>
          </cell>
          <cell r="R5099" t="str">
            <v>261330011NonIrrigated</v>
          </cell>
          <cell r="S5099">
            <v>35</v>
          </cell>
        </row>
        <row r="5100">
          <cell r="A5100" t="str">
            <v>261390011All</v>
          </cell>
          <cell r="B5100">
            <v>38</v>
          </cell>
          <cell r="R5100" t="str">
            <v>261330016All</v>
          </cell>
          <cell r="S5100">
            <v>29</v>
          </cell>
        </row>
        <row r="5101">
          <cell r="A5101" t="str">
            <v>261390016All</v>
          </cell>
          <cell r="B5101">
            <v>30</v>
          </cell>
          <cell r="R5101" t="str">
            <v>261330041All</v>
          </cell>
          <cell r="S5101">
            <v>70</v>
          </cell>
        </row>
        <row r="5102">
          <cell r="A5102" t="str">
            <v>261390041All</v>
          </cell>
          <cell r="B5102">
            <v>84</v>
          </cell>
          <cell r="R5102" t="str">
            <v>261330081All</v>
          </cell>
          <cell r="S5102">
            <v>19</v>
          </cell>
        </row>
        <row r="5103">
          <cell r="A5103" t="str">
            <v>261390081All</v>
          </cell>
          <cell r="B5103">
            <v>27</v>
          </cell>
          <cell r="R5103" t="str">
            <v>261350041All</v>
          </cell>
          <cell r="S5103">
            <v>71</v>
          </cell>
        </row>
        <row r="5104">
          <cell r="A5104" t="str">
            <v>261410011All</v>
          </cell>
          <cell r="B5104">
            <v>35</v>
          </cell>
          <cell r="R5104" t="str">
            <v>261370011All</v>
          </cell>
          <cell r="S5104">
            <v>36</v>
          </cell>
        </row>
        <row r="5105">
          <cell r="A5105" t="str">
            <v>261410016All</v>
          </cell>
          <cell r="B5105">
            <v>36</v>
          </cell>
          <cell r="R5105" t="str">
            <v>261370016All</v>
          </cell>
          <cell r="S5105">
            <v>30</v>
          </cell>
        </row>
        <row r="5106">
          <cell r="A5106" t="str">
            <v>261410041All</v>
          </cell>
          <cell r="B5106">
            <v>64</v>
          </cell>
          <cell r="R5106" t="str">
            <v>261370041All</v>
          </cell>
          <cell r="S5106">
            <v>64</v>
          </cell>
        </row>
        <row r="5107">
          <cell r="A5107" t="str">
            <v>261410081All</v>
          </cell>
          <cell r="B5107">
            <v>17</v>
          </cell>
          <cell r="R5107" t="str">
            <v>261390011All</v>
          </cell>
          <cell r="S5107">
            <v>38</v>
          </cell>
        </row>
        <row r="5108">
          <cell r="A5108" t="str">
            <v>261410091All</v>
          </cell>
          <cell r="B5108">
            <v>33</v>
          </cell>
          <cell r="R5108" t="str">
            <v>261390016All</v>
          </cell>
          <cell r="S5108">
            <v>30</v>
          </cell>
        </row>
        <row r="5109">
          <cell r="A5109" t="str">
            <v>261450011All</v>
          </cell>
          <cell r="B5109">
            <v>53</v>
          </cell>
          <cell r="R5109" t="str">
            <v>261390041All</v>
          </cell>
          <cell r="S5109">
            <v>84</v>
          </cell>
        </row>
        <row r="5110">
          <cell r="A5110" t="str">
            <v>261450016All</v>
          </cell>
          <cell r="B5110">
            <v>45</v>
          </cell>
          <cell r="R5110" t="str">
            <v>261390081All</v>
          </cell>
          <cell r="S5110">
            <v>27</v>
          </cell>
        </row>
        <row r="5111">
          <cell r="A5111" t="str">
            <v>261450041All</v>
          </cell>
          <cell r="B5111">
            <v>100</v>
          </cell>
          <cell r="R5111" t="str">
            <v>261410011All</v>
          </cell>
          <cell r="S5111">
            <v>35</v>
          </cell>
        </row>
        <row r="5112">
          <cell r="A5112" t="str">
            <v>261450081All</v>
          </cell>
          <cell r="B5112">
            <v>26</v>
          </cell>
          <cell r="R5112" t="str">
            <v>261410016All</v>
          </cell>
          <cell r="S5112">
            <v>36</v>
          </cell>
        </row>
        <row r="5113">
          <cell r="A5113" t="str">
            <v>261470011All</v>
          </cell>
          <cell r="B5113">
            <v>44</v>
          </cell>
          <cell r="R5113" t="str">
            <v>261410041All</v>
          </cell>
          <cell r="S5113">
            <v>64</v>
          </cell>
        </row>
        <row r="5114">
          <cell r="A5114" t="str">
            <v>261470016All</v>
          </cell>
          <cell r="B5114">
            <v>42</v>
          </cell>
          <cell r="R5114" t="str">
            <v>261410081All</v>
          </cell>
          <cell r="S5114">
            <v>17</v>
          </cell>
        </row>
        <row r="5115">
          <cell r="A5115" t="str">
            <v>261470041All</v>
          </cell>
          <cell r="B5115">
            <v>89</v>
          </cell>
          <cell r="R5115" t="str">
            <v>261410091All</v>
          </cell>
          <cell r="S5115">
            <v>33</v>
          </cell>
        </row>
        <row r="5116">
          <cell r="A5116" t="str">
            <v>261470081All</v>
          </cell>
          <cell r="B5116">
            <v>25</v>
          </cell>
          <cell r="R5116" t="str">
            <v>261450011All</v>
          </cell>
          <cell r="S5116">
            <v>53</v>
          </cell>
        </row>
        <row r="5117">
          <cell r="A5117" t="str">
            <v>261470091All</v>
          </cell>
          <cell r="B5117">
            <v>34</v>
          </cell>
          <cell r="R5117" t="str">
            <v>261450016All</v>
          </cell>
          <cell r="S5117">
            <v>45</v>
          </cell>
        </row>
        <row r="5118">
          <cell r="A5118" t="str">
            <v>261490011All</v>
          </cell>
          <cell r="B5118">
            <v>39</v>
          </cell>
          <cell r="R5118" t="str">
            <v>261450041All</v>
          </cell>
          <cell r="S5118">
            <v>100</v>
          </cell>
        </row>
        <row r="5119">
          <cell r="A5119" t="str">
            <v>261490011Irrigated</v>
          </cell>
          <cell r="B5119">
            <v>39</v>
          </cell>
          <cell r="R5119" t="str">
            <v>261450081All</v>
          </cell>
          <cell r="S5119">
            <v>26</v>
          </cell>
        </row>
        <row r="5120">
          <cell r="A5120" t="str">
            <v>261490011Nonirrigated</v>
          </cell>
          <cell r="B5120">
            <v>39</v>
          </cell>
          <cell r="R5120" t="str">
            <v>261470011All</v>
          </cell>
          <cell r="S5120">
            <v>44</v>
          </cell>
        </row>
        <row r="5121">
          <cell r="A5121" t="str">
            <v>261490041All</v>
          </cell>
          <cell r="B5121">
            <v>88</v>
          </cell>
          <cell r="R5121" t="str">
            <v>261470016All</v>
          </cell>
          <cell r="S5121">
            <v>42</v>
          </cell>
        </row>
        <row r="5122">
          <cell r="A5122" t="str">
            <v>261490081All</v>
          </cell>
          <cell r="B5122">
            <v>25</v>
          </cell>
          <cell r="R5122" t="str">
            <v>261470041All</v>
          </cell>
          <cell r="S5122">
            <v>89</v>
          </cell>
        </row>
        <row r="5123">
          <cell r="A5123" t="str">
            <v>261490081Irrigated</v>
          </cell>
          <cell r="B5123">
            <v>25</v>
          </cell>
          <cell r="R5123" t="str">
            <v>261470081All</v>
          </cell>
          <cell r="S5123">
            <v>25</v>
          </cell>
        </row>
        <row r="5124">
          <cell r="A5124" t="str">
            <v>261490081Nonirrigated</v>
          </cell>
          <cell r="B5124">
            <v>25</v>
          </cell>
          <cell r="R5124" t="str">
            <v>261470091All</v>
          </cell>
          <cell r="S5124">
            <v>34</v>
          </cell>
        </row>
        <row r="5125">
          <cell r="A5125" t="str">
            <v>261510011All</v>
          </cell>
          <cell r="B5125">
            <v>53</v>
          </cell>
          <cell r="R5125" t="str">
            <v>261490011All</v>
          </cell>
          <cell r="S5125">
            <v>39</v>
          </cell>
        </row>
        <row r="5126">
          <cell r="A5126" t="str">
            <v>261510016All</v>
          </cell>
          <cell r="B5126">
            <v>48</v>
          </cell>
          <cell r="R5126" t="str">
            <v>261490011Irrigated</v>
          </cell>
          <cell r="S5126">
            <v>39</v>
          </cell>
        </row>
        <row r="5127">
          <cell r="A5127" t="str">
            <v>261510041All</v>
          </cell>
          <cell r="B5127">
            <v>103</v>
          </cell>
          <cell r="R5127" t="str">
            <v>261490011NonIrrigated</v>
          </cell>
          <cell r="S5127">
            <v>39</v>
          </cell>
        </row>
        <row r="5128">
          <cell r="A5128" t="str">
            <v>261510081All</v>
          </cell>
          <cell r="B5128">
            <v>27</v>
          </cell>
          <cell r="R5128" t="str">
            <v>261490041All</v>
          </cell>
          <cell r="S5128">
            <v>88</v>
          </cell>
        </row>
        <row r="5129">
          <cell r="A5129" t="str">
            <v>261510091All</v>
          </cell>
          <cell r="B5129">
            <v>36</v>
          </cell>
          <cell r="R5129" t="str">
            <v>261490081All</v>
          </cell>
          <cell r="S5129">
            <v>25</v>
          </cell>
        </row>
        <row r="5130">
          <cell r="A5130" t="str">
            <v>261530016All</v>
          </cell>
          <cell r="B5130">
            <v>29</v>
          </cell>
          <cell r="R5130" t="str">
            <v>261490081Irrigated</v>
          </cell>
          <cell r="S5130">
            <v>25</v>
          </cell>
        </row>
        <row r="5131">
          <cell r="A5131" t="str">
            <v>261530041All</v>
          </cell>
          <cell r="B5131">
            <v>49</v>
          </cell>
          <cell r="R5131" t="str">
            <v>261490081NonIrrigated</v>
          </cell>
          <cell r="S5131">
            <v>25</v>
          </cell>
        </row>
        <row r="5132">
          <cell r="A5132" t="str">
            <v>261550011All</v>
          </cell>
          <cell r="B5132">
            <v>46</v>
          </cell>
          <cell r="R5132" t="str">
            <v>261510011All</v>
          </cell>
          <cell r="S5132">
            <v>53</v>
          </cell>
        </row>
        <row r="5133">
          <cell r="A5133" t="str">
            <v>261550016All</v>
          </cell>
          <cell r="B5133">
            <v>49</v>
          </cell>
          <cell r="R5133" t="str">
            <v>261510016All</v>
          </cell>
          <cell r="S5133">
            <v>48</v>
          </cell>
        </row>
        <row r="5134">
          <cell r="A5134" t="str">
            <v>261550041All</v>
          </cell>
          <cell r="B5134">
            <v>90</v>
          </cell>
          <cell r="R5134" t="str">
            <v>261510041All</v>
          </cell>
          <cell r="S5134">
            <v>103</v>
          </cell>
        </row>
        <row r="5135">
          <cell r="A5135" t="str">
            <v>261550081All</v>
          </cell>
          <cell r="B5135">
            <v>25</v>
          </cell>
          <cell r="R5135" t="str">
            <v>261510081All</v>
          </cell>
          <cell r="S5135">
            <v>27</v>
          </cell>
        </row>
        <row r="5136">
          <cell r="A5136" t="str">
            <v>261550091All</v>
          </cell>
          <cell r="B5136">
            <v>32</v>
          </cell>
          <cell r="R5136" t="str">
            <v>261510091All</v>
          </cell>
          <cell r="S5136">
            <v>36</v>
          </cell>
        </row>
        <row r="5137">
          <cell r="A5137" t="str">
            <v>261570011All</v>
          </cell>
          <cell r="B5137">
            <v>55</v>
          </cell>
          <cell r="R5137" t="str">
            <v>261530016All</v>
          </cell>
          <cell r="S5137">
            <v>29</v>
          </cell>
        </row>
        <row r="5138">
          <cell r="A5138" t="str">
            <v>261570016All</v>
          </cell>
          <cell r="B5138">
            <v>43</v>
          </cell>
          <cell r="R5138" t="str">
            <v>261530041All</v>
          </cell>
          <cell r="S5138">
            <v>49</v>
          </cell>
        </row>
        <row r="5139">
          <cell r="A5139" t="str">
            <v>261570041All</v>
          </cell>
          <cell r="B5139">
            <v>99</v>
          </cell>
          <cell r="R5139" t="str">
            <v>261550011All</v>
          </cell>
          <cell r="S5139">
            <v>46</v>
          </cell>
        </row>
        <row r="5140">
          <cell r="A5140" t="str">
            <v>261570081All</v>
          </cell>
          <cell r="B5140">
            <v>27</v>
          </cell>
          <cell r="R5140" t="str">
            <v>261550016All</v>
          </cell>
          <cell r="S5140">
            <v>49</v>
          </cell>
        </row>
        <row r="5141">
          <cell r="A5141" t="str">
            <v>261590011All</v>
          </cell>
          <cell r="B5141">
            <v>33</v>
          </cell>
          <cell r="R5141" t="str">
            <v>261550041All</v>
          </cell>
          <cell r="S5141">
            <v>90</v>
          </cell>
        </row>
        <row r="5142">
          <cell r="A5142" t="str">
            <v>261590016All</v>
          </cell>
          <cell r="B5142">
            <v>34</v>
          </cell>
          <cell r="R5142" t="str">
            <v>261550081All</v>
          </cell>
          <cell r="S5142">
            <v>25</v>
          </cell>
        </row>
        <row r="5143">
          <cell r="A5143" t="str">
            <v>261590041All</v>
          </cell>
          <cell r="B5143">
            <v>81</v>
          </cell>
          <cell r="R5143" t="str">
            <v>261550091All</v>
          </cell>
          <cell r="S5143">
            <v>32</v>
          </cell>
        </row>
        <row r="5144">
          <cell r="A5144" t="str">
            <v>261590041Irrigated</v>
          </cell>
          <cell r="B5144">
            <v>81</v>
          </cell>
          <cell r="R5144" t="str">
            <v>261570011All</v>
          </cell>
          <cell r="S5144">
            <v>55</v>
          </cell>
        </row>
        <row r="5145">
          <cell r="A5145" t="str">
            <v>261590041Nonirrigated</v>
          </cell>
          <cell r="B5145">
            <v>81</v>
          </cell>
          <cell r="R5145" t="str">
            <v>261570016All</v>
          </cell>
          <cell r="S5145">
            <v>43</v>
          </cell>
        </row>
        <row r="5146">
          <cell r="A5146" t="str">
            <v>261590081All</v>
          </cell>
          <cell r="B5146">
            <v>24</v>
          </cell>
          <cell r="R5146" t="str">
            <v>261570041All</v>
          </cell>
          <cell r="S5146">
            <v>99</v>
          </cell>
        </row>
        <row r="5147">
          <cell r="A5147" t="str">
            <v>261610011All</v>
          </cell>
          <cell r="B5147">
            <v>45</v>
          </cell>
          <cell r="R5147" t="str">
            <v>261570081All</v>
          </cell>
          <cell r="S5147">
            <v>27</v>
          </cell>
        </row>
        <row r="5148">
          <cell r="A5148" t="str">
            <v>261610016All</v>
          </cell>
          <cell r="B5148">
            <v>40</v>
          </cell>
          <cell r="R5148" t="str">
            <v>261590011All</v>
          </cell>
          <cell r="S5148">
            <v>33</v>
          </cell>
        </row>
        <row r="5149">
          <cell r="A5149" t="str">
            <v>261610041All</v>
          </cell>
          <cell r="B5149">
            <v>88</v>
          </cell>
          <cell r="R5149" t="str">
            <v>261590016All</v>
          </cell>
          <cell r="S5149">
            <v>34</v>
          </cell>
        </row>
        <row r="5150">
          <cell r="A5150" t="str">
            <v>261610081All</v>
          </cell>
          <cell r="B5150">
            <v>25</v>
          </cell>
          <cell r="R5150" t="str">
            <v>261590041All</v>
          </cell>
          <cell r="S5150">
            <v>81</v>
          </cell>
        </row>
        <row r="5151">
          <cell r="A5151" t="str">
            <v>261630011All</v>
          </cell>
          <cell r="B5151">
            <v>41</v>
          </cell>
          <cell r="R5151" t="str">
            <v>261590041Irrigated</v>
          </cell>
          <cell r="S5151">
            <v>81</v>
          </cell>
        </row>
        <row r="5152">
          <cell r="A5152" t="str">
            <v>261630041All</v>
          </cell>
          <cell r="B5152">
            <v>88</v>
          </cell>
          <cell r="R5152" t="str">
            <v>261590041NonIrrigated</v>
          </cell>
          <cell r="S5152">
            <v>81</v>
          </cell>
        </row>
        <row r="5153">
          <cell r="A5153" t="str">
            <v>261630081All</v>
          </cell>
          <cell r="B5153">
            <v>22</v>
          </cell>
          <cell r="R5153" t="str">
            <v>261590081All</v>
          </cell>
          <cell r="S5153">
            <v>24</v>
          </cell>
        </row>
        <row r="5154">
          <cell r="A5154" t="str">
            <v>261650011All</v>
          </cell>
          <cell r="B5154">
            <v>32</v>
          </cell>
          <cell r="R5154" t="str">
            <v>261610011All</v>
          </cell>
          <cell r="S5154">
            <v>45</v>
          </cell>
        </row>
        <row r="5155">
          <cell r="A5155" t="str">
            <v>261650016All</v>
          </cell>
          <cell r="B5155">
            <v>30</v>
          </cell>
          <cell r="R5155" t="str">
            <v>261610016All</v>
          </cell>
          <cell r="S5155">
            <v>40</v>
          </cell>
        </row>
        <row r="5156">
          <cell r="A5156" t="str">
            <v>261650041All</v>
          </cell>
          <cell r="B5156">
            <v>61</v>
          </cell>
          <cell r="R5156" t="str">
            <v>261610041All</v>
          </cell>
          <cell r="S5156">
            <v>88</v>
          </cell>
        </row>
        <row r="5157">
          <cell r="A5157" t="str">
            <v>261650081All</v>
          </cell>
          <cell r="B5157">
            <v>14</v>
          </cell>
          <cell r="R5157" t="str">
            <v>261610081All</v>
          </cell>
          <cell r="S5157">
            <v>25</v>
          </cell>
        </row>
        <row r="5158">
          <cell r="A5158" t="str">
            <v>270010011All</v>
          </cell>
          <cell r="B5158">
            <v>20</v>
          </cell>
          <cell r="R5158" t="str">
            <v>261630011All</v>
          </cell>
          <cell r="S5158">
            <v>41</v>
          </cell>
        </row>
        <row r="5159">
          <cell r="A5159" t="str">
            <v>270010016All</v>
          </cell>
          <cell r="B5159">
            <v>29</v>
          </cell>
          <cell r="R5159" t="str">
            <v>261630041All</v>
          </cell>
          <cell r="S5159">
            <v>88</v>
          </cell>
        </row>
        <row r="5160">
          <cell r="A5160" t="str">
            <v>270010041All</v>
          </cell>
          <cell r="B5160">
            <v>46</v>
          </cell>
          <cell r="R5160" t="str">
            <v>261630081All</v>
          </cell>
          <cell r="S5160">
            <v>22</v>
          </cell>
        </row>
        <row r="5161">
          <cell r="A5161" t="str">
            <v>270010081All</v>
          </cell>
          <cell r="B5161">
            <v>15</v>
          </cell>
          <cell r="R5161" t="str">
            <v>261650011All</v>
          </cell>
          <cell r="S5161">
            <v>32</v>
          </cell>
        </row>
        <row r="5162">
          <cell r="A5162" t="str">
            <v>270010091All</v>
          </cell>
          <cell r="B5162">
            <v>29</v>
          </cell>
          <cell r="R5162" t="str">
            <v>261650016All</v>
          </cell>
          <cell r="S5162">
            <v>30</v>
          </cell>
        </row>
        <row r="5163">
          <cell r="A5163" t="str">
            <v>270030011All</v>
          </cell>
          <cell r="B5163">
            <v>26</v>
          </cell>
          <cell r="R5163" t="str">
            <v>261650041All</v>
          </cell>
          <cell r="S5163">
            <v>61</v>
          </cell>
        </row>
        <row r="5164">
          <cell r="A5164" t="str">
            <v>270030016All</v>
          </cell>
          <cell r="B5164">
            <v>33</v>
          </cell>
          <cell r="R5164" t="str">
            <v>261650081All</v>
          </cell>
          <cell r="S5164">
            <v>14</v>
          </cell>
        </row>
        <row r="5165">
          <cell r="A5165" t="str">
            <v>270030041All</v>
          </cell>
          <cell r="B5165">
            <v>71</v>
          </cell>
          <cell r="R5165" t="str">
            <v>270010011All</v>
          </cell>
          <cell r="S5165">
            <v>20</v>
          </cell>
        </row>
        <row r="5166">
          <cell r="A5166" t="str">
            <v>270030081All</v>
          </cell>
          <cell r="B5166">
            <v>18</v>
          </cell>
          <cell r="R5166" t="str">
            <v>270010016All</v>
          </cell>
          <cell r="S5166">
            <v>29</v>
          </cell>
        </row>
        <row r="5167">
          <cell r="A5167" t="str">
            <v>270050011All</v>
          </cell>
          <cell r="B5167">
            <v>36</v>
          </cell>
          <cell r="R5167" t="str">
            <v>270010041All</v>
          </cell>
          <cell r="S5167">
            <v>46</v>
          </cell>
        </row>
        <row r="5168">
          <cell r="A5168" t="str">
            <v>270050016All</v>
          </cell>
          <cell r="B5168">
            <v>32</v>
          </cell>
          <cell r="R5168" t="str">
            <v>270010081All</v>
          </cell>
          <cell r="S5168">
            <v>15</v>
          </cell>
        </row>
        <row r="5169">
          <cell r="A5169" t="str">
            <v>270050041All</v>
          </cell>
          <cell r="B5169">
            <v>73</v>
          </cell>
          <cell r="R5169" t="str">
            <v>270010091All</v>
          </cell>
          <cell r="S5169">
            <v>29</v>
          </cell>
        </row>
        <row r="5170">
          <cell r="A5170" t="str">
            <v>270050078All</v>
          </cell>
          <cell r="B5170">
            <v>1033</v>
          </cell>
          <cell r="R5170" t="str">
            <v>270030011All</v>
          </cell>
          <cell r="S5170">
            <v>26</v>
          </cell>
        </row>
        <row r="5171">
          <cell r="A5171" t="str">
            <v>270050081All</v>
          </cell>
          <cell r="B5171">
            <v>22</v>
          </cell>
          <cell r="R5171" t="str">
            <v>270030016All</v>
          </cell>
          <cell r="S5171">
            <v>33</v>
          </cell>
        </row>
        <row r="5172">
          <cell r="A5172" t="str">
            <v>270050091All</v>
          </cell>
          <cell r="B5172">
            <v>35</v>
          </cell>
          <cell r="R5172" t="str">
            <v>270030041All</v>
          </cell>
          <cell r="S5172">
            <v>71</v>
          </cell>
        </row>
        <row r="5173">
          <cell r="A5173" t="str">
            <v>270050711All</v>
          </cell>
          <cell r="B5173">
            <v>815</v>
          </cell>
          <cell r="R5173" t="str">
            <v>270030081All</v>
          </cell>
          <cell r="S5173">
            <v>18</v>
          </cell>
        </row>
        <row r="5174">
          <cell r="A5174" t="str">
            <v>270070011All</v>
          </cell>
          <cell r="B5174">
            <v>29</v>
          </cell>
          <cell r="R5174" t="str">
            <v>270050011All</v>
          </cell>
          <cell r="S5174">
            <v>36</v>
          </cell>
        </row>
        <row r="5175">
          <cell r="A5175" t="str">
            <v>270070016All</v>
          </cell>
          <cell r="B5175">
            <v>33</v>
          </cell>
          <cell r="R5175" t="str">
            <v>270050016All</v>
          </cell>
          <cell r="S5175">
            <v>32</v>
          </cell>
        </row>
        <row r="5176">
          <cell r="A5176" t="str">
            <v>270070031All</v>
          </cell>
          <cell r="B5176">
            <v>9</v>
          </cell>
          <cell r="R5176" t="str">
            <v>270050041All</v>
          </cell>
          <cell r="S5176">
            <v>73</v>
          </cell>
        </row>
        <row r="5177">
          <cell r="A5177" t="str">
            <v>270070041All</v>
          </cell>
          <cell r="B5177">
            <v>56</v>
          </cell>
          <cell r="R5177" t="str">
            <v>270050078All</v>
          </cell>
          <cell r="S5177">
            <v>1033</v>
          </cell>
        </row>
        <row r="5178">
          <cell r="A5178" t="str">
            <v>270070078All</v>
          </cell>
          <cell r="B5178">
            <v>845</v>
          </cell>
          <cell r="R5178" t="str">
            <v>270050081All</v>
          </cell>
          <cell r="S5178">
            <v>22</v>
          </cell>
        </row>
        <row r="5179">
          <cell r="A5179" t="str">
            <v>270070081All</v>
          </cell>
          <cell r="B5179">
            <v>15</v>
          </cell>
          <cell r="R5179" t="str">
            <v>270050091All</v>
          </cell>
          <cell r="S5179">
            <v>35</v>
          </cell>
        </row>
        <row r="5180">
          <cell r="A5180" t="str">
            <v>270070091All</v>
          </cell>
          <cell r="B5180">
            <v>29</v>
          </cell>
          <cell r="R5180" t="str">
            <v>270050711All</v>
          </cell>
          <cell r="S5180">
            <v>815</v>
          </cell>
        </row>
        <row r="5181">
          <cell r="A5181" t="str">
            <v>270070711All</v>
          </cell>
          <cell r="B5181">
            <v>831</v>
          </cell>
          <cell r="R5181" t="str">
            <v>270070011All</v>
          </cell>
          <cell r="S5181">
            <v>29</v>
          </cell>
        </row>
        <row r="5182">
          <cell r="A5182" t="str">
            <v>270090011All</v>
          </cell>
          <cell r="B5182">
            <v>27</v>
          </cell>
          <cell r="R5182" t="str">
            <v>270070016All</v>
          </cell>
          <cell r="S5182">
            <v>33</v>
          </cell>
        </row>
        <row r="5183">
          <cell r="A5183" t="str">
            <v>270090016All</v>
          </cell>
          <cell r="B5183">
            <v>36</v>
          </cell>
          <cell r="R5183" t="str">
            <v>270070031All</v>
          </cell>
          <cell r="S5183">
            <v>9</v>
          </cell>
        </row>
        <row r="5184">
          <cell r="A5184" t="str">
            <v>270090041All</v>
          </cell>
          <cell r="B5184">
            <v>79</v>
          </cell>
          <cell r="R5184" t="str">
            <v>270070041All</v>
          </cell>
          <cell r="S5184">
            <v>56</v>
          </cell>
        </row>
        <row r="5185">
          <cell r="A5185" t="str">
            <v>270090081All</v>
          </cell>
          <cell r="B5185">
            <v>22</v>
          </cell>
          <cell r="R5185" t="str">
            <v>270070078All</v>
          </cell>
          <cell r="S5185">
            <v>845</v>
          </cell>
        </row>
        <row r="5186">
          <cell r="A5186" t="str">
            <v>270090091All</v>
          </cell>
          <cell r="B5186">
            <v>40</v>
          </cell>
          <cell r="R5186" t="str">
            <v>270070081All</v>
          </cell>
          <cell r="S5186">
            <v>15</v>
          </cell>
        </row>
        <row r="5187">
          <cell r="A5187" t="str">
            <v>270110011All</v>
          </cell>
          <cell r="B5187">
            <v>37</v>
          </cell>
          <cell r="R5187" t="str">
            <v>270070091All</v>
          </cell>
          <cell r="S5187">
            <v>29</v>
          </cell>
        </row>
        <row r="5188">
          <cell r="A5188" t="str">
            <v>270110016All</v>
          </cell>
          <cell r="B5188">
            <v>46</v>
          </cell>
          <cell r="R5188" t="str">
            <v>270070711All</v>
          </cell>
          <cell r="S5188">
            <v>831</v>
          </cell>
        </row>
        <row r="5189">
          <cell r="A5189" t="str">
            <v>270110041All</v>
          </cell>
          <cell r="B5189">
            <v>102</v>
          </cell>
          <cell r="R5189" t="str">
            <v>270090011All</v>
          </cell>
          <cell r="S5189">
            <v>27</v>
          </cell>
        </row>
        <row r="5190">
          <cell r="A5190" t="str">
            <v>270110081All</v>
          </cell>
          <cell r="B5190">
            <v>27</v>
          </cell>
          <cell r="R5190" t="str">
            <v>270090016All</v>
          </cell>
          <cell r="S5190">
            <v>36</v>
          </cell>
        </row>
        <row r="5191">
          <cell r="A5191" t="str">
            <v>270130011All</v>
          </cell>
          <cell r="B5191">
            <v>32</v>
          </cell>
          <cell r="R5191" t="str">
            <v>270090041All</v>
          </cell>
          <cell r="S5191">
            <v>79</v>
          </cell>
        </row>
        <row r="5192">
          <cell r="A5192" t="str">
            <v>270130016All</v>
          </cell>
          <cell r="B5192">
            <v>49</v>
          </cell>
          <cell r="R5192" t="str">
            <v>270090081All</v>
          </cell>
          <cell r="S5192">
            <v>22</v>
          </cell>
        </row>
        <row r="5193">
          <cell r="A5193" t="str">
            <v>270130041All</v>
          </cell>
          <cell r="B5193">
            <v>119</v>
          </cell>
          <cell r="R5193" t="str">
            <v>270090091All</v>
          </cell>
          <cell r="S5193">
            <v>40</v>
          </cell>
        </row>
        <row r="5194">
          <cell r="A5194" t="str">
            <v>270130081All</v>
          </cell>
          <cell r="B5194">
            <v>34</v>
          </cell>
          <cell r="R5194" t="str">
            <v>270110011All</v>
          </cell>
          <cell r="S5194">
            <v>37</v>
          </cell>
        </row>
        <row r="5195">
          <cell r="A5195" t="str">
            <v>270150011All</v>
          </cell>
          <cell r="B5195">
            <v>34</v>
          </cell>
          <cell r="R5195" t="str">
            <v>270110016All</v>
          </cell>
          <cell r="S5195">
            <v>46</v>
          </cell>
        </row>
        <row r="5196">
          <cell r="A5196" t="str">
            <v>270150016All</v>
          </cell>
          <cell r="B5196">
            <v>53</v>
          </cell>
          <cell r="R5196" t="str">
            <v>270110041All</v>
          </cell>
          <cell r="S5196">
            <v>102</v>
          </cell>
        </row>
        <row r="5197">
          <cell r="A5197" t="str">
            <v>270150041All</v>
          </cell>
          <cell r="B5197">
            <v>118</v>
          </cell>
          <cell r="R5197" t="str">
            <v>270110081All</v>
          </cell>
          <cell r="S5197">
            <v>27</v>
          </cell>
        </row>
        <row r="5198">
          <cell r="A5198" t="str">
            <v>270150081All</v>
          </cell>
          <cell r="B5198">
            <v>33</v>
          </cell>
          <cell r="R5198" t="str">
            <v>270130011All</v>
          </cell>
          <cell r="S5198">
            <v>32</v>
          </cell>
        </row>
        <row r="5199">
          <cell r="A5199" t="str">
            <v>270170016All</v>
          </cell>
          <cell r="B5199">
            <v>33</v>
          </cell>
          <cell r="R5199" t="str">
            <v>270130016All</v>
          </cell>
          <cell r="S5199">
            <v>49</v>
          </cell>
        </row>
        <row r="5200">
          <cell r="A5200" t="str">
            <v>270170041All</v>
          </cell>
          <cell r="B5200">
            <v>67</v>
          </cell>
          <cell r="R5200" t="str">
            <v>270130041All</v>
          </cell>
          <cell r="S5200">
            <v>119</v>
          </cell>
        </row>
        <row r="5201">
          <cell r="A5201" t="str">
            <v>270190011All</v>
          </cell>
          <cell r="B5201">
            <v>32</v>
          </cell>
          <cell r="R5201" t="str">
            <v>270130081All</v>
          </cell>
          <cell r="S5201">
            <v>34</v>
          </cell>
        </row>
        <row r="5202">
          <cell r="A5202" t="str">
            <v>270190016All</v>
          </cell>
          <cell r="B5202">
            <v>44</v>
          </cell>
          <cell r="R5202" t="str">
            <v>270150011All</v>
          </cell>
          <cell r="S5202">
            <v>34</v>
          </cell>
        </row>
        <row r="5203">
          <cell r="A5203" t="str">
            <v>270190041All</v>
          </cell>
          <cell r="B5203">
            <v>114</v>
          </cell>
          <cell r="R5203" t="str">
            <v>270150016All</v>
          </cell>
          <cell r="S5203">
            <v>53</v>
          </cell>
        </row>
        <row r="5204">
          <cell r="A5204" t="str">
            <v>270190081All</v>
          </cell>
          <cell r="B5204">
            <v>32</v>
          </cell>
          <cell r="R5204" t="str">
            <v>270150041All</v>
          </cell>
          <cell r="S5204">
            <v>118</v>
          </cell>
        </row>
        <row r="5205">
          <cell r="A5205" t="str">
            <v>270210011All</v>
          </cell>
          <cell r="B5205">
            <v>20</v>
          </cell>
          <cell r="R5205" t="str">
            <v>270150081All</v>
          </cell>
          <cell r="S5205">
            <v>33</v>
          </cell>
        </row>
        <row r="5206">
          <cell r="A5206" t="str">
            <v>270210016All</v>
          </cell>
          <cell r="B5206">
            <v>34</v>
          </cell>
          <cell r="R5206" t="str">
            <v>270170016All</v>
          </cell>
          <cell r="S5206">
            <v>33</v>
          </cell>
        </row>
        <row r="5207">
          <cell r="A5207" t="str">
            <v>270210041All</v>
          </cell>
          <cell r="B5207">
            <v>60</v>
          </cell>
          <cell r="R5207" t="str">
            <v>270170041All</v>
          </cell>
          <cell r="S5207">
            <v>67</v>
          </cell>
        </row>
        <row r="5208">
          <cell r="A5208" t="str">
            <v>270210081All</v>
          </cell>
          <cell r="B5208">
            <v>16</v>
          </cell>
          <cell r="R5208" t="str">
            <v>270190011All</v>
          </cell>
          <cell r="S5208">
            <v>32</v>
          </cell>
        </row>
        <row r="5209">
          <cell r="A5209" t="str">
            <v>270230011All</v>
          </cell>
          <cell r="B5209">
            <v>37</v>
          </cell>
          <cell r="R5209" t="str">
            <v>270190016All</v>
          </cell>
          <cell r="S5209">
            <v>44</v>
          </cell>
        </row>
        <row r="5210">
          <cell r="A5210" t="str">
            <v>270230016All</v>
          </cell>
          <cell r="B5210">
            <v>47</v>
          </cell>
          <cell r="R5210" t="str">
            <v>270190041All</v>
          </cell>
          <cell r="S5210">
            <v>114</v>
          </cell>
        </row>
        <row r="5211">
          <cell r="A5211" t="str">
            <v>270230041All</v>
          </cell>
          <cell r="B5211">
            <v>113</v>
          </cell>
          <cell r="R5211" t="str">
            <v>270190081All</v>
          </cell>
          <cell r="S5211">
            <v>32</v>
          </cell>
        </row>
        <row r="5212">
          <cell r="A5212" t="str">
            <v>270230081All</v>
          </cell>
          <cell r="B5212">
            <v>29</v>
          </cell>
          <cell r="R5212" t="str">
            <v>270210011All</v>
          </cell>
          <cell r="S5212">
            <v>20</v>
          </cell>
        </row>
        <row r="5213">
          <cell r="A5213" t="str">
            <v>270250011All</v>
          </cell>
          <cell r="B5213">
            <v>26</v>
          </cell>
          <cell r="R5213" t="str">
            <v>270210016All</v>
          </cell>
          <cell r="S5213">
            <v>34</v>
          </cell>
        </row>
        <row r="5214">
          <cell r="A5214" t="str">
            <v>270250016All</v>
          </cell>
          <cell r="B5214">
            <v>33</v>
          </cell>
          <cell r="R5214" t="str">
            <v>270210041All</v>
          </cell>
          <cell r="S5214">
            <v>60</v>
          </cell>
        </row>
        <row r="5215">
          <cell r="A5215" t="str">
            <v>270250041All</v>
          </cell>
          <cell r="B5215">
            <v>83</v>
          </cell>
          <cell r="R5215" t="str">
            <v>270210081All</v>
          </cell>
          <cell r="S5215">
            <v>16</v>
          </cell>
        </row>
        <row r="5216">
          <cell r="A5216" t="str">
            <v>270250081All</v>
          </cell>
          <cell r="B5216">
            <v>22</v>
          </cell>
          <cell r="R5216" t="str">
            <v>270230011All</v>
          </cell>
          <cell r="S5216">
            <v>37</v>
          </cell>
        </row>
        <row r="5217">
          <cell r="A5217" t="str">
            <v>270270011All</v>
          </cell>
          <cell r="B5217">
            <v>36</v>
          </cell>
          <cell r="R5217" t="str">
            <v>270230016All</v>
          </cell>
          <cell r="S5217">
            <v>47</v>
          </cell>
        </row>
        <row r="5218">
          <cell r="A5218" t="str">
            <v>270270016All</v>
          </cell>
          <cell r="B5218">
            <v>40</v>
          </cell>
          <cell r="R5218" t="str">
            <v>270230041All</v>
          </cell>
          <cell r="S5218">
            <v>113</v>
          </cell>
        </row>
        <row r="5219">
          <cell r="A5219" t="str">
            <v>270270031All</v>
          </cell>
          <cell r="B5219">
            <v>9</v>
          </cell>
          <cell r="R5219" t="str">
            <v>270230081All</v>
          </cell>
          <cell r="S5219">
            <v>29</v>
          </cell>
        </row>
        <row r="5220">
          <cell r="A5220" t="str">
            <v>270270041All</v>
          </cell>
          <cell r="B5220">
            <v>87</v>
          </cell>
          <cell r="R5220" t="str">
            <v>270250011All</v>
          </cell>
          <cell r="S5220">
            <v>26</v>
          </cell>
        </row>
        <row r="5221">
          <cell r="A5221" t="str">
            <v>270270078All</v>
          </cell>
          <cell r="B5221">
            <v>924</v>
          </cell>
          <cell r="R5221" t="str">
            <v>270250016All</v>
          </cell>
          <cell r="S5221">
            <v>33</v>
          </cell>
        </row>
        <row r="5222">
          <cell r="A5222" t="str">
            <v>270270081All</v>
          </cell>
          <cell r="B5222">
            <v>23</v>
          </cell>
          <cell r="R5222" t="str">
            <v>270250041All</v>
          </cell>
          <cell r="S5222">
            <v>83</v>
          </cell>
        </row>
        <row r="5223">
          <cell r="A5223" t="str">
            <v>270270091All</v>
          </cell>
          <cell r="B5223">
            <v>38</v>
          </cell>
          <cell r="R5223" t="str">
            <v>270250081All</v>
          </cell>
          <cell r="S5223">
            <v>22</v>
          </cell>
        </row>
        <row r="5224">
          <cell r="A5224" t="str">
            <v>270270711All</v>
          </cell>
          <cell r="B5224">
            <v>815</v>
          </cell>
          <cell r="R5224" t="str">
            <v>270270011All</v>
          </cell>
          <cell r="S5224">
            <v>36</v>
          </cell>
        </row>
        <row r="5225">
          <cell r="A5225" t="str">
            <v>270290011All</v>
          </cell>
          <cell r="B5225">
            <v>29</v>
          </cell>
          <cell r="R5225" t="str">
            <v>270270016All</v>
          </cell>
          <cell r="S5225">
            <v>40</v>
          </cell>
        </row>
        <row r="5226">
          <cell r="A5226" t="str">
            <v>270290016All</v>
          </cell>
          <cell r="B5226">
            <v>37</v>
          </cell>
          <cell r="R5226" t="str">
            <v>270270031All</v>
          </cell>
          <cell r="S5226">
            <v>9</v>
          </cell>
        </row>
        <row r="5227">
          <cell r="A5227" t="str">
            <v>270290041All</v>
          </cell>
          <cell r="B5227">
            <v>57</v>
          </cell>
          <cell r="R5227" t="str">
            <v>270270041All</v>
          </cell>
          <cell r="S5227">
            <v>87</v>
          </cell>
        </row>
        <row r="5228">
          <cell r="A5228" t="str">
            <v>270290078All</v>
          </cell>
          <cell r="B5228">
            <v>910</v>
          </cell>
          <cell r="R5228" t="str">
            <v>270270078All</v>
          </cell>
          <cell r="S5228">
            <v>924</v>
          </cell>
        </row>
        <row r="5229">
          <cell r="A5229" t="str">
            <v>270290081All</v>
          </cell>
          <cell r="B5229">
            <v>17</v>
          </cell>
          <cell r="R5229" t="str">
            <v>270270081All</v>
          </cell>
          <cell r="S5229">
            <v>23</v>
          </cell>
        </row>
        <row r="5230">
          <cell r="A5230" t="str">
            <v>270290091All</v>
          </cell>
          <cell r="B5230">
            <v>29</v>
          </cell>
          <cell r="R5230" t="str">
            <v>270270091All</v>
          </cell>
          <cell r="S5230">
            <v>38</v>
          </cell>
        </row>
        <row r="5231">
          <cell r="A5231" t="str">
            <v>270290711All</v>
          </cell>
          <cell r="B5231">
            <v>831</v>
          </cell>
          <cell r="R5231" t="str">
            <v>270270711All</v>
          </cell>
          <cell r="S5231">
            <v>815</v>
          </cell>
        </row>
        <row r="5232">
          <cell r="A5232" t="str">
            <v>270330011All</v>
          </cell>
          <cell r="B5232">
            <v>32</v>
          </cell>
          <cell r="R5232" t="str">
            <v>270290011All</v>
          </cell>
          <cell r="S5232">
            <v>29</v>
          </cell>
        </row>
        <row r="5233">
          <cell r="A5233" t="str">
            <v>270330016All</v>
          </cell>
          <cell r="B5233">
            <v>57</v>
          </cell>
          <cell r="R5233" t="str">
            <v>270290016All</v>
          </cell>
          <cell r="S5233">
            <v>37</v>
          </cell>
        </row>
        <row r="5234">
          <cell r="A5234" t="str">
            <v>270330041All</v>
          </cell>
          <cell r="B5234">
            <v>115</v>
          </cell>
          <cell r="R5234" t="str">
            <v>270290041All</v>
          </cell>
          <cell r="S5234">
            <v>57</v>
          </cell>
        </row>
        <row r="5235">
          <cell r="A5235" t="str">
            <v>270330081All</v>
          </cell>
          <cell r="B5235">
            <v>32</v>
          </cell>
          <cell r="R5235" t="str">
            <v>270290078All</v>
          </cell>
          <cell r="S5235">
            <v>910</v>
          </cell>
        </row>
        <row r="5236">
          <cell r="A5236" t="str">
            <v>270350011All</v>
          </cell>
          <cell r="B5236">
            <v>22</v>
          </cell>
          <cell r="R5236" t="str">
            <v>270290081All</v>
          </cell>
          <cell r="S5236">
            <v>17</v>
          </cell>
        </row>
        <row r="5237">
          <cell r="A5237" t="str">
            <v>270350016All</v>
          </cell>
          <cell r="B5237">
            <v>33</v>
          </cell>
          <cell r="R5237" t="str">
            <v>270290091All</v>
          </cell>
          <cell r="S5237">
            <v>29</v>
          </cell>
        </row>
        <row r="5238">
          <cell r="A5238" t="str">
            <v>270350041All</v>
          </cell>
          <cell r="B5238">
            <v>60</v>
          </cell>
          <cell r="R5238" t="str">
            <v>270290711All</v>
          </cell>
          <cell r="S5238">
            <v>831</v>
          </cell>
        </row>
        <row r="5239">
          <cell r="A5239" t="str">
            <v>270350078All</v>
          </cell>
          <cell r="B5239">
            <v>858</v>
          </cell>
          <cell r="R5239" t="str">
            <v>270330011All</v>
          </cell>
          <cell r="S5239">
            <v>32</v>
          </cell>
        </row>
        <row r="5240">
          <cell r="A5240" t="str">
            <v>270350081All</v>
          </cell>
          <cell r="B5240">
            <v>17</v>
          </cell>
          <cell r="R5240" t="str">
            <v>270330016All</v>
          </cell>
          <cell r="S5240">
            <v>57</v>
          </cell>
        </row>
        <row r="5241">
          <cell r="A5241" t="str">
            <v>270350081Irrigated</v>
          </cell>
          <cell r="B5241">
            <v>17</v>
          </cell>
          <cell r="R5241" t="str">
            <v>270330041All</v>
          </cell>
          <cell r="S5241">
            <v>115</v>
          </cell>
        </row>
        <row r="5242">
          <cell r="A5242" t="str">
            <v>270350081Nonirrigated</v>
          </cell>
          <cell r="B5242">
            <v>17</v>
          </cell>
          <cell r="R5242" t="str">
            <v>270330081All</v>
          </cell>
          <cell r="S5242">
            <v>32</v>
          </cell>
        </row>
        <row r="5243">
          <cell r="A5243" t="str">
            <v>270350091All</v>
          </cell>
          <cell r="B5243">
            <v>29</v>
          </cell>
          <cell r="R5243" t="str">
            <v>270350011All</v>
          </cell>
          <cell r="S5243">
            <v>22</v>
          </cell>
        </row>
        <row r="5244">
          <cell r="A5244" t="str">
            <v>270370011All</v>
          </cell>
          <cell r="B5244">
            <v>30</v>
          </cell>
          <cell r="R5244" t="str">
            <v>270350016All</v>
          </cell>
          <cell r="S5244">
            <v>33</v>
          </cell>
        </row>
        <row r="5245">
          <cell r="A5245" t="str">
            <v>270370016All</v>
          </cell>
          <cell r="B5245">
            <v>46</v>
          </cell>
          <cell r="R5245" t="str">
            <v>270350041All</v>
          </cell>
          <cell r="S5245">
            <v>60</v>
          </cell>
        </row>
        <row r="5246">
          <cell r="A5246" t="str">
            <v>270370041All</v>
          </cell>
          <cell r="B5246">
            <v>111</v>
          </cell>
          <cell r="R5246" t="str">
            <v>270350078All</v>
          </cell>
          <cell r="S5246">
            <v>858</v>
          </cell>
        </row>
        <row r="5247">
          <cell r="A5247" t="str">
            <v>270370041Irrigated</v>
          </cell>
          <cell r="B5247">
            <v>129</v>
          </cell>
          <cell r="R5247" t="str">
            <v>270350081All</v>
          </cell>
          <cell r="S5247">
            <v>17</v>
          </cell>
        </row>
        <row r="5248">
          <cell r="A5248" t="str">
            <v>270370041Nonirrigated</v>
          </cell>
          <cell r="B5248">
            <v>99</v>
          </cell>
          <cell r="R5248" t="str">
            <v>270350081Irrigated</v>
          </cell>
          <cell r="S5248">
            <v>17</v>
          </cell>
        </row>
        <row r="5249">
          <cell r="A5249" t="str">
            <v>270370081All</v>
          </cell>
          <cell r="B5249">
            <v>29</v>
          </cell>
          <cell r="R5249" t="str">
            <v>270350081NonIrrigated</v>
          </cell>
          <cell r="S5249">
            <v>17</v>
          </cell>
        </row>
        <row r="5250">
          <cell r="A5250" t="str">
            <v>270370091All</v>
          </cell>
          <cell r="B5250">
            <v>42</v>
          </cell>
          <cell r="R5250" t="str">
            <v>270350091All</v>
          </cell>
          <cell r="S5250">
            <v>29</v>
          </cell>
        </row>
        <row r="5251">
          <cell r="A5251" t="str">
            <v>270370091Irrigated</v>
          </cell>
          <cell r="B5251">
            <v>42</v>
          </cell>
          <cell r="R5251" t="str">
            <v>270370011All</v>
          </cell>
          <cell r="S5251">
            <v>30</v>
          </cell>
        </row>
        <row r="5252">
          <cell r="A5252" t="str">
            <v>270370091Nonirrigated</v>
          </cell>
          <cell r="B5252">
            <v>42</v>
          </cell>
          <cell r="R5252" t="str">
            <v>270370016All</v>
          </cell>
          <cell r="S5252">
            <v>46</v>
          </cell>
        </row>
        <row r="5253">
          <cell r="A5253" t="str">
            <v>270390011All</v>
          </cell>
          <cell r="B5253">
            <v>33</v>
          </cell>
          <cell r="R5253" t="str">
            <v>270370041All</v>
          </cell>
          <cell r="S5253">
            <v>111</v>
          </cell>
        </row>
        <row r="5254">
          <cell r="A5254" t="str">
            <v>270390016All</v>
          </cell>
          <cell r="B5254">
            <v>51</v>
          </cell>
          <cell r="R5254" t="str">
            <v>270370041Irrigated</v>
          </cell>
          <cell r="S5254">
            <v>129</v>
          </cell>
        </row>
        <row r="5255">
          <cell r="A5255" t="str">
            <v>270390041All</v>
          </cell>
          <cell r="B5255">
            <v>122</v>
          </cell>
          <cell r="R5255" t="str">
            <v>270370041NonIrrigated</v>
          </cell>
          <cell r="S5255">
            <v>99</v>
          </cell>
        </row>
        <row r="5256">
          <cell r="A5256" t="str">
            <v>270390081All</v>
          </cell>
          <cell r="B5256">
            <v>33</v>
          </cell>
          <cell r="R5256" t="str">
            <v>270370081All</v>
          </cell>
          <cell r="S5256">
            <v>29</v>
          </cell>
        </row>
        <row r="5257">
          <cell r="A5257" t="str">
            <v>270390091All</v>
          </cell>
          <cell r="B5257">
            <v>39</v>
          </cell>
          <cell r="R5257" t="str">
            <v>270370091All</v>
          </cell>
          <cell r="S5257">
            <v>42</v>
          </cell>
        </row>
        <row r="5258">
          <cell r="A5258" t="str">
            <v>270410011All</v>
          </cell>
          <cell r="B5258">
            <v>34</v>
          </cell>
          <cell r="R5258" t="str">
            <v>270370091Irrigated</v>
          </cell>
          <cell r="S5258">
            <v>42</v>
          </cell>
        </row>
        <row r="5259">
          <cell r="A5259" t="str">
            <v>270410016All</v>
          </cell>
          <cell r="B5259">
            <v>44</v>
          </cell>
          <cell r="R5259" t="str">
            <v>270370091NonIrrigated</v>
          </cell>
          <cell r="S5259">
            <v>42</v>
          </cell>
        </row>
        <row r="5260">
          <cell r="A5260" t="str">
            <v>270410031All</v>
          </cell>
          <cell r="B5260">
            <v>11</v>
          </cell>
          <cell r="R5260" t="str">
            <v>270390011All</v>
          </cell>
          <cell r="S5260">
            <v>33</v>
          </cell>
        </row>
        <row r="5261">
          <cell r="A5261" t="str">
            <v>270410041All</v>
          </cell>
          <cell r="B5261">
            <v>96</v>
          </cell>
          <cell r="R5261" t="str">
            <v>270390016All</v>
          </cell>
          <cell r="S5261">
            <v>51</v>
          </cell>
        </row>
        <row r="5262">
          <cell r="A5262" t="str">
            <v>270410078All</v>
          </cell>
          <cell r="B5262">
            <v>979</v>
          </cell>
          <cell r="R5262" t="str">
            <v>270390041All</v>
          </cell>
          <cell r="S5262">
            <v>122</v>
          </cell>
        </row>
        <row r="5263">
          <cell r="A5263" t="str">
            <v>270410081All</v>
          </cell>
          <cell r="B5263">
            <v>25</v>
          </cell>
          <cell r="R5263" t="str">
            <v>270390081All</v>
          </cell>
          <cell r="S5263">
            <v>33</v>
          </cell>
        </row>
        <row r="5264">
          <cell r="A5264" t="str">
            <v>270410091All</v>
          </cell>
          <cell r="B5264">
            <v>38</v>
          </cell>
          <cell r="R5264" t="str">
            <v>270390091All</v>
          </cell>
          <cell r="S5264">
            <v>39</v>
          </cell>
        </row>
        <row r="5265">
          <cell r="A5265" t="str">
            <v>270410711All</v>
          </cell>
          <cell r="B5265">
            <v>782</v>
          </cell>
          <cell r="R5265" t="str">
            <v>270410011All</v>
          </cell>
          <cell r="S5265">
            <v>34</v>
          </cell>
        </row>
        <row r="5266">
          <cell r="A5266" t="str">
            <v>270430011All</v>
          </cell>
          <cell r="B5266">
            <v>32</v>
          </cell>
          <cell r="R5266" t="str">
            <v>270410016All</v>
          </cell>
          <cell r="S5266">
            <v>44</v>
          </cell>
        </row>
        <row r="5267">
          <cell r="A5267" t="str">
            <v>270430016All</v>
          </cell>
          <cell r="B5267">
            <v>50</v>
          </cell>
          <cell r="R5267" t="str">
            <v>270410031All</v>
          </cell>
          <cell r="S5267">
            <v>11</v>
          </cell>
        </row>
        <row r="5268">
          <cell r="A5268" t="str">
            <v>270430041All</v>
          </cell>
          <cell r="B5268">
            <v>123</v>
          </cell>
          <cell r="R5268" t="str">
            <v>270410041All</v>
          </cell>
          <cell r="S5268">
            <v>96</v>
          </cell>
        </row>
        <row r="5269">
          <cell r="A5269" t="str">
            <v>270430081All</v>
          </cell>
          <cell r="B5269">
            <v>34</v>
          </cell>
          <cell r="R5269" t="str">
            <v>270410078All</v>
          </cell>
          <cell r="S5269">
            <v>979</v>
          </cell>
        </row>
        <row r="5270">
          <cell r="A5270" t="str">
            <v>270450011All</v>
          </cell>
          <cell r="B5270">
            <v>32</v>
          </cell>
          <cell r="R5270" t="str">
            <v>270410081All</v>
          </cell>
          <cell r="S5270">
            <v>25</v>
          </cell>
        </row>
        <row r="5271">
          <cell r="A5271" t="str">
            <v>270450016All</v>
          </cell>
          <cell r="B5271">
            <v>48</v>
          </cell>
          <cell r="R5271" t="str">
            <v>270410091All</v>
          </cell>
          <cell r="S5271">
            <v>38</v>
          </cell>
        </row>
        <row r="5272">
          <cell r="A5272" t="str">
            <v>270450041All</v>
          </cell>
          <cell r="B5272">
            <v>116</v>
          </cell>
          <cell r="R5272" t="str">
            <v>270410711All</v>
          </cell>
          <cell r="S5272">
            <v>782</v>
          </cell>
        </row>
        <row r="5273">
          <cell r="A5273" t="str">
            <v>270450081All</v>
          </cell>
          <cell r="B5273">
            <v>32</v>
          </cell>
          <cell r="R5273" t="str">
            <v>270430011All</v>
          </cell>
          <cell r="S5273">
            <v>32</v>
          </cell>
        </row>
        <row r="5274">
          <cell r="A5274" t="str">
            <v>270450091All</v>
          </cell>
          <cell r="B5274">
            <v>39</v>
          </cell>
          <cell r="R5274" t="str">
            <v>270430016All</v>
          </cell>
          <cell r="S5274">
            <v>50</v>
          </cell>
        </row>
        <row r="5275">
          <cell r="A5275" t="str">
            <v>270470011All</v>
          </cell>
          <cell r="B5275">
            <v>32</v>
          </cell>
          <cell r="R5275" t="str">
            <v>270430041All</v>
          </cell>
          <cell r="S5275">
            <v>123</v>
          </cell>
        </row>
        <row r="5276">
          <cell r="A5276" t="str">
            <v>270470016All</v>
          </cell>
          <cell r="B5276">
            <v>51</v>
          </cell>
          <cell r="R5276" t="str">
            <v>270430081All</v>
          </cell>
          <cell r="S5276">
            <v>34</v>
          </cell>
        </row>
        <row r="5277">
          <cell r="A5277" t="str">
            <v>270470041All</v>
          </cell>
          <cell r="B5277">
            <v>118</v>
          </cell>
          <cell r="R5277" t="str">
            <v>270450011All</v>
          </cell>
          <cell r="S5277">
            <v>32</v>
          </cell>
        </row>
        <row r="5278">
          <cell r="A5278" t="str">
            <v>270470081All</v>
          </cell>
          <cell r="B5278">
            <v>32</v>
          </cell>
          <cell r="R5278" t="str">
            <v>270450016All</v>
          </cell>
          <cell r="S5278">
            <v>48</v>
          </cell>
        </row>
        <row r="5279">
          <cell r="A5279" t="str">
            <v>270490011All</v>
          </cell>
          <cell r="B5279">
            <v>32</v>
          </cell>
          <cell r="R5279" t="str">
            <v>270450041All</v>
          </cell>
          <cell r="S5279">
            <v>116</v>
          </cell>
        </row>
        <row r="5280">
          <cell r="A5280" t="str">
            <v>270490016All</v>
          </cell>
          <cell r="B5280">
            <v>48</v>
          </cell>
          <cell r="R5280" t="str">
            <v>270450081All</v>
          </cell>
          <cell r="S5280">
            <v>32</v>
          </cell>
        </row>
        <row r="5281">
          <cell r="A5281" t="str">
            <v>270490041All</v>
          </cell>
          <cell r="B5281">
            <v>119</v>
          </cell>
          <cell r="R5281" t="str">
            <v>270450091All</v>
          </cell>
          <cell r="S5281">
            <v>39</v>
          </cell>
        </row>
        <row r="5282">
          <cell r="A5282" t="str">
            <v>270490081All</v>
          </cell>
          <cell r="B5282">
            <v>32</v>
          </cell>
          <cell r="R5282" t="str">
            <v>270470011All</v>
          </cell>
          <cell r="S5282">
            <v>32</v>
          </cell>
        </row>
        <row r="5283">
          <cell r="A5283" t="str">
            <v>270490091All</v>
          </cell>
          <cell r="B5283">
            <v>43</v>
          </cell>
          <cell r="R5283" t="str">
            <v>270470016All</v>
          </cell>
          <cell r="S5283">
            <v>51</v>
          </cell>
        </row>
        <row r="5284">
          <cell r="A5284" t="str">
            <v>270510011All</v>
          </cell>
          <cell r="B5284">
            <v>37</v>
          </cell>
          <cell r="R5284" t="str">
            <v>270470041All</v>
          </cell>
          <cell r="S5284">
            <v>118</v>
          </cell>
        </row>
        <row r="5285">
          <cell r="A5285" t="str">
            <v>270510016All</v>
          </cell>
          <cell r="B5285">
            <v>46</v>
          </cell>
          <cell r="R5285" t="str">
            <v>270470081All</v>
          </cell>
          <cell r="S5285">
            <v>32</v>
          </cell>
        </row>
        <row r="5286">
          <cell r="A5286" t="str">
            <v>270510041All</v>
          </cell>
          <cell r="B5286">
            <v>107</v>
          </cell>
          <cell r="R5286" t="str">
            <v>270490011All</v>
          </cell>
          <cell r="S5286">
            <v>32</v>
          </cell>
        </row>
        <row r="5287">
          <cell r="A5287" t="str">
            <v>270510078All</v>
          </cell>
          <cell r="B5287">
            <v>1103</v>
          </cell>
          <cell r="R5287" t="str">
            <v>270490016All</v>
          </cell>
          <cell r="S5287">
            <v>48</v>
          </cell>
        </row>
        <row r="5288">
          <cell r="A5288" t="str">
            <v>270510081All</v>
          </cell>
          <cell r="B5288">
            <v>27</v>
          </cell>
          <cell r="R5288" t="str">
            <v>270490041All</v>
          </cell>
          <cell r="S5288">
            <v>119</v>
          </cell>
        </row>
        <row r="5289">
          <cell r="A5289" t="str">
            <v>270510091All</v>
          </cell>
          <cell r="B5289">
            <v>38</v>
          </cell>
          <cell r="R5289" t="str">
            <v>270490081All</v>
          </cell>
          <cell r="S5289">
            <v>32</v>
          </cell>
        </row>
        <row r="5290">
          <cell r="A5290" t="str">
            <v>270530011All</v>
          </cell>
          <cell r="B5290">
            <v>30</v>
          </cell>
          <cell r="R5290" t="str">
            <v>270490091All</v>
          </cell>
          <cell r="S5290">
            <v>43</v>
          </cell>
        </row>
        <row r="5291">
          <cell r="A5291" t="str">
            <v>270530016All</v>
          </cell>
          <cell r="B5291">
            <v>33</v>
          </cell>
          <cell r="R5291" t="str">
            <v>270510011All</v>
          </cell>
          <cell r="S5291">
            <v>37</v>
          </cell>
        </row>
        <row r="5292">
          <cell r="A5292" t="str">
            <v>270530041All</v>
          </cell>
          <cell r="B5292">
            <v>100</v>
          </cell>
          <cell r="R5292" t="str">
            <v>270510016All</v>
          </cell>
          <cell r="S5292">
            <v>46</v>
          </cell>
        </row>
        <row r="5293">
          <cell r="A5293" t="str">
            <v>270530081All</v>
          </cell>
          <cell r="B5293">
            <v>29</v>
          </cell>
          <cell r="R5293" t="str">
            <v>270510041All</v>
          </cell>
          <cell r="S5293">
            <v>107</v>
          </cell>
        </row>
        <row r="5294">
          <cell r="A5294" t="str">
            <v>270550011All</v>
          </cell>
          <cell r="B5294">
            <v>29</v>
          </cell>
          <cell r="R5294" t="str">
            <v>270510078All</v>
          </cell>
          <cell r="S5294">
            <v>1103</v>
          </cell>
        </row>
        <row r="5295">
          <cell r="A5295" t="str">
            <v>270550016All</v>
          </cell>
          <cell r="B5295">
            <v>50</v>
          </cell>
          <cell r="R5295" t="str">
            <v>270510081All</v>
          </cell>
          <cell r="S5295">
            <v>27</v>
          </cell>
        </row>
        <row r="5296">
          <cell r="A5296" t="str">
            <v>270550041All</v>
          </cell>
          <cell r="B5296">
            <v>113</v>
          </cell>
          <cell r="R5296" t="str">
            <v>270510091All</v>
          </cell>
          <cell r="S5296">
            <v>38</v>
          </cell>
        </row>
        <row r="5297">
          <cell r="A5297" t="str">
            <v>270550081All</v>
          </cell>
          <cell r="B5297">
            <v>31</v>
          </cell>
          <cell r="R5297" t="str">
            <v>270530011All</v>
          </cell>
          <cell r="S5297">
            <v>30</v>
          </cell>
        </row>
        <row r="5298">
          <cell r="A5298" t="str">
            <v>270550091All</v>
          </cell>
          <cell r="B5298">
            <v>39</v>
          </cell>
          <cell r="R5298" t="str">
            <v>270530016All</v>
          </cell>
          <cell r="S5298">
            <v>33</v>
          </cell>
        </row>
        <row r="5299">
          <cell r="A5299" t="str">
            <v>270570011All</v>
          </cell>
          <cell r="B5299">
            <v>20</v>
          </cell>
          <cell r="R5299" t="str">
            <v>270530041All</v>
          </cell>
          <cell r="S5299">
            <v>100</v>
          </cell>
        </row>
        <row r="5300">
          <cell r="A5300" t="str">
            <v>270570011Irrigated</v>
          </cell>
          <cell r="B5300">
            <v>35</v>
          </cell>
          <cell r="R5300" t="str">
            <v>270530081All</v>
          </cell>
          <cell r="S5300">
            <v>29</v>
          </cell>
        </row>
        <row r="5301">
          <cell r="A5301" t="str">
            <v>270570011Nonirrigated</v>
          </cell>
          <cell r="B5301">
            <v>17</v>
          </cell>
          <cell r="R5301" t="str">
            <v>270550011All</v>
          </cell>
          <cell r="S5301">
            <v>29</v>
          </cell>
        </row>
        <row r="5302">
          <cell r="A5302" t="str">
            <v>270570016All</v>
          </cell>
          <cell r="B5302">
            <v>36</v>
          </cell>
          <cell r="R5302" t="str">
            <v>270550016All</v>
          </cell>
          <cell r="S5302">
            <v>50</v>
          </cell>
        </row>
        <row r="5303">
          <cell r="A5303" t="str">
            <v>270570041All</v>
          </cell>
          <cell r="B5303">
            <v>85</v>
          </cell>
          <cell r="R5303" t="str">
            <v>270550041All</v>
          </cell>
          <cell r="S5303">
            <v>113</v>
          </cell>
        </row>
        <row r="5304">
          <cell r="A5304" t="str">
            <v>270570078All</v>
          </cell>
          <cell r="B5304">
            <v>858</v>
          </cell>
          <cell r="R5304" t="str">
            <v>270550081All</v>
          </cell>
          <cell r="S5304">
            <v>31</v>
          </cell>
        </row>
        <row r="5305">
          <cell r="A5305" t="str">
            <v>270570081All</v>
          </cell>
          <cell r="B5305">
            <v>16</v>
          </cell>
          <cell r="R5305" t="str">
            <v>270550091All</v>
          </cell>
          <cell r="S5305">
            <v>39</v>
          </cell>
        </row>
        <row r="5306">
          <cell r="A5306" t="str">
            <v>270570081Irrigated</v>
          </cell>
          <cell r="B5306">
            <v>25</v>
          </cell>
          <cell r="R5306" t="str">
            <v>270570011All</v>
          </cell>
          <cell r="S5306">
            <v>20</v>
          </cell>
        </row>
        <row r="5307">
          <cell r="A5307" t="str">
            <v>270570081Nonirrigated</v>
          </cell>
          <cell r="B5307">
            <v>14</v>
          </cell>
          <cell r="R5307" t="str">
            <v>270570011Irrigated</v>
          </cell>
          <cell r="S5307">
            <v>35</v>
          </cell>
        </row>
        <row r="5308">
          <cell r="A5308" t="str">
            <v>270570091All</v>
          </cell>
          <cell r="B5308">
            <v>32</v>
          </cell>
          <cell r="R5308" t="str">
            <v>270570011NonIrrigated</v>
          </cell>
          <cell r="S5308">
            <v>17</v>
          </cell>
        </row>
        <row r="5309">
          <cell r="A5309" t="str">
            <v>270590011All</v>
          </cell>
          <cell r="B5309">
            <v>27</v>
          </cell>
          <cell r="R5309" t="str">
            <v>270570016All</v>
          </cell>
          <cell r="S5309">
            <v>36</v>
          </cell>
        </row>
        <row r="5310">
          <cell r="A5310" t="str">
            <v>270590016All</v>
          </cell>
          <cell r="B5310">
            <v>33</v>
          </cell>
          <cell r="R5310" t="str">
            <v>270570041All</v>
          </cell>
          <cell r="S5310">
            <v>85</v>
          </cell>
        </row>
        <row r="5311">
          <cell r="A5311" t="str">
            <v>270590041All</v>
          </cell>
          <cell r="B5311">
            <v>80</v>
          </cell>
          <cell r="R5311" t="str">
            <v>270570078All</v>
          </cell>
          <cell r="S5311">
            <v>858</v>
          </cell>
        </row>
        <row r="5312">
          <cell r="A5312" t="str">
            <v>270590081All</v>
          </cell>
          <cell r="B5312">
            <v>18</v>
          </cell>
          <cell r="R5312" t="str">
            <v>270570081All</v>
          </cell>
          <cell r="S5312">
            <v>16</v>
          </cell>
        </row>
        <row r="5313">
          <cell r="A5313" t="str">
            <v>270590091All</v>
          </cell>
          <cell r="B5313">
            <v>42</v>
          </cell>
          <cell r="R5313" t="str">
            <v>270570081Irrigated</v>
          </cell>
          <cell r="S5313">
            <v>25</v>
          </cell>
        </row>
        <row r="5314">
          <cell r="A5314" t="str">
            <v>270610016All</v>
          </cell>
          <cell r="B5314">
            <v>36</v>
          </cell>
          <cell r="R5314" t="str">
            <v>270570081NonIrrigated</v>
          </cell>
          <cell r="S5314">
            <v>14</v>
          </cell>
        </row>
        <row r="5315">
          <cell r="A5315" t="str">
            <v>270610041All</v>
          </cell>
          <cell r="B5315">
            <v>48</v>
          </cell>
          <cell r="R5315" t="str">
            <v>270570091All</v>
          </cell>
          <cell r="S5315">
            <v>32</v>
          </cell>
        </row>
        <row r="5316">
          <cell r="A5316" t="str">
            <v>270610091All</v>
          </cell>
          <cell r="B5316">
            <v>29</v>
          </cell>
          <cell r="R5316" t="str">
            <v>270590011All</v>
          </cell>
          <cell r="S5316">
            <v>27</v>
          </cell>
        </row>
        <row r="5317">
          <cell r="A5317" t="str">
            <v>270630011All</v>
          </cell>
          <cell r="B5317">
            <v>32</v>
          </cell>
          <cell r="R5317" t="str">
            <v>270590016All</v>
          </cell>
          <cell r="S5317">
            <v>33</v>
          </cell>
        </row>
        <row r="5318">
          <cell r="A5318" t="str">
            <v>270630016All</v>
          </cell>
          <cell r="B5318">
            <v>57</v>
          </cell>
          <cell r="R5318" t="str">
            <v>270590041All</v>
          </cell>
          <cell r="S5318">
            <v>80</v>
          </cell>
        </row>
        <row r="5319">
          <cell r="A5319" t="str">
            <v>270630041All</v>
          </cell>
          <cell r="B5319">
            <v>116</v>
          </cell>
          <cell r="R5319" t="str">
            <v>270590081All</v>
          </cell>
          <cell r="S5319">
            <v>18</v>
          </cell>
        </row>
        <row r="5320">
          <cell r="A5320" t="str">
            <v>270630081All</v>
          </cell>
          <cell r="B5320">
            <v>32</v>
          </cell>
          <cell r="R5320" t="str">
            <v>270590091All</v>
          </cell>
          <cell r="S5320">
            <v>42</v>
          </cell>
        </row>
        <row r="5321">
          <cell r="A5321" t="str">
            <v>270650011All</v>
          </cell>
          <cell r="B5321">
            <v>30</v>
          </cell>
          <cell r="R5321" t="str">
            <v>270610016All</v>
          </cell>
          <cell r="S5321">
            <v>36</v>
          </cell>
        </row>
        <row r="5322">
          <cell r="A5322" t="str">
            <v>270650016All</v>
          </cell>
          <cell r="B5322">
            <v>33</v>
          </cell>
          <cell r="R5322" t="str">
            <v>270610041All</v>
          </cell>
          <cell r="S5322">
            <v>48</v>
          </cell>
        </row>
        <row r="5323">
          <cell r="A5323" t="str">
            <v>270650041All</v>
          </cell>
          <cell r="B5323">
            <v>67</v>
          </cell>
          <cell r="R5323" t="str">
            <v>270610091All</v>
          </cell>
          <cell r="S5323">
            <v>29</v>
          </cell>
        </row>
        <row r="5324">
          <cell r="A5324" t="str">
            <v>270650081All</v>
          </cell>
          <cell r="B5324">
            <v>20</v>
          </cell>
          <cell r="R5324" t="str">
            <v>270630011All</v>
          </cell>
          <cell r="S5324">
            <v>32</v>
          </cell>
        </row>
        <row r="5325">
          <cell r="A5325" t="str">
            <v>270650091All</v>
          </cell>
          <cell r="B5325">
            <v>32</v>
          </cell>
          <cell r="R5325" t="str">
            <v>270630016All</v>
          </cell>
          <cell r="S5325">
            <v>57</v>
          </cell>
        </row>
        <row r="5326">
          <cell r="A5326" t="str">
            <v>270670011All</v>
          </cell>
          <cell r="B5326">
            <v>34</v>
          </cell>
          <cell r="R5326" t="str">
            <v>270630041All</v>
          </cell>
          <cell r="S5326">
            <v>116</v>
          </cell>
        </row>
        <row r="5327">
          <cell r="A5327" t="str">
            <v>270670016All</v>
          </cell>
          <cell r="B5327">
            <v>43</v>
          </cell>
          <cell r="R5327" t="str">
            <v>270630081All</v>
          </cell>
          <cell r="S5327">
            <v>32</v>
          </cell>
        </row>
        <row r="5328">
          <cell r="A5328" t="str">
            <v>270670041All</v>
          </cell>
          <cell r="B5328">
            <v>113</v>
          </cell>
          <cell r="R5328" t="str">
            <v>270650011All</v>
          </cell>
          <cell r="S5328">
            <v>30</v>
          </cell>
        </row>
        <row r="5329">
          <cell r="A5329" t="str">
            <v>270670081All</v>
          </cell>
          <cell r="B5329">
            <v>30</v>
          </cell>
          <cell r="R5329" t="str">
            <v>270650016All</v>
          </cell>
          <cell r="S5329">
            <v>33</v>
          </cell>
        </row>
        <row r="5330">
          <cell r="A5330" t="str">
            <v>270670091All</v>
          </cell>
          <cell r="B5330">
            <v>37</v>
          </cell>
          <cell r="R5330" t="str">
            <v>270650041All</v>
          </cell>
          <cell r="S5330">
            <v>67</v>
          </cell>
        </row>
        <row r="5331">
          <cell r="A5331" t="str">
            <v>270690011All</v>
          </cell>
          <cell r="B5331">
            <v>33</v>
          </cell>
          <cell r="R5331" t="str">
            <v>270650081All</v>
          </cell>
          <cell r="S5331">
            <v>20</v>
          </cell>
        </row>
        <row r="5332">
          <cell r="A5332" t="str">
            <v>270690016All</v>
          </cell>
          <cell r="B5332">
            <v>34</v>
          </cell>
          <cell r="R5332" t="str">
            <v>270650091All</v>
          </cell>
          <cell r="S5332">
            <v>32</v>
          </cell>
        </row>
        <row r="5333">
          <cell r="A5333" t="str">
            <v>270690031All</v>
          </cell>
          <cell r="B5333">
            <v>9</v>
          </cell>
          <cell r="R5333" t="str">
            <v>270670011All</v>
          </cell>
          <cell r="S5333">
            <v>34</v>
          </cell>
        </row>
        <row r="5334">
          <cell r="A5334" t="str">
            <v>270690041All</v>
          </cell>
          <cell r="B5334">
            <v>59</v>
          </cell>
          <cell r="R5334" t="str">
            <v>270670016All</v>
          </cell>
          <cell r="S5334">
            <v>43</v>
          </cell>
        </row>
        <row r="5335">
          <cell r="A5335" t="str">
            <v>270690067All</v>
          </cell>
          <cell r="B5335">
            <v>1330</v>
          </cell>
          <cell r="R5335" t="str">
            <v>270670041All</v>
          </cell>
          <cell r="S5335">
            <v>113</v>
          </cell>
        </row>
        <row r="5336">
          <cell r="A5336" t="str">
            <v>270690078All</v>
          </cell>
          <cell r="B5336">
            <v>955</v>
          </cell>
          <cell r="R5336" t="str">
            <v>270670081All</v>
          </cell>
          <cell r="S5336">
            <v>30</v>
          </cell>
        </row>
        <row r="5337">
          <cell r="A5337" t="str">
            <v>270690081All</v>
          </cell>
          <cell r="B5337">
            <v>20</v>
          </cell>
          <cell r="R5337" t="str">
            <v>270670091All</v>
          </cell>
          <cell r="S5337">
            <v>37</v>
          </cell>
        </row>
        <row r="5338">
          <cell r="A5338" t="str">
            <v>270690091All</v>
          </cell>
          <cell r="B5338">
            <v>39</v>
          </cell>
          <cell r="R5338" t="str">
            <v>270690011All</v>
          </cell>
          <cell r="S5338">
            <v>33</v>
          </cell>
        </row>
        <row r="5339">
          <cell r="A5339" t="str">
            <v>270690711All</v>
          </cell>
          <cell r="B5339">
            <v>884</v>
          </cell>
          <cell r="R5339" t="str">
            <v>270690016All</v>
          </cell>
          <cell r="S5339">
            <v>34</v>
          </cell>
        </row>
        <row r="5340">
          <cell r="A5340" t="str">
            <v>270710011All</v>
          </cell>
          <cell r="B5340">
            <v>25</v>
          </cell>
          <cell r="R5340" t="str">
            <v>270690031All</v>
          </cell>
          <cell r="S5340">
            <v>9</v>
          </cell>
        </row>
        <row r="5341">
          <cell r="A5341" t="str">
            <v>270710016All</v>
          </cell>
          <cell r="B5341">
            <v>36</v>
          </cell>
          <cell r="R5341" t="str">
            <v>270690041All</v>
          </cell>
          <cell r="S5341">
            <v>59</v>
          </cell>
        </row>
        <row r="5342">
          <cell r="A5342" t="str">
            <v>270710031All</v>
          </cell>
          <cell r="B5342">
            <v>9</v>
          </cell>
          <cell r="R5342" t="str">
            <v>270690067All</v>
          </cell>
          <cell r="S5342">
            <v>1330</v>
          </cell>
        </row>
        <row r="5343">
          <cell r="A5343" t="str">
            <v>270710041All</v>
          </cell>
          <cell r="B5343">
            <v>48</v>
          </cell>
          <cell r="R5343" t="str">
            <v>270690078All</v>
          </cell>
          <cell r="S5343">
            <v>955</v>
          </cell>
        </row>
        <row r="5344">
          <cell r="A5344" t="str">
            <v>270710078All</v>
          </cell>
          <cell r="B5344">
            <v>840</v>
          </cell>
          <cell r="R5344" t="str">
            <v>270690081All</v>
          </cell>
          <cell r="S5344">
            <v>20</v>
          </cell>
        </row>
        <row r="5345">
          <cell r="A5345" t="str">
            <v>270710081All</v>
          </cell>
          <cell r="B5345">
            <v>17</v>
          </cell>
          <cell r="R5345" t="str">
            <v>270690091All</v>
          </cell>
          <cell r="S5345">
            <v>39</v>
          </cell>
        </row>
        <row r="5346">
          <cell r="A5346" t="str">
            <v>270710091All</v>
          </cell>
          <cell r="B5346">
            <v>29</v>
          </cell>
          <cell r="R5346" t="str">
            <v>270690711All</v>
          </cell>
          <cell r="S5346">
            <v>884</v>
          </cell>
        </row>
        <row r="5347">
          <cell r="A5347" t="str">
            <v>270710711All</v>
          </cell>
          <cell r="B5347">
            <v>831</v>
          </cell>
          <cell r="R5347" t="str">
            <v>270710011All</v>
          </cell>
          <cell r="S5347">
            <v>25</v>
          </cell>
        </row>
        <row r="5348">
          <cell r="A5348" t="str">
            <v>270730011All</v>
          </cell>
          <cell r="B5348">
            <v>35</v>
          </cell>
          <cell r="R5348" t="str">
            <v>270710016All</v>
          </cell>
          <cell r="S5348">
            <v>36</v>
          </cell>
        </row>
        <row r="5349">
          <cell r="A5349" t="str">
            <v>270730016All</v>
          </cell>
          <cell r="B5349">
            <v>47</v>
          </cell>
          <cell r="R5349" t="str">
            <v>270710031All</v>
          </cell>
          <cell r="S5349">
            <v>9</v>
          </cell>
        </row>
        <row r="5350">
          <cell r="A5350" t="str">
            <v>270730031All</v>
          </cell>
          <cell r="B5350">
            <v>11</v>
          </cell>
          <cell r="R5350" t="str">
            <v>270710041All</v>
          </cell>
          <cell r="S5350">
            <v>48</v>
          </cell>
        </row>
        <row r="5351">
          <cell r="A5351" t="str">
            <v>270730041All</v>
          </cell>
          <cell r="B5351">
            <v>103</v>
          </cell>
          <cell r="R5351" t="str">
            <v>270710078All</v>
          </cell>
          <cell r="S5351">
            <v>840</v>
          </cell>
        </row>
        <row r="5352">
          <cell r="A5352" t="str">
            <v>270730078All</v>
          </cell>
          <cell r="B5352">
            <v>1190</v>
          </cell>
          <cell r="R5352" t="str">
            <v>270710081All</v>
          </cell>
          <cell r="S5352">
            <v>17</v>
          </cell>
        </row>
        <row r="5353">
          <cell r="A5353" t="str">
            <v>270730081All</v>
          </cell>
          <cell r="B5353">
            <v>28</v>
          </cell>
          <cell r="R5353" t="str">
            <v>270710091All</v>
          </cell>
          <cell r="S5353">
            <v>29</v>
          </cell>
        </row>
        <row r="5354">
          <cell r="A5354" t="str">
            <v>270730091All</v>
          </cell>
          <cell r="B5354">
            <v>37</v>
          </cell>
          <cell r="R5354" t="str">
            <v>270710711All</v>
          </cell>
          <cell r="S5354">
            <v>831</v>
          </cell>
        </row>
        <row r="5355">
          <cell r="A5355" t="str">
            <v>270770011All</v>
          </cell>
          <cell r="B5355">
            <v>28</v>
          </cell>
          <cell r="R5355" t="str">
            <v>270730011All</v>
          </cell>
          <cell r="S5355">
            <v>35</v>
          </cell>
        </row>
        <row r="5356">
          <cell r="A5356" t="str">
            <v>270770016All</v>
          </cell>
          <cell r="B5356">
            <v>34</v>
          </cell>
          <cell r="R5356" t="str">
            <v>270730016All</v>
          </cell>
          <cell r="S5356">
            <v>47</v>
          </cell>
        </row>
        <row r="5357">
          <cell r="A5357" t="str">
            <v>270770031All</v>
          </cell>
          <cell r="B5357">
            <v>9</v>
          </cell>
          <cell r="R5357" t="str">
            <v>270730031All</v>
          </cell>
          <cell r="S5357">
            <v>11</v>
          </cell>
        </row>
        <row r="5358">
          <cell r="A5358" t="str">
            <v>270770041All</v>
          </cell>
          <cell r="B5358">
            <v>46</v>
          </cell>
          <cell r="R5358" t="str">
            <v>270730041All</v>
          </cell>
          <cell r="S5358">
            <v>103</v>
          </cell>
        </row>
        <row r="5359">
          <cell r="A5359" t="str">
            <v>270770078All</v>
          </cell>
          <cell r="B5359">
            <v>788</v>
          </cell>
          <cell r="R5359" t="str">
            <v>270730078All</v>
          </cell>
          <cell r="S5359">
            <v>1190</v>
          </cell>
        </row>
        <row r="5360">
          <cell r="A5360" t="str">
            <v>270770081All</v>
          </cell>
          <cell r="B5360">
            <v>18</v>
          </cell>
          <cell r="R5360" t="str">
            <v>270730081All</v>
          </cell>
          <cell r="S5360">
            <v>28</v>
          </cell>
        </row>
        <row r="5361">
          <cell r="A5361" t="str">
            <v>270770091All</v>
          </cell>
          <cell r="B5361">
            <v>36</v>
          </cell>
          <cell r="R5361" t="str">
            <v>270730091All</v>
          </cell>
          <cell r="S5361">
            <v>37</v>
          </cell>
        </row>
        <row r="5362">
          <cell r="A5362" t="str">
            <v>270770711All</v>
          </cell>
          <cell r="B5362">
            <v>822</v>
          </cell>
          <cell r="R5362" t="str">
            <v>270770011All</v>
          </cell>
          <cell r="S5362">
            <v>28</v>
          </cell>
        </row>
        <row r="5363">
          <cell r="A5363" t="str">
            <v>270790011All</v>
          </cell>
          <cell r="B5363">
            <v>34</v>
          </cell>
          <cell r="R5363" t="str">
            <v>270770016All</v>
          </cell>
          <cell r="S5363">
            <v>34</v>
          </cell>
        </row>
        <row r="5364">
          <cell r="A5364" t="str">
            <v>270790016All</v>
          </cell>
          <cell r="B5364">
            <v>51</v>
          </cell>
          <cell r="R5364" t="str">
            <v>270770031All</v>
          </cell>
          <cell r="S5364">
            <v>9</v>
          </cell>
        </row>
        <row r="5365">
          <cell r="A5365" t="str">
            <v>270790041All</v>
          </cell>
          <cell r="B5365">
            <v>115</v>
          </cell>
          <cell r="R5365" t="str">
            <v>270770041All</v>
          </cell>
          <cell r="S5365">
            <v>46</v>
          </cell>
        </row>
        <row r="5366">
          <cell r="A5366" t="str">
            <v>270790081All</v>
          </cell>
          <cell r="B5366">
            <v>33</v>
          </cell>
          <cell r="R5366" t="str">
            <v>270770078All</v>
          </cell>
          <cell r="S5366">
            <v>788</v>
          </cell>
        </row>
        <row r="5367">
          <cell r="A5367" t="str">
            <v>270810011All</v>
          </cell>
          <cell r="B5367">
            <v>38</v>
          </cell>
          <cell r="R5367" t="str">
            <v>270770081All</v>
          </cell>
          <cell r="S5367">
            <v>18</v>
          </cell>
        </row>
        <row r="5368">
          <cell r="A5368" t="str">
            <v>270810016All</v>
          </cell>
          <cell r="B5368">
            <v>56</v>
          </cell>
          <cell r="R5368" t="str">
            <v>270770091All</v>
          </cell>
          <cell r="S5368">
            <v>36</v>
          </cell>
        </row>
        <row r="5369">
          <cell r="A5369" t="str">
            <v>270810041All</v>
          </cell>
          <cell r="B5369">
            <v>102</v>
          </cell>
          <cell r="R5369" t="str">
            <v>270770711All</v>
          </cell>
          <cell r="S5369">
            <v>822</v>
          </cell>
        </row>
        <row r="5370">
          <cell r="A5370" t="str">
            <v>270810078All</v>
          </cell>
          <cell r="B5370">
            <v>1260</v>
          </cell>
          <cell r="R5370" t="str">
            <v>270790011All</v>
          </cell>
          <cell r="S5370">
            <v>34</v>
          </cell>
        </row>
        <row r="5371">
          <cell r="A5371" t="str">
            <v>270810081All</v>
          </cell>
          <cell r="B5371">
            <v>28</v>
          </cell>
          <cell r="R5371" t="str">
            <v>270790016All</v>
          </cell>
          <cell r="S5371">
            <v>51</v>
          </cell>
        </row>
        <row r="5372">
          <cell r="A5372" t="str">
            <v>270830011All</v>
          </cell>
          <cell r="B5372">
            <v>36</v>
          </cell>
          <cell r="R5372" t="str">
            <v>270790041All</v>
          </cell>
          <cell r="S5372">
            <v>115</v>
          </cell>
        </row>
        <row r="5373">
          <cell r="A5373" t="str">
            <v>270830016All</v>
          </cell>
          <cell r="B5373">
            <v>56</v>
          </cell>
          <cell r="R5373" t="str">
            <v>270790081All</v>
          </cell>
          <cell r="S5373">
            <v>33</v>
          </cell>
        </row>
        <row r="5374">
          <cell r="A5374" t="str">
            <v>270830041All</v>
          </cell>
          <cell r="B5374">
            <v>111</v>
          </cell>
          <cell r="R5374" t="str">
            <v>270810011All</v>
          </cell>
          <cell r="S5374">
            <v>38</v>
          </cell>
        </row>
        <row r="5375">
          <cell r="A5375" t="str">
            <v>270830081All</v>
          </cell>
          <cell r="B5375">
            <v>31</v>
          </cell>
          <cell r="R5375" t="str">
            <v>270810016All</v>
          </cell>
          <cell r="S5375">
            <v>56</v>
          </cell>
        </row>
        <row r="5376">
          <cell r="A5376" t="str">
            <v>270830091All</v>
          </cell>
          <cell r="B5376">
            <v>37</v>
          </cell>
          <cell r="R5376" t="str">
            <v>270810041All</v>
          </cell>
          <cell r="S5376">
            <v>102</v>
          </cell>
        </row>
        <row r="5377">
          <cell r="A5377" t="str">
            <v>270850011All</v>
          </cell>
          <cell r="B5377">
            <v>35</v>
          </cell>
          <cell r="R5377" t="str">
            <v>270810078All</v>
          </cell>
          <cell r="S5377">
            <v>1260</v>
          </cell>
        </row>
        <row r="5378">
          <cell r="A5378" t="str">
            <v>270850016All</v>
          </cell>
          <cell r="B5378">
            <v>44</v>
          </cell>
          <cell r="R5378" t="str">
            <v>270810081All</v>
          </cell>
          <cell r="S5378">
            <v>28</v>
          </cell>
        </row>
        <row r="5379">
          <cell r="A5379" t="str">
            <v>270850041All</v>
          </cell>
          <cell r="B5379">
            <v>115</v>
          </cell>
          <cell r="R5379" t="str">
            <v>270830011All</v>
          </cell>
          <cell r="S5379">
            <v>36</v>
          </cell>
        </row>
        <row r="5380">
          <cell r="A5380" t="str">
            <v>270850081All</v>
          </cell>
          <cell r="B5380">
            <v>30</v>
          </cell>
          <cell r="R5380" t="str">
            <v>270830016All</v>
          </cell>
          <cell r="S5380">
            <v>56</v>
          </cell>
        </row>
        <row r="5381">
          <cell r="A5381" t="str">
            <v>270870011All</v>
          </cell>
          <cell r="B5381">
            <v>34</v>
          </cell>
          <cell r="R5381" t="str">
            <v>270830041All</v>
          </cell>
          <cell r="S5381">
            <v>111</v>
          </cell>
        </row>
        <row r="5382">
          <cell r="A5382" t="str">
            <v>270870016All</v>
          </cell>
          <cell r="B5382">
            <v>40</v>
          </cell>
          <cell r="R5382" t="str">
            <v>270830081All</v>
          </cell>
          <cell r="S5382">
            <v>31</v>
          </cell>
        </row>
        <row r="5383">
          <cell r="A5383" t="str">
            <v>270870041All</v>
          </cell>
          <cell r="B5383">
            <v>79</v>
          </cell>
          <cell r="R5383" t="str">
            <v>270830091All</v>
          </cell>
          <cell r="S5383">
            <v>37</v>
          </cell>
        </row>
        <row r="5384">
          <cell r="A5384" t="str">
            <v>270870078All</v>
          </cell>
          <cell r="B5384">
            <v>858</v>
          </cell>
          <cell r="R5384" t="str">
            <v>270850011All</v>
          </cell>
          <cell r="S5384">
            <v>35</v>
          </cell>
        </row>
        <row r="5385">
          <cell r="A5385" t="str">
            <v>270870081All</v>
          </cell>
          <cell r="B5385">
            <v>22</v>
          </cell>
          <cell r="R5385" t="str">
            <v>270850016All</v>
          </cell>
          <cell r="S5385">
            <v>44</v>
          </cell>
        </row>
        <row r="5386">
          <cell r="A5386" t="str">
            <v>270890011All</v>
          </cell>
          <cell r="B5386">
            <v>34</v>
          </cell>
          <cell r="R5386" t="str">
            <v>270850041All</v>
          </cell>
          <cell r="S5386">
            <v>115</v>
          </cell>
        </row>
        <row r="5387">
          <cell r="A5387" t="str">
            <v>270890016All</v>
          </cell>
          <cell r="B5387">
            <v>38</v>
          </cell>
          <cell r="R5387" t="str">
            <v>270850081All</v>
          </cell>
          <cell r="S5387">
            <v>30</v>
          </cell>
        </row>
        <row r="5388">
          <cell r="A5388" t="str">
            <v>270890031All</v>
          </cell>
          <cell r="B5388">
            <v>9</v>
          </cell>
          <cell r="R5388" t="str">
            <v>270870011All</v>
          </cell>
          <cell r="S5388">
            <v>34</v>
          </cell>
        </row>
        <row r="5389">
          <cell r="A5389" t="str">
            <v>270890041All</v>
          </cell>
          <cell r="B5389">
            <v>67</v>
          </cell>
          <cell r="R5389" t="str">
            <v>270870016All</v>
          </cell>
          <cell r="S5389">
            <v>40</v>
          </cell>
        </row>
        <row r="5390">
          <cell r="A5390" t="str">
            <v>270890078All</v>
          </cell>
          <cell r="B5390">
            <v>984</v>
          </cell>
          <cell r="R5390" t="str">
            <v>270870041All</v>
          </cell>
          <cell r="S5390">
            <v>79</v>
          </cell>
        </row>
        <row r="5391">
          <cell r="A5391" t="str">
            <v>270890081All</v>
          </cell>
          <cell r="B5391">
            <v>20</v>
          </cell>
          <cell r="R5391" t="str">
            <v>270870078All</v>
          </cell>
          <cell r="S5391">
            <v>858</v>
          </cell>
        </row>
        <row r="5392">
          <cell r="A5392" t="str">
            <v>270890091All</v>
          </cell>
          <cell r="B5392">
            <v>41</v>
          </cell>
          <cell r="R5392" t="str">
            <v>270870081All</v>
          </cell>
          <cell r="S5392">
            <v>22</v>
          </cell>
        </row>
        <row r="5393">
          <cell r="A5393" t="str">
            <v>270890711All</v>
          </cell>
          <cell r="B5393">
            <v>862</v>
          </cell>
          <cell r="R5393" t="str">
            <v>270890011All</v>
          </cell>
          <cell r="S5393">
            <v>34</v>
          </cell>
        </row>
        <row r="5394">
          <cell r="A5394" t="str">
            <v>270910011All</v>
          </cell>
          <cell r="B5394">
            <v>32</v>
          </cell>
          <cell r="R5394" t="str">
            <v>270890016All</v>
          </cell>
          <cell r="S5394">
            <v>38</v>
          </cell>
        </row>
        <row r="5395">
          <cell r="A5395" t="str">
            <v>270910016All</v>
          </cell>
          <cell r="B5395">
            <v>50</v>
          </cell>
          <cell r="R5395" t="str">
            <v>270890031All</v>
          </cell>
          <cell r="S5395">
            <v>9</v>
          </cell>
        </row>
        <row r="5396">
          <cell r="A5396" t="str">
            <v>270910041All</v>
          </cell>
          <cell r="B5396">
            <v>123</v>
          </cell>
          <cell r="R5396" t="str">
            <v>270890041All</v>
          </cell>
          <cell r="S5396">
            <v>67</v>
          </cell>
        </row>
        <row r="5397">
          <cell r="A5397" t="str">
            <v>270910081All</v>
          </cell>
          <cell r="B5397">
            <v>33</v>
          </cell>
          <cell r="R5397" t="str">
            <v>270890078All</v>
          </cell>
          <cell r="S5397">
            <v>984</v>
          </cell>
        </row>
        <row r="5398">
          <cell r="A5398" t="str">
            <v>270930011All</v>
          </cell>
          <cell r="B5398">
            <v>30</v>
          </cell>
          <cell r="R5398" t="str">
            <v>270890081All</v>
          </cell>
          <cell r="S5398">
            <v>20</v>
          </cell>
        </row>
        <row r="5399">
          <cell r="A5399" t="str">
            <v>270930016All</v>
          </cell>
          <cell r="B5399">
            <v>43</v>
          </cell>
          <cell r="R5399" t="str">
            <v>270890091All</v>
          </cell>
          <cell r="S5399">
            <v>41</v>
          </cell>
        </row>
        <row r="5400">
          <cell r="A5400" t="str">
            <v>270930041All</v>
          </cell>
          <cell r="B5400">
            <v>107</v>
          </cell>
          <cell r="R5400" t="str">
            <v>270890711All</v>
          </cell>
          <cell r="S5400">
            <v>862</v>
          </cell>
        </row>
        <row r="5401">
          <cell r="A5401" t="str">
            <v>270930081All</v>
          </cell>
          <cell r="B5401">
            <v>29</v>
          </cell>
          <cell r="R5401" t="str">
            <v>270910011All</v>
          </cell>
          <cell r="S5401">
            <v>32</v>
          </cell>
        </row>
        <row r="5402">
          <cell r="A5402" t="str">
            <v>270930091All</v>
          </cell>
          <cell r="B5402">
            <v>37</v>
          </cell>
          <cell r="R5402" t="str">
            <v>270910016All</v>
          </cell>
          <cell r="S5402">
            <v>50</v>
          </cell>
        </row>
        <row r="5403">
          <cell r="A5403" t="str">
            <v>270950011All</v>
          </cell>
          <cell r="B5403">
            <v>27</v>
          </cell>
          <cell r="R5403" t="str">
            <v>270910041All</v>
          </cell>
          <cell r="S5403">
            <v>123</v>
          </cell>
        </row>
        <row r="5404">
          <cell r="A5404" t="str">
            <v>270950016All</v>
          </cell>
          <cell r="B5404">
            <v>33</v>
          </cell>
          <cell r="R5404" t="str">
            <v>270910081All</v>
          </cell>
          <cell r="S5404">
            <v>33</v>
          </cell>
        </row>
        <row r="5405">
          <cell r="A5405" t="str">
            <v>270950041All</v>
          </cell>
          <cell r="B5405">
            <v>79</v>
          </cell>
          <cell r="R5405" t="str">
            <v>270930011All</v>
          </cell>
          <cell r="S5405">
            <v>30</v>
          </cell>
        </row>
        <row r="5406">
          <cell r="A5406" t="str">
            <v>270950081All</v>
          </cell>
          <cell r="B5406">
            <v>22</v>
          </cell>
          <cell r="R5406" t="str">
            <v>270930016All</v>
          </cell>
          <cell r="S5406">
            <v>43</v>
          </cell>
        </row>
        <row r="5407">
          <cell r="A5407" t="str">
            <v>270950091All</v>
          </cell>
          <cell r="B5407">
            <v>32</v>
          </cell>
          <cell r="R5407" t="str">
            <v>270930041All</v>
          </cell>
          <cell r="S5407">
            <v>107</v>
          </cell>
        </row>
        <row r="5408">
          <cell r="A5408" t="str">
            <v>270970011All</v>
          </cell>
          <cell r="B5408">
            <v>27</v>
          </cell>
          <cell r="R5408" t="str">
            <v>270930081All</v>
          </cell>
          <cell r="S5408">
            <v>29</v>
          </cell>
        </row>
        <row r="5409">
          <cell r="A5409" t="str">
            <v>270970016All</v>
          </cell>
          <cell r="B5409">
            <v>35</v>
          </cell>
          <cell r="R5409" t="str">
            <v>270930091All</v>
          </cell>
          <cell r="S5409">
            <v>37</v>
          </cell>
        </row>
        <row r="5410">
          <cell r="A5410" t="str">
            <v>270970041All</v>
          </cell>
          <cell r="B5410">
            <v>74</v>
          </cell>
          <cell r="R5410" t="str">
            <v>270950011All</v>
          </cell>
          <cell r="S5410">
            <v>27</v>
          </cell>
        </row>
        <row r="5411">
          <cell r="A5411" t="str">
            <v>270970078All</v>
          </cell>
          <cell r="B5411">
            <v>945</v>
          </cell>
          <cell r="R5411" t="str">
            <v>270950016All</v>
          </cell>
          <cell r="S5411">
            <v>33</v>
          </cell>
        </row>
        <row r="5412">
          <cell r="A5412" t="str">
            <v>270970081All</v>
          </cell>
          <cell r="B5412">
            <v>22</v>
          </cell>
          <cell r="R5412" t="str">
            <v>270950041All</v>
          </cell>
          <cell r="S5412">
            <v>79</v>
          </cell>
        </row>
        <row r="5413">
          <cell r="A5413" t="str">
            <v>270970091All</v>
          </cell>
          <cell r="B5413">
            <v>37</v>
          </cell>
          <cell r="R5413" t="str">
            <v>270950081All</v>
          </cell>
          <cell r="S5413">
            <v>22</v>
          </cell>
        </row>
        <row r="5414">
          <cell r="A5414" t="str">
            <v>270990011All</v>
          </cell>
          <cell r="B5414">
            <v>32</v>
          </cell>
          <cell r="R5414" t="str">
            <v>270950091All</v>
          </cell>
          <cell r="S5414">
            <v>32</v>
          </cell>
        </row>
        <row r="5415">
          <cell r="A5415" t="str">
            <v>270990016All</v>
          </cell>
          <cell r="B5415">
            <v>51</v>
          </cell>
          <cell r="R5415" t="str">
            <v>270970011All</v>
          </cell>
          <cell r="S5415">
            <v>27</v>
          </cell>
        </row>
        <row r="5416">
          <cell r="A5416" t="str">
            <v>270990041All</v>
          </cell>
          <cell r="B5416">
            <v>118</v>
          </cell>
          <cell r="R5416" t="str">
            <v>270970016All</v>
          </cell>
          <cell r="S5416">
            <v>35</v>
          </cell>
        </row>
        <row r="5417">
          <cell r="A5417" t="str">
            <v>270990081All</v>
          </cell>
          <cell r="B5417">
            <v>33</v>
          </cell>
          <cell r="R5417" t="str">
            <v>270970041All</v>
          </cell>
          <cell r="S5417">
            <v>74</v>
          </cell>
        </row>
        <row r="5418">
          <cell r="A5418" t="str">
            <v>271010011All</v>
          </cell>
          <cell r="B5418">
            <v>32</v>
          </cell>
          <cell r="R5418" t="str">
            <v>270970078All</v>
          </cell>
          <cell r="S5418">
            <v>945</v>
          </cell>
        </row>
        <row r="5419">
          <cell r="A5419" t="str">
            <v>271010016All</v>
          </cell>
          <cell r="B5419">
            <v>59</v>
          </cell>
          <cell r="R5419" t="str">
            <v>270970081All</v>
          </cell>
          <cell r="S5419">
            <v>22</v>
          </cell>
        </row>
        <row r="5420">
          <cell r="A5420" t="str">
            <v>271010041All</v>
          </cell>
          <cell r="B5420">
            <v>111</v>
          </cell>
          <cell r="R5420" t="str">
            <v>270970091All</v>
          </cell>
          <cell r="S5420">
            <v>37</v>
          </cell>
        </row>
        <row r="5421">
          <cell r="A5421" t="str">
            <v>271010081All</v>
          </cell>
          <cell r="B5421">
            <v>31</v>
          </cell>
          <cell r="R5421" t="str">
            <v>270990011All</v>
          </cell>
          <cell r="S5421">
            <v>32</v>
          </cell>
        </row>
        <row r="5422">
          <cell r="A5422" t="str">
            <v>271010091All</v>
          </cell>
          <cell r="B5422">
            <v>37</v>
          </cell>
          <cell r="R5422" t="str">
            <v>270990016All</v>
          </cell>
          <cell r="S5422">
            <v>51</v>
          </cell>
        </row>
        <row r="5423">
          <cell r="A5423" t="str">
            <v>271030011All</v>
          </cell>
          <cell r="B5423">
            <v>34</v>
          </cell>
          <cell r="R5423" t="str">
            <v>270990041All</v>
          </cell>
          <cell r="S5423">
            <v>118</v>
          </cell>
        </row>
        <row r="5424">
          <cell r="A5424" t="str">
            <v>271030016All</v>
          </cell>
          <cell r="B5424">
            <v>50</v>
          </cell>
          <cell r="R5424" t="str">
            <v>270990081All</v>
          </cell>
          <cell r="S5424">
            <v>33</v>
          </cell>
        </row>
        <row r="5425">
          <cell r="A5425" t="str">
            <v>271030041All</v>
          </cell>
          <cell r="B5425">
            <v>118</v>
          </cell>
          <cell r="R5425" t="str">
            <v>271010011All</v>
          </cell>
          <cell r="S5425">
            <v>32</v>
          </cell>
        </row>
        <row r="5426">
          <cell r="A5426" t="str">
            <v>271030081All</v>
          </cell>
          <cell r="B5426">
            <v>33</v>
          </cell>
          <cell r="R5426" t="str">
            <v>271010016All</v>
          </cell>
          <cell r="S5426">
            <v>59</v>
          </cell>
        </row>
        <row r="5427">
          <cell r="A5427" t="str">
            <v>271050011All</v>
          </cell>
          <cell r="B5427">
            <v>32</v>
          </cell>
          <cell r="R5427" t="str">
            <v>271010041All</v>
          </cell>
          <cell r="S5427">
            <v>111</v>
          </cell>
        </row>
        <row r="5428">
          <cell r="A5428" t="str">
            <v>271050016All</v>
          </cell>
          <cell r="B5428">
            <v>57</v>
          </cell>
          <cell r="R5428" t="str">
            <v>271010081All</v>
          </cell>
          <cell r="S5428">
            <v>31</v>
          </cell>
        </row>
        <row r="5429">
          <cell r="A5429" t="str">
            <v>271050041All</v>
          </cell>
          <cell r="B5429">
            <v>110</v>
          </cell>
          <cell r="R5429" t="str">
            <v>271010091All</v>
          </cell>
          <cell r="S5429">
            <v>37</v>
          </cell>
        </row>
        <row r="5430">
          <cell r="A5430" t="str">
            <v>271050081All</v>
          </cell>
          <cell r="B5430">
            <v>32</v>
          </cell>
          <cell r="R5430" t="str">
            <v>271030011All</v>
          </cell>
          <cell r="S5430">
            <v>34</v>
          </cell>
        </row>
        <row r="5431">
          <cell r="A5431" t="str">
            <v>271070011All</v>
          </cell>
          <cell r="B5431">
            <v>36</v>
          </cell>
          <cell r="R5431" t="str">
            <v>271030016All</v>
          </cell>
          <cell r="S5431">
            <v>50</v>
          </cell>
        </row>
        <row r="5432">
          <cell r="A5432" t="str">
            <v>271070016All</v>
          </cell>
          <cell r="B5432">
            <v>40</v>
          </cell>
          <cell r="R5432" t="str">
            <v>271030041All</v>
          </cell>
          <cell r="S5432">
            <v>118</v>
          </cell>
        </row>
        <row r="5433">
          <cell r="A5433" t="str">
            <v>271070031All</v>
          </cell>
          <cell r="B5433">
            <v>9</v>
          </cell>
          <cell r="R5433" t="str">
            <v>271030081All</v>
          </cell>
          <cell r="S5433">
            <v>33</v>
          </cell>
        </row>
        <row r="5434">
          <cell r="A5434" t="str">
            <v>271070041All</v>
          </cell>
          <cell r="B5434">
            <v>81</v>
          </cell>
          <cell r="R5434" t="str">
            <v>271050011All</v>
          </cell>
          <cell r="S5434">
            <v>32</v>
          </cell>
        </row>
        <row r="5435">
          <cell r="A5435" t="str">
            <v>271070078All</v>
          </cell>
          <cell r="B5435">
            <v>1046</v>
          </cell>
          <cell r="R5435" t="str">
            <v>271050016All</v>
          </cell>
          <cell r="S5435">
            <v>57</v>
          </cell>
        </row>
        <row r="5436">
          <cell r="A5436" t="str">
            <v>271070081All</v>
          </cell>
          <cell r="B5436">
            <v>22</v>
          </cell>
          <cell r="R5436" t="str">
            <v>271050041All</v>
          </cell>
          <cell r="S5436">
            <v>110</v>
          </cell>
        </row>
        <row r="5437">
          <cell r="A5437" t="str">
            <v>271070091All</v>
          </cell>
          <cell r="B5437">
            <v>42</v>
          </cell>
          <cell r="R5437" t="str">
            <v>271050081All</v>
          </cell>
          <cell r="S5437">
            <v>32</v>
          </cell>
        </row>
        <row r="5438">
          <cell r="A5438" t="str">
            <v>271090011All</v>
          </cell>
          <cell r="B5438">
            <v>32</v>
          </cell>
          <cell r="R5438" t="str">
            <v>271070011All</v>
          </cell>
          <cell r="S5438">
            <v>36</v>
          </cell>
        </row>
        <row r="5439">
          <cell r="A5439" t="str">
            <v>271090016All</v>
          </cell>
          <cell r="B5439">
            <v>50</v>
          </cell>
          <cell r="R5439" t="str">
            <v>271070016All</v>
          </cell>
          <cell r="S5439">
            <v>40</v>
          </cell>
        </row>
        <row r="5440">
          <cell r="A5440" t="str">
            <v>271090041All</v>
          </cell>
          <cell r="B5440">
            <v>118</v>
          </cell>
          <cell r="R5440" t="str">
            <v>271070031All</v>
          </cell>
          <cell r="S5440">
            <v>9</v>
          </cell>
        </row>
        <row r="5441">
          <cell r="A5441" t="str">
            <v>271090081All</v>
          </cell>
          <cell r="B5441">
            <v>33</v>
          </cell>
          <cell r="R5441" t="str">
            <v>271070041All</v>
          </cell>
          <cell r="S5441">
            <v>81</v>
          </cell>
        </row>
        <row r="5442">
          <cell r="A5442" t="str">
            <v>271090091All</v>
          </cell>
          <cell r="B5442">
            <v>43</v>
          </cell>
          <cell r="R5442" t="str">
            <v>271070078All</v>
          </cell>
          <cell r="S5442">
            <v>1046</v>
          </cell>
        </row>
        <row r="5443">
          <cell r="A5443" t="str">
            <v>271110011All</v>
          </cell>
          <cell r="B5443">
            <v>33</v>
          </cell>
          <cell r="R5443" t="str">
            <v>271070081All</v>
          </cell>
          <cell r="S5443">
            <v>22</v>
          </cell>
        </row>
        <row r="5444">
          <cell r="A5444" t="str">
            <v>271110016All</v>
          </cell>
          <cell r="B5444">
            <v>46</v>
          </cell>
          <cell r="R5444" t="str">
            <v>271070091All</v>
          </cell>
          <cell r="S5444">
            <v>42</v>
          </cell>
        </row>
        <row r="5445">
          <cell r="A5445" t="str">
            <v>271110031All</v>
          </cell>
          <cell r="B5445">
            <v>11</v>
          </cell>
          <cell r="R5445" t="str">
            <v>271090011All</v>
          </cell>
          <cell r="S5445">
            <v>32</v>
          </cell>
        </row>
        <row r="5446">
          <cell r="A5446" t="str">
            <v>271110041All</v>
          </cell>
          <cell r="B5446">
            <v>97</v>
          </cell>
          <cell r="R5446" t="str">
            <v>271090016All</v>
          </cell>
          <cell r="S5446">
            <v>50</v>
          </cell>
        </row>
        <row r="5447">
          <cell r="A5447" t="str">
            <v>271110041Irrigated</v>
          </cell>
          <cell r="B5447">
            <v>111</v>
          </cell>
          <cell r="R5447" t="str">
            <v>271090041All</v>
          </cell>
          <cell r="S5447">
            <v>118</v>
          </cell>
        </row>
        <row r="5448">
          <cell r="A5448" t="str">
            <v>271110041Nonirrigated</v>
          </cell>
          <cell r="B5448">
            <v>93</v>
          </cell>
          <cell r="R5448" t="str">
            <v>271090081All</v>
          </cell>
          <cell r="S5448">
            <v>33</v>
          </cell>
        </row>
        <row r="5449">
          <cell r="A5449" t="str">
            <v>271110078All</v>
          </cell>
          <cell r="B5449">
            <v>1015</v>
          </cell>
          <cell r="R5449" t="str">
            <v>271090091All</v>
          </cell>
          <cell r="S5449">
            <v>43</v>
          </cell>
        </row>
        <row r="5450">
          <cell r="A5450" t="str">
            <v>271110081All</v>
          </cell>
          <cell r="B5450">
            <v>25</v>
          </cell>
          <cell r="R5450" t="str">
            <v>271110011All</v>
          </cell>
          <cell r="S5450">
            <v>33</v>
          </cell>
        </row>
        <row r="5451">
          <cell r="A5451" t="str">
            <v>271110081Irrigated</v>
          </cell>
          <cell r="B5451">
            <v>29</v>
          </cell>
          <cell r="R5451" t="str">
            <v>271110016All</v>
          </cell>
          <cell r="S5451">
            <v>46</v>
          </cell>
        </row>
        <row r="5452">
          <cell r="A5452" t="str">
            <v>271110081Nonirrigated</v>
          </cell>
          <cell r="B5452">
            <v>24</v>
          </cell>
          <cell r="R5452" t="str">
            <v>271110031All</v>
          </cell>
          <cell r="S5452">
            <v>11</v>
          </cell>
        </row>
        <row r="5453">
          <cell r="A5453" t="str">
            <v>271110091All</v>
          </cell>
          <cell r="B5453">
            <v>38</v>
          </cell>
          <cell r="R5453" t="str">
            <v>271110041All</v>
          </cell>
          <cell r="S5453">
            <v>97</v>
          </cell>
        </row>
        <row r="5454">
          <cell r="A5454" t="str">
            <v>271120011All</v>
          </cell>
          <cell r="B5454">
            <v>33</v>
          </cell>
          <cell r="R5454" t="str">
            <v>271110041Irrigated</v>
          </cell>
          <cell r="S5454">
            <v>111</v>
          </cell>
        </row>
        <row r="5455">
          <cell r="A5455" t="str">
            <v>271120016All</v>
          </cell>
          <cell r="B5455">
            <v>46</v>
          </cell>
          <cell r="R5455" t="str">
            <v>271110041NonIrrigated</v>
          </cell>
          <cell r="S5455">
            <v>93</v>
          </cell>
        </row>
        <row r="5456">
          <cell r="A5456" t="str">
            <v>271120031All</v>
          </cell>
          <cell r="B5456">
            <v>11</v>
          </cell>
          <cell r="R5456" t="str">
            <v>271110078All</v>
          </cell>
          <cell r="S5456">
            <v>1015</v>
          </cell>
        </row>
        <row r="5457">
          <cell r="A5457" t="str">
            <v>271120041All</v>
          </cell>
          <cell r="B5457">
            <v>97</v>
          </cell>
          <cell r="R5457" t="str">
            <v>271110081All</v>
          </cell>
          <cell r="S5457">
            <v>25</v>
          </cell>
        </row>
        <row r="5458">
          <cell r="A5458" t="str">
            <v>271120078All</v>
          </cell>
          <cell r="B5458">
            <v>1015</v>
          </cell>
          <cell r="R5458" t="str">
            <v>271110081Irrigated</v>
          </cell>
          <cell r="S5458">
            <v>29</v>
          </cell>
        </row>
        <row r="5459">
          <cell r="A5459" t="str">
            <v>271120081All</v>
          </cell>
          <cell r="B5459">
            <v>25</v>
          </cell>
          <cell r="R5459" t="str">
            <v>271110081NonIrrigated</v>
          </cell>
          <cell r="S5459">
            <v>24</v>
          </cell>
        </row>
        <row r="5460">
          <cell r="A5460" t="str">
            <v>271130011All</v>
          </cell>
          <cell r="B5460">
            <v>33</v>
          </cell>
          <cell r="R5460" t="str">
            <v>271110091All</v>
          </cell>
          <cell r="S5460">
            <v>38</v>
          </cell>
        </row>
        <row r="5461">
          <cell r="A5461" t="str">
            <v>271130016All</v>
          </cell>
          <cell r="B5461">
            <v>36</v>
          </cell>
          <cell r="R5461" t="str">
            <v>271120011All</v>
          </cell>
          <cell r="S5461">
            <v>33</v>
          </cell>
        </row>
        <row r="5462">
          <cell r="A5462" t="str">
            <v>271130031All</v>
          </cell>
          <cell r="B5462">
            <v>9</v>
          </cell>
          <cell r="R5462" t="str">
            <v>271120016All</v>
          </cell>
          <cell r="S5462">
            <v>46</v>
          </cell>
        </row>
        <row r="5463">
          <cell r="A5463" t="str">
            <v>271130041All</v>
          </cell>
          <cell r="B5463">
            <v>63</v>
          </cell>
          <cell r="R5463" t="str">
            <v>271120031All</v>
          </cell>
          <cell r="S5463">
            <v>11</v>
          </cell>
        </row>
        <row r="5464">
          <cell r="A5464" t="str">
            <v>271130078All</v>
          </cell>
          <cell r="B5464">
            <v>939</v>
          </cell>
          <cell r="R5464" t="str">
            <v>271120041All</v>
          </cell>
          <cell r="S5464">
            <v>97</v>
          </cell>
        </row>
        <row r="5465">
          <cell r="A5465" t="str">
            <v>271130081All</v>
          </cell>
          <cell r="B5465">
            <v>18</v>
          </cell>
          <cell r="R5465" t="str">
            <v>271120078All</v>
          </cell>
          <cell r="S5465">
            <v>1015</v>
          </cell>
        </row>
        <row r="5466">
          <cell r="A5466" t="str">
            <v>271130091All</v>
          </cell>
          <cell r="B5466">
            <v>36</v>
          </cell>
          <cell r="R5466" t="str">
            <v>271120081All</v>
          </cell>
          <cell r="S5466">
            <v>25</v>
          </cell>
        </row>
        <row r="5467">
          <cell r="A5467" t="str">
            <v>271130711All</v>
          </cell>
          <cell r="B5467">
            <v>879</v>
          </cell>
          <cell r="R5467" t="str">
            <v>271130011All</v>
          </cell>
          <cell r="S5467">
            <v>33</v>
          </cell>
        </row>
        <row r="5468">
          <cell r="A5468" t="str">
            <v>271150011All</v>
          </cell>
          <cell r="B5468">
            <v>26</v>
          </cell>
          <cell r="R5468" t="str">
            <v>271130016All</v>
          </cell>
          <cell r="S5468">
            <v>36</v>
          </cell>
        </row>
        <row r="5469">
          <cell r="A5469" t="str">
            <v>271150016All</v>
          </cell>
          <cell r="B5469">
            <v>33</v>
          </cell>
          <cell r="R5469" t="str">
            <v>271130031All</v>
          </cell>
          <cell r="S5469">
            <v>9</v>
          </cell>
        </row>
        <row r="5470">
          <cell r="A5470" t="str">
            <v>271150041All</v>
          </cell>
          <cell r="B5470">
            <v>74</v>
          </cell>
          <cell r="R5470" t="str">
            <v>271130041All</v>
          </cell>
          <cell r="S5470">
            <v>63</v>
          </cell>
        </row>
        <row r="5471">
          <cell r="A5471" t="str">
            <v>271150081All</v>
          </cell>
          <cell r="B5471">
            <v>22</v>
          </cell>
          <cell r="R5471" t="str">
            <v>271130078All</v>
          </cell>
          <cell r="S5471">
            <v>939</v>
          </cell>
        </row>
        <row r="5472">
          <cell r="A5472" t="str">
            <v>271150091All</v>
          </cell>
          <cell r="B5472">
            <v>32</v>
          </cell>
          <cell r="R5472" t="str">
            <v>271130081All</v>
          </cell>
          <cell r="S5472">
            <v>18</v>
          </cell>
        </row>
        <row r="5473">
          <cell r="A5473" t="str">
            <v>271170011All</v>
          </cell>
          <cell r="B5473">
            <v>36</v>
          </cell>
          <cell r="R5473" t="str">
            <v>271130091All</v>
          </cell>
          <cell r="S5473">
            <v>36</v>
          </cell>
        </row>
        <row r="5474">
          <cell r="A5474" t="str">
            <v>271170016All</v>
          </cell>
          <cell r="B5474">
            <v>53</v>
          </cell>
          <cell r="R5474" t="str">
            <v>271130711All</v>
          </cell>
          <cell r="S5474">
            <v>879</v>
          </cell>
        </row>
        <row r="5475">
          <cell r="A5475" t="str">
            <v>271170041All</v>
          </cell>
          <cell r="B5475">
            <v>104</v>
          </cell>
          <cell r="R5475" t="str">
            <v>271150011All</v>
          </cell>
          <cell r="S5475">
            <v>26</v>
          </cell>
        </row>
        <row r="5476">
          <cell r="A5476" t="str">
            <v>271170081All</v>
          </cell>
          <cell r="B5476">
            <v>30</v>
          </cell>
          <cell r="R5476" t="str">
            <v>271150016All</v>
          </cell>
          <cell r="S5476">
            <v>33</v>
          </cell>
        </row>
        <row r="5477">
          <cell r="A5477" t="str">
            <v>271170091All</v>
          </cell>
          <cell r="B5477">
            <v>40</v>
          </cell>
          <cell r="R5477" t="str">
            <v>271150041All</v>
          </cell>
          <cell r="S5477">
            <v>74</v>
          </cell>
        </row>
        <row r="5478">
          <cell r="A5478" t="str">
            <v>271190011All</v>
          </cell>
          <cell r="B5478">
            <v>38</v>
          </cell>
          <cell r="R5478" t="str">
            <v>271150081All</v>
          </cell>
          <cell r="S5478">
            <v>22</v>
          </cell>
        </row>
        <row r="5479">
          <cell r="A5479" t="str">
            <v>271190016All</v>
          </cell>
          <cell r="B5479">
            <v>43</v>
          </cell>
          <cell r="R5479" t="str">
            <v>271150091All</v>
          </cell>
          <cell r="S5479">
            <v>32</v>
          </cell>
        </row>
        <row r="5480">
          <cell r="A5480" t="str">
            <v>271190031All</v>
          </cell>
          <cell r="B5480">
            <v>9</v>
          </cell>
          <cell r="R5480" t="str">
            <v>271170011All</v>
          </cell>
          <cell r="S5480">
            <v>36</v>
          </cell>
        </row>
        <row r="5481">
          <cell r="A5481" t="str">
            <v>271190041All</v>
          </cell>
          <cell r="B5481">
            <v>74</v>
          </cell>
          <cell r="R5481" t="str">
            <v>271170016All</v>
          </cell>
          <cell r="S5481">
            <v>53</v>
          </cell>
        </row>
        <row r="5482">
          <cell r="A5482" t="str">
            <v>271190078All</v>
          </cell>
          <cell r="B5482">
            <v>971</v>
          </cell>
          <cell r="R5482" t="str">
            <v>271170041All</v>
          </cell>
          <cell r="S5482">
            <v>104</v>
          </cell>
        </row>
        <row r="5483">
          <cell r="A5483" t="str">
            <v>271190081All</v>
          </cell>
          <cell r="B5483">
            <v>22</v>
          </cell>
          <cell r="R5483" t="str">
            <v>271170081All</v>
          </cell>
          <cell r="S5483">
            <v>30</v>
          </cell>
        </row>
        <row r="5484">
          <cell r="A5484" t="str">
            <v>271190091All</v>
          </cell>
          <cell r="B5484">
            <v>43</v>
          </cell>
          <cell r="R5484" t="str">
            <v>271170091All</v>
          </cell>
          <cell r="S5484">
            <v>40</v>
          </cell>
        </row>
        <row r="5485">
          <cell r="A5485" t="str">
            <v>271190711All</v>
          </cell>
          <cell r="B5485">
            <v>831</v>
          </cell>
          <cell r="R5485" t="str">
            <v>271190011All</v>
          </cell>
          <cell r="S5485">
            <v>38</v>
          </cell>
        </row>
        <row r="5486">
          <cell r="A5486" t="str">
            <v>271200011All</v>
          </cell>
          <cell r="B5486">
            <v>38</v>
          </cell>
          <cell r="R5486" t="str">
            <v>271190016All</v>
          </cell>
          <cell r="S5486">
            <v>43</v>
          </cell>
        </row>
        <row r="5487">
          <cell r="A5487" t="str">
            <v>271200016All</v>
          </cell>
          <cell r="B5487">
            <v>43</v>
          </cell>
          <cell r="R5487" t="str">
            <v>271190031All</v>
          </cell>
          <cell r="S5487">
            <v>9</v>
          </cell>
        </row>
        <row r="5488">
          <cell r="A5488" t="str">
            <v>271200041All</v>
          </cell>
          <cell r="B5488">
            <v>74</v>
          </cell>
          <cell r="R5488" t="str">
            <v>271190041All</v>
          </cell>
          <cell r="S5488">
            <v>74</v>
          </cell>
        </row>
        <row r="5489">
          <cell r="A5489" t="str">
            <v>271200078All</v>
          </cell>
          <cell r="B5489">
            <v>971</v>
          </cell>
          <cell r="R5489" t="str">
            <v>271190078All</v>
          </cell>
          <cell r="S5489">
            <v>971</v>
          </cell>
        </row>
        <row r="5490">
          <cell r="A5490" t="str">
            <v>271200081All</v>
          </cell>
          <cell r="B5490">
            <v>22</v>
          </cell>
          <cell r="R5490" t="str">
            <v>271190081All</v>
          </cell>
          <cell r="S5490">
            <v>22</v>
          </cell>
        </row>
        <row r="5491">
          <cell r="A5491" t="str">
            <v>271200711All</v>
          </cell>
          <cell r="B5491">
            <v>831</v>
          </cell>
          <cell r="R5491" t="str">
            <v>271190091All</v>
          </cell>
          <cell r="S5491">
            <v>43</v>
          </cell>
        </row>
        <row r="5492">
          <cell r="A5492" t="str">
            <v>271210011All</v>
          </cell>
          <cell r="B5492">
            <v>34</v>
          </cell>
          <cell r="R5492" t="str">
            <v>271190711All</v>
          </cell>
          <cell r="S5492">
            <v>831</v>
          </cell>
        </row>
        <row r="5493">
          <cell r="A5493" t="str">
            <v>271210016All</v>
          </cell>
          <cell r="B5493">
            <v>41</v>
          </cell>
          <cell r="R5493" t="str">
            <v>271200011All</v>
          </cell>
          <cell r="S5493">
            <v>38</v>
          </cell>
        </row>
        <row r="5494">
          <cell r="A5494" t="str">
            <v>271210031All</v>
          </cell>
          <cell r="B5494">
            <v>11</v>
          </cell>
          <cell r="R5494" t="str">
            <v>271200016All</v>
          </cell>
          <cell r="S5494">
            <v>43</v>
          </cell>
        </row>
        <row r="5495">
          <cell r="A5495" t="str">
            <v>271210041All</v>
          </cell>
          <cell r="B5495">
            <v>104</v>
          </cell>
          <cell r="R5495" t="str">
            <v>271200041All</v>
          </cell>
          <cell r="S5495">
            <v>74</v>
          </cell>
        </row>
        <row r="5496">
          <cell r="A5496" t="str">
            <v>271210078All</v>
          </cell>
          <cell r="B5496">
            <v>1050</v>
          </cell>
          <cell r="R5496" t="str">
            <v>271200078All</v>
          </cell>
          <cell r="S5496">
            <v>971</v>
          </cell>
        </row>
        <row r="5497">
          <cell r="A5497" t="str">
            <v>271210081All</v>
          </cell>
          <cell r="B5497">
            <v>27</v>
          </cell>
          <cell r="R5497" t="str">
            <v>271200081All</v>
          </cell>
          <cell r="S5497">
            <v>22</v>
          </cell>
        </row>
        <row r="5498">
          <cell r="A5498" t="str">
            <v>271210091All</v>
          </cell>
          <cell r="B5498">
            <v>42</v>
          </cell>
          <cell r="R5498" t="str">
            <v>271200711All</v>
          </cell>
          <cell r="S5498">
            <v>831</v>
          </cell>
        </row>
        <row r="5499">
          <cell r="A5499" t="str">
            <v>271210711All</v>
          </cell>
          <cell r="B5499">
            <v>782</v>
          </cell>
          <cell r="R5499" t="str">
            <v>271210011All</v>
          </cell>
          <cell r="S5499">
            <v>34</v>
          </cell>
        </row>
        <row r="5500">
          <cell r="A5500" t="str">
            <v>271230081All</v>
          </cell>
          <cell r="B5500">
            <v>24</v>
          </cell>
          <cell r="R5500" t="str">
            <v>271210016All</v>
          </cell>
          <cell r="S5500">
            <v>41</v>
          </cell>
        </row>
        <row r="5501">
          <cell r="A5501" t="str">
            <v>271250011All</v>
          </cell>
          <cell r="B5501">
            <v>35</v>
          </cell>
          <cell r="R5501" t="str">
            <v>271210031All</v>
          </cell>
          <cell r="S5501">
            <v>11</v>
          </cell>
        </row>
        <row r="5502">
          <cell r="A5502" t="str">
            <v>271250016All</v>
          </cell>
          <cell r="B5502">
            <v>43</v>
          </cell>
          <cell r="R5502" t="str">
            <v>271210041All</v>
          </cell>
          <cell r="S5502">
            <v>104</v>
          </cell>
        </row>
        <row r="5503">
          <cell r="A5503" t="str">
            <v>271250031All</v>
          </cell>
          <cell r="B5503">
            <v>9</v>
          </cell>
          <cell r="R5503" t="str">
            <v>271210078All</v>
          </cell>
          <cell r="S5503">
            <v>1050</v>
          </cell>
        </row>
        <row r="5504">
          <cell r="A5504" t="str">
            <v>271250041All</v>
          </cell>
          <cell r="B5504">
            <v>71</v>
          </cell>
          <cell r="R5504" t="str">
            <v>271210081All</v>
          </cell>
          <cell r="S5504">
            <v>27</v>
          </cell>
        </row>
        <row r="5505">
          <cell r="A5505" t="str">
            <v>271250078All</v>
          </cell>
          <cell r="B5505">
            <v>902</v>
          </cell>
          <cell r="R5505" t="str">
            <v>271210091All</v>
          </cell>
          <cell r="S5505">
            <v>42</v>
          </cell>
        </row>
        <row r="5506">
          <cell r="A5506" t="str">
            <v>271250081All</v>
          </cell>
          <cell r="B5506">
            <v>20</v>
          </cell>
          <cell r="R5506" t="str">
            <v>271210711All</v>
          </cell>
          <cell r="S5506">
            <v>782</v>
          </cell>
        </row>
        <row r="5507">
          <cell r="A5507" t="str">
            <v>271250091All</v>
          </cell>
          <cell r="B5507">
            <v>43</v>
          </cell>
          <cell r="R5507" t="str">
            <v>271230081All</v>
          </cell>
          <cell r="S5507">
            <v>24</v>
          </cell>
        </row>
        <row r="5508">
          <cell r="A5508" t="str">
            <v>271250711All</v>
          </cell>
          <cell r="B5508">
            <v>831</v>
          </cell>
          <cell r="R5508" t="str">
            <v>271250011All</v>
          </cell>
          <cell r="S5508">
            <v>35</v>
          </cell>
        </row>
        <row r="5509">
          <cell r="A5509" t="str">
            <v>271270011All</v>
          </cell>
          <cell r="B5509">
            <v>35</v>
          </cell>
          <cell r="R5509" t="str">
            <v>271250016All</v>
          </cell>
          <cell r="S5509">
            <v>43</v>
          </cell>
        </row>
        <row r="5510">
          <cell r="A5510" t="str">
            <v>271270016All</v>
          </cell>
          <cell r="B5510">
            <v>57</v>
          </cell>
          <cell r="R5510" t="str">
            <v>271250031All</v>
          </cell>
          <cell r="S5510">
            <v>9</v>
          </cell>
        </row>
        <row r="5511">
          <cell r="A5511" t="str">
            <v>271270041All</v>
          </cell>
          <cell r="B5511">
            <v>117</v>
          </cell>
          <cell r="R5511" t="str">
            <v>271250041All</v>
          </cell>
          <cell r="S5511">
            <v>71</v>
          </cell>
        </row>
        <row r="5512">
          <cell r="A5512" t="str">
            <v>271270081All</v>
          </cell>
          <cell r="B5512">
            <v>32</v>
          </cell>
          <cell r="R5512" t="str">
            <v>271250078All</v>
          </cell>
          <cell r="S5512">
            <v>902</v>
          </cell>
        </row>
        <row r="5513">
          <cell r="A5513" t="str">
            <v>271290011All</v>
          </cell>
          <cell r="B5513">
            <v>36</v>
          </cell>
          <cell r="R5513" t="str">
            <v>271250081All</v>
          </cell>
          <cell r="S5513">
            <v>20</v>
          </cell>
        </row>
        <row r="5514">
          <cell r="A5514" t="str">
            <v>271290016All</v>
          </cell>
          <cell r="B5514">
            <v>44</v>
          </cell>
          <cell r="R5514" t="str">
            <v>271250091All</v>
          </cell>
          <cell r="S5514">
            <v>43</v>
          </cell>
        </row>
        <row r="5515">
          <cell r="A5515" t="str">
            <v>271290041All</v>
          </cell>
          <cell r="B5515">
            <v>115</v>
          </cell>
          <cell r="R5515" t="str">
            <v>271250711All</v>
          </cell>
          <cell r="S5515">
            <v>831</v>
          </cell>
        </row>
        <row r="5516">
          <cell r="A5516" t="str">
            <v>271290081All</v>
          </cell>
          <cell r="B5516">
            <v>32</v>
          </cell>
          <cell r="R5516" t="str">
            <v>271270011All</v>
          </cell>
          <cell r="S5516">
            <v>35</v>
          </cell>
        </row>
        <row r="5517">
          <cell r="A5517" t="str">
            <v>271310011All</v>
          </cell>
          <cell r="B5517">
            <v>34</v>
          </cell>
          <cell r="R5517" t="str">
            <v>271270016All</v>
          </cell>
          <cell r="S5517">
            <v>57</v>
          </cell>
        </row>
        <row r="5518">
          <cell r="A5518" t="str">
            <v>271310016All</v>
          </cell>
          <cell r="B5518">
            <v>46</v>
          </cell>
          <cell r="R5518" t="str">
            <v>271270041All</v>
          </cell>
          <cell r="S5518">
            <v>117</v>
          </cell>
        </row>
        <row r="5519">
          <cell r="A5519" t="str">
            <v>271310041All</v>
          </cell>
          <cell r="B5519">
            <v>116</v>
          </cell>
          <cell r="R5519" t="str">
            <v>271270081All</v>
          </cell>
          <cell r="S5519">
            <v>32</v>
          </cell>
        </row>
        <row r="5520">
          <cell r="A5520" t="str">
            <v>271310081All</v>
          </cell>
          <cell r="B5520">
            <v>33</v>
          </cell>
          <cell r="R5520" t="str">
            <v>271290011All</v>
          </cell>
          <cell r="S5520">
            <v>36</v>
          </cell>
        </row>
        <row r="5521">
          <cell r="A5521" t="str">
            <v>271330011All</v>
          </cell>
          <cell r="B5521">
            <v>32</v>
          </cell>
          <cell r="R5521" t="str">
            <v>271290016All</v>
          </cell>
          <cell r="S5521">
            <v>44</v>
          </cell>
        </row>
        <row r="5522">
          <cell r="A5522" t="str">
            <v>271330016All</v>
          </cell>
          <cell r="B5522">
            <v>57</v>
          </cell>
          <cell r="R5522" t="str">
            <v>271290041All</v>
          </cell>
          <cell r="S5522">
            <v>115</v>
          </cell>
        </row>
        <row r="5523">
          <cell r="A5523" t="str">
            <v>271330041All</v>
          </cell>
          <cell r="B5523">
            <v>116</v>
          </cell>
          <cell r="R5523" t="str">
            <v>271290081All</v>
          </cell>
          <cell r="S5523">
            <v>32</v>
          </cell>
        </row>
        <row r="5524">
          <cell r="A5524" t="str">
            <v>271330081All</v>
          </cell>
          <cell r="B5524">
            <v>34</v>
          </cell>
          <cell r="R5524" t="str">
            <v>271310011All</v>
          </cell>
          <cell r="S5524">
            <v>34</v>
          </cell>
        </row>
        <row r="5525">
          <cell r="A5525" t="str">
            <v>271350011All</v>
          </cell>
          <cell r="B5525">
            <v>28</v>
          </cell>
          <cell r="R5525" t="str">
            <v>271310016All</v>
          </cell>
          <cell r="S5525">
            <v>46</v>
          </cell>
        </row>
        <row r="5526">
          <cell r="A5526" t="str">
            <v>271350016All</v>
          </cell>
          <cell r="B5526">
            <v>36</v>
          </cell>
          <cell r="R5526" t="str">
            <v>271310041All</v>
          </cell>
          <cell r="S5526">
            <v>116</v>
          </cell>
        </row>
        <row r="5527">
          <cell r="A5527" t="str">
            <v>271350031All</v>
          </cell>
          <cell r="B5527">
            <v>9</v>
          </cell>
          <cell r="R5527" t="str">
            <v>271310081All</v>
          </cell>
          <cell r="S5527">
            <v>33</v>
          </cell>
        </row>
        <row r="5528">
          <cell r="A5528" t="str">
            <v>271350041All</v>
          </cell>
          <cell r="B5528">
            <v>56</v>
          </cell>
          <cell r="R5528" t="str">
            <v>271330011All</v>
          </cell>
          <cell r="S5528">
            <v>32</v>
          </cell>
        </row>
        <row r="5529">
          <cell r="A5529" t="str">
            <v>271350078All</v>
          </cell>
          <cell r="B5529">
            <v>876</v>
          </cell>
          <cell r="R5529" t="str">
            <v>271330016All</v>
          </cell>
          <cell r="S5529">
            <v>57</v>
          </cell>
        </row>
        <row r="5530">
          <cell r="A5530" t="str">
            <v>271350081All</v>
          </cell>
          <cell r="B5530">
            <v>19</v>
          </cell>
          <cell r="R5530" t="str">
            <v>271330041All</v>
          </cell>
          <cell r="S5530">
            <v>116</v>
          </cell>
        </row>
        <row r="5531">
          <cell r="A5531" t="str">
            <v>271350091All</v>
          </cell>
          <cell r="B5531">
            <v>34</v>
          </cell>
          <cell r="R5531" t="str">
            <v>271330081All</v>
          </cell>
          <cell r="S5531">
            <v>34</v>
          </cell>
        </row>
        <row r="5532">
          <cell r="A5532" t="str">
            <v>271350711All</v>
          </cell>
          <cell r="B5532">
            <v>771</v>
          </cell>
          <cell r="R5532" t="str">
            <v>271350011All</v>
          </cell>
          <cell r="S5532">
            <v>28</v>
          </cell>
        </row>
        <row r="5533">
          <cell r="A5533" t="str">
            <v>271370016All</v>
          </cell>
          <cell r="B5533">
            <v>34</v>
          </cell>
          <cell r="R5533" t="str">
            <v>271350016All</v>
          </cell>
          <cell r="S5533">
            <v>36</v>
          </cell>
        </row>
        <row r="5534">
          <cell r="A5534" t="str">
            <v>271370041All</v>
          </cell>
          <cell r="B5534">
            <v>46</v>
          </cell>
          <cell r="R5534" t="str">
            <v>271350031All</v>
          </cell>
          <cell r="S5534">
            <v>9</v>
          </cell>
        </row>
        <row r="5535">
          <cell r="A5535" t="str">
            <v>271370091All</v>
          </cell>
          <cell r="B5535">
            <v>29</v>
          </cell>
          <cell r="R5535" t="str">
            <v>271350041All</v>
          </cell>
          <cell r="S5535">
            <v>56</v>
          </cell>
        </row>
        <row r="5536">
          <cell r="A5536" t="str">
            <v>271380016All</v>
          </cell>
          <cell r="B5536">
            <v>34</v>
          </cell>
          <cell r="R5536" t="str">
            <v>271350078All</v>
          </cell>
          <cell r="S5536">
            <v>876</v>
          </cell>
        </row>
        <row r="5537">
          <cell r="A5537" t="str">
            <v>271380041All</v>
          </cell>
          <cell r="B5537">
            <v>46</v>
          </cell>
          <cell r="R5537" t="str">
            <v>271350081All</v>
          </cell>
          <cell r="S5537">
            <v>19</v>
          </cell>
        </row>
        <row r="5538">
          <cell r="A5538" t="str">
            <v>271390011All</v>
          </cell>
          <cell r="B5538">
            <v>32</v>
          </cell>
          <cell r="R5538" t="str">
            <v>271350091All</v>
          </cell>
          <cell r="S5538">
            <v>34</v>
          </cell>
        </row>
        <row r="5539">
          <cell r="A5539" t="str">
            <v>271390016All</v>
          </cell>
          <cell r="B5539">
            <v>44</v>
          </cell>
          <cell r="R5539" t="str">
            <v>271350711All</v>
          </cell>
          <cell r="S5539">
            <v>771</v>
          </cell>
        </row>
        <row r="5540">
          <cell r="A5540" t="str">
            <v>271390041All</v>
          </cell>
          <cell r="B5540">
            <v>112</v>
          </cell>
          <cell r="R5540" t="str">
            <v>271370016All</v>
          </cell>
          <cell r="S5540">
            <v>34</v>
          </cell>
        </row>
        <row r="5541">
          <cell r="A5541" t="str">
            <v>271390081All</v>
          </cell>
          <cell r="B5541">
            <v>32</v>
          </cell>
          <cell r="R5541" t="str">
            <v>271370041All</v>
          </cell>
          <cell r="S5541">
            <v>46</v>
          </cell>
        </row>
        <row r="5542">
          <cell r="A5542" t="str">
            <v>271390091All</v>
          </cell>
          <cell r="B5542">
            <v>39</v>
          </cell>
          <cell r="R5542" t="str">
            <v>271370091All</v>
          </cell>
          <cell r="S5542">
            <v>29</v>
          </cell>
        </row>
        <row r="5543">
          <cell r="A5543" t="str">
            <v>271410011All</v>
          </cell>
          <cell r="B5543">
            <v>25</v>
          </cell>
          <cell r="R5543" t="str">
            <v>271380016All</v>
          </cell>
          <cell r="S5543">
            <v>34</v>
          </cell>
        </row>
        <row r="5544">
          <cell r="A5544" t="str">
            <v>271410016All</v>
          </cell>
          <cell r="B5544">
            <v>44</v>
          </cell>
          <cell r="R5544" t="str">
            <v>271380041All</v>
          </cell>
          <cell r="S5544">
            <v>46</v>
          </cell>
        </row>
        <row r="5545">
          <cell r="A5545" t="str">
            <v>271410041All</v>
          </cell>
          <cell r="B5545">
            <v>90</v>
          </cell>
          <cell r="R5545" t="str">
            <v>271390011All</v>
          </cell>
          <cell r="S5545">
            <v>32</v>
          </cell>
        </row>
        <row r="5546">
          <cell r="A5546" t="str">
            <v>271410041Irrigated</v>
          </cell>
          <cell r="B5546">
            <v>133</v>
          </cell>
          <cell r="R5546" t="str">
            <v>271390016All</v>
          </cell>
          <cell r="S5546">
            <v>44</v>
          </cell>
        </row>
        <row r="5547">
          <cell r="A5547" t="str">
            <v>271410041Nonirrigated</v>
          </cell>
          <cell r="B5547">
            <v>62</v>
          </cell>
          <cell r="R5547" t="str">
            <v>271390041All</v>
          </cell>
          <cell r="S5547">
            <v>112</v>
          </cell>
        </row>
        <row r="5548">
          <cell r="A5548" t="str">
            <v>271410081All</v>
          </cell>
          <cell r="B5548">
            <v>20</v>
          </cell>
          <cell r="R5548" t="str">
            <v>271390081All</v>
          </cell>
          <cell r="S5548">
            <v>32</v>
          </cell>
        </row>
        <row r="5549">
          <cell r="A5549" t="str">
            <v>271410081Irrigated</v>
          </cell>
          <cell r="B5549">
            <v>31</v>
          </cell>
          <cell r="R5549" t="str">
            <v>271390091All</v>
          </cell>
          <cell r="S5549">
            <v>39</v>
          </cell>
        </row>
        <row r="5550">
          <cell r="A5550" t="str">
            <v>271410081Nonirrigated</v>
          </cell>
          <cell r="B5550">
            <v>13</v>
          </cell>
          <cell r="R5550" t="str">
            <v>271410011All</v>
          </cell>
          <cell r="S5550">
            <v>25</v>
          </cell>
        </row>
        <row r="5551">
          <cell r="A5551" t="str">
            <v>271430011All</v>
          </cell>
          <cell r="B5551">
            <v>36</v>
          </cell>
          <cell r="R5551" t="str">
            <v>271410016All</v>
          </cell>
          <cell r="S5551">
            <v>44</v>
          </cell>
        </row>
        <row r="5552">
          <cell r="A5552" t="str">
            <v>271430016All</v>
          </cell>
          <cell r="B5552">
            <v>44</v>
          </cell>
          <cell r="R5552" t="str">
            <v>271410041All</v>
          </cell>
          <cell r="S5552">
            <v>90</v>
          </cell>
        </row>
        <row r="5553">
          <cell r="A5553" t="str">
            <v>271430041All</v>
          </cell>
          <cell r="B5553">
            <v>120</v>
          </cell>
          <cell r="R5553" t="str">
            <v>271410041Irrigated</v>
          </cell>
          <cell r="S5553">
            <v>133</v>
          </cell>
        </row>
        <row r="5554">
          <cell r="A5554" t="str">
            <v>271430081All</v>
          </cell>
          <cell r="B5554">
            <v>32</v>
          </cell>
          <cell r="R5554" t="str">
            <v>271410041NonIrrigated</v>
          </cell>
          <cell r="S5554">
            <v>62</v>
          </cell>
        </row>
        <row r="5555">
          <cell r="A5555" t="str">
            <v>271450011All</v>
          </cell>
          <cell r="B5555">
            <v>29</v>
          </cell>
          <cell r="R5555" t="str">
            <v>271410081All</v>
          </cell>
          <cell r="S5555">
            <v>20</v>
          </cell>
        </row>
        <row r="5556">
          <cell r="A5556" t="str">
            <v>271450016All</v>
          </cell>
          <cell r="B5556">
            <v>44</v>
          </cell>
          <cell r="R5556" t="str">
            <v>271410081Irrigated</v>
          </cell>
          <cell r="S5556">
            <v>31</v>
          </cell>
        </row>
        <row r="5557">
          <cell r="A5557" t="str">
            <v>271450041All</v>
          </cell>
          <cell r="B5557">
            <v>92</v>
          </cell>
          <cell r="R5557" t="str">
            <v>271410081NonIrrigated</v>
          </cell>
          <cell r="S5557">
            <v>13</v>
          </cell>
        </row>
        <row r="5558">
          <cell r="A5558" t="str">
            <v>271450078All</v>
          </cell>
          <cell r="B5558">
            <v>988</v>
          </cell>
          <cell r="R5558" t="str">
            <v>271430011All</v>
          </cell>
          <cell r="S5558">
            <v>36</v>
          </cell>
        </row>
        <row r="5559">
          <cell r="A5559" t="str">
            <v>271450081All</v>
          </cell>
          <cell r="B5559">
            <v>26</v>
          </cell>
          <cell r="R5559" t="str">
            <v>271430016All</v>
          </cell>
          <cell r="S5559">
            <v>44</v>
          </cell>
        </row>
        <row r="5560">
          <cell r="A5560" t="str">
            <v>271450091All</v>
          </cell>
          <cell r="B5560">
            <v>42</v>
          </cell>
          <cell r="R5560" t="str">
            <v>271430041All</v>
          </cell>
          <cell r="S5560">
            <v>120</v>
          </cell>
        </row>
        <row r="5561">
          <cell r="A5561" t="str">
            <v>271470011All</v>
          </cell>
          <cell r="B5561">
            <v>33</v>
          </cell>
          <cell r="R5561" t="str">
            <v>271430081All</v>
          </cell>
          <cell r="S5561">
            <v>32</v>
          </cell>
        </row>
        <row r="5562">
          <cell r="A5562" t="str">
            <v>271470016All</v>
          </cell>
          <cell r="B5562">
            <v>51</v>
          </cell>
          <cell r="R5562" t="str">
            <v>271450011All</v>
          </cell>
          <cell r="S5562">
            <v>29</v>
          </cell>
        </row>
        <row r="5563">
          <cell r="A5563" t="str">
            <v>271470041All</v>
          </cell>
          <cell r="B5563">
            <v>119</v>
          </cell>
          <cell r="R5563" t="str">
            <v>271450016All</v>
          </cell>
          <cell r="S5563">
            <v>44</v>
          </cell>
        </row>
        <row r="5564">
          <cell r="A5564" t="str">
            <v>271470081All</v>
          </cell>
          <cell r="B5564">
            <v>32</v>
          </cell>
          <cell r="R5564" t="str">
            <v>271450041All</v>
          </cell>
          <cell r="S5564">
            <v>92</v>
          </cell>
        </row>
        <row r="5565">
          <cell r="A5565" t="str">
            <v>271490011All</v>
          </cell>
          <cell r="B5565">
            <v>39</v>
          </cell>
          <cell r="R5565" t="str">
            <v>271450078All</v>
          </cell>
          <cell r="S5565">
            <v>988</v>
          </cell>
        </row>
        <row r="5566">
          <cell r="A5566" t="str">
            <v>271490016All</v>
          </cell>
          <cell r="B5566">
            <v>45</v>
          </cell>
          <cell r="R5566" t="str">
            <v>271450081All</v>
          </cell>
          <cell r="S5566">
            <v>26</v>
          </cell>
        </row>
        <row r="5567">
          <cell r="A5567" t="str">
            <v>271490031All</v>
          </cell>
          <cell r="B5567">
            <v>11</v>
          </cell>
          <cell r="R5567" t="str">
            <v>271450091All</v>
          </cell>
          <cell r="S5567">
            <v>42</v>
          </cell>
        </row>
        <row r="5568">
          <cell r="A5568" t="str">
            <v>271490041All</v>
          </cell>
          <cell r="B5568">
            <v>109</v>
          </cell>
          <cell r="R5568" t="str">
            <v>271470011All</v>
          </cell>
          <cell r="S5568">
            <v>33</v>
          </cell>
        </row>
        <row r="5569">
          <cell r="A5569" t="str">
            <v>271490078All</v>
          </cell>
          <cell r="B5569">
            <v>1138</v>
          </cell>
          <cell r="R5569" t="str">
            <v>271470016All</v>
          </cell>
          <cell r="S5569">
            <v>51</v>
          </cell>
        </row>
        <row r="5570">
          <cell r="A5570" t="str">
            <v>271490081All</v>
          </cell>
          <cell r="B5570">
            <v>28</v>
          </cell>
          <cell r="R5570" t="str">
            <v>271470041All</v>
          </cell>
          <cell r="S5570">
            <v>119</v>
          </cell>
        </row>
        <row r="5571">
          <cell r="A5571" t="str">
            <v>271490091All</v>
          </cell>
          <cell r="B5571">
            <v>42</v>
          </cell>
          <cell r="R5571" t="str">
            <v>271470081All</v>
          </cell>
          <cell r="S5571">
            <v>32</v>
          </cell>
        </row>
        <row r="5572">
          <cell r="A5572" t="str">
            <v>271510011All</v>
          </cell>
          <cell r="B5572">
            <v>38</v>
          </cell>
          <cell r="R5572" t="str">
            <v>271490011All</v>
          </cell>
          <cell r="S5572">
            <v>39</v>
          </cell>
        </row>
        <row r="5573">
          <cell r="A5573" t="str">
            <v>271510016All</v>
          </cell>
          <cell r="B5573">
            <v>45</v>
          </cell>
          <cell r="R5573" t="str">
            <v>271490016All</v>
          </cell>
          <cell r="S5573">
            <v>45</v>
          </cell>
        </row>
        <row r="5574">
          <cell r="A5574" t="str">
            <v>271510041All</v>
          </cell>
          <cell r="B5574">
            <v>111</v>
          </cell>
          <cell r="R5574" t="str">
            <v>271490031All</v>
          </cell>
          <cell r="S5574">
            <v>11</v>
          </cell>
        </row>
        <row r="5575">
          <cell r="A5575" t="str">
            <v>271510078All</v>
          </cell>
          <cell r="B5575">
            <v>1190</v>
          </cell>
          <cell r="R5575" t="str">
            <v>271490041All</v>
          </cell>
          <cell r="S5575">
            <v>109</v>
          </cell>
        </row>
        <row r="5576">
          <cell r="A5576" t="str">
            <v>271510081All</v>
          </cell>
          <cell r="B5576">
            <v>28</v>
          </cell>
          <cell r="R5576" t="str">
            <v>271490078All</v>
          </cell>
          <cell r="S5576">
            <v>1138</v>
          </cell>
        </row>
        <row r="5577">
          <cell r="A5577" t="str">
            <v>271510091All</v>
          </cell>
          <cell r="B5577">
            <v>37</v>
          </cell>
          <cell r="R5577" t="str">
            <v>271490081All</v>
          </cell>
          <cell r="S5577">
            <v>28</v>
          </cell>
        </row>
        <row r="5578">
          <cell r="A5578" t="str">
            <v>271530011All</v>
          </cell>
          <cell r="B5578">
            <v>27</v>
          </cell>
          <cell r="R5578" t="str">
            <v>271490091All</v>
          </cell>
          <cell r="S5578">
            <v>42</v>
          </cell>
        </row>
        <row r="5579">
          <cell r="A5579" t="str">
            <v>271530016All</v>
          </cell>
          <cell r="B5579">
            <v>36</v>
          </cell>
          <cell r="R5579" t="str">
            <v>271510011All</v>
          </cell>
          <cell r="S5579">
            <v>38</v>
          </cell>
        </row>
        <row r="5580">
          <cell r="A5580" t="str">
            <v>271530041All</v>
          </cell>
          <cell r="B5580">
            <v>74</v>
          </cell>
          <cell r="R5580" t="str">
            <v>271510016All</v>
          </cell>
          <cell r="S5580">
            <v>45</v>
          </cell>
        </row>
        <row r="5581">
          <cell r="A5581" t="str">
            <v>271530078All</v>
          </cell>
          <cell r="B5581">
            <v>933</v>
          </cell>
          <cell r="R5581" t="str">
            <v>271510041All</v>
          </cell>
          <cell r="S5581">
            <v>111</v>
          </cell>
        </row>
        <row r="5582">
          <cell r="A5582" t="str">
            <v>271530081All</v>
          </cell>
          <cell r="B5582">
            <v>22</v>
          </cell>
          <cell r="R5582" t="str">
            <v>271510078All</v>
          </cell>
          <cell r="S5582">
            <v>1190</v>
          </cell>
        </row>
        <row r="5583">
          <cell r="A5583" t="str">
            <v>271530091All</v>
          </cell>
          <cell r="B5583">
            <v>32</v>
          </cell>
          <cell r="R5583" t="str">
            <v>271510081All</v>
          </cell>
          <cell r="S5583">
            <v>28</v>
          </cell>
        </row>
        <row r="5584">
          <cell r="A5584" t="str">
            <v>271550011All</v>
          </cell>
          <cell r="B5584">
            <v>36</v>
          </cell>
          <cell r="R5584" t="str">
            <v>271510091All</v>
          </cell>
          <cell r="S5584">
            <v>37</v>
          </cell>
        </row>
        <row r="5585">
          <cell r="A5585" t="str">
            <v>271550016All</v>
          </cell>
          <cell r="B5585">
            <v>46</v>
          </cell>
          <cell r="R5585" t="str">
            <v>271530011All</v>
          </cell>
          <cell r="S5585">
            <v>27</v>
          </cell>
        </row>
        <row r="5586">
          <cell r="A5586" t="str">
            <v>271550041All</v>
          </cell>
          <cell r="B5586">
            <v>104</v>
          </cell>
          <cell r="R5586" t="str">
            <v>271530016All</v>
          </cell>
          <cell r="S5586">
            <v>36</v>
          </cell>
        </row>
        <row r="5587">
          <cell r="A5587" t="str">
            <v>271550078All</v>
          </cell>
          <cell r="B5587">
            <v>1016</v>
          </cell>
          <cell r="R5587" t="str">
            <v>271530041All</v>
          </cell>
          <cell r="S5587">
            <v>74</v>
          </cell>
        </row>
        <row r="5588">
          <cell r="A5588" t="str">
            <v>271550081All</v>
          </cell>
          <cell r="B5588">
            <v>27</v>
          </cell>
          <cell r="R5588" t="str">
            <v>271530078All</v>
          </cell>
          <cell r="S5588">
            <v>933</v>
          </cell>
        </row>
        <row r="5589">
          <cell r="A5589" t="str">
            <v>271550091All</v>
          </cell>
          <cell r="B5589">
            <v>38</v>
          </cell>
          <cell r="R5589" t="str">
            <v>271530081All</v>
          </cell>
          <cell r="S5589">
            <v>22</v>
          </cell>
        </row>
        <row r="5590">
          <cell r="A5590" t="str">
            <v>271570011All</v>
          </cell>
          <cell r="B5590">
            <v>29</v>
          </cell>
          <cell r="R5590" t="str">
            <v>271530091All</v>
          </cell>
          <cell r="S5590">
            <v>32</v>
          </cell>
        </row>
        <row r="5591">
          <cell r="A5591" t="str">
            <v>271570016All</v>
          </cell>
          <cell r="B5591">
            <v>48</v>
          </cell>
          <cell r="R5591" t="str">
            <v>271550011All</v>
          </cell>
          <cell r="S5591">
            <v>36</v>
          </cell>
        </row>
        <row r="5592">
          <cell r="A5592" t="str">
            <v>271570041All</v>
          </cell>
          <cell r="B5592">
            <v>120</v>
          </cell>
          <cell r="R5592" t="str">
            <v>271550016All</v>
          </cell>
          <cell r="S5592">
            <v>46</v>
          </cell>
        </row>
        <row r="5593">
          <cell r="A5593" t="str">
            <v>271570081All</v>
          </cell>
          <cell r="B5593">
            <v>33</v>
          </cell>
          <cell r="R5593" t="str">
            <v>271550041All</v>
          </cell>
          <cell r="S5593">
            <v>104</v>
          </cell>
        </row>
        <row r="5594">
          <cell r="A5594" t="str">
            <v>271570091All</v>
          </cell>
          <cell r="B5594">
            <v>44</v>
          </cell>
          <cell r="R5594" t="str">
            <v>271550078All</v>
          </cell>
          <cell r="S5594">
            <v>1016</v>
          </cell>
        </row>
        <row r="5595">
          <cell r="A5595" t="str">
            <v>271590011All</v>
          </cell>
          <cell r="B5595">
            <v>29</v>
          </cell>
          <cell r="R5595" t="str">
            <v>271550081All</v>
          </cell>
          <cell r="S5595">
            <v>27</v>
          </cell>
        </row>
        <row r="5596">
          <cell r="A5596" t="str">
            <v>271590011Irrigated</v>
          </cell>
          <cell r="B5596">
            <v>36</v>
          </cell>
          <cell r="R5596" t="str">
            <v>271550091All</v>
          </cell>
          <cell r="S5596">
            <v>38</v>
          </cell>
        </row>
        <row r="5597">
          <cell r="A5597" t="str">
            <v>271590011Nonirrigated</v>
          </cell>
          <cell r="B5597">
            <v>20</v>
          </cell>
          <cell r="R5597" t="str">
            <v>271570011All</v>
          </cell>
          <cell r="S5597">
            <v>29</v>
          </cell>
        </row>
        <row r="5598">
          <cell r="A5598" t="str">
            <v>271590016All</v>
          </cell>
          <cell r="B5598">
            <v>34</v>
          </cell>
          <cell r="R5598" t="str">
            <v>271570016All</v>
          </cell>
          <cell r="S5598">
            <v>48</v>
          </cell>
        </row>
        <row r="5599">
          <cell r="A5599" t="str">
            <v>271590041All</v>
          </cell>
          <cell r="B5599">
            <v>72</v>
          </cell>
          <cell r="R5599" t="str">
            <v>271570041All</v>
          </cell>
          <cell r="S5599">
            <v>120</v>
          </cell>
        </row>
        <row r="5600">
          <cell r="A5600" t="str">
            <v>271590041Irrigated</v>
          </cell>
          <cell r="B5600">
            <v>97</v>
          </cell>
          <cell r="R5600" t="str">
            <v>271570081All</v>
          </cell>
          <cell r="S5600">
            <v>33</v>
          </cell>
        </row>
        <row r="5601">
          <cell r="A5601" t="str">
            <v>271590041Nonirrigated</v>
          </cell>
          <cell r="B5601">
            <v>48</v>
          </cell>
          <cell r="R5601" t="str">
            <v>271570091All</v>
          </cell>
          <cell r="S5601">
            <v>44</v>
          </cell>
        </row>
        <row r="5602">
          <cell r="A5602" t="str">
            <v>271590078All</v>
          </cell>
          <cell r="B5602">
            <v>858</v>
          </cell>
          <cell r="R5602" t="str">
            <v>271590011All</v>
          </cell>
          <cell r="S5602">
            <v>29</v>
          </cell>
        </row>
        <row r="5603">
          <cell r="A5603" t="str">
            <v>271590081All</v>
          </cell>
          <cell r="B5603">
            <v>22</v>
          </cell>
          <cell r="R5603" t="str">
            <v>271590011Irrigated</v>
          </cell>
          <cell r="S5603">
            <v>36</v>
          </cell>
        </row>
        <row r="5604">
          <cell r="A5604" t="str">
            <v>271590081Irrigated</v>
          </cell>
          <cell r="B5604">
            <v>28</v>
          </cell>
          <cell r="R5604" t="str">
            <v>271590011NonIrrigated</v>
          </cell>
          <cell r="S5604">
            <v>20</v>
          </cell>
        </row>
        <row r="5605">
          <cell r="A5605" t="str">
            <v>271590081Nonirrigated</v>
          </cell>
          <cell r="B5605">
            <v>13</v>
          </cell>
          <cell r="R5605" t="str">
            <v>271590016All</v>
          </cell>
          <cell r="S5605">
            <v>34</v>
          </cell>
        </row>
        <row r="5606">
          <cell r="A5606" t="str">
            <v>271590091All</v>
          </cell>
          <cell r="B5606">
            <v>32</v>
          </cell>
          <cell r="R5606" t="str">
            <v>271590041All</v>
          </cell>
          <cell r="S5606">
            <v>72</v>
          </cell>
        </row>
        <row r="5607">
          <cell r="A5607" t="str">
            <v>271590091Irrigated</v>
          </cell>
          <cell r="B5607">
            <v>32</v>
          </cell>
          <cell r="R5607" t="str">
            <v>271590041Irrigated</v>
          </cell>
          <cell r="S5607">
            <v>97</v>
          </cell>
        </row>
        <row r="5608">
          <cell r="A5608" t="str">
            <v>271590091Nonirrigated</v>
          </cell>
          <cell r="B5608">
            <v>32</v>
          </cell>
          <cell r="R5608" t="str">
            <v>271590041NonIrrigated</v>
          </cell>
          <cell r="S5608">
            <v>48</v>
          </cell>
        </row>
        <row r="5609">
          <cell r="A5609" t="str">
            <v>271610011All</v>
          </cell>
          <cell r="B5609">
            <v>32</v>
          </cell>
          <cell r="R5609" t="str">
            <v>271590078All</v>
          </cell>
          <cell r="S5609">
            <v>858</v>
          </cell>
        </row>
        <row r="5610">
          <cell r="A5610" t="str">
            <v>271610016All</v>
          </cell>
          <cell r="B5610">
            <v>50</v>
          </cell>
          <cell r="R5610" t="str">
            <v>271590081All</v>
          </cell>
          <cell r="S5610">
            <v>22</v>
          </cell>
        </row>
        <row r="5611">
          <cell r="A5611" t="str">
            <v>271610041All</v>
          </cell>
          <cell r="B5611">
            <v>120</v>
          </cell>
          <cell r="R5611" t="str">
            <v>271590081Irrigated</v>
          </cell>
          <cell r="S5611">
            <v>28</v>
          </cell>
        </row>
        <row r="5612">
          <cell r="A5612" t="str">
            <v>271610081All</v>
          </cell>
          <cell r="B5612">
            <v>34</v>
          </cell>
          <cell r="R5612" t="str">
            <v>271590081NonIrrigated</v>
          </cell>
          <cell r="S5612">
            <v>13</v>
          </cell>
        </row>
        <row r="5613">
          <cell r="A5613" t="str">
            <v>271630011All</v>
          </cell>
          <cell r="B5613">
            <v>27</v>
          </cell>
          <cell r="R5613" t="str">
            <v>271590091All</v>
          </cell>
          <cell r="S5613">
            <v>32</v>
          </cell>
        </row>
        <row r="5614">
          <cell r="A5614" t="str">
            <v>271630016All</v>
          </cell>
          <cell r="B5614">
            <v>33</v>
          </cell>
          <cell r="R5614" t="str">
            <v>271590091Irrigated</v>
          </cell>
          <cell r="S5614">
            <v>32</v>
          </cell>
        </row>
        <row r="5615">
          <cell r="A5615" t="str">
            <v>271630041All</v>
          </cell>
          <cell r="B5615">
            <v>101</v>
          </cell>
          <cell r="R5615" t="str">
            <v>271590091NonIrrigated</v>
          </cell>
          <cell r="S5615">
            <v>32</v>
          </cell>
        </row>
        <row r="5616">
          <cell r="A5616" t="str">
            <v>271630081All</v>
          </cell>
          <cell r="B5616">
            <v>26</v>
          </cell>
          <cell r="R5616" t="str">
            <v>271610011All</v>
          </cell>
          <cell r="S5616">
            <v>32</v>
          </cell>
        </row>
        <row r="5617">
          <cell r="A5617" t="str">
            <v>271630091All</v>
          </cell>
          <cell r="B5617">
            <v>34</v>
          </cell>
          <cell r="R5617" t="str">
            <v>271610016All</v>
          </cell>
          <cell r="S5617">
            <v>50</v>
          </cell>
        </row>
        <row r="5618">
          <cell r="A5618" t="str">
            <v>271650011All</v>
          </cell>
          <cell r="B5618">
            <v>32</v>
          </cell>
          <cell r="R5618" t="str">
            <v>271610041All</v>
          </cell>
          <cell r="S5618">
            <v>120</v>
          </cell>
        </row>
        <row r="5619">
          <cell r="A5619" t="str">
            <v>271650016All</v>
          </cell>
          <cell r="B5619">
            <v>50</v>
          </cell>
          <cell r="R5619" t="str">
            <v>271610081All</v>
          </cell>
          <cell r="S5619">
            <v>34</v>
          </cell>
        </row>
        <row r="5620">
          <cell r="A5620" t="str">
            <v>271650041All</v>
          </cell>
          <cell r="B5620">
            <v>120</v>
          </cell>
          <cell r="R5620" t="str">
            <v>271630011All</v>
          </cell>
          <cell r="S5620">
            <v>27</v>
          </cell>
        </row>
        <row r="5621">
          <cell r="A5621" t="str">
            <v>271650081All</v>
          </cell>
          <cell r="B5621">
            <v>33</v>
          </cell>
          <cell r="R5621" t="str">
            <v>271630016All</v>
          </cell>
          <cell r="S5621">
            <v>33</v>
          </cell>
        </row>
        <row r="5622">
          <cell r="A5622" t="str">
            <v>271670011All</v>
          </cell>
          <cell r="B5622">
            <v>34</v>
          </cell>
          <cell r="R5622" t="str">
            <v>271630041All</v>
          </cell>
          <cell r="S5622">
            <v>101</v>
          </cell>
        </row>
        <row r="5623">
          <cell r="A5623" t="str">
            <v>271670016All</v>
          </cell>
          <cell r="B5623">
            <v>46</v>
          </cell>
          <cell r="R5623" t="str">
            <v>271630081All</v>
          </cell>
          <cell r="S5623">
            <v>26</v>
          </cell>
        </row>
        <row r="5624">
          <cell r="A5624" t="str">
            <v>271670031All</v>
          </cell>
          <cell r="B5624">
            <v>11</v>
          </cell>
          <cell r="R5624" t="str">
            <v>271630091All</v>
          </cell>
          <cell r="S5624">
            <v>34</v>
          </cell>
        </row>
        <row r="5625">
          <cell r="A5625" t="str">
            <v>271670041All</v>
          </cell>
          <cell r="B5625">
            <v>91</v>
          </cell>
          <cell r="R5625" t="str">
            <v>271650011All</v>
          </cell>
          <cell r="S5625">
            <v>32</v>
          </cell>
        </row>
        <row r="5626">
          <cell r="A5626" t="str">
            <v>271670078All</v>
          </cell>
          <cell r="B5626">
            <v>999</v>
          </cell>
          <cell r="R5626" t="str">
            <v>271650016All</v>
          </cell>
          <cell r="S5626">
            <v>50</v>
          </cell>
        </row>
        <row r="5627">
          <cell r="A5627" t="str">
            <v>271670081All</v>
          </cell>
          <cell r="B5627">
            <v>24</v>
          </cell>
          <cell r="R5627" t="str">
            <v>271650041All</v>
          </cell>
          <cell r="S5627">
            <v>120</v>
          </cell>
        </row>
        <row r="5628">
          <cell r="A5628" t="str">
            <v>271670091All</v>
          </cell>
          <cell r="B5628">
            <v>38</v>
          </cell>
          <cell r="R5628" t="str">
            <v>271650081All</v>
          </cell>
          <cell r="S5628">
            <v>33</v>
          </cell>
        </row>
        <row r="5629">
          <cell r="A5629" t="str">
            <v>271670711All</v>
          </cell>
          <cell r="B5629">
            <v>782</v>
          </cell>
          <cell r="R5629" t="str">
            <v>271670011All</v>
          </cell>
          <cell r="S5629">
            <v>34</v>
          </cell>
        </row>
        <row r="5630">
          <cell r="A5630" t="str">
            <v>271690011All</v>
          </cell>
          <cell r="B5630">
            <v>29</v>
          </cell>
          <cell r="R5630" t="str">
            <v>271670016All</v>
          </cell>
          <cell r="S5630">
            <v>46</v>
          </cell>
        </row>
        <row r="5631">
          <cell r="A5631" t="str">
            <v>271690016All</v>
          </cell>
          <cell r="B5631">
            <v>44</v>
          </cell>
          <cell r="R5631" t="str">
            <v>271670031All</v>
          </cell>
          <cell r="S5631">
            <v>11</v>
          </cell>
        </row>
        <row r="5632">
          <cell r="A5632" t="str">
            <v>271690041All</v>
          </cell>
          <cell r="B5632">
            <v>120</v>
          </cell>
          <cell r="R5632" t="str">
            <v>271670041All</v>
          </cell>
          <cell r="S5632">
            <v>91</v>
          </cell>
        </row>
        <row r="5633">
          <cell r="A5633" t="str">
            <v>271690081All</v>
          </cell>
          <cell r="B5633">
            <v>34</v>
          </cell>
          <cell r="R5633" t="str">
            <v>271670078All</v>
          </cell>
          <cell r="S5633">
            <v>999</v>
          </cell>
        </row>
        <row r="5634">
          <cell r="A5634" t="str">
            <v>271690091All</v>
          </cell>
          <cell r="B5634">
            <v>43</v>
          </cell>
          <cell r="R5634" t="str">
            <v>271670081All</v>
          </cell>
          <cell r="S5634">
            <v>24</v>
          </cell>
        </row>
        <row r="5635">
          <cell r="A5635" t="str">
            <v>271710011All</v>
          </cell>
          <cell r="B5635">
            <v>29</v>
          </cell>
          <cell r="R5635" t="str">
            <v>271670091All</v>
          </cell>
          <cell r="S5635">
            <v>38</v>
          </cell>
        </row>
        <row r="5636">
          <cell r="A5636" t="str">
            <v>271710016All</v>
          </cell>
          <cell r="B5636">
            <v>41</v>
          </cell>
          <cell r="R5636" t="str">
            <v>271670711All</v>
          </cell>
          <cell r="S5636">
            <v>782</v>
          </cell>
        </row>
        <row r="5637">
          <cell r="A5637" t="str">
            <v>271710041All</v>
          </cell>
          <cell r="B5637">
            <v>99</v>
          </cell>
          <cell r="R5637" t="str">
            <v>271690011All</v>
          </cell>
          <cell r="S5637">
            <v>29</v>
          </cell>
        </row>
        <row r="5638">
          <cell r="A5638" t="str">
            <v>271710081All</v>
          </cell>
          <cell r="B5638">
            <v>27</v>
          </cell>
          <cell r="R5638" t="str">
            <v>271690016All</v>
          </cell>
          <cell r="S5638">
            <v>44</v>
          </cell>
        </row>
        <row r="5639">
          <cell r="A5639" t="str">
            <v>271710091All</v>
          </cell>
          <cell r="B5639">
            <v>34</v>
          </cell>
          <cell r="R5639" t="str">
            <v>271690041All</v>
          </cell>
          <cell r="S5639">
            <v>120</v>
          </cell>
        </row>
        <row r="5640">
          <cell r="A5640" t="str">
            <v>271730011All</v>
          </cell>
          <cell r="B5640">
            <v>37</v>
          </cell>
          <cell r="R5640" t="str">
            <v>271690081All</v>
          </cell>
          <cell r="S5640">
            <v>34</v>
          </cell>
        </row>
        <row r="5641">
          <cell r="A5641" t="str">
            <v>271730016All</v>
          </cell>
          <cell r="B5641">
            <v>47</v>
          </cell>
          <cell r="R5641" t="str">
            <v>271690091All</v>
          </cell>
          <cell r="S5641">
            <v>43</v>
          </cell>
        </row>
        <row r="5642">
          <cell r="A5642" t="str">
            <v>271730041All</v>
          </cell>
          <cell r="B5642">
            <v>109</v>
          </cell>
          <cell r="R5642" t="str">
            <v>271710011All</v>
          </cell>
          <cell r="S5642">
            <v>29</v>
          </cell>
        </row>
        <row r="5643">
          <cell r="A5643" t="str">
            <v>271730078All</v>
          </cell>
          <cell r="B5643">
            <v>1170</v>
          </cell>
          <cell r="R5643" t="str">
            <v>271710016All</v>
          </cell>
          <cell r="S5643">
            <v>41</v>
          </cell>
        </row>
        <row r="5644">
          <cell r="A5644" t="str">
            <v>271730081All</v>
          </cell>
          <cell r="B5644">
            <v>29</v>
          </cell>
          <cell r="R5644" t="str">
            <v>271710041All</v>
          </cell>
          <cell r="S5644">
            <v>99</v>
          </cell>
        </row>
        <row r="5645">
          <cell r="A5645" t="str">
            <v>271730091All</v>
          </cell>
          <cell r="B5645">
            <v>37</v>
          </cell>
          <cell r="R5645" t="str">
            <v>271710081All</v>
          </cell>
          <cell r="S5645">
            <v>27</v>
          </cell>
        </row>
        <row r="5646">
          <cell r="A5646" t="str">
            <v>280010011All</v>
          </cell>
          <cell r="B5646">
            <v>4</v>
          </cell>
          <cell r="R5646" t="str">
            <v>271710091All</v>
          </cell>
          <cell r="S5646">
            <v>34</v>
          </cell>
        </row>
        <row r="5647">
          <cell r="A5647" t="str">
            <v>280010041All</v>
          </cell>
          <cell r="B5647">
            <v>63</v>
          </cell>
          <cell r="R5647" t="str">
            <v>271730011All</v>
          </cell>
          <cell r="S5647">
            <v>37</v>
          </cell>
        </row>
        <row r="5648">
          <cell r="A5648" t="str">
            <v>280010051All</v>
          </cell>
          <cell r="B5648">
            <v>46</v>
          </cell>
          <cell r="R5648" t="str">
            <v>271730016All</v>
          </cell>
          <cell r="S5648">
            <v>47</v>
          </cell>
        </row>
        <row r="5649">
          <cell r="A5649" t="str">
            <v>280010081All</v>
          </cell>
          <cell r="B5649">
            <v>13</v>
          </cell>
          <cell r="R5649" t="str">
            <v>271730041All</v>
          </cell>
          <cell r="S5649">
            <v>109</v>
          </cell>
        </row>
        <row r="5650">
          <cell r="A5650" t="str">
            <v>280030011All</v>
          </cell>
          <cell r="B5650">
            <v>27</v>
          </cell>
          <cell r="R5650" t="str">
            <v>271730078All</v>
          </cell>
          <cell r="S5650">
            <v>1170</v>
          </cell>
        </row>
        <row r="5651">
          <cell r="A5651" t="str">
            <v>280030041All</v>
          </cell>
          <cell r="B5651">
            <v>66</v>
          </cell>
          <cell r="R5651" t="str">
            <v>271730081All</v>
          </cell>
          <cell r="S5651">
            <v>29</v>
          </cell>
        </row>
        <row r="5652">
          <cell r="A5652" t="str">
            <v>280030081All</v>
          </cell>
          <cell r="B5652">
            <v>15</v>
          </cell>
          <cell r="R5652" t="str">
            <v>271730091All</v>
          </cell>
          <cell r="S5652">
            <v>37</v>
          </cell>
        </row>
        <row r="5653">
          <cell r="A5653" t="str">
            <v>280050011All</v>
          </cell>
          <cell r="B5653">
            <v>25</v>
          </cell>
          <cell r="R5653" t="str">
            <v>280010011All</v>
          </cell>
          <cell r="S5653">
            <v>4</v>
          </cell>
        </row>
        <row r="5654">
          <cell r="A5654" t="str">
            <v>280050041All</v>
          </cell>
          <cell r="B5654">
            <v>55</v>
          </cell>
          <cell r="R5654" t="str">
            <v>280010041All</v>
          </cell>
          <cell r="S5654">
            <v>63</v>
          </cell>
        </row>
        <row r="5655">
          <cell r="A5655" t="str">
            <v>280050081All</v>
          </cell>
          <cell r="B5655">
            <v>15</v>
          </cell>
          <cell r="R5655" t="str">
            <v>280010051All</v>
          </cell>
          <cell r="S5655">
            <v>46</v>
          </cell>
        </row>
        <row r="5656">
          <cell r="A5656" t="str">
            <v>280070011All</v>
          </cell>
          <cell r="B5656">
            <v>30</v>
          </cell>
          <cell r="R5656" t="str">
            <v>280010081All</v>
          </cell>
          <cell r="S5656">
            <v>13</v>
          </cell>
        </row>
        <row r="5657">
          <cell r="A5657" t="str">
            <v>280070041All</v>
          </cell>
          <cell r="B5657">
            <v>51</v>
          </cell>
          <cell r="R5657" t="str">
            <v>280030011All</v>
          </cell>
          <cell r="S5657">
            <v>27</v>
          </cell>
        </row>
        <row r="5658">
          <cell r="A5658" t="str">
            <v>280070075All</v>
          </cell>
          <cell r="B5658">
            <v>1400</v>
          </cell>
          <cell r="R5658" t="str">
            <v>280030041All</v>
          </cell>
          <cell r="S5658">
            <v>66</v>
          </cell>
        </row>
        <row r="5659">
          <cell r="A5659" t="str">
            <v>280070081All</v>
          </cell>
          <cell r="B5659">
            <v>15</v>
          </cell>
          <cell r="R5659" t="str">
            <v>280030081All</v>
          </cell>
          <cell r="S5659">
            <v>15</v>
          </cell>
        </row>
        <row r="5660">
          <cell r="A5660" t="str">
            <v>280090011All</v>
          </cell>
          <cell r="B5660">
            <v>32</v>
          </cell>
          <cell r="R5660" t="str">
            <v>280050011All</v>
          </cell>
          <cell r="S5660">
            <v>25</v>
          </cell>
        </row>
        <row r="5661">
          <cell r="A5661" t="str">
            <v>280090041All</v>
          </cell>
          <cell r="B5661">
            <v>71</v>
          </cell>
          <cell r="R5661" t="str">
            <v>280050041All</v>
          </cell>
          <cell r="S5661">
            <v>55</v>
          </cell>
        </row>
        <row r="5662">
          <cell r="A5662" t="str">
            <v>280090051All</v>
          </cell>
          <cell r="B5662">
            <v>46</v>
          </cell>
          <cell r="R5662" t="str">
            <v>280050081All</v>
          </cell>
          <cell r="S5662">
            <v>15</v>
          </cell>
        </row>
        <row r="5663">
          <cell r="A5663" t="str">
            <v>280090081All</v>
          </cell>
          <cell r="B5663">
            <v>16</v>
          </cell>
          <cell r="R5663" t="str">
            <v>280070011All</v>
          </cell>
          <cell r="S5663">
            <v>30</v>
          </cell>
        </row>
        <row r="5664">
          <cell r="A5664" t="str">
            <v>280110011All</v>
          </cell>
          <cell r="B5664">
            <v>37</v>
          </cell>
          <cell r="R5664" t="str">
            <v>280070041All</v>
          </cell>
          <cell r="S5664">
            <v>51</v>
          </cell>
        </row>
        <row r="5665">
          <cell r="A5665" t="str">
            <v>280110018LGRAll</v>
          </cell>
          <cell r="B5665">
            <v>4928</v>
          </cell>
          <cell r="R5665" t="str">
            <v>280070075All</v>
          </cell>
          <cell r="S5665">
            <v>1400</v>
          </cell>
        </row>
        <row r="5666">
          <cell r="A5666" t="str">
            <v>280110041All</v>
          </cell>
          <cell r="B5666">
            <v>100</v>
          </cell>
          <cell r="R5666" t="str">
            <v>280070081All</v>
          </cell>
          <cell r="S5666">
            <v>15</v>
          </cell>
        </row>
        <row r="5667">
          <cell r="A5667" t="str">
            <v>280110041Irrigated</v>
          </cell>
          <cell r="B5667">
            <v>105</v>
          </cell>
          <cell r="R5667" t="str">
            <v>280090011All</v>
          </cell>
          <cell r="S5667">
            <v>32</v>
          </cell>
        </row>
        <row r="5668">
          <cell r="A5668" t="str">
            <v>280110041Nonirrigated</v>
          </cell>
          <cell r="B5668">
            <v>68</v>
          </cell>
          <cell r="R5668" t="str">
            <v>280090041All</v>
          </cell>
          <cell r="S5668">
            <v>71</v>
          </cell>
        </row>
        <row r="5669">
          <cell r="A5669" t="str">
            <v>280110051All</v>
          </cell>
          <cell r="B5669">
            <v>49</v>
          </cell>
          <cell r="R5669" t="str">
            <v>280090051All</v>
          </cell>
          <cell r="S5669">
            <v>46</v>
          </cell>
        </row>
        <row r="5670">
          <cell r="A5670" t="str">
            <v>280110081All</v>
          </cell>
          <cell r="B5670">
            <v>29</v>
          </cell>
          <cell r="R5670" t="str">
            <v>280090081All</v>
          </cell>
          <cell r="S5670">
            <v>16</v>
          </cell>
        </row>
        <row r="5671">
          <cell r="A5671" t="str">
            <v>280130011All</v>
          </cell>
          <cell r="B5671">
            <v>31</v>
          </cell>
          <cell r="R5671" t="str">
            <v>280110011All</v>
          </cell>
          <cell r="S5671">
            <v>37</v>
          </cell>
        </row>
        <row r="5672">
          <cell r="A5672" t="str">
            <v>280130041All</v>
          </cell>
          <cell r="B5672">
            <v>70</v>
          </cell>
          <cell r="R5672" t="str">
            <v>280110018LGRAll</v>
          </cell>
          <cell r="S5672">
            <v>4928</v>
          </cell>
        </row>
        <row r="5673">
          <cell r="A5673" t="str">
            <v>280130075All</v>
          </cell>
          <cell r="B5673">
            <v>1400</v>
          </cell>
          <cell r="R5673" t="str">
            <v>280110041All</v>
          </cell>
          <cell r="S5673">
            <v>100</v>
          </cell>
        </row>
        <row r="5674">
          <cell r="A5674" t="str">
            <v>280130081All</v>
          </cell>
          <cell r="B5674">
            <v>16</v>
          </cell>
          <cell r="R5674" t="str">
            <v>280110041Irrigated</v>
          </cell>
          <cell r="S5674">
            <v>105</v>
          </cell>
        </row>
        <row r="5675">
          <cell r="A5675" t="str">
            <v>280150011All</v>
          </cell>
          <cell r="B5675">
            <v>29</v>
          </cell>
          <cell r="R5675" t="str">
            <v>280110041NonIrrigated</v>
          </cell>
          <cell r="S5675">
            <v>68</v>
          </cell>
        </row>
        <row r="5676">
          <cell r="A5676" t="str">
            <v>280150041All</v>
          </cell>
          <cell r="B5676">
            <v>83</v>
          </cell>
          <cell r="R5676" t="str">
            <v>280110051All</v>
          </cell>
          <cell r="S5676">
            <v>49</v>
          </cell>
        </row>
        <row r="5677">
          <cell r="A5677" t="str">
            <v>280150051All</v>
          </cell>
          <cell r="B5677">
            <v>46</v>
          </cell>
          <cell r="R5677" t="str">
            <v>280110081All</v>
          </cell>
          <cell r="S5677">
            <v>29</v>
          </cell>
        </row>
        <row r="5678">
          <cell r="A5678" t="str">
            <v>280150081All</v>
          </cell>
          <cell r="B5678">
            <v>19</v>
          </cell>
          <cell r="R5678" t="str">
            <v>280130011All</v>
          </cell>
          <cell r="S5678">
            <v>31</v>
          </cell>
        </row>
        <row r="5679">
          <cell r="A5679" t="str">
            <v>280170011All</v>
          </cell>
          <cell r="B5679">
            <v>26</v>
          </cell>
          <cell r="R5679" t="str">
            <v>280130041All</v>
          </cell>
          <cell r="S5679">
            <v>70</v>
          </cell>
        </row>
        <row r="5680">
          <cell r="A5680" t="str">
            <v>280170041All</v>
          </cell>
          <cell r="B5680">
            <v>65</v>
          </cell>
          <cell r="R5680" t="str">
            <v>280130075All</v>
          </cell>
          <cell r="S5680">
            <v>1400</v>
          </cell>
        </row>
        <row r="5681">
          <cell r="A5681" t="str">
            <v>280170051All</v>
          </cell>
          <cell r="B5681">
            <v>32</v>
          </cell>
          <cell r="R5681" t="str">
            <v>280130081All</v>
          </cell>
          <cell r="S5681">
            <v>16</v>
          </cell>
        </row>
        <row r="5682">
          <cell r="A5682" t="str">
            <v>280170075All</v>
          </cell>
          <cell r="B5682">
            <v>1400</v>
          </cell>
          <cell r="R5682" t="str">
            <v>280150011All</v>
          </cell>
          <cell r="S5682">
            <v>29</v>
          </cell>
        </row>
        <row r="5683">
          <cell r="A5683" t="str">
            <v>280170081All</v>
          </cell>
          <cell r="B5683">
            <v>14</v>
          </cell>
          <cell r="R5683" t="str">
            <v>280150041All</v>
          </cell>
          <cell r="S5683">
            <v>83</v>
          </cell>
        </row>
        <row r="5684">
          <cell r="A5684" t="str">
            <v>280210011All</v>
          </cell>
          <cell r="B5684">
            <v>20</v>
          </cell>
          <cell r="R5684" t="str">
            <v>280150051All</v>
          </cell>
          <cell r="S5684">
            <v>46</v>
          </cell>
        </row>
        <row r="5685">
          <cell r="A5685" t="str">
            <v>280210041All</v>
          </cell>
          <cell r="B5685">
            <v>76</v>
          </cell>
          <cell r="R5685" t="str">
            <v>280150081All</v>
          </cell>
          <cell r="S5685">
            <v>19</v>
          </cell>
        </row>
        <row r="5686">
          <cell r="A5686" t="str">
            <v>280210075All</v>
          </cell>
          <cell r="B5686">
            <v>1400</v>
          </cell>
          <cell r="R5686" t="str">
            <v>280170011All</v>
          </cell>
          <cell r="S5686">
            <v>26</v>
          </cell>
        </row>
        <row r="5687">
          <cell r="A5687" t="str">
            <v>280210081All</v>
          </cell>
          <cell r="B5687">
            <v>16</v>
          </cell>
          <cell r="R5687" t="str">
            <v>280170041All</v>
          </cell>
          <cell r="S5687">
            <v>65</v>
          </cell>
        </row>
        <row r="5688">
          <cell r="A5688" t="str">
            <v>280230041All</v>
          </cell>
          <cell r="B5688">
            <v>48</v>
          </cell>
          <cell r="R5688" t="str">
            <v>280170051All</v>
          </cell>
          <cell r="S5688">
            <v>32</v>
          </cell>
        </row>
        <row r="5689">
          <cell r="A5689" t="str">
            <v>280250011All</v>
          </cell>
          <cell r="B5689">
            <v>28</v>
          </cell>
          <cell r="R5689" t="str">
            <v>280170075All</v>
          </cell>
          <cell r="S5689">
            <v>1400</v>
          </cell>
        </row>
        <row r="5690">
          <cell r="A5690" t="str">
            <v>280250041All</v>
          </cell>
          <cell r="B5690">
            <v>57</v>
          </cell>
          <cell r="R5690" t="str">
            <v>280170081All</v>
          </cell>
          <cell r="S5690">
            <v>14</v>
          </cell>
        </row>
        <row r="5691">
          <cell r="A5691" t="str">
            <v>280250081All</v>
          </cell>
          <cell r="B5691">
            <v>15</v>
          </cell>
          <cell r="R5691" t="str">
            <v>280210011All</v>
          </cell>
          <cell r="S5691">
            <v>20</v>
          </cell>
        </row>
        <row r="5692">
          <cell r="A5692" t="str">
            <v>280270011All</v>
          </cell>
          <cell r="B5692">
            <v>39</v>
          </cell>
          <cell r="R5692" t="str">
            <v>280210041All</v>
          </cell>
          <cell r="S5692">
            <v>76</v>
          </cell>
        </row>
        <row r="5693">
          <cell r="A5693" t="str">
            <v>280270018LGRAll</v>
          </cell>
          <cell r="B5693">
            <v>4631</v>
          </cell>
          <cell r="R5693" t="str">
            <v>280210075All</v>
          </cell>
          <cell r="S5693">
            <v>1400</v>
          </cell>
        </row>
        <row r="5694">
          <cell r="A5694" t="str">
            <v>280270041All</v>
          </cell>
          <cell r="B5694">
            <v>98</v>
          </cell>
          <cell r="R5694" t="str">
            <v>280210081All</v>
          </cell>
          <cell r="S5694">
            <v>16</v>
          </cell>
        </row>
        <row r="5695">
          <cell r="A5695" t="str">
            <v>280270051All</v>
          </cell>
          <cell r="B5695">
            <v>49</v>
          </cell>
          <cell r="R5695" t="str">
            <v>280230041All</v>
          </cell>
          <cell r="S5695">
            <v>48</v>
          </cell>
        </row>
        <row r="5696">
          <cell r="A5696" t="str">
            <v>280270081All</v>
          </cell>
          <cell r="B5696">
            <v>26</v>
          </cell>
          <cell r="R5696" t="str">
            <v>280250011All</v>
          </cell>
          <cell r="S5696">
            <v>28</v>
          </cell>
        </row>
        <row r="5697">
          <cell r="A5697" t="str">
            <v>280290011All</v>
          </cell>
          <cell r="B5697">
            <v>25</v>
          </cell>
          <cell r="R5697" t="str">
            <v>280250041All</v>
          </cell>
          <cell r="S5697">
            <v>57</v>
          </cell>
        </row>
        <row r="5698">
          <cell r="A5698" t="str">
            <v>280290041All</v>
          </cell>
          <cell r="B5698">
            <v>51</v>
          </cell>
          <cell r="R5698" t="str">
            <v>280250081All</v>
          </cell>
          <cell r="S5698">
            <v>15</v>
          </cell>
        </row>
        <row r="5699">
          <cell r="A5699" t="str">
            <v>280290075All</v>
          </cell>
          <cell r="B5699">
            <v>1400</v>
          </cell>
          <cell r="R5699" t="str">
            <v>280270011All</v>
          </cell>
          <cell r="S5699">
            <v>39</v>
          </cell>
        </row>
        <row r="5700">
          <cell r="A5700" t="str">
            <v>280290081All</v>
          </cell>
          <cell r="B5700">
            <v>15</v>
          </cell>
          <cell r="R5700" t="str">
            <v>280270018LGRAll</v>
          </cell>
          <cell r="S5700">
            <v>4631</v>
          </cell>
        </row>
        <row r="5701">
          <cell r="A5701" t="str">
            <v>280310011All</v>
          </cell>
          <cell r="B5701">
            <v>26</v>
          </cell>
          <cell r="R5701" t="str">
            <v>280270041All</v>
          </cell>
          <cell r="S5701">
            <v>98</v>
          </cell>
        </row>
        <row r="5702">
          <cell r="A5702" t="str">
            <v>280310041All</v>
          </cell>
          <cell r="B5702">
            <v>53</v>
          </cell>
          <cell r="R5702" t="str">
            <v>280270051All</v>
          </cell>
          <cell r="S5702">
            <v>49</v>
          </cell>
        </row>
        <row r="5703">
          <cell r="A5703" t="str">
            <v>280310075All</v>
          </cell>
          <cell r="B5703">
            <v>1687</v>
          </cell>
          <cell r="R5703" t="str">
            <v>280270081All</v>
          </cell>
          <cell r="S5703">
            <v>26</v>
          </cell>
        </row>
        <row r="5704">
          <cell r="A5704" t="str">
            <v>280310081All</v>
          </cell>
          <cell r="B5704">
            <v>15</v>
          </cell>
          <cell r="R5704" t="str">
            <v>280290011All</v>
          </cell>
          <cell r="S5704">
            <v>25</v>
          </cell>
        </row>
        <row r="5705">
          <cell r="A5705" t="str">
            <v>280330011All</v>
          </cell>
          <cell r="B5705">
            <v>32</v>
          </cell>
          <cell r="R5705" t="str">
            <v>280290041All</v>
          </cell>
          <cell r="S5705">
            <v>51</v>
          </cell>
        </row>
        <row r="5706">
          <cell r="A5706" t="str">
            <v>280330018LGRAll</v>
          </cell>
          <cell r="B5706">
            <v>4229</v>
          </cell>
          <cell r="R5706" t="str">
            <v>280290075All</v>
          </cell>
          <cell r="S5706">
            <v>1400</v>
          </cell>
        </row>
        <row r="5707">
          <cell r="A5707" t="str">
            <v>280330041All</v>
          </cell>
          <cell r="B5707">
            <v>79</v>
          </cell>
          <cell r="R5707" t="str">
            <v>280290081All</v>
          </cell>
          <cell r="S5707">
            <v>15</v>
          </cell>
        </row>
        <row r="5708">
          <cell r="A5708" t="str">
            <v>280330051All</v>
          </cell>
          <cell r="B5708">
            <v>42</v>
          </cell>
          <cell r="R5708" t="str">
            <v>280310011All</v>
          </cell>
          <cell r="S5708">
            <v>26</v>
          </cell>
        </row>
        <row r="5709">
          <cell r="A5709" t="str">
            <v>280330081All</v>
          </cell>
          <cell r="B5709">
            <v>21</v>
          </cell>
          <cell r="R5709" t="str">
            <v>280310041All</v>
          </cell>
          <cell r="S5709">
            <v>53</v>
          </cell>
        </row>
        <row r="5710">
          <cell r="A5710" t="str">
            <v>280350075All</v>
          </cell>
          <cell r="B5710">
            <v>2100</v>
          </cell>
          <cell r="R5710" t="str">
            <v>280310075All</v>
          </cell>
          <cell r="S5710">
            <v>1687</v>
          </cell>
        </row>
        <row r="5711">
          <cell r="A5711" t="str">
            <v>280370011All</v>
          </cell>
          <cell r="B5711">
            <v>28</v>
          </cell>
          <cell r="R5711" t="str">
            <v>280310081All</v>
          </cell>
          <cell r="S5711">
            <v>15</v>
          </cell>
        </row>
        <row r="5712">
          <cell r="A5712" t="str">
            <v>280370041All</v>
          </cell>
          <cell r="B5712">
            <v>60</v>
          </cell>
          <cell r="R5712" t="str">
            <v>280330011All</v>
          </cell>
          <cell r="S5712">
            <v>32</v>
          </cell>
        </row>
        <row r="5713">
          <cell r="A5713" t="str">
            <v>280370081All</v>
          </cell>
          <cell r="B5713">
            <v>16</v>
          </cell>
          <cell r="R5713" t="str">
            <v>280330018LGRAll</v>
          </cell>
          <cell r="S5713">
            <v>4229</v>
          </cell>
        </row>
        <row r="5714">
          <cell r="A5714" t="str">
            <v>280390011All</v>
          </cell>
          <cell r="B5714">
            <v>28</v>
          </cell>
          <cell r="R5714" t="str">
            <v>280330041All</v>
          </cell>
          <cell r="S5714">
            <v>79</v>
          </cell>
        </row>
        <row r="5715">
          <cell r="A5715" t="str">
            <v>280390041All</v>
          </cell>
          <cell r="B5715">
            <v>43</v>
          </cell>
          <cell r="R5715" t="str">
            <v>280330051All</v>
          </cell>
          <cell r="S5715">
            <v>42</v>
          </cell>
        </row>
        <row r="5716">
          <cell r="A5716" t="str">
            <v>280390075All</v>
          </cell>
          <cell r="B5716">
            <v>2030</v>
          </cell>
          <cell r="R5716" t="str">
            <v>280330081All</v>
          </cell>
          <cell r="S5716">
            <v>21</v>
          </cell>
        </row>
        <row r="5717">
          <cell r="A5717" t="str">
            <v>280390081All</v>
          </cell>
          <cell r="B5717">
            <v>15</v>
          </cell>
          <cell r="R5717" t="str">
            <v>280350075All</v>
          </cell>
          <cell r="S5717">
            <v>2100</v>
          </cell>
        </row>
        <row r="5718">
          <cell r="A5718" t="str">
            <v>280410041All</v>
          </cell>
          <cell r="B5718">
            <v>47</v>
          </cell>
          <cell r="R5718" t="str">
            <v>280370011All</v>
          </cell>
          <cell r="S5718">
            <v>28</v>
          </cell>
        </row>
        <row r="5719">
          <cell r="A5719" t="str">
            <v>280410075All</v>
          </cell>
          <cell r="B5719">
            <v>1687</v>
          </cell>
          <cell r="R5719" t="str">
            <v>280370041All</v>
          </cell>
          <cell r="S5719">
            <v>60</v>
          </cell>
        </row>
        <row r="5720">
          <cell r="A5720" t="str">
            <v>280410081All</v>
          </cell>
          <cell r="B5720">
            <v>15</v>
          </cell>
          <cell r="R5720" t="str">
            <v>280370081All</v>
          </cell>
          <cell r="S5720">
            <v>16</v>
          </cell>
        </row>
        <row r="5721">
          <cell r="A5721" t="str">
            <v>280430011All</v>
          </cell>
          <cell r="B5721">
            <v>28</v>
          </cell>
          <cell r="R5721" t="str">
            <v>280390011All</v>
          </cell>
          <cell r="S5721">
            <v>28</v>
          </cell>
        </row>
        <row r="5722">
          <cell r="A5722" t="str">
            <v>280430018LGRAll</v>
          </cell>
          <cell r="B5722">
            <v>3950</v>
          </cell>
          <cell r="R5722" t="str">
            <v>280390041All</v>
          </cell>
          <cell r="S5722">
            <v>43</v>
          </cell>
        </row>
        <row r="5723">
          <cell r="A5723" t="str">
            <v>280430041All</v>
          </cell>
          <cell r="B5723">
            <v>77</v>
          </cell>
          <cell r="R5723" t="str">
            <v>280390075All</v>
          </cell>
          <cell r="S5723">
            <v>2030</v>
          </cell>
        </row>
        <row r="5724">
          <cell r="A5724" t="str">
            <v>280430041Irrigated</v>
          </cell>
          <cell r="B5724">
            <v>77</v>
          </cell>
          <cell r="R5724" t="str">
            <v>280390081All</v>
          </cell>
          <cell r="S5724">
            <v>15</v>
          </cell>
        </row>
        <row r="5725">
          <cell r="A5725" t="str">
            <v>280430041Nonirrigated</v>
          </cell>
          <cell r="B5725">
            <v>77</v>
          </cell>
          <cell r="R5725" t="str">
            <v>280410041All</v>
          </cell>
          <cell r="S5725">
            <v>47</v>
          </cell>
        </row>
        <row r="5726">
          <cell r="A5726" t="str">
            <v>280430051All</v>
          </cell>
          <cell r="B5726">
            <v>46</v>
          </cell>
          <cell r="R5726" t="str">
            <v>280410075All</v>
          </cell>
          <cell r="S5726">
            <v>1687</v>
          </cell>
        </row>
        <row r="5727">
          <cell r="A5727" t="str">
            <v>280430075All</v>
          </cell>
          <cell r="B5727">
            <v>1400</v>
          </cell>
          <cell r="R5727" t="str">
            <v>280410081All</v>
          </cell>
          <cell r="S5727">
            <v>15</v>
          </cell>
        </row>
        <row r="5728">
          <cell r="A5728" t="str">
            <v>280430081All</v>
          </cell>
          <cell r="B5728">
            <v>15</v>
          </cell>
          <cell r="R5728" t="str">
            <v>280430011All</v>
          </cell>
          <cell r="S5728">
            <v>28</v>
          </cell>
        </row>
        <row r="5729">
          <cell r="A5729" t="str">
            <v>280490011All</v>
          </cell>
          <cell r="B5729">
            <v>27</v>
          </cell>
          <cell r="R5729" t="str">
            <v>280430018LGRAll</v>
          </cell>
          <cell r="S5729">
            <v>3950</v>
          </cell>
        </row>
        <row r="5730">
          <cell r="A5730" t="str">
            <v>280490041All</v>
          </cell>
          <cell r="B5730">
            <v>67</v>
          </cell>
          <cell r="R5730" t="str">
            <v>280430041All</v>
          </cell>
          <cell r="S5730">
            <v>77</v>
          </cell>
        </row>
        <row r="5731">
          <cell r="A5731" t="str">
            <v>280490081All</v>
          </cell>
          <cell r="B5731">
            <v>21</v>
          </cell>
          <cell r="R5731" t="str">
            <v>280430041Irrigated</v>
          </cell>
          <cell r="S5731">
            <v>77</v>
          </cell>
        </row>
        <row r="5732">
          <cell r="A5732" t="str">
            <v>280510011All</v>
          </cell>
          <cell r="B5732">
            <v>27</v>
          </cell>
          <cell r="R5732" t="str">
            <v>280430041NonIrrigated</v>
          </cell>
          <cell r="S5732">
            <v>77</v>
          </cell>
        </row>
        <row r="5733">
          <cell r="A5733" t="str">
            <v>280510018LGRAll</v>
          </cell>
          <cell r="B5733">
            <v>4027</v>
          </cell>
          <cell r="R5733" t="str">
            <v>280430051All</v>
          </cell>
          <cell r="S5733">
            <v>46</v>
          </cell>
        </row>
        <row r="5734">
          <cell r="A5734" t="str">
            <v>280510041All</v>
          </cell>
          <cell r="B5734">
            <v>95</v>
          </cell>
          <cell r="R5734" t="str">
            <v>280430075All</v>
          </cell>
          <cell r="S5734">
            <v>1400</v>
          </cell>
        </row>
        <row r="5735">
          <cell r="A5735" t="str">
            <v>280510051All</v>
          </cell>
          <cell r="B5735">
            <v>46</v>
          </cell>
          <cell r="R5735" t="str">
            <v>280430081All</v>
          </cell>
          <cell r="S5735">
            <v>15</v>
          </cell>
        </row>
        <row r="5736">
          <cell r="A5736" t="str">
            <v>280510075All</v>
          </cell>
          <cell r="B5736">
            <v>1400</v>
          </cell>
          <cell r="R5736" t="str">
            <v>280490011All</v>
          </cell>
          <cell r="S5736">
            <v>27</v>
          </cell>
        </row>
        <row r="5737">
          <cell r="A5737" t="str">
            <v>280510081All</v>
          </cell>
          <cell r="B5737">
            <v>24</v>
          </cell>
          <cell r="R5737" t="str">
            <v>280490041All</v>
          </cell>
          <cell r="S5737">
            <v>67</v>
          </cell>
        </row>
        <row r="5738">
          <cell r="A5738" t="str">
            <v>280530011All</v>
          </cell>
          <cell r="B5738">
            <v>38</v>
          </cell>
          <cell r="R5738" t="str">
            <v>280490081All</v>
          </cell>
          <cell r="S5738">
            <v>21</v>
          </cell>
        </row>
        <row r="5739">
          <cell r="A5739" t="str">
            <v>280530018LGRAll</v>
          </cell>
          <cell r="B5739">
            <v>4250</v>
          </cell>
          <cell r="R5739" t="str">
            <v>280510011All</v>
          </cell>
          <cell r="S5739">
            <v>27</v>
          </cell>
        </row>
        <row r="5740">
          <cell r="A5740" t="str">
            <v>280530041All</v>
          </cell>
          <cell r="B5740">
            <v>97</v>
          </cell>
          <cell r="R5740" t="str">
            <v>280510018LGRAll</v>
          </cell>
          <cell r="S5740">
            <v>4027</v>
          </cell>
        </row>
        <row r="5741">
          <cell r="A5741" t="str">
            <v>280530051All</v>
          </cell>
          <cell r="B5741">
            <v>51</v>
          </cell>
          <cell r="R5741" t="str">
            <v>280510041All</v>
          </cell>
          <cell r="S5741">
            <v>95</v>
          </cell>
        </row>
        <row r="5742">
          <cell r="A5742" t="str">
            <v>280530081All</v>
          </cell>
          <cell r="B5742">
            <v>22</v>
          </cell>
          <cell r="R5742" t="str">
            <v>280510051All</v>
          </cell>
          <cell r="S5742">
            <v>46</v>
          </cell>
        </row>
        <row r="5743">
          <cell r="A5743" t="str">
            <v>280550011All</v>
          </cell>
          <cell r="B5743">
            <v>36</v>
          </cell>
          <cell r="R5743" t="str">
            <v>280510075All</v>
          </cell>
          <cell r="S5743">
            <v>1400</v>
          </cell>
        </row>
        <row r="5744">
          <cell r="A5744" t="str">
            <v>280550018LGRAll</v>
          </cell>
          <cell r="B5744">
            <v>4659</v>
          </cell>
          <cell r="R5744" t="str">
            <v>280510081All</v>
          </cell>
          <cell r="S5744">
            <v>24</v>
          </cell>
        </row>
        <row r="5745">
          <cell r="A5745" t="str">
            <v>280550041All</v>
          </cell>
          <cell r="B5745">
            <v>78</v>
          </cell>
          <cell r="R5745" t="str">
            <v>280530011All</v>
          </cell>
          <cell r="S5745">
            <v>38</v>
          </cell>
        </row>
        <row r="5746">
          <cell r="A5746" t="str">
            <v>280550051All</v>
          </cell>
          <cell r="B5746">
            <v>53</v>
          </cell>
          <cell r="R5746" t="str">
            <v>280530018LGRAll</v>
          </cell>
          <cell r="S5746">
            <v>4250</v>
          </cell>
        </row>
        <row r="5747">
          <cell r="A5747" t="str">
            <v>280550081All</v>
          </cell>
          <cell r="B5747">
            <v>22</v>
          </cell>
          <cell r="R5747" t="str">
            <v>280530041All</v>
          </cell>
          <cell r="S5747">
            <v>97</v>
          </cell>
        </row>
        <row r="5748">
          <cell r="A5748" t="str">
            <v>280570011All</v>
          </cell>
          <cell r="B5748">
            <v>27</v>
          </cell>
          <cell r="R5748" t="str">
            <v>280530051All</v>
          </cell>
          <cell r="S5748">
            <v>51</v>
          </cell>
        </row>
        <row r="5749">
          <cell r="A5749" t="str">
            <v>280570041All</v>
          </cell>
          <cell r="B5749">
            <v>53</v>
          </cell>
          <cell r="R5749" t="str">
            <v>280530081All</v>
          </cell>
          <cell r="S5749">
            <v>22</v>
          </cell>
        </row>
        <row r="5750">
          <cell r="A5750" t="str">
            <v>280570075All</v>
          </cell>
          <cell r="B5750">
            <v>1400</v>
          </cell>
          <cell r="R5750" t="str">
            <v>280550011All</v>
          </cell>
          <cell r="S5750">
            <v>36</v>
          </cell>
        </row>
        <row r="5751">
          <cell r="A5751" t="str">
            <v>280570081All</v>
          </cell>
          <cell r="B5751">
            <v>14</v>
          </cell>
          <cell r="R5751" t="str">
            <v>280550018LGRAll</v>
          </cell>
          <cell r="S5751">
            <v>4659</v>
          </cell>
        </row>
        <row r="5752">
          <cell r="A5752" t="str">
            <v>280590041All</v>
          </cell>
          <cell r="B5752">
            <v>52</v>
          </cell>
          <cell r="R5752" t="str">
            <v>280550041All</v>
          </cell>
          <cell r="S5752">
            <v>78</v>
          </cell>
        </row>
        <row r="5753">
          <cell r="A5753" t="str">
            <v>280590075All</v>
          </cell>
          <cell r="B5753">
            <v>1687</v>
          </cell>
          <cell r="R5753" t="str">
            <v>280550051All</v>
          </cell>
          <cell r="S5753">
            <v>53</v>
          </cell>
        </row>
        <row r="5754">
          <cell r="A5754" t="str">
            <v>280590081All</v>
          </cell>
          <cell r="B5754">
            <v>14</v>
          </cell>
          <cell r="R5754" t="str">
            <v>280550081All</v>
          </cell>
          <cell r="S5754">
            <v>22</v>
          </cell>
        </row>
        <row r="5755">
          <cell r="A5755" t="str">
            <v>280610081All</v>
          </cell>
          <cell r="B5755">
            <v>16</v>
          </cell>
          <cell r="R5755" t="str">
            <v>280570011All</v>
          </cell>
          <cell r="S5755">
            <v>27</v>
          </cell>
        </row>
        <row r="5756">
          <cell r="A5756" t="str">
            <v>280630011All</v>
          </cell>
          <cell r="B5756">
            <v>6</v>
          </cell>
          <cell r="R5756" t="str">
            <v>280570041All</v>
          </cell>
          <cell r="S5756">
            <v>53</v>
          </cell>
        </row>
        <row r="5757">
          <cell r="A5757" t="str">
            <v>280630041All</v>
          </cell>
          <cell r="B5757">
            <v>39</v>
          </cell>
          <cell r="R5757" t="str">
            <v>280570075All</v>
          </cell>
          <cell r="S5757">
            <v>1400</v>
          </cell>
        </row>
        <row r="5758">
          <cell r="A5758" t="str">
            <v>280630081All</v>
          </cell>
          <cell r="B5758">
            <v>13</v>
          </cell>
          <cell r="R5758" t="str">
            <v>280570081All</v>
          </cell>
          <cell r="S5758">
            <v>14</v>
          </cell>
        </row>
        <row r="5759">
          <cell r="A5759" t="str">
            <v>280650011All</v>
          </cell>
          <cell r="B5759">
            <v>25</v>
          </cell>
          <cell r="R5759" t="str">
            <v>280590041All</v>
          </cell>
          <cell r="S5759">
            <v>52</v>
          </cell>
        </row>
        <row r="5760">
          <cell r="A5760" t="str">
            <v>280650041All</v>
          </cell>
          <cell r="B5760">
            <v>43</v>
          </cell>
          <cell r="R5760" t="str">
            <v>280590075All</v>
          </cell>
          <cell r="S5760">
            <v>1687</v>
          </cell>
        </row>
        <row r="5761">
          <cell r="A5761" t="str">
            <v>280650081All</v>
          </cell>
          <cell r="B5761">
            <v>13</v>
          </cell>
          <cell r="R5761" t="str">
            <v>280590081All</v>
          </cell>
          <cell r="S5761">
            <v>14</v>
          </cell>
        </row>
        <row r="5762">
          <cell r="A5762" t="str">
            <v>280670011All</v>
          </cell>
          <cell r="B5762">
            <v>25</v>
          </cell>
          <cell r="R5762" t="str">
            <v>280610081All</v>
          </cell>
          <cell r="S5762">
            <v>16</v>
          </cell>
        </row>
        <row r="5763">
          <cell r="A5763" t="str">
            <v>280670041All</v>
          </cell>
          <cell r="B5763">
            <v>60</v>
          </cell>
          <cell r="R5763" t="str">
            <v>280630011All</v>
          </cell>
          <cell r="S5763">
            <v>6</v>
          </cell>
        </row>
        <row r="5764">
          <cell r="A5764" t="str">
            <v>280670075All</v>
          </cell>
          <cell r="B5764">
            <v>1687</v>
          </cell>
          <cell r="R5764" t="str">
            <v>280630041All</v>
          </cell>
          <cell r="S5764">
            <v>39</v>
          </cell>
        </row>
        <row r="5765">
          <cell r="A5765" t="str">
            <v>280670081All</v>
          </cell>
          <cell r="B5765">
            <v>16</v>
          </cell>
          <cell r="R5765" t="str">
            <v>280630081All</v>
          </cell>
          <cell r="S5765">
            <v>13</v>
          </cell>
        </row>
        <row r="5766">
          <cell r="A5766" t="str">
            <v>280690081All</v>
          </cell>
          <cell r="B5766">
            <v>16</v>
          </cell>
          <cell r="R5766" t="str">
            <v>280650011All</v>
          </cell>
          <cell r="S5766">
            <v>25</v>
          </cell>
        </row>
        <row r="5767">
          <cell r="A5767" t="str">
            <v>280710011All</v>
          </cell>
          <cell r="B5767">
            <v>30</v>
          </cell>
          <cell r="R5767" t="str">
            <v>280650041All</v>
          </cell>
          <cell r="S5767">
            <v>43</v>
          </cell>
        </row>
        <row r="5768">
          <cell r="A5768" t="str">
            <v>280710041All</v>
          </cell>
          <cell r="B5768">
            <v>67</v>
          </cell>
          <cell r="R5768" t="str">
            <v>280650081All</v>
          </cell>
          <cell r="S5768">
            <v>13</v>
          </cell>
        </row>
        <row r="5769">
          <cell r="A5769" t="str">
            <v>280710081All</v>
          </cell>
          <cell r="B5769">
            <v>18</v>
          </cell>
          <cell r="R5769" t="str">
            <v>280670011All</v>
          </cell>
          <cell r="S5769">
            <v>25</v>
          </cell>
        </row>
        <row r="5770">
          <cell r="A5770" t="str">
            <v>280730011All</v>
          </cell>
          <cell r="B5770">
            <v>25</v>
          </cell>
          <cell r="R5770" t="str">
            <v>280670041All</v>
          </cell>
          <cell r="S5770">
            <v>60</v>
          </cell>
        </row>
        <row r="5771">
          <cell r="A5771" t="str">
            <v>280730041All</v>
          </cell>
          <cell r="B5771">
            <v>50</v>
          </cell>
          <cell r="R5771" t="str">
            <v>280670075All</v>
          </cell>
          <cell r="S5771">
            <v>1687</v>
          </cell>
        </row>
        <row r="5772">
          <cell r="A5772" t="str">
            <v>280730081All</v>
          </cell>
          <cell r="B5772">
            <v>14</v>
          </cell>
          <cell r="R5772" t="str">
            <v>280670081All</v>
          </cell>
          <cell r="S5772">
            <v>16</v>
          </cell>
        </row>
        <row r="5773">
          <cell r="A5773" t="str">
            <v>280750041All</v>
          </cell>
          <cell r="B5773">
            <v>50</v>
          </cell>
          <cell r="R5773" t="str">
            <v>280690081All</v>
          </cell>
          <cell r="S5773">
            <v>16</v>
          </cell>
        </row>
        <row r="5774">
          <cell r="A5774" t="str">
            <v>280770011All</v>
          </cell>
          <cell r="B5774">
            <v>25</v>
          </cell>
          <cell r="R5774" t="str">
            <v>280710011All</v>
          </cell>
          <cell r="S5774">
            <v>30</v>
          </cell>
        </row>
        <row r="5775">
          <cell r="A5775" t="str">
            <v>280770016All</v>
          </cell>
          <cell r="B5775">
            <v>38</v>
          </cell>
          <cell r="R5775" t="str">
            <v>280710041All</v>
          </cell>
          <cell r="S5775">
            <v>67</v>
          </cell>
        </row>
        <row r="5776">
          <cell r="A5776" t="str">
            <v>280770041All</v>
          </cell>
          <cell r="B5776">
            <v>48</v>
          </cell>
          <cell r="R5776" t="str">
            <v>280710081All</v>
          </cell>
          <cell r="S5776">
            <v>18</v>
          </cell>
        </row>
        <row r="5777">
          <cell r="A5777" t="str">
            <v>280770075All</v>
          </cell>
          <cell r="B5777">
            <v>1400</v>
          </cell>
          <cell r="R5777" t="str">
            <v>280730011All</v>
          </cell>
          <cell r="S5777">
            <v>25</v>
          </cell>
        </row>
        <row r="5778">
          <cell r="A5778" t="str">
            <v>280770081All</v>
          </cell>
          <cell r="B5778">
            <v>13</v>
          </cell>
          <cell r="R5778" t="str">
            <v>280730041All</v>
          </cell>
          <cell r="S5778">
            <v>50</v>
          </cell>
        </row>
        <row r="5779">
          <cell r="A5779" t="str">
            <v>280790041All</v>
          </cell>
          <cell r="B5779">
            <v>50</v>
          </cell>
          <cell r="R5779" t="str">
            <v>280730081All</v>
          </cell>
          <cell r="S5779">
            <v>14</v>
          </cell>
        </row>
        <row r="5780">
          <cell r="A5780" t="str">
            <v>280790081All</v>
          </cell>
          <cell r="B5780">
            <v>16</v>
          </cell>
          <cell r="R5780" t="str">
            <v>280750041All</v>
          </cell>
          <cell r="S5780">
            <v>50</v>
          </cell>
        </row>
        <row r="5781">
          <cell r="A5781" t="str">
            <v>280810011All</v>
          </cell>
          <cell r="B5781">
            <v>22</v>
          </cell>
          <cell r="R5781" t="str">
            <v>280770011All</v>
          </cell>
          <cell r="S5781">
            <v>25</v>
          </cell>
        </row>
        <row r="5782">
          <cell r="A5782" t="str">
            <v>280810041All</v>
          </cell>
          <cell r="B5782">
            <v>58</v>
          </cell>
          <cell r="R5782" t="str">
            <v>280770016All</v>
          </cell>
          <cell r="S5782">
            <v>38</v>
          </cell>
        </row>
        <row r="5783">
          <cell r="A5783" t="str">
            <v>280810051All</v>
          </cell>
          <cell r="B5783">
            <v>32</v>
          </cell>
          <cell r="R5783" t="str">
            <v>280770041All</v>
          </cell>
          <cell r="S5783">
            <v>48</v>
          </cell>
        </row>
        <row r="5784">
          <cell r="A5784" t="str">
            <v>280810075All</v>
          </cell>
          <cell r="B5784">
            <v>1400</v>
          </cell>
          <cell r="R5784" t="str">
            <v>280770075All</v>
          </cell>
          <cell r="S5784">
            <v>1400</v>
          </cell>
        </row>
        <row r="5785">
          <cell r="A5785" t="str">
            <v>280810081All</v>
          </cell>
          <cell r="B5785">
            <v>15</v>
          </cell>
          <cell r="R5785" t="str">
            <v>280770081All</v>
          </cell>
          <cell r="S5785">
            <v>13</v>
          </cell>
        </row>
        <row r="5786">
          <cell r="A5786" t="str">
            <v>280830011All</v>
          </cell>
          <cell r="B5786">
            <v>38</v>
          </cell>
          <cell r="R5786" t="str">
            <v>280790041All</v>
          </cell>
          <cell r="S5786">
            <v>50</v>
          </cell>
        </row>
        <row r="5787">
          <cell r="A5787" t="str">
            <v>280830018LGRAll</v>
          </cell>
          <cell r="B5787">
            <v>4735</v>
          </cell>
          <cell r="R5787" t="str">
            <v>280790081All</v>
          </cell>
          <cell r="S5787">
            <v>16</v>
          </cell>
        </row>
        <row r="5788">
          <cell r="A5788" t="str">
            <v>280830041All</v>
          </cell>
          <cell r="B5788">
            <v>102</v>
          </cell>
          <cell r="R5788" t="str">
            <v>280810011All</v>
          </cell>
          <cell r="S5788">
            <v>22</v>
          </cell>
        </row>
        <row r="5789">
          <cell r="A5789" t="str">
            <v>280830051All</v>
          </cell>
          <cell r="B5789">
            <v>52</v>
          </cell>
          <cell r="R5789" t="str">
            <v>280810041All</v>
          </cell>
          <cell r="S5789">
            <v>58</v>
          </cell>
        </row>
        <row r="5790">
          <cell r="A5790" t="str">
            <v>280830075All</v>
          </cell>
          <cell r="B5790">
            <v>1400</v>
          </cell>
          <cell r="R5790" t="str">
            <v>280810051All</v>
          </cell>
          <cell r="S5790">
            <v>32</v>
          </cell>
        </row>
        <row r="5791">
          <cell r="A5791" t="str">
            <v>280830081All</v>
          </cell>
          <cell r="B5791">
            <v>27</v>
          </cell>
          <cell r="R5791" t="str">
            <v>280810075All</v>
          </cell>
          <cell r="S5791">
            <v>1400</v>
          </cell>
        </row>
        <row r="5792">
          <cell r="A5792" t="str">
            <v>280850011All</v>
          </cell>
          <cell r="B5792">
            <v>25</v>
          </cell>
          <cell r="R5792" t="str">
            <v>280810081All</v>
          </cell>
          <cell r="S5792">
            <v>15</v>
          </cell>
        </row>
        <row r="5793">
          <cell r="A5793" t="str">
            <v>280850041All</v>
          </cell>
          <cell r="B5793">
            <v>57</v>
          </cell>
          <cell r="R5793" t="str">
            <v>280830011All</v>
          </cell>
          <cell r="S5793">
            <v>38</v>
          </cell>
        </row>
        <row r="5794">
          <cell r="A5794" t="str">
            <v>280850081All</v>
          </cell>
          <cell r="B5794">
            <v>13</v>
          </cell>
          <cell r="R5794" t="str">
            <v>280830018LGRAll</v>
          </cell>
          <cell r="S5794">
            <v>4735</v>
          </cell>
        </row>
        <row r="5795">
          <cell r="A5795" t="str">
            <v>280870011All</v>
          </cell>
          <cell r="B5795">
            <v>31</v>
          </cell>
          <cell r="R5795" t="str">
            <v>280830041All</v>
          </cell>
          <cell r="S5795">
            <v>102</v>
          </cell>
        </row>
        <row r="5796">
          <cell r="A5796" t="str">
            <v>280870041All</v>
          </cell>
          <cell r="B5796">
            <v>66</v>
          </cell>
          <cell r="R5796" t="str">
            <v>280830051All</v>
          </cell>
          <cell r="S5796">
            <v>52</v>
          </cell>
        </row>
        <row r="5797">
          <cell r="A5797" t="str">
            <v>280870075All</v>
          </cell>
          <cell r="B5797">
            <v>1400</v>
          </cell>
          <cell r="R5797" t="str">
            <v>280830075All</v>
          </cell>
          <cell r="S5797">
            <v>1400</v>
          </cell>
        </row>
        <row r="5798">
          <cell r="A5798" t="str">
            <v>280870081All</v>
          </cell>
          <cell r="B5798">
            <v>16</v>
          </cell>
          <cell r="R5798" t="str">
            <v>280830081All</v>
          </cell>
          <cell r="S5798">
            <v>27</v>
          </cell>
        </row>
        <row r="5799">
          <cell r="A5799" t="str">
            <v>280890011All</v>
          </cell>
          <cell r="B5799">
            <v>29</v>
          </cell>
          <cell r="R5799" t="str">
            <v>280850011All</v>
          </cell>
          <cell r="S5799">
            <v>25</v>
          </cell>
        </row>
        <row r="5800">
          <cell r="A5800" t="str">
            <v>280890041All</v>
          </cell>
          <cell r="B5800">
            <v>72</v>
          </cell>
          <cell r="R5800" t="str">
            <v>280850041All</v>
          </cell>
          <cell r="S5800">
            <v>57</v>
          </cell>
        </row>
        <row r="5801">
          <cell r="A5801" t="str">
            <v>280890081All</v>
          </cell>
          <cell r="B5801">
            <v>20</v>
          </cell>
          <cell r="R5801" t="str">
            <v>280850081All</v>
          </cell>
          <cell r="S5801">
            <v>13</v>
          </cell>
        </row>
        <row r="5802">
          <cell r="A5802" t="str">
            <v>280910011All</v>
          </cell>
          <cell r="B5802">
            <v>25</v>
          </cell>
          <cell r="R5802" t="str">
            <v>280870011All</v>
          </cell>
          <cell r="S5802">
            <v>31</v>
          </cell>
        </row>
        <row r="5803">
          <cell r="A5803" t="str">
            <v>280910041All</v>
          </cell>
          <cell r="B5803">
            <v>48</v>
          </cell>
          <cell r="R5803" t="str">
            <v>280870041All</v>
          </cell>
          <cell r="S5803">
            <v>66</v>
          </cell>
        </row>
        <row r="5804">
          <cell r="A5804" t="str">
            <v>280910081All</v>
          </cell>
          <cell r="B5804">
            <v>16</v>
          </cell>
          <cell r="R5804" t="str">
            <v>280870075All</v>
          </cell>
          <cell r="S5804">
            <v>1400</v>
          </cell>
        </row>
        <row r="5805">
          <cell r="A5805" t="str">
            <v>280930011All</v>
          </cell>
          <cell r="B5805">
            <v>32</v>
          </cell>
          <cell r="R5805" t="str">
            <v>280870081All</v>
          </cell>
          <cell r="S5805">
            <v>16</v>
          </cell>
        </row>
        <row r="5806">
          <cell r="A5806" t="str">
            <v>280930041All</v>
          </cell>
          <cell r="B5806">
            <v>71</v>
          </cell>
          <cell r="R5806" t="str">
            <v>280890011All</v>
          </cell>
          <cell r="S5806">
            <v>29</v>
          </cell>
        </row>
        <row r="5807">
          <cell r="A5807" t="str">
            <v>280930051All</v>
          </cell>
          <cell r="B5807">
            <v>46</v>
          </cell>
          <cell r="R5807" t="str">
            <v>280890041All</v>
          </cell>
          <cell r="S5807">
            <v>72</v>
          </cell>
        </row>
        <row r="5808">
          <cell r="A5808" t="str">
            <v>280930081All</v>
          </cell>
          <cell r="B5808">
            <v>16</v>
          </cell>
          <cell r="R5808" t="str">
            <v>280890081All</v>
          </cell>
          <cell r="S5808">
            <v>20</v>
          </cell>
        </row>
        <row r="5809">
          <cell r="A5809" t="str">
            <v>280950011All</v>
          </cell>
          <cell r="B5809">
            <v>29</v>
          </cell>
          <cell r="R5809" t="str">
            <v>280910011All</v>
          </cell>
          <cell r="S5809">
            <v>25</v>
          </cell>
        </row>
        <row r="5810">
          <cell r="A5810" t="str">
            <v>280950041All</v>
          </cell>
          <cell r="B5810">
            <v>67</v>
          </cell>
          <cell r="R5810" t="str">
            <v>280910041All</v>
          </cell>
          <cell r="S5810">
            <v>48</v>
          </cell>
        </row>
        <row r="5811">
          <cell r="A5811" t="str">
            <v>280950051All</v>
          </cell>
          <cell r="B5811">
            <v>32</v>
          </cell>
          <cell r="R5811" t="str">
            <v>280910081All</v>
          </cell>
          <cell r="S5811">
            <v>16</v>
          </cell>
        </row>
        <row r="5812">
          <cell r="A5812" t="str">
            <v>280950075All</v>
          </cell>
          <cell r="B5812">
            <v>1400</v>
          </cell>
          <cell r="R5812" t="str">
            <v>280930011All</v>
          </cell>
          <cell r="S5812">
            <v>32</v>
          </cell>
        </row>
        <row r="5813">
          <cell r="A5813" t="str">
            <v>280950081All</v>
          </cell>
          <cell r="B5813">
            <v>15</v>
          </cell>
          <cell r="R5813" t="str">
            <v>280930041All</v>
          </cell>
          <cell r="S5813">
            <v>71</v>
          </cell>
        </row>
        <row r="5814">
          <cell r="A5814" t="str">
            <v>280970041All</v>
          </cell>
          <cell r="B5814">
            <v>75</v>
          </cell>
          <cell r="R5814" t="str">
            <v>280930051All</v>
          </cell>
          <cell r="S5814">
            <v>46</v>
          </cell>
        </row>
        <row r="5815">
          <cell r="A5815" t="str">
            <v>280970075All</v>
          </cell>
          <cell r="B5815">
            <v>1400</v>
          </cell>
          <cell r="R5815" t="str">
            <v>280930081All</v>
          </cell>
          <cell r="S5815">
            <v>16</v>
          </cell>
        </row>
        <row r="5816">
          <cell r="A5816" t="str">
            <v>280970081All</v>
          </cell>
          <cell r="B5816">
            <v>20</v>
          </cell>
          <cell r="R5816" t="str">
            <v>280950011All</v>
          </cell>
          <cell r="S5816">
            <v>29</v>
          </cell>
        </row>
        <row r="5817">
          <cell r="A5817" t="str">
            <v>281010081All</v>
          </cell>
          <cell r="B5817">
            <v>16</v>
          </cell>
          <cell r="R5817" t="str">
            <v>280950041All</v>
          </cell>
          <cell r="S5817">
            <v>67</v>
          </cell>
        </row>
        <row r="5818">
          <cell r="A5818" t="str">
            <v>281030011All</v>
          </cell>
          <cell r="B5818">
            <v>32</v>
          </cell>
          <cell r="R5818" t="str">
            <v>280950051All</v>
          </cell>
          <cell r="S5818">
            <v>32</v>
          </cell>
        </row>
        <row r="5819">
          <cell r="A5819" t="str">
            <v>281030041All</v>
          </cell>
          <cell r="B5819">
            <v>74</v>
          </cell>
          <cell r="R5819" t="str">
            <v>280950075All</v>
          </cell>
          <cell r="S5819">
            <v>1400</v>
          </cell>
        </row>
        <row r="5820">
          <cell r="A5820" t="str">
            <v>281030081All</v>
          </cell>
          <cell r="B5820">
            <v>18</v>
          </cell>
          <cell r="R5820" t="str">
            <v>280950081All</v>
          </cell>
          <cell r="S5820">
            <v>15</v>
          </cell>
        </row>
        <row r="5821">
          <cell r="A5821" t="str">
            <v>281050011All</v>
          </cell>
          <cell r="B5821">
            <v>27</v>
          </cell>
          <cell r="R5821" t="str">
            <v>280970041All</v>
          </cell>
          <cell r="S5821">
            <v>75</v>
          </cell>
        </row>
        <row r="5822">
          <cell r="A5822" t="str">
            <v>281050041All</v>
          </cell>
          <cell r="B5822">
            <v>56</v>
          </cell>
          <cell r="R5822" t="str">
            <v>280970075All</v>
          </cell>
          <cell r="S5822">
            <v>1400</v>
          </cell>
        </row>
        <row r="5823">
          <cell r="A5823" t="str">
            <v>281050081All</v>
          </cell>
          <cell r="B5823">
            <v>15</v>
          </cell>
          <cell r="R5823" t="str">
            <v>280970081All</v>
          </cell>
          <cell r="S5823">
            <v>20</v>
          </cell>
        </row>
        <row r="5824">
          <cell r="A5824" t="str">
            <v>281070011All</v>
          </cell>
          <cell r="B5824">
            <v>34</v>
          </cell>
          <cell r="R5824" t="str">
            <v>281010081All</v>
          </cell>
          <cell r="S5824">
            <v>16</v>
          </cell>
        </row>
        <row r="5825">
          <cell r="A5825" t="str">
            <v>281070018LGRAll</v>
          </cell>
          <cell r="B5825">
            <v>4229</v>
          </cell>
          <cell r="R5825" t="str">
            <v>281030011All</v>
          </cell>
          <cell r="S5825">
            <v>32</v>
          </cell>
        </row>
        <row r="5826">
          <cell r="A5826" t="str">
            <v>281070041All</v>
          </cell>
          <cell r="B5826">
            <v>80</v>
          </cell>
          <cell r="R5826" t="str">
            <v>281030041All</v>
          </cell>
          <cell r="S5826">
            <v>74</v>
          </cell>
        </row>
        <row r="5827">
          <cell r="A5827" t="str">
            <v>281070051All</v>
          </cell>
          <cell r="B5827">
            <v>46</v>
          </cell>
          <cell r="R5827" t="str">
            <v>281030081All</v>
          </cell>
          <cell r="S5827">
            <v>18</v>
          </cell>
        </row>
        <row r="5828">
          <cell r="A5828" t="str">
            <v>281070081All</v>
          </cell>
          <cell r="B5828">
            <v>16</v>
          </cell>
          <cell r="R5828" t="str">
            <v>281050011All</v>
          </cell>
          <cell r="S5828">
            <v>27</v>
          </cell>
        </row>
        <row r="5829">
          <cell r="A5829" t="str">
            <v>281090041All</v>
          </cell>
          <cell r="B5829">
            <v>48</v>
          </cell>
          <cell r="R5829" t="str">
            <v>281050041All</v>
          </cell>
          <cell r="S5829">
            <v>56</v>
          </cell>
        </row>
        <row r="5830">
          <cell r="A5830" t="str">
            <v>281090081All</v>
          </cell>
          <cell r="B5830">
            <v>14</v>
          </cell>
          <cell r="R5830" t="str">
            <v>281050081All</v>
          </cell>
          <cell r="S5830">
            <v>15</v>
          </cell>
        </row>
        <row r="5831">
          <cell r="A5831" t="str">
            <v>281110011All</v>
          </cell>
          <cell r="B5831">
            <v>29</v>
          </cell>
          <cell r="R5831" t="str">
            <v>281070011All</v>
          </cell>
          <cell r="S5831">
            <v>34</v>
          </cell>
        </row>
        <row r="5832">
          <cell r="A5832" t="str">
            <v>281110041All</v>
          </cell>
          <cell r="B5832">
            <v>52</v>
          </cell>
          <cell r="R5832" t="str">
            <v>281070018LGRAll</v>
          </cell>
          <cell r="S5832">
            <v>4229</v>
          </cell>
        </row>
        <row r="5833">
          <cell r="A5833" t="str">
            <v>281110075All</v>
          </cell>
          <cell r="B5833">
            <v>2100</v>
          </cell>
          <cell r="R5833" t="str">
            <v>281070041All</v>
          </cell>
          <cell r="S5833">
            <v>80</v>
          </cell>
        </row>
        <row r="5834">
          <cell r="A5834" t="str">
            <v>281110081All</v>
          </cell>
          <cell r="B5834">
            <v>16</v>
          </cell>
          <cell r="R5834" t="str">
            <v>281070051All</v>
          </cell>
          <cell r="S5834">
            <v>46</v>
          </cell>
        </row>
        <row r="5835">
          <cell r="A5835" t="str">
            <v>281130011All</v>
          </cell>
          <cell r="B5835">
            <v>25</v>
          </cell>
          <cell r="R5835" t="str">
            <v>281070081All</v>
          </cell>
          <cell r="S5835">
            <v>16</v>
          </cell>
        </row>
        <row r="5836">
          <cell r="A5836" t="str">
            <v>281130041All</v>
          </cell>
          <cell r="B5836">
            <v>48</v>
          </cell>
          <cell r="R5836" t="str">
            <v>281090041All</v>
          </cell>
          <cell r="S5836">
            <v>48</v>
          </cell>
        </row>
        <row r="5837">
          <cell r="A5837" t="str">
            <v>281130081All</v>
          </cell>
          <cell r="B5837">
            <v>16</v>
          </cell>
          <cell r="R5837" t="str">
            <v>281090081All</v>
          </cell>
          <cell r="S5837">
            <v>14</v>
          </cell>
        </row>
        <row r="5838">
          <cell r="A5838" t="str">
            <v>281150011All</v>
          </cell>
          <cell r="B5838">
            <v>25</v>
          </cell>
          <cell r="R5838" t="str">
            <v>281110011All</v>
          </cell>
          <cell r="S5838">
            <v>29</v>
          </cell>
        </row>
        <row r="5839">
          <cell r="A5839" t="str">
            <v>281150041All</v>
          </cell>
          <cell r="B5839">
            <v>65</v>
          </cell>
          <cell r="R5839" t="str">
            <v>281110041All</v>
          </cell>
          <cell r="S5839">
            <v>52</v>
          </cell>
        </row>
        <row r="5840">
          <cell r="A5840" t="str">
            <v>281150051All</v>
          </cell>
          <cell r="B5840">
            <v>46</v>
          </cell>
          <cell r="R5840" t="str">
            <v>281110075All</v>
          </cell>
          <cell r="S5840">
            <v>2100</v>
          </cell>
        </row>
        <row r="5841">
          <cell r="A5841" t="str">
            <v>281150075All</v>
          </cell>
          <cell r="B5841">
            <v>1400</v>
          </cell>
          <cell r="R5841" t="str">
            <v>281110081All</v>
          </cell>
          <cell r="S5841">
            <v>16</v>
          </cell>
        </row>
        <row r="5842">
          <cell r="A5842" t="str">
            <v>281150081All</v>
          </cell>
          <cell r="B5842">
            <v>17</v>
          </cell>
          <cell r="R5842" t="str">
            <v>281130011All</v>
          </cell>
          <cell r="S5842">
            <v>25</v>
          </cell>
        </row>
        <row r="5843">
          <cell r="A5843" t="str">
            <v>281170011All</v>
          </cell>
          <cell r="B5843">
            <v>25</v>
          </cell>
          <cell r="R5843" t="str">
            <v>281130041All</v>
          </cell>
          <cell r="S5843">
            <v>48</v>
          </cell>
        </row>
        <row r="5844">
          <cell r="A5844" t="str">
            <v>281170041All</v>
          </cell>
          <cell r="B5844">
            <v>64</v>
          </cell>
          <cell r="R5844" t="str">
            <v>281130081All</v>
          </cell>
          <cell r="S5844">
            <v>16</v>
          </cell>
        </row>
        <row r="5845">
          <cell r="A5845" t="str">
            <v>281170051All</v>
          </cell>
          <cell r="B5845">
            <v>34</v>
          </cell>
          <cell r="R5845" t="str">
            <v>281150011All</v>
          </cell>
          <cell r="S5845">
            <v>25</v>
          </cell>
        </row>
        <row r="5846">
          <cell r="A5846" t="str">
            <v>281170081All</v>
          </cell>
          <cell r="B5846">
            <v>13</v>
          </cell>
          <cell r="R5846" t="str">
            <v>281150041All</v>
          </cell>
          <cell r="S5846">
            <v>65</v>
          </cell>
        </row>
        <row r="5847">
          <cell r="A5847" t="str">
            <v>281190011All</v>
          </cell>
          <cell r="B5847">
            <v>34</v>
          </cell>
          <cell r="R5847" t="str">
            <v>281150051All</v>
          </cell>
          <cell r="S5847">
            <v>46</v>
          </cell>
        </row>
        <row r="5848">
          <cell r="A5848" t="str">
            <v>281190018LGRAll</v>
          </cell>
          <cell r="B5848">
            <v>4265</v>
          </cell>
          <cell r="R5848" t="str">
            <v>281150075All</v>
          </cell>
          <cell r="S5848">
            <v>1400</v>
          </cell>
        </row>
        <row r="5849">
          <cell r="A5849" t="str">
            <v>281190041All</v>
          </cell>
          <cell r="B5849">
            <v>85</v>
          </cell>
          <cell r="R5849" t="str">
            <v>281150081All</v>
          </cell>
          <cell r="S5849">
            <v>17</v>
          </cell>
        </row>
        <row r="5850">
          <cell r="A5850" t="str">
            <v>281190041Irrigated</v>
          </cell>
          <cell r="B5850">
            <v>94</v>
          </cell>
          <cell r="R5850" t="str">
            <v>281170011All</v>
          </cell>
          <cell r="S5850">
            <v>25</v>
          </cell>
        </row>
        <row r="5851">
          <cell r="A5851" t="str">
            <v>281190041Nonirrigated</v>
          </cell>
          <cell r="B5851">
            <v>61</v>
          </cell>
          <cell r="R5851" t="str">
            <v>281170041All</v>
          </cell>
          <cell r="S5851">
            <v>64</v>
          </cell>
        </row>
        <row r="5852">
          <cell r="A5852" t="str">
            <v>281190051All</v>
          </cell>
          <cell r="B5852">
            <v>44</v>
          </cell>
          <cell r="R5852" t="str">
            <v>281170051All</v>
          </cell>
          <cell r="S5852">
            <v>34</v>
          </cell>
        </row>
        <row r="5853">
          <cell r="A5853" t="str">
            <v>281190081All</v>
          </cell>
          <cell r="B5853">
            <v>20</v>
          </cell>
          <cell r="R5853" t="str">
            <v>281170081All</v>
          </cell>
          <cell r="S5853">
            <v>13</v>
          </cell>
        </row>
        <row r="5854">
          <cell r="A5854" t="str">
            <v>281210011All</v>
          </cell>
          <cell r="B5854">
            <v>26</v>
          </cell>
          <cell r="R5854" t="str">
            <v>281190011All</v>
          </cell>
          <cell r="S5854">
            <v>34</v>
          </cell>
        </row>
        <row r="5855">
          <cell r="A5855" t="str">
            <v>281210041All</v>
          </cell>
          <cell r="B5855">
            <v>69</v>
          </cell>
          <cell r="R5855" t="str">
            <v>281190018LGRAll</v>
          </cell>
          <cell r="S5855">
            <v>4265</v>
          </cell>
        </row>
        <row r="5856">
          <cell r="A5856" t="str">
            <v>281210081All</v>
          </cell>
          <cell r="B5856">
            <v>20</v>
          </cell>
          <cell r="R5856" t="str">
            <v>281190041All</v>
          </cell>
          <cell r="S5856">
            <v>85</v>
          </cell>
        </row>
        <row r="5857">
          <cell r="A5857" t="str">
            <v>281230011All</v>
          </cell>
          <cell r="B5857">
            <v>25</v>
          </cell>
          <cell r="R5857" t="str">
            <v>281190041Irrigated</v>
          </cell>
          <cell r="S5857">
            <v>94</v>
          </cell>
        </row>
        <row r="5858">
          <cell r="A5858" t="str">
            <v>281230041All</v>
          </cell>
          <cell r="B5858">
            <v>69</v>
          </cell>
          <cell r="R5858" t="str">
            <v>281190041NonIrrigated</v>
          </cell>
          <cell r="S5858">
            <v>61</v>
          </cell>
        </row>
        <row r="5859">
          <cell r="A5859" t="str">
            <v>281230081All</v>
          </cell>
          <cell r="B5859">
            <v>13</v>
          </cell>
          <cell r="R5859" t="str">
            <v>281190051All</v>
          </cell>
          <cell r="S5859">
            <v>44</v>
          </cell>
        </row>
        <row r="5860">
          <cell r="A5860" t="str">
            <v>281250011All</v>
          </cell>
          <cell r="B5860">
            <v>36</v>
          </cell>
          <cell r="R5860" t="str">
            <v>281190081All</v>
          </cell>
          <cell r="S5860">
            <v>20</v>
          </cell>
        </row>
        <row r="5861">
          <cell r="A5861" t="str">
            <v>281250018LGRAll</v>
          </cell>
          <cell r="B5861">
            <v>4994</v>
          </cell>
          <cell r="R5861" t="str">
            <v>281210011All</v>
          </cell>
          <cell r="S5861">
            <v>26</v>
          </cell>
        </row>
        <row r="5862">
          <cell r="A5862" t="str">
            <v>281250041All</v>
          </cell>
          <cell r="B5862">
            <v>98</v>
          </cell>
          <cell r="R5862" t="str">
            <v>281210041All</v>
          </cell>
          <cell r="S5862">
            <v>69</v>
          </cell>
        </row>
        <row r="5863">
          <cell r="A5863" t="str">
            <v>281250051All</v>
          </cell>
          <cell r="B5863">
            <v>54</v>
          </cell>
          <cell r="R5863" t="str">
            <v>281210081All</v>
          </cell>
          <cell r="S5863">
            <v>20</v>
          </cell>
        </row>
        <row r="5864">
          <cell r="A5864" t="str">
            <v>281250081All</v>
          </cell>
          <cell r="B5864">
            <v>25</v>
          </cell>
          <cell r="R5864" t="str">
            <v>281230011All</v>
          </cell>
          <cell r="S5864">
            <v>25</v>
          </cell>
        </row>
        <row r="5865">
          <cell r="A5865" t="str">
            <v>281270041All</v>
          </cell>
          <cell r="B5865">
            <v>57</v>
          </cell>
          <cell r="R5865" t="str">
            <v>281230041All</v>
          </cell>
          <cell r="S5865">
            <v>69</v>
          </cell>
        </row>
        <row r="5866">
          <cell r="A5866" t="str">
            <v>281270081All</v>
          </cell>
          <cell r="B5866">
            <v>16</v>
          </cell>
          <cell r="R5866" t="str">
            <v>281230081All</v>
          </cell>
          <cell r="S5866">
            <v>13</v>
          </cell>
        </row>
        <row r="5867">
          <cell r="A5867" t="str">
            <v>281290011All</v>
          </cell>
          <cell r="B5867">
            <v>25</v>
          </cell>
          <cell r="R5867" t="str">
            <v>281250011All</v>
          </cell>
          <cell r="S5867">
            <v>36</v>
          </cell>
        </row>
        <row r="5868">
          <cell r="A5868" t="str">
            <v>281290041All</v>
          </cell>
          <cell r="B5868">
            <v>49</v>
          </cell>
          <cell r="R5868" t="str">
            <v>281250018LGRAll</v>
          </cell>
          <cell r="S5868">
            <v>4994</v>
          </cell>
        </row>
        <row r="5869">
          <cell r="A5869" t="str">
            <v>281290081All</v>
          </cell>
          <cell r="B5869">
            <v>16</v>
          </cell>
          <cell r="R5869" t="str">
            <v>281250041All</v>
          </cell>
          <cell r="S5869">
            <v>98</v>
          </cell>
        </row>
        <row r="5870">
          <cell r="A5870" t="str">
            <v>281310041All</v>
          </cell>
          <cell r="B5870">
            <v>53</v>
          </cell>
          <cell r="R5870" t="str">
            <v>281250051All</v>
          </cell>
          <cell r="S5870">
            <v>54</v>
          </cell>
        </row>
        <row r="5871">
          <cell r="A5871" t="str">
            <v>281310075All</v>
          </cell>
          <cell r="B5871">
            <v>1687</v>
          </cell>
          <cell r="R5871" t="str">
            <v>281250081All</v>
          </cell>
          <cell r="S5871">
            <v>25</v>
          </cell>
        </row>
        <row r="5872">
          <cell r="A5872" t="str">
            <v>281330011All</v>
          </cell>
          <cell r="B5872">
            <v>34</v>
          </cell>
          <cell r="R5872" t="str">
            <v>281270041All</v>
          </cell>
          <cell r="S5872">
            <v>57</v>
          </cell>
        </row>
        <row r="5873">
          <cell r="A5873" t="str">
            <v>281330018LGRAll</v>
          </cell>
          <cell r="B5873">
            <v>4726</v>
          </cell>
          <cell r="R5873" t="str">
            <v>281270081All</v>
          </cell>
          <cell r="S5873">
            <v>16</v>
          </cell>
        </row>
        <row r="5874">
          <cell r="A5874" t="str">
            <v>281330041All</v>
          </cell>
          <cell r="B5874">
            <v>97</v>
          </cell>
          <cell r="R5874" t="str">
            <v>281290011All</v>
          </cell>
          <cell r="S5874">
            <v>25</v>
          </cell>
        </row>
        <row r="5875">
          <cell r="A5875" t="str">
            <v>281330051All</v>
          </cell>
          <cell r="B5875">
            <v>52</v>
          </cell>
          <cell r="R5875" t="str">
            <v>281290041All</v>
          </cell>
          <cell r="S5875">
            <v>49</v>
          </cell>
        </row>
        <row r="5876">
          <cell r="A5876" t="str">
            <v>281330081All</v>
          </cell>
          <cell r="B5876">
            <v>26</v>
          </cell>
          <cell r="R5876" t="str">
            <v>281290081All</v>
          </cell>
          <cell r="S5876">
            <v>16</v>
          </cell>
        </row>
        <row r="5877">
          <cell r="A5877" t="str">
            <v>281350011All</v>
          </cell>
          <cell r="B5877">
            <v>34</v>
          </cell>
          <cell r="R5877" t="str">
            <v>281310041All</v>
          </cell>
          <cell r="S5877">
            <v>53</v>
          </cell>
        </row>
        <row r="5878">
          <cell r="A5878" t="str">
            <v>281350018LGRAll</v>
          </cell>
          <cell r="B5878">
            <v>4354</v>
          </cell>
          <cell r="R5878" t="str">
            <v>281310075All</v>
          </cell>
          <cell r="S5878">
            <v>1687</v>
          </cell>
        </row>
        <row r="5879">
          <cell r="A5879" t="str">
            <v>281350041All</v>
          </cell>
          <cell r="B5879">
            <v>99</v>
          </cell>
          <cell r="R5879" t="str">
            <v>281330011All</v>
          </cell>
          <cell r="S5879">
            <v>34</v>
          </cell>
        </row>
        <row r="5880">
          <cell r="A5880" t="str">
            <v>281350051All</v>
          </cell>
          <cell r="B5880">
            <v>47</v>
          </cell>
          <cell r="R5880" t="str">
            <v>281330018LGRAll</v>
          </cell>
          <cell r="S5880">
            <v>4726</v>
          </cell>
        </row>
        <row r="5881">
          <cell r="A5881" t="str">
            <v>281350081All</v>
          </cell>
          <cell r="B5881">
            <v>23</v>
          </cell>
          <cell r="R5881" t="str">
            <v>281330041All</v>
          </cell>
          <cell r="S5881">
            <v>97</v>
          </cell>
        </row>
        <row r="5882">
          <cell r="A5882" t="str">
            <v>281370011All</v>
          </cell>
          <cell r="B5882">
            <v>33</v>
          </cell>
          <cell r="R5882" t="str">
            <v>281330051All</v>
          </cell>
          <cell r="S5882">
            <v>52</v>
          </cell>
        </row>
        <row r="5883">
          <cell r="A5883" t="str">
            <v>281370018LGRAll</v>
          </cell>
          <cell r="B5883">
            <v>4027</v>
          </cell>
          <cell r="R5883" t="str">
            <v>281330081All</v>
          </cell>
          <cell r="S5883">
            <v>26</v>
          </cell>
        </row>
        <row r="5884">
          <cell r="A5884" t="str">
            <v>281370041All</v>
          </cell>
          <cell r="B5884">
            <v>73</v>
          </cell>
          <cell r="R5884" t="str">
            <v>281350011All</v>
          </cell>
          <cell r="S5884">
            <v>34</v>
          </cell>
        </row>
        <row r="5885">
          <cell r="A5885" t="str">
            <v>281370051All</v>
          </cell>
          <cell r="B5885">
            <v>44</v>
          </cell>
          <cell r="R5885" t="str">
            <v>281350018LGRAll</v>
          </cell>
          <cell r="S5885">
            <v>4354</v>
          </cell>
        </row>
        <row r="5886">
          <cell r="A5886" t="str">
            <v>281370081All</v>
          </cell>
          <cell r="B5886">
            <v>16</v>
          </cell>
          <cell r="R5886" t="str">
            <v>281350041All</v>
          </cell>
          <cell r="S5886">
            <v>99</v>
          </cell>
        </row>
        <row r="5887">
          <cell r="A5887" t="str">
            <v>281390011All</v>
          </cell>
          <cell r="B5887">
            <v>30</v>
          </cell>
          <cell r="R5887" t="str">
            <v>281350051All</v>
          </cell>
          <cell r="S5887">
            <v>47</v>
          </cell>
        </row>
        <row r="5888">
          <cell r="A5888" t="str">
            <v>281390041All</v>
          </cell>
          <cell r="B5888">
            <v>70</v>
          </cell>
          <cell r="R5888" t="str">
            <v>281350081All</v>
          </cell>
          <cell r="S5888">
            <v>23</v>
          </cell>
        </row>
        <row r="5889">
          <cell r="A5889" t="str">
            <v>281390051All</v>
          </cell>
          <cell r="B5889">
            <v>46</v>
          </cell>
          <cell r="R5889" t="str">
            <v>281370011All</v>
          </cell>
          <cell r="S5889">
            <v>33</v>
          </cell>
        </row>
        <row r="5890">
          <cell r="A5890" t="str">
            <v>281390081All</v>
          </cell>
          <cell r="B5890">
            <v>19</v>
          </cell>
          <cell r="R5890" t="str">
            <v>281370018LGRAll</v>
          </cell>
          <cell r="S5890">
            <v>4027</v>
          </cell>
        </row>
        <row r="5891">
          <cell r="A5891" t="str">
            <v>281410011All</v>
          </cell>
          <cell r="B5891">
            <v>26</v>
          </cell>
          <cell r="R5891" t="str">
            <v>281370041All</v>
          </cell>
          <cell r="S5891">
            <v>73</v>
          </cell>
        </row>
        <row r="5892">
          <cell r="A5892" t="str">
            <v>281410041All</v>
          </cell>
          <cell r="B5892">
            <v>57</v>
          </cell>
          <cell r="R5892" t="str">
            <v>281370051All</v>
          </cell>
          <cell r="S5892">
            <v>44</v>
          </cell>
        </row>
        <row r="5893">
          <cell r="A5893" t="str">
            <v>281410081All</v>
          </cell>
          <cell r="B5893">
            <v>14</v>
          </cell>
          <cell r="R5893" t="str">
            <v>281370081All</v>
          </cell>
          <cell r="S5893">
            <v>16</v>
          </cell>
        </row>
        <row r="5894">
          <cell r="A5894" t="str">
            <v>281430011All</v>
          </cell>
          <cell r="B5894">
            <v>37</v>
          </cell>
          <cell r="R5894" t="str">
            <v>281390011All</v>
          </cell>
          <cell r="S5894">
            <v>30</v>
          </cell>
        </row>
        <row r="5895">
          <cell r="A5895" t="str">
            <v>281430018LGRAll</v>
          </cell>
          <cell r="B5895">
            <v>4575</v>
          </cell>
          <cell r="R5895" t="str">
            <v>281390041All</v>
          </cell>
          <cell r="S5895">
            <v>70</v>
          </cell>
        </row>
        <row r="5896">
          <cell r="A5896" t="str">
            <v>281430041All</v>
          </cell>
          <cell r="B5896">
            <v>93</v>
          </cell>
          <cell r="R5896" t="str">
            <v>281390051All</v>
          </cell>
          <cell r="S5896">
            <v>46</v>
          </cell>
        </row>
        <row r="5897">
          <cell r="A5897" t="str">
            <v>281430041Irrigated</v>
          </cell>
          <cell r="B5897">
            <v>98</v>
          </cell>
          <cell r="R5897" t="str">
            <v>281390081All</v>
          </cell>
          <cell r="S5897">
            <v>19</v>
          </cell>
        </row>
        <row r="5898">
          <cell r="A5898" t="str">
            <v>281430041Nonirrigated</v>
          </cell>
          <cell r="B5898">
            <v>62</v>
          </cell>
          <cell r="R5898" t="str">
            <v>281410011All</v>
          </cell>
          <cell r="S5898">
            <v>26</v>
          </cell>
        </row>
        <row r="5899">
          <cell r="A5899" t="str">
            <v>281430051All</v>
          </cell>
          <cell r="B5899">
            <v>51</v>
          </cell>
          <cell r="R5899" t="str">
            <v>281410041All</v>
          </cell>
          <cell r="S5899">
            <v>57</v>
          </cell>
        </row>
        <row r="5900">
          <cell r="A5900" t="str">
            <v>281430081All</v>
          </cell>
          <cell r="B5900">
            <v>20</v>
          </cell>
          <cell r="R5900" t="str">
            <v>281410081All</v>
          </cell>
          <cell r="S5900">
            <v>14</v>
          </cell>
        </row>
        <row r="5901">
          <cell r="A5901" t="str">
            <v>281450011All</v>
          </cell>
          <cell r="B5901">
            <v>27</v>
          </cell>
          <cell r="R5901" t="str">
            <v>281430011All</v>
          </cell>
          <cell r="S5901">
            <v>37</v>
          </cell>
        </row>
        <row r="5902">
          <cell r="A5902" t="str">
            <v>281450041All</v>
          </cell>
          <cell r="B5902">
            <v>70</v>
          </cell>
          <cell r="R5902" t="str">
            <v>281430018LGRAll</v>
          </cell>
          <cell r="S5902">
            <v>4575</v>
          </cell>
        </row>
        <row r="5903">
          <cell r="A5903" t="str">
            <v>281450051All</v>
          </cell>
          <cell r="B5903">
            <v>46</v>
          </cell>
          <cell r="R5903" t="str">
            <v>281430041All</v>
          </cell>
          <cell r="S5903">
            <v>93</v>
          </cell>
        </row>
        <row r="5904">
          <cell r="A5904" t="str">
            <v>281450081All</v>
          </cell>
          <cell r="B5904">
            <v>17</v>
          </cell>
          <cell r="R5904" t="str">
            <v>281430041Irrigated</v>
          </cell>
          <cell r="S5904">
            <v>98</v>
          </cell>
        </row>
        <row r="5905">
          <cell r="A5905" t="str">
            <v>281470011All</v>
          </cell>
          <cell r="B5905">
            <v>25</v>
          </cell>
          <cell r="R5905" t="str">
            <v>281430041NonIrrigated</v>
          </cell>
          <cell r="S5905">
            <v>62</v>
          </cell>
        </row>
        <row r="5906">
          <cell r="A5906" t="str">
            <v>281470041All</v>
          </cell>
          <cell r="B5906">
            <v>44</v>
          </cell>
          <cell r="R5906" t="str">
            <v>281430051All</v>
          </cell>
          <cell r="S5906">
            <v>51</v>
          </cell>
        </row>
        <row r="5907">
          <cell r="A5907" t="str">
            <v>281470075All</v>
          </cell>
          <cell r="B5907">
            <v>1400</v>
          </cell>
          <cell r="R5907" t="str">
            <v>281430081All</v>
          </cell>
          <cell r="S5907">
            <v>20</v>
          </cell>
        </row>
        <row r="5908">
          <cell r="A5908" t="str">
            <v>281470081All</v>
          </cell>
          <cell r="B5908">
            <v>15</v>
          </cell>
          <cell r="R5908" t="str">
            <v>281450011All</v>
          </cell>
          <cell r="S5908">
            <v>27</v>
          </cell>
        </row>
        <row r="5909">
          <cell r="A5909" t="str">
            <v>281490011All</v>
          </cell>
          <cell r="B5909">
            <v>27</v>
          </cell>
          <cell r="R5909" t="str">
            <v>281450041All</v>
          </cell>
          <cell r="S5909">
            <v>70</v>
          </cell>
        </row>
        <row r="5910">
          <cell r="A5910" t="str">
            <v>281490041All</v>
          </cell>
          <cell r="B5910">
            <v>61</v>
          </cell>
          <cell r="R5910" t="str">
            <v>281450051All</v>
          </cell>
          <cell r="S5910">
            <v>46</v>
          </cell>
        </row>
        <row r="5911">
          <cell r="A5911" t="str">
            <v>281490051All</v>
          </cell>
          <cell r="B5911">
            <v>53</v>
          </cell>
          <cell r="R5911" t="str">
            <v>281450081All</v>
          </cell>
          <cell r="S5911">
            <v>17</v>
          </cell>
        </row>
        <row r="5912">
          <cell r="A5912" t="str">
            <v>281490081All</v>
          </cell>
          <cell r="B5912">
            <v>19</v>
          </cell>
          <cell r="R5912" t="str">
            <v>281470011All</v>
          </cell>
          <cell r="S5912">
            <v>25</v>
          </cell>
        </row>
        <row r="5913">
          <cell r="A5913" t="str">
            <v>281510011All</v>
          </cell>
          <cell r="B5913">
            <v>37</v>
          </cell>
          <cell r="R5913" t="str">
            <v>281470041All</v>
          </cell>
          <cell r="S5913">
            <v>44</v>
          </cell>
        </row>
        <row r="5914">
          <cell r="A5914" t="str">
            <v>281510018LGRAll</v>
          </cell>
          <cell r="B5914">
            <v>5053</v>
          </cell>
          <cell r="R5914" t="str">
            <v>281470075All</v>
          </cell>
          <cell r="S5914">
            <v>1400</v>
          </cell>
        </row>
        <row r="5915">
          <cell r="A5915" t="str">
            <v>281510041All</v>
          </cell>
          <cell r="B5915">
            <v>105</v>
          </cell>
          <cell r="R5915" t="str">
            <v>281470081All</v>
          </cell>
          <cell r="S5915">
            <v>15</v>
          </cell>
        </row>
        <row r="5916">
          <cell r="A5916" t="str">
            <v>281510051All</v>
          </cell>
          <cell r="B5916">
            <v>57</v>
          </cell>
          <cell r="R5916" t="str">
            <v>281490011All</v>
          </cell>
          <cell r="S5916">
            <v>27</v>
          </cell>
        </row>
        <row r="5917">
          <cell r="A5917" t="str">
            <v>281510081All</v>
          </cell>
          <cell r="B5917">
            <v>29</v>
          </cell>
          <cell r="R5917" t="str">
            <v>281490041All</v>
          </cell>
          <cell r="S5917">
            <v>61</v>
          </cell>
        </row>
        <row r="5918">
          <cell r="A5918" t="str">
            <v>281530011All</v>
          </cell>
          <cell r="B5918">
            <v>25</v>
          </cell>
          <cell r="R5918" t="str">
            <v>281490051All</v>
          </cell>
          <cell r="S5918">
            <v>53</v>
          </cell>
        </row>
        <row r="5919">
          <cell r="A5919" t="str">
            <v>281530041All</v>
          </cell>
          <cell r="B5919">
            <v>47</v>
          </cell>
          <cell r="R5919" t="str">
            <v>281490081All</v>
          </cell>
          <cell r="S5919">
            <v>19</v>
          </cell>
        </row>
        <row r="5920">
          <cell r="A5920" t="str">
            <v>281530075All</v>
          </cell>
          <cell r="B5920">
            <v>1687</v>
          </cell>
          <cell r="R5920" t="str">
            <v>281510011All</v>
          </cell>
          <cell r="S5920">
            <v>37</v>
          </cell>
        </row>
        <row r="5921">
          <cell r="A5921" t="str">
            <v>281530081All</v>
          </cell>
          <cell r="B5921">
            <v>15</v>
          </cell>
          <cell r="R5921" t="str">
            <v>281510018LGRAll</v>
          </cell>
          <cell r="S5921">
            <v>5053</v>
          </cell>
        </row>
        <row r="5922">
          <cell r="A5922" t="str">
            <v>281550041All</v>
          </cell>
          <cell r="B5922">
            <v>69</v>
          </cell>
          <cell r="R5922" t="str">
            <v>281510041All</v>
          </cell>
          <cell r="S5922">
            <v>105</v>
          </cell>
        </row>
        <row r="5923">
          <cell r="A5923" t="str">
            <v>281550075All</v>
          </cell>
          <cell r="B5923">
            <v>1400</v>
          </cell>
          <cell r="R5923" t="str">
            <v>281510051All</v>
          </cell>
          <cell r="S5923">
            <v>57</v>
          </cell>
        </row>
        <row r="5924">
          <cell r="A5924" t="str">
            <v>281550081All</v>
          </cell>
          <cell r="B5924">
            <v>13</v>
          </cell>
          <cell r="R5924" t="str">
            <v>281510081All</v>
          </cell>
          <cell r="S5924">
            <v>29</v>
          </cell>
        </row>
        <row r="5925">
          <cell r="A5925" t="str">
            <v>281570011All</v>
          </cell>
          <cell r="B5925">
            <v>25</v>
          </cell>
          <cell r="R5925" t="str">
            <v>281530011All</v>
          </cell>
          <cell r="S5925">
            <v>25</v>
          </cell>
        </row>
        <row r="5926">
          <cell r="A5926" t="str">
            <v>281570081All</v>
          </cell>
          <cell r="B5926">
            <v>7</v>
          </cell>
          <cell r="R5926" t="str">
            <v>281530041All</v>
          </cell>
          <cell r="S5926">
            <v>47</v>
          </cell>
        </row>
        <row r="5927">
          <cell r="A5927" t="str">
            <v>281590011All</v>
          </cell>
          <cell r="B5927">
            <v>30</v>
          </cell>
          <cell r="R5927" t="str">
            <v>281530075All</v>
          </cell>
          <cell r="S5927">
            <v>1687</v>
          </cell>
        </row>
        <row r="5928">
          <cell r="A5928" t="str">
            <v>281590041All</v>
          </cell>
          <cell r="B5928">
            <v>62</v>
          </cell>
          <cell r="R5928" t="str">
            <v>281530081All</v>
          </cell>
          <cell r="S5928">
            <v>15</v>
          </cell>
        </row>
        <row r="5929">
          <cell r="A5929" t="str">
            <v>281590081All</v>
          </cell>
          <cell r="B5929">
            <v>15</v>
          </cell>
          <cell r="R5929" t="str">
            <v>281550041All</v>
          </cell>
          <cell r="S5929">
            <v>69</v>
          </cell>
        </row>
        <row r="5930">
          <cell r="A5930" t="str">
            <v>281610011All</v>
          </cell>
          <cell r="B5930">
            <v>30</v>
          </cell>
          <cell r="R5930" t="str">
            <v>281550075All</v>
          </cell>
          <cell r="S5930">
            <v>1400</v>
          </cell>
        </row>
        <row r="5931">
          <cell r="A5931" t="str">
            <v>281610041All</v>
          </cell>
          <cell r="B5931">
            <v>67</v>
          </cell>
          <cell r="R5931" t="str">
            <v>281550081All</v>
          </cell>
          <cell r="S5931">
            <v>13</v>
          </cell>
        </row>
        <row r="5932">
          <cell r="A5932" t="str">
            <v>281610051All</v>
          </cell>
          <cell r="B5932">
            <v>46</v>
          </cell>
          <cell r="R5932" t="str">
            <v>281570011All</v>
          </cell>
          <cell r="S5932">
            <v>25</v>
          </cell>
        </row>
        <row r="5933">
          <cell r="A5933" t="str">
            <v>281610075All</v>
          </cell>
          <cell r="B5933">
            <v>1341</v>
          </cell>
          <cell r="R5933" t="str">
            <v>281570081All</v>
          </cell>
          <cell r="S5933">
            <v>7</v>
          </cell>
        </row>
        <row r="5934">
          <cell r="A5934" t="str">
            <v>281610081All</v>
          </cell>
          <cell r="B5934">
            <v>18</v>
          </cell>
          <cell r="R5934" t="str">
            <v>281590011All</v>
          </cell>
          <cell r="S5934">
            <v>30</v>
          </cell>
        </row>
        <row r="5935">
          <cell r="A5935" t="str">
            <v>281630011All</v>
          </cell>
          <cell r="B5935">
            <v>33</v>
          </cell>
          <cell r="R5935" t="str">
            <v>281590041All</v>
          </cell>
          <cell r="S5935">
            <v>62</v>
          </cell>
        </row>
        <row r="5936">
          <cell r="A5936" t="str">
            <v>281630018LGRAll</v>
          </cell>
          <cell r="B5936">
            <v>4532</v>
          </cell>
          <cell r="R5936" t="str">
            <v>281590081All</v>
          </cell>
          <cell r="S5936">
            <v>15</v>
          </cell>
        </row>
        <row r="5937">
          <cell r="A5937" t="str">
            <v>281630041All</v>
          </cell>
          <cell r="B5937">
            <v>84</v>
          </cell>
          <cell r="R5937" t="str">
            <v>281610011All</v>
          </cell>
          <cell r="S5937">
            <v>30</v>
          </cell>
        </row>
        <row r="5938">
          <cell r="A5938" t="str">
            <v>281630051All</v>
          </cell>
          <cell r="B5938">
            <v>50</v>
          </cell>
          <cell r="R5938" t="str">
            <v>281610041All</v>
          </cell>
          <cell r="S5938">
            <v>67</v>
          </cell>
        </row>
        <row r="5939">
          <cell r="A5939" t="str">
            <v>281630081All</v>
          </cell>
          <cell r="B5939">
            <v>20</v>
          </cell>
          <cell r="R5939" t="str">
            <v>281610051All</v>
          </cell>
          <cell r="S5939">
            <v>46</v>
          </cell>
        </row>
        <row r="5940">
          <cell r="A5940" t="str">
            <v>290010011All</v>
          </cell>
          <cell r="B5940">
            <v>32</v>
          </cell>
          <cell r="R5940" t="str">
            <v>281610075All</v>
          </cell>
          <cell r="S5940">
            <v>1341</v>
          </cell>
        </row>
        <row r="5941">
          <cell r="A5941" t="str">
            <v>290010041All</v>
          </cell>
          <cell r="B5941">
            <v>92</v>
          </cell>
          <cell r="R5941" t="str">
            <v>281610081All</v>
          </cell>
          <cell r="S5941">
            <v>18</v>
          </cell>
        </row>
        <row r="5942">
          <cell r="A5942" t="str">
            <v>290010051All</v>
          </cell>
          <cell r="B5942">
            <v>57</v>
          </cell>
          <cell r="R5942" t="str">
            <v>281630011All</v>
          </cell>
          <cell r="S5942">
            <v>33</v>
          </cell>
        </row>
        <row r="5943">
          <cell r="A5943" t="str">
            <v>290010081All</v>
          </cell>
          <cell r="B5943">
            <v>27</v>
          </cell>
          <cell r="R5943" t="str">
            <v>281630018LGRAll</v>
          </cell>
          <cell r="S5943">
            <v>4532</v>
          </cell>
        </row>
        <row r="5944">
          <cell r="A5944" t="str">
            <v>290030011All</v>
          </cell>
          <cell r="B5944">
            <v>33</v>
          </cell>
          <cell r="R5944" t="str">
            <v>281630041All</v>
          </cell>
          <cell r="S5944">
            <v>84</v>
          </cell>
        </row>
        <row r="5945">
          <cell r="A5945" t="str">
            <v>290030041All</v>
          </cell>
          <cell r="B5945">
            <v>95</v>
          </cell>
          <cell r="R5945" t="str">
            <v>281630051All</v>
          </cell>
          <cell r="S5945">
            <v>50</v>
          </cell>
        </row>
        <row r="5946">
          <cell r="A5946" t="str">
            <v>290030051All</v>
          </cell>
          <cell r="B5946">
            <v>52</v>
          </cell>
          <cell r="R5946" t="str">
            <v>281630081All</v>
          </cell>
          <cell r="S5946">
            <v>20</v>
          </cell>
        </row>
        <row r="5947">
          <cell r="A5947" t="str">
            <v>290030081All</v>
          </cell>
          <cell r="B5947">
            <v>30</v>
          </cell>
          <cell r="R5947" t="str">
            <v>290010011All</v>
          </cell>
          <cell r="S5947">
            <v>32</v>
          </cell>
        </row>
        <row r="5948">
          <cell r="A5948" t="str">
            <v>290050011All</v>
          </cell>
          <cell r="B5948">
            <v>33</v>
          </cell>
          <cell r="R5948" t="str">
            <v>290010041All</v>
          </cell>
          <cell r="S5948">
            <v>92</v>
          </cell>
        </row>
        <row r="5949">
          <cell r="A5949" t="str">
            <v>290050041All</v>
          </cell>
          <cell r="B5949">
            <v>106</v>
          </cell>
          <cell r="R5949" t="str">
            <v>290010051All</v>
          </cell>
          <cell r="S5949">
            <v>57</v>
          </cell>
        </row>
        <row r="5950">
          <cell r="A5950" t="str">
            <v>290050051All</v>
          </cell>
          <cell r="B5950">
            <v>50</v>
          </cell>
          <cell r="R5950" t="str">
            <v>290010081All</v>
          </cell>
          <cell r="S5950">
            <v>27</v>
          </cell>
        </row>
        <row r="5951">
          <cell r="A5951" t="str">
            <v>290050081All</v>
          </cell>
          <cell r="B5951">
            <v>34</v>
          </cell>
          <cell r="R5951" t="str">
            <v>290030011All</v>
          </cell>
          <cell r="S5951">
            <v>33</v>
          </cell>
        </row>
        <row r="5952">
          <cell r="A5952" t="str">
            <v>290070011All</v>
          </cell>
          <cell r="B5952">
            <v>35</v>
          </cell>
          <cell r="R5952" t="str">
            <v>290030041All</v>
          </cell>
          <cell r="S5952">
            <v>95</v>
          </cell>
        </row>
        <row r="5953">
          <cell r="A5953" t="str">
            <v>290070016All</v>
          </cell>
          <cell r="B5953">
            <v>34</v>
          </cell>
          <cell r="R5953" t="str">
            <v>290030051All</v>
          </cell>
          <cell r="S5953">
            <v>52</v>
          </cell>
        </row>
        <row r="5954">
          <cell r="A5954" t="str">
            <v>290070041All</v>
          </cell>
          <cell r="B5954">
            <v>88</v>
          </cell>
          <cell r="R5954" t="str">
            <v>290030081All</v>
          </cell>
          <cell r="S5954">
            <v>30</v>
          </cell>
        </row>
        <row r="5955">
          <cell r="A5955" t="str">
            <v>290070051All</v>
          </cell>
          <cell r="B5955">
            <v>68</v>
          </cell>
          <cell r="R5955" t="str">
            <v>290050011All</v>
          </cell>
          <cell r="S5955">
            <v>33</v>
          </cell>
        </row>
        <row r="5956">
          <cell r="A5956" t="str">
            <v>290070081All</v>
          </cell>
          <cell r="B5956">
            <v>28</v>
          </cell>
          <cell r="R5956" t="str">
            <v>290050041All</v>
          </cell>
          <cell r="S5956">
            <v>106</v>
          </cell>
        </row>
        <row r="5957">
          <cell r="A5957" t="str">
            <v>290090011All</v>
          </cell>
          <cell r="B5957">
            <v>14</v>
          </cell>
          <cell r="R5957" t="str">
            <v>290050051All</v>
          </cell>
          <cell r="S5957">
            <v>50</v>
          </cell>
        </row>
        <row r="5958">
          <cell r="A5958" t="str">
            <v>290090041All</v>
          </cell>
          <cell r="B5958">
            <v>80</v>
          </cell>
          <cell r="R5958" t="str">
            <v>290050081All</v>
          </cell>
          <cell r="S5958">
            <v>34</v>
          </cell>
        </row>
        <row r="5959">
          <cell r="A5959" t="str">
            <v>290090051All</v>
          </cell>
          <cell r="B5959">
            <v>39</v>
          </cell>
          <cell r="R5959" t="str">
            <v>290070011All</v>
          </cell>
          <cell r="S5959">
            <v>35</v>
          </cell>
        </row>
        <row r="5960">
          <cell r="A5960" t="str">
            <v>290090081All</v>
          </cell>
          <cell r="B5960">
            <v>18</v>
          </cell>
          <cell r="R5960" t="str">
            <v>290070016All</v>
          </cell>
          <cell r="S5960">
            <v>34</v>
          </cell>
        </row>
        <row r="5961">
          <cell r="A5961" t="str">
            <v>290110011All</v>
          </cell>
          <cell r="B5961">
            <v>30</v>
          </cell>
          <cell r="R5961" t="str">
            <v>290070041All</v>
          </cell>
          <cell r="S5961">
            <v>88</v>
          </cell>
        </row>
        <row r="5962">
          <cell r="A5962" t="str">
            <v>290110041All</v>
          </cell>
          <cell r="B5962">
            <v>93</v>
          </cell>
          <cell r="R5962" t="str">
            <v>290070051All</v>
          </cell>
          <cell r="S5962">
            <v>68</v>
          </cell>
        </row>
        <row r="5963">
          <cell r="A5963" t="str">
            <v>290110051All</v>
          </cell>
          <cell r="B5963">
            <v>59</v>
          </cell>
          <cell r="R5963" t="str">
            <v>290070081All</v>
          </cell>
          <cell r="S5963">
            <v>28</v>
          </cell>
        </row>
        <row r="5964">
          <cell r="A5964" t="str">
            <v>290110081All</v>
          </cell>
          <cell r="B5964">
            <v>18</v>
          </cell>
          <cell r="R5964" t="str">
            <v>290090011All</v>
          </cell>
          <cell r="S5964">
            <v>14</v>
          </cell>
        </row>
        <row r="5965">
          <cell r="A5965" t="str">
            <v>290130011All</v>
          </cell>
          <cell r="B5965">
            <v>34</v>
          </cell>
          <cell r="R5965" t="str">
            <v>290090041All</v>
          </cell>
          <cell r="S5965">
            <v>80</v>
          </cell>
        </row>
        <row r="5966">
          <cell r="A5966" t="str">
            <v>290130016All</v>
          </cell>
          <cell r="B5966">
            <v>34</v>
          </cell>
          <cell r="R5966" t="str">
            <v>290090051All</v>
          </cell>
          <cell r="S5966">
            <v>39</v>
          </cell>
        </row>
        <row r="5967">
          <cell r="A5967" t="str">
            <v>290130041All</v>
          </cell>
          <cell r="B5967">
            <v>87</v>
          </cell>
          <cell r="R5967" t="str">
            <v>290090081All</v>
          </cell>
          <cell r="S5967">
            <v>18</v>
          </cell>
        </row>
        <row r="5968">
          <cell r="A5968" t="str">
            <v>290130051All</v>
          </cell>
          <cell r="B5968">
            <v>55</v>
          </cell>
          <cell r="R5968" t="str">
            <v>290110011All</v>
          </cell>
          <cell r="S5968">
            <v>30</v>
          </cell>
        </row>
        <row r="5969">
          <cell r="A5969" t="str">
            <v>290130081All</v>
          </cell>
          <cell r="B5969">
            <v>22</v>
          </cell>
          <cell r="R5969" t="str">
            <v>290110041All</v>
          </cell>
          <cell r="S5969">
            <v>93</v>
          </cell>
        </row>
        <row r="5970">
          <cell r="A5970" t="str">
            <v>290150011All</v>
          </cell>
          <cell r="B5970">
            <v>31</v>
          </cell>
          <cell r="R5970" t="str">
            <v>290110051All</v>
          </cell>
          <cell r="S5970">
            <v>59</v>
          </cell>
        </row>
        <row r="5971">
          <cell r="A5971" t="str">
            <v>290150041All</v>
          </cell>
          <cell r="B5971">
            <v>74</v>
          </cell>
          <cell r="R5971" t="str">
            <v>290110081All</v>
          </cell>
          <cell r="S5971">
            <v>18</v>
          </cell>
        </row>
        <row r="5972">
          <cell r="A5972" t="str">
            <v>290150051All</v>
          </cell>
          <cell r="B5972">
            <v>53</v>
          </cell>
          <cell r="R5972" t="str">
            <v>290130011All</v>
          </cell>
          <cell r="S5972">
            <v>34</v>
          </cell>
        </row>
        <row r="5973">
          <cell r="A5973" t="str">
            <v>290150081All</v>
          </cell>
          <cell r="B5973">
            <v>22</v>
          </cell>
          <cell r="R5973" t="str">
            <v>290130016All</v>
          </cell>
          <cell r="S5973">
            <v>34</v>
          </cell>
        </row>
        <row r="5974">
          <cell r="A5974" t="str">
            <v>290170011All</v>
          </cell>
          <cell r="B5974">
            <v>36</v>
          </cell>
          <cell r="R5974" t="str">
            <v>290130041All</v>
          </cell>
          <cell r="S5974">
            <v>87</v>
          </cell>
        </row>
        <row r="5975">
          <cell r="A5975" t="str">
            <v>290170018LGRAll</v>
          </cell>
          <cell r="B5975">
            <v>4047</v>
          </cell>
          <cell r="R5975" t="str">
            <v>290130051All</v>
          </cell>
          <cell r="S5975">
            <v>55</v>
          </cell>
        </row>
        <row r="5976">
          <cell r="A5976" t="str">
            <v>290170041All</v>
          </cell>
          <cell r="B5976">
            <v>109</v>
          </cell>
          <cell r="R5976" t="str">
            <v>290130081All</v>
          </cell>
          <cell r="S5976">
            <v>22</v>
          </cell>
        </row>
        <row r="5977">
          <cell r="A5977" t="str">
            <v>290170041Irrigated</v>
          </cell>
          <cell r="B5977">
            <v>123</v>
          </cell>
          <cell r="R5977" t="str">
            <v>290150011All</v>
          </cell>
          <cell r="S5977">
            <v>31</v>
          </cell>
        </row>
        <row r="5978">
          <cell r="A5978" t="str">
            <v>290170041Nonirrigated</v>
          </cell>
          <cell r="B5978">
            <v>90</v>
          </cell>
          <cell r="R5978" t="str">
            <v>290150041All</v>
          </cell>
          <cell r="S5978">
            <v>74</v>
          </cell>
        </row>
        <row r="5979">
          <cell r="A5979" t="str">
            <v>290170051All</v>
          </cell>
          <cell r="B5979">
            <v>48</v>
          </cell>
          <cell r="R5979" t="str">
            <v>290150051All</v>
          </cell>
          <cell r="S5979">
            <v>53</v>
          </cell>
        </row>
        <row r="5980">
          <cell r="A5980" t="str">
            <v>290170081All</v>
          </cell>
          <cell r="B5980">
            <v>27</v>
          </cell>
          <cell r="R5980" t="str">
            <v>290150081All</v>
          </cell>
          <cell r="S5980">
            <v>22</v>
          </cell>
        </row>
        <row r="5981">
          <cell r="A5981" t="str">
            <v>290170081Irrigated</v>
          </cell>
          <cell r="B5981">
            <v>29</v>
          </cell>
          <cell r="R5981" t="str">
            <v>290170011All</v>
          </cell>
          <cell r="S5981">
            <v>36</v>
          </cell>
        </row>
        <row r="5982">
          <cell r="A5982" t="str">
            <v>290170081Nonirrigated</v>
          </cell>
          <cell r="B5982">
            <v>25</v>
          </cell>
          <cell r="R5982" t="str">
            <v>290170018LGRAll</v>
          </cell>
          <cell r="S5982">
            <v>4047</v>
          </cell>
        </row>
        <row r="5983">
          <cell r="A5983" t="str">
            <v>290190011All</v>
          </cell>
          <cell r="B5983">
            <v>32</v>
          </cell>
          <cell r="R5983" t="str">
            <v>290170041All</v>
          </cell>
          <cell r="S5983">
            <v>109</v>
          </cell>
        </row>
        <row r="5984">
          <cell r="A5984" t="str">
            <v>290190041All</v>
          </cell>
          <cell r="B5984">
            <v>83</v>
          </cell>
          <cell r="R5984" t="str">
            <v>290170041Irrigated</v>
          </cell>
          <cell r="S5984">
            <v>123</v>
          </cell>
        </row>
        <row r="5985">
          <cell r="A5985" t="str">
            <v>290190051All</v>
          </cell>
          <cell r="B5985">
            <v>56</v>
          </cell>
          <cell r="R5985" t="str">
            <v>290170041NonIrrigated</v>
          </cell>
          <cell r="S5985">
            <v>90</v>
          </cell>
        </row>
        <row r="5986">
          <cell r="A5986" t="str">
            <v>290190081All</v>
          </cell>
          <cell r="B5986">
            <v>27</v>
          </cell>
          <cell r="R5986" t="str">
            <v>290170051All</v>
          </cell>
          <cell r="S5986">
            <v>48</v>
          </cell>
        </row>
        <row r="5987">
          <cell r="A5987" t="str">
            <v>290210011All</v>
          </cell>
          <cell r="B5987">
            <v>33</v>
          </cell>
          <cell r="R5987" t="str">
            <v>290170081All</v>
          </cell>
          <cell r="S5987">
            <v>27</v>
          </cell>
        </row>
        <row r="5988">
          <cell r="A5988" t="str">
            <v>290210041All</v>
          </cell>
          <cell r="B5988">
            <v>99</v>
          </cell>
          <cell r="R5988" t="str">
            <v>290170081Irrigated</v>
          </cell>
          <cell r="S5988">
            <v>29</v>
          </cell>
        </row>
        <row r="5989">
          <cell r="A5989" t="str">
            <v>290210051All</v>
          </cell>
          <cell r="B5989">
            <v>54</v>
          </cell>
          <cell r="R5989" t="str">
            <v>290170081NonIrrigated</v>
          </cell>
          <cell r="S5989">
            <v>25</v>
          </cell>
        </row>
        <row r="5990">
          <cell r="A5990" t="str">
            <v>290210081All</v>
          </cell>
          <cell r="B5990">
            <v>29</v>
          </cell>
          <cell r="R5990" t="str">
            <v>290190011All</v>
          </cell>
          <cell r="S5990">
            <v>32</v>
          </cell>
        </row>
        <row r="5991">
          <cell r="A5991" t="str">
            <v>290230011All</v>
          </cell>
          <cell r="B5991">
            <v>30</v>
          </cell>
          <cell r="R5991" t="str">
            <v>290190041All</v>
          </cell>
          <cell r="S5991">
            <v>83</v>
          </cell>
        </row>
        <row r="5992">
          <cell r="A5992" t="str">
            <v>290230018LGRAll</v>
          </cell>
          <cell r="B5992">
            <v>4654</v>
          </cell>
          <cell r="R5992" t="str">
            <v>290190051All</v>
          </cell>
          <cell r="S5992">
            <v>56</v>
          </cell>
        </row>
        <row r="5993">
          <cell r="A5993" t="str">
            <v>290230041All</v>
          </cell>
          <cell r="B5993">
            <v>95</v>
          </cell>
          <cell r="R5993" t="str">
            <v>290190081All</v>
          </cell>
          <cell r="S5993">
            <v>27</v>
          </cell>
        </row>
        <row r="5994">
          <cell r="A5994" t="str">
            <v>290230051All</v>
          </cell>
          <cell r="B5994">
            <v>61</v>
          </cell>
          <cell r="R5994" t="str">
            <v>290210011All</v>
          </cell>
          <cell r="S5994">
            <v>33</v>
          </cell>
        </row>
        <row r="5995">
          <cell r="A5995" t="str">
            <v>290230081All</v>
          </cell>
          <cell r="B5995">
            <v>29</v>
          </cell>
          <cell r="R5995" t="str">
            <v>290210041All</v>
          </cell>
          <cell r="S5995">
            <v>99</v>
          </cell>
        </row>
        <row r="5996">
          <cell r="A5996" t="str">
            <v>290250011All</v>
          </cell>
          <cell r="B5996">
            <v>32</v>
          </cell>
          <cell r="R5996" t="str">
            <v>290210051All</v>
          </cell>
          <cell r="S5996">
            <v>54</v>
          </cell>
        </row>
        <row r="5997">
          <cell r="A5997" t="str">
            <v>290250041All</v>
          </cell>
          <cell r="B5997">
            <v>76</v>
          </cell>
          <cell r="R5997" t="str">
            <v>290210081All</v>
          </cell>
          <cell r="S5997">
            <v>29</v>
          </cell>
        </row>
        <row r="5998">
          <cell r="A5998" t="str">
            <v>290250051All</v>
          </cell>
          <cell r="B5998">
            <v>58</v>
          </cell>
          <cell r="R5998" t="str">
            <v>290230011All</v>
          </cell>
          <cell r="S5998">
            <v>30</v>
          </cell>
        </row>
        <row r="5999">
          <cell r="A5999" t="str">
            <v>290250081All</v>
          </cell>
          <cell r="B5999">
            <v>24</v>
          </cell>
          <cell r="R5999" t="str">
            <v>290230018LGRAll</v>
          </cell>
          <cell r="S5999">
            <v>4654</v>
          </cell>
        </row>
        <row r="6000">
          <cell r="A6000" t="str">
            <v>290270011All</v>
          </cell>
          <cell r="B6000">
            <v>27</v>
          </cell>
          <cell r="R6000" t="str">
            <v>290230041All</v>
          </cell>
          <cell r="S6000">
            <v>95</v>
          </cell>
        </row>
        <row r="6001">
          <cell r="A6001" t="str">
            <v>290270041All</v>
          </cell>
          <cell r="B6001">
            <v>83</v>
          </cell>
          <cell r="R6001" t="str">
            <v>290230051All</v>
          </cell>
          <cell r="S6001">
            <v>61</v>
          </cell>
        </row>
        <row r="6002">
          <cell r="A6002" t="str">
            <v>290270051All</v>
          </cell>
          <cell r="B6002">
            <v>62</v>
          </cell>
          <cell r="R6002" t="str">
            <v>290230081All</v>
          </cell>
          <cell r="S6002">
            <v>29</v>
          </cell>
        </row>
        <row r="6003">
          <cell r="A6003" t="str">
            <v>290270081All</v>
          </cell>
          <cell r="B6003">
            <v>27</v>
          </cell>
          <cell r="R6003" t="str">
            <v>290250011All</v>
          </cell>
          <cell r="S6003">
            <v>32</v>
          </cell>
        </row>
        <row r="6004">
          <cell r="A6004" t="str">
            <v>290290041All</v>
          </cell>
          <cell r="B6004">
            <v>68</v>
          </cell>
          <cell r="R6004" t="str">
            <v>290250041All</v>
          </cell>
          <cell r="S6004">
            <v>76</v>
          </cell>
        </row>
        <row r="6005">
          <cell r="A6005" t="str">
            <v>290310011All</v>
          </cell>
          <cell r="B6005">
            <v>36</v>
          </cell>
          <cell r="R6005" t="str">
            <v>290250051All</v>
          </cell>
          <cell r="S6005">
            <v>58</v>
          </cell>
        </row>
        <row r="6006">
          <cell r="A6006" t="str">
            <v>290310041All</v>
          </cell>
          <cell r="B6006">
            <v>104</v>
          </cell>
          <cell r="R6006" t="str">
            <v>290250081All</v>
          </cell>
          <cell r="S6006">
            <v>24</v>
          </cell>
        </row>
        <row r="6007">
          <cell r="A6007" t="str">
            <v>290310051All</v>
          </cell>
          <cell r="B6007">
            <v>57</v>
          </cell>
          <cell r="R6007" t="str">
            <v>290270011All</v>
          </cell>
          <cell r="S6007">
            <v>27</v>
          </cell>
        </row>
        <row r="6008">
          <cell r="A6008" t="str">
            <v>290310051Irrigated</v>
          </cell>
          <cell r="B6008">
            <v>57</v>
          </cell>
          <cell r="R6008" t="str">
            <v>290270041All</v>
          </cell>
          <cell r="S6008">
            <v>83</v>
          </cell>
        </row>
        <row r="6009">
          <cell r="A6009" t="str">
            <v>290310051Nonirrigated</v>
          </cell>
          <cell r="B6009">
            <v>57</v>
          </cell>
          <cell r="R6009" t="str">
            <v>290270051All</v>
          </cell>
          <cell r="S6009">
            <v>62</v>
          </cell>
        </row>
        <row r="6010">
          <cell r="A6010" t="str">
            <v>290310081All</v>
          </cell>
          <cell r="B6010">
            <v>26</v>
          </cell>
          <cell r="R6010" t="str">
            <v>290270081All</v>
          </cell>
          <cell r="S6010">
            <v>27</v>
          </cell>
        </row>
        <row r="6011">
          <cell r="A6011" t="str">
            <v>290330011All</v>
          </cell>
          <cell r="B6011">
            <v>31</v>
          </cell>
          <cell r="R6011" t="str">
            <v>290290041All</v>
          </cell>
          <cell r="S6011">
            <v>68</v>
          </cell>
        </row>
        <row r="6012">
          <cell r="A6012" t="str">
            <v>290330016All</v>
          </cell>
          <cell r="B6012">
            <v>31</v>
          </cell>
          <cell r="R6012" t="str">
            <v>290310011All</v>
          </cell>
          <cell r="S6012">
            <v>36</v>
          </cell>
        </row>
        <row r="6013">
          <cell r="A6013" t="str">
            <v>290330041All</v>
          </cell>
          <cell r="B6013">
            <v>98</v>
          </cell>
          <cell r="R6013" t="str">
            <v>290310041All</v>
          </cell>
          <cell r="S6013">
            <v>104</v>
          </cell>
        </row>
        <row r="6014">
          <cell r="A6014" t="str">
            <v>290330051All</v>
          </cell>
          <cell r="B6014">
            <v>55</v>
          </cell>
          <cell r="R6014" t="str">
            <v>290310051All</v>
          </cell>
          <cell r="S6014">
            <v>57</v>
          </cell>
        </row>
        <row r="6015">
          <cell r="A6015" t="str">
            <v>290330081All</v>
          </cell>
          <cell r="B6015">
            <v>29</v>
          </cell>
          <cell r="R6015" t="str">
            <v>290310051Irrigated</v>
          </cell>
          <cell r="S6015">
            <v>57</v>
          </cell>
        </row>
        <row r="6016">
          <cell r="A6016" t="str">
            <v>290370011All</v>
          </cell>
          <cell r="B6016">
            <v>36</v>
          </cell>
          <cell r="R6016" t="str">
            <v>290310051NonIrrigated</v>
          </cell>
          <cell r="S6016">
            <v>57</v>
          </cell>
        </row>
        <row r="6017">
          <cell r="A6017" t="str">
            <v>290370016All</v>
          </cell>
          <cell r="B6017">
            <v>34</v>
          </cell>
          <cell r="R6017" t="str">
            <v>290310081All</v>
          </cell>
          <cell r="S6017">
            <v>26</v>
          </cell>
        </row>
        <row r="6018">
          <cell r="A6018" t="str">
            <v>290370041All</v>
          </cell>
          <cell r="B6018">
            <v>85</v>
          </cell>
          <cell r="R6018" t="str">
            <v>290330011All</v>
          </cell>
          <cell r="S6018">
            <v>31</v>
          </cell>
        </row>
        <row r="6019">
          <cell r="A6019" t="str">
            <v>290370051All</v>
          </cell>
          <cell r="B6019">
            <v>50</v>
          </cell>
          <cell r="R6019" t="str">
            <v>290330016All</v>
          </cell>
          <cell r="S6019">
            <v>31</v>
          </cell>
        </row>
        <row r="6020">
          <cell r="A6020" t="str">
            <v>290370081All</v>
          </cell>
          <cell r="B6020">
            <v>24</v>
          </cell>
          <cell r="R6020" t="str">
            <v>290330041All</v>
          </cell>
          <cell r="S6020">
            <v>98</v>
          </cell>
        </row>
        <row r="6021">
          <cell r="A6021" t="str">
            <v>290390011All</v>
          </cell>
          <cell r="B6021">
            <v>31</v>
          </cell>
          <cell r="R6021" t="str">
            <v>290330051All</v>
          </cell>
          <cell r="S6021">
            <v>55</v>
          </cell>
        </row>
        <row r="6022">
          <cell r="A6022" t="str">
            <v>290390041All</v>
          </cell>
          <cell r="B6022">
            <v>73</v>
          </cell>
          <cell r="R6022" t="str">
            <v>290330081All</v>
          </cell>
          <cell r="S6022">
            <v>29</v>
          </cell>
        </row>
        <row r="6023">
          <cell r="A6023" t="str">
            <v>290390051All</v>
          </cell>
          <cell r="B6023">
            <v>50</v>
          </cell>
          <cell r="R6023" t="str">
            <v>290370011All</v>
          </cell>
          <cell r="S6023">
            <v>36</v>
          </cell>
        </row>
        <row r="6024">
          <cell r="A6024" t="str">
            <v>290390081All</v>
          </cell>
          <cell r="B6024">
            <v>18</v>
          </cell>
          <cell r="R6024" t="str">
            <v>290370016All</v>
          </cell>
          <cell r="S6024">
            <v>34</v>
          </cell>
        </row>
        <row r="6025">
          <cell r="A6025" t="str">
            <v>290410011All</v>
          </cell>
          <cell r="B6025">
            <v>33</v>
          </cell>
          <cell r="R6025" t="str">
            <v>290370041All</v>
          </cell>
          <cell r="S6025">
            <v>85</v>
          </cell>
        </row>
        <row r="6026">
          <cell r="A6026" t="str">
            <v>290410041All</v>
          </cell>
          <cell r="B6026">
            <v>99</v>
          </cell>
          <cell r="R6026" t="str">
            <v>290370051All</v>
          </cell>
          <cell r="S6026">
            <v>50</v>
          </cell>
        </row>
        <row r="6027">
          <cell r="A6027" t="str">
            <v>290410051All</v>
          </cell>
          <cell r="B6027">
            <v>57</v>
          </cell>
          <cell r="R6027" t="str">
            <v>290370081All</v>
          </cell>
          <cell r="S6027">
            <v>24</v>
          </cell>
        </row>
        <row r="6028">
          <cell r="A6028" t="str">
            <v>290410081All</v>
          </cell>
          <cell r="B6028">
            <v>29</v>
          </cell>
          <cell r="R6028" t="str">
            <v>290390011All</v>
          </cell>
          <cell r="S6028">
            <v>31</v>
          </cell>
        </row>
        <row r="6029">
          <cell r="A6029" t="str">
            <v>290430011All</v>
          </cell>
          <cell r="B6029">
            <v>15</v>
          </cell>
          <cell r="R6029" t="str">
            <v>290390041All</v>
          </cell>
          <cell r="S6029">
            <v>73</v>
          </cell>
        </row>
        <row r="6030">
          <cell r="A6030" t="str">
            <v>290430041All</v>
          </cell>
          <cell r="B6030">
            <v>80</v>
          </cell>
          <cell r="R6030" t="str">
            <v>290390051All</v>
          </cell>
          <cell r="S6030">
            <v>50</v>
          </cell>
        </row>
        <row r="6031">
          <cell r="A6031" t="str">
            <v>290450011All</v>
          </cell>
          <cell r="B6031">
            <v>36</v>
          </cell>
          <cell r="R6031" t="str">
            <v>290390081All</v>
          </cell>
          <cell r="S6031">
            <v>18</v>
          </cell>
        </row>
        <row r="6032">
          <cell r="A6032" t="str">
            <v>290450016All</v>
          </cell>
          <cell r="B6032">
            <v>34</v>
          </cell>
          <cell r="R6032" t="str">
            <v>290410011All</v>
          </cell>
          <cell r="S6032">
            <v>33</v>
          </cell>
        </row>
        <row r="6033">
          <cell r="A6033" t="str">
            <v>290450041All</v>
          </cell>
          <cell r="B6033">
            <v>96</v>
          </cell>
          <cell r="R6033" t="str">
            <v>290410041All</v>
          </cell>
          <cell r="S6033">
            <v>99</v>
          </cell>
        </row>
        <row r="6034">
          <cell r="A6034" t="str">
            <v>290450051All</v>
          </cell>
          <cell r="B6034">
            <v>55</v>
          </cell>
          <cell r="R6034" t="str">
            <v>290410051All</v>
          </cell>
          <cell r="S6034">
            <v>57</v>
          </cell>
        </row>
        <row r="6035">
          <cell r="A6035" t="str">
            <v>290450081All</v>
          </cell>
          <cell r="B6035">
            <v>28</v>
          </cell>
          <cell r="R6035" t="str">
            <v>290410081All</v>
          </cell>
          <cell r="S6035">
            <v>29</v>
          </cell>
        </row>
        <row r="6036">
          <cell r="A6036" t="str">
            <v>290470011All</v>
          </cell>
          <cell r="B6036">
            <v>33</v>
          </cell>
          <cell r="R6036" t="str">
            <v>290430011All</v>
          </cell>
          <cell r="S6036">
            <v>15</v>
          </cell>
        </row>
        <row r="6037">
          <cell r="A6037" t="str">
            <v>290470041All</v>
          </cell>
          <cell r="B6037">
            <v>102</v>
          </cell>
          <cell r="R6037" t="str">
            <v>290430041All</v>
          </cell>
          <cell r="S6037">
            <v>80</v>
          </cell>
        </row>
        <row r="6038">
          <cell r="A6038" t="str">
            <v>290470051All</v>
          </cell>
          <cell r="B6038">
            <v>53</v>
          </cell>
          <cell r="R6038" t="str">
            <v>290450011All</v>
          </cell>
          <cell r="S6038">
            <v>36</v>
          </cell>
        </row>
        <row r="6039">
          <cell r="A6039" t="str">
            <v>290470081All</v>
          </cell>
          <cell r="B6039">
            <v>29</v>
          </cell>
          <cell r="R6039" t="str">
            <v>290450016All</v>
          </cell>
          <cell r="S6039">
            <v>34</v>
          </cell>
        </row>
        <row r="6040">
          <cell r="A6040" t="str">
            <v>290490011All</v>
          </cell>
          <cell r="B6040">
            <v>33</v>
          </cell>
          <cell r="R6040" t="str">
            <v>290450041All</v>
          </cell>
          <cell r="S6040">
            <v>96</v>
          </cell>
        </row>
        <row r="6041">
          <cell r="A6041" t="str">
            <v>290490041All</v>
          </cell>
          <cell r="B6041">
            <v>91</v>
          </cell>
          <cell r="R6041" t="str">
            <v>290450051All</v>
          </cell>
          <cell r="S6041">
            <v>55</v>
          </cell>
        </row>
        <row r="6042">
          <cell r="A6042" t="str">
            <v>290490051All</v>
          </cell>
          <cell r="B6042">
            <v>48</v>
          </cell>
          <cell r="R6042" t="str">
            <v>290450081All</v>
          </cell>
          <cell r="S6042">
            <v>28</v>
          </cell>
        </row>
        <row r="6043">
          <cell r="A6043" t="str">
            <v>290490081All</v>
          </cell>
          <cell r="B6043">
            <v>29</v>
          </cell>
          <cell r="R6043" t="str">
            <v>290470011All</v>
          </cell>
          <cell r="S6043">
            <v>33</v>
          </cell>
        </row>
        <row r="6044">
          <cell r="A6044" t="str">
            <v>290510011All</v>
          </cell>
          <cell r="B6044">
            <v>24</v>
          </cell>
          <cell r="R6044" t="str">
            <v>290470041All</v>
          </cell>
          <cell r="S6044">
            <v>102</v>
          </cell>
        </row>
        <row r="6045">
          <cell r="A6045" t="str">
            <v>290510041All</v>
          </cell>
          <cell r="B6045">
            <v>92</v>
          </cell>
          <cell r="R6045" t="str">
            <v>290470051All</v>
          </cell>
          <cell r="S6045">
            <v>53</v>
          </cell>
        </row>
        <row r="6046">
          <cell r="A6046" t="str">
            <v>290510051All</v>
          </cell>
          <cell r="B6046">
            <v>54</v>
          </cell>
          <cell r="R6046" t="str">
            <v>290470081All</v>
          </cell>
          <cell r="S6046">
            <v>29</v>
          </cell>
        </row>
        <row r="6047">
          <cell r="A6047" t="str">
            <v>290510081All</v>
          </cell>
          <cell r="B6047">
            <v>27</v>
          </cell>
          <cell r="R6047" t="str">
            <v>290490011All</v>
          </cell>
          <cell r="S6047">
            <v>33</v>
          </cell>
        </row>
        <row r="6048">
          <cell r="A6048" t="str">
            <v>290530011All</v>
          </cell>
          <cell r="B6048">
            <v>39</v>
          </cell>
          <cell r="R6048" t="str">
            <v>290490041All</v>
          </cell>
          <cell r="S6048">
            <v>91</v>
          </cell>
        </row>
        <row r="6049">
          <cell r="A6049" t="str">
            <v>290530041All</v>
          </cell>
          <cell r="B6049">
            <v>90</v>
          </cell>
          <cell r="R6049" t="str">
            <v>290490051All</v>
          </cell>
          <cell r="S6049">
            <v>48</v>
          </cell>
        </row>
        <row r="6050">
          <cell r="A6050" t="str">
            <v>290530051All</v>
          </cell>
          <cell r="B6050">
            <v>57</v>
          </cell>
          <cell r="R6050" t="str">
            <v>290490081All</v>
          </cell>
          <cell r="S6050">
            <v>29</v>
          </cell>
        </row>
        <row r="6051">
          <cell r="A6051" t="str">
            <v>290530081All</v>
          </cell>
          <cell r="B6051">
            <v>28</v>
          </cell>
          <cell r="R6051" t="str">
            <v>290510011All</v>
          </cell>
          <cell r="S6051">
            <v>24</v>
          </cell>
        </row>
        <row r="6052">
          <cell r="A6052" t="str">
            <v>290550011All</v>
          </cell>
          <cell r="B6052">
            <v>16</v>
          </cell>
          <cell r="R6052" t="str">
            <v>290510041All</v>
          </cell>
          <cell r="S6052">
            <v>92</v>
          </cell>
        </row>
        <row r="6053">
          <cell r="A6053" t="str">
            <v>290550041All</v>
          </cell>
          <cell r="B6053">
            <v>50</v>
          </cell>
          <cell r="R6053" t="str">
            <v>290510051All</v>
          </cell>
          <cell r="S6053">
            <v>54</v>
          </cell>
        </row>
        <row r="6054">
          <cell r="A6054" t="str">
            <v>290550051All</v>
          </cell>
          <cell r="B6054">
            <v>39</v>
          </cell>
          <cell r="R6054" t="str">
            <v>290510081All</v>
          </cell>
          <cell r="S6054">
            <v>27</v>
          </cell>
        </row>
        <row r="6055">
          <cell r="A6055" t="str">
            <v>290550081All</v>
          </cell>
          <cell r="B6055">
            <v>22</v>
          </cell>
          <cell r="R6055" t="str">
            <v>290530011All</v>
          </cell>
          <cell r="S6055">
            <v>39</v>
          </cell>
        </row>
        <row r="6056">
          <cell r="A6056" t="str">
            <v>290570011All</v>
          </cell>
          <cell r="B6056">
            <v>28</v>
          </cell>
          <cell r="R6056" t="str">
            <v>290530041All</v>
          </cell>
          <cell r="S6056">
            <v>90</v>
          </cell>
        </row>
        <row r="6057">
          <cell r="A6057" t="str">
            <v>290570011Irrigated</v>
          </cell>
          <cell r="B6057">
            <v>28</v>
          </cell>
          <cell r="R6057" t="str">
            <v>290530051All</v>
          </cell>
          <cell r="S6057">
            <v>57</v>
          </cell>
        </row>
        <row r="6058">
          <cell r="A6058" t="str">
            <v>290570011Nonirrigated</v>
          </cell>
          <cell r="B6058">
            <v>28</v>
          </cell>
          <cell r="R6058" t="str">
            <v>290530081All</v>
          </cell>
          <cell r="S6058">
            <v>28</v>
          </cell>
        </row>
        <row r="6059">
          <cell r="A6059" t="str">
            <v>290570041All</v>
          </cell>
          <cell r="B6059">
            <v>85</v>
          </cell>
          <cell r="R6059" t="str">
            <v>290550011All</v>
          </cell>
          <cell r="S6059">
            <v>16</v>
          </cell>
        </row>
        <row r="6060">
          <cell r="A6060" t="str">
            <v>290570051All</v>
          </cell>
          <cell r="B6060">
            <v>57</v>
          </cell>
          <cell r="R6060" t="str">
            <v>290550041All</v>
          </cell>
          <cell r="S6060">
            <v>50</v>
          </cell>
        </row>
        <row r="6061">
          <cell r="A6061" t="str">
            <v>290570081All</v>
          </cell>
          <cell r="B6061">
            <v>20</v>
          </cell>
          <cell r="R6061" t="str">
            <v>290550051All</v>
          </cell>
          <cell r="S6061">
            <v>39</v>
          </cell>
        </row>
        <row r="6062">
          <cell r="A6062" t="str">
            <v>290590041All</v>
          </cell>
          <cell r="B6062">
            <v>69</v>
          </cell>
          <cell r="R6062" t="str">
            <v>290550081All</v>
          </cell>
          <cell r="S6062">
            <v>22</v>
          </cell>
        </row>
        <row r="6063">
          <cell r="A6063" t="str">
            <v>290590081All</v>
          </cell>
          <cell r="B6063">
            <v>20</v>
          </cell>
          <cell r="R6063" t="str">
            <v>290570011All</v>
          </cell>
          <cell r="S6063">
            <v>28</v>
          </cell>
        </row>
        <row r="6064">
          <cell r="A6064" t="str">
            <v>290610011All</v>
          </cell>
          <cell r="B6064">
            <v>30</v>
          </cell>
          <cell r="R6064" t="str">
            <v>290570011Irrigated</v>
          </cell>
          <cell r="S6064">
            <v>28</v>
          </cell>
        </row>
        <row r="6065">
          <cell r="A6065" t="str">
            <v>290610016All</v>
          </cell>
          <cell r="B6065">
            <v>33</v>
          </cell>
          <cell r="R6065" t="str">
            <v>290570011NonIrrigated</v>
          </cell>
          <cell r="S6065">
            <v>28</v>
          </cell>
        </row>
        <row r="6066">
          <cell r="A6066" t="str">
            <v>290610041All</v>
          </cell>
          <cell r="B6066">
            <v>81</v>
          </cell>
          <cell r="R6066" t="str">
            <v>290570041All</v>
          </cell>
          <cell r="S6066">
            <v>85</v>
          </cell>
        </row>
        <row r="6067">
          <cell r="A6067" t="str">
            <v>290610051All</v>
          </cell>
          <cell r="B6067">
            <v>56</v>
          </cell>
          <cell r="R6067" t="str">
            <v>290570051All</v>
          </cell>
          <cell r="S6067">
            <v>57</v>
          </cell>
        </row>
        <row r="6068">
          <cell r="A6068" t="str">
            <v>290610081All</v>
          </cell>
          <cell r="B6068">
            <v>25</v>
          </cell>
          <cell r="R6068" t="str">
            <v>290570081All</v>
          </cell>
          <cell r="S6068">
            <v>20</v>
          </cell>
        </row>
        <row r="6069">
          <cell r="A6069" t="str">
            <v>290630011All</v>
          </cell>
          <cell r="B6069">
            <v>32</v>
          </cell>
          <cell r="R6069" t="str">
            <v>290590041All</v>
          </cell>
          <cell r="S6069">
            <v>69</v>
          </cell>
        </row>
        <row r="6070">
          <cell r="A6070" t="str">
            <v>290630016All</v>
          </cell>
          <cell r="B6070">
            <v>30</v>
          </cell>
          <cell r="R6070" t="str">
            <v>290590081All</v>
          </cell>
          <cell r="S6070">
            <v>20</v>
          </cell>
        </row>
        <row r="6071">
          <cell r="A6071" t="str">
            <v>290630041All</v>
          </cell>
          <cell r="B6071">
            <v>78</v>
          </cell>
          <cell r="R6071" t="str">
            <v>290610011All</v>
          </cell>
          <cell r="S6071">
            <v>30</v>
          </cell>
        </row>
        <row r="6072">
          <cell r="A6072" t="str">
            <v>290630051All</v>
          </cell>
          <cell r="B6072">
            <v>53</v>
          </cell>
          <cell r="R6072" t="str">
            <v>290610016All</v>
          </cell>
          <cell r="S6072">
            <v>33</v>
          </cell>
        </row>
        <row r="6073">
          <cell r="A6073" t="str">
            <v>290630081All</v>
          </cell>
          <cell r="B6073">
            <v>26</v>
          </cell>
          <cell r="R6073" t="str">
            <v>290610041All</v>
          </cell>
          <cell r="S6073">
            <v>81</v>
          </cell>
        </row>
        <row r="6074">
          <cell r="A6074" t="str">
            <v>290650041All</v>
          </cell>
          <cell r="B6074">
            <v>50</v>
          </cell>
          <cell r="R6074" t="str">
            <v>290610051All</v>
          </cell>
          <cell r="S6074">
            <v>56</v>
          </cell>
        </row>
        <row r="6075">
          <cell r="A6075" t="str">
            <v>290650051All</v>
          </cell>
          <cell r="B6075">
            <v>35</v>
          </cell>
          <cell r="R6075" t="str">
            <v>290610081All</v>
          </cell>
          <cell r="S6075">
            <v>25</v>
          </cell>
        </row>
        <row r="6076">
          <cell r="A6076" t="str">
            <v>290670051All</v>
          </cell>
          <cell r="B6076">
            <v>28</v>
          </cell>
          <cell r="R6076" t="str">
            <v>290630011All</v>
          </cell>
          <cell r="S6076">
            <v>32</v>
          </cell>
        </row>
        <row r="6077">
          <cell r="A6077" t="str">
            <v>290690011All</v>
          </cell>
          <cell r="B6077">
            <v>31</v>
          </cell>
          <cell r="R6077" t="str">
            <v>290630016All</v>
          </cell>
          <cell r="S6077">
            <v>30</v>
          </cell>
        </row>
        <row r="6078">
          <cell r="A6078" t="str">
            <v>290690011Irrigated</v>
          </cell>
          <cell r="B6078">
            <v>31</v>
          </cell>
          <cell r="R6078" t="str">
            <v>290630041All</v>
          </cell>
          <cell r="S6078">
            <v>78</v>
          </cell>
        </row>
        <row r="6079">
          <cell r="A6079" t="str">
            <v>290690011Nonirrigated</v>
          </cell>
          <cell r="B6079">
            <v>31</v>
          </cell>
          <cell r="R6079" t="str">
            <v>290630051All</v>
          </cell>
          <cell r="S6079">
            <v>53</v>
          </cell>
        </row>
        <row r="6080">
          <cell r="A6080" t="str">
            <v>290690018LGRAll</v>
          </cell>
          <cell r="B6080">
            <v>4270</v>
          </cell>
          <cell r="R6080" t="str">
            <v>290630081All</v>
          </cell>
          <cell r="S6080">
            <v>26</v>
          </cell>
        </row>
        <row r="6081">
          <cell r="A6081" t="str">
            <v>290690041All</v>
          </cell>
          <cell r="B6081">
            <v>99</v>
          </cell>
          <cell r="R6081" t="str">
            <v>290650041All</v>
          </cell>
          <cell r="S6081">
            <v>50</v>
          </cell>
        </row>
        <row r="6082">
          <cell r="A6082" t="str">
            <v>290690051All</v>
          </cell>
          <cell r="B6082">
            <v>56</v>
          </cell>
          <cell r="R6082" t="str">
            <v>290650051All</v>
          </cell>
          <cell r="S6082">
            <v>35</v>
          </cell>
        </row>
        <row r="6083">
          <cell r="A6083" t="str">
            <v>290690051Irrigated</v>
          </cell>
          <cell r="B6083">
            <v>56</v>
          </cell>
          <cell r="R6083" t="str">
            <v>290670051All</v>
          </cell>
          <cell r="S6083">
            <v>28</v>
          </cell>
        </row>
        <row r="6084">
          <cell r="A6084" t="str">
            <v>290690051Nonirrigated</v>
          </cell>
          <cell r="B6084">
            <v>55</v>
          </cell>
          <cell r="R6084" t="str">
            <v>290690011All</v>
          </cell>
          <cell r="S6084">
            <v>31</v>
          </cell>
        </row>
        <row r="6085">
          <cell r="A6085" t="str">
            <v>290690081All</v>
          </cell>
          <cell r="B6085">
            <v>23</v>
          </cell>
          <cell r="R6085" t="str">
            <v>290690011Irrigated</v>
          </cell>
          <cell r="S6085">
            <v>31</v>
          </cell>
        </row>
        <row r="6086">
          <cell r="A6086" t="str">
            <v>290690081Irrigated</v>
          </cell>
          <cell r="B6086">
            <v>25</v>
          </cell>
          <cell r="R6086" t="str">
            <v>290690011NonIrrigated</v>
          </cell>
          <cell r="S6086">
            <v>31</v>
          </cell>
        </row>
        <row r="6087">
          <cell r="A6087" t="str">
            <v>290690081Nonirrigated</v>
          </cell>
          <cell r="B6087">
            <v>19</v>
          </cell>
          <cell r="R6087" t="str">
            <v>290690018LGRAll</v>
          </cell>
          <cell r="S6087">
            <v>4270</v>
          </cell>
        </row>
        <row r="6088">
          <cell r="A6088" t="str">
            <v>290710011All</v>
          </cell>
          <cell r="B6088">
            <v>32</v>
          </cell>
          <cell r="R6088" t="str">
            <v>290690041All</v>
          </cell>
          <cell r="S6088">
            <v>99</v>
          </cell>
        </row>
        <row r="6089">
          <cell r="A6089" t="str">
            <v>290710041All</v>
          </cell>
          <cell r="B6089">
            <v>95</v>
          </cell>
          <cell r="R6089" t="str">
            <v>290690051All</v>
          </cell>
          <cell r="S6089">
            <v>56</v>
          </cell>
        </row>
        <row r="6090">
          <cell r="A6090" t="str">
            <v>290710051All</v>
          </cell>
          <cell r="B6090">
            <v>49</v>
          </cell>
          <cell r="R6090" t="str">
            <v>290690051Irrigated</v>
          </cell>
          <cell r="S6090">
            <v>56</v>
          </cell>
        </row>
        <row r="6091">
          <cell r="A6091" t="str">
            <v>290710081All</v>
          </cell>
          <cell r="B6091">
            <v>28</v>
          </cell>
          <cell r="R6091" t="str">
            <v>290690051NonIrrigated</v>
          </cell>
          <cell r="S6091">
            <v>55</v>
          </cell>
        </row>
        <row r="6092">
          <cell r="A6092" t="str">
            <v>290710091All</v>
          </cell>
          <cell r="B6092">
            <v>19</v>
          </cell>
          <cell r="R6092" t="str">
            <v>290690081All</v>
          </cell>
          <cell r="S6092">
            <v>23</v>
          </cell>
        </row>
        <row r="6093">
          <cell r="A6093" t="str">
            <v>290730011All</v>
          </cell>
          <cell r="B6093">
            <v>32</v>
          </cell>
          <cell r="R6093" t="str">
            <v>290690081Irrigated</v>
          </cell>
          <cell r="S6093">
            <v>25</v>
          </cell>
        </row>
        <row r="6094">
          <cell r="A6094" t="str">
            <v>290730041All</v>
          </cell>
          <cell r="B6094">
            <v>81</v>
          </cell>
          <cell r="R6094" t="str">
            <v>290690081NonIrrigated</v>
          </cell>
          <cell r="S6094">
            <v>19</v>
          </cell>
        </row>
        <row r="6095">
          <cell r="A6095" t="str">
            <v>290730051All</v>
          </cell>
          <cell r="B6095">
            <v>51</v>
          </cell>
          <cell r="R6095" t="str">
            <v>290710011All</v>
          </cell>
          <cell r="S6095">
            <v>32</v>
          </cell>
        </row>
        <row r="6096">
          <cell r="A6096" t="str">
            <v>290730081All</v>
          </cell>
          <cell r="B6096">
            <v>26</v>
          </cell>
          <cell r="R6096" t="str">
            <v>290710041All</v>
          </cell>
          <cell r="S6096">
            <v>95</v>
          </cell>
        </row>
        <row r="6097">
          <cell r="A6097" t="str">
            <v>290750011All</v>
          </cell>
          <cell r="B6097">
            <v>34</v>
          </cell>
          <cell r="R6097" t="str">
            <v>290710051All</v>
          </cell>
          <cell r="S6097">
            <v>49</v>
          </cell>
        </row>
        <row r="6098">
          <cell r="A6098" t="str">
            <v>290750041All</v>
          </cell>
          <cell r="B6098">
            <v>86</v>
          </cell>
          <cell r="R6098" t="str">
            <v>290710081All</v>
          </cell>
          <cell r="S6098">
            <v>28</v>
          </cell>
        </row>
        <row r="6099">
          <cell r="A6099" t="str">
            <v>290750051All</v>
          </cell>
          <cell r="B6099">
            <v>53</v>
          </cell>
          <cell r="R6099" t="str">
            <v>290710091All</v>
          </cell>
          <cell r="S6099">
            <v>19</v>
          </cell>
        </row>
        <row r="6100">
          <cell r="A6100" t="str">
            <v>290750081All</v>
          </cell>
          <cell r="B6100">
            <v>27</v>
          </cell>
          <cell r="R6100" t="str">
            <v>290730011All</v>
          </cell>
          <cell r="S6100">
            <v>32</v>
          </cell>
        </row>
        <row r="6101">
          <cell r="A6101" t="str">
            <v>290770011All</v>
          </cell>
          <cell r="B6101">
            <v>17</v>
          </cell>
          <cell r="R6101" t="str">
            <v>290730041All</v>
          </cell>
          <cell r="S6101">
            <v>81</v>
          </cell>
        </row>
        <row r="6102">
          <cell r="A6102" t="str">
            <v>290770041All</v>
          </cell>
          <cell r="B6102">
            <v>82</v>
          </cell>
          <cell r="R6102" t="str">
            <v>290730051All</v>
          </cell>
          <cell r="S6102">
            <v>51</v>
          </cell>
        </row>
        <row r="6103">
          <cell r="A6103" t="str">
            <v>290770081All</v>
          </cell>
          <cell r="B6103">
            <v>20</v>
          </cell>
          <cell r="R6103" t="str">
            <v>290730081All</v>
          </cell>
          <cell r="S6103">
            <v>26</v>
          </cell>
        </row>
        <row r="6104">
          <cell r="A6104" t="str">
            <v>290790011All</v>
          </cell>
          <cell r="B6104">
            <v>34</v>
          </cell>
          <cell r="R6104" t="str">
            <v>290750011All</v>
          </cell>
          <cell r="S6104">
            <v>34</v>
          </cell>
        </row>
        <row r="6105">
          <cell r="A6105" t="str">
            <v>290790041All</v>
          </cell>
          <cell r="B6105">
            <v>83</v>
          </cell>
          <cell r="R6105" t="str">
            <v>290750041All</v>
          </cell>
          <cell r="S6105">
            <v>86</v>
          </cell>
        </row>
        <row r="6106">
          <cell r="A6106" t="str">
            <v>290790051All</v>
          </cell>
          <cell r="B6106">
            <v>57</v>
          </cell>
          <cell r="R6106" t="str">
            <v>290750051All</v>
          </cell>
          <cell r="S6106">
            <v>53</v>
          </cell>
        </row>
        <row r="6107">
          <cell r="A6107" t="str">
            <v>290790081All</v>
          </cell>
          <cell r="B6107">
            <v>26</v>
          </cell>
          <cell r="R6107" t="str">
            <v>290750081All</v>
          </cell>
          <cell r="S6107">
            <v>27</v>
          </cell>
        </row>
        <row r="6108">
          <cell r="A6108" t="str">
            <v>290810011All</v>
          </cell>
          <cell r="B6108">
            <v>28</v>
          </cell>
          <cell r="R6108" t="str">
            <v>290770011All</v>
          </cell>
          <cell r="S6108">
            <v>17</v>
          </cell>
        </row>
        <row r="6109">
          <cell r="A6109" t="str">
            <v>290810016All</v>
          </cell>
          <cell r="B6109">
            <v>29</v>
          </cell>
          <cell r="R6109" t="str">
            <v>290770041All</v>
          </cell>
          <cell r="S6109">
            <v>82</v>
          </cell>
        </row>
        <row r="6110">
          <cell r="A6110" t="str">
            <v>290810041All</v>
          </cell>
          <cell r="B6110">
            <v>87</v>
          </cell>
          <cell r="R6110" t="str">
            <v>290770081All</v>
          </cell>
          <cell r="S6110">
            <v>20</v>
          </cell>
        </row>
        <row r="6111">
          <cell r="A6111" t="str">
            <v>290810051All</v>
          </cell>
          <cell r="B6111">
            <v>50</v>
          </cell>
          <cell r="R6111" t="str">
            <v>290790011All</v>
          </cell>
          <cell r="S6111">
            <v>34</v>
          </cell>
        </row>
        <row r="6112">
          <cell r="A6112" t="str">
            <v>290810081All</v>
          </cell>
          <cell r="B6112">
            <v>27</v>
          </cell>
          <cell r="R6112" t="str">
            <v>290790041All</v>
          </cell>
          <cell r="S6112">
            <v>83</v>
          </cell>
        </row>
        <row r="6113">
          <cell r="A6113" t="str">
            <v>290830011All</v>
          </cell>
          <cell r="B6113">
            <v>28</v>
          </cell>
          <cell r="R6113" t="str">
            <v>290790051All</v>
          </cell>
          <cell r="S6113">
            <v>57</v>
          </cell>
        </row>
        <row r="6114">
          <cell r="A6114" t="str">
            <v>290830041All</v>
          </cell>
          <cell r="B6114">
            <v>67</v>
          </cell>
          <cell r="R6114" t="str">
            <v>290790081All</v>
          </cell>
          <cell r="S6114">
            <v>26</v>
          </cell>
        </row>
        <row r="6115">
          <cell r="A6115" t="str">
            <v>290830051All</v>
          </cell>
          <cell r="B6115">
            <v>53</v>
          </cell>
          <cell r="R6115" t="str">
            <v>290810011All</v>
          </cell>
          <cell r="S6115">
            <v>28</v>
          </cell>
        </row>
        <row r="6116">
          <cell r="A6116" t="str">
            <v>290830081All</v>
          </cell>
          <cell r="B6116">
            <v>20</v>
          </cell>
          <cell r="R6116" t="str">
            <v>290810016All</v>
          </cell>
          <cell r="S6116">
            <v>29</v>
          </cell>
        </row>
        <row r="6117">
          <cell r="A6117" t="str">
            <v>290850011All</v>
          </cell>
          <cell r="B6117">
            <v>25</v>
          </cell>
          <cell r="R6117" t="str">
            <v>290810041All</v>
          </cell>
          <cell r="S6117">
            <v>87</v>
          </cell>
        </row>
        <row r="6118">
          <cell r="A6118" t="str">
            <v>290850041All</v>
          </cell>
          <cell r="B6118">
            <v>68</v>
          </cell>
          <cell r="R6118" t="str">
            <v>290810051All</v>
          </cell>
          <cell r="S6118">
            <v>50</v>
          </cell>
        </row>
        <row r="6119">
          <cell r="A6119" t="str">
            <v>290850051All</v>
          </cell>
          <cell r="B6119">
            <v>46</v>
          </cell>
          <cell r="R6119" t="str">
            <v>290810081All</v>
          </cell>
          <cell r="S6119">
            <v>27</v>
          </cell>
        </row>
        <row r="6120">
          <cell r="A6120" t="str">
            <v>290850081All</v>
          </cell>
          <cell r="B6120">
            <v>21</v>
          </cell>
          <cell r="R6120" t="str">
            <v>290830011All</v>
          </cell>
          <cell r="S6120">
            <v>28</v>
          </cell>
        </row>
        <row r="6121">
          <cell r="A6121" t="str">
            <v>290870011All</v>
          </cell>
          <cell r="B6121">
            <v>33</v>
          </cell>
          <cell r="R6121" t="str">
            <v>290830041All</v>
          </cell>
          <cell r="S6121">
            <v>67</v>
          </cell>
        </row>
        <row r="6122">
          <cell r="A6122" t="str">
            <v>290870041All</v>
          </cell>
          <cell r="B6122">
            <v>113</v>
          </cell>
          <cell r="R6122" t="str">
            <v>290830051All</v>
          </cell>
          <cell r="S6122">
            <v>53</v>
          </cell>
        </row>
        <row r="6123">
          <cell r="A6123" t="str">
            <v>290870051All</v>
          </cell>
          <cell r="B6123">
            <v>53</v>
          </cell>
          <cell r="R6123" t="str">
            <v>290830081All</v>
          </cell>
          <cell r="S6123">
            <v>20</v>
          </cell>
        </row>
        <row r="6124">
          <cell r="A6124" t="str">
            <v>290870081All</v>
          </cell>
          <cell r="B6124">
            <v>33</v>
          </cell>
          <cell r="R6124" t="str">
            <v>290850011All</v>
          </cell>
          <cell r="S6124">
            <v>25</v>
          </cell>
        </row>
        <row r="6125">
          <cell r="A6125" t="str">
            <v>290890011All</v>
          </cell>
          <cell r="B6125">
            <v>32</v>
          </cell>
          <cell r="R6125" t="str">
            <v>290850041All</v>
          </cell>
          <cell r="S6125">
            <v>68</v>
          </cell>
        </row>
        <row r="6126">
          <cell r="A6126" t="str">
            <v>290890041All</v>
          </cell>
          <cell r="B6126">
            <v>103</v>
          </cell>
          <cell r="R6126" t="str">
            <v>290850051All</v>
          </cell>
          <cell r="S6126">
            <v>46</v>
          </cell>
        </row>
        <row r="6127">
          <cell r="A6127" t="str">
            <v>290890051All</v>
          </cell>
          <cell r="B6127">
            <v>55</v>
          </cell>
          <cell r="R6127" t="str">
            <v>290850081All</v>
          </cell>
          <cell r="S6127">
            <v>21</v>
          </cell>
        </row>
        <row r="6128">
          <cell r="A6128" t="str">
            <v>290890081All</v>
          </cell>
          <cell r="B6128">
            <v>29</v>
          </cell>
          <cell r="R6128" t="str">
            <v>290870011All</v>
          </cell>
          <cell r="S6128">
            <v>33</v>
          </cell>
        </row>
        <row r="6129">
          <cell r="A6129" t="str">
            <v>290950011All</v>
          </cell>
          <cell r="B6129">
            <v>34</v>
          </cell>
          <cell r="R6129" t="str">
            <v>290870041All</v>
          </cell>
          <cell r="S6129">
            <v>113</v>
          </cell>
        </row>
        <row r="6130">
          <cell r="A6130" t="str">
            <v>290950041All</v>
          </cell>
          <cell r="B6130">
            <v>90</v>
          </cell>
          <cell r="R6130" t="str">
            <v>290870051All</v>
          </cell>
          <cell r="S6130">
            <v>53</v>
          </cell>
        </row>
        <row r="6131">
          <cell r="A6131" t="str">
            <v>290950051All</v>
          </cell>
          <cell r="B6131">
            <v>55</v>
          </cell>
          <cell r="R6131" t="str">
            <v>290870081All</v>
          </cell>
          <cell r="S6131">
            <v>33</v>
          </cell>
        </row>
        <row r="6132">
          <cell r="A6132" t="str">
            <v>290950081All</v>
          </cell>
          <cell r="B6132">
            <v>27</v>
          </cell>
          <cell r="R6132" t="str">
            <v>290890011All</v>
          </cell>
          <cell r="S6132">
            <v>32</v>
          </cell>
        </row>
        <row r="6133">
          <cell r="A6133" t="str">
            <v>290970011All</v>
          </cell>
          <cell r="B6133">
            <v>29</v>
          </cell>
          <cell r="R6133" t="str">
            <v>290890041All</v>
          </cell>
          <cell r="S6133">
            <v>103</v>
          </cell>
        </row>
        <row r="6134">
          <cell r="A6134" t="str">
            <v>290970041All</v>
          </cell>
          <cell r="B6134">
            <v>88</v>
          </cell>
          <cell r="R6134" t="str">
            <v>290890051All</v>
          </cell>
          <cell r="S6134">
            <v>55</v>
          </cell>
        </row>
        <row r="6135">
          <cell r="A6135" t="str">
            <v>290970051All</v>
          </cell>
          <cell r="B6135">
            <v>57</v>
          </cell>
          <cell r="R6135" t="str">
            <v>290890081All</v>
          </cell>
          <cell r="S6135">
            <v>29</v>
          </cell>
        </row>
        <row r="6136">
          <cell r="A6136" t="str">
            <v>290970081All</v>
          </cell>
          <cell r="B6136">
            <v>19</v>
          </cell>
          <cell r="R6136" t="str">
            <v>290950011All</v>
          </cell>
          <cell r="S6136">
            <v>34</v>
          </cell>
        </row>
        <row r="6137">
          <cell r="A6137" t="str">
            <v>290990011All</v>
          </cell>
          <cell r="B6137">
            <v>32</v>
          </cell>
          <cell r="R6137" t="str">
            <v>290950041All</v>
          </cell>
          <cell r="S6137">
            <v>90</v>
          </cell>
        </row>
        <row r="6138">
          <cell r="A6138" t="str">
            <v>290990041All</v>
          </cell>
          <cell r="B6138">
            <v>88</v>
          </cell>
          <cell r="R6138" t="str">
            <v>290950051All</v>
          </cell>
          <cell r="S6138">
            <v>55</v>
          </cell>
        </row>
        <row r="6139">
          <cell r="A6139" t="str">
            <v>290990051All</v>
          </cell>
          <cell r="B6139">
            <v>47</v>
          </cell>
          <cell r="R6139" t="str">
            <v>290950081All</v>
          </cell>
          <cell r="S6139">
            <v>27</v>
          </cell>
        </row>
        <row r="6140">
          <cell r="A6140" t="str">
            <v>290990081All</v>
          </cell>
          <cell r="B6140">
            <v>28</v>
          </cell>
          <cell r="R6140" t="str">
            <v>290970011All</v>
          </cell>
          <cell r="S6140">
            <v>29</v>
          </cell>
        </row>
        <row r="6141">
          <cell r="A6141" t="str">
            <v>291010011All</v>
          </cell>
          <cell r="B6141">
            <v>33</v>
          </cell>
          <cell r="R6141" t="str">
            <v>290970041All</v>
          </cell>
          <cell r="S6141">
            <v>88</v>
          </cell>
        </row>
        <row r="6142">
          <cell r="A6142" t="str">
            <v>291010016All</v>
          </cell>
          <cell r="B6142">
            <v>30</v>
          </cell>
          <cell r="R6142" t="str">
            <v>290970051All</v>
          </cell>
          <cell r="S6142">
            <v>57</v>
          </cell>
        </row>
        <row r="6143">
          <cell r="A6143" t="str">
            <v>291010041All</v>
          </cell>
          <cell r="B6143">
            <v>81</v>
          </cell>
          <cell r="R6143" t="str">
            <v>290970081All</v>
          </cell>
          <cell r="S6143">
            <v>19</v>
          </cell>
        </row>
        <row r="6144">
          <cell r="A6144" t="str">
            <v>291010051All</v>
          </cell>
          <cell r="B6144">
            <v>47</v>
          </cell>
          <cell r="R6144" t="str">
            <v>290990011All</v>
          </cell>
          <cell r="S6144">
            <v>32</v>
          </cell>
        </row>
        <row r="6145">
          <cell r="A6145" t="str">
            <v>291010081All</v>
          </cell>
          <cell r="B6145">
            <v>24</v>
          </cell>
          <cell r="R6145" t="str">
            <v>290990041All</v>
          </cell>
          <cell r="S6145">
            <v>88</v>
          </cell>
        </row>
        <row r="6146">
          <cell r="A6146" t="str">
            <v>291030011All</v>
          </cell>
          <cell r="B6146">
            <v>32</v>
          </cell>
          <cell r="R6146" t="str">
            <v>290990051All</v>
          </cell>
          <cell r="S6146">
            <v>47</v>
          </cell>
        </row>
        <row r="6147">
          <cell r="A6147" t="str">
            <v>291030041All</v>
          </cell>
          <cell r="B6147">
            <v>97</v>
          </cell>
          <cell r="R6147" t="str">
            <v>290990081All</v>
          </cell>
          <cell r="S6147">
            <v>28</v>
          </cell>
        </row>
        <row r="6148">
          <cell r="A6148" t="str">
            <v>291030051All</v>
          </cell>
          <cell r="B6148">
            <v>57</v>
          </cell>
          <cell r="R6148" t="str">
            <v>291010011All</v>
          </cell>
          <cell r="S6148">
            <v>33</v>
          </cell>
        </row>
        <row r="6149">
          <cell r="A6149" t="str">
            <v>291030081All</v>
          </cell>
          <cell r="B6149">
            <v>29</v>
          </cell>
          <cell r="R6149" t="str">
            <v>291010016All</v>
          </cell>
          <cell r="S6149">
            <v>30</v>
          </cell>
        </row>
        <row r="6150">
          <cell r="A6150" t="str">
            <v>291050011All</v>
          </cell>
          <cell r="B6150">
            <v>16</v>
          </cell>
          <cell r="R6150" t="str">
            <v>291010041All</v>
          </cell>
          <cell r="S6150">
            <v>81</v>
          </cell>
        </row>
        <row r="6151">
          <cell r="A6151" t="str">
            <v>291050041All</v>
          </cell>
          <cell r="B6151">
            <v>76</v>
          </cell>
          <cell r="R6151" t="str">
            <v>291010051All</v>
          </cell>
          <cell r="S6151">
            <v>47</v>
          </cell>
        </row>
        <row r="6152">
          <cell r="A6152" t="str">
            <v>291050051All</v>
          </cell>
          <cell r="B6152">
            <v>39</v>
          </cell>
          <cell r="R6152" t="str">
            <v>291010081All</v>
          </cell>
          <cell r="S6152">
            <v>24</v>
          </cell>
        </row>
        <row r="6153">
          <cell r="A6153" t="str">
            <v>291050081All</v>
          </cell>
          <cell r="B6153">
            <v>20</v>
          </cell>
          <cell r="R6153" t="str">
            <v>291030011All</v>
          </cell>
          <cell r="S6153">
            <v>32</v>
          </cell>
        </row>
        <row r="6154">
          <cell r="A6154" t="str">
            <v>291070011All</v>
          </cell>
          <cell r="B6154">
            <v>35</v>
          </cell>
          <cell r="R6154" t="str">
            <v>291030041All</v>
          </cell>
          <cell r="S6154">
            <v>97</v>
          </cell>
        </row>
        <row r="6155">
          <cell r="A6155" t="str">
            <v>291070041All</v>
          </cell>
          <cell r="B6155">
            <v>104</v>
          </cell>
          <cell r="R6155" t="str">
            <v>291030051All</v>
          </cell>
          <cell r="S6155">
            <v>57</v>
          </cell>
        </row>
        <row r="6156">
          <cell r="A6156" t="str">
            <v>291070051All</v>
          </cell>
          <cell r="B6156">
            <v>49</v>
          </cell>
          <cell r="R6156" t="str">
            <v>291030081All</v>
          </cell>
          <cell r="S6156">
            <v>29</v>
          </cell>
        </row>
        <row r="6157">
          <cell r="A6157" t="str">
            <v>291070081All</v>
          </cell>
          <cell r="B6157">
            <v>32</v>
          </cell>
          <cell r="R6157" t="str">
            <v>291050011All</v>
          </cell>
          <cell r="S6157">
            <v>16</v>
          </cell>
        </row>
        <row r="6158">
          <cell r="A6158" t="str">
            <v>291090011All</v>
          </cell>
          <cell r="B6158">
            <v>25</v>
          </cell>
          <cell r="R6158" t="str">
            <v>291050041All</v>
          </cell>
          <cell r="S6158">
            <v>76</v>
          </cell>
        </row>
        <row r="6159">
          <cell r="A6159" t="str">
            <v>291090041All</v>
          </cell>
          <cell r="B6159">
            <v>81</v>
          </cell>
          <cell r="R6159" t="str">
            <v>291050051All</v>
          </cell>
          <cell r="S6159">
            <v>39</v>
          </cell>
        </row>
        <row r="6160">
          <cell r="A6160" t="str">
            <v>291090051All</v>
          </cell>
          <cell r="B6160">
            <v>43</v>
          </cell>
          <cell r="R6160" t="str">
            <v>291050081All</v>
          </cell>
          <cell r="S6160">
            <v>20</v>
          </cell>
        </row>
        <row r="6161">
          <cell r="A6161" t="str">
            <v>291090081All</v>
          </cell>
          <cell r="B6161">
            <v>16</v>
          </cell>
          <cell r="R6161" t="str">
            <v>291070011All</v>
          </cell>
          <cell r="S6161">
            <v>35</v>
          </cell>
        </row>
        <row r="6162">
          <cell r="A6162" t="str">
            <v>291110011All</v>
          </cell>
          <cell r="B6162">
            <v>36</v>
          </cell>
          <cell r="R6162" t="str">
            <v>291070041All</v>
          </cell>
          <cell r="S6162">
            <v>104</v>
          </cell>
        </row>
        <row r="6163">
          <cell r="A6163" t="str">
            <v>291110041All</v>
          </cell>
          <cell r="B6163">
            <v>92</v>
          </cell>
          <cell r="R6163" t="str">
            <v>291070051All</v>
          </cell>
          <cell r="S6163">
            <v>49</v>
          </cell>
        </row>
        <row r="6164">
          <cell r="A6164" t="str">
            <v>291110051All</v>
          </cell>
          <cell r="B6164">
            <v>62</v>
          </cell>
          <cell r="R6164" t="str">
            <v>291070081All</v>
          </cell>
          <cell r="S6164">
            <v>32</v>
          </cell>
        </row>
        <row r="6165">
          <cell r="A6165" t="str">
            <v>291110081All</v>
          </cell>
          <cell r="B6165">
            <v>29</v>
          </cell>
          <cell r="R6165" t="str">
            <v>291090011All</v>
          </cell>
          <cell r="S6165">
            <v>25</v>
          </cell>
        </row>
        <row r="6166">
          <cell r="A6166" t="str">
            <v>291130011All</v>
          </cell>
          <cell r="B6166">
            <v>34</v>
          </cell>
          <cell r="R6166" t="str">
            <v>291090041All</v>
          </cell>
          <cell r="S6166">
            <v>81</v>
          </cell>
        </row>
        <row r="6167">
          <cell r="A6167" t="str">
            <v>291130041All</v>
          </cell>
          <cell r="B6167">
            <v>82</v>
          </cell>
          <cell r="R6167" t="str">
            <v>291090051All</v>
          </cell>
          <cell r="S6167">
            <v>43</v>
          </cell>
        </row>
        <row r="6168">
          <cell r="A6168" t="str">
            <v>291130051All</v>
          </cell>
          <cell r="B6168">
            <v>57</v>
          </cell>
          <cell r="R6168" t="str">
            <v>291090081All</v>
          </cell>
          <cell r="S6168">
            <v>16</v>
          </cell>
        </row>
        <row r="6169">
          <cell r="A6169" t="str">
            <v>291130081All</v>
          </cell>
          <cell r="B6169">
            <v>27</v>
          </cell>
          <cell r="R6169" t="str">
            <v>291110011All</v>
          </cell>
          <cell r="S6169">
            <v>36</v>
          </cell>
        </row>
        <row r="6170">
          <cell r="A6170" t="str">
            <v>291150011All</v>
          </cell>
          <cell r="B6170">
            <v>37</v>
          </cell>
          <cell r="R6170" t="str">
            <v>291110041All</v>
          </cell>
          <cell r="S6170">
            <v>92</v>
          </cell>
        </row>
        <row r="6171">
          <cell r="A6171" t="str">
            <v>291150041All</v>
          </cell>
          <cell r="B6171">
            <v>85</v>
          </cell>
          <cell r="R6171" t="str">
            <v>291110051All</v>
          </cell>
          <cell r="S6171">
            <v>62</v>
          </cell>
        </row>
        <row r="6172">
          <cell r="A6172" t="str">
            <v>291150051All</v>
          </cell>
          <cell r="B6172">
            <v>55</v>
          </cell>
          <cell r="R6172" t="str">
            <v>291110081All</v>
          </cell>
          <cell r="S6172">
            <v>29</v>
          </cell>
        </row>
        <row r="6173">
          <cell r="A6173" t="str">
            <v>291150081All</v>
          </cell>
          <cell r="B6173">
            <v>27</v>
          </cell>
          <cell r="R6173" t="str">
            <v>291130011All</v>
          </cell>
          <cell r="S6173">
            <v>34</v>
          </cell>
        </row>
        <row r="6174">
          <cell r="A6174" t="str">
            <v>291170011All</v>
          </cell>
          <cell r="B6174">
            <v>34</v>
          </cell>
          <cell r="R6174" t="str">
            <v>291130041All</v>
          </cell>
          <cell r="S6174">
            <v>82</v>
          </cell>
        </row>
        <row r="6175">
          <cell r="A6175" t="str">
            <v>291170041All</v>
          </cell>
          <cell r="B6175">
            <v>87</v>
          </cell>
          <cell r="R6175" t="str">
            <v>291130051All</v>
          </cell>
          <cell r="S6175">
            <v>57</v>
          </cell>
        </row>
        <row r="6176">
          <cell r="A6176" t="str">
            <v>291170051All</v>
          </cell>
          <cell r="B6176">
            <v>64</v>
          </cell>
          <cell r="R6176" t="str">
            <v>291130081All</v>
          </cell>
          <cell r="S6176">
            <v>27</v>
          </cell>
        </row>
        <row r="6177">
          <cell r="A6177" t="str">
            <v>291170081All</v>
          </cell>
          <cell r="B6177">
            <v>26</v>
          </cell>
          <cell r="R6177" t="str">
            <v>291150011All</v>
          </cell>
          <cell r="S6177">
            <v>37</v>
          </cell>
        </row>
        <row r="6178">
          <cell r="A6178" t="str">
            <v>291190011All</v>
          </cell>
          <cell r="B6178">
            <v>16</v>
          </cell>
          <cell r="R6178" t="str">
            <v>291150041All</v>
          </cell>
          <cell r="S6178">
            <v>85</v>
          </cell>
        </row>
        <row r="6179">
          <cell r="A6179" t="str">
            <v>291190041All</v>
          </cell>
          <cell r="B6179">
            <v>80</v>
          </cell>
          <cell r="R6179" t="str">
            <v>291150051All</v>
          </cell>
          <cell r="S6179">
            <v>55</v>
          </cell>
        </row>
        <row r="6180">
          <cell r="A6180" t="str">
            <v>291210011All</v>
          </cell>
          <cell r="B6180">
            <v>36</v>
          </cell>
          <cell r="R6180" t="str">
            <v>291150081All</v>
          </cell>
          <cell r="S6180">
            <v>27</v>
          </cell>
        </row>
        <row r="6181">
          <cell r="A6181" t="str">
            <v>291210041All</v>
          </cell>
          <cell r="B6181">
            <v>97</v>
          </cell>
          <cell r="R6181" t="str">
            <v>291170011All</v>
          </cell>
          <cell r="S6181">
            <v>34</v>
          </cell>
        </row>
        <row r="6182">
          <cell r="A6182" t="str">
            <v>291210051All</v>
          </cell>
          <cell r="B6182">
            <v>62</v>
          </cell>
          <cell r="R6182" t="str">
            <v>291170041All</v>
          </cell>
          <cell r="S6182">
            <v>87</v>
          </cell>
        </row>
        <row r="6183">
          <cell r="A6183" t="str">
            <v>291210081All</v>
          </cell>
          <cell r="B6183">
            <v>29</v>
          </cell>
          <cell r="R6183" t="str">
            <v>291170051All</v>
          </cell>
          <cell r="S6183">
            <v>64</v>
          </cell>
        </row>
        <row r="6184">
          <cell r="A6184" t="str">
            <v>291230011All</v>
          </cell>
          <cell r="B6184">
            <v>16</v>
          </cell>
          <cell r="R6184" t="str">
            <v>291170081All</v>
          </cell>
          <cell r="S6184">
            <v>26</v>
          </cell>
        </row>
        <row r="6185">
          <cell r="A6185" t="str">
            <v>291230041All</v>
          </cell>
          <cell r="B6185">
            <v>80</v>
          </cell>
          <cell r="R6185" t="str">
            <v>291190011All</v>
          </cell>
          <cell r="S6185">
            <v>16</v>
          </cell>
        </row>
        <row r="6186">
          <cell r="A6186" t="str">
            <v>291230051All</v>
          </cell>
          <cell r="B6186">
            <v>39</v>
          </cell>
          <cell r="R6186" t="str">
            <v>291190041All</v>
          </cell>
          <cell r="S6186">
            <v>80</v>
          </cell>
        </row>
        <row r="6187">
          <cell r="A6187" t="str">
            <v>291230081All</v>
          </cell>
          <cell r="B6187">
            <v>18</v>
          </cell>
          <cell r="R6187" t="str">
            <v>291210011All</v>
          </cell>
          <cell r="S6187">
            <v>36</v>
          </cell>
        </row>
        <row r="6188">
          <cell r="A6188" t="str">
            <v>291250011All</v>
          </cell>
          <cell r="B6188">
            <v>21</v>
          </cell>
          <cell r="R6188" t="str">
            <v>291210041All</v>
          </cell>
          <cell r="S6188">
            <v>97</v>
          </cell>
        </row>
        <row r="6189">
          <cell r="A6189" t="str">
            <v>291250041All</v>
          </cell>
          <cell r="B6189">
            <v>64</v>
          </cell>
          <cell r="R6189" t="str">
            <v>291210051All</v>
          </cell>
          <cell r="S6189">
            <v>62</v>
          </cell>
        </row>
        <row r="6190">
          <cell r="A6190" t="str">
            <v>291250051All</v>
          </cell>
          <cell r="B6190">
            <v>50</v>
          </cell>
          <cell r="R6190" t="str">
            <v>291210081All</v>
          </cell>
          <cell r="S6190">
            <v>29</v>
          </cell>
        </row>
        <row r="6191">
          <cell r="A6191" t="str">
            <v>291250081All</v>
          </cell>
          <cell r="B6191">
            <v>20</v>
          </cell>
          <cell r="R6191" t="str">
            <v>291230011All</v>
          </cell>
          <cell r="S6191">
            <v>16</v>
          </cell>
        </row>
        <row r="6192">
          <cell r="A6192" t="str">
            <v>291270011All</v>
          </cell>
          <cell r="B6192">
            <v>38</v>
          </cell>
          <cell r="R6192" t="str">
            <v>291230041All</v>
          </cell>
          <cell r="S6192">
            <v>80</v>
          </cell>
        </row>
        <row r="6193">
          <cell r="A6193" t="str">
            <v>291270041All</v>
          </cell>
          <cell r="B6193">
            <v>97</v>
          </cell>
          <cell r="R6193" t="str">
            <v>291230051All</v>
          </cell>
          <cell r="S6193">
            <v>39</v>
          </cell>
        </row>
        <row r="6194">
          <cell r="A6194" t="str">
            <v>291270051All</v>
          </cell>
          <cell r="B6194">
            <v>60</v>
          </cell>
          <cell r="R6194" t="str">
            <v>291230081All</v>
          </cell>
          <cell r="S6194">
            <v>18</v>
          </cell>
        </row>
        <row r="6195">
          <cell r="A6195" t="str">
            <v>291270081All</v>
          </cell>
          <cell r="B6195">
            <v>30</v>
          </cell>
          <cell r="R6195" t="str">
            <v>291250011All</v>
          </cell>
          <cell r="S6195">
            <v>21</v>
          </cell>
        </row>
        <row r="6196">
          <cell r="A6196" t="str">
            <v>291290011All</v>
          </cell>
          <cell r="B6196">
            <v>33</v>
          </cell>
          <cell r="R6196" t="str">
            <v>291250041All</v>
          </cell>
          <cell r="S6196">
            <v>64</v>
          </cell>
        </row>
        <row r="6197">
          <cell r="A6197" t="str">
            <v>291290041All</v>
          </cell>
          <cell r="B6197">
            <v>91</v>
          </cell>
          <cell r="R6197" t="str">
            <v>291250051All</v>
          </cell>
          <cell r="S6197">
            <v>50</v>
          </cell>
        </row>
        <row r="6198">
          <cell r="A6198" t="str">
            <v>291290051All</v>
          </cell>
          <cell r="B6198">
            <v>50</v>
          </cell>
          <cell r="R6198" t="str">
            <v>291250081All</v>
          </cell>
          <cell r="S6198">
            <v>20</v>
          </cell>
        </row>
        <row r="6199">
          <cell r="A6199" t="str">
            <v>291290081All</v>
          </cell>
          <cell r="B6199">
            <v>27</v>
          </cell>
          <cell r="R6199" t="str">
            <v>291270011All</v>
          </cell>
          <cell r="S6199">
            <v>38</v>
          </cell>
        </row>
        <row r="6200">
          <cell r="A6200" t="str">
            <v>291310011All</v>
          </cell>
          <cell r="B6200">
            <v>19</v>
          </cell>
          <cell r="R6200" t="str">
            <v>291270041All</v>
          </cell>
          <cell r="S6200">
            <v>97</v>
          </cell>
        </row>
        <row r="6201">
          <cell r="A6201" t="str">
            <v>291310041All</v>
          </cell>
          <cell r="B6201">
            <v>76</v>
          </cell>
          <cell r="R6201" t="str">
            <v>291270051All</v>
          </cell>
          <cell r="S6201">
            <v>60</v>
          </cell>
        </row>
        <row r="6202">
          <cell r="A6202" t="str">
            <v>291310051All</v>
          </cell>
          <cell r="B6202">
            <v>48</v>
          </cell>
          <cell r="R6202" t="str">
            <v>291270081All</v>
          </cell>
          <cell r="S6202">
            <v>30</v>
          </cell>
        </row>
        <row r="6203">
          <cell r="A6203" t="str">
            <v>291310081All</v>
          </cell>
          <cell r="B6203">
            <v>24</v>
          </cell>
          <cell r="R6203" t="str">
            <v>291290011All</v>
          </cell>
          <cell r="S6203">
            <v>33</v>
          </cell>
        </row>
        <row r="6204">
          <cell r="A6204" t="str">
            <v>291330011All</v>
          </cell>
          <cell r="B6204">
            <v>42</v>
          </cell>
          <cell r="R6204" t="str">
            <v>291290041All</v>
          </cell>
          <cell r="S6204">
            <v>91</v>
          </cell>
        </row>
        <row r="6205">
          <cell r="A6205" t="str">
            <v>291330011Irrigated</v>
          </cell>
          <cell r="B6205">
            <v>42</v>
          </cell>
          <cell r="R6205" t="str">
            <v>291290051All</v>
          </cell>
          <cell r="S6205">
            <v>50</v>
          </cell>
        </row>
        <row r="6206">
          <cell r="A6206" t="str">
            <v>291330011Nonirrigated</v>
          </cell>
          <cell r="B6206">
            <v>42</v>
          </cell>
          <cell r="R6206" t="str">
            <v>291290081All</v>
          </cell>
          <cell r="S6206">
            <v>27</v>
          </cell>
        </row>
        <row r="6207">
          <cell r="A6207" t="str">
            <v>291330041All</v>
          </cell>
          <cell r="B6207">
            <v>116</v>
          </cell>
          <cell r="R6207" t="str">
            <v>291310011All</v>
          </cell>
          <cell r="S6207">
            <v>19</v>
          </cell>
        </row>
        <row r="6208">
          <cell r="A6208" t="str">
            <v>291330041Irrigated</v>
          </cell>
          <cell r="B6208">
            <v>119</v>
          </cell>
          <cell r="R6208" t="str">
            <v>291310041All</v>
          </cell>
          <cell r="S6208">
            <v>76</v>
          </cell>
        </row>
        <row r="6209">
          <cell r="A6209" t="str">
            <v>291330041Nonirrigated</v>
          </cell>
          <cell r="B6209">
            <v>111</v>
          </cell>
          <cell r="R6209" t="str">
            <v>291310051All</v>
          </cell>
          <cell r="S6209">
            <v>48</v>
          </cell>
        </row>
        <row r="6210">
          <cell r="A6210" t="str">
            <v>291330051All</v>
          </cell>
          <cell r="B6210">
            <v>76</v>
          </cell>
          <cell r="R6210" t="str">
            <v>291310081All</v>
          </cell>
          <cell r="S6210">
            <v>24</v>
          </cell>
        </row>
        <row r="6211">
          <cell r="A6211" t="str">
            <v>291330081All</v>
          </cell>
          <cell r="B6211">
            <v>27</v>
          </cell>
          <cell r="R6211" t="str">
            <v>291330011All</v>
          </cell>
          <cell r="S6211">
            <v>42</v>
          </cell>
        </row>
        <row r="6212">
          <cell r="A6212" t="str">
            <v>291330081Irrigated</v>
          </cell>
          <cell r="B6212">
            <v>28</v>
          </cell>
          <cell r="R6212" t="str">
            <v>291330011Irrigated</v>
          </cell>
          <cell r="S6212">
            <v>42</v>
          </cell>
        </row>
        <row r="6213">
          <cell r="A6213" t="str">
            <v>291330081Nonirrigated</v>
          </cell>
          <cell r="B6213">
            <v>26</v>
          </cell>
          <cell r="R6213" t="str">
            <v>291330011NonIrrigated</v>
          </cell>
          <cell r="S6213">
            <v>42</v>
          </cell>
        </row>
        <row r="6214">
          <cell r="A6214" t="str">
            <v>291350011All</v>
          </cell>
          <cell r="B6214">
            <v>34</v>
          </cell>
          <cell r="R6214" t="str">
            <v>291330041All</v>
          </cell>
          <cell r="S6214">
            <v>116</v>
          </cell>
        </row>
        <row r="6215">
          <cell r="A6215" t="str">
            <v>291350041All</v>
          </cell>
          <cell r="B6215">
            <v>76</v>
          </cell>
          <cell r="R6215" t="str">
            <v>291330041Irrigated</v>
          </cell>
          <cell r="S6215">
            <v>119</v>
          </cell>
        </row>
        <row r="6216">
          <cell r="A6216" t="str">
            <v>291350051All</v>
          </cell>
          <cell r="B6216">
            <v>53</v>
          </cell>
          <cell r="R6216" t="str">
            <v>291330041NonIrrigated</v>
          </cell>
          <cell r="S6216">
            <v>111</v>
          </cell>
        </row>
        <row r="6217">
          <cell r="A6217" t="str">
            <v>291350081All</v>
          </cell>
          <cell r="B6217">
            <v>25</v>
          </cell>
          <cell r="R6217" t="str">
            <v>291330051All</v>
          </cell>
          <cell r="S6217">
            <v>76</v>
          </cell>
        </row>
        <row r="6218">
          <cell r="A6218" t="str">
            <v>291350091All</v>
          </cell>
          <cell r="B6218">
            <v>21</v>
          </cell>
          <cell r="R6218" t="str">
            <v>291330081All</v>
          </cell>
          <cell r="S6218">
            <v>27</v>
          </cell>
        </row>
        <row r="6219">
          <cell r="A6219" t="str">
            <v>291370011All</v>
          </cell>
          <cell r="B6219">
            <v>37</v>
          </cell>
          <cell r="R6219" t="str">
            <v>291330081Irrigated</v>
          </cell>
          <cell r="S6219">
            <v>28</v>
          </cell>
        </row>
        <row r="6220">
          <cell r="A6220" t="str">
            <v>291370041All</v>
          </cell>
          <cell r="B6220">
            <v>89</v>
          </cell>
          <cell r="R6220" t="str">
            <v>291330081NonIrrigated</v>
          </cell>
          <cell r="S6220">
            <v>26</v>
          </cell>
        </row>
        <row r="6221">
          <cell r="A6221" t="str">
            <v>291370051All</v>
          </cell>
          <cell r="B6221">
            <v>69</v>
          </cell>
          <cell r="R6221" t="str">
            <v>291350011All</v>
          </cell>
          <cell r="S6221">
            <v>34</v>
          </cell>
        </row>
        <row r="6222">
          <cell r="A6222" t="str">
            <v>291370081All</v>
          </cell>
          <cell r="B6222">
            <v>29</v>
          </cell>
          <cell r="R6222" t="str">
            <v>291350041All</v>
          </cell>
          <cell r="S6222">
            <v>76</v>
          </cell>
        </row>
        <row r="6223">
          <cell r="A6223" t="str">
            <v>291390011All</v>
          </cell>
          <cell r="B6223">
            <v>34</v>
          </cell>
          <cell r="R6223" t="str">
            <v>291350051All</v>
          </cell>
          <cell r="S6223">
            <v>53</v>
          </cell>
        </row>
        <row r="6224">
          <cell r="A6224" t="str">
            <v>291390041All</v>
          </cell>
          <cell r="B6224">
            <v>83</v>
          </cell>
          <cell r="R6224" t="str">
            <v>291350081All</v>
          </cell>
          <cell r="S6224">
            <v>25</v>
          </cell>
        </row>
        <row r="6225">
          <cell r="A6225" t="str">
            <v>291390051All</v>
          </cell>
          <cell r="B6225">
            <v>62</v>
          </cell>
          <cell r="R6225" t="str">
            <v>291350091All</v>
          </cell>
          <cell r="S6225">
            <v>21</v>
          </cell>
        </row>
        <row r="6226">
          <cell r="A6226" t="str">
            <v>291390081All</v>
          </cell>
          <cell r="B6226">
            <v>28</v>
          </cell>
          <cell r="R6226" t="str">
            <v>291370011All</v>
          </cell>
          <cell r="S6226">
            <v>37</v>
          </cell>
        </row>
        <row r="6227">
          <cell r="A6227" t="str">
            <v>291390091All</v>
          </cell>
          <cell r="B6227">
            <v>22</v>
          </cell>
          <cell r="R6227" t="str">
            <v>291370041All</v>
          </cell>
          <cell r="S6227">
            <v>89</v>
          </cell>
        </row>
        <row r="6228">
          <cell r="A6228" t="str">
            <v>291410011All</v>
          </cell>
          <cell r="B6228">
            <v>31</v>
          </cell>
          <cell r="R6228" t="str">
            <v>291370051All</v>
          </cell>
          <cell r="S6228">
            <v>69</v>
          </cell>
        </row>
        <row r="6229">
          <cell r="A6229" t="str">
            <v>291410041All</v>
          </cell>
          <cell r="B6229">
            <v>76</v>
          </cell>
          <cell r="R6229" t="str">
            <v>291370081All</v>
          </cell>
          <cell r="S6229">
            <v>29</v>
          </cell>
        </row>
        <row r="6230">
          <cell r="A6230" t="str">
            <v>291410051All</v>
          </cell>
          <cell r="B6230">
            <v>53</v>
          </cell>
          <cell r="R6230" t="str">
            <v>291390011All</v>
          </cell>
          <cell r="S6230">
            <v>34</v>
          </cell>
        </row>
        <row r="6231">
          <cell r="A6231" t="str">
            <v>291410081All</v>
          </cell>
          <cell r="B6231">
            <v>25</v>
          </cell>
          <cell r="R6231" t="str">
            <v>291390041All</v>
          </cell>
          <cell r="S6231">
            <v>83</v>
          </cell>
        </row>
        <row r="6232">
          <cell r="A6232" t="str">
            <v>291430011All</v>
          </cell>
          <cell r="B6232">
            <v>37</v>
          </cell>
          <cell r="R6232" t="str">
            <v>291390051All</v>
          </cell>
          <cell r="S6232">
            <v>62</v>
          </cell>
        </row>
        <row r="6233">
          <cell r="A6233" t="str">
            <v>291430018LGRAll</v>
          </cell>
          <cell r="B6233">
            <v>4358</v>
          </cell>
          <cell r="R6233" t="str">
            <v>291390081All</v>
          </cell>
          <cell r="S6233">
            <v>28</v>
          </cell>
        </row>
        <row r="6234">
          <cell r="A6234" t="str">
            <v>291430041All</v>
          </cell>
          <cell r="B6234">
            <v>113</v>
          </cell>
          <cell r="R6234" t="str">
            <v>291390091All</v>
          </cell>
          <cell r="S6234">
            <v>22</v>
          </cell>
        </row>
        <row r="6235">
          <cell r="A6235" t="str">
            <v>291430051All</v>
          </cell>
          <cell r="B6235">
            <v>62</v>
          </cell>
          <cell r="R6235" t="str">
            <v>291410011All</v>
          </cell>
          <cell r="S6235">
            <v>31</v>
          </cell>
        </row>
        <row r="6236">
          <cell r="A6236" t="str">
            <v>291430051Irrigated</v>
          </cell>
          <cell r="B6236">
            <v>62</v>
          </cell>
          <cell r="R6236" t="str">
            <v>291410041All</v>
          </cell>
          <cell r="S6236">
            <v>76</v>
          </cell>
        </row>
        <row r="6237">
          <cell r="A6237" t="str">
            <v>291430051Nonirrigated</v>
          </cell>
          <cell r="B6237">
            <v>62</v>
          </cell>
          <cell r="R6237" t="str">
            <v>291410051All</v>
          </cell>
          <cell r="S6237">
            <v>53</v>
          </cell>
        </row>
        <row r="6238">
          <cell r="A6238" t="str">
            <v>291430081All</v>
          </cell>
          <cell r="B6238">
            <v>28</v>
          </cell>
          <cell r="R6238" t="str">
            <v>291410081All</v>
          </cell>
          <cell r="S6238">
            <v>25</v>
          </cell>
        </row>
        <row r="6239">
          <cell r="A6239" t="str">
            <v>291430081Irrigated</v>
          </cell>
          <cell r="B6239">
            <v>29</v>
          </cell>
          <cell r="R6239" t="str">
            <v>291430011All</v>
          </cell>
          <cell r="S6239">
            <v>37</v>
          </cell>
        </row>
        <row r="6240">
          <cell r="A6240" t="str">
            <v>291430081Nonirrigated</v>
          </cell>
          <cell r="B6240">
            <v>26</v>
          </cell>
          <cell r="R6240" t="str">
            <v>291430018LGRAll</v>
          </cell>
          <cell r="S6240">
            <v>4358</v>
          </cell>
        </row>
        <row r="6241">
          <cell r="A6241" t="str">
            <v>291450011All</v>
          </cell>
          <cell r="B6241">
            <v>27</v>
          </cell>
          <cell r="R6241" t="str">
            <v>291430041All</v>
          </cell>
          <cell r="S6241">
            <v>113</v>
          </cell>
        </row>
        <row r="6242">
          <cell r="A6242" t="str">
            <v>291450041All</v>
          </cell>
          <cell r="B6242">
            <v>70</v>
          </cell>
          <cell r="R6242" t="str">
            <v>291430051All</v>
          </cell>
          <cell r="S6242">
            <v>62</v>
          </cell>
        </row>
        <row r="6243">
          <cell r="A6243" t="str">
            <v>291450051All</v>
          </cell>
          <cell r="B6243">
            <v>40</v>
          </cell>
          <cell r="R6243" t="str">
            <v>291430051Irrigated</v>
          </cell>
          <cell r="S6243">
            <v>62</v>
          </cell>
        </row>
        <row r="6244">
          <cell r="A6244" t="str">
            <v>291450081All</v>
          </cell>
          <cell r="B6244">
            <v>19</v>
          </cell>
          <cell r="R6244" t="str">
            <v>291430051NonIrrigated</v>
          </cell>
          <cell r="S6244">
            <v>62</v>
          </cell>
        </row>
        <row r="6245">
          <cell r="A6245" t="str">
            <v>291450091All</v>
          </cell>
          <cell r="B6245">
            <v>15</v>
          </cell>
          <cell r="R6245" t="str">
            <v>291430081All</v>
          </cell>
          <cell r="S6245">
            <v>28</v>
          </cell>
        </row>
        <row r="6246">
          <cell r="A6246" t="str">
            <v>291470011All</v>
          </cell>
          <cell r="B6246">
            <v>33</v>
          </cell>
          <cell r="R6246" t="str">
            <v>291430081Irrigated</v>
          </cell>
          <cell r="S6246">
            <v>29</v>
          </cell>
        </row>
        <row r="6247">
          <cell r="A6247" t="str">
            <v>291470016All</v>
          </cell>
          <cell r="B6247">
            <v>27</v>
          </cell>
          <cell r="R6247" t="str">
            <v>291430081NonIrrigated</v>
          </cell>
          <cell r="S6247">
            <v>26</v>
          </cell>
        </row>
        <row r="6248">
          <cell r="A6248" t="str">
            <v>291470041All</v>
          </cell>
          <cell r="B6248">
            <v>92</v>
          </cell>
          <cell r="R6248" t="str">
            <v>291450011All</v>
          </cell>
          <cell r="S6248">
            <v>27</v>
          </cell>
        </row>
        <row r="6249">
          <cell r="A6249" t="str">
            <v>291470051All</v>
          </cell>
          <cell r="B6249">
            <v>50</v>
          </cell>
          <cell r="R6249" t="str">
            <v>291450041All</v>
          </cell>
          <cell r="S6249">
            <v>70</v>
          </cell>
        </row>
        <row r="6250">
          <cell r="A6250" t="str">
            <v>291470081All</v>
          </cell>
          <cell r="B6250">
            <v>31</v>
          </cell>
          <cell r="R6250" t="str">
            <v>291450051All</v>
          </cell>
          <cell r="S6250">
            <v>40</v>
          </cell>
        </row>
        <row r="6251">
          <cell r="A6251" t="str">
            <v>291510011All</v>
          </cell>
          <cell r="B6251">
            <v>32</v>
          </cell>
          <cell r="R6251" t="str">
            <v>291450081All</v>
          </cell>
          <cell r="S6251">
            <v>19</v>
          </cell>
        </row>
        <row r="6252">
          <cell r="A6252" t="str">
            <v>291510041All</v>
          </cell>
          <cell r="B6252">
            <v>93</v>
          </cell>
          <cell r="R6252" t="str">
            <v>291450091All</v>
          </cell>
          <cell r="S6252">
            <v>15</v>
          </cell>
        </row>
        <row r="6253">
          <cell r="A6253" t="str">
            <v>291510051All</v>
          </cell>
          <cell r="B6253">
            <v>56</v>
          </cell>
          <cell r="R6253" t="str">
            <v>291470011All</v>
          </cell>
          <cell r="S6253">
            <v>33</v>
          </cell>
        </row>
        <row r="6254">
          <cell r="A6254" t="str">
            <v>291510081All</v>
          </cell>
          <cell r="B6254">
            <v>28</v>
          </cell>
          <cell r="R6254" t="str">
            <v>291470016All</v>
          </cell>
          <cell r="S6254">
            <v>27</v>
          </cell>
        </row>
        <row r="6255">
          <cell r="A6255" t="str">
            <v>291550011All</v>
          </cell>
          <cell r="B6255">
            <v>30</v>
          </cell>
          <cell r="R6255" t="str">
            <v>291470041All</v>
          </cell>
          <cell r="S6255">
            <v>92</v>
          </cell>
        </row>
        <row r="6256">
          <cell r="A6256" t="str">
            <v>291550018LGRAll</v>
          </cell>
          <cell r="B6256">
            <v>4593</v>
          </cell>
          <cell r="R6256" t="str">
            <v>291470051All</v>
          </cell>
          <cell r="S6256">
            <v>50</v>
          </cell>
        </row>
        <row r="6257">
          <cell r="A6257" t="str">
            <v>291550041All</v>
          </cell>
          <cell r="B6257">
            <v>100</v>
          </cell>
          <cell r="R6257" t="str">
            <v>291470081All</v>
          </cell>
          <cell r="S6257">
            <v>31</v>
          </cell>
        </row>
        <row r="6258">
          <cell r="A6258" t="str">
            <v>291550051All</v>
          </cell>
          <cell r="B6258">
            <v>58</v>
          </cell>
          <cell r="R6258" t="str">
            <v>291510011All</v>
          </cell>
          <cell r="S6258">
            <v>32</v>
          </cell>
        </row>
        <row r="6259">
          <cell r="A6259" t="str">
            <v>291550051Irrigated</v>
          </cell>
          <cell r="B6259">
            <v>58</v>
          </cell>
          <cell r="R6259" t="str">
            <v>291510041All</v>
          </cell>
          <cell r="S6259">
            <v>93</v>
          </cell>
        </row>
        <row r="6260">
          <cell r="A6260" t="str">
            <v>291550051Nonirrigated</v>
          </cell>
          <cell r="B6260">
            <v>58</v>
          </cell>
          <cell r="R6260" t="str">
            <v>291510051All</v>
          </cell>
          <cell r="S6260">
            <v>56</v>
          </cell>
        </row>
        <row r="6261">
          <cell r="A6261" t="str">
            <v>291550081All</v>
          </cell>
          <cell r="B6261">
            <v>27</v>
          </cell>
          <cell r="R6261" t="str">
            <v>291510081All</v>
          </cell>
          <cell r="S6261">
            <v>28</v>
          </cell>
        </row>
        <row r="6262">
          <cell r="A6262" t="str">
            <v>291550081Irrigated</v>
          </cell>
          <cell r="B6262">
            <v>29</v>
          </cell>
          <cell r="R6262" t="str">
            <v>291550011All</v>
          </cell>
          <cell r="S6262">
            <v>30</v>
          </cell>
        </row>
        <row r="6263">
          <cell r="A6263" t="str">
            <v>291550081Nonirrigated</v>
          </cell>
          <cell r="B6263">
            <v>25</v>
          </cell>
          <cell r="R6263" t="str">
            <v>291550018LGRAll</v>
          </cell>
          <cell r="S6263">
            <v>4593</v>
          </cell>
        </row>
        <row r="6264">
          <cell r="A6264" t="str">
            <v>291570011All</v>
          </cell>
          <cell r="B6264">
            <v>34</v>
          </cell>
          <cell r="R6264" t="str">
            <v>291550041All</v>
          </cell>
          <cell r="S6264">
            <v>100</v>
          </cell>
        </row>
        <row r="6265">
          <cell r="A6265" t="str">
            <v>291570041All</v>
          </cell>
          <cell r="B6265">
            <v>102</v>
          </cell>
          <cell r="R6265" t="str">
            <v>291550051All</v>
          </cell>
          <cell r="S6265">
            <v>58</v>
          </cell>
        </row>
        <row r="6266">
          <cell r="A6266" t="str">
            <v>291570051All</v>
          </cell>
          <cell r="B6266">
            <v>53</v>
          </cell>
          <cell r="R6266" t="str">
            <v>291550051Irrigated</v>
          </cell>
          <cell r="S6266">
            <v>58</v>
          </cell>
        </row>
        <row r="6267">
          <cell r="A6267" t="str">
            <v>291570081All</v>
          </cell>
          <cell r="B6267">
            <v>25</v>
          </cell>
          <cell r="R6267" t="str">
            <v>291550051NonIrrigated</v>
          </cell>
          <cell r="S6267">
            <v>58</v>
          </cell>
        </row>
        <row r="6268">
          <cell r="A6268" t="str">
            <v>291590011All</v>
          </cell>
          <cell r="B6268">
            <v>33</v>
          </cell>
          <cell r="R6268" t="str">
            <v>291550081All</v>
          </cell>
          <cell r="S6268">
            <v>27</v>
          </cell>
        </row>
        <row r="6269">
          <cell r="A6269" t="str">
            <v>291590041All</v>
          </cell>
          <cell r="B6269">
            <v>81</v>
          </cell>
          <cell r="R6269" t="str">
            <v>291550081Irrigated</v>
          </cell>
          <cell r="S6269">
            <v>29</v>
          </cell>
        </row>
        <row r="6270">
          <cell r="A6270" t="str">
            <v>291590051All</v>
          </cell>
          <cell r="B6270">
            <v>53</v>
          </cell>
          <cell r="R6270" t="str">
            <v>291550081NonIrrigated</v>
          </cell>
          <cell r="S6270">
            <v>25</v>
          </cell>
        </row>
        <row r="6271">
          <cell r="A6271" t="str">
            <v>291590081All</v>
          </cell>
          <cell r="B6271">
            <v>25</v>
          </cell>
          <cell r="R6271" t="str">
            <v>291570011All</v>
          </cell>
          <cell r="S6271">
            <v>34</v>
          </cell>
        </row>
        <row r="6272">
          <cell r="A6272" t="str">
            <v>291610041All</v>
          </cell>
          <cell r="B6272">
            <v>50</v>
          </cell>
          <cell r="R6272" t="str">
            <v>291570041All</v>
          </cell>
          <cell r="S6272">
            <v>102</v>
          </cell>
        </row>
        <row r="6273">
          <cell r="A6273" t="str">
            <v>291630011All</v>
          </cell>
          <cell r="B6273">
            <v>34</v>
          </cell>
          <cell r="R6273" t="str">
            <v>291570051All</v>
          </cell>
          <cell r="S6273">
            <v>53</v>
          </cell>
        </row>
        <row r="6274">
          <cell r="A6274" t="str">
            <v>291630041All</v>
          </cell>
          <cell r="B6274">
            <v>85</v>
          </cell>
          <cell r="R6274" t="str">
            <v>291570081All</v>
          </cell>
          <cell r="S6274">
            <v>25</v>
          </cell>
        </row>
        <row r="6275">
          <cell r="A6275" t="str">
            <v>291630051All</v>
          </cell>
          <cell r="B6275">
            <v>62</v>
          </cell>
          <cell r="R6275" t="str">
            <v>291590011All</v>
          </cell>
          <cell r="S6275">
            <v>33</v>
          </cell>
        </row>
        <row r="6276">
          <cell r="A6276" t="str">
            <v>291630081All</v>
          </cell>
          <cell r="B6276">
            <v>27</v>
          </cell>
          <cell r="R6276" t="str">
            <v>291590041All</v>
          </cell>
          <cell r="S6276">
            <v>81</v>
          </cell>
        </row>
        <row r="6277">
          <cell r="A6277" t="str">
            <v>291650011All</v>
          </cell>
          <cell r="B6277">
            <v>33</v>
          </cell>
          <cell r="R6277" t="str">
            <v>291590051All</v>
          </cell>
          <cell r="S6277">
            <v>53</v>
          </cell>
        </row>
        <row r="6278">
          <cell r="A6278" t="str">
            <v>291650041All</v>
          </cell>
          <cell r="B6278">
            <v>99</v>
          </cell>
          <cell r="R6278" t="str">
            <v>291590081All</v>
          </cell>
          <cell r="S6278">
            <v>25</v>
          </cell>
        </row>
        <row r="6279">
          <cell r="A6279" t="str">
            <v>291650051All</v>
          </cell>
          <cell r="B6279">
            <v>56</v>
          </cell>
          <cell r="R6279" t="str">
            <v>291610041All</v>
          </cell>
          <cell r="S6279">
            <v>50</v>
          </cell>
        </row>
        <row r="6280">
          <cell r="A6280" t="str">
            <v>291650081All</v>
          </cell>
          <cell r="B6280">
            <v>29</v>
          </cell>
          <cell r="R6280" t="str">
            <v>291630011All</v>
          </cell>
          <cell r="S6280">
            <v>34</v>
          </cell>
        </row>
        <row r="6281">
          <cell r="A6281" t="str">
            <v>291670011All</v>
          </cell>
          <cell r="B6281">
            <v>17</v>
          </cell>
          <cell r="R6281" t="str">
            <v>291630041All</v>
          </cell>
          <cell r="S6281">
            <v>85</v>
          </cell>
        </row>
        <row r="6282">
          <cell r="A6282" t="str">
            <v>291670041All</v>
          </cell>
          <cell r="B6282">
            <v>69</v>
          </cell>
          <cell r="R6282" t="str">
            <v>291630051All</v>
          </cell>
          <cell r="S6282">
            <v>62</v>
          </cell>
        </row>
        <row r="6283">
          <cell r="A6283" t="str">
            <v>291670081All</v>
          </cell>
          <cell r="B6283">
            <v>20</v>
          </cell>
          <cell r="R6283" t="str">
            <v>291630081All</v>
          </cell>
          <cell r="S6283">
            <v>27</v>
          </cell>
        </row>
        <row r="6284">
          <cell r="A6284" t="str">
            <v>291690041All</v>
          </cell>
          <cell r="B6284">
            <v>76</v>
          </cell>
          <cell r="R6284" t="str">
            <v>291650011All</v>
          </cell>
          <cell r="S6284">
            <v>33</v>
          </cell>
        </row>
        <row r="6285">
          <cell r="A6285" t="str">
            <v>291710011All</v>
          </cell>
          <cell r="B6285">
            <v>29</v>
          </cell>
          <cell r="R6285" t="str">
            <v>291650041All</v>
          </cell>
          <cell r="S6285">
            <v>99</v>
          </cell>
        </row>
        <row r="6286">
          <cell r="A6286" t="str">
            <v>291710041All</v>
          </cell>
          <cell r="B6286">
            <v>92</v>
          </cell>
          <cell r="R6286" t="str">
            <v>291650051All</v>
          </cell>
          <cell r="S6286">
            <v>56</v>
          </cell>
        </row>
        <row r="6287">
          <cell r="A6287" t="str">
            <v>291710051All</v>
          </cell>
          <cell r="B6287">
            <v>57</v>
          </cell>
          <cell r="R6287" t="str">
            <v>291650081All</v>
          </cell>
          <cell r="S6287">
            <v>29</v>
          </cell>
        </row>
        <row r="6288">
          <cell r="A6288" t="str">
            <v>291710081All</v>
          </cell>
          <cell r="B6288">
            <v>27</v>
          </cell>
          <cell r="R6288" t="str">
            <v>291670011All</v>
          </cell>
          <cell r="S6288">
            <v>17</v>
          </cell>
        </row>
        <row r="6289">
          <cell r="A6289" t="str">
            <v>291730011All</v>
          </cell>
          <cell r="B6289">
            <v>36</v>
          </cell>
          <cell r="R6289" t="str">
            <v>291670041All</v>
          </cell>
          <cell r="S6289">
            <v>69</v>
          </cell>
        </row>
        <row r="6290">
          <cell r="A6290" t="str">
            <v>291730041All</v>
          </cell>
          <cell r="B6290">
            <v>88</v>
          </cell>
          <cell r="R6290" t="str">
            <v>291670081All</v>
          </cell>
          <cell r="S6290">
            <v>20</v>
          </cell>
        </row>
        <row r="6291">
          <cell r="A6291" t="str">
            <v>291730051All</v>
          </cell>
          <cell r="B6291">
            <v>67</v>
          </cell>
          <cell r="R6291" t="str">
            <v>291690041All</v>
          </cell>
          <cell r="S6291">
            <v>76</v>
          </cell>
        </row>
        <row r="6292">
          <cell r="A6292" t="str">
            <v>291730081All</v>
          </cell>
          <cell r="B6292">
            <v>28</v>
          </cell>
          <cell r="R6292" t="str">
            <v>291710011All</v>
          </cell>
          <cell r="S6292">
            <v>29</v>
          </cell>
        </row>
        <row r="6293">
          <cell r="A6293" t="str">
            <v>291750011All</v>
          </cell>
          <cell r="B6293">
            <v>36</v>
          </cell>
          <cell r="R6293" t="str">
            <v>291710041All</v>
          </cell>
          <cell r="S6293">
            <v>92</v>
          </cell>
        </row>
        <row r="6294">
          <cell r="A6294" t="str">
            <v>291750016All</v>
          </cell>
          <cell r="B6294">
            <v>33</v>
          </cell>
          <cell r="R6294" t="str">
            <v>291710051All</v>
          </cell>
          <cell r="S6294">
            <v>57</v>
          </cell>
        </row>
        <row r="6295">
          <cell r="A6295" t="str">
            <v>291750041All</v>
          </cell>
          <cell r="B6295">
            <v>87</v>
          </cell>
          <cell r="R6295" t="str">
            <v>291710081All</v>
          </cell>
          <cell r="S6295">
            <v>27</v>
          </cell>
        </row>
        <row r="6296">
          <cell r="A6296" t="str">
            <v>291750051All</v>
          </cell>
          <cell r="B6296">
            <v>57</v>
          </cell>
          <cell r="R6296" t="str">
            <v>291730011All</v>
          </cell>
          <cell r="S6296">
            <v>36</v>
          </cell>
        </row>
        <row r="6297">
          <cell r="A6297" t="str">
            <v>291750081All</v>
          </cell>
          <cell r="B6297">
            <v>28</v>
          </cell>
          <cell r="R6297" t="str">
            <v>291730041All</v>
          </cell>
          <cell r="S6297">
            <v>88</v>
          </cell>
        </row>
        <row r="6298">
          <cell r="A6298" t="str">
            <v>291770011All</v>
          </cell>
          <cell r="B6298">
            <v>30</v>
          </cell>
          <cell r="R6298" t="str">
            <v>291730051All</v>
          </cell>
          <cell r="S6298">
            <v>67</v>
          </cell>
        </row>
        <row r="6299">
          <cell r="A6299" t="str">
            <v>291770041All</v>
          </cell>
          <cell r="B6299">
            <v>99</v>
          </cell>
          <cell r="R6299" t="str">
            <v>291730081All</v>
          </cell>
          <cell r="S6299">
            <v>28</v>
          </cell>
        </row>
        <row r="6300">
          <cell r="A6300" t="str">
            <v>291770051All</v>
          </cell>
          <cell r="B6300">
            <v>48</v>
          </cell>
          <cell r="R6300" t="str">
            <v>291750011All</v>
          </cell>
          <cell r="S6300">
            <v>36</v>
          </cell>
        </row>
        <row r="6301">
          <cell r="A6301" t="str">
            <v>291770081All</v>
          </cell>
          <cell r="B6301">
            <v>27</v>
          </cell>
          <cell r="R6301" t="str">
            <v>291750016All</v>
          </cell>
          <cell r="S6301">
            <v>33</v>
          </cell>
        </row>
        <row r="6302">
          <cell r="A6302" t="str">
            <v>291810011All</v>
          </cell>
          <cell r="B6302">
            <v>36</v>
          </cell>
          <cell r="R6302" t="str">
            <v>291750041All</v>
          </cell>
          <cell r="S6302">
            <v>87</v>
          </cell>
        </row>
        <row r="6303">
          <cell r="A6303" t="str">
            <v>291810018LGRAll</v>
          </cell>
          <cell r="B6303">
            <v>4318</v>
          </cell>
          <cell r="R6303" t="str">
            <v>291750051All</v>
          </cell>
          <cell r="S6303">
            <v>57</v>
          </cell>
        </row>
        <row r="6304">
          <cell r="A6304" t="str">
            <v>291810041All</v>
          </cell>
          <cell r="B6304">
            <v>102</v>
          </cell>
          <cell r="R6304" t="str">
            <v>291750081All</v>
          </cell>
          <cell r="S6304">
            <v>28</v>
          </cell>
        </row>
        <row r="6305">
          <cell r="A6305" t="str">
            <v>291810051All</v>
          </cell>
          <cell r="B6305">
            <v>48</v>
          </cell>
          <cell r="R6305" t="str">
            <v>291770011All</v>
          </cell>
          <cell r="S6305">
            <v>30</v>
          </cell>
        </row>
        <row r="6306">
          <cell r="A6306" t="str">
            <v>291810081All</v>
          </cell>
          <cell r="B6306">
            <v>24</v>
          </cell>
          <cell r="R6306" t="str">
            <v>291770041All</v>
          </cell>
          <cell r="S6306">
            <v>99</v>
          </cell>
        </row>
        <row r="6307">
          <cell r="A6307" t="str">
            <v>291810081Irrigated</v>
          </cell>
          <cell r="B6307">
            <v>25</v>
          </cell>
          <cell r="R6307" t="str">
            <v>291770051All</v>
          </cell>
          <cell r="S6307">
            <v>48</v>
          </cell>
        </row>
        <row r="6308">
          <cell r="A6308" t="str">
            <v>291810081Nonirrigated</v>
          </cell>
          <cell r="B6308">
            <v>22</v>
          </cell>
          <cell r="R6308" t="str">
            <v>291770081All</v>
          </cell>
          <cell r="S6308">
            <v>27</v>
          </cell>
        </row>
        <row r="6309">
          <cell r="A6309" t="str">
            <v>291830011All</v>
          </cell>
          <cell r="B6309">
            <v>32</v>
          </cell>
          <cell r="R6309" t="str">
            <v>291810011All</v>
          </cell>
          <cell r="S6309">
            <v>36</v>
          </cell>
        </row>
        <row r="6310">
          <cell r="A6310" t="str">
            <v>291830041All</v>
          </cell>
          <cell r="B6310">
            <v>100</v>
          </cell>
          <cell r="R6310" t="str">
            <v>291810018LGRAll</v>
          </cell>
          <cell r="S6310">
            <v>4318</v>
          </cell>
        </row>
        <row r="6311">
          <cell r="A6311" t="str">
            <v>291830051All</v>
          </cell>
          <cell r="B6311">
            <v>55</v>
          </cell>
          <cell r="R6311" t="str">
            <v>291810041All</v>
          </cell>
          <cell r="S6311">
            <v>102</v>
          </cell>
        </row>
        <row r="6312">
          <cell r="A6312" t="str">
            <v>291830081All</v>
          </cell>
          <cell r="B6312">
            <v>32</v>
          </cell>
          <cell r="R6312" t="str">
            <v>291810051All</v>
          </cell>
          <cell r="S6312">
            <v>48</v>
          </cell>
        </row>
        <row r="6313">
          <cell r="A6313" t="str">
            <v>291850011All</v>
          </cell>
          <cell r="B6313">
            <v>29</v>
          </cell>
          <cell r="R6313" t="str">
            <v>291810081All</v>
          </cell>
          <cell r="S6313">
            <v>24</v>
          </cell>
        </row>
        <row r="6314">
          <cell r="A6314" t="str">
            <v>291850041All</v>
          </cell>
          <cell r="B6314">
            <v>75</v>
          </cell>
          <cell r="R6314" t="str">
            <v>291810081Irrigated</v>
          </cell>
          <cell r="S6314">
            <v>25</v>
          </cell>
        </row>
        <row r="6315">
          <cell r="A6315" t="str">
            <v>291850051All</v>
          </cell>
          <cell r="B6315">
            <v>53</v>
          </cell>
          <cell r="R6315" t="str">
            <v>291810081NonIrrigated</v>
          </cell>
          <cell r="S6315">
            <v>22</v>
          </cell>
        </row>
        <row r="6316">
          <cell r="A6316" t="str">
            <v>291850081All</v>
          </cell>
          <cell r="B6316">
            <v>20</v>
          </cell>
          <cell r="R6316" t="str">
            <v>291830011All</v>
          </cell>
          <cell r="S6316">
            <v>32</v>
          </cell>
        </row>
        <row r="6317">
          <cell r="A6317" t="str">
            <v>291870011All</v>
          </cell>
          <cell r="B6317">
            <v>20</v>
          </cell>
          <cell r="R6317" t="str">
            <v>291830041All</v>
          </cell>
          <cell r="S6317">
            <v>100</v>
          </cell>
        </row>
        <row r="6318">
          <cell r="A6318" t="str">
            <v>291870041All</v>
          </cell>
          <cell r="B6318">
            <v>76</v>
          </cell>
          <cell r="R6318" t="str">
            <v>291830051All</v>
          </cell>
          <cell r="S6318">
            <v>55</v>
          </cell>
        </row>
        <row r="6319">
          <cell r="A6319" t="str">
            <v>291870051All</v>
          </cell>
          <cell r="B6319">
            <v>40</v>
          </cell>
          <cell r="R6319" t="str">
            <v>291830081All</v>
          </cell>
          <cell r="S6319">
            <v>32</v>
          </cell>
        </row>
        <row r="6320">
          <cell r="A6320" t="str">
            <v>291870081All</v>
          </cell>
          <cell r="B6320">
            <v>22</v>
          </cell>
          <cell r="R6320" t="str">
            <v>291850011All</v>
          </cell>
          <cell r="S6320">
            <v>29</v>
          </cell>
        </row>
        <row r="6321">
          <cell r="A6321" t="str">
            <v>291890011All</v>
          </cell>
          <cell r="B6321">
            <v>32</v>
          </cell>
          <cell r="R6321" t="str">
            <v>291850041All</v>
          </cell>
          <cell r="S6321">
            <v>75</v>
          </cell>
        </row>
        <row r="6322">
          <cell r="A6322" t="str">
            <v>291890041All</v>
          </cell>
          <cell r="B6322">
            <v>96</v>
          </cell>
          <cell r="R6322" t="str">
            <v>291850051All</v>
          </cell>
          <cell r="S6322">
            <v>53</v>
          </cell>
        </row>
        <row r="6323">
          <cell r="A6323" t="str">
            <v>291890081All</v>
          </cell>
          <cell r="B6323">
            <v>29</v>
          </cell>
          <cell r="R6323" t="str">
            <v>291850081All</v>
          </cell>
          <cell r="S6323">
            <v>20</v>
          </cell>
        </row>
        <row r="6324">
          <cell r="A6324" t="str">
            <v>291930011All</v>
          </cell>
          <cell r="B6324">
            <v>31</v>
          </cell>
          <cell r="R6324" t="str">
            <v>291870011All</v>
          </cell>
          <cell r="S6324">
            <v>20</v>
          </cell>
        </row>
        <row r="6325">
          <cell r="A6325" t="str">
            <v>291930041All</v>
          </cell>
          <cell r="B6325">
            <v>97</v>
          </cell>
          <cell r="R6325" t="str">
            <v>291870041All</v>
          </cell>
          <cell r="S6325">
            <v>76</v>
          </cell>
        </row>
        <row r="6326">
          <cell r="A6326" t="str">
            <v>291930051All</v>
          </cell>
          <cell r="B6326">
            <v>51</v>
          </cell>
          <cell r="R6326" t="str">
            <v>291870051All</v>
          </cell>
          <cell r="S6326">
            <v>40</v>
          </cell>
        </row>
        <row r="6327">
          <cell r="A6327" t="str">
            <v>291930081All</v>
          </cell>
          <cell r="B6327">
            <v>25</v>
          </cell>
          <cell r="R6327" t="str">
            <v>291870081All</v>
          </cell>
          <cell r="S6327">
            <v>22</v>
          </cell>
        </row>
        <row r="6328">
          <cell r="A6328" t="str">
            <v>291950011All</v>
          </cell>
          <cell r="B6328">
            <v>35</v>
          </cell>
          <cell r="R6328" t="str">
            <v>291890011All</v>
          </cell>
          <cell r="S6328">
            <v>32</v>
          </cell>
        </row>
        <row r="6329">
          <cell r="A6329" t="str">
            <v>291950041All</v>
          </cell>
          <cell r="B6329">
            <v>108</v>
          </cell>
          <cell r="R6329" t="str">
            <v>291890041All</v>
          </cell>
          <cell r="S6329">
            <v>96</v>
          </cell>
        </row>
        <row r="6330">
          <cell r="A6330" t="str">
            <v>291950051All</v>
          </cell>
          <cell r="B6330">
            <v>50</v>
          </cell>
          <cell r="R6330" t="str">
            <v>291890081All</v>
          </cell>
          <cell r="S6330">
            <v>29</v>
          </cell>
        </row>
        <row r="6331">
          <cell r="A6331" t="str">
            <v>291950081All</v>
          </cell>
          <cell r="B6331">
            <v>32</v>
          </cell>
          <cell r="R6331" t="str">
            <v>291930011All</v>
          </cell>
          <cell r="S6331">
            <v>31</v>
          </cell>
        </row>
        <row r="6332">
          <cell r="A6332" t="str">
            <v>291970011All</v>
          </cell>
          <cell r="B6332">
            <v>32</v>
          </cell>
          <cell r="R6332" t="str">
            <v>291930041All</v>
          </cell>
          <cell r="S6332">
            <v>97</v>
          </cell>
        </row>
        <row r="6333">
          <cell r="A6333" t="str">
            <v>291970016All</v>
          </cell>
          <cell r="B6333">
            <v>28</v>
          </cell>
          <cell r="R6333" t="str">
            <v>291930051All</v>
          </cell>
          <cell r="S6333">
            <v>51</v>
          </cell>
        </row>
        <row r="6334">
          <cell r="A6334" t="str">
            <v>291970041All</v>
          </cell>
          <cell r="B6334">
            <v>92</v>
          </cell>
          <cell r="R6334" t="str">
            <v>291930081All</v>
          </cell>
          <cell r="S6334">
            <v>25</v>
          </cell>
        </row>
        <row r="6335">
          <cell r="A6335" t="str">
            <v>291970051All</v>
          </cell>
          <cell r="B6335">
            <v>57</v>
          </cell>
          <cell r="R6335" t="str">
            <v>291950011All</v>
          </cell>
          <cell r="S6335">
            <v>35</v>
          </cell>
        </row>
        <row r="6336">
          <cell r="A6336" t="str">
            <v>291970081All</v>
          </cell>
          <cell r="B6336">
            <v>27</v>
          </cell>
          <cell r="R6336" t="str">
            <v>291950041All</v>
          </cell>
          <cell r="S6336">
            <v>108</v>
          </cell>
        </row>
        <row r="6337">
          <cell r="A6337" t="str">
            <v>291990011All</v>
          </cell>
          <cell r="B6337">
            <v>36</v>
          </cell>
          <cell r="R6337" t="str">
            <v>291950051All</v>
          </cell>
          <cell r="S6337">
            <v>50</v>
          </cell>
        </row>
        <row r="6338">
          <cell r="A6338" t="str">
            <v>291990016All</v>
          </cell>
          <cell r="B6338">
            <v>31</v>
          </cell>
          <cell r="R6338" t="str">
            <v>291950081All</v>
          </cell>
          <cell r="S6338">
            <v>32</v>
          </cell>
        </row>
        <row r="6339">
          <cell r="A6339" t="str">
            <v>291990041All</v>
          </cell>
          <cell r="B6339">
            <v>95</v>
          </cell>
          <cell r="R6339" t="str">
            <v>291970011All</v>
          </cell>
          <cell r="S6339">
            <v>32</v>
          </cell>
        </row>
        <row r="6340">
          <cell r="A6340" t="str">
            <v>291990051All</v>
          </cell>
          <cell r="B6340">
            <v>57</v>
          </cell>
          <cell r="R6340" t="str">
            <v>291970016All</v>
          </cell>
          <cell r="S6340">
            <v>28</v>
          </cell>
        </row>
        <row r="6341">
          <cell r="A6341" t="str">
            <v>291990081All</v>
          </cell>
          <cell r="B6341">
            <v>29</v>
          </cell>
          <cell r="R6341" t="str">
            <v>291970041All</v>
          </cell>
          <cell r="S6341">
            <v>92</v>
          </cell>
        </row>
        <row r="6342">
          <cell r="A6342" t="str">
            <v>292010011All</v>
          </cell>
          <cell r="B6342">
            <v>36</v>
          </cell>
          <cell r="R6342" t="str">
            <v>291970051All</v>
          </cell>
          <cell r="S6342">
            <v>57</v>
          </cell>
        </row>
        <row r="6343">
          <cell r="A6343" t="str">
            <v>292010011Irrigated</v>
          </cell>
          <cell r="B6343">
            <v>36</v>
          </cell>
          <cell r="R6343" t="str">
            <v>291970081All</v>
          </cell>
          <cell r="S6343">
            <v>27</v>
          </cell>
        </row>
        <row r="6344">
          <cell r="A6344" t="str">
            <v>292010011Nonirrigated</v>
          </cell>
          <cell r="B6344">
            <v>36</v>
          </cell>
          <cell r="R6344" t="str">
            <v>291990011All</v>
          </cell>
          <cell r="S6344">
            <v>36</v>
          </cell>
        </row>
        <row r="6345">
          <cell r="A6345" t="str">
            <v>292010018LGRAll</v>
          </cell>
          <cell r="B6345">
            <v>4214</v>
          </cell>
          <cell r="R6345" t="str">
            <v>291990016All</v>
          </cell>
          <cell r="S6345">
            <v>31</v>
          </cell>
        </row>
        <row r="6346">
          <cell r="A6346" t="str">
            <v>292010041All</v>
          </cell>
          <cell r="B6346">
            <v>113</v>
          </cell>
          <cell r="R6346" t="str">
            <v>291990041All</v>
          </cell>
          <cell r="S6346">
            <v>95</v>
          </cell>
        </row>
        <row r="6347">
          <cell r="A6347" t="str">
            <v>292010041Irrigated</v>
          </cell>
          <cell r="B6347">
            <v>113</v>
          </cell>
          <cell r="R6347" t="str">
            <v>291990051All</v>
          </cell>
          <cell r="S6347">
            <v>57</v>
          </cell>
        </row>
        <row r="6348">
          <cell r="A6348" t="str">
            <v>292010041Nonirrigated</v>
          </cell>
          <cell r="B6348">
            <v>111</v>
          </cell>
          <cell r="R6348" t="str">
            <v>291990081All</v>
          </cell>
          <cell r="S6348">
            <v>29</v>
          </cell>
        </row>
        <row r="6349">
          <cell r="A6349" t="str">
            <v>292010051All</v>
          </cell>
          <cell r="B6349">
            <v>55</v>
          </cell>
          <cell r="R6349" t="str">
            <v>292010011All</v>
          </cell>
          <cell r="S6349">
            <v>36</v>
          </cell>
        </row>
        <row r="6350">
          <cell r="A6350" t="str">
            <v>292010051Irrigated</v>
          </cell>
          <cell r="B6350">
            <v>45</v>
          </cell>
          <cell r="R6350" t="str">
            <v>292010011Irrigated</v>
          </cell>
          <cell r="S6350">
            <v>36</v>
          </cell>
        </row>
        <row r="6351">
          <cell r="A6351" t="str">
            <v>292010051Nonirrigated</v>
          </cell>
          <cell r="B6351">
            <v>64</v>
          </cell>
          <cell r="R6351" t="str">
            <v>292010011NonIrrigated</v>
          </cell>
          <cell r="S6351">
            <v>36</v>
          </cell>
        </row>
        <row r="6352">
          <cell r="A6352" t="str">
            <v>292010081All</v>
          </cell>
          <cell r="B6352">
            <v>27</v>
          </cell>
          <cell r="R6352" t="str">
            <v>292010018LGRAll</v>
          </cell>
          <cell r="S6352">
            <v>4214</v>
          </cell>
        </row>
        <row r="6353">
          <cell r="A6353" t="str">
            <v>292010081Irrigated</v>
          </cell>
          <cell r="B6353">
            <v>28</v>
          </cell>
          <cell r="R6353" t="str">
            <v>292010041All</v>
          </cell>
          <cell r="S6353">
            <v>113</v>
          </cell>
        </row>
        <row r="6354">
          <cell r="A6354" t="str">
            <v>292010081Nonirrigated</v>
          </cell>
          <cell r="B6354">
            <v>25</v>
          </cell>
          <cell r="R6354" t="str">
            <v>292010041Irrigated</v>
          </cell>
          <cell r="S6354">
            <v>113</v>
          </cell>
        </row>
        <row r="6355">
          <cell r="A6355" t="str">
            <v>292050011All</v>
          </cell>
          <cell r="B6355">
            <v>36</v>
          </cell>
          <cell r="R6355" t="str">
            <v>292010041NonIrrigated</v>
          </cell>
          <cell r="S6355">
            <v>111</v>
          </cell>
        </row>
        <row r="6356">
          <cell r="A6356" t="str">
            <v>292050016All</v>
          </cell>
          <cell r="B6356">
            <v>37</v>
          </cell>
          <cell r="R6356" t="str">
            <v>292010051All</v>
          </cell>
          <cell r="S6356">
            <v>55</v>
          </cell>
        </row>
        <row r="6357">
          <cell r="A6357" t="str">
            <v>292050041All</v>
          </cell>
          <cell r="B6357">
            <v>92</v>
          </cell>
          <cell r="R6357" t="str">
            <v>292010051Irrigated</v>
          </cell>
          <cell r="S6357">
            <v>45</v>
          </cell>
        </row>
        <row r="6358">
          <cell r="A6358" t="str">
            <v>292050051All</v>
          </cell>
          <cell r="B6358">
            <v>69</v>
          </cell>
          <cell r="R6358" t="str">
            <v>292010051NonIrrigated</v>
          </cell>
          <cell r="S6358">
            <v>64</v>
          </cell>
        </row>
        <row r="6359">
          <cell r="A6359" t="str">
            <v>292050081All</v>
          </cell>
          <cell r="B6359">
            <v>29</v>
          </cell>
          <cell r="R6359" t="str">
            <v>292010081All</v>
          </cell>
          <cell r="S6359">
            <v>27</v>
          </cell>
        </row>
        <row r="6360">
          <cell r="A6360" t="str">
            <v>292070011All</v>
          </cell>
          <cell r="B6360">
            <v>36</v>
          </cell>
          <cell r="R6360" t="str">
            <v>292010081Irrigated</v>
          </cell>
          <cell r="S6360">
            <v>28</v>
          </cell>
        </row>
        <row r="6361">
          <cell r="A6361" t="str">
            <v>292070011Irrigated</v>
          </cell>
          <cell r="B6361">
            <v>36</v>
          </cell>
          <cell r="R6361" t="str">
            <v>292010081NonIrrigated</v>
          </cell>
          <cell r="S6361">
            <v>25</v>
          </cell>
        </row>
        <row r="6362">
          <cell r="A6362" t="str">
            <v>292070011Nonirrigated</v>
          </cell>
          <cell r="B6362">
            <v>36</v>
          </cell>
          <cell r="R6362" t="str">
            <v>292050011All</v>
          </cell>
          <cell r="S6362">
            <v>36</v>
          </cell>
        </row>
        <row r="6363">
          <cell r="A6363" t="str">
            <v>292070018LGRAll</v>
          </cell>
          <cell r="B6363">
            <v>4214</v>
          </cell>
          <cell r="R6363" t="str">
            <v>292050016All</v>
          </cell>
          <cell r="S6363">
            <v>37</v>
          </cell>
        </row>
        <row r="6364">
          <cell r="A6364" t="str">
            <v>292070041All</v>
          </cell>
          <cell r="B6364">
            <v>112</v>
          </cell>
          <cell r="R6364" t="str">
            <v>292050041All</v>
          </cell>
          <cell r="S6364">
            <v>92</v>
          </cell>
        </row>
        <row r="6365">
          <cell r="A6365" t="str">
            <v>292070051All</v>
          </cell>
          <cell r="B6365">
            <v>59</v>
          </cell>
          <cell r="R6365" t="str">
            <v>292050051All</v>
          </cell>
          <cell r="S6365">
            <v>69</v>
          </cell>
        </row>
        <row r="6366">
          <cell r="A6366" t="str">
            <v>292070051Irrigated</v>
          </cell>
          <cell r="B6366">
            <v>64</v>
          </cell>
          <cell r="R6366" t="str">
            <v>292050081All</v>
          </cell>
          <cell r="S6366">
            <v>29</v>
          </cell>
        </row>
        <row r="6367">
          <cell r="A6367" t="str">
            <v>292070051Nonirrigated</v>
          </cell>
          <cell r="B6367">
            <v>57</v>
          </cell>
          <cell r="R6367" t="str">
            <v>292070011All</v>
          </cell>
          <cell r="S6367">
            <v>36</v>
          </cell>
        </row>
        <row r="6368">
          <cell r="A6368" t="str">
            <v>292070081All</v>
          </cell>
          <cell r="B6368">
            <v>27</v>
          </cell>
          <cell r="R6368" t="str">
            <v>292070011Irrigated</v>
          </cell>
          <cell r="S6368">
            <v>36</v>
          </cell>
        </row>
        <row r="6369">
          <cell r="A6369" t="str">
            <v>292070081Irrigated</v>
          </cell>
          <cell r="B6369">
            <v>29</v>
          </cell>
          <cell r="R6369" t="str">
            <v>292070011NonIrrigated</v>
          </cell>
          <cell r="S6369">
            <v>36</v>
          </cell>
        </row>
        <row r="6370">
          <cell r="A6370" t="str">
            <v>292070081Nonirrigated</v>
          </cell>
          <cell r="B6370">
            <v>25</v>
          </cell>
          <cell r="R6370" t="str">
            <v>292070018LGRAll</v>
          </cell>
          <cell r="S6370">
            <v>4214</v>
          </cell>
        </row>
        <row r="6371">
          <cell r="A6371" t="str">
            <v>292110011All</v>
          </cell>
          <cell r="B6371">
            <v>33</v>
          </cell>
          <cell r="R6371" t="str">
            <v>292070041All</v>
          </cell>
          <cell r="S6371">
            <v>112</v>
          </cell>
        </row>
        <row r="6372">
          <cell r="A6372" t="str">
            <v>292110041All</v>
          </cell>
          <cell r="B6372">
            <v>82</v>
          </cell>
          <cell r="R6372" t="str">
            <v>292070051All</v>
          </cell>
          <cell r="S6372">
            <v>59</v>
          </cell>
        </row>
        <row r="6373">
          <cell r="A6373" t="str">
            <v>292110051All</v>
          </cell>
          <cell r="B6373">
            <v>54</v>
          </cell>
          <cell r="R6373" t="str">
            <v>292070051Irrigated</v>
          </cell>
          <cell r="S6373">
            <v>64</v>
          </cell>
        </row>
        <row r="6374">
          <cell r="A6374" t="str">
            <v>292110081All</v>
          </cell>
          <cell r="B6374">
            <v>25</v>
          </cell>
          <cell r="R6374" t="str">
            <v>292070051NonIrrigated</v>
          </cell>
          <cell r="S6374">
            <v>57</v>
          </cell>
        </row>
        <row r="6375">
          <cell r="A6375" t="str">
            <v>292150011All</v>
          </cell>
          <cell r="B6375">
            <v>14</v>
          </cell>
          <cell r="R6375" t="str">
            <v>292070081All</v>
          </cell>
          <cell r="S6375">
            <v>27</v>
          </cell>
        </row>
        <row r="6376">
          <cell r="A6376" t="str">
            <v>292170011All</v>
          </cell>
          <cell r="B6376">
            <v>32</v>
          </cell>
          <cell r="R6376" t="str">
            <v>292070081Irrigated</v>
          </cell>
          <cell r="S6376">
            <v>29</v>
          </cell>
        </row>
        <row r="6377">
          <cell r="A6377" t="str">
            <v>292170016All</v>
          </cell>
          <cell r="B6377">
            <v>30</v>
          </cell>
          <cell r="R6377" t="str">
            <v>292070081NonIrrigated</v>
          </cell>
          <cell r="S6377">
            <v>25</v>
          </cell>
        </row>
        <row r="6378">
          <cell r="A6378" t="str">
            <v>292170041All</v>
          </cell>
          <cell r="B6378">
            <v>89</v>
          </cell>
          <cell r="R6378" t="str">
            <v>292110011All</v>
          </cell>
          <cell r="S6378">
            <v>33</v>
          </cell>
        </row>
        <row r="6379">
          <cell r="A6379" t="str">
            <v>292170051All</v>
          </cell>
          <cell r="B6379">
            <v>56</v>
          </cell>
          <cell r="R6379" t="str">
            <v>292110041All</v>
          </cell>
          <cell r="S6379">
            <v>82</v>
          </cell>
        </row>
        <row r="6380">
          <cell r="A6380" t="str">
            <v>292170081All</v>
          </cell>
          <cell r="B6380">
            <v>21</v>
          </cell>
          <cell r="R6380" t="str">
            <v>292110051All</v>
          </cell>
          <cell r="S6380">
            <v>54</v>
          </cell>
        </row>
        <row r="6381">
          <cell r="A6381" t="str">
            <v>292190011All</v>
          </cell>
          <cell r="B6381">
            <v>32</v>
          </cell>
          <cell r="R6381" t="str">
            <v>292110081All</v>
          </cell>
          <cell r="S6381">
            <v>25</v>
          </cell>
        </row>
        <row r="6382">
          <cell r="A6382" t="str">
            <v>292190041All</v>
          </cell>
          <cell r="B6382">
            <v>92</v>
          </cell>
          <cell r="R6382" t="str">
            <v>292150011All</v>
          </cell>
          <cell r="S6382">
            <v>14</v>
          </cell>
        </row>
        <row r="6383">
          <cell r="A6383" t="str">
            <v>292190051All</v>
          </cell>
          <cell r="B6383">
            <v>58</v>
          </cell>
          <cell r="R6383" t="str">
            <v>292170011All</v>
          </cell>
          <cell r="S6383">
            <v>32</v>
          </cell>
        </row>
        <row r="6384">
          <cell r="A6384" t="str">
            <v>292190081All</v>
          </cell>
          <cell r="B6384">
            <v>28</v>
          </cell>
          <cell r="R6384" t="str">
            <v>292170016All</v>
          </cell>
          <cell r="S6384">
            <v>30</v>
          </cell>
        </row>
        <row r="6385">
          <cell r="A6385" t="str">
            <v>292230011All</v>
          </cell>
          <cell r="B6385">
            <v>36</v>
          </cell>
          <cell r="R6385" t="str">
            <v>292170041All</v>
          </cell>
          <cell r="S6385">
            <v>89</v>
          </cell>
        </row>
        <row r="6386">
          <cell r="A6386" t="str">
            <v>292230041All</v>
          </cell>
          <cell r="B6386">
            <v>102</v>
          </cell>
          <cell r="R6386" t="str">
            <v>292170051All</v>
          </cell>
          <cell r="S6386">
            <v>56</v>
          </cell>
        </row>
        <row r="6387">
          <cell r="A6387" t="str">
            <v>292230051All</v>
          </cell>
          <cell r="B6387">
            <v>43</v>
          </cell>
          <cell r="R6387" t="str">
            <v>292170081All</v>
          </cell>
          <cell r="S6387">
            <v>21</v>
          </cell>
        </row>
        <row r="6388">
          <cell r="A6388" t="str">
            <v>292230081All</v>
          </cell>
          <cell r="B6388">
            <v>25</v>
          </cell>
          <cell r="R6388" t="str">
            <v>292190011All</v>
          </cell>
          <cell r="S6388">
            <v>32</v>
          </cell>
        </row>
        <row r="6389">
          <cell r="A6389" t="str">
            <v>292250041All</v>
          </cell>
          <cell r="B6389">
            <v>82</v>
          </cell>
          <cell r="R6389" t="str">
            <v>292190041All</v>
          </cell>
          <cell r="S6389">
            <v>92</v>
          </cell>
        </row>
        <row r="6390">
          <cell r="A6390" t="str">
            <v>292270011All</v>
          </cell>
          <cell r="B6390">
            <v>29</v>
          </cell>
          <cell r="R6390" t="str">
            <v>292190051All</v>
          </cell>
          <cell r="S6390">
            <v>58</v>
          </cell>
        </row>
        <row r="6391">
          <cell r="A6391" t="str">
            <v>292270041All</v>
          </cell>
          <cell r="B6391">
            <v>92</v>
          </cell>
          <cell r="R6391" t="str">
            <v>292190081All</v>
          </cell>
          <cell r="S6391">
            <v>28</v>
          </cell>
        </row>
        <row r="6392">
          <cell r="A6392" t="str">
            <v>292270051All</v>
          </cell>
          <cell r="B6392">
            <v>55</v>
          </cell>
          <cell r="R6392" t="str">
            <v>292230011All</v>
          </cell>
          <cell r="S6392">
            <v>36</v>
          </cell>
        </row>
        <row r="6393">
          <cell r="A6393" t="str">
            <v>292270081All</v>
          </cell>
          <cell r="B6393">
            <v>27</v>
          </cell>
          <cell r="R6393" t="str">
            <v>292230041All</v>
          </cell>
          <cell r="S6393">
            <v>102</v>
          </cell>
        </row>
        <row r="6394">
          <cell r="A6394" t="str">
            <v>292290041All</v>
          </cell>
          <cell r="B6394">
            <v>80</v>
          </cell>
          <cell r="R6394" t="str">
            <v>292230051All</v>
          </cell>
          <cell r="S6394">
            <v>43</v>
          </cell>
        </row>
        <row r="6395">
          <cell r="A6395" t="str">
            <v>300010011All</v>
          </cell>
          <cell r="B6395">
            <v>57</v>
          </cell>
          <cell r="R6395" t="str">
            <v>292230081All</v>
          </cell>
          <cell r="S6395">
            <v>25</v>
          </cell>
        </row>
        <row r="6396">
          <cell r="A6396" t="str">
            <v>300010016All</v>
          </cell>
          <cell r="B6396">
            <v>48</v>
          </cell>
          <cell r="R6396" t="str">
            <v>292250041All</v>
          </cell>
          <cell r="S6396">
            <v>82</v>
          </cell>
        </row>
        <row r="6397">
          <cell r="A6397" t="str">
            <v>300010091All</v>
          </cell>
          <cell r="B6397">
            <v>48</v>
          </cell>
          <cell r="R6397" t="str">
            <v>292270011All</v>
          </cell>
          <cell r="S6397">
            <v>29</v>
          </cell>
        </row>
        <row r="6398">
          <cell r="A6398" t="str">
            <v>300030011All</v>
          </cell>
          <cell r="B6398">
            <v>25</v>
          </cell>
          <cell r="R6398" t="str">
            <v>292270041All</v>
          </cell>
          <cell r="S6398">
            <v>92</v>
          </cell>
        </row>
        <row r="6399">
          <cell r="A6399" t="str">
            <v>300030016All</v>
          </cell>
          <cell r="B6399">
            <v>27</v>
          </cell>
          <cell r="R6399" t="str">
            <v>292270051All</v>
          </cell>
          <cell r="S6399">
            <v>55</v>
          </cell>
        </row>
        <row r="6400">
          <cell r="A6400" t="str">
            <v>300030016Irrigated</v>
          </cell>
          <cell r="B6400">
            <v>54</v>
          </cell>
          <cell r="R6400" t="str">
            <v>292270081All</v>
          </cell>
          <cell r="S6400">
            <v>27</v>
          </cell>
        </row>
        <row r="6401">
          <cell r="A6401" t="str">
            <v>300030016Nonirrigated</v>
          </cell>
          <cell r="B6401">
            <v>20</v>
          </cell>
          <cell r="R6401" t="str">
            <v>292290041All</v>
          </cell>
          <cell r="S6401">
            <v>80</v>
          </cell>
        </row>
        <row r="6402">
          <cell r="A6402" t="str">
            <v>300030041Irrigated</v>
          </cell>
          <cell r="B6402">
            <v>92</v>
          </cell>
          <cell r="R6402" t="str">
            <v>300010011All</v>
          </cell>
          <cell r="S6402">
            <v>57</v>
          </cell>
        </row>
        <row r="6403">
          <cell r="A6403" t="str">
            <v>300030067All</v>
          </cell>
          <cell r="B6403">
            <v>641</v>
          </cell>
          <cell r="R6403" t="str">
            <v>300010016All</v>
          </cell>
          <cell r="S6403">
            <v>48</v>
          </cell>
        </row>
        <row r="6404">
          <cell r="A6404" t="str">
            <v>300030079All</v>
          </cell>
          <cell r="B6404">
            <v>480</v>
          </cell>
          <cell r="R6404" t="str">
            <v>300010091All</v>
          </cell>
          <cell r="S6404">
            <v>48</v>
          </cell>
        </row>
        <row r="6405">
          <cell r="A6405" t="str">
            <v>300030091All</v>
          </cell>
          <cell r="B6405">
            <v>51</v>
          </cell>
          <cell r="R6405" t="str">
            <v>300030011All</v>
          </cell>
          <cell r="S6405">
            <v>25</v>
          </cell>
        </row>
        <row r="6406">
          <cell r="A6406" t="str">
            <v>300030091Irrigated</v>
          </cell>
          <cell r="B6406">
            <v>60</v>
          </cell>
          <cell r="R6406" t="str">
            <v>300030016All</v>
          </cell>
          <cell r="S6406">
            <v>27</v>
          </cell>
        </row>
        <row r="6407">
          <cell r="A6407" t="str">
            <v>300030091Nonirrigated</v>
          </cell>
          <cell r="B6407">
            <v>17</v>
          </cell>
          <cell r="R6407" t="str">
            <v>300030016Irrigated</v>
          </cell>
          <cell r="S6407">
            <v>54</v>
          </cell>
        </row>
        <row r="6408">
          <cell r="A6408" t="str">
            <v>300030401All</v>
          </cell>
          <cell r="B6408">
            <v>546</v>
          </cell>
          <cell r="R6408" t="str">
            <v>300030016NonIrrigated</v>
          </cell>
          <cell r="S6408">
            <v>20</v>
          </cell>
        </row>
        <row r="6409">
          <cell r="A6409" t="str">
            <v>300050011All</v>
          </cell>
          <cell r="B6409">
            <v>20</v>
          </cell>
          <cell r="R6409" t="str">
            <v>300030041Irrigated</v>
          </cell>
          <cell r="S6409">
            <v>92</v>
          </cell>
        </row>
        <row r="6410">
          <cell r="A6410" t="str">
            <v>300050016All</v>
          </cell>
          <cell r="B6410">
            <v>36</v>
          </cell>
          <cell r="R6410" t="str">
            <v>300030067All</v>
          </cell>
          <cell r="S6410">
            <v>641</v>
          </cell>
        </row>
        <row r="6411">
          <cell r="A6411" t="str">
            <v>300050016Irrigated</v>
          </cell>
          <cell r="B6411">
            <v>48</v>
          </cell>
          <cell r="R6411" t="str">
            <v>300030079All</v>
          </cell>
          <cell r="S6411">
            <v>480</v>
          </cell>
        </row>
        <row r="6412">
          <cell r="A6412" t="str">
            <v>300050016Nonirrigated</v>
          </cell>
          <cell r="B6412">
            <v>24</v>
          </cell>
          <cell r="R6412" t="str">
            <v>300030091All</v>
          </cell>
          <cell r="S6412">
            <v>51</v>
          </cell>
        </row>
        <row r="6413">
          <cell r="A6413" t="str">
            <v>300050041All</v>
          </cell>
          <cell r="B6413">
            <v>69</v>
          </cell>
          <cell r="R6413" t="str">
            <v>300030091Irrigated</v>
          </cell>
          <cell r="S6413">
            <v>60</v>
          </cell>
        </row>
        <row r="6414">
          <cell r="A6414" t="str">
            <v>300050067All</v>
          </cell>
          <cell r="B6414">
            <v>735</v>
          </cell>
          <cell r="R6414" t="str">
            <v>300030091NonIrrigated</v>
          </cell>
          <cell r="S6414">
            <v>17</v>
          </cell>
        </row>
        <row r="6415">
          <cell r="A6415" t="str">
            <v>300050079All</v>
          </cell>
          <cell r="B6415">
            <v>476</v>
          </cell>
          <cell r="R6415" t="str">
            <v>300030401All</v>
          </cell>
          <cell r="S6415">
            <v>546</v>
          </cell>
        </row>
        <row r="6416">
          <cell r="A6416" t="str">
            <v>300050091All</v>
          </cell>
          <cell r="B6416">
            <v>24</v>
          </cell>
          <cell r="R6416" t="str">
            <v>300050011All</v>
          </cell>
          <cell r="S6416">
            <v>20</v>
          </cell>
        </row>
        <row r="6417">
          <cell r="A6417" t="str">
            <v>300050401All</v>
          </cell>
          <cell r="B6417">
            <v>573</v>
          </cell>
          <cell r="R6417" t="str">
            <v>300050016All</v>
          </cell>
          <cell r="S6417">
            <v>36</v>
          </cell>
        </row>
        <row r="6418">
          <cell r="A6418" t="str">
            <v>300050711All</v>
          </cell>
          <cell r="B6418">
            <v>511</v>
          </cell>
          <cell r="R6418" t="str">
            <v>300050016Irrigated</v>
          </cell>
          <cell r="S6418">
            <v>48</v>
          </cell>
        </row>
        <row r="6419">
          <cell r="A6419" t="str">
            <v>300070011All</v>
          </cell>
          <cell r="B6419">
            <v>25</v>
          </cell>
          <cell r="R6419" t="str">
            <v>300050016NonIrrigated</v>
          </cell>
          <cell r="S6419">
            <v>24</v>
          </cell>
        </row>
        <row r="6420">
          <cell r="A6420" t="str">
            <v>300070011Irrigated</v>
          </cell>
          <cell r="B6420">
            <v>49</v>
          </cell>
          <cell r="R6420" t="str">
            <v>300050041All</v>
          </cell>
          <cell r="S6420">
            <v>69</v>
          </cell>
        </row>
        <row r="6421">
          <cell r="A6421" t="str">
            <v>300070011Nonirrigated</v>
          </cell>
          <cell r="B6421">
            <v>18</v>
          </cell>
          <cell r="R6421" t="str">
            <v>300050067All</v>
          </cell>
          <cell r="S6421">
            <v>735</v>
          </cell>
        </row>
        <row r="6422">
          <cell r="A6422" t="str">
            <v>300070016All</v>
          </cell>
          <cell r="B6422">
            <v>49</v>
          </cell>
          <cell r="R6422" t="str">
            <v>300050079All</v>
          </cell>
          <cell r="S6422">
            <v>476</v>
          </cell>
        </row>
        <row r="6423">
          <cell r="A6423" t="str">
            <v>300070091All</v>
          </cell>
          <cell r="B6423">
            <v>42</v>
          </cell>
          <cell r="R6423" t="str">
            <v>300050091All</v>
          </cell>
          <cell r="S6423">
            <v>24</v>
          </cell>
        </row>
        <row r="6424">
          <cell r="A6424" t="str">
            <v>300090011All</v>
          </cell>
          <cell r="B6424">
            <v>20</v>
          </cell>
          <cell r="R6424" t="str">
            <v>300050401All</v>
          </cell>
          <cell r="S6424">
            <v>573</v>
          </cell>
        </row>
        <row r="6425">
          <cell r="A6425" t="str">
            <v>300090011Irrigated</v>
          </cell>
          <cell r="B6425">
            <v>32</v>
          </cell>
          <cell r="R6425" t="str">
            <v>300050711All</v>
          </cell>
          <cell r="S6425">
            <v>511</v>
          </cell>
        </row>
        <row r="6426">
          <cell r="A6426" t="str">
            <v>300090011Nonirrigated</v>
          </cell>
          <cell r="B6426">
            <v>15</v>
          </cell>
          <cell r="R6426" t="str">
            <v>300070011All</v>
          </cell>
          <cell r="S6426">
            <v>25</v>
          </cell>
        </row>
        <row r="6427">
          <cell r="A6427" t="str">
            <v>300090016All</v>
          </cell>
          <cell r="B6427">
            <v>14</v>
          </cell>
          <cell r="R6427" t="str">
            <v>300070011Irrigated</v>
          </cell>
          <cell r="S6427">
            <v>49</v>
          </cell>
        </row>
        <row r="6428">
          <cell r="A6428" t="str">
            <v>300090041All</v>
          </cell>
          <cell r="B6428">
            <v>98</v>
          </cell>
          <cell r="R6428" t="str">
            <v>300070011NonIrrigated</v>
          </cell>
          <cell r="S6428">
            <v>18</v>
          </cell>
        </row>
        <row r="6429">
          <cell r="A6429" t="str">
            <v>300090091All</v>
          </cell>
          <cell r="B6429">
            <v>67</v>
          </cell>
          <cell r="R6429" t="str">
            <v>300070016All</v>
          </cell>
          <cell r="S6429">
            <v>49</v>
          </cell>
        </row>
        <row r="6430">
          <cell r="A6430" t="str">
            <v>300110011All</v>
          </cell>
          <cell r="B6430">
            <v>14</v>
          </cell>
          <cell r="R6430" t="str">
            <v>300070091All</v>
          </cell>
          <cell r="S6430">
            <v>42</v>
          </cell>
        </row>
        <row r="6431">
          <cell r="A6431" t="str">
            <v>300110016All</v>
          </cell>
          <cell r="B6431">
            <v>13</v>
          </cell>
          <cell r="R6431" t="str">
            <v>300090011All</v>
          </cell>
          <cell r="S6431">
            <v>20</v>
          </cell>
        </row>
        <row r="6432">
          <cell r="A6432" t="str">
            <v>300110067All</v>
          </cell>
          <cell r="B6432">
            <v>645</v>
          </cell>
          <cell r="R6432" t="str">
            <v>300090011Irrigated</v>
          </cell>
          <cell r="S6432">
            <v>32</v>
          </cell>
        </row>
        <row r="6433">
          <cell r="A6433" t="str">
            <v>300110091All</v>
          </cell>
          <cell r="B6433">
            <v>15</v>
          </cell>
          <cell r="R6433" t="str">
            <v>300090011NonIrrigated</v>
          </cell>
          <cell r="S6433">
            <v>15</v>
          </cell>
        </row>
        <row r="6434">
          <cell r="A6434" t="str">
            <v>300110401All</v>
          </cell>
          <cell r="B6434">
            <v>519</v>
          </cell>
          <cell r="R6434" t="str">
            <v>300090016All</v>
          </cell>
          <cell r="S6434">
            <v>14</v>
          </cell>
        </row>
        <row r="6435">
          <cell r="A6435" t="str">
            <v>300130011All</v>
          </cell>
          <cell r="B6435">
            <v>22</v>
          </cell>
          <cell r="R6435" t="str">
            <v>300090041All</v>
          </cell>
          <cell r="S6435">
            <v>98</v>
          </cell>
        </row>
        <row r="6436">
          <cell r="A6436" t="str">
            <v>300130016All</v>
          </cell>
          <cell r="B6436">
            <v>15</v>
          </cell>
          <cell r="R6436" t="str">
            <v>300090091All</v>
          </cell>
          <cell r="S6436">
            <v>67</v>
          </cell>
        </row>
        <row r="6437">
          <cell r="A6437" t="str">
            <v>300130067All</v>
          </cell>
          <cell r="B6437">
            <v>613</v>
          </cell>
          <cell r="R6437" t="str">
            <v>300110011All</v>
          </cell>
          <cell r="S6437">
            <v>14</v>
          </cell>
        </row>
        <row r="6438">
          <cell r="A6438" t="str">
            <v>300130079All</v>
          </cell>
          <cell r="B6438">
            <v>379</v>
          </cell>
          <cell r="R6438" t="str">
            <v>300110016All</v>
          </cell>
          <cell r="S6438">
            <v>13</v>
          </cell>
        </row>
        <row r="6439">
          <cell r="A6439" t="str">
            <v>300130091All</v>
          </cell>
          <cell r="B6439">
            <v>27</v>
          </cell>
          <cell r="R6439" t="str">
            <v>300110067All</v>
          </cell>
          <cell r="S6439">
            <v>645</v>
          </cell>
        </row>
        <row r="6440">
          <cell r="A6440" t="str">
            <v>300130091Irrigated</v>
          </cell>
          <cell r="B6440">
            <v>53</v>
          </cell>
          <cell r="R6440" t="str">
            <v>300110091All</v>
          </cell>
          <cell r="S6440">
            <v>15</v>
          </cell>
        </row>
        <row r="6441">
          <cell r="A6441" t="str">
            <v>300130091Nonirrigated</v>
          </cell>
          <cell r="B6441">
            <v>16</v>
          </cell>
          <cell r="R6441" t="str">
            <v>300110401All</v>
          </cell>
          <cell r="S6441">
            <v>519</v>
          </cell>
        </row>
        <row r="6442">
          <cell r="A6442" t="str">
            <v>300130129All</v>
          </cell>
          <cell r="B6442">
            <v>567</v>
          </cell>
          <cell r="R6442" t="str">
            <v>300130011All</v>
          </cell>
          <cell r="S6442">
            <v>22</v>
          </cell>
        </row>
        <row r="6443">
          <cell r="A6443" t="str">
            <v>300130401All</v>
          </cell>
          <cell r="B6443">
            <v>478</v>
          </cell>
          <cell r="R6443" t="str">
            <v>300130016All</v>
          </cell>
          <cell r="S6443">
            <v>15</v>
          </cell>
        </row>
        <row r="6444">
          <cell r="A6444" t="str">
            <v>300130711All</v>
          </cell>
          <cell r="B6444">
            <v>830</v>
          </cell>
          <cell r="R6444" t="str">
            <v>300130067All</v>
          </cell>
          <cell r="S6444">
            <v>613</v>
          </cell>
        </row>
        <row r="6445">
          <cell r="A6445" t="str">
            <v>300150011All</v>
          </cell>
          <cell r="B6445">
            <v>25</v>
          </cell>
          <cell r="R6445" t="str">
            <v>300130079All</v>
          </cell>
          <cell r="S6445">
            <v>379</v>
          </cell>
        </row>
        <row r="6446">
          <cell r="A6446" t="str">
            <v>300150016All</v>
          </cell>
          <cell r="B6446">
            <v>21</v>
          </cell>
          <cell r="R6446" t="str">
            <v>300130091All</v>
          </cell>
          <cell r="S6446">
            <v>27</v>
          </cell>
        </row>
        <row r="6447">
          <cell r="A6447" t="str">
            <v>300150067All</v>
          </cell>
          <cell r="B6447">
            <v>770</v>
          </cell>
          <cell r="R6447" t="str">
            <v>300130091Irrigated</v>
          </cell>
          <cell r="S6447">
            <v>53</v>
          </cell>
        </row>
        <row r="6448">
          <cell r="A6448" t="str">
            <v>300150079All</v>
          </cell>
          <cell r="B6448">
            <v>455</v>
          </cell>
          <cell r="R6448" t="str">
            <v>300130091NonIrrigated</v>
          </cell>
          <cell r="S6448">
            <v>16</v>
          </cell>
        </row>
        <row r="6449">
          <cell r="A6449" t="str">
            <v>300150091All</v>
          </cell>
          <cell r="B6449">
            <v>21</v>
          </cell>
          <cell r="R6449" t="str">
            <v>300130129All</v>
          </cell>
          <cell r="S6449">
            <v>567</v>
          </cell>
        </row>
        <row r="6450">
          <cell r="A6450" t="str">
            <v>300150401All</v>
          </cell>
          <cell r="B6450">
            <v>601</v>
          </cell>
          <cell r="R6450" t="str">
            <v>300130401All</v>
          </cell>
          <cell r="S6450">
            <v>478</v>
          </cell>
        </row>
        <row r="6451">
          <cell r="A6451" t="str">
            <v>300150711All</v>
          </cell>
          <cell r="B6451">
            <v>528</v>
          </cell>
          <cell r="R6451" t="str">
            <v>300130711All</v>
          </cell>
          <cell r="S6451">
            <v>830</v>
          </cell>
        </row>
        <row r="6452">
          <cell r="A6452" t="str">
            <v>300170011All</v>
          </cell>
          <cell r="B6452">
            <v>16</v>
          </cell>
          <cell r="R6452" t="str">
            <v>300150011All</v>
          </cell>
          <cell r="S6452">
            <v>25</v>
          </cell>
        </row>
        <row r="6453">
          <cell r="A6453" t="str">
            <v>300170016All</v>
          </cell>
          <cell r="B6453">
            <v>20</v>
          </cell>
          <cell r="R6453" t="str">
            <v>300150016All</v>
          </cell>
          <cell r="S6453">
            <v>21</v>
          </cell>
        </row>
        <row r="6454">
          <cell r="A6454" t="str">
            <v>300170041All</v>
          </cell>
          <cell r="B6454">
            <v>100</v>
          </cell>
          <cell r="R6454" t="str">
            <v>300150067All</v>
          </cell>
          <cell r="S6454">
            <v>770</v>
          </cell>
        </row>
        <row r="6455">
          <cell r="A6455" t="str">
            <v>300170091All</v>
          </cell>
          <cell r="B6455">
            <v>17</v>
          </cell>
          <cell r="R6455" t="str">
            <v>300150079All</v>
          </cell>
          <cell r="S6455">
            <v>455</v>
          </cell>
        </row>
        <row r="6456">
          <cell r="A6456" t="str">
            <v>300190011All</v>
          </cell>
          <cell r="B6456">
            <v>16</v>
          </cell>
          <cell r="R6456" t="str">
            <v>300150091All</v>
          </cell>
          <cell r="S6456">
            <v>21</v>
          </cell>
        </row>
        <row r="6457">
          <cell r="A6457" t="str">
            <v>300190016All</v>
          </cell>
          <cell r="B6457">
            <v>23</v>
          </cell>
          <cell r="R6457" t="str">
            <v>300150401All</v>
          </cell>
          <cell r="S6457">
            <v>601</v>
          </cell>
        </row>
        <row r="6458">
          <cell r="A6458" t="str">
            <v>300190031All</v>
          </cell>
          <cell r="B6458">
            <v>10</v>
          </cell>
          <cell r="R6458" t="str">
            <v>300150711All</v>
          </cell>
          <cell r="S6458">
            <v>528</v>
          </cell>
        </row>
        <row r="6459">
          <cell r="A6459" t="str">
            <v>300190047GAD/GASAll</v>
          </cell>
          <cell r="B6459">
            <v>811</v>
          </cell>
          <cell r="R6459" t="str">
            <v>300170011All</v>
          </cell>
          <cell r="S6459">
            <v>16</v>
          </cell>
        </row>
        <row r="6460">
          <cell r="A6460" t="str">
            <v>300190067All</v>
          </cell>
          <cell r="B6460">
            <v>1039</v>
          </cell>
          <cell r="R6460" t="str">
            <v>300170016All</v>
          </cell>
          <cell r="S6460">
            <v>20</v>
          </cell>
        </row>
        <row r="6461">
          <cell r="A6461" t="str">
            <v>300190079All</v>
          </cell>
          <cell r="B6461">
            <v>438</v>
          </cell>
          <cell r="R6461" t="str">
            <v>300170041All</v>
          </cell>
          <cell r="S6461">
            <v>100</v>
          </cell>
        </row>
        <row r="6462">
          <cell r="A6462" t="str">
            <v>300190091All</v>
          </cell>
          <cell r="B6462">
            <v>18</v>
          </cell>
          <cell r="R6462" t="str">
            <v>300170091All</v>
          </cell>
          <cell r="S6462">
            <v>17</v>
          </cell>
        </row>
        <row r="6463">
          <cell r="A6463" t="str">
            <v>300190130All</v>
          </cell>
          <cell r="B6463">
            <v>398</v>
          </cell>
          <cell r="R6463" t="str">
            <v>300190011All</v>
          </cell>
          <cell r="S6463">
            <v>16</v>
          </cell>
        </row>
        <row r="6464">
          <cell r="A6464" t="str">
            <v>300190401All</v>
          </cell>
          <cell r="B6464">
            <v>811</v>
          </cell>
          <cell r="R6464" t="str">
            <v>300190016All</v>
          </cell>
          <cell r="S6464">
            <v>23</v>
          </cell>
        </row>
        <row r="6465">
          <cell r="A6465" t="str">
            <v>300190711All</v>
          </cell>
          <cell r="B6465">
            <v>620</v>
          </cell>
          <cell r="R6465" t="str">
            <v>300190031All</v>
          </cell>
          <cell r="S6465">
            <v>10</v>
          </cell>
        </row>
        <row r="6466">
          <cell r="A6466" t="str">
            <v>300210011All</v>
          </cell>
          <cell r="B6466">
            <v>17</v>
          </cell>
          <cell r="R6466" t="str">
            <v>300190047GAD/GASAll</v>
          </cell>
          <cell r="S6466">
            <v>811</v>
          </cell>
        </row>
        <row r="6467">
          <cell r="A6467" t="str">
            <v>300210016All</v>
          </cell>
          <cell r="B6467">
            <v>18</v>
          </cell>
          <cell r="R6467" t="str">
            <v>300190067All</v>
          </cell>
          <cell r="S6467">
            <v>1039</v>
          </cell>
        </row>
        <row r="6468">
          <cell r="A6468" t="str">
            <v>300210041All</v>
          </cell>
          <cell r="B6468">
            <v>84</v>
          </cell>
          <cell r="R6468" t="str">
            <v>300190079All</v>
          </cell>
          <cell r="S6468">
            <v>438</v>
          </cell>
        </row>
        <row r="6469">
          <cell r="A6469" t="str">
            <v>300210047GAD/GASAll</v>
          </cell>
          <cell r="B6469">
            <v>573</v>
          </cell>
          <cell r="R6469" t="str">
            <v>300190091All</v>
          </cell>
          <cell r="S6469">
            <v>18</v>
          </cell>
        </row>
        <row r="6470">
          <cell r="A6470" t="str">
            <v>300210067All</v>
          </cell>
          <cell r="B6470">
            <v>713</v>
          </cell>
          <cell r="R6470" t="str">
            <v>300190130All</v>
          </cell>
          <cell r="S6470">
            <v>398</v>
          </cell>
        </row>
        <row r="6471">
          <cell r="A6471" t="str">
            <v>300210078All</v>
          </cell>
          <cell r="B6471">
            <v>770</v>
          </cell>
          <cell r="R6471" t="str">
            <v>300190401All</v>
          </cell>
          <cell r="S6471">
            <v>811</v>
          </cell>
        </row>
        <row r="6472">
          <cell r="A6472" t="str">
            <v>300210079All</v>
          </cell>
          <cell r="B6472">
            <v>564</v>
          </cell>
          <cell r="R6472" t="str">
            <v>300190711All</v>
          </cell>
          <cell r="S6472">
            <v>620</v>
          </cell>
        </row>
        <row r="6473">
          <cell r="A6473" t="str">
            <v>300210091All</v>
          </cell>
          <cell r="B6473">
            <v>30</v>
          </cell>
          <cell r="R6473" t="str">
            <v>300210011All</v>
          </cell>
          <cell r="S6473">
            <v>17</v>
          </cell>
        </row>
        <row r="6474">
          <cell r="A6474" t="str">
            <v>300210401All</v>
          </cell>
          <cell r="B6474">
            <v>573</v>
          </cell>
          <cell r="R6474" t="str">
            <v>300210016All</v>
          </cell>
          <cell r="S6474">
            <v>18</v>
          </cell>
        </row>
        <row r="6475">
          <cell r="A6475" t="str">
            <v>300230011All</v>
          </cell>
          <cell r="B6475">
            <v>46</v>
          </cell>
          <cell r="R6475" t="str">
            <v>300210041All</v>
          </cell>
          <cell r="S6475">
            <v>84</v>
          </cell>
        </row>
        <row r="6476">
          <cell r="A6476" t="str">
            <v>300230091All</v>
          </cell>
          <cell r="B6476">
            <v>34</v>
          </cell>
          <cell r="R6476" t="str">
            <v>300210047GAD/GASAll</v>
          </cell>
          <cell r="S6476">
            <v>573</v>
          </cell>
        </row>
        <row r="6477">
          <cell r="A6477" t="str">
            <v>300250011All</v>
          </cell>
          <cell r="B6477">
            <v>16</v>
          </cell>
          <cell r="R6477" t="str">
            <v>300210067All</v>
          </cell>
          <cell r="S6477">
            <v>713</v>
          </cell>
        </row>
        <row r="6478">
          <cell r="A6478" t="str">
            <v>300250016All</v>
          </cell>
          <cell r="B6478">
            <v>19</v>
          </cell>
          <cell r="R6478" t="str">
            <v>300210078All</v>
          </cell>
          <cell r="S6478">
            <v>770</v>
          </cell>
        </row>
        <row r="6479">
          <cell r="A6479" t="str">
            <v>300250067All</v>
          </cell>
          <cell r="B6479">
            <v>789</v>
          </cell>
          <cell r="R6479" t="str">
            <v>300210079All</v>
          </cell>
          <cell r="S6479">
            <v>564</v>
          </cell>
        </row>
        <row r="6480">
          <cell r="A6480" t="str">
            <v>300250079All</v>
          </cell>
          <cell r="B6480">
            <v>571</v>
          </cell>
          <cell r="R6480" t="str">
            <v>300210091All</v>
          </cell>
          <cell r="S6480">
            <v>30</v>
          </cell>
        </row>
        <row r="6481">
          <cell r="A6481" t="str">
            <v>300250091All</v>
          </cell>
          <cell r="B6481">
            <v>14</v>
          </cell>
          <cell r="R6481" t="str">
            <v>300210401All</v>
          </cell>
          <cell r="S6481">
            <v>573</v>
          </cell>
        </row>
        <row r="6482">
          <cell r="A6482" t="str">
            <v>300250401All</v>
          </cell>
          <cell r="B6482">
            <v>620</v>
          </cell>
          <cell r="R6482" t="str">
            <v>300230011All</v>
          </cell>
          <cell r="S6482">
            <v>46</v>
          </cell>
        </row>
        <row r="6483">
          <cell r="A6483" t="str">
            <v>300270011All</v>
          </cell>
          <cell r="B6483">
            <v>22</v>
          </cell>
          <cell r="R6483" t="str">
            <v>300230091All</v>
          </cell>
          <cell r="S6483">
            <v>34</v>
          </cell>
        </row>
        <row r="6484">
          <cell r="A6484" t="str">
            <v>300270016All</v>
          </cell>
          <cell r="B6484">
            <v>18</v>
          </cell>
          <cell r="R6484" t="str">
            <v>300250011All</v>
          </cell>
          <cell r="S6484">
            <v>16</v>
          </cell>
        </row>
        <row r="6485">
          <cell r="A6485" t="str">
            <v>300270067All</v>
          </cell>
          <cell r="B6485">
            <v>739</v>
          </cell>
          <cell r="R6485" t="str">
            <v>300250016All</v>
          </cell>
          <cell r="S6485">
            <v>19</v>
          </cell>
        </row>
        <row r="6486">
          <cell r="A6486" t="str">
            <v>300270079All</v>
          </cell>
          <cell r="B6486">
            <v>368</v>
          </cell>
          <cell r="R6486" t="str">
            <v>300250067All</v>
          </cell>
          <cell r="S6486">
            <v>789</v>
          </cell>
        </row>
        <row r="6487">
          <cell r="A6487" t="str">
            <v>300270091All</v>
          </cell>
          <cell r="B6487">
            <v>15</v>
          </cell>
          <cell r="R6487" t="str">
            <v>300250079All</v>
          </cell>
          <cell r="S6487">
            <v>571</v>
          </cell>
        </row>
        <row r="6488">
          <cell r="A6488" t="str">
            <v>300270401All</v>
          </cell>
          <cell r="B6488">
            <v>577</v>
          </cell>
          <cell r="R6488" t="str">
            <v>300250091All</v>
          </cell>
          <cell r="S6488">
            <v>14</v>
          </cell>
        </row>
        <row r="6489">
          <cell r="A6489" t="str">
            <v>300270711All</v>
          </cell>
          <cell r="B6489">
            <v>419</v>
          </cell>
          <cell r="R6489" t="str">
            <v>300250401All</v>
          </cell>
          <cell r="S6489">
            <v>620</v>
          </cell>
        </row>
        <row r="6490">
          <cell r="A6490" t="str">
            <v>300290011All</v>
          </cell>
          <cell r="B6490">
            <v>39</v>
          </cell>
          <cell r="R6490" t="str">
            <v>300270011All</v>
          </cell>
          <cell r="S6490">
            <v>22</v>
          </cell>
        </row>
        <row r="6491">
          <cell r="A6491" t="str">
            <v>300290011Irrigated</v>
          </cell>
          <cell r="B6491">
            <v>43</v>
          </cell>
          <cell r="R6491" t="str">
            <v>300270016All</v>
          </cell>
          <cell r="S6491">
            <v>18</v>
          </cell>
        </row>
        <row r="6492">
          <cell r="A6492" t="str">
            <v>300290011Nonirrigated</v>
          </cell>
          <cell r="B6492">
            <v>37</v>
          </cell>
          <cell r="R6492" t="str">
            <v>300270067All</v>
          </cell>
          <cell r="S6492">
            <v>739</v>
          </cell>
        </row>
        <row r="6493">
          <cell r="A6493" t="str">
            <v>300290016All</v>
          </cell>
          <cell r="B6493">
            <v>42</v>
          </cell>
          <cell r="R6493" t="str">
            <v>300270079All</v>
          </cell>
          <cell r="S6493">
            <v>368</v>
          </cell>
        </row>
        <row r="6494">
          <cell r="A6494" t="str">
            <v>300290067Nonirrigated</v>
          </cell>
          <cell r="B6494">
            <v>1120</v>
          </cell>
          <cell r="R6494" t="str">
            <v>300270091All</v>
          </cell>
          <cell r="S6494">
            <v>15</v>
          </cell>
        </row>
        <row r="6495">
          <cell r="A6495" t="str">
            <v>300290091All</v>
          </cell>
          <cell r="B6495">
            <v>46</v>
          </cell>
          <cell r="R6495" t="str">
            <v>300270401All</v>
          </cell>
          <cell r="S6495">
            <v>577</v>
          </cell>
        </row>
        <row r="6496">
          <cell r="A6496" t="str">
            <v>300290091Irrigated</v>
          </cell>
          <cell r="B6496">
            <v>50</v>
          </cell>
          <cell r="R6496" t="str">
            <v>300270711All</v>
          </cell>
          <cell r="S6496">
            <v>419</v>
          </cell>
        </row>
        <row r="6497">
          <cell r="A6497" t="str">
            <v>300290091Nonirrigated</v>
          </cell>
          <cell r="B6497">
            <v>45</v>
          </cell>
          <cell r="R6497" t="str">
            <v>300290011All</v>
          </cell>
          <cell r="S6497">
            <v>39</v>
          </cell>
        </row>
        <row r="6498">
          <cell r="A6498" t="str">
            <v>300290401All</v>
          </cell>
          <cell r="B6498">
            <v>874</v>
          </cell>
          <cell r="R6498" t="str">
            <v>300290011Irrigated</v>
          </cell>
          <cell r="S6498">
            <v>43</v>
          </cell>
        </row>
        <row r="6499">
          <cell r="A6499" t="str">
            <v>300310011All</v>
          </cell>
          <cell r="B6499">
            <v>41</v>
          </cell>
          <cell r="R6499" t="str">
            <v>300290011NonIrrigated</v>
          </cell>
          <cell r="S6499">
            <v>37</v>
          </cell>
        </row>
        <row r="6500">
          <cell r="A6500" t="str">
            <v>300310011Irrigated</v>
          </cell>
          <cell r="B6500">
            <v>54</v>
          </cell>
          <cell r="R6500" t="str">
            <v>300290016All</v>
          </cell>
          <cell r="S6500">
            <v>42</v>
          </cell>
        </row>
        <row r="6501">
          <cell r="A6501" t="str">
            <v>300310011Nonirrigated</v>
          </cell>
          <cell r="B6501">
            <v>29</v>
          </cell>
          <cell r="R6501" t="str">
            <v>300290067NonIrrigated</v>
          </cell>
          <cell r="S6501">
            <v>1120</v>
          </cell>
        </row>
        <row r="6502">
          <cell r="A6502" t="str">
            <v>300310016All</v>
          </cell>
          <cell r="B6502">
            <v>42</v>
          </cell>
          <cell r="R6502" t="str">
            <v>300290091All</v>
          </cell>
          <cell r="S6502">
            <v>46</v>
          </cell>
        </row>
        <row r="6503">
          <cell r="A6503" t="str">
            <v>300310016Irrigated</v>
          </cell>
          <cell r="B6503">
            <v>53</v>
          </cell>
          <cell r="R6503" t="str">
            <v>300290091Irrigated</v>
          </cell>
          <cell r="S6503">
            <v>50</v>
          </cell>
        </row>
        <row r="6504">
          <cell r="A6504" t="str">
            <v>300310016Nonirrigated</v>
          </cell>
          <cell r="B6504">
            <v>39</v>
          </cell>
          <cell r="R6504" t="str">
            <v>300290091NonIrrigated</v>
          </cell>
          <cell r="S6504">
            <v>45</v>
          </cell>
        </row>
        <row r="6505">
          <cell r="A6505" t="str">
            <v>300310067Nonirrigated</v>
          </cell>
          <cell r="B6505">
            <v>1029</v>
          </cell>
          <cell r="R6505" t="str">
            <v>300290401All</v>
          </cell>
          <cell r="S6505">
            <v>874</v>
          </cell>
        </row>
        <row r="6506">
          <cell r="A6506" t="str">
            <v>300310091All</v>
          </cell>
          <cell r="B6506">
            <v>41</v>
          </cell>
          <cell r="R6506" t="str">
            <v>300310011All</v>
          </cell>
          <cell r="S6506">
            <v>41</v>
          </cell>
        </row>
        <row r="6507">
          <cell r="A6507" t="str">
            <v>300310091Irrigated</v>
          </cell>
          <cell r="B6507">
            <v>50</v>
          </cell>
          <cell r="R6507" t="str">
            <v>300310011Irrigated</v>
          </cell>
          <cell r="S6507">
            <v>54</v>
          </cell>
        </row>
        <row r="6508">
          <cell r="A6508" t="str">
            <v>300310091Nonirrigated</v>
          </cell>
          <cell r="B6508">
            <v>33</v>
          </cell>
          <cell r="R6508" t="str">
            <v>300310011NonIrrigated</v>
          </cell>
          <cell r="S6508">
            <v>29</v>
          </cell>
        </row>
        <row r="6509">
          <cell r="A6509" t="str">
            <v>300310401All</v>
          </cell>
          <cell r="B6509">
            <v>803</v>
          </cell>
          <cell r="R6509" t="str">
            <v>300310016All</v>
          </cell>
          <cell r="S6509">
            <v>42</v>
          </cell>
        </row>
        <row r="6510">
          <cell r="A6510" t="str">
            <v>300330011All</v>
          </cell>
          <cell r="B6510">
            <v>18</v>
          </cell>
          <cell r="R6510" t="str">
            <v>300310016Irrigated</v>
          </cell>
          <cell r="S6510">
            <v>53</v>
          </cell>
        </row>
        <row r="6511">
          <cell r="A6511" t="str">
            <v>300330016All</v>
          </cell>
          <cell r="B6511">
            <v>20</v>
          </cell>
          <cell r="R6511" t="str">
            <v>300310016NonIrrigated</v>
          </cell>
          <cell r="S6511">
            <v>39</v>
          </cell>
        </row>
        <row r="6512">
          <cell r="A6512" t="str">
            <v>300330067All</v>
          </cell>
          <cell r="B6512">
            <v>751</v>
          </cell>
          <cell r="R6512" t="str">
            <v>300310067NonIrrigated</v>
          </cell>
          <cell r="S6512">
            <v>1029</v>
          </cell>
        </row>
        <row r="6513">
          <cell r="A6513" t="str">
            <v>300330091All</v>
          </cell>
          <cell r="B6513">
            <v>21</v>
          </cell>
          <cell r="R6513" t="str">
            <v>300310091All</v>
          </cell>
          <cell r="S6513">
            <v>41</v>
          </cell>
        </row>
        <row r="6514">
          <cell r="A6514" t="str">
            <v>300330401All</v>
          </cell>
          <cell r="B6514">
            <v>586</v>
          </cell>
          <cell r="R6514" t="str">
            <v>300310091Irrigated</v>
          </cell>
          <cell r="S6514">
            <v>50</v>
          </cell>
        </row>
        <row r="6515">
          <cell r="A6515" t="str">
            <v>300350011All</v>
          </cell>
          <cell r="B6515">
            <v>20</v>
          </cell>
          <cell r="R6515" t="str">
            <v>300310091NonIrrigated</v>
          </cell>
          <cell r="S6515">
            <v>33</v>
          </cell>
        </row>
        <row r="6516">
          <cell r="A6516" t="str">
            <v>300350016All</v>
          </cell>
          <cell r="B6516">
            <v>21</v>
          </cell>
          <cell r="R6516" t="str">
            <v>300310401All</v>
          </cell>
          <cell r="S6516">
            <v>803</v>
          </cell>
        </row>
        <row r="6517">
          <cell r="A6517" t="str">
            <v>300350067All</v>
          </cell>
          <cell r="B6517">
            <v>768</v>
          </cell>
          <cell r="R6517" t="str">
            <v>300330011All</v>
          </cell>
          <cell r="S6517">
            <v>18</v>
          </cell>
        </row>
        <row r="6518">
          <cell r="A6518" t="str">
            <v>300350091All</v>
          </cell>
          <cell r="B6518">
            <v>23</v>
          </cell>
          <cell r="R6518" t="str">
            <v>300330016All</v>
          </cell>
          <cell r="S6518">
            <v>20</v>
          </cell>
        </row>
        <row r="6519">
          <cell r="A6519" t="str">
            <v>300350401All</v>
          </cell>
          <cell r="B6519">
            <v>601</v>
          </cell>
          <cell r="R6519" t="str">
            <v>300330067All</v>
          </cell>
          <cell r="S6519">
            <v>751</v>
          </cell>
        </row>
        <row r="6520">
          <cell r="A6520" t="str">
            <v>300350711All</v>
          </cell>
          <cell r="B6520">
            <v>564</v>
          </cell>
          <cell r="R6520" t="str">
            <v>300330091All</v>
          </cell>
          <cell r="S6520">
            <v>21</v>
          </cell>
        </row>
        <row r="6521">
          <cell r="A6521" t="str">
            <v>300370011All</v>
          </cell>
          <cell r="B6521">
            <v>13</v>
          </cell>
          <cell r="R6521" t="str">
            <v>300330401All</v>
          </cell>
          <cell r="S6521">
            <v>586</v>
          </cell>
        </row>
        <row r="6522">
          <cell r="A6522" t="str">
            <v>300370016All</v>
          </cell>
          <cell r="B6522">
            <v>16</v>
          </cell>
          <cell r="R6522" t="str">
            <v>300350011All</v>
          </cell>
          <cell r="S6522">
            <v>20</v>
          </cell>
        </row>
        <row r="6523">
          <cell r="A6523" t="str">
            <v>300370016Irrigated</v>
          </cell>
          <cell r="B6523">
            <v>48</v>
          </cell>
          <cell r="R6523" t="str">
            <v>300350016All</v>
          </cell>
          <cell r="S6523">
            <v>21</v>
          </cell>
        </row>
        <row r="6524">
          <cell r="A6524" t="str">
            <v>300370016Nonirrigated</v>
          </cell>
          <cell r="B6524">
            <v>12</v>
          </cell>
          <cell r="R6524" t="str">
            <v>300350067All</v>
          </cell>
          <cell r="S6524">
            <v>768</v>
          </cell>
        </row>
        <row r="6525">
          <cell r="A6525" t="str">
            <v>300370091All</v>
          </cell>
          <cell r="B6525">
            <v>11</v>
          </cell>
          <cell r="R6525" t="str">
            <v>300350091All</v>
          </cell>
          <cell r="S6525">
            <v>23</v>
          </cell>
        </row>
        <row r="6526">
          <cell r="A6526" t="str">
            <v>300390011All</v>
          </cell>
          <cell r="B6526">
            <v>46</v>
          </cell>
          <cell r="R6526" t="str">
            <v>300350401All</v>
          </cell>
          <cell r="S6526">
            <v>601</v>
          </cell>
        </row>
        <row r="6527">
          <cell r="A6527" t="str">
            <v>300410011All</v>
          </cell>
          <cell r="B6527">
            <v>19</v>
          </cell>
          <cell r="R6527" t="str">
            <v>300350711All</v>
          </cell>
          <cell r="S6527">
            <v>564</v>
          </cell>
        </row>
        <row r="6528">
          <cell r="A6528" t="str">
            <v>300410016All</v>
          </cell>
          <cell r="B6528">
            <v>25</v>
          </cell>
          <cell r="R6528" t="str">
            <v>300370011All</v>
          </cell>
          <cell r="S6528">
            <v>13</v>
          </cell>
        </row>
        <row r="6529">
          <cell r="A6529" t="str">
            <v>300410041All</v>
          </cell>
          <cell r="B6529">
            <v>69</v>
          </cell>
          <cell r="R6529" t="str">
            <v>300370016All</v>
          </cell>
          <cell r="S6529">
            <v>16</v>
          </cell>
        </row>
        <row r="6530">
          <cell r="A6530" t="str">
            <v>300410067All</v>
          </cell>
          <cell r="B6530">
            <v>769</v>
          </cell>
          <cell r="R6530" t="str">
            <v>300370016Irrigated</v>
          </cell>
          <cell r="S6530">
            <v>48</v>
          </cell>
        </row>
        <row r="6531">
          <cell r="A6531" t="str">
            <v>300410079All</v>
          </cell>
          <cell r="B6531">
            <v>476</v>
          </cell>
          <cell r="R6531" t="str">
            <v>300370016NonIrrigated</v>
          </cell>
          <cell r="S6531">
            <v>12</v>
          </cell>
        </row>
        <row r="6532">
          <cell r="A6532" t="str">
            <v>300410091All</v>
          </cell>
          <cell r="B6532">
            <v>22</v>
          </cell>
          <cell r="R6532" t="str">
            <v>300370091All</v>
          </cell>
          <cell r="S6532">
            <v>11</v>
          </cell>
        </row>
        <row r="6533">
          <cell r="A6533" t="str">
            <v>300410401All</v>
          </cell>
          <cell r="B6533">
            <v>600</v>
          </cell>
          <cell r="R6533" t="str">
            <v>300390011All</v>
          </cell>
          <cell r="S6533">
            <v>46</v>
          </cell>
        </row>
        <row r="6534">
          <cell r="A6534" t="str">
            <v>300410711All</v>
          </cell>
          <cell r="B6534">
            <v>481</v>
          </cell>
          <cell r="R6534" t="str">
            <v>300410011All</v>
          </cell>
          <cell r="S6534">
            <v>19</v>
          </cell>
        </row>
        <row r="6535">
          <cell r="A6535" t="str">
            <v>300430011All</v>
          </cell>
          <cell r="B6535">
            <v>21</v>
          </cell>
          <cell r="R6535" t="str">
            <v>300410016All</v>
          </cell>
          <cell r="S6535">
            <v>25</v>
          </cell>
        </row>
        <row r="6536">
          <cell r="A6536" t="str">
            <v>300430016All</v>
          </cell>
          <cell r="B6536">
            <v>49</v>
          </cell>
          <cell r="R6536" t="str">
            <v>300410041All</v>
          </cell>
          <cell r="S6536">
            <v>69</v>
          </cell>
        </row>
        <row r="6537">
          <cell r="A6537" t="str">
            <v>300430091All</v>
          </cell>
          <cell r="B6537">
            <v>20</v>
          </cell>
          <cell r="R6537" t="str">
            <v>300410067All</v>
          </cell>
          <cell r="S6537">
            <v>769</v>
          </cell>
        </row>
        <row r="6538">
          <cell r="A6538" t="str">
            <v>300450011All</v>
          </cell>
          <cell r="B6538">
            <v>22</v>
          </cell>
          <cell r="R6538" t="str">
            <v>300410079All</v>
          </cell>
          <cell r="S6538">
            <v>476</v>
          </cell>
        </row>
        <row r="6539">
          <cell r="A6539" t="str">
            <v>300450016All</v>
          </cell>
          <cell r="B6539">
            <v>20</v>
          </cell>
          <cell r="R6539" t="str">
            <v>300410091All</v>
          </cell>
          <cell r="S6539">
            <v>22</v>
          </cell>
        </row>
        <row r="6540">
          <cell r="A6540" t="str">
            <v>300450041All</v>
          </cell>
          <cell r="B6540">
            <v>58</v>
          </cell>
          <cell r="R6540" t="str">
            <v>300410401All</v>
          </cell>
          <cell r="S6540">
            <v>600</v>
          </cell>
        </row>
        <row r="6541">
          <cell r="A6541" t="str">
            <v>300450067All</v>
          </cell>
          <cell r="B6541">
            <v>839</v>
          </cell>
          <cell r="R6541" t="str">
            <v>300410711All</v>
          </cell>
          <cell r="S6541">
            <v>481</v>
          </cell>
        </row>
        <row r="6542">
          <cell r="A6542" t="str">
            <v>300450091All</v>
          </cell>
          <cell r="B6542">
            <v>18</v>
          </cell>
          <cell r="R6542" t="str">
            <v>300430011All</v>
          </cell>
          <cell r="S6542">
            <v>21</v>
          </cell>
        </row>
        <row r="6543">
          <cell r="A6543" t="str">
            <v>300450401All</v>
          </cell>
          <cell r="B6543">
            <v>655</v>
          </cell>
          <cell r="R6543" t="str">
            <v>300430016All</v>
          </cell>
          <cell r="S6543">
            <v>49</v>
          </cell>
        </row>
        <row r="6544">
          <cell r="A6544" t="str">
            <v>300450711All</v>
          </cell>
          <cell r="B6544">
            <v>525</v>
          </cell>
          <cell r="R6544" t="str">
            <v>300430091All</v>
          </cell>
          <cell r="S6544">
            <v>20</v>
          </cell>
        </row>
        <row r="6545">
          <cell r="A6545" t="str">
            <v>300470011All</v>
          </cell>
          <cell r="B6545">
            <v>42</v>
          </cell>
          <cell r="R6545" t="str">
            <v>300450011All</v>
          </cell>
          <cell r="S6545">
            <v>22</v>
          </cell>
        </row>
        <row r="6546">
          <cell r="A6546" t="str">
            <v>300470011Irrigated</v>
          </cell>
          <cell r="B6546">
            <v>48</v>
          </cell>
          <cell r="R6546" t="str">
            <v>300450016All</v>
          </cell>
          <cell r="S6546">
            <v>20</v>
          </cell>
        </row>
        <row r="6547">
          <cell r="A6547" t="str">
            <v>300470011Nonirrigated</v>
          </cell>
          <cell r="B6547">
            <v>20</v>
          </cell>
          <cell r="R6547" t="str">
            <v>300450041All</v>
          </cell>
          <cell r="S6547">
            <v>58</v>
          </cell>
        </row>
        <row r="6548">
          <cell r="A6548" t="str">
            <v>300470016All</v>
          </cell>
          <cell r="B6548">
            <v>53</v>
          </cell>
          <cell r="R6548" t="str">
            <v>300450067All</v>
          </cell>
          <cell r="S6548">
            <v>839</v>
          </cell>
        </row>
        <row r="6549">
          <cell r="A6549" t="str">
            <v>300470091All</v>
          </cell>
          <cell r="B6549">
            <v>30</v>
          </cell>
          <cell r="R6549" t="str">
            <v>300450091All</v>
          </cell>
          <cell r="S6549">
            <v>18</v>
          </cell>
        </row>
        <row r="6550">
          <cell r="A6550" t="str">
            <v>300490011All</v>
          </cell>
          <cell r="B6550">
            <v>19</v>
          </cell>
          <cell r="R6550" t="str">
            <v>300450401All</v>
          </cell>
          <cell r="S6550">
            <v>655</v>
          </cell>
        </row>
        <row r="6551">
          <cell r="A6551" t="str">
            <v>300490016All</v>
          </cell>
          <cell r="B6551">
            <v>44</v>
          </cell>
          <cell r="R6551" t="str">
            <v>300450711All</v>
          </cell>
          <cell r="S6551">
            <v>525</v>
          </cell>
        </row>
        <row r="6552">
          <cell r="A6552" t="str">
            <v>300490091All</v>
          </cell>
          <cell r="B6552">
            <v>32</v>
          </cell>
          <cell r="R6552" t="str">
            <v>300470011All</v>
          </cell>
          <cell r="S6552">
            <v>42</v>
          </cell>
        </row>
        <row r="6553">
          <cell r="A6553" t="str">
            <v>300490091Irrigated</v>
          </cell>
          <cell r="B6553">
            <v>49</v>
          </cell>
          <cell r="R6553" t="str">
            <v>300470011Irrigated</v>
          </cell>
          <cell r="S6553">
            <v>48</v>
          </cell>
        </row>
        <row r="6554">
          <cell r="A6554" t="str">
            <v>300490091Nonirrigated</v>
          </cell>
          <cell r="B6554">
            <v>18</v>
          </cell>
          <cell r="R6554" t="str">
            <v>300470011NonIrrigated</v>
          </cell>
          <cell r="S6554">
            <v>20</v>
          </cell>
        </row>
        <row r="6555">
          <cell r="A6555" t="str">
            <v>300510011All</v>
          </cell>
          <cell r="B6555">
            <v>18</v>
          </cell>
          <cell r="R6555" t="str">
            <v>300470016All</v>
          </cell>
          <cell r="S6555">
            <v>53</v>
          </cell>
        </row>
        <row r="6556">
          <cell r="A6556" t="str">
            <v>300510016All</v>
          </cell>
          <cell r="B6556">
            <v>25</v>
          </cell>
          <cell r="R6556" t="str">
            <v>300470091All</v>
          </cell>
          <cell r="S6556">
            <v>30</v>
          </cell>
        </row>
        <row r="6557">
          <cell r="A6557" t="str">
            <v>300510067All</v>
          </cell>
          <cell r="B6557">
            <v>816</v>
          </cell>
          <cell r="R6557" t="str">
            <v>300490011All</v>
          </cell>
          <cell r="S6557">
            <v>19</v>
          </cell>
        </row>
        <row r="6558">
          <cell r="A6558" t="str">
            <v>300510079All</v>
          </cell>
          <cell r="B6558">
            <v>315</v>
          </cell>
          <cell r="R6558" t="str">
            <v>300490016All</v>
          </cell>
          <cell r="S6558">
            <v>44</v>
          </cell>
        </row>
        <row r="6559">
          <cell r="A6559" t="str">
            <v>300510091All</v>
          </cell>
          <cell r="B6559">
            <v>23</v>
          </cell>
          <cell r="R6559" t="str">
            <v>300490091All</v>
          </cell>
          <cell r="S6559">
            <v>32</v>
          </cell>
        </row>
        <row r="6560">
          <cell r="A6560" t="str">
            <v>300510129All</v>
          </cell>
          <cell r="B6560">
            <v>888</v>
          </cell>
          <cell r="R6560" t="str">
            <v>300490091Irrigated</v>
          </cell>
          <cell r="S6560">
            <v>49</v>
          </cell>
        </row>
        <row r="6561">
          <cell r="A6561" t="str">
            <v>300510401All</v>
          </cell>
          <cell r="B6561">
            <v>642</v>
          </cell>
          <cell r="R6561" t="str">
            <v>300490091NonIrrigated</v>
          </cell>
          <cell r="S6561">
            <v>18</v>
          </cell>
        </row>
        <row r="6562">
          <cell r="A6562" t="str">
            <v>300510711All</v>
          </cell>
          <cell r="B6562">
            <v>508</v>
          </cell>
          <cell r="R6562" t="str">
            <v>300510011All</v>
          </cell>
          <cell r="S6562">
            <v>18</v>
          </cell>
        </row>
        <row r="6563">
          <cell r="A6563" t="str">
            <v>300550011All</v>
          </cell>
          <cell r="B6563">
            <v>15</v>
          </cell>
          <cell r="R6563" t="str">
            <v>300510016All</v>
          </cell>
          <cell r="S6563">
            <v>25</v>
          </cell>
        </row>
        <row r="6564">
          <cell r="A6564" t="str">
            <v>300550016All</v>
          </cell>
          <cell r="B6564">
            <v>16</v>
          </cell>
          <cell r="R6564" t="str">
            <v>300510067All</v>
          </cell>
          <cell r="S6564">
            <v>816</v>
          </cell>
        </row>
        <row r="6565">
          <cell r="A6565" t="str">
            <v>300550041Irrigated</v>
          </cell>
          <cell r="B6565">
            <v>69</v>
          </cell>
          <cell r="R6565" t="str">
            <v>300510079All</v>
          </cell>
          <cell r="S6565">
            <v>315</v>
          </cell>
        </row>
        <row r="6566">
          <cell r="A6566" t="str">
            <v>300550047GAD/GASAll</v>
          </cell>
          <cell r="B6566">
            <v>672</v>
          </cell>
          <cell r="R6566" t="str">
            <v>300510091All</v>
          </cell>
          <cell r="S6566">
            <v>23</v>
          </cell>
        </row>
        <row r="6567">
          <cell r="A6567" t="str">
            <v>300550067All</v>
          </cell>
          <cell r="B6567">
            <v>838</v>
          </cell>
          <cell r="R6567" t="str">
            <v>300510129All</v>
          </cell>
          <cell r="S6567">
            <v>888</v>
          </cell>
        </row>
        <row r="6568">
          <cell r="A6568" t="str">
            <v>300550079All</v>
          </cell>
          <cell r="B6568">
            <v>613</v>
          </cell>
          <cell r="R6568" t="str">
            <v>300510401All</v>
          </cell>
          <cell r="S6568">
            <v>642</v>
          </cell>
        </row>
        <row r="6569">
          <cell r="A6569" t="str">
            <v>300550091All</v>
          </cell>
          <cell r="B6569">
            <v>16</v>
          </cell>
          <cell r="R6569" t="str">
            <v>300510711All</v>
          </cell>
          <cell r="S6569">
            <v>508</v>
          </cell>
        </row>
        <row r="6570">
          <cell r="A6570" t="str">
            <v>300550130All</v>
          </cell>
          <cell r="B6570">
            <v>368</v>
          </cell>
          <cell r="R6570" t="str">
            <v>300550011All</v>
          </cell>
          <cell r="S6570">
            <v>15</v>
          </cell>
        </row>
        <row r="6571">
          <cell r="A6571" t="str">
            <v>300550401All</v>
          </cell>
          <cell r="B6571">
            <v>672</v>
          </cell>
          <cell r="R6571" t="str">
            <v>300550016All</v>
          </cell>
          <cell r="S6571">
            <v>16</v>
          </cell>
        </row>
        <row r="6572">
          <cell r="A6572" t="str">
            <v>300570011All</v>
          </cell>
          <cell r="B6572">
            <v>39</v>
          </cell>
          <cell r="R6572" t="str">
            <v>300550041Irrigated</v>
          </cell>
          <cell r="S6572">
            <v>69</v>
          </cell>
        </row>
        <row r="6573">
          <cell r="A6573" t="str">
            <v>300570011Irrigated</v>
          </cell>
          <cell r="B6573">
            <v>46</v>
          </cell>
          <cell r="R6573" t="str">
            <v>300550047GAD/GASAll</v>
          </cell>
          <cell r="S6573">
            <v>672</v>
          </cell>
        </row>
        <row r="6574">
          <cell r="A6574" t="str">
            <v>300570011Nonirrigated</v>
          </cell>
          <cell r="B6574">
            <v>22</v>
          </cell>
          <cell r="R6574" t="str">
            <v>300550067All</v>
          </cell>
          <cell r="S6574">
            <v>838</v>
          </cell>
        </row>
        <row r="6575">
          <cell r="A6575" t="str">
            <v>300570016All</v>
          </cell>
          <cell r="B6575">
            <v>53</v>
          </cell>
          <cell r="R6575" t="str">
            <v>300550079All</v>
          </cell>
          <cell r="S6575">
            <v>613</v>
          </cell>
        </row>
        <row r="6576">
          <cell r="A6576" t="str">
            <v>300570091All</v>
          </cell>
          <cell r="B6576">
            <v>45</v>
          </cell>
          <cell r="R6576" t="str">
            <v>300550091All</v>
          </cell>
          <cell r="S6576">
            <v>16</v>
          </cell>
        </row>
        <row r="6577">
          <cell r="A6577" t="str">
            <v>300590011All</v>
          </cell>
          <cell r="B6577">
            <v>22</v>
          </cell>
          <cell r="R6577" t="str">
            <v>300550130All</v>
          </cell>
          <cell r="S6577">
            <v>368</v>
          </cell>
        </row>
        <row r="6578">
          <cell r="A6578" t="str">
            <v>300590016All</v>
          </cell>
          <cell r="B6578">
            <v>49</v>
          </cell>
          <cell r="R6578" t="str">
            <v>300550401All</v>
          </cell>
          <cell r="S6578">
            <v>672</v>
          </cell>
        </row>
        <row r="6579">
          <cell r="A6579" t="str">
            <v>300590091All</v>
          </cell>
          <cell r="B6579">
            <v>20</v>
          </cell>
          <cell r="R6579" t="str">
            <v>300570011All</v>
          </cell>
          <cell r="S6579">
            <v>39</v>
          </cell>
        </row>
        <row r="6580">
          <cell r="A6580" t="str">
            <v>300590091Irrigated</v>
          </cell>
          <cell r="B6580">
            <v>31</v>
          </cell>
          <cell r="R6580" t="str">
            <v>300570011Irrigated</v>
          </cell>
          <cell r="S6580">
            <v>46</v>
          </cell>
        </row>
        <row r="6581">
          <cell r="A6581" t="str">
            <v>300590091Nonirrigated</v>
          </cell>
          <cell r="B6581">
            <v>13</v>
          </cell>
          <cell r="R6581" t="str">
            <v>300570011NonIrrigated</v>
          </cell>
          <cell r="S6581">
            <v>22</v>
          </cell>
        </row>
        <row r="6582">
          <cell r="A6582" t="str">
            <v>300610011All</v>
          </cell>
          <cell r="B6582">
            <v>25</v>
          </cell>
          <cell r="R6582" t="str">
            <v>300570016All</v>
          </cell>
          <cell r="S6582">
            <v>53</v>
          </cell>
        </row>
        <row r="6583">
          <cell r="A6583" t="str">
            <v>300610016All</v>
          </cell>
          <cell r="B6583">
            <v>29</v>
          </cell>
          <cell r="R6583" t="str">
            <v>300570091All</v>
          </cell>
          <cell r="S6583">
            <v>45</v>
          </cell>
        </row>
        <row r="6584">
          <cell r="A6584" t="str">
            <v>300630011All</v>
          </cell>
          <cell r="B6584">
            <v>33</v>
          </cell>
          <cell r="R6584" t="str">
            <v>300590011All</v>
          </cell>
          <cell r="S6584">
            <v>22</v>
          </cell>
        </row>
        <row r="6585">
          <cell r="A6585" t="str">
            <v>300630011Irrigated</v>
          </cell>
          <cell r="B6585">
            <v>42</v>
          </cell>
          <cell r="R6585" t="str">
            <v>300590016All</v>
          </cell>
          <cell r="S6585">
            <v>49</v>
          </cell>
        </row>
        <row r="6586">
          <cell r="A6586" t="str">
            <v>300630011Nonirrigated</v>
          </cell>
          <cell r="B6586">
            <v>25</v>
          </cell>
          <cell r="R6586" t="str">
            <v>300590091All</v>
          </cell>
          <cell r="S6586">
            <v>20</v>
          </cell>
        </row>
        <row r="6587">
          <cell r="A6587" t="str">
            <v>300630016All</v>
          </cell>
          <cell r="B6587">
            <v>43</v>
          </cell>
          <cell r="R6587" t="str">
            <v>300590091Irrigated</v>
          </cell>
          <cell r="S6587">
            <v>31</v>
          </cell>
        </row>
        <row r="6588">
          <cell r="A6588" t="str">
            <v>300650011All</v>
          </cell>
          <cell r="B6588">
            <v>15</v>
          </cell>
          <cell r="R6588" t="str">
            <v>300590091NonIrrigated</v>
          </cell>
          <cell r="S6588">
            <v>13</v>
          </cell>
        </row>
        <row r="6589">
          <cell r="A6589" t="str">
            <v>300650016All</v>
          </cell>
          <cell r="B6589">
            <v>20</v>
          </cell>
          <cell r="R6589" t="str">
            <v>300610011All</v>
          </cell>
          <cell r="S6589">
            <v>25</v>
          </cell>
        </row>
        <row r="6590">
          <cell r="A6590" t="str">
            <v>300650016Irrigated</v>
          </cell>
          <cell r="B6590">
            <v>49</v>
          </cell>
          <cell r="R6590" t="str">
            <v>300610016All</v>
          </cell>
          <cell r="S6590">
            <v>29</v>
          </cell>
        </row>
        <row r="6591">
          <cell r="A6591" t="str">
            <v>300650016Nonirrigated</v>
          </cell>
          <cell r="B6591">
            <v>13</v>
          </cell>
          <cell r="R6591" t="str">
            <v>300630011All</v>
          </cell>
          <cell r="S6591">
            <v>33</v>
          </cell>
        </row>
        <row r="6592">
          <cell r="A6592" t="str">
            <v>300650041All</v>
          </cell>
          <cell r="B6592">
            <v>67</v>
          </cell>
          <cell r="R6592" t="str">
            <v>300630011Irrigated</v>
          </cell>
          <cell r="S6592">
            <v>42</v>
          </cell>
        </row>
        <row r="6593">
          <cell r="A6593" t="str">
            <v>300650091All</v>
          </cell>
          <cell r="B6593">
            <v>11</v>
          </cell>
          <cell r="R6593" t="str">
            <v>300630011NonIrrigated</v>
          </cell>
          <cell r="S6593">
            <v>25</v>
          </cell>
        </row>
        <row r="6594">
          <cell r="A6594" t="str">
            <v>300650091Irrigated</v>
          </cell>
          <cell r="B6594">
            <v>24</v>
          </cell>
          <cell r="R6594" t="str">
            <v>300630016All</v>
          </cell>
          <cell r="S6594">
            <v>43</v>
          </cell>
        </row>
        <row r="6595">
          <cell r="A6595" t="str">
            <v>300650091Nonirrigated</v>
          </cell>
          <cell r="B6595">
            <v>10</v>
          </cell>
          <cell r="R6595" t="str">
            <v>300650011All</v>
          </cell>
          <cell r="S6595">
            <v>15</v>
          </cell>
        </row>
        <row r="6596">
          <cell r="A6596" t="str">
            <v>300670011All</v>
          </cell>
          <cell r="B6596">
            <v>24</v>
          </cell>
          <cell r="R6596" t="str">
            <v>300650016All</v>
          </cell>
          <cell r="S6596">
            <v>20</v>
          </cell>
        </row>
        <row r="6597">
          <cell r="A6597" t="str">
            <v>300670011Irrigated</v>
          </cell>
          <cell r="B6597">
            <v>46</v>
          </cell>
          <cell r="R6597" t="str">
            <v>300650016Irrigated</v>
          </cell>
          <cell r="S6597">
            <v>49</v>
          </cell>
        </row>
        <row r="6598">
          <cell r="A6598" t="str">
            <v>300670011Nonirrigated</v>
          </cell>
          <cell r="B6598">
            <v>13</v>
          </cell>
          <cell r="R6598" t="str">
            <v>300650016NonIrrigated</v>
          </cell>
          <cell r="S6598">
            <v>13</v>
          </cell>
        </row>
        <row r="6599">
          <cell r="A6599" t="str">
            <v>300670016All</v>
          </cell>
          <cell r="B6599">
            <v>47</v>
          </cell>
          <cell r="R6599" t="str">
            <v>300650041All</v>
          </cell>
          <cell r="S6599">
            <v>67</v>
          </cell>
        </row>
        <row r="6600">
          <cell r="A6600" t="str">
            <v>300670091All</v>
          </cell>
          <cell r="B6600">
            <v>28</v>
          </cell>
          <cell r="R6600" t="str">
            <v>300650091All</v>
          </cell>
          <cell r="S6600">
            <v>11</v>
          </cell>
        </row>
        <row r="6601">
          <cell r="A6601" t="str">
            <v>300670091Irrigated</v>
          </cell>
          <cell r="B6601">
            <v>40</v>
          </cell>
          <cell r="R6601" t="str">
            <v>300650091Irrigated</v>
          </cell>
          <cell r="S6601">
            <v>24</v>
          </cell>
        </row>
        <row r="6602">
          <cell r="A6602" t="str">
            <v>300670091Nonirrigated</v>
          </cell>
          <cell r="B6602">
            <v>18</v>
          </cell>
          <cell r="R6602" t="str">
            <v>300650091NonIrrigated</v>
          </cell>
          <cell r="S6602">
            <v>10</v>
          </cell>
        </row>
        <row r="6603">
          <cell r="A6603" t="str">
            <v>300690011All</v>
          </cell>
          <cell r="B6603">
            <v>12</v>
          </cell>
          <cell r="R6603" t="str">
            <v>300670011All</v>
          </cell>
          <cell r="S6603">
            <v>24</v>
          </cell>
        </row>
        <row r="6604">
          <cell r="A6604" t="str">
            <v>300690016All</v>
          </cell>
          <cell r="B6604">
            <v>19</v>
          </cell>
          <cell r="R6604" t="str">
            <v>300670011Irrigated</v>
          </cell>
          <cell r="S6604">
            <v>46</v>
          </cell>
        </row>
        <row r="6605">
          <cell r="A6605" t="str">
            <v>300690091All</v>
          </cell>
          <cell r="B6605">
            <v>16</v>
          </cell>
          <cell r="R6605" t="str">
            <v>300670011NonIrrigated</v>
          </cell>
          <cell r="S6605">
            <v>13</v>
          </cell>
        </row>
        <row r="6606">
          <cell r="A6606" t="str">
            <v>300710011All</v>
          </cell>
          <cell r="B6606">
            <v>16</v>
          </cell>
          <cell r="R6606" t="str">
            <v>300670016All</v>
          </cell>
          <cell r="S6606">
            <v>47</v>
          </cell>
        </row>
        <row r="6607">
          <cell r="A6607" t="str">
            <v>300710016All</v>
          </cell>
          <cell r="B6607">
            <v>21</v>
          </cell>
          <cell r="R6607" t="str">
            <v>300670091All</v>
          </cell>
          <cell r="S6607">
            <v>28</v>
          </cell>
        </row>
        <row r="6608">
          <cell r="A6608" t="str">
            <v>300710041All</v>
          </cell>
          <cell r="B6608">
            <v>63</v>
          </cell>
          <cell r="R6608" t="str">
            <v>300670091Irrigated</v>
          </cell>
          <cell r="S6608">
            <v>40</v>
          </cell>
        </row>
        <row r="6609">
          <cell r="A6609" t="str">
            <v>300710067All</v>
          </cell>
          <cell r="B6609">
            <v>748</v>
          </cell>
          <cell r="R6609" t="str">
            <v>300670091NonIrrigated</v>
          </cell>
          <cell r="S6609">
            <v>18</v>
          </cell>
        </row>
        <row r="6610">
          <cell r="A6610" t="str">
            <v>300710079All</v>
          </cell>
          <cell r="B6610">
            <v>420</v>
          </cell>
          <cell r="R6610" t="str">
            <v>300690011All</v>
          </cell>
          <cell r="S6610">
            <v>12</v>
          </cell>
        </row>
        <row r="6611">
          <cell r="A6611" t="str">
            <v>300710091All</v>
          </cell>
          <cell r="B6611">
            <v>18</v>
          </cell>
          <cell r="R6611" t="str">
            <v>300690016All</v>
          </cell>
          <cell r="S6611">
            <v>19</v>
          </cell>
        </row>
        <row r="6612">
          <cell r="A6612" t="str">
            <v>300710401All</v>
          </cell>
          <cell r="B6612">
            <v>580</v>
          </cell>
          <cell r="R6612" t="str">
            <v>300690091All</v>
          </cell>
          <cell r="S6612">
            <v>16</v>
          </cell>
        </row>
        <row r="6613">
          <cell r="A6613" t="str">
            <v>300710711All</v>
          </cell>
          <cell r="B6613">
            <v>419</v>
          </cell>
          <cell r="R6613" t="str">
            <v>300710011All</v>
          </cell>
          <cell r="S6613">
            <v>16</v>
          </cell>
        </row>
        <row r="6614">
          <cell r="A6614" t="str">
            <v>300730011All</v>
          </cell>
          <cell r="B6614">
            <v>26</v>
          </cell>
          <cell r="R6614" t="str">
            <v>300710016All</v>
          </cell>
          <cell r="S6614">
            <v>21</v>
          </cell>
        </row>
        <row r="6615">
          <cell r="A6615" t="str">
            <v>300730016All</v>
          </cell>
          <cell r="B6615">
            <v>39</v>
          </cell>
          <cell r="R6615" t="str">
            <v>300710041All</v>
          </cell>
          <cell r="S6615">
            <v>63</v>
          </cell>
        </row>
        <row r="6616">
          <cell r="A6616" t="str">
            <v>300730016Irrigated</v>
          </cell>
          <cell r="B6616">
            <v>47</v>
          </cell>
          <cell r="R6616" t="str">
            <v>300710067All</v>
          </cell>
          <cell r="S6616">
            <v>748</v>
          </cell>
        </row>
        <row r="6617">
          <cell r="A6617" t="str">
            <v>300730016Nonirrigated</v>
          </cell>
          <cell r="B6617">
            <v>27</v>
          </cell>
          <cell r="R6617" t="str">
            <v>300710079All</v>
          </cell>
          <cell r="S6617">
            <v>420</v>
          </cell>
        </row>
        <row r="6618">
          <cell r="A6618" t="str">
            <v>300730067Nonirrigated</v>
          </cell>
          <cell r="B6618">
            <v>1029</v>
          </cell>
          <cell r="R6618" t="str">
            <v>300710091All</v>
          </cell>
          <cell r="S6618">
            <v>18</v>
          </cell>
        </row>
        <row r="6619">
          <cell r="A6619" t="str">
            <v>300730091All</v>
          </cell>
          <cell r="B6619">
            <v>33</v>
          </cell>
          <cell r="R6619" t="str">
            <v>300710401All</v>
          </cell>
          <cell r="S6619">
            <v>580</v>
          </cell>
        </row>
        <row r="6620">
          <cell r="A6620" t="str">
            <v>300730091Irrigated</v>
          </cell>
          <cell r="B6620">
            <v>47</v>
          </cell>
          <cell r="R6620" t="str">
            <v>300710711All</v>
          </cell>
          <cell r="S6620">
            <v>419</v>
          </cell>
        </row>
        <row r="6621">
          <cell r="A6621" t="str">
            <v>300730091Nonirrigated</v>
          </cell>
          <cell r="B6621">
            <v>27</v>
          </cell>
          <cell r="R6621" t="str">
            <v>300730011All</v>
          </cell>
          <cell r="S6621">
            <v>26</v>
          </cell>
        </row>
        <row r="6622">
          <cell r="A6622" t="str">
            <v>300730129All</v>
          </cell>
          <cell r="B6622">
            <v>951</v>
          </cell>
          <cell r="R6622" t="str">
            <v>300730016All</v>
          </cell>
          <cell r="S6622">
            <v>39</v>
          </cell>
        </row>
        <row r="6623">
          <cell r="A6623" t="str">
            <v>300730401All</v>
          </cell>
          <cell r="B6623">
            <v>803</v>
          </cell>
          <cell r="R6623" t="str">
            <v>300730016Irrigated</v>
          </cell>
          <cell r="S6623">
            <v>47</v>
          </cell>
        </row>
        <row r="6624">
          <cell r="A6624" t="str">
            <v>300730711All</v>
          </cell>
          <cell r="B6624">
            <v>975</v>
          </cell>
          <cell r="R6624" t="str">
            <v>300730016NonIrrigated</v>
          </cell>
          <cell r="S6624">
            <v>27</v>
          </cell>
        </row>
        <row r="6625">
          <cell r="A6625" t="str">
            <v>300750011All</v>
          </cell>
          <cell r="B6625">
            <v>17</v>
          </cell>
          <cell r="R6625" t="str">
            <v>300730067NonIrrigated</v>
          </cell>
          <cell r="S6625">
            <v>1029</v>
          </cell>
        </row>
        <row r="6626">
          <cell r="A6626" t="str">
            <v>300750016All</v>
          </cell>
          <cell r="B6626">
            <v>17</v>
          </cell>
          <cell r="R6626" t="str">
            <v>300730091All</v>
          </cell>
          <cell r="S6626">
            <v>33</v>
          </cell>
        </row>
        <row r="6627">
          <cell r="A6627" t="str">
            <v>300750091All</v>
          </cell>
          <cell r="B6627">
            <v>18</v>
          </cell>
          <cell r="R6627" t="str">
            <v>300730091Irrigated</v>
          </cell>
          <cell r="S6627">
            <v>47</v>
          </cell>
        </row>
        <row r="6628">
          <cell r="A6628" t="str">
            <v>300770011All</v>
          </cell>
          <cell r="B6628">
            <v>41</v>
          </cell>
          <cell r="R6628" t="str">
            <v>300730091NonIrrigated</v>
          </cell>
          <cell r="S6628">
            <v>27</v>
          </cell>
        </row>
        <row r="6629">
          <cell r="A6629" t="str">
            <v>300770016All</v>
          </cell>
          <cell r="B6629">
            <v>43</v>
          </cell>
          <cell r="R6629" t="str">
            <v>300730129All</v>
          </cell>
          <cell r="S6629">
            <v>951</v>
          </cell>
        </row>
        <row r="6630">
          <cell r="A6630" t="str">
            <v>300790011All</v>
          </cell>
          <cell r="B6630">
            <v>18</v>
          </cell>
          <cell r="R6630" t="str">
            <v>300730401All</v>
          </cell>
          <cell r="S6630">
            <v>803</v>
          </cell>
        </row>
        <row r="6631">
          <cell r="A6631" t="str">
            <v>300790016All</v>
          </cell>
          <cell r="B6631">
            <v>29</v>
          </cell>
          <cell r="R6631" t="str">
            <v>300730711All</v>
          </cell>
          <cell r="S6631">
            <v>975</v>
          </cell>
        </row>
        <row r="6632">
          <cell r="A6632" t="str">
            <v>300790041All</v>
          </cell>
          <cell r="B6632">
            <v>96</v>
          </cell>
          <cell r="R6632" t="str">
            <v>300750011All</v>
          </cell>
          <cell r="S6632">
            <v>17</v>
          </cell>
        </row>
        <row r="6633">
          <cell r="A6633" t="str">
            <v>300790047GAD/GASAll</v>
          </cell>
          <cell r="B6633">
            <v>644</v>
          </cell>
          <cell r="R6633" t="str">
            <v>300750016All</v>
          </cell>
          <cell r="S6633">
            <v>17</v>
          </cell>
        </row>
        <row r="6634">
          <cell r="A6634" t="str">
            <v>300790067All</v>
          </cell>
          <cell r="B6634">
            <v>805</v>
          </cell>
          <cell r="R6634" t="str">
            <v>300750091All</v>
          </cell>
          <cell r="S6634">
            <v>18</v>
          </cell>
        </row>
        <row r="6635">
          <cell r="A6635" t="str">
            <v>300790091All</v>
          </cell>
          <cell r="B6635">
            <v>26</v>
          </cell>
          <cell r="R6635" t="str">
            <v>300770011All</v>
          </cell>
          <cell r="S6635">
            <v>41</v>
          </cell>
        </row>
        <row r="6636">
          <cell r="A6636" t="str">
            <v>300790401All</v>
          </cell>
          <cell r="B6636">
            <v>644</v>
          </cell>
          <cell r="R6636" t="str">
            <v>300770016All</v>
          </cell>
          <cell r="S6636">
            <v>43</v>
          </cell>
        </row>
        <row r="6637">
          <cell r="A6637" t="str">
            <v>300810011All</v>
          </cell>
          <cell r="B6637">
            <v>32</v>
          </cell>
          <cell r="R6637" t="str">
            <v>300790011All</v>
          </cell>
          <cell r="S6637">
            <v>18</v>
          </cell>
        </row>
        <row r="6638">
          <cell r="A6638" t="str">
            <v>300810011Irrigated</v>
          </cell>
          <cell r="B6638">
            <v>44</v>
          </cell>
          <cell r="R6638" t="str">
            <v>300790016All</v>
          </cell>
          <cell r="S6638">
            <v>29</v>
          </cell>
        </row>
        <row r="6639">
          <cell r="A6639" t="str">
            <v>300810011Nonirrigated</v>
          </cell>
          <cell r="B6639">
            <v>15</v>
          </cell>
          <cell r="R6639" t="str">
            <v>300790041All</v>
          </cell>
          <cell r="S6639">
            <v>96</v>
          </cell>
        </row>
        <row r="6640">
          <cell r="A6640" t="str">
            <v>300810016All</v>
          </cell>
          <cell r="B6640">
            <v>43</v>
          </cell>
          <cell r="R6640" t="str">
            <v>300790047GAD/GASAll</v>
          </cell>
          <cell r="S6640">
            <v>644</v>
          </cell>
        </row>
        <row r="6641">
          <cell r="A6641" t="str">
            <v>300830011All</v>
          </cell>
          <cell r="B6641">
            <v>19</v>
          </cell>
          <cell r="R6641" t="str">
            <v>300790067All</v>
          </cell>
          <cell r="S6641">
            <v>805</v>
          </cell>
        </row>
        <row r="6642">
          <cell r="A6642" t="str">
            <v>300830016All</v>
          </cell>
          <cell r="B6642">
            <v>36</v>
          </cell>
          <cell r="R6642" t="str">
            <v>300790091All</v>
          </cell>
          <cell r="S6642">
            <v>26</v>
          </cell>
        </row>
        <row r="6643">
          <cell r="A6643" t="str">
            <v>300830041All</v>
          </cell>
          <cell r="B6643">
            <v>82</v>
          </cell>
          <cell r="R6643" t="str">
            <v>300790401All</v>
          </cell>
          <cell r="S6643">
            <v>644</v>
          </cell>
        </row>
        <row r="6644">
          <cell r="A6644" t="str">
            <v>300830047GAD/GASAll</v>
          </cell>
          <cell r="B6644">
            <v>680</v>
          </cell>
          <cell r="R6644" t="str">
            <v>300810011All</v>
          </cell>
          <cell r="S6644">
            <v>32</v>
          </cell>
        </row>
        <row r="6645">
          <cell r="A6645" t="str">
            <v>300830067All</v>
          </cell>
          <cell r="B6645">
            <v>851</v>
          </cell>
          <cell r="R6645" t="str">
            <v>300810011Irrigated</v>
          </cell>
          <cell r="S6645">
            <v>44</v>
          </cell>
        </row>
        <row r="6646">
          <cell r="A6646" t="str">
            <v>300830079All</v>
          </cell>
          <cell r="B6646">
            <v>543</v>
          </cell>
          <cell r="R6646" t="str">
            <v>300810011NonIrrigated</v>
          </cell>
          <cell r="S6646">
            <v>15</v>
          </cell>
        </row>
        <row r="6647">
          <cell r="A6647" t="str">
            <v>300830091All</v>
          </cell>
          <cell r="B6647">
            <v>40</v>
          </cell>
          <cell r="R6647" t="str">
            <v>300810016All</v>
          </cell>
          <cell r="S6647">
            <v>43</v>
          </cell>
        </row>
        <row r="6648">
          <cell r="A6648" t="str">
            <v>300830091Irrigated</v>
          </cell>
          <cell r="B6648">
            <v>59</v>
          </cell>
          <cell r="R6648" t="str">
            <v>300830011All</v>
          </cell>
          <cell r="S6648">
            <v>19</v>
          </cell>
        </row>
        <row r="6649">
          <cell r="A6649" t="str">
            <v>300830091Nonirrigated</v>
          </cell>
          <cell r="B6649">
            <v>22</v>
          </cell>
          <cell r="R6649" t="str">
            <v>300830016All</v>
          </cell>
          <cell r="S6649">
            <v>36</v>
          </cell>
        </row>
        <row r="6650">
          <cell r="A6650" t="str">
            <v>300830129All</v>
          </cell>
          <cell r="B6650">
            <v>819</v>
          </cell>
          <cell r="R6650" t="str">
            <v>300830041All</v>
          </cell>
          <cell r="S6650">
            <v>82</v>
          </cell>
        </row>
        <row r="6651">
          <cell r="A6651" t="str">
            <v>300830130All</v>
          </cell>
          <cell r="B6651">
            <v>420</v>
          </cell>
          <cell r="R6651" t="str">
            <v>300830047GAD/GASAll</v>
          </cell>
          <cell r="S6651">
            <v>680</v>
          </cell>
        </row>
        <row r="6652">
          <cell r="A6652" t="str">
            <v>300830401All</v>
          </cell>
          <cell r="B6652">
            <v>680</v>
          </cell>
          <cell r="R6652" t="str">
            <v>300830067All</v>
          </cell>
          <cell r="S6652">
            <v>851</v>
          </cell>
        </row>
        <row r="6653">
          <cell r="A6653" t="str">
            <v>300830711All</v>
          </cell>
          <cell r="B6653">
            <v>685</v>
          </cell>
          <cell r="R6653" t="str">
            <v>300830079All</v>
          </cell>
          <cell r="S6653">
            <v>543</v>
          </cell>
        </row>
        <row r="6654">
          <cell r="A6654" t="str">
            <v>300850011All</v>
          </cell>
          <cell r="B6654">
            <v>19</v>
          </cell>
          <cell r="R6654" t="str">
            <v>300830091All</v>
          </cell>
          <cell r="S6654">
            <v>40</v>
          </cell>
        </row>
        <row r="6655">
          <cell r="A6655" t="str">
            <v>300850016All</v>
          </cell>
          <cell r="B6655">
            <v>31</v>
          </cell>
          <cell r="R6655" t="str">
            <v>300830091Irrigated</v>
          </cell>
          <cell r="S6655">
            <v>59</v>
          </cell>
        </row>
        <row r="6656">
          <cell r="A6656" t="str">
            <v>300850041All</v>
          </cell>
          <cell r="B6656">
            <v>74</v>
          </cell>
          <cell r="R6656" t="str">
            <v>300830091NonIrrigated</v>
          </cell>
          <cell r="S6656">
            <v>22</v>
          </cell>
        </row>
        <row r="6657">
          <cell r="A6657" t="str">
            <v>300850047GAD/GASAll</v>
          </cell>
          <cell r="B6657">
            <v>832</v>
          </cell>
          <cell r="R6657" t="str">
            <v>300830129All</v>
          </cell>
          <cell r="S6657">
            <v>819</v>
          </cell>
        </row>
        <row r="6658">
          <cell r="A6658" t="str">
            <v>300850047GARAll</v>
          </cell>
          <cell r="B6658">
            <v>832</v>
          </cell>
          <cell r="R6658" t="str">
            <v>300830130All</v>
          </cell>
          <cell r="S6658">
            <v>420</v>
          </cell>
        </row>
        <row r="6659">
          <cell r="A6659" t="str">
            <v>300850067All</v>
          </cell>
          <cell r="B6659">
            <v>1040</v>
          </cell>
          <cell r="R6659" t="str">
            <v>300830401All</v>
          </cell>
          <cell r="S6659">
            <v>680</v>
          </cell>
        </row>
        <row r="6660">
          <cell r="A6660" t="str">
            <v>300850079All</v>
          </cell>
          <cell r="B6660">
            <v>536</v>
          </cell>
          <cell r="R6660" t="str">
            <v>300830711All</v>
          </cell>
          <cell r="S6660">
            <v>685</v>
          </cell>
        </row>
        <row r="6661">
          <cell r="A6661" t="str">
            <v>300850091All</v>
          </cell>
          <cell r="B6661">
            <v>33</v>
          </cell>
          <cell r="R6661" t="str">
            <v>300850011All</v>
          </cell>
          <cell r="S6661">
            <v>19</v>
          </cell>
        </row>
        <row r="6662">
          <cell r="A6662" t="str">
            <v>300850091Irrigated</v>
          </cell>
          <cell r="B6662">
            <v>51</v>
          </cell>
          <cell r="R6662" t="str">
            <v>300850016All</v>
          </cell>
          <cell r="S6662">
            <v>31</v>
          </cell>
        </row>
        <row r="6663">
          <cell r="A6663" t="str">
            <v>300850091Nonirrigated</v>
          </cell>
          <cell r="B6663">
            <v>21</v>
          </cell>
          <cell r="R6663" t="str">
            <v>300850031All</v>
          </cell>
          <cell r="S6663">
            <v>8</v>
          </cell>
        </row>
        <row r="6664">
          <cell r="A6664" t="str">
            <v>300850129All</v>
          </cell>
          <cell r="B6664">
            <v>630</v>
          </cell>
          <cell r="R6664" t="str">
            <v>300850041All</v>
          </cell>
          <cell r="S6664">
            <v>74</v>
          </cell>
        </row>
        <row r="6665">
          <cell r="A6665" t="str">
            <v>300850130All</v>
          </cell>
          <cell r="B6665">
            <v>398</v>
          </cell>
          <cell r="R6665" t="str">
            <v>300850047GAD/GASAll</v>
          </cell>
          <cell r="S6665">
            <v>832</v>
          </cell>
        </row>
        <row r="6666">
          <cell r="A6666" t="str">
            <v>300850401All</v>
          </cell>
          <cell r="B6666">
            <v>811</v>
          </cell>
          <cell r="R6666" t="str">
            <v>300850047GARAll</v>
          </cell>
          <cell r="S6666">
            <v>832</v>
          </cell>
        </row>
        <row r="6667">
          <cell r="A6667" t="str">
            <v>300850711All</v>
          </cell>
          <cell r="B6667">
            <v>700</v>
          </cell>
          <cell r="R6667" t="str">
            <v>300850067All</v>
          </cell>
          <cell r="S6667">
            <v>1040</v>
          </cell>
        </row>
        <row r="6668">
          <cell r="A6668" t="str">
            <v>300870011All</v>
          </cell>
          <cell r="B6668">
            <v>18</v>
          </cell>
          <cell r="R6668" t="str">
            <v>300850079All</v>
          </cell>
          <cell r="S6668">
            <v>536</v>
          </cell>
        </row>
        <row r="6669">
          <cell r="A6669" t="str">
            <v>300870016All</v>
          </cell>
          <cell r="B6669">
            <v>22</v>
          </cell>
          <cell r="R6669" t="str">
            <v>300850091All</v>
          </cell>
          <cell r="S6669">
            <v>33</v>
          </cell>
        </row>
        <row r="6670">
          <cell r="A6670" t="str">
            <v>300870041All</v>
          </cell>
          <cell r="B6670">
            <v>95</v>
          </cell>
          <cell r="R6670" t="str">
            <v>300850091Irrigated</v>
          </cell>
          <cell r="S6670">
            <v>51</v>
          </cell>
        </row>
        <row r="6671">
          <cell r="A6671" t="str">
            <v>300870091All</v>
          </cell>
          <cell r="B6671">
            <v>46</v>
          </cell>
          <cell r="R6671" t="str">
            <v>300850091NonIrrigated</v>
          </cell>
          <cell r="S6671">
            <v>21</v>
          </cell>
        </row>
        <row r="6672">
          <cell r="A6672" t="str">
            <v>300870091Irrigated</v>
          </cell>
          <cell r="B6672">
            <v>53</v>
          </cell>
          <cell r="R6672" t="str">
            <v>300850129All</v>
          </cell>
          <cell r="S6672">
            <v>630</v>
          </cell>
        </row>
        <row r="6673">
          <cell r="A6673" t="str">
            <v>300870091Nonirrigated</v>
          </cell>
          <cell r="B6673">
            <v>16</v>
          </cell>
          <cell r="R6673" t="str">
            <v>300850130All</v>
          </cell>
          <cell r="S6673">
            <v>398</v>
          </cell>
        </row>
        <row r="6674">
          <cell r="A6674" t="str">
            <v>300890011All</v>
          </cell>
          <cell r="B6674">
            <v>25</v>
          </cell>
          <cell r="R6674" t="str">
            <v>300850401All</v>
          </cell>
          <cell r="S6674">
            <v>811</v>
          </cell>
        </row>
        <row r="6675">
          <cell r="A6675" t="str">
            <v>300890011Irrigated</v>
          </cell>
          <cell r="B6675">
            <v>43</v>
          </cell>
          <cell r="R6675" t="str">
            <v>300850711All</v>
          </cell>
          <cell r="S6675">
            <v>700</v>
          </cell>
        </row>
        <row r="6676">
          <cell r="A6676" t="str">
            <v>300890011Nonirrigated</v>
          </cell>
          <cell r="B6676">
            <v>15</v>
          </cell>
          <cell r="R6676" t="str">
            <v>300870011All</v>
          </cell>
          <cell r="S6676">
            <v>18</v>
          </cell>
        </row>
        <row r="6677">
          <cell r="A6677" t="str">
            <v>300890016All</v>
          </cell>
          <cell r="B6677">
            <v>40</v>
          </cell>
          <cell r="R6677" t="str">
            <v>300870016All</v>
          </cell>
          <cell r="S6677">
            <v>22</v>
          </cell>
        </row>
        <row r="6678">
          <cell r="A6678" t="str">
            <v>300890091All</v>
          </cell>
          <cell r="B6678">
            <v>25</v>
          </cell>
          <cell r="R6678" t="str">
            <v>300870041All</v>
          </cell>
          <cell r="S6678">
            <v>95</v>
          </cell>
        </row>
        <row r="6679">
          <cell r="A6679" t="str">
            <v>300890091Irrigated</v>
          </cell>
          <cell r="B6679">
            <v>34</v>
          </cell>
          <cell r="R6679" t="str">
            <v>300870091All</v>
          </cell>
          <cell r="S6679">
            <v>46</v>
          </cell>
        </row>
        <row r="6680">
          <cell r="A6680" t="str">
            <v>300890091Nonirrigated</v>
          </cell>
          <cell r="B6680">
            <v>19</v>
          </cell>
          <cell r="R6680" t="str">
            <v>300870091Irrigated</v>
          </cell>
          <cell r="S6680">
            <v>53</v>
          </cell>
        </row>
        <row r="6681">
          <cell r="A6681" t="str">
            <v>300910011All</v>
          </cell>
          <cell r="B6681">
            <v>16</v>
          </cell>
          <cell r="R6681" t="str">
            <v>300870091NonIrrigated</v>
          </cell>
          <cell r="S6681">
            <v>16</v>
          </cell>
        </row>
        <row r="6682">
          <cell r="A6682" t="str">
            <v>300910016All</v>
          </cell>
          <cell r="B6682">
            <v>32</v>
          </cell>
          <cell r="R6682" t="str">
            <v>300890011All</v>
          </cell>
          <cell r="S6682">
            <v>25</v>
          </cell>
        </row>
        <row r="6683">
          <cell r="A6683" t="str">
            <v>300910047GAD/GASAll</v>
          </cell>
          <cell r="B6683">
            <v>671</v>
          </cell>
          <cell r="R6683" t="str">
            <v>300890011Irrigated</v>
          </cell>
          <cell r="S6683">
            <v>43</v>
          </cell>
        </row>
        <row r="6684">
          <cell r="A6684" t="str">
            <v>300910047GARAll</v>
          </cell>
          <cell r="B6684">
            <v>935</v>
          </cell>
          <cell r="R6684" t="str">
            <v>300890011NonIrrigated</v>
          </cell>
          <cell r="S6684">
            <v>15</v>
          </cell>
        </row>
        <row r="6685">
          <cell r="A6685" t="str">
            <v>300910067All</v>
          </cell>
          <cell r="B6685">
            <v>883</v>
          </cell>
          <cell r="R6685" t="str">
            <v>300890016All</v>
          </cell>
          <cell r="S6685">
            <v>40</v>
          </cell>
        </row>
        <row r="6686">
          <cell r="A6686" t="str">
            <v>300910079All</v>
          </cell>
          <cell r="B6686">
            <v>525</v>
          </cell>
          <cell r="R6686" t="str">
            <v>300890091All</v>
          </cell>
          <cell r="S6686">
            <v>25</v>
          </cell>
        </row>
        <row r="6687">
          <cell r="A6687" t="str">
            <v>300910091All</v>
          </cell>
          <cell r="B6687">
            <v>19</v>
          </cell>
          <cell r="R6687" t="str">
            <v>300890091Irrigated</v>
          </cell>
          <cell r="S6687">
            <v>34</v>
          </cell>
        </row>
        <row r="6688">
          <cell r="A6688" t="str">
            <v>300910129All</v>
          </cell>
          <cell r="B6688">
            <v>491</v>
          </cell>
          <cell r="R6688" t="str">
            <v>300890091NonIrrigated</v>
          </cell>
          <cell r="S6688">
            <v>19</v>
          </cell>
        </row>
        <row r="6689">
          <cell r="A6689" t="str">
            <v>300910130All</v>
          </cell>
          <cell r="B6689">
            <v>349</v>
          </cell>
          <cell r="R6689" t="str">
            <v>300910011All</v>
          </cell>
          <cell r="S6689">
            <v>16</v>
          </cell>
        </row>
        <row r="6690">
          <cell r="A6690" t="str">
            <v>300910401All</v>
          </cell>
          <cell r="B6690">
            <v>674</v>
          </cell>
          <cell r="R6690" t="str">
            <v>300910016All</v>
          </cell>
          <cell r="S6690">
            <v>32</v>
          </cell>
        </row>
        <row r="6691">
          <cell r="A6691" t="str">
            <v>300910711All</v>
          </cell>
          <cell r="B6691">
            <v>561</v>
          </cell>
          <cell r="R6691" t="str">
            <v>300910031All</v>
          </cell>
          <cell r="S6691">
            <v>8</v>
          </cell>
        </row>
        <row r="6692">
          <cell r="A6692" t="str">
            <v>300950011All</v>
          </cell>
          <cell r="B6692">
            <v>15</v>
          </cell>
          <cell r="R6692" t="str">
            <v>300910047GAD/GASAll</v>
          </cell>
          <cell r="S6692">
            <v>671</v>
          </cell>
        </row>
        <row r="6693">
          <cell r="A6693" t="str">
            <v>300950016All</v>
          </cell>
          <cell r="B6693">
            <v>15</v>
          </cell>
          <cell r="R6693" t="str">
            <v>300910047GARAll</v>
          </cell>
          <cell r="S6693">
            <v>935</v>
          </cell>
        </row>
        <row r="6694">
          <cell r="A6694" t="str">
            <v>300950041Irrigated</v>
          </cell>
          <cell r="B6694">
            <v>98</v>
          </cell>
          <cell r="R6694" t="str">
            <v>300910067All</v>
          </cell>
          <cell r="S6694">
            <v>883</v>
          </cell>
        </row>
        <row r="6695">
          <cell r="A6695" t="str">
            <v>300950067All</v>
          </cell>
          <cell r="B6695">
            <v>700</v>
          </cell>
          <cell r="R6695" t="str">
            <v>300910079All</v>
          </cell>
          <cell r="S6695">
            <v>525</v>
          </cell>
        </row>
        <row r="6696">
          <cell r="A6696" t="str">
            <v>300950079All</v>
          </cell>
          <cell r="B6696">
            <v>368</v>
          </cell>
          <cell r="R6696" t="str">
            <v>300910091All</v>
          </cell>
          <cell r="S6696">
            <v>19</v>
          </cell>
        </row>
        <row r="6697">
          <cell r="A6697" t="str">
            <v>300950091All</v>
          </cell>
          <cell r="B6697">
            <v>13</v>
          </cell>
          <cell r="R6697" t="str">
            <v>300910129All</v>
          </cell>
          <cell r="S6697">
            <v>491</v>
          </cell>
        </row>
        <row r="6698">
          <cell r="A6698" t="str">
            <v>300950401All</v>
          </cell>
          <cell r="B6698">
            <v>546</v>
          </cell>
          <cell r="R6698" t="str">
            <v>300910130All</v>
          </cell>
          <cell r="S6698">
            <v>349</v>
          </cell>
        </row>
        <row r="6699">
          <cell r="A6699" t="str">
            <v>300970011All</v>
          </cell>
          <cell r="B6699">
            <v>16</v>
          </cell>
          <cell r="R6699" t="str">
            <v>300910401All</v>
          </cell>
          <cell r="S6699">
            <v>674</v>
          </cell>
        </row>
        <row r="6700">
          <cell r="A6700" t="str">
            <v>300970016All</v>
          </cell>
          <cell r="B6700">
            <v>28</v>
          </cell>
          <cell r="R6700" t="str">
            <v>300910711All</v>
          </cell>
          <cell r="S6700">
            <v>561</v>
          </cell>
        </row>
        <row r="6701">
          <cell r="A6701" t="str">
            <v>300970016Irrigated</v>
          </cell>
          <cell r="B6701">
            <v>47</v>
          </cell>
          <cell r="R6701" t="str">
            <v>300950011All</v>
          </cell>
          <cell r="S6701">
            <v>15</v>
          </cell>
        </row>
        <row r="6702">
          <cell r="A6702" t="str">
            <v>300970016Nonirrigated</v>
          </cell>
          <cell r="B6702">
            <v>19</v>
          </cell>
          <cell r="R6702" t="str">
            <v>300950016All</v>
          </cell>
          <cell r="S6702">
            <v>15</v>
          </cell>
        </row>
        <row r="6703">
          <cell r="A6703" t="str">
            <v>300970091All</v>
          </cell>
          <cell r="B6703">
            <v>29</v>
          </cell>
          <cell r="R6703" t="str">
            <v>300950041Irrigated</v>
          </cell>
          <cell r="S6703">
            <v>98</v>
          </cell>
        </row>
        <row r="6704">
          <cell r="A6704" t="str">
            <v>300970091Irrigated</v>
          </cell>
          <cell r="B6704">
            <v>36</v>
          </cell>
          <cell r="R6704" t="str">
            <v>300950067All</v>
          </cell>
          <cell r="S6704">
            <v>700</v>
          </cell>
        </row>
        <row r="6705">
          <cell r="A6705" t="str">
            <v>300970091Nonirrigated</v>
          </cell>
          <cell r="B6705">
            <v>15</v>
          </cell>
          <cell r="R6705" t="str">
            <v>300950079All</v>
          </cell>
          <cell r="S6705">
            <v>368</v>
          </cell>
        </row>
        <row r="6706">
          <cell r="A6706" t="str">
            <v>300990011All</v>
          </cell>
          <cell r="B6706">
            <v>27</v>
          </cell>
          <cell r="R6706" t="str">
            <v>300950091All</v>
          </cell>
          <cell r="S6706">
            <v>13</v>
          </cell>
        </row>
        <row r="6707">
          <cell r="A6707" t="str">
            <v>300990016All</v>
          </cell>
          <cell r="B6707">
            <v>39</v>
          </cell>
          <cell r="R6707" t="str">
            <v>300950401All</v>
          </cell>
          <cell r="S6707">
            <v>546</v>
          </cell>
        </row>
        <row r="6708">
          <cell r="A6708" t="str">
            <v>300990016Irrigated</v>
          </cell>
          <cell r="B6708">
            <v>48</v>
          </cell>
          <cell r="R6708" t="str">
            <v>300970011All</v>
          </cell>
          <cell r="S6708">
            <v>16</v>
          </cell>
        </row>
        <row r="6709">
          <cell r="A6709" t="str">
            <v>300990016Nonirrigated</v>
          </cell>
          <cell r="B6709">
            <v>25</v>
          </cell>
          <cell r="R6709" t="str">
            <v>300970016All</v>
          </cell>
          <cell r="S6709">
            <v>28</v>
          </cell>
        </row>
        <row r="6710">
          <cell r="A6710" t="str">
            <v>300990067All</v>
          </cell>
          <cell r="B6710">
            <v>858</v>
          </cell>
          <cell r="R6710" t="str">
            <v>300970016Irrigated</v>
          </cell>
          <cell r="S6710">
            <v>47</v>
          </cell>
        </row>
        <row r="6711">
          <cell r="A6711" t="str">
            <v>300990079All</v>
          </cell>
          <cell r="B6711">
            <v>361</v>
          </cell>
          <cell r="R6711" t="str">
            <v>300970016NonIrrigated</v>
          </cell>
          <cell r="S6711">
            <v>19</v>
          </cell>
        </row>
        <row r="6712">
          <cell r="A6712" t="str">
            <v>300990091All</v>
          </cell>
          <cell r="B6712">
            <v>41</v>
          </cell>
          <cell r="R6712" t="str">
            <v>300970091All</v>
          </cell>
          <cell r="S6712">
            <v>29</v>
          </cell>
        </row>
        <row r="6713">
          <cell r="A6713" t="str">
            <v>300990091Irrigated</v>
          </cell>
          <cell r="B6713">
            <v>57</v>
          </cell>
          <cell r="R6713" t="str">
            <v>300970091Irrigated</v>
          </cell>
          <cell r="S6713">
            <v>36</v>
          </cell>
        </row>
        <row r="6714">
          <cell r="A6714" t="str">
            <v>300990091Nonirrigated</v>
          </cell>
          <cell r="B6714">
            <v>25</v>
          </cell>
          <cell r="R6714" t="str">
            <v>300970091NonIrrigated</v>
          </cell>
          <cell r="S6714">
            <v>15</v>
          </cell>
        </row>
        <row r="6715">
          <cell r="A6715" t="str">
            <v>300990129All</v>
          </cell>
          <cell r="B6715">
            <v>473</v>
          </cell>
          <cell r="R6715" t="str">
            <v>300990011All</v>
          </cell>
          <cell r="S6715">
            <v>27</v>
          </cell>
        </row>
        <row r="6716">
          <cell r="A6716" t="str">
            <v>300990401All</v>
          </cell>
          <cell r="B6716">
            <v>686</v>
          </cell>
          <cell r="R6716" t="str">
            <v>300990016All</v>
          </cell>
          <cell r="S6716">
            <v>39</v>
          </cell>
        </row>
        <row r="6717">
          <cell r="A6717" t="str">
            <v>300990711All</v>
          </cell>
          <cell r="B6717">
            <v>746</v>
          </cell>
          <cell r="R6717" t="str">
            <v>300990016Irrigated</v>
          </cell>
          <cell r="S6717">
            <v>48</v>
          </cell>
        </row>
        <row r="6718">
          <cell r="A6718" t="str">
            <v>301010011All</v>
          </cell>
          <cell r="B6718">
            <v>15</v>
          </cell>
          <cell r="R6718" t="str">
            <v>300990016NonIrrigated</v>
          </cell>
          <cell r="S6718">
            <v>25</v>
          </cell>
        </row>
        <row r="6719">
          <cell r="A6719" t="str">
            <v>301010016All</v>
          </cell>
          <cell r="B6719">
            <v>26</v>
          </cell>
          <cell r="R6719" t="str">
            <v>300990067All</v>
          </cell>
          <cell r="S6719">
            <v>858</v>
          </cell>
        </row>
        <row r="6720">
          <cell r="A6720" t="str">
            <v>301010067All</v>
          </cell>
          <cell r="B6720">
            <v>726</v>
          </cell>
          <cell r="R6720" t="str">
            <v>300990079All</v>
          </cell>
          <cell r="S6720">
            <v>361</v>
          </cell>
        </row>
        <row r="6721">
          <cell r="A6721" t="str">
            <v>301010091All</v>
          </cell>
          <cell r="B6721">
            <v>21</v>
          </cell>
          <cell r="R6721" t="str">
            <v>300990091All</v>
          </cell>
          <cell r="S6721">
            <v>41</v>
          </cell>
        </row>
        <row r="6722">
          <cell r="A6722" t="str">
            <v>301010401All</v>
          </cell>
          <cell r="B6722">
            <v>570</v>
          </cell>
          <cell r="R6722" t="str">
            <v>300990091Irrigated</v>
          </cell>
          <cell r="S6722">
            <v>57</v>
          </cell>
        </row>
        <row r="6723">
          <cell r="A6723" t="str">
            <v>301010711All</v>
          </cell>
          <cell r="B6723">
            <v>525</v>
          </cell>
          <cell r="R6723" t="str">
            <v>300990091NonIrrigated</v>
          </cell>
          <cell r="S6723">
            <v>25</v>
          </cell>
        </row>
        <row r="6724">
          <cell r="A6724" t="str">
            <v>301030011All</v>
          </cell>
          <cell r="B6724">
            <v>30</v>
          </cell>
          <cell r="R6724" t="str">
            <v>300990129All</v>
          </cell>
          <cell r="S6724">
            <v>473</v>
          </cell>
        </row>
        <row r="6725">
          <cell r="A6725" t="str">
            <v>301030011Irrigated</v>
          </cell>
          <cell r="B6725">
            <v>48</v>
          </cell>
          <cell r="R6725" t="str">
            <v>300990401All</v>
          </cell>
          <cell r="S6725">
            <v>686</v>
          </cell>
        </row>
        <row r="6726">
          <cell r="A6726" t="str">
            <v>301030011Nonirrigated</v>
          </cell>
          <cell r="B6726">
            <v>18</v>
          </cell>
          <cell r="R6726" t="str">
            <v>300990711All</v>
          </cell>
          <cell r="S6726">
            <v>746</v>
          </cell>
        </row>
        <row r="6727">
          <cell r="A6727" t="str">
            <v>301030016All</v>
          </cell>
          <cell r="B6727">
            <v>53</v>
          </cell>
          <cell r="R6727" t="str">
            <v>301010011All</v>
          </cell>
          <cell r="S6727">
            <v>15</v>
          </cell>
        </row>
        <row r="6728">
          <cell r="A6728" t="str">
            <v>301030041All</v>
          </cell>
          <cell r="B6728">
            <v>117</v>
          </cell>
          <cell r="R6728" t="str">
            <v>301010016All</v>
          </cell>
          <cell r="S6728">
            <v>26</v>
          </cell>
        </row>
        <row r="6729">
          <cell r="A6729" t="str">
            <v>301030091All</v>
          </cell>
          <cell r="B6729">
            <v>65</v>
          </cell>
          <cell r="R6729" t="str">
            <v>301010067All</v>
          </cell>
          <cell r="S6729">
            <v>726</v>
          </cell>
        </row>
        <row r="6730">
          <cell r="A6730" t="str">
            <v>301050011All</v>
          </cell>
          <cell r="B6730">
            <v>16</v>
          </cell>
          <cell r="R6730" t="str">
            <v>301010091All</v>
          </cell>
          <cell r="S6730">
            <v>21</v>
          </cell>
        </row>
        <row r="6731">
          <cell r="A6731" t="str">
            <v>301050016All</v>
          </cell>
          <cell r="B6731">
            <v>27</v>
          </cell>
          <cell r="R6731" t="str">
            <v>301010401All</v>
          </cell>
          <cell r="S6731">
            <v>570</v>
          </cell>
        </row>
        <row r="6732">
          <cell r="A6732" t="str">
            <v>301050016Irrigated</v>
          </cell>
          <cell r="B6732">
            <v>50</v>
          </cell>
          <cell r="R6732" t="str">
            <v>301010711All</v>
          </cell>
          <cell r="S6732">
            <v>525</v>
          </cell>
        </row>
        <row r="6733">
          <cell r="A6733" t="str">
            <v>301050016Nonirrigated</v>
          </cell>
          <cell r="B6733">
            <v>20</v>
          </cell>
          <cell r="R6733" t="str">
            <v>301030011All</v>
          </cell>
          <cell r="S6733">
            <v>30</v>
          </cell>
        </row>
        <row r="6734">
          <cell r="A6734" t="str">
            <v>301050031All</v>
          </cell>
          <cell r="B6734">
            <v>11</v>
          </cell>
          <cell r="R6734" t="str">
            <v>301030011Irrigated</v>
          </cell>
          <cell r="S6734">
            <v>48</v>
          </cell>
        </row>
        <row r="6735">
          <cell r="A6735" t="str">
            <v>301050041All</v>
          </cell>
          <cell r="B6735">
            <v>63</v>
          </cell>
          <cell r="R6735" t="str">
            <v>301030011NonIrrigated</v>
          </cell>
          <cell r="S6735">
            <v>18</v>
          </cell>
        </row>
        <row r="6736">
          <cell r="A6736" t="str">
            <v>301050047GAD/GASAll</v>
          </cell>
          <cell r="B6736">
            <v>679</v>
          </cell>
          <cell r="R6736" t="str">
            <v>301030016All</v>
          </cell>
          <cell r="S6736">
            <v>53</v>
          </cell>
        </row>
        <row r="6737">
          <cell r="A6737" t="str">
            <v>301050067All</v>
          </cell>
          <cell r="B6737">
            <v>869</v>
          </cell>
          <cell r="R6737" t="str">
            <v>301030041All</v>
          </cell>
          <cell r="S6737">
            <v>117</v>
          </cell>
        </row>
        <row r="6738">
          <cell r="A6738" t="str">
            <v>301050079All</v>
          </cell>
          <cell r="B6738">
            <v>455</v>
          </cell>
          <cell r="R6738" t="str">
            <v>301030091All</v>
          </cell>
          <cell r="S6738">
            <v>65</v>
          </cell>
        </row>
        <row r="6739">
          <cell r="A6739" t="str">
            <v>301050091All</v>
          </cell>
          <cell r="B6739">
            <v>20</v>
          </cell>
          <cell r="R6739" t="str">
            <v>301050011All</v>
          </cell>
          <cell r="S6739">
            <v>16</v>
          </cell>
        </row>
        <row r="6740">
          <cell r="A6740" t="str">
            <v>301050091Irrigated</v>
          </cell>
          <cell r="B6740">
            <v>25</v>
          </cell>
          <cell r="R6740" t="str">
            <v>301050016All</v>
          </cell>
          <cell r="S6740">
            <v>27</v>
          </cell>
        </row>
        <row r="6741">
          <cell r="A6741" t="str">
            <v>301050091Nonirrigated</v>
          </cell>
          <cell r="B6741">
            <v>18</v>
          </cell>
          <cell r="R6741" t="str">
            <v>301050016Irrigated</v>
          </cell>
          <cell r="S6741">
            <v>50</v>
          </cell>
        </row>
        <row r="6742">
          <cell r="A6742" t="str">
            <v>301050129All</v>
          </cell>
          <cell r="B6742">
            <v>473</v>
          </cell>
          <cell r="R6742" t="str">
            <v>301050016NonIrrigated</v>
          </cell>
          <cell r="S6742">
            <v>20</v>
          </cell>
        </row>
        <row r="6743">
          <cell r="A6743" t="str">
            <v>301050130All</v>
          </cell>
          <cell r="B6743">
            <v>393</v>
          </cell>
          <cell r="R6743" t="str">
            <v>301050031All</v>
          </cell>
          <cell r="S6743">
            <v>11</v>
          </cell>
        </row>
        <row r="6744">
          <cell r="A6744" t="str">
            <v>301050401All</v>
          </cell>
          <cell r="B6744">
            <v>679</v>
          </cell>
          <cell r="R6744" t="str">
            <v>301050041All</v>
          </cell>
          <cell r="S6744">
            <v>63</v>
          </cell>
        </row>
        <row r="6745">
          <cell r="A6745" t="str">
            <v>301050711All</v>
          </cell>
          <cell r="B6745">
            <v>547</v>
          </cell>
          <cell r="R6745" t="str">
            <v>301050047GAD/GASAll</v>
          </cell>
          <cell r="S6745">
            <v>679</v>
          </cell>
        </row>
        <row r="6746">
          <cell r="A6746" t="str">
            <v>301070011All</v>
          </cell>
          <cell r="B6746">
            <v>15</v>
          </cell>
          <cell r="R6746" t="str">
            <v>301050067All</v>
          </cell>
          <cell r="S6746">
            <v>869</v>
          </cell>
        </row>
        <row r="6747">
          <cell r="A6747" t="str">
            <v>301070016All</v>
          </cell>
          <cell r="B6747">
            <v>53</v>
          </cell>
          <cell r="R6747" t="str">
            <v>301050079All</v>
          </cell>
          <cell r="S6747">
            <v>455</v>
          </cell>
        </row>
        <row r="6748">
          <cell r="A6748" t="str">
            <v>301070067All</v>
          </cell>
          <cell r="B6748">
            <v>770</v>
          </cell>
          <cell r="R6748" t="str">
            <v>301050091All</v>
          </cell>
          <cell r="S6748">
            <v>20</v>
          </cell>
        </row>
        <row r="6749">
          <cell r="A6749" t="str">
            <v>301070091All</v>
          </cell>
          <cell r="B6749">
            <v>16</v>
          </cell>
          <cell r="R6749" t="str">
            <v>301050091Irrigated</v>
          </cell>
          <cell r="S6749">
            <v>25</v>
          </cell>
        </row>
        <row r="6750">
          <cell r="A6750" t="str">
            <v>301070401All</v>
          </cell>
          <cell r="B6750">
            <v>601</v>
          </cell>
          <cell r="R6750" t="str">
            <v>301050091NonIrrigated</v>
          </cell>
          <cell r="S6750">
            <v>18</v>
          </cell>
        </row>
        <row r="6751">
          <cell r="A6751" t="str">
            <v>301090011All</v>
          </cell>
          <cell r="B6751">
            <v>17</v>
          </cell>
          <cell r="R6751" t="str">
            <v>301050129All</v>
          </cell>
          <cell r="S6751">
            <v>473</v>
          </cell>
        </row>
        <row r="6752">
          <cell r="A6752" t="str">
            <v>301090016All</v>
          </cell>
          <cell r="B6752">
            <v>26</v>
          </cell>
          <cell r="R6752" t="str">
            <v>301050130All</v>
          </cell>
          <cell r="S6752">
            <v>393</v>
          </cell>
        </row>
        <row r="6753">
          <cell r="A6753" t="str">
            <v>301090047GAD/GASAll</v>
          </cell>
          <cell r="B6753">
            <v>683</v>
          </cell>
          <cell r="R6753" t="str">
            <v>301050401All</v>
          </cell>
          <cell r="S6753">
            <v>679</v>
          </cell>
        </row>
        <row r="6754">
          <cell r="A6754" t="str">
            <v>301090067All</v>
          </cell>
          <cell r="B6754">
            <v>875</v>
          </cell>
          <cell r="R6754" t="str">
            <v>301050711All</v>
          </cell>
          <cell r="S6754">
            <v>547</v>
          </cell>
        </row>
        <row r="6755">
          <cell r="A6755" t="str">
            <v>301090078All</v>
          </cell>
          <cell r="B6755">
            <v>648</v>
          </cell>
          <cell r="R6755" t="str">
            <v>301070011All</v>
          </cell>
          <cell r="S6755">
            <v>15</v>
          </cell>
        </row>
        <row r="6756">
          <cell r="A6756" t="str">
            <v>301090079All</v>
          </cell>
          <cell r="B6756">
            <v>525</v>
          </cell>
          <cell r="R6756" t="str">
            <v>301070016All</v>
          </cell>
          <cell r="S6756">
            <v>53</v>
          </cell>
        </row>
        <row r="6757">
          <cell r="A6757" t="str">
            <v>301090091All</v>
          </cell>
          <cell r="B6757">
            <v>20</v>
          </cell>
          <cell r="R6757" t="str">
            <v>301070067All</v>
          </cell>
          <cell r="S6757">
            <v>770</v>
          </cell>
        </row>
        <row r="6758">
          <cell r="A6758" t="str">
            <v>301090129All</v>
          </cell>
          <cell r="B6758">
            <v>441</v>
          </cell>
          <cell r="R6758" t="str">
            <v>301070091All</v>
          </cell>
          <cell r="S6758">
            <v>16</v>
          </cell>
        </row>
        <row r="6759">
          <cell r="A6759" t="str">
            <v>301090401All</v>
          </cell>
          <cell r="B6759">
            <v>700</v>
          </cell>
          <cell r="R6759" t="str">
            <v>301070401All</v>
          </cell>
          <cell r="S6759">
            <v>601</v>
          </cell>
        </row>
        <row r="6760">
          <cell r="A6760" t="str">
            <v>301090711All</v>
          </cell>
          <cell r="B6760">
            <v>490</v>
          </cell>
          <cell r="R6760" t="str">
            <v>301090011All</v>
          </cell>
          <cell r="S6760">
            <v>17</v>
          </cell>
        </row>
        <row r="6761">
          <cell r="A6761" t="str">
            <v>301110011All</v>
          </cell>
          <cell r="B6761">
            <v>20</v>
          </cell>
          <cell r="R6761" t="str">
            <v>301090016All</v>
          </cell>
          <cell r="S6761">
            <v>26</v>
          </cell>
        </row>
        <row r="6762">
          <cell r="A6762" t="str">
            <v>301110016All</v>
          </cell>
          <cell r="B6762">
            <v>21</v>
          </cell>
          <cell r="R6762" t="str">
            <v>301090047GAD/GASAll</v>
          </cell>
          <cell r="S6762">
            <v>683</v>
          </cell>
        </row>
        <row r="6763">
          <cell r="A6763" t="str">
            <v>301110016Irrigated</v>
          </cell>
          <cell r="B6763">
            <v>60</v>
          </cell>
          <cell r="R6763" t="str">
            <v>301090067All</v>
          </cell>
          <cell r="S6763">
            <v>875</v>
          </cell>
        </row>
        <row r="6764">
          <cell r="A6764" t="str">
            <v>301110016Nonirrigated</v>
          </cell>
          <cell r="B6764">
            <v>21</v>
          </cell>
          <cell r="R6764" t="str">
            <v>301090078All</v>
          </cell>
          <cell r="S6764">
            <v>648</v>
          </cell>
        </row>
        <row r="6765">
          <cell r="A6765" t="str">
            <v>301110041All</v>
          </cell>
          <cell r="B6765">
            <v>99</v>
          </cell>
          <cell r="R6765" t="str">
            <v>301090079All</v>
          </cell>
          <cell r="S6765">
            <v>525</v>
          </cell>
        </row>
        <row r="6766">
          <cell r="A6766" t="str">
            <v>301110067All</v>
          </cell>
          <cell r="B6766">
            <v>700</v>
          </cell>
          <cell r="R6766" t="str">
            <v>301090091All</v>
          </cell>
          <cell r="S6766">
            <v>20</v>
          </cell>
        </row>
        <row r="6767">
          <cell r="A6767" t="str">
            <v>301110079All</v>
          </cell>
          <cell r="B6767">
            <v>324</v>
          </cell>
          <cell r="R6767" t="str">
            <v>301090129All</v>
          </cell>
          <cell r="S6767">
            <v>441</v>
          </cell>
        </row>
        <row r="6768">
          <cell r="A6768" t="str">
            <v>301110091All</v>
          </cell>
          <cell r="B6768">
            <v>52</v>
          </cell>
          <cell r="R6768" t="str">
            <v>301090401All</v>
          </cell>
          <cell r="S6768">
            <v>700</v>
          </cell>
        </row>
        <row r="6769">
          <cell r="A6769" t="str">
            <v>301110091Irrigated</v>
          </cell>
          <cell r="B6769">
            <v>67</v>
          </cell>
          <cell r="R6769" t="str">
            <v>301090711All</v>
          </cell>
          <cell r="S6769">
            <v>490</v>
          </cell>
        </row>
        <row r="6770">
          <cell r="A6770" t="str">
            <v>301110091Nonirrigated</v>
          </cell>
          <cell r="B6770">
            <v>13</v>
          </cell>
          <cell r="R6770" t="str">
            <v>301110011All</v>
          </cell>
          <cell r="S6770">
            <v>20</v>
          </cell>
        </row>
        <row r="6771">
          <cell r="A6771" t="str">
            <v>301110401All</v>
          </cell>
          <cell r="B6771">
            <v>546</v>
          </cell>
          <cell r="R6771" t="str">
            <v>301110016All</v>
          </cell>
          <cell r="S6771">
            <v>21</v>
          </cell>
        </row>
        <row r="6772">
          <cell r="A6772" t="str">
            <v>310010011All</v>
          </cell>
          <cell r="B6772">
            <v>27</v>
          </cell>
          <cell r="R6772" t="str">
            <v>301110016Irrigated</v>
          </cell>
          <cell r="S6772">
            <v>60</v>
          </cell>
        </row>
        <row r="6773">
          <cell r="A6773" t="str">
            <v>310010016All</v>
          </cell>
          <cell r="B6773">
            <v>36</v>
          </cell>
          <cell r="R6773" t="str">
            <v>301110016NonIrrigated</v>
          </cell>
          <cell r="S6773">
            <v>21</v>
          </cell>
        </row>
        <row r="6774">
          <cell r="A6774" t="str">
            <v>310010041All</v>
          </cell>
          <cell r="B6774">
            <v>125</v>
          </cell>
          <cell r="R6774" t="str">
            <v>301110041All</v>
          </cell>
          <cell r="S6774">
            <v>99</v>
          </cell>
        </row>
        <row r="6775">
          <cell r="A6775" t="str">
            <v>310010051All</v>
          </cell>
          <cell r="B6775">
            <v>64</v>
          </cell>
          <cell r="R6775" t="str">
            <v>301110067All</v>
          </cell>
          <cell r="S6775">
            <v>700</v>
          </cell>
        </row>
        <row r="6776">
          <cell r="A6776" t="str">
            <v>310010051Irrigated</v>
          </cell>
          <cell r="B6776">
            <v>78</v>
          </cell>
          <cell r="R6776" t="str">
            <v>301110079All</v>
          </cell>
          <cell r="S6776">
            <v>324</v>
          </cell>
        </row>
        <row r="6777">
          <cell r="A6777" t="str">
            <v>310010051Nonirrigated</v>
          </cell>
          <cell r="B6777">
            <v>55</v>
          </cell>
          <cell r="R6777" t="str">
            <v>301110091All</v>
          </cell>
          <cell r="S6777">
            <v>52</v>
          </cell>
        </row>
        <row r="6778">
          <cell r="A6778" t="str">
            <v>310010081All</v>
          </cell>
          <cell r="B6778">
            <v>39</v>
          </cell>
          <cell r="R6778" t="str">
            <v>301110091Irrigated</v>
          </cell>
          <cell r="S6778">
            <v>67</v>
          </cell>
        </row>
        <row r="6779">
          <cell r="A6779" t="str">
            <v>310030011All</v>
          </cell>
          <cell r="B6779">
            <v>29</v>
          </cell>
          <cell r="R6779" t="str">
            <v>301110091NonIrrigated</v>
          </cell>
          <cell r="S6779">
            <v>13</v>
          </cell>
        </row>
        <row r="6780">
          <cell r="A6780" t="str">
            <v>310030011Irrigated</v>
          </cell>
          <cell r="B6780">
            <v>29</v>
          </cell>
          <cell r="R6780" t="str">
            <v>301110401All</v>
          </cell>
          <cell r="S6780">
            <v>546</v>
          </cell>
        </row>
        <row r="6781">
          <cell r="A6781" t="str">
            <v>310030011Nonirrigated</v>
          </cell>
          <cell r="B6781">
            <v>29</v>
          </cell>
          <cell r="R6781" t="str">
            <v>310010011All</v>
          </cell>
          <cell r="S6781">
            <v>27</v>
          </cell>
        </row>
        <row r="6782">
          <cell r="A6782" t="str">
            <v>310030016All</v>
          </cell>
          <cell r="B6782">
            <v>51</v>
          </cell>
          <cell r="R6782" t="str">
            <v>310010016All</v>
          </cell>
          <cell r="S6782">
            <v>36</v>
          </cell>
        </row>
        <row r="6783">
          <cell r="A6783" t="str">
            <v>310030016Irrigated</v>
          </cell>
          <cell r="B6783">
            <v>51</v>
          </cell>
          <cell r="R6783" t="str">
            <v>310010041All</v>
          </cell>
          <cell r="S6783">
            <v>125</v>
          </cell>
        </row>
        <row r="6784">
          <cell r="A6784" t="str">
            <v>310030016Nonirrigated</v>
          </cell>
          <cell r="B6784">
            <v>51</v>
          </cell>
          <cell r="R6784" t="str">
            <v>310010051All</v>
          </cell>
          <cell r="S6784">
            <v>64</v>
          </cell>
        </row>
        <row r="6785">
          <cell r="A6785" t="str">
            <v>310030041All</v>
          </cell>
          <cell r="B6785">
            <v>122</v>
          </cell>
          <cell r="R6785" t="str">
            <v>310010051Irrigated</v>
          </cell>
          <cell r="S6785">
            <v>78</v>
          </cell>
        </row>
        <row r="6786">
          <cell r="A6786" t="str">
            <v>310030051All</v>
          </cell>
          <cell r="B6786">
            <v>50</v>
          </cell>
          <cell r="R6786" t="str">
            <v>310010051NonIrrigated</v>
          </cell>
          <cell r="S6786">
            <v>55</v>
          </cell>
        </row>
        <row r="6787">
          <cell r="A6787" t="str">
            <v>310030081All</v>
          </cell>
          <cell r="B6787">
            <v>36</v>
          </cell>
          <cell r="R6787" t="str">
            <v>310010081All</v>
          </cell>
          <cell r="S6787">
            <v>39</v>
          </cell>
        </row>
        <row r="6788">
          <cell r="A6788" t="str">
            <v>310050041All</v>
          </cell>
          <cell r="B6788">
            <v>109</v>
          </cell>
          <cell r="R6788" t="str">
            <v>310030011All</v>
          </cell>
          <cell r="S6788">
            <v>29</v>
          </cell>
        </row>
        <row r="6789">
          <cell r="A6789" t="str">
            <v>310070011All</v>
          </cell>
          <cell r="B6789">
            <v>22</v>
          </cell>
          <cell r="R6789" t="str">
            <v>310030011Irrigated</v>
          </cell>
          <cell r="S6789">
            <v>29</v>
          </cell>
        </row>
        <row r="6790">
          <cell r="A6790" t="str">
            <v>310070016All</v>
          </cell>
          <cell r="B6790">
            <v>14</v>
          </cell>
          <cell r="R6790" t="str">
            <v>310030011NonIrrigated</v>
          </cell>
          <cell r="S6790">
            <v>29</v>
          </cell>
        </row>
        <row r="6791">
          <cell r="A6791" t="str">
            <v>310070041All</v>
          </cell>
          <cell r="B6791">
            <v>52</v>
          </cell>
          <cell r="R6791" t="str">
            <v>310030016All</v>
          </cell>
          <cell r="S6791">
            <v>51</v>
          </cell>
        </row>
        <row r="6792">
          <cell r="A6792" t="str">
            <v>310070041Irrigated</v>
          </cell>
          <cell r="B6792">
            <v>94</v>
          </cell>
          <cell r="R6792" t="str">
            <v>310030016Irrigated</v>
          </cell>
          <cell r="S6792">
            <v>51</v>
          </cell>
        </row>
        <row r="6793">
          <cell r="A6793" t="str">
            <v>310070041Nonirrigated</v>
          </cell>
          <cell r="B6793">
            <v>29</v>
          </cell>
          <cell r="R6793" t="str">
            <v>310030016NonIrrigated</v>
          </cell>
          <cell r="S6793">
            <v>51</v>
          </cell>
        </row>
        <row r="6794">
          <cell r="A6794" t="str">
            <v>310070078All</v>
          </cell>
          <cell r="B6794">
            <v>397</v>
          </cell>
          <cell r="R6794" t="str">
            <v>310030041All</v>
          </cell>
          <cell r="S6794">
            <v>122</v>
          </cell>
        </row>
        <row r="6795">
          <cell r="A6795" t="str">
            <v>310070091All</v>
          </cell>
          <cell r="B6795">
            <v>15</v>
          </cell>
          <cell r="R6795" t="str">
            <v>310030051All</v>
          </cell>
          <cell r="S6795">
            <v>50</v>
          </cell>
        </row>
        <row r="6796">
          <cell r="A6796" t="str">
            <v>310090041All</v>
          </cell>
          <cell r="B6796">
            <v>92</v>
          </cell>
          <cell r="R6796" t="str">
            <v>310030081All</v>
          </cell>
          <cell r="S6796">
            <v>36</v>
          </cell>
        </row>
        <row r="6797">
          <cell r="A6797" t="str">
            <v>310110011All</v>
          </cell>
          <cell r="B6797">
            <v>29</v>
          </cell>
          <cell r="R6797" t="str">
            <v>310050041All</v>
          </cell>
          <cell r="S6797">
            <v>109</v>
          </cell>
        </row>
        <row r="6798">
          <cell r="A6798" t="str">
            <v>310110011Irrigated</v>
          </cell>
          <cell r="B6798">
            <v>29</v>
          </cell>
          <cell r="R6798" t="str">
            <v>310070011All</v>
          </cell>
          <cell r="S6798">
            <v>22</v>
          </cell>
        </row>
        <row r="6799">
          <cell r="A6799" t="str">
            <v>310110011Nonirrigated</v>
          </cell>
          <cell r="B6799">
            <v>29</v>
          </cell>
          <cell r="R6799" t="str">
            <v>310070016All</v>
          </cell>
          <cell r="S6799">
            <v>14</v>
          </cell>
        </row>
        <row r="6800">
          <cell r="A6800" t="str">
            <v>310110016All</v>
          </cell>
          <cell r="B6800">
            <v>51</v>
          </cell>
          <cell r="R6800" t="str">
            <v>310070041All</v>
          </cell>
          <cell r="S6800">
            <v>52</v>
          </cell>
        </row>
        <row r="6801">
          <cell r="A6801" t="str">
            <v>310110016Irrigated</v>
          </cell>
          <cell r="B6801">
            <v>51</v>
          </cell>
          <cell r="R6801" t="str">
            <v>310070041Irrigated</v>
          </cell>
          <cell r="S6801">
            <v>94</v>
          </cell>
        </row>
        <row r="6802">
          <cell r="A6802" t="str">
            <v>310110016Nonirrigated</v>
          </cell>
          <cell r="B6802">
            <v>51</v>
          </cell>
          <cell r="R6802" t="str">
            <v>310070041NonIrrigated</v>
          </cell>
          <cell r="S6802">
            <v>29</v>
          </cell>
        </row>
        <row r="6803">
          <cell r="A6803" t="str">
            <v>310110041All</v>
          </cell>
          <cell r="B6803">
            <v>110</v>
          </cell>
          <cell r="R6803" t="str">
            <v>310070078All</v>
          </cell>
          <cell r="S6803">
            <v>397</v>
          </cell>
        </row>
        <row r="6804">
          <cell r="A6804" t="str">
            <v>310110041Irrigated</v>
          </cell>
          <cell r="B6804">
            <v>125</v>
          </cell>
          <cell r="R6804" t="str">
            <v>310070091All</v>
          </cell>
          <cell r="S6804">
            <v>15</v>
          </cell>
        </row>
        <row r="6805">
          <cell r="A6805" t="str">
            <v>310110041Nonirrigated</v>
          </cell>
          <cell r="B6805">
            <v>74</v>
          </cell>
          <cell r="R6805" t="str">
            <v>310090041All</v>
          </cell>
          <cell r="S6805">
            <v>92</v>
          </cell>
        </row>
        <row r="6806">
          <cell r="A6806" t="str">
            <v>310110051All</v>
          </cell>
          <cell r="B6806">
            <v>52</v>
          </cell>
          <cell r="R6806" t="str">
            <v>310110011All</v>
          </cell>
          <cell r="S6806">
            <v>29</v>
          </cell>
        </row>
        <row r="6807">
          <cell r="A6807" t="str">
            <v>310110081All</v>
          </cell>
          <cell r="B6807">
            <v>34</v>
          </cell>
          <cell r="R6807" t="str">
            <v>310110011Irrigated</v>
          </cell>
          <cell r="S6807">
            <v>29</v>
          </cell>
        </row>
        <row r="6808">
          <cell r="A6808" t="str">
            <v>310110081Irrigated</v>
          </cell>
          <cell r="B6808">
            <v>38</v>
          </cell>
          <cell r="R6808" t="str">
            <v>310110011NonIrrigated</v>
          </cell>
          <cell r="S6808">
            <v>29</v>
          </cell>
        </row>
        <row r="6809">
          <cell r="A6809" t="str">
            <v>310110081Nonirrigated</v>
          </cell>
          <cell r="B6809">
            <v>26</v>
          </cell>
          <cell r="R6809" t="str">
            <v>310110016All</v>
          </cell>
          <cell r="S6809">
            <v>51</v>
          </cell>
        </row>
        <row r="6810">
          <cell r="A6810" t="str">
            <v>310130011All</v>
          </cell>
          <cell r="B6810">
            <v>30</v>
          </cell>
          <cell r="R6810" t="str">
            <v>310110016Irrigated</v>
          </cell>
          <cell r="S6810">
            <v>51</v>
          </cell>
        </row>
        <row r="6811">
          <cell r="A6811" t="str">
            <v>310130011Irrigated</v>
          </cell>
          <cell r="B6811">
            <v>48</v>
          </cell>
          <cell r="R6811" t="str">
            <v>310110016NonIrrigated</v>
          </cell>
          <cell r="S6811">
            <v>51</v>
          </cell>
        </row>
        <row r="6812">
          <cell r="A6812" t="str">
            <v>310130011Nonirrigated</v>
          </cell>
          <cell r="B6812">
            <v>25</v>
          </cell>
          <cell r="R6812" t="str">
            <v>310110041All</v>
          </cell>
          <cell r="S6812">
            <v>110</v>
          </cell>
        </row>
        <row r="6813">
          <cell r="A6813" t="str">
            <v>310130016All</v>
          </cell>
          <cell r="B6813">
            <v>34</v>
          </cell>
          <cell r="R6813" t="str">
            <v>310110041Irrigated</v>
          </cell>
          <cell r="S6813">
            <v>125</v>
          </cell>
        </row>
        <row r="6814">
          <cell r="A6814" t="str">
            <v>310130016Irrigated</v>
          </cell>
          <cell r="B6814">
            <v>48</v>
          </cell>
          <cell r="R6814" t="str">
            <v>310110041NonIrrigated</v>
          </cell>
          <cell r="S6814">
            <v>74</v>
          </cell>
        </row>
        <row r="6815">
          <cell r="A6815" t="str">
            <v>310130016Nonirrigated</v>
          </cell>
          <cell r="B6815">
            <v>14</v>
          </cell>
          <cell r="R6815" t="str">
            <v>310110051All</v>
          </cell>
          <cell r="S6815">
            <v>52</v>
          </cell>
        </row>
        <row r="6816">
          <cell r="A6816" t="str">
            <v>310130041All</v>
          </cell>
          <cell r="B6816">
            <v>98</v>
          </cell>
          <cell r="R6816" t="str">
            <v>310110081All</v>
          </cell>
          <cell r="S6816">
            <v>34</v>
          </cell>
        </row>
        <row r="6817">
          <cell r="A6817" t="str">
            <v>310130078All</v>
          </cell>
          <cell r="B6817">
            <v>673</v>
          </cell>
          <cell r="R6817" t="str">
            <v>310110081Irrigated</v>
          </cell>
          <cell r="S6817">
            <v>38</v>
          </cell>
        </row>
        <row r="6818">
          <cell r="A6818" t="str">
            <v>310130078Irrigated</v>
          </cell>
          <cell r="B6818">
            <v>1044</v>
          </cell>
          <cell r="R6818" t="str">
            <v>310110081NonIrrigated</v>
          </cell>
          <cell r="S6818">
            <v>26</v>
          </cell>
        </row>
        <row r="6819">
          <cell r="A6819" t="str">
            <v>310130078Nonirrigated</v>
          </cell>
          <cell r="B6819">
            <v>526</v>
          </cell>
          <cell r="R6819" t="str">
            <v>310130011All</v>
          </cell>
          <cell r="S6819">
            <v>30</v>
          </cell>
        </row>
        <row r="6820">
          <cell r="A6820" t="str">
            <v>310150011All</v>
          </cell>
          <cell r="B6820">
            <v>25</v>
          </cell>
          <cell r="R6820" t="str">
            <v>310130011Irrigated</v>
          </cell>
          <cell r="S6820">
            <v>48</v>
          </cell>
        </row>
        <row r="6821">
          <cell r="A6821" t="str">
            <v>310150016All</v>
          </cell>
          <cell r="B6821">
            <v>40</v>
          </cell>
          <cell r="R6821" t="str">
            <v>310130011NonIrrigated</v>
          </cell>
          <cell r="S6821">
            <v>25</v>
          </cell>
        </row>
        <row r="6822">
          <cell r="A6822" t="str">
            <v>310150041All</v>
          </cell>
          <cell r="B6822">
            <v>51</v>
          </cell>
          <cell r="R6822" t="str">
            <v>310130016All</v>
          </cell>
          <cell r="S6822">
            <v>34</v>
          </cell>
        </row>
        <row r="6823">
          <cell r="A6823" t="str">
            <v>310150051All</v>
          </cell>
          <cell r="B6823">
            <v>38</v>
          </cell>
          <cell r="R6823" t="str">
            <v>310130016Irrigated</v>
          </cell>
          <cell r="S6823">
            <v>48</v>
          </cell>
        </row>
        <row r="6824">
          <cell r="A6824" t="str">
            <v>310150081All</v>
          </cell>
          <cell r="B6824">
            <v>20</v>
          </cell>
          <cell r="R6824" t="str">
            <v>310130016NonIrrigated</v>
          </cell>
          <cell r="S6824">
            <v>14</v>
          </cell>
        </row>
        <row r="6825">
          <cell r="A6825" t="str">
            <v>310170016All</v>
          </cell>
          <cell r="B6825">
            <v>33</v>
          </cell>
          <cell r="R6825" t="str">
            <v>310130041All</v>
          </cell>
          <cell r="S6825">
            <v>98</v>
          </cell>
        </row>
        <row r="6826">
          <cell r="A6826" t="str">
            <v>310170016Irrigated</v>
          </cell>
          <cell r="B6826">
            <v>46</v>
          </cell>
          <cell r="R6826" t="str">
            <v>310130078All</v>
          </cell>
          <cell r="S6826">
            <v>673</v>
          </cell>
        </row>
        <row r="6827">
          <cell r="A6827" t="str">
            <v>310170016Nonirrigated</v>
          </cell>
          <cell r="B6827">
            <v>25</v>
          </cell>
          <cell r="R6827" t="str">
            <v>310130078Irrigated</v>
          </cell>
          <cell r="S6827">
            <v>1044</v>
          </cell>
        </row>
        <row r="6828">
          <cell r="A6828" t="str">
            <v>310170041All</v>
          </cell>
          <cell r="B6828">
            <v>112</v>
          </cell>
          <cell r="R6828" t="str">
            <v>310130078NonIrrigated</v>
          </cell>
          <cell r="S6828">
            <v>526</v>
          </cell>
        </row>
        <row r="6829">
          <cell r="A6829" t="str">
            <v>310170051All</v>
          </cell>
          <cell r="B6829">
            <v>36</v>
          </cell>
          <cell r="R6829" t="str">
            <v>310150011All</v>
          </cell>
          <cell r="S6829">
            <v>25</v>
          </cell>
        </row>
        <row r="6830">
          <cell r="A6830" t="str">
            <v>310170081All</v>
          </cell>
          <cell r="B6830">
            <v>35</v>
          </cell>
          <cell r="R6830" t="str">
            <v>310150016All</v>
          </cell>
          <cell r="S6830">
            <v>40</v>
          </cell>
        </row>
        <row r="6831">
          <cell r="A6831" t="str">
            <v>310190011All</v>
          </cell>
          <cell r="B6831">
            <v>29</v>
          </cell>
          <cell r="R6831" t="str">
            <v>310150041All</v>
          </cell>
          <cell r="S6831">
            <v>51</v>
          </cell>
        </row>
        <row r="6832">
          <cell r="A6832" t="str">
            <v>310190011Irrigated</v>
          </cell>
          <cell r="B6832">
            <v>39</v>
          </cell>
          <cell r="R6832" t="str">
            <v>310150051All</v>
          </cell>
          <cell r="S6832">
            <v>38</v>
          </cell>
        </row>
        <row r="6833">
          <cell r="A6833" t="str">
            <v>310190011Nonirrigated</v>
          </cell>
          <cell r="B6833">
            <v>25</v>
          </cell>
          <cell r="R6833" t="str">
            <v>310150081All</v>
          </cell>
          <cell r="S6833">
            <v>20</v>
          </cell>
        </row>
        <row r="6834">
          <cell r="A6834" t="str">
            <v>310190016All</v>
          </cell>
          <cell r="B6834">
            <v>35</v>
          </cell>
          <cell r="R6834" t="str">
            <v>310170016All</v>
          </cell>
          <cell r="S6834">
            <v>33</v>
          </cell>
        </row>
        <row r="6835">
          <cell r="A6835" t="str">
            <v>310190016Irrigated</v>
          </cell>
          <cell r="B6835">
            <v>41</v>
          </cell>
          <cell r="R6835" t="str">
            <v>310170016Irrigated</v>
          </cell>
          <cell r="S6835">
            <v>46</v>
          </cell>
        </row>
        <row r="6836">
          <cell r="A6836" t="str">
            <v>310190016Nonirrigated</v>
          </cell>
          <cell r="B6836">
            <v>30</v>
          </cell>
          <cell r="R6836" t="str">
            <v>310170016NonIrrigated</v>
          </cell>
          <cell r="S6836">
            <v>25</v>
          </cell>
        </row>
        <row r="6837">
          <cell r="A6837" t="str">
            <v>310190041All</v>
          </cell>
          <cell r="B6837">
            <v>119</v>
          </cell>
          <cell r="R6837" t="str">
            <v>310170041All</v>
          </cell>
          <cell r="S6837">
            <v>112</v>
          </cell>
        </row>
        <row r="6838">
          <cell r="A6838" t="str">
            <v>310190051All</v>
          </cell>
          <cell r="B6838">
            <v>55</v>
          </cell>
          <cell r="R6838" t="str">
            <v>310170051All</v>
          </cell>
          <cell r="S6838">
            <v>36</v>
          </cell>
        </row>
        <row r="6839">
          <cell r="A6839" t="str">
            <v>310190051Irrigated</v>
          </cell>
          <cell r="B6839">
            <v>74</v>
          </cell>
          <cell r="R6839" t="str">
            <v>310170081All</v>
          </cell>
          <cell r="S6839">
            <v>35</v>
          </cell>
        </row>
        <row r="6840">
          <cell r="A6840" t="str">
            <v>310190051Nonirrigated</v>
          </cell>
          <cell r="B6840">
            <v>41</v>
          </cell>
          <cell r="R6840" t="str">
            <v>310190011All</v>
          </cell>
          <cell r="S6840">
            <v>29</v>
          </cell>
        </row>
        <row r="6841">
          <cell r="A6841" t="str">
            <v>310190081All</v>
          </cell>
          <cell r="B6841">
            <v>36</v>
          </cell>
          <cell r="R6841" t="str">
            <v>310190011Irrigated</v>
          </cell>
          <cell r="S6841">
            <v>39</v>
          </cell>
        </row>
        <row r="6842">
          <cell r="A6842" t="str">
            <v>310210011All</v>
          </cell>
          <cell r="B6842">
            <v>29</v>
          </cell>
          <cell r="R6842" t="str">
            <v>310190011NonIrrigated</v>
          </cell>
          <cell r="S6842">
            <v>25</v>
          </cell>
        </row>
        <row r="6843">
          <cell r="A6843" t="str">
            <v>310210016All</v>
          </cell>
          <cell r="B6843">
            <v>51</v>
          </cell>
          <cell r="R6843" t="str">
            <v>310190016All</v>
          </cell>
          <cell r="S6843">
            <v>35</v>
          </cell>
        </row>
        <row r="6844">
          <cell r="A6844" t="str">
            <v>310210041All</v>
          </cell>
          <cell r="B6844">
            <v>103</v>
          </cell>
          <cell r="R6844" t="str">
            <v>310190016Irrigated</v>
          </cell>
          <cell r="S6844">
            <v>41</v>
          </cell>
        </row>
        <row r="6845">
          <cell r="A6845" t="str">
            <v>310210051All</v>
          </cell>
          <cell r="B6845">
            <v>53</v>
          </cell>
          <cell r="R6845" t="str">
            <v>310190016NonIrrigated</v>
          </cell>
          <cell r="S6845">
            <v>30</v>
          </cell>
        </row>
        <row r="6846">
          <cell r="A6846" t="str">
            <v>310210081All</v>
          </cell>
          <cell r="B6846">
            <v>32</v>
          </cell>
          <cell r="R6846" t="str">
            <v>310190041All</v>
          </cell>
          <cell r="S6846">
            <v>119</v>
          </cell>
        </row>
        <row r="6847">
          <cell r="A6847" t="str">
            <v>310230011All</v>
          </cell>
          <cell r="B6847">
            <v>32</v>
          </cell>
          <cell r="R6847" t="str">
            <v>310190051All</v>
          </cell>
          <cell r="S6847">
            <v>55</v>
          </cell>
        </row>
        <row r="6848">
          <cell r="A6848" t="str">
            <v>310230016All</v>
          </cell>
          <cell r="B6848">
            <v>36</v>
          </cell>
          <cell r="R6848" t="str">
            <v>310190051Irrigated</v>
          </cell>
          <cell r="S6848">
            <v>74</v>
          </cell>
        </row>
        <row r="6849">
          <cell r="A6849" t="str">
            <v>310230041All</v>
          </cell>
          <cell r="B6849">
            <v>102</v>
          </cell>
          <cell r="R6849" t="str">
            <v>310190051NonIrrigated</v>
          </cell>
          <cell r="S6849">
            <v>41</v>
          </cell>
        </row>
        <row r="6850">
          <cell r="A6850" t="str">
            <v>310230041Irrigated</v>
          </cell>
          <cell r="B6850">
            <v>127</v>
          </cell>
          <cell r="R6850" t="str">
            <v>310190081All</v>
          </cell>
          <cell r="S6850">
            <v>36</v>
          </cell>
        </row>
        <row r="6851">
          <cell r="A6851" t="str">
            <v>310230041Nonirrigated</v>
          </cell>
          <cell r="B6851">
            <v>76</v>
          </cell>
          <cell r="R6851" t="str">
            <v>310210011All</v>
          </cell>
          <cell r="S6851">
            <v>29</v>
          </cell>
        </row>
        <row r="6852">
          <cell r="A6852" t="str">
            <v>310230051All</v>
          </cell>
          <cell r="B6852">
            <v>62</v>
          </cell>
          <cell r="R6852" t="str">
            <v>310210016All</v>
          </cell>
          <cell r="S6852">
            <v>51</v>
          </cell>
        </row>
        <row r="6853">
          <cell r="A6853" t="str">
            <v>310230081All</v>
          </cell>
          <cell r="B6853">
            <v>32</v>
          </cell>
          <cell r="R6853" t="str">
            <v>310210041All</v>
          </cell>
          <cell r="S6853">
            <v>103</v>
          </cell>
        </row>
        <row r="6854">
          <cell r="A6854" t="str">
            <v>310230081Irrigated</v>
          </cell>
          <cell r="B6854">
            <v>39</v>
          </cell>
          <cell r="R6854" t="str">
            <v>310210051All</v>
          </cell>
          <cell r="S6854">
            <v>53</v>
          </cell>
        </row>
        <row r="6855">
          <cell r="A6855" t="str">
            <v>310230081Nonirrigated</v>
          </cell>
          <cell r="B6855">
            <v>27</v>
          </cell>
          <cell r="R6855" t="str">
            <v>310210081All</v>
          </cell>
          <cell r="S6855">
            <v>32</v>
          </cell>
        </row>
        <row r="6856">
          <cell r="A6856" t="str">
            <v>310250011All</v>
          </cell>
          <cell r="B6856">
            <v>34</v>
          </cell>
          <cell r="R6856" t="str">
            <v>310230011All</v>
          </cell>
          <cell r="S6856">
            <v>32</v>
          </cell>
        </row>
        <row r="6857">
          <cell r="A6857" t="str">
            <v>310250016All</v>
          </cell>
          <cell r="B6857">
            <v>39</v>
          </cell>
          <cell r="R6857" t="str">
            <v>310230016All</v>
          </cell>
          <cell r="S6857">
            <v>36</v>
          </cell>
        </row>
        <row r="6858">
          <cell r="A6858" t="str">
            <v>310250041All</v>
          </cell>
          <cell r="B6858">
            <v>90</v>
          </cell>
          <cell r="R6858" t="str">
            <v>310230041All</v>
          </cell>
          <cell r="S6858">
            <v>102</v>
          </cell>
        </row>
        <row r="6859">
          <cell r="A6859" t="str">
            <v>310250051All</v>
          </cell>
          <cell r="B6859">
            <v>60</v>
          </cell>
          <cell r="R6859" t="str">
            <v>310230041Irrigated</v>
          </cell>
          <cell r="S6859">
            <v>127</v>
          </cell>
        </row>
        <row r="6860">
          <cell r="A6860" t="str">
            <v>310250081All</v>
          </cell>
          <cell r="B6860">
            <v>31</v>
          </cell>
          <cell r="R6860" t="str">
            <v>310230041NonIrrigated</v>
          </cell>
          <cell r="S6860">
            <v>76</v>
          </cell>
        </row>
        <row r="6861">
          <cell r="A6861" t="str">
            <v>310270011All</v>
          </cell>
          <cell r="B6861">
            <v>29</v>
          </cell>
          <cell r="R6861" t="str">
            <v>310230051All</v>
          </cell>
          <cell r="S6861">
            <v>62</v>
          </cell>
        </row>
        <row r="6862">
          <cell r="A6862" t="str">
            <v>310270016All</v>
          </cell>
          <cell r="B6862">
            <v>51</v>
          </cell>
          <cell r="R6862" t="str">
            <v>310230081All</v>
          </cell>
          <cell r="S6862">
            <v>32</v>
          </cell>
        </row>
        <row r="6863">
          <cell r="A6863" t="str">
            <v>310270041All</v>
          </cell>
          <cell r="B6863">
            <v>104</v>
          </cell>
          <cell r="R6863" t="str">
            <v>310230081Irrigated</v>
          </cell>
          <cell r="S6863">
            <v>39</v>
          </cell>
        </row>
        <row r="6864">
          <cell r="A6864" t="str">
            <v>310270041Irrigated</v>
          </cell>
          <cell r="B6864">
            <v>126</v>
          </cell>
          <cell r="R6864" t="str">
            <v>310230081NonIrrigated</v>
          </cell>
          <cell r="S6864">
            <v>27</v>
          </cell>
        </row>
        <row r="6865">
          <cell r="A6865" t="str">
            <v>310270041Nonirrigated</v>
          </cell>
          <cell r="B6865">
            <v>83</v>
          </cell>
          <cell r="R6865" t="str">
            <v>310250011All</v>
          </cell>
          <cell r="S6865">
            <v>34</v>
          </cell>
        </row>
        <row r="6866">
          <cell r="A6866" t="str">
            <v>310270051All</v>
          </cell>
          <cell r="B6866">
            <v>46</v>
          </cell>
          <cell r="R6866" t="str">
            <v>310250016All</v>
          </cell>
          <cell r="S6866">
            <v>39</v>
          </cell>
        </row>
        <row r="6867">
          <cell r="A6867" t="str">
            <v>310270081All</v>
          </cell>
          <cell r="B6867">
            <v>30</v>
          </cell>
          <cell r="R6867" t="str">
            <v>310250041All</v>
          </cell>
          <cell r="S6867">
            <v>90</v>
          </cell>
        </row>
        <row r="6868">
          <cell r="A6868" t="str">
            <v>310270081Irrigated</v>
          </cell>
          <cell r="B6868">
            <v>34</v>
          </cell>
          <cell r="R6868" t="str">
            <v>310250051All</v>
          </cell>
          <cell r="S6868">
            <v>60</v>
          </cell>
        </row>
        <row r="6869">
          <cell r="A6869" t="str">
            <v>310270081Nonirrigated</v>
          </cell>
          <cell r="B6869">
            <v>27</v>
          </cell>
          <cell r="R6869" t="str">
            <v>310250081All</v>
          </cell>
          <cell r="S6869">
            <v>31</v>
          </cell>
        </row>
        <row r="6870">
          <cell r="A6870" t="str">
            <v>310270091All</v>
          </cell>
          <cell r="B6870">
            <v>25</v>
          </cell>
          <cell r="R6870" t="str">
            <v>310270011All</v>
          </cell>
          <cell r="S6870">
            <v>29</v>
          </cell>
        </row>
        <row r="6871">
          <cell r="A6871" t="str">
            <v>310290011All</v>
          </cell>
          <cell r="B6871">
            <v>33</v>
          </cell>
          <cell r="R6871" t="str">
            <v>310270016All</v>
          </cell>
          <cell r="S6871">
            <v>51</v>
          </cell>
        </row>
        <row r="6872">
          <cell r="A6872" t="str">
            <v>310290011Irrigated</v>
          </cell>
          <cell r="B6872">
            <v>54</v>
          </cell>
          <cell r="R6872" t="str">
            <v>310270041All</v>
          </cell>
          <cell r="S6872">
            <v>104</v>
          </cell>
        </row>
        <row r="6873">
          <cell r="A6873" t="str">
            <v>310290011Nonirrigated</v>
          </cell>
          <cell r="B6873">
            <v>27</v>
          </cell>
          <cell r="R6873" t="str">
            <v>310270041Irrigated</v>
          </cell>
          <cell r="S6873">
            <v>126</v>
          </cell>
        </row>
        <row r="6874">
          <cell r="A6874" t="str">
            <v>310290016All</v>
          </cell>
          <cell r="B6874">
            <v>35</v>
          </cell>
          <cell r="R6874" t="str">
            <v>310270041NonIrrigated</v>
          </cell>
          <cell r="S6874">
            <v>83</v>
          </cell>
        </row>
        <row r="6875">
          <cell r="A6875" t="str">
            <v>310290016Irrigated</v>
          </cell>
          <cell r="B6875">
            <v>46</v>
          </cell>
          <cell r="R6875" t="str">
            <v>310270051All</v>
          </cell>
          <cell r="S6875">
            <v>46</v>
          </cell>
        </row>
        <row r="6876">
          <cell r="A6876" t="str">
            <v>310290016Nonirrigated</v>
          </cell>
          <cell r="B6876">
            <v>24</v>
          </cell>
          <cell r="R6876" t="str">
            <v>310270081All</v>
          </cell>
          <cell r="S6876">
            <v>30</v>
          </cell>
        </row>
        <row r="6877">
          <cell r="A6877" t="str">
            <v>310290041All</v>
          </cell>
          <cell r="B6877">
            <v>111</v>
          </cell>
          <cell r="R6877" t="str">
            <v>310270081Irrigated</v>
          </cell>
          <cell r="S6877">
            <v>34</v>
          </cell>
        </row>
        <row r="6878">
          <cell r="A6878" t="str">
            <v>310290051All</v>
          </cell>
          <cell r="B6878">
            <v>36</v>
          </cell>
          <cell r="R6878" t="str">
            <v>310270081NonIrrigated</v>
          </cell>
          <cell r="S6878">
            <v>27</v>
          </cell>
        </row>
        <row r="6879">
          <cell r="A6879" t="str">
            <v>310290078All</v>
          </cell>
          <cell r="B6879">
            <v>648</v>
          </cell>
          <cell r="R6879" t="str">
            <v>310270091All</v>
          </cell>
          <cell r="S6879">
            <v>25</v>
          </cell>
        </row>
        <row r="6880">
          <cell r="A6880" t="str">
            <v>310290081All</v>
          </cell>
          <cell r="B6880">
            <v>39</v>
          </cell>
          <cell r="R6880" t="str">
            <v>310290011All</v>
          </cell>
          <cell r="S6880">
            <v>33</v>
          </cell>
        </row>
        <row r="6881">
          <cell r="A6881" t="str">
            <v>310310011All</v>
          </cell>
          <cell r="B6881">
            <v>32</v>
          </cell>
          <cell r="R6881" t="str">
            <v>310290011Irrigated</v>
          </cell>
          <cell r="S6881">
            <v>54</v>
          </cell>
        </row>
        <row r="6882">
          <cell r="A6882" t="str">
            <v>310310011Irrigated</v>
          </cell>
          <cell r="B6882">
            <v>37</v>
          </cell>
          <cell r="R6882" t="str">
            <v>310290011NonIrrigated</v>
          </cell>
          <cell r="S6882">
            <v>27</v>
          </cell>
        </row>
        <row r="6883">
          <cell r="A6883" t="str">
            <v>310310011Nonirrigated</v>
          </cell>
          <cell r="B6883">
            <v>20</v>
          </cell>
          <cell r="R6883" t="str">
            <v>310290016All</v>
          </cell>
          <cell r="S6883">
            <v>35</v>
          </cell>
        </row>
        <row r="6884">
          <cell r="A6884" t="str">
            <v>310310016All</v>
          </cell>
          <cell r="B6884">
            <v>27</v>
          </cell>
          <cell r="R6884" t="str">
            <v>310290016Irrigated</v>
          </cell>
          <cell r="S6884">
            <v>46</v>
          </cell>
        </row>
        <row r="6885">
          <cell r="A6885" t="str">
            <v>310310016Irrigated</v>
          </cell>
          <cell r="B6885">
            <v>44</v>
          </cell>
          <cell r="R6885" t="str">
            <v>310290016NonIrrigated</v>
          </cell>
          <cell r="S6885">
            <v>24</v>
          </cell>
        </row>
        <row r="6886">
          <cell r="A6886" t="str">
            <v>310310016Nonirrigated</v>
          </cell>
          <cell r="B6886">
            <v>25</v>
          </cell>
          <cell r="R6886" t="str">
            <v>310290041All</v>
          </cell>
          <cell r="S6886">
            <v>111</v>
          </cell>
        </row>
        <row r="6887">
          <cell r="A6887" t="str">
            <v>310310041All</v>
          </cell>
          <cell r="B6887">
            <v>108</v>
          </cell>
          <cell r="R6887" t="str">
            <v>310290051All</v>
          </cell>
          <cell r="S6887">
            <v>36</v>
          </cell>
        </row>
        <row r="6888">
          <cell r="A6888" t="str">
            <v>310310051All</v>
          </cell>
          <cell r="B6888">
            <v>30</v>
          </cell>
          <cell r="R6888" t="str">
            <v>310290078All</v>
          </cell>
          <cell r="S6888">
            <v>648</v>
          </cell>
        </row>
        <row r="6889">
          <cell r="A6889" t="str">
            <v>310310081All</v>
          </cell>
          <cell r="B6889">
            <v>33</v>
          </cell>
          <cell r="R6889" t="str">
            <v>310290081All</v>
          </cell>
          <cell r="S6889">
            <v>39</v>
          </cell>
        </row>
        <row r="6890">
          <cell r="A6890" t="str">
            <v>310330011All</v>
          </cell>
          <cell r="B6890">
            <v>25</v>
          </cell>
          <cell r="R6890" t="str">
            <v>310310011All</v>
          </cell>
          <cell r="S6890">
            <v>32</v>
          </cell>
        </row>
        <row r="6891">
          <cell r="A6891" t="str">
            <v>310330016All</v>
          </cell>
          <cell r="B6891">
            <v>39</v>
          </cell>
          <cell r="R6891" t="str">
            <v>310310011Irrigated</v>
          </cell>
          <cell r="S6891">
            <v>37</v>
          </cell>
        </row>
        <row r="6892">
          <cell r="A6892" t="str">
            <v>310330016Irrigated</v>
          </cell>
          <cell r="B6892">
            <v>46</v>
          </cell>
          <cell r="R6892" t="str">
            <v>310310011NonIrrigated</v>
          </cell>
          <cell r="S6892">
            <v>20</v>
          </cell>
        </row>
        <row r="6893">
          <cell r="A6893" t="str">
            <v>310330016Nonirrigated</v>
          </cell>
          <cell r="B6893">
            <v>24</v>
          </cell>
          <cell r="R6893" t="str">
            <v>310310016All</v>
          </cell>
          <cell r="S6893">
            <v>27</v>
          </cell>
        </row>
        <row r="6894">
          <cell r="A6894" t="str">
            <v>310330041All</v>
          </cell>
          <cell r="B6894">
            <v>78</v>
          </cell>
          <cell r="R6894" t="str">
            <v>310310016Irrigated</v>
          </cell>
          <cell r="S6894">
            <v>44</v>
          </cell>
        </row>
        <row r="6895">
          <cell r="A6895" t="str">
            <v>310330041Irrigated</v>
          </cell>
          <cell r="B6895">
            <v>106</v>
          </cell>
          <cell r="R6895" t="str">
            <v>310310016NonIrrigated</v>
          </cell>
          <cell r="S6895">
            <v>25</v>
          </cell>
        </row>
        <row r="6896">
          <cell r="A6896" t="str">
            <v>310330041Nonirrigated</v>
          </cell>
          <cell r="B6896">
            <v>29</v>
          </cell>
          <cell r="R6896" t="str">
            <v>310310041All</v>
          </cell>
          <cell r="S6896">
            <v>108</v>
          </cell>
        </row>
        <row r="6897">
          <cell r="A6897" t="str">
            <v>310330051All</v>
          </cell>
          <cell r="B6897">
            <v>23</v>
          </cell>
          <cell r="R6897" t="str">
            <v>310310051All</v>
          </cell>
          <cell r="S6897">
            <v>30</v>
          </cell>
        </row>
        <row r="6898">
          <cell r="A6898" t="str">
            <v>310330078All</v>
          </cell>
          <cell r="B6898">
            <v>687</v>
          </cell>
          <cell r="R6898" t="str">
            <v>310310081All</v>
          </cell>
          <cell r="S6898">
            <v>33</v>
          </cell>
        </row>
        <row r="6899">
          <cell r="A6899" t="str">
            <v>310330078Irrigated</v>
          </cell>
          <cell r="B6899">
            <v>975</v>
          </cell>
          <cell r="R6899" t="str">
            <v>310330011All</v>
          </cell>
          <cell r="S6899">
            <v>25</v>
          </cell>
        </row>
        <row r="6900">
          <cell r="A6900" t="str">
            <v>310330078Nonirrigated</v>
          </cell>
          <cell r="B6900">
            <v>522</v>
          </cell>
          <cell r="R6900" t="str">
            <v>310330016All</v>
          </cell>
          <cell r="S6900">
            <v>39</v>
          </cell>
        </row>
        <row r="6901">
          <cell r="A6901" t="str">
            <v>310330081All</v>
          </cell>
          <cell r="B6901">
            <v>22</v>
          </cell>
          <cell r="R6901" t="str">
            <v>310330016Irrigated</v>
          </cell>
          <cell r="S6901">
            <v>46</v>
          </cell>
        </row>
        <row r="6902">
          <cell r="A6902" t="str">
            <v>310330091All</v>
          </cell>
          <cell r="B6902">
            <v>28</v>
          </cell>
          <cell r="R6902" t="str">
            <v>310330016NonIrrigated</v>
          </cell>
          <cell r="S6902">
            <v>24</v>
          </cell>
        </row>
        <row r="6903">
          <cell r="A6903" t="str">
            <v>310350011All</v>
          </cell>
          <cell r="B6903">
            <v>32</v>
          </cell>
          <cell r="R6903" t="str">
            <v>310330041All</v>
          </cell>
          <cell r="S6903">
            <v>78</v>
          </cell>
        </row>
        <row r="6904">
          <cell r="A6904" t="str">
            <v>310350016All</v>
          </cell>
          <cell r="B6904">
            <v>36</v>
          </cell>
          <cell r="R6904" t="str">
            <v>310330041Irrigated</v>
          </cell>
          <cell r="S6904">
            <v>106</v>
          </cell>
        </row>
        <row r="6905">
          <cell r="A6905" t="str">
            <v>310350041All</v>
          </cell>
          <cell r="B6905">
            <v>121</v>
          </cell>
          <cell r="R6905" t="str">
            <v>310330041NonIrrigated</v>
          </cell>
          <cell r="S6905">
            <v>29</v>
          </cell>
        </row>
        <row r="6906">
          <cell r="A6906" t="str">
            <v>310350051All</v>
          </cell>
          <cell r="B6906">
            <v>63</v>
          </cell>
          <cell r="R6906" t="str">
            <v>310330051All</v>
          </cell>
          <cell r="S6906">
            <v>23</v>
          </cell>
        </row>
        <row r="6907">
          <cell r="A6907" t="str">
            <v>310350081All</v>
          </cell>
          <cell r="B6907">
            <v>37</v>
          </cell>
          <cell r="R6907" t="str">
            <v>310330078All</v>
          </cell>
          <cell r="S6907">
            <v>687</v>
          </cell>
        </row>
        <row r="6908">
          <cell r="A6908" t="str">
            <v>310370011All</v>
          </cell>
          <cell r="B6908">
            <v>29</v>
          </cell>
          <cell r="R6908" t="str">
            <v>310330078Irrigated</v>
          </cell>
          <cell r="S6908">
            <v>975</v>
          </cell>
        </row>
        <row r="6909">
          <cell r="A6909" t="str">
            <v>310370011Irrigated</v>
          </cell>
          <cell r="B6909">
            <v>29</v>
          </cell>
          <cell r="R6909" t="str">
            <v>310330078NonIrrigated</v>
          </cell>
          <cell r="S6909">
            <v>522</v>
          </cell>
        </row>
        <row r="6910">
          <cell r="A6910" t="str">
            <v>310370011Nonirrigated</v>
          </cell>
          <cell r="B6910">
            <v>29</v>
          </cell>
          <cell r="R6910" t="str">
            <v>310330081All</v>
          </cell>
          <cell r="S6910">
            <v>22</v>
          </cell>
        </row>
        <row r="6911">
          <cell r="A6911" t="str">
            <v>310370016All</v>
          </cell>
          <cell r="B6911">
            <v>51</v>
          </cell>
          <cell r="R6911" t="str">
            <v>310330091All</v>
          </cell>
          <cell r="S6911">
            <v>28</v>
          </cell>
        </row>
        <row r="6912">
          <cell r="A6912" t="str">
            <v>310370041All</v>
          </cell>
          <cell r="B6912">
            <v>104</v>
          </cell>
          <cell r="R6912" t="str">
            <v>310350011All</v>
          </cell>
          <cell r="S6912">
            <v>32</v>
          </cell>
        </row>
        <row r="6913">
          <cell r="A6913" t="str">
            <v>310370041Irrigated</v>
          </cell>
          <cell r="B6913">
            <v>123</v>
          </cell>
          <cell r="R6913" t="str">
            <v>310350016All</v>
          </cell>
          <cell r="S6913">
            <v>36</v>
          </cell>
        </row>
        <row r="6914">
          <cell r="A6914" t="str">
            <v>310370041Nonirrigated</v>
          </cell>
          <cell r="B6914">
            <v>91</v>
          </cell>
          <cell r="R6914" t="str">
            <v>310350041All</v>
          </cell>
          <cell r="S6914">
            <v>121</v>
          </cell>
        </row>
        <row r="6915">
          <cell r="A6915" t="str">
            <v>310370051All</v>
          </cell>
          <cell r="B6915">
            <v>47</v>
          </cell>
          <cell r="R6915" t="str">
            <v>310350051All</v>
          </cell>
          <cell r="S6915">
            <v>63</v>
          </cell>
        </row>
        <row r="6916">
          <cell r="A6916" t="str">
            <v>310370081All</v>
          </cell>
          <cell r="B6916">
            <v>32</v>
          </cell>
          <cell r="R6916" t="str">
            <v>310350081All</v>
          </cell>
          <cell r="S6916">
            <v>37</v>
          </cell>
        </row>
        <row r="6917">
          <cell r="A6917" t="str">
            <v>310370081Irrigated</v>
          </cell>
          <cell r="B6917">
            <v>37</v>
          </cell>
          <cell r="R6917" t="str">
            <v>310370011All</v>
          </cell>
          <cell r="S6917">
            <v>29</v>
          </cell>
        </row>
        <row r="6918">
          <cell r="A6918" t="str">
            <v>310370081Nonirrigated</v>
          </cell>
          <cell r="B6918">
            <v>29</v>
          </cell>
          <cell r="R6918" t="str">
            <v>310370011Irrigated</v>
          </cell>
          <cell r="S6918">
            <v>29</v>
          </cell>
        </row>
        <row r="6919">
          <cell r="A6919" t="str">
            <v>310370091All</v>
          </cell>
          <cell r="B6919">
            <v>25</v>
          </cell>
          <cell r="R6919" t="str">
            <v>310370011NonIrrigated</v>
          </cell>
          <cell r="S6919">
            <v>29</v>
          </cell>
        </row>
        <row r="6920">
          <cell r="A6920" t="str">
            <v>310390011All</v>
          </cell>
          <cell r="B6920">
            <v>29</v>
          </cell>
          <cell r="R6920" t="str">
            <v>310370016All</v>
          </cell>
          <cell r="S6920">
            <v>51</v>
          </cell>
        </row>
        <row r="6921">
          <cell r="A6921" t="str">
            <v>310390016All</v>
          </cell>
          <cell r="B6921">
            <v>51</v>
          </cell>
          <cell r="R6921" t="str">
            <v>310370041All</v>
          </cell>
          <cell r="S6921">
            <v>104</v>
          </cell>
        </row>
        <row r="6922">
          <cell r="A6922" t="str">
            <v>310390041All</v>
          </cell>
          <cell r="B6922">
            <v>106</v>
          </cell>
          <cell r="R6922" t="str">
            <v>310370041Irrigated</v>
          </cell>
          <cell r="S6922">
            <v>123</v>
          </cell>
        </row>
        <row r="6923">
          <cell r="A6923" t="str">
            <v>310390051All</v>
          </cell>
          <cell r="B6923">
            <v>45</v>
          </cell>
          <cell r="R6923" t="str">
            <v>310370041NonIrrigated</v>
          </cell>
          <cell r="S6923">
            <v>91</v>
          </cell>
        </row>
        <row r="6924">
          <cell r="A6924" t="str">
            <v>310390081All</v>
          </cell>
          <cell r="B6924">
            <v>32</v>
          </cell>
          <cell r="R6924" t="str">
            <v>310370051All</v>
          </cell>
          <cell r="S6924">
            <v>47</v>
          </cell>
        </row>
        <row r="6925">
          <cell r="A6925" t="str">
            <v>310410011All</v>
          </cell>
          <cell r="B6925">
            <v>25</v>
          </cell>
          <cell r="R6925" t="str">
            <v>310370081All</v>
          </cell>
          <cell r="S6925">
            <v>32</v>
          </cell>
        </row>
        <row r="6926">
          <cell r="A6926" t="str">
            <v>310410016All</v>
          </cell>
          <cell r="B6926">
            <v>33</v>
          </cell>
          <cell r="R6926" t="str">
            <v>310370081Irrigated</v>
          </cell>
          <cell r="S6926">
            <v>37</v>
          </cell>
        </row>
        <row r="6927">
          <cell r="A6927" t="str">
            <v>310410041All</v>
          </cell>
          <cell r="B6927">
            <v>103</v>
          </cell>
          <cell r="R6927" t="str">
            <v>310370081NonIrrigated</v>
          </cell>
          <cell r="S6927">
            <v>29</v>
          </cell>
        </row>
        <row r="6928">
          <cell r="A6928" t="str">
            <v>310410041Irrigated</v>
          </cell>
          <cell r="B6928">
            <v>125</v>
          </cell>
          <cell r="R6928" t="str">
            <v>310370091All</v>
          </cell>
          <cell r="S6928">
            <v>25</v>
          </cell>
        </row>
        <row r="6929">
          <cell r="A6929" t="str">
            <v>310410041Nonirrigated</v>
          </cell>
          <cell r="B6929">
            <v>44</v>
          </cell>
          <cell r="R6929" t="str">
            <v>310390011All</v>
          </cell>
          <cell r="S6929">
            <v>29</v>
          </cell>
        </row>
        <row r="6930">
          <cell r="A6930" t="str">
            <v>310410051All</v>
          </cell>
          <cell r="B6930">
            <v>74</v>
          </cell>
          <cell r="R6930" t="str">
            <v>310390016All</v>
          </cell>
          <cell r="S6930">
            <v>51</v>
          </cell>
        </row>
        <row r="6931">
          <cell r="A6931" t="str">
            <v>310410078All</v>
          </cell>
          <cell r="B6931">
            <v>996</v>
          </cell>
          <cell r="R6931" t="str">
            <v>310390041All</v>
          </cell>
          <cell r="S6931">
            <v>106</v>
          </cell>
        </row>
        <row r="6932">
          <cell r="A6932" t="str">
            <v>310410081All</v>
          </cell>
          <cell r="B6932">
            <v>32</v>
          </cell>
          <cell r="R6932" t="str">
            <v>310390051All</v>
          </cell>
          <cell r="S6932">
            <v>45</v>
          </cell>
        </row>
        <row r="6933">
          <cell r="A6933" t="str">
            <v>310430016All</v>
          </cell>
          <cell r="B6933">
            <v>51</v>
          </cell>
          <cell r="R6933" t="str">
            <v>310390081All</v>
          </cell>
          <cell r="S6933">
            <v>32</v>
          </cell>
        </row>
        <row r="6934">
          <cell r="A6934" t="str">
            <v>310430041All</v>
          </cell>
          <cell r="B6934">
            <v>113</v>
          </cell>
          <cell r="R6934" t="str">
            <v>310410011All</v>
          </cell>
          <cell r="S6934">
            <v>25</v>
          </cell>
        </row>
        <row r="6935">
          <cell r="A6935" t="str">
            <v>310430081All</v>
          </cell>
          <cell r="B6935">
            <v>32</v>
          </cell>
          <cell r="R6935" t="str">
            <v>310410016All</v>
          </cell>
          <cell r="S6935">
            <v>33</v>
          </cell>
        </row>
        <row r="6936">
          <cell r="A6936" t="str">
            <v>310450011All</v>
          </cell>
          <cell r="B6936">
            <v>23</v>
          </cell>
          <cell r="R6936" t="str">
            <v>310410041All</v>
          </cell>
          <cell r="S6936">
            <v>103</v>
          </cell>
        </row>
        <row r="6937">
          <cell r="A6937" t="str">
            <v>310450016All</v>
          </cell>
          <cell r="B6937">
            <v>27</v>
          </cell>
          <cell r="R6937" t="str">
            <v>310410041Irrigated</v>
          </cell>
          <cell r="S6937">
            <v>125</v>
          </cell>
        </row>
        <row r="6938">
          <cell r="A6938" t="str">
            <v>310450041All</v>
          </cell>
          <cell r="B6938">
            <v>62</v>
          </cell>
          <cell r="R6938" t="str">
            <v>310410041NonIrrigated</v>
          </cell>
          <cell r="S6938">
            <v>44</v>
          </cell>
        </row>
        <row r="6939">
          <cell r="A6939" t="str">
            <v>310450041Irrigated</v>
          </cell>
          <cell r="B6939">
            <v>93</v>
          </cell>
          <cell r="R6939" t="str">
            <v>310410051All</v>
          </cell>
          <cell r="S6939">
            <v>74</v>
          </cell>
        </row>
        <row r="6940">
          <cell r="A6940" t="str">
            <v>310450041Nonirrigated</v>
          </cell>
          <cell r="B6940">
            <v>24</v>
          </cell>
          <cell r="R6940" t="str">
            <v>310410078All</v>
          </cell>
          <cell r="S6940">
            <v>996</v>
          </cell>
        </row>
        <row r="6941">
          <cell r="A6941" t="str">
            <v>310470011All</v>
          </cell>
          <cell r="B6941">
            <v>28</v>
          </cell>
          <cell r="R6941" t="str">
            <v>310410081All</v>
          </cell>
          <cell r="S6941">
            <v>32</v>
          </cell>
        </row>
        <row r="6942">
          <cell r="A6942" t="str">
            <v>310470016All</v>
          </cell>
          <cell r="B6942">
            <v>30</v>
          </cell>
          <cell r="R6942" t="str">
            <v>310430016All</v>
          </cell>
          <cell r="S6942">
            <v>51</v>
          </cell>
        </row>
        <row r="6943">
          <cell r="A6943" t="str">
            <v>310470041All</v>
          </cell>
          <cell r="B6943">
            <v>120</v>
          </cell>
          <cell r="R6943" t="str">
            <v>310430041All</v>
          </cell>
          <cell r="S6943">
            <v>113</v>
          </cell>
        </row>
        <row r="6944">
          <cell r="A6944" t="str">
            <v>310470051All</v>
          </cell>
          <cell r="B6944">
            <v>46</v>
          </cell>
          <cell r="R6944" t="str">
            <v>310430081All</v>
          </cell>
          <cell r="S6944">
            <v>32</v>
          </cell>
        </row>
        <row r="6945">
          <cell r="A6945" t="str">
            <v>310470078All</v>
          </cell>
          <cell r="B6945">
            <v>806</v>
          </cell>
          <cell r="R6945" t="str">
            <v>310450011All</v>
          </cell>
          <cell r="S6945">
            <v>23</v>
          </cell>
        </row>
        <row r="6946">
          <cell r="A6946" t="str">
            <v>310470081All</v>
          </cell>
          <cell r="B6946">
            <v>38</v>
          </cell>
          <cell r="R6946" t="str">
            <v>310450016All</v>
          </cell>
          <cell r="S6946">
            <v>27</v>
          </cell>
        </row>
        <row r="6947">
          <cell r="A6947" t="str">
            <v>310490011All</v>
          </cell>
          <cell r="B6947">
            <v>25</v>
          </cell>
          <cell r="R6947" t="str">
            <v>310450041All</v>
          </cell>
          <cell r="S6947">
            <v>62</v>
          </cell>
        </row>
        <row r="6948">
          <cell r="A6948" t="str">
            <v>310490016All</v>
          </cell>
          <cell r="B6948">
            <v>36</v>
          </cell>
          <cell r="R6948" t="str">
            <v>310450041Irrigated</v>
          </cell>
          <cell r="S6948">
            <v>93</v>
          </cell>
        </row>
        <row r="6949">
          <cell r="A6949" t="str">
            <v>310490041All</v>
          </cell>
          <cell r="B6949">
            <v>74</v>
          </cell>
          <cell r="R6949" t="str">
            <v>310450041NonIrrigated</v>
          </cell>
          <cell r="S6949">
            <v>24</v>
          </cell>
        </row>
        <row r="6950">
          <cell r="A6950" t="str">
            <v>310490041Irrigated</v>
          </cell>
          <cell r="B6950">
            <v>114</v>
          </cell>
          <cell r="R6950" t="str">
            <v>310470011All</v>
          </cell>
          <cell r="S6950">
            <v>28</v>
          </cell>
        </row>
        <row r="6951">
          <cell r="A6951" t="str">
            <v>310490041Nonirrigated</v>
          </cell>
          <cell r="B6951">
            <v>28</v>
          </cell>
          <cell r="R6951" t="str">
            <v>310470016All</v>
          </cell>
          <cell r="S6951">
            <v>30</v>
          </cell>
        </row>
        <row r="6952">
          <cell r="A6952" t="str">
            <v>310490051All</v>
          </cell>
          <cell r="B6952">
            <v>30</v>
          </cell>
          <cell r="R6952" t="str">
            <v>310470041All</v>
          </cell>
          <cell r="S6952">
            <v>120</v>
          </cell>
        </row>
        <row r="6953">
          <cell r="A6953" t="str">
            <v>310490078All</v>
          </cell>
          <cell r="B6953">
            <v>551</v>
          </cell>
          <cell r="R6953" t="str">
            <v>310470051All</v>
          </cell>
          <cell r="S6953">
            <v>46</v>
          </cell>
        </row>
        <row r="6954">
          <cell r="A6954" t="str">
            <v>310490081All</v>
          </cell>
          <cell r="B6954">
            <v>30</v>
          </cell>
          <cell r="R6954" t="str">
            <v>310470078All</v>
          </cell>
          <cell r="S6954">
            <v>806</v>
          </cell>
        </row>
        <row r="6955">
          <cell r="A6955" t="str">
            <v>310510016All</v>
          </cell>
          <cell r="B6955">
            <v>51</v>
          </cell>
          <cell r="R6955" t="str">
            <v>310470081All</v>
          </cell>
          <cell r="S6955">
            <v>38</v>
          </cell>
        </row>
        <row r="6956">
          <cell r="A6956" t="str">
            <v>310510041All</v>
          </cell>
          <cell r="B6956">
            <v>98</v>
          </cell>
          <cell r="R6956" t="str">
            <v>310490011All</v>
          </cell>
          <cell r="S6956">
            <v>25</v>
          </cell>
        </row>
        <row r="6957">
          <cell r="A6957" t="str">
            <v>310510051All</v>
          </cell>
          <cell r="B6957">
            <v>45</v>
          </cell>
          <cell r="R6957" t="str">
            <v>310490016All</v>
          </cell>
          <cell r="S6957">
            <v>36</v>
          </cell>
        </row>
        <row r="6958">
          <cell r="A6958" t="str">
            <v>310510081All</v>
          </cell>
          <cell r="B6958">
            <v>30</v>
          </cell>
          <cell r="R6958" t="str">
            <v>310490041All</v>
          </cell>
          <cell r="S6958">
            <v>74</v>
          </cell>
        </row>
        <row r="6959">
          <cell r="A6959" t="str">
            <v>310530011All</v>
          </cell>
          <cell r="B6959">
            <v>29</v>
          </cell>
          <cell r="R6959" t="str">
            <v>310490041Irrigated</v>
          </cell>
          <cell r="S6959">
            <v>114</v>
          </cell>
        </row>
        <row r="6960">
          <cell r="A6960" t="str">
            <v>310530016All</v>
          </cell>
          <cell r="B6960">
            <v>51</v>
          </cell>
          <cell r="R6960" t="str">
            <v>310490041NonIrrigated</v>
          </cell>
          <cell r="S6960">
            <v>28</v>
          </cell>
        </row>
        <row r="6961">
          <cell r="A6961" t="str">
            <v>310530041All</v>
          </cell>
          <cell r="B6961">
            <v>109</v>
          </cell>
          <cell r="R6961" t="str">
            <v>310490051All</v>
          </cell>
          <cell r="S6961">
            <v>30</v>
          </cell>
        </row>
        <row r="6962">
          <cell r="A6962" t="str">
            <v>310530041Irrigated</v>
          </cell>
          <cell r="B6962">
            <v>126</v>
          </cell>
          <cell r="R6962" t="str">
            <v>310490078All</v>
          </cell>
          <cell r="S6962">
            <v>551</v>
          </cell>
        </row>
        <row r="6963">
          <cell r="A6963" t="str">
            <v>310530041Nonirrigated</v>
          </cell>
          <cell r="B6963">
            <v>93</v>
          </cell>
          <cell r="R6963" t="str">
            <v>310490081All</v>
          </cell>
          <cell r="S6963">
            <v>30</v>
          </cell>
        </row>
        <row r="6964">
          <cell r="A6964" t="str">
            <v>310530051All</v>
          </cell>
          <cell r="B6964">
            <v>49</v>
          </cell>
          <cell r="R6964" t="str">
            <v>310510016All</v>
          </cell>
          <cell r="S6964">
            <v>51</v>
          </cell>
        </row>
        <row r="6965">
          <cell r="A6965" t="str">
            <v>310530051Irrigated</v>
          </cell>
          <cell r="B6965">
            <v>62</v>
          </cell>
          <cell r="R6965" t="str">
            <v>310510041All</v>
          </cell>
          <cell r="S6965">
            <v>98</v>
          </cell>
        </row>
        <row r="6966">
          <cell r="A6966" t="str">
            <v>310530051Nonirrigated</v>
          </cell>
          <cell r="B6966">
            <v>48</v>
          </cell>
          <cell r="R6966" t="str">
            <v>310510051All</v>
          </cell>
          <cell r="S6966">
            <v>45</v>
          </cell>
        </row>
        <row r="6967">
          <cell r="A6967" t="str">
            <v>310530081All</v>
          </cell>
          <cell r="B6967">
            <v>32</v>
          </cell>
          <cell r="R6967" t="str">
            <v>310510081All</v>
          </cell>
          <cell r="S6967">
            <v>30</v>
          </cell>
        </row>
        <row r="6968">
          <cell r="A6968" t="str">
            <v>310530081Irrigated</v>
          </cell>
          <cell r="B6968">
            <v>36</v>
          </cell>
          <cell r="R6968" t="str">
            <v>310530011All</v>
          </cell>
          <cell r="S6968">
            <v>29</v>
          </cell>
        </row>
        <row r="6969">
          <cell r="A6969" t="str">
            <v>310530081Nonirrigated</v>
          </cell>
          <cell r="B6969">
            <v>31</v>
          </cell>
          <cell r="R6969" t="str">
            <v>310530016All</v>
          </cell>
          <cell r="S6969">
            <v>51</v>
          </cell>
        </row>
        <row r="6970">
          <cell r="A6970" t="str">
            <v>310550011All</v>
          </cell>
          <cell r="B6970">
            <v>34</v>
          </cell>
          <cell r="R6970" t="str">
            <v>310530041All</v>
          </cell>
          <cell r="S6970">
            <v>109</v>
          </cell>
        </row>
        <row r="6971">
          <cell r="A6971" t="str">
            <v>310550041All</v>
          </cell>
          <cell r="B6971">
            <v>100</v>
          </cell>
          <cell r="R6971" t="str">
            <v>310530041Irrigated</v>
          </cell>
          <cell r="S6971">
            <v>126</v>
          </cell>
        </row>
        <row r="6972">
          <cell r="A6972" t="str">
            <v>310550051All</v>
          </cell>
          <cell r="B6972">
            <v>60</v>
          </cell>
          <cell r="R6972" t="str">
            <v>310530041NonIrrigated</v>
          </cell>
          <cell r="S6972">
            <v>93</v>
          </cell>
        </row>
        <row r="6973">
          <cell r="A6973" t="str">
            <v>310550081All</v>
          </cell>
          <cell r="B6973">
            <v>30</v>
          </cell>
          <cell r="R6973" t="str">
            <v>310530051All</v>
          </cell>
          <cell r="S6973">
            <v>49</v>
          </cell>
        </row>
        <row r="6974">
          <cell r="A6974" t="str">
            <v>310570011All</v>
          </cell>
          <cell r="B6974">
            <v>32</v>
          </cell>
          <cell r="R6974" t="str">
            <v>310530051Irrigated</v>
          </cell>
          <cell r="S6974">
            <v>62</v>
          </cell>
        </row>
        <row r="6975">
          <cell r="A6975" t="str">
            <v>310570041All</v>
          </cell>
          <cell r="B6975">
            <v>98</v>
          </cell>
          <cell r="R6975" t="str">
            <v>310530051NonIrrigated</v>
          </cell>
          <cell r="S6975">
            <v>48</v>
          </cell>
        </row>
        <row r="6976">
          <cell r="A6976" t="str">
            <v>310570041Irrigated</v>
          </cell>
          <cell r="B6976">
            <v>131</v>
          </cell>
          <cell r="R6976" t="str">
            <v>310530081All</v>
          </cell>
          <cell r="S6976">
            <v>32</v>
          </cell>
        </row>
        <row r="6977">
          <cell r="A6977" t="str">
            <v>310570041Nonirrigated</v>
          </cell>
          <cell r="B6977">
            <v>30</v>
          </cell>
          <cell r="R6977" t="str">
            <v>310530081Irrigated</v>
          </cell>
          <cell r="S6977">
            <v>36</v>
          </cell>
        </row>
        <row r="6978">
          <cell r="A6978" t="str">
            <v>310570051All</v>
          </cell>
          <cell r="B6978">
            <v>34</v>
          </cell>
          <cell r="R6978" t="str">
            <v>310530081NonIrrigated</v>
          </cell>
          <cell r="S6978">
            <v>31</v>
          </cell>
        </row>
        <row r="6979">
          <cell r="A6979" t="str">
            <v>310570078All</v>
          </cell>
          <cell r="B6979">
            <v>747</v>
          </cell>
          <cell r="R6979" t="str">
            <v>310550011All</v>
          </cell>
          <cell r="S6979">
            <v>34</v>
          </cell>
        </row>
        <row r="6980">
          <cell r="A6980" t="str">
            <v>310570078Irrigated</v>
          </cell>
          <cell r="B6980">
            <v>1104</v>
          </cell>
          <cell r="R6980" t="str">
            <v>310550041All</v>
          </cell>
          <cell r="S6980">
            <v>100</v>
          </cell>
        </row>
        <row r="6981">
          <cell r="A6981" t="str">
            <v>310570078Nonirrigated</v>
          </cell>
          <cell r="B6981">
            <v>615</v>
          </cell>
          <cell r="R6981" t="str">
            <v>310550051All</v>
          </cell>
          <cell r="S6981">
            <v>60</v>
          </cell>
        </row>
        <row r="6982">
          <cell r="A6982" t="str">
            <v>310570081All</v>
          </cell>
          <cell r="B6982">
            <v>40</v>
          </cell>
          <cell r="R6982" t="str">
            <v>310550081All</v>
          </cell>
          <cell r="S6982">
            <v>30</v>
          </cell>
        </row>
        <row r="6983">
          <cell r="A6983" t="str">
            <v>310590011All</v>
          </cell>
          <cell r="B6983">
            <v>32</v>
          </cell>
          <cell r="R6983" t="str">
            <v>310570011All</v>
          </cell>
          <cell r="S6983">
            <v>32</v>
          </cell>
        </row>
        <row r="6984">
          <cell r="A6984" t="str">
            <v>310590016All</v>
          </cell>
          <cell r="B6984">
            <v>36</v>
          </cell>
          <cell r="R6984" t="str">
            <v>310570041All</v>
          </cell>
          <cell r="S6984">
            <v>98</v>
          </cell>
        </row>
        <row r="6985">
          <cell r="A6985" t="str">
            <v>310590041All</v>
          </cell>
          <cell r="B6985">
            <v>118</v>
          </cell>
          <cell r="R6985" t="str">
            <v>310570041Irrigated</v>
          </cell>
          <cell r="S6985">
            <v>131</v>
          </cell>
        </row>
        <row r="6986">
          <cell r="A6986" t="str">
            <v>310590051All</v>
          </cell>
          <cell r="B6986">
            <v>60</v>
          </cell>
          <cell r="R6986" t="str">
            <v>310570041NonIrrigated</v>
          </cell>
          <cell r="S6986">
            <v>30</v>
          </cell>
        </row>
        <row r="6987">
          <cell r="A6987" t="str">
            <v>310590081All</v>
          </cell>
          <cell r="B6987">
            <v>36</v>
          </cell>
          <cell r="R6987" t="str">
            <v>310570051All</v>
          </cell>
          <cell r="S6987">
            <v>34</v>
          </cell>
        </row>
        <row r="6988">
          <cell r="A6988" t="str">
            <v>310590081Irrigated</v>
          </cell>
          <cell r="B6988">
            <v>41</v>
          </cell>
          <cell r="R6988" t="str">
            <v>310570078All</v>
          </cell>
          <cell r="S6988">
            <v>747</v>
          </cell>
        </row>
        <row r="6989">
          <cell r="A6989" t="str">
            <v>310590081Nonirrigated</v>
          </cell>
          <cell r="B6989">
            <v>25</v>
          </cell>
          <cell r="R6989" t="str">
            <v>310570078Irrigated</v>
          </cell>
          <cell r="S6989">
            <v>1104</v>
          </cell>
        </row>
        <row r="6990">
          <cell r="A6990" t="str">
            <v>310610011All</v>
          </cell>
          <cell r="B6990">
            <v>29</v>
          </cell>
          <cell r="R6990" t="str">
            <v>310570078NonIrrigated</v>
          </cell>
          <cell r="S6990">
            <v>615</v>
          </cell>
        </row>
        <row r="6991">
          <cell r="A6991" t="str">
            <v>310610016All</v>
          </cell>
          <cell r="B6991">
            <v>27</v>
          </cell>
          <cell r="R6991" t="str">
            <v>310570081All</v>
          </cell>
          <cell r="S6991">
            <v>40</v>
          </cell>
        </row>
        <row r="6992">
          <cell r="A6992" t="str">
            <v>310610041All</v>
          </cell>
          <cell r="B6992">
            <v>111</v>
          </cell>
          <cell r="R6992" t="str">
            <v>310590011All</v>
          </cell>
          <cell r="S6992">
            <v>32</v>
          </cell>
        </row>
        <row r="6993">
          <cell r="A6993" t="str">
            <v>310610041Irrigated</v>
          </cell>
          <cell r="B6993">
            <v>132</v>
          </cell>
          <cell r="R6993" t="str">
            <v>310590016All</v>
          </cell>
          <cell r="S6993">
            <v>36</v>
          </cell>
        </row>
        <row r="6994">
          <cell r="A6994" t="str">
            <v>310610041Nonirrigated</v>
          </cell>
          <cell r="B6994">
            <v>63</v>
          </cell>
          <cell r="R6994" t="str">
            <v>310590041All</v>
          </cell>
          <cell r="S6994">
            <v>118</v>
          </cell>
        </row>
        <row r="6995">
          <cell r="A6995" t="str">
            <v>310610051All</v>
          </cell>
          <cell r="B6995">
            <v>55</v>
          </cell>
          <cell r="R6995" t="str">
            <v>310590051All</v>
          </cell>
          <cell r="S6995">
            <v>60</v>
          </cell>
        </row>
        <row r="6996">
          <cell r="A6996" t="str">
            <v>310610078All</v>
          </cell>
          <cell r="B6996">
            <v>1276</v>
          </cell>
          <cell r="R6996" t="str">
            <v>310590081All</v>
          </cell>
          <cell r="S6996">
            <v>36</v>
          </cell>
        </row>
        <row r="6997">
          <cell r="A6997" t="str">
            <v>310610081All</v>
          </cell>
          <cell r="B6997">
            <v>35</v>
          </cell>
          <cell r="R6997" t="str">
            <v>310590081Irrigated</v>
          </cell>
          <cell r="S6997">
            <v>41</v>
          </cell>
        </row>
        <row r="6998">
          <cell r="A6998" t="str">
            <v>310610081Irrigated</v>
          </cell>
          <cell r="B6998">
            <v>41</v>
          </cell>
          <cell r="R6998" t="str">
            <v>310590081NonIrrigated</v>
          </cell>
          <cell r="S6998">
            <v>25</v>
          </cell>
        </row>
        <row r="6999">
          <cell r="A6999" t="str">
            <v>310610081Nonirrigated</v>
          </cell>
          <cell r="B6999">
            <v>23</v>
          </cell>
          <cell r="R6999" t="str">
            <v>310610011All</v>
          </cell>
          <cell r="S6999">
            <v>29</v>
          </cell>
        </row>
        <row r="7000">
          <cell r="A7000" t="str">
            <v>310630011All</v>
          </cell>
          <cell r="B7000">
            <v>32</v>
          </cell>
          <cell r="R7000" t="str">
            <v>310610016All</v>
          </cell>
          <cell r="S7000">
            <v>27</v>
          </cell>
        </row>
        <row r="7001">
          <cell r="A7001" t="str">
            <v>310630016All</v>
          </cell>
          <cell r="B7001">
            <v>28</v>
          </cell>
          <cell r="R7001" t="str">
            <v>310610041All</v>
          </cell>
          <cell r="S7001">
            <v>111</v>
          </cell>
        </row>
        <row r="7002">
          <cell r="A7002" t="str">
            <v>310630041All</v>
          </cell>
          <cell r="B7002">
            <v>75</v>
          </cell>
          <cell r="R7002" t="str">
            <v>310610041Irrigated</v>
          </cell>
          <cell r="S7002">
            <v>132</v>
          </cell>
        </row>
        <row r="7003">
          <cell r="A7003" t="str">
            <v>310630041Irrigated</v>
          </cell>
          <cell r="B7003">
            <v>113</v>
          </cell>
          <cell r="R7003" t="str">
            <v>310610041NonIrrigated</v>
          </cell>
          <cell r="S7003">
            <v>63</v>
          </cell>
        </row>
        <row r="7004">
          <cell r="A7004" t="str">
            <v>310630041Nonirrigated</v>
          </cell>
          <cell r="B7004">
            <v>51</v>
          </cell>
          <cell r="R7004" t="str">
            <v>310610051All</v>
          </cell>
          <cell r="S7004">
            <v>55</v>
          </cell>
        </row>
        <row r="7005">
          <cell r="A7005" t="str">
            <v>310630051All</v>
          </cell>
          <cell r="B7005">
            <v>42</v>
          </cell>
          <cell r="R7005" t="str">
            <v>310610078All</v>
          </cell>
          <cell r="S7005">
            <v>1276</v>
          </cell>
        </row>
        <row r="7006">
          <cell r="A7006" t="str">
            <v>310630078All</v>
          </cell>
          <cell r="B7006">
            <v>876</v>
          </cell>
          <cell r="R7006" t="str">
            <v>310610081All</v>
          </cell>
          <cell r="S7006">
            <v>35</v>
          </cell>
        </row>
        <row r="7007">
          <cell r="A7007" t="str">
            <v>310630081All</v>
          </cell>
          <cell r="B7007">
            <v>29</v>
          </cell>
          <cell r="R7007" t="str">
            <v>310610081Irrigated</v>
          </cell>
          <cell r="S7007">
            <v>41</v>
          </cell>
        </row>
        <row r="7008">
          <cell r="A7008" t="str">
            <v>310630081Irrigated</v>
          </cell>
          <cell r="B7008">
            <v>36</v>
          </cell>
          <cell r="R7008" t="str">
            <v>310610081NonIrrigated</v>
          </cell>
          <cell r="S7008">
            <v>23</v>
          </cell>
        </row>
        <row r="7009">
          <cell r="A7009" t="str">
            <v>310630081Nonirrigated</v>
          </cell>
          <cell r="B7009">
            <v>15</v>
          </cell>
          <cell r="R7009" t="str">
            <v>310630011All</v>
          </cell>
          <cell r="S7009">
            <v>32</v>
          </cell>
        </row>
        <row r="7010">
          <cell r="A7010" t="str">
            <v>310650011All</v>
          </cell>
          <cell r="B7010">
            <v>31</v>
          </cell>
          <cell r="R7010" t="str">
            <v>310630016All</v>
          </cell>
          <cell r="S7010">
            <v>28</v>
          </cell>
        </row>
        <row r="7011">
          <cell r="A7011" t="str">
            <v>310650016All</v>
          </cell>
          <cell r="B7011">
            <v>26</v>
          </cell>
          <cell r="R7011" t="str">
            <v>310630041All</v>
          </cell>
          <cell r="S7011">
            <v>75</v>
          </cell>
        </row>
        <row r="7012">
          <cell r="A7012" t="str">
            <v>310650041All</v>
          </cell>
          <cell r="B7012">
            <v>67</v>
          </cell>
          <cell r="R7012" t="str">
            <v>310630041Irrigated</v>
          </cell>
          <cell r="S7012">
            <v>113</v>
          </cell>
        </row>
        <row r="7013">
          <cell r="A7013" t="str">
            <v>310650041Irrigated</v>
          </cell>
          <cell r="B7013">
            <v>117</v>
          </cell>
          <cell r="R7013" t="str">
            <v>310630041NonIrrigated</v>
          </cell>
          <cell r="S7013">
            <v>51</v>
          </cell>
        </row>
        <row r="7014">
          <cell r="A7014" t="str">
            <v>310650041Nonirrigated</v>
          </cell>
          <cell r="B7014">
            <v>47</v>
          </cell>
          <cell r="R7014" t="str">
            <v>310630051All</v>
          </cell>
          <cell r="S7014">
            <v>42</v>
          </cell>
        </row>
        <row r="7015">
          <cell r="A7015" t="str">
            <v>310650051All</v>
          </cell>
          <cell r="B7015">
            <v>51</v>
          </cell>
          <cell r="R7015" t="str">
            <v>310630078All</v>
          </cell>
          <cell r="S7015">
            <v>876</v>
          </cell>
        </row>
        <row r="7016">
          <cell r="A7016" t="str">
            <v>310650078All</v>
          </cell>
          <cell r="B7016">
            <v>866</v>
          </cell>
          <cell r="R7016" t="str">
            <v>310630081All</v>
          </cell>
          <cell r="S7016">
            <v>29</v>
          </cell>
        </row>
        <row r="7017">
          <cell r="A7017" t="str">
            <v>310650081All</v>
          </cell>
          <cell r="B7017">
            <v>28</v>
          </cell>
          <cell r="R7017" t="str">
            <v>310630081Irrigated</v>
          </cell>
          <cell r="S7017">
            <v>36</v>
          </cell>
        </row>
        <row r="7018">
          <cell r="A7018" t="str">
            <v>310650081Irrigated</v>
          </cell>
          <cell r="B7018">
            <v>37</v>
          </cell>
          <cell r="R7018" t="str">
            <v>310630081NonIrrigated</v>
          </cell>
          <cell r="S7018">
            <v>15</v>
          </cell>
        </row>
        <row r="7019">
          <cell r="A7019" t="str">
            <v>310650081Nonirrigated</v>
          </cell>
          <cell r="B7019">
            <v>17</v>
          </cell>
          <cell r="R7019" t="str">
            <v>310650011All</v>
          </cell>
          <cell r="S7019">
            <v>31</v>
          </cell>
        </row>
        <row r="7020">
          <cell r="A7020" t="str">
            <v>310670011All</v>
          </cell>
          <cell r="B7020">
            <v>33</v>
          </cell>
          <cell r="R7020" t="str">
            <v>310650016All</v>
          </cell>
          <cell r="S7020">
            <v>26</v>
          </cell>
        </row>
        <row r="7021">
          <cell r="A7021" t="str">
            <v>310670016All</v>
          </cell>
          <cell r="B7021">
            <v>37</v>
          </cell>
          <cell r="R7021" t="str">
            <v>310650041All</v>
          </cell>
          <cell r="S7021">
            <v>67</v>
          </cell>
        </row>
        <row r="7022">
          <cell r="A7022" t="str">
            <v>310670041All</v>
          </cell>
          <cell r="B7022">
            <v>85</v>
          </cell>
          <cell r="R7022" t="str">
            <v>310650041Irrigated</v>
          </cell>
          <cell r="S7022">
            <v>117</v>
          </cell>
        </row>
        <row r="7023">
          <cell r="A7023" t="str">
            <v>310670051All</v>
          </cell>
          <cell r="B7023">
            <v>62</v>
          </cell>
          <cell r="R7023" t="str">
            <v>310650041NonIrrigated</v>
          </cell>
          <cell r="S7023">
            <v>47</v>
          </cell>
        </row>
        <row r="7024">
          <cell r="A7024" t="str">
            <v>310670081All</v>
          </cell>
          <cell r="B7024">
            <v>28</v>
          </cell>
          <cell r="R7024" t="str">
            <v>310650051All</v>
          </cell>
          <cell r="S7024">
            <v>51</v>
          </cell>
        </row>
        <row r="7025">
          <cell r="A7025" t="str">
            <v>310690011All</v>
          </cell>
          <cell r="B7025">
            <v>27</v>
          </cell>
          <cell r="R7025" t="str">
            <v>310650078All</v>
          </cell>
          <cell r="S7025">
            <v>866</v>
          </cell>
        </row>
        <row r="7026">
          <cell r="A7026" t="str">
            <v>310690016All</v>
          </cell>
          <cell r="B7026">
            <v>40</v>
          </cell>
          <cell r="R7026" t="str">
            <v>310650081All</v>
          </cell>
          <cell r="S7026">
            <v>28</v>
          </cell>
        </row>
        <row r="7027">
          <cell r="A7027" t="str">
            <v>310690016Irrigated</v>
          </cell>
          <cell r="B7027">
            <v>46</v>
          </cell>
          <cell r="R7027" t="str">
            <v>310650081Irrigated</v>
          </cell>
          <cell r="S7027">
            <v>37</v>
          </cell>
        </row>
        <row r="7028">
          <cell r="A7028" t="str">
            <v>310690016Nonirrigated</v>
          </cell>
          <cell r="B7028">
            <v>24</v>
          </cell>
          <cell r="R7028" t="str">
            <v>310650081NonIrrigated</v>
          </cell>
          <cell r="S7028">
            <v>17</v>
          </cell>
        </row>
        <row r="7029">
          <cell r="A7029" t="str">
            <v>310690041All</v>
          </cell>
          <cell r="B7029">
            <v>90</v>
          </cell>
          <cell r="R7029" t="str">
            <v>310670011All</v>
          </cell>
          <cell r="S7029">
            <v>33</v>
          </cell>
        </row>
        <row r="7030">
          <cell r="A7030" t="str">
            <v>310690041Irrigated</v>
          </cell>
          <cell r="B7030">
            <v>118</v>
          </cell>
          <cell r="R7030" t="str">
            <v>310670016All</v>
          </cell>
          <cell r="S7030">
            <v>37</v>
          </cell>
        </row>
        <row r="7031">
          <cell r="A7031" t="str">
            <v>310690041Nonirrigated</v>
          </cell>
          <cell r="B7031">
            <v>37</v>
          </cell>
          <cell r="R7031" t="str">
            <v>310670041All</v>
          </cell>
          <cell r="S7031">
            <v>85</v>
          </cell>
        </row>
        <row r="7032">
          <cell r="A7032" t="str">
            <v>310690051All</v>
          </cell>
          <cell r="B7032">
            <v>30</v>
          </cell>
          <cell r="R7032" t="str">
            <v>310670051All</v>
          </cell>
          <cell r="S7032">
            <v>62</v>
          </cell>
        </row>
        <row r="7033">
          <cell r="A7033" t="str">
            <v>310690078All</v>
          </cell>
          <cell r="B7033">
            <v>517</v>
          </cell>
          <cell r="R7033" t="str">
            <v>310670081All</v>
          </cell>
          <cell r="S7033">
            <v>28</v>
          </cell>
        </row>
        <row r="7034">
          <cell r="A7034" t="str">
            <v>310690081All</v>
          </cell>
          <cell r="B7034">
            <v>30</v>
          </cell>
          <cell r="R7034" t="str">
            <v>310690011All</v>
          </cell>
          <cell r="S7034">
            <v>27</v>
          </cell>
        </row>
        <row r="7035">
          <cell r="A7035" t="str">
            <v>310710011All</v>
          </cell>
          <cell r="B7035">
            <v>25</v>
          </cell>
          <cell r="R7035" t="str">
            <v>310690016All</v>
          </cell>
          <cell r="S7035">
            <v>40</v>
          </cell>
        </row>
        <row r="7036">
          <cell r="A7036" t="str">
            <v>310710016All</v>
          </cell>
          <cell r="B7036">
            <v>32</v>
          </cell>
          <cell r="R7036" t="str">
            <v>310690016Irrigated</v>
          </cell>
          <cell r="S7036">
            <v>46</v>
          </cell>
        </row>
        <row r="7037">
          <cell r="A7037" t="str">
            <v>310710041All</v>
          </cell>
          <cell r="B7037">
            <v>103</v>
          </cell>
          <cell r="R7037" t="str">
            <v>310690016NonIrrigated</v>
          </cell>
          <cell r="S7037">
            <v>24</v>
          </cell>
        </row>
        <row r="7038">
          <cell r="A7038" t="str">
            <v>310710081All</v>
          </cell>
          <cell r="B7038">
            <v>32</v>
          </cell>
          <cell r="R7038" t="str">
            <v>310690041All</v>
          </cell>
          <cell r="S7038">
            <v>90</v>
          </cell>
        </row>
        <row r="7039">
          <cell r="A7039" t="str">
            <v>310730011All</v>
          </cell>
          <cell r="B7039">
            <v>31</v>
          </cell>
          <cell r="R7039" t="str">
            <v>310690041Irrigated</v>
          </cell>
          <cell r="S7039">
            <v>118</v>
          </cell>
        </row>
        <row r="7040">
          <cell r="A7040" t="str">
            <v>310730016All</v>
          </cell>
          <cell r="B7040">
            <v>26</v>
          </cell>
          <cell r="R7040" t="str">
            <v>310690041NonIrrigated</v>
          </cell>
          <cell r="S7040">
            <v>37</v>
          </cell>
        </row>
        <row r="7041">
          <cell r="A7041" t="str">
            <v>310730041All</v>
          </cell>
          <cell r="B7041">
            <v>109</v>
          </cell>
          <cell r="R7041" t="str">
            <v>310690051All</v>
          </cell>
          <cell r="S7041">
            <v>30</v>
          </cell>
        </row>
        <row r="7042">
          <cell r="A7042" t="str">
            <v>310730041Irrigated</v>
          </cell>
          <cell r="B7042">
            <v>130</v>
          </cell>
          <cell r="R7042" t="str">
            <v>310690078All</v>
          </cell>
          <cell r="S7042">
            <v>517</v>
          </cell>
        </row>
        <row r="7043">
          <cell r="A7043" t="str">
            <v>310730041Nonirrigated</v>
          </cell>
          <cell r="B7043">
            <v>53</v>
          </cell>
          <cell r="R7043" t="str">
            <v>310690081All</v>
          </cell>
          <cell r="S7043">
            <v>30</v>
          </cell>
        </row>
        <row r="7044">
          <cell r="A7044" t="str">
            <v>310730051All</v>
          </cell>
          <cell r="B7044">
            <v>48</v>
          </cell>
          <cell r="R7044" t="str">
            <v>310710011All</v>
          </cell>
          <cell r="S7044">
            <v>25</v>
          </cell>
        </row>
        <row r="7045">
          <cell r="A7045" t="str">
            <v>310730078All</v>
          </cell>
          <cell r="B7045">
            <v>1169</v>
          </cell>
          <cell r="R7045" t="str">
            <v>310710016All</v>
          </cell>
          <cell r="S7045">
            <v>32</v>
          </cell>
        </row>
        <row r="7046">
          <cell r="A7046" t="str">
            <v>310730081All</v>
          </cell>
          <cell r="B7046">
            <v>35</v>
          </cell>
          <cell r="R7046" t="str">
            <v>310710041All</v>
          </cell>
          <cell r="S7046">
            <v>103</v>
          </cell>
        </row>
        <row r="7047">
          <cell r="A7047" t="str">
            <v>310770011All</v>
          </cell>
          <cell r="B7047">
            <v>29</v>
          </cell>
          <cell r="R7047" t="str">
            <v>310710081All</v>
          </cell>
          <cell r="S7047">
            <v>32</v>
          </cell>
        </row>
        <row r="7048">
          <cell r="A7048" t="str">
            <v>310770011Irrigated</v>
          </cell>
          <cell r="B7048">
            <v>36</v>
          </cell>
          <cell r="R7048" t="str">
            <v>310730011All</v>
          </cell>
          <cell r="S7048">
            <v>31</v>
          </cell>
        </row>
        <row r="7049">
          <cell r="A7049" t="str">
            <v>310770011Nonirrigated</v>
          </cell>
          <cell r="B7049">
            <v>23</v>
          </cell>
          <cell r="R7049" t="str">
            <v>310730016All</v>
          </cell>
          <cell r="S7049">
            <v>26</v>
          </cell>
        </row>
        <row r="7050">
          <cell r="A7050" t="str">
            <v>310770016All</v>
          </cell>
          <cell r="B7050">
            <v>30</v>
          </cell>
          <cell r="R7050" t="str">
            <v>310730041All</v>
          </cell>
          <cell r="S7050">
            <v>109</v>
          </cell>
        </row>
        <row r="7051">
          <cell r="A7051" t="str">
            <v>310770041All</v>
          </cell>
          <cell r="B7051">
            <v>105</v>
          </cell>
          <cell r="R7051" t="str">
            <v>310730041Irrigated</v>
          </cell>
          <cell r="S7051">
            <v>130</v>
          </cell>
        </row>
        <row r="7052">
          <cell r="A7052" t="str">
            <v>310770051All</v>
          </cell>
          <cell r="B7052">
            <v>56</v>
          </cell>
          <cell r="R7052" t="str">
            <v>310730041NonIrrigated</v>
          </cell>
          <cell r="S7052">
            <v>53</v>
          </cell>
        </row>
        <row r="7053">
          <cell r="A7053" t="str">
            <v>310770081All</v>
          </cell>
          <cell r="B7053">
            <v>33</v>
          </cell>
          <cell r="R7053" t="str">
            <v>310730051All</v>
          </cell>
          <cell r="S7053">
            <v>48</v>
          </cell>
        </row>
        <row r="7054">
          <cell r="A7054" t="str">
            <v>310790011All</v>
          </cell>
          <cell r="B7054">
            <v>33</v>
          </cell>
          <cell r="R7054" t="str">
            <v>310730078All</v>
          </cell>
          <cell r="S7054">
            <v>1169</v>
          </cell>
        </row>
        <row r="7055">
          <cell r="A7055" t="str">
            <v>310790016All</v>
          </cell>
          <cell r="B7055">
            <v>37</v>
          </cell>
          <cell r="R7055" t="str">
            <v>310730081All</v>
          </cell>
          <cell r="S7055">
            <v>35</v>
          </cell>
        </row>
        <row r="7056">
          <cell r="A7056" t="str">
            <v>310790041All</v>
          </cell>
          <cell r="B7056">
            <v>127</v>
          </cell>
          <cell r="R7056" t="str">
            <v>310770011All</v>
          </cell>
          <cell r="S7056">
            <v>29</v>
          </cell>
        </row>
        <row r="7057">
          <cell r="A7057" t="str">
            <v>310790051All</v>
          </cell>
          <cell r="B7057">
            <v>60</v>
          </cell>
          <cell r="R7057" t="str">
            <v>310770011Irrigated</v>
          </cell>
          <cell r="S7057">
            <v>36</v>
          </cell>
        </row>
        <row r="7058">
          <cell r="A7058" t="str">
            <v>310790051Irrigated</v>
          </cell>
          <cell r="B7058">
            <v>78</v>
          </cell>
          <cell r="R7058" t="str">
            <v>310770011NonIrrigated</v>
          </cell>
          <cell r="S7058">
            <v>23</v>
          </cell>
        </row>
        <row r="7059">
          <cell r="A7059" t="str">
            <v>310790051Nonirrigated</v>
          </cell>
          <cell r="B7059">
            <v>57</v>
          </cell>
          <cell r="R7059" t="str">
            <v>310770016All</v>
          </cell>
          <cell r="S7059">
            <v>30</v>
          </cell>
        </row>
        <row r="7060">
          <cell r="A7060" t="str">
            <v>310790081All</v>
          </cell>
          <cell r="B7060">
            <v>39</v>
          </cell>
          <cell r="R7060" t="str">
            <v>310770041All</v>
          </cell>
          <cell r="S7060">
            <v>105</v>
          </cell>
        </row>
        <row r="7061">
          <cell r="A7061" t="str">
            <v>310810011All</v>
          </cell>
          <cell r="B7061">
            <v>36</v>
          </cell>
          <cell r="R7061" t="str">
            <v>310770051All</v>
          </cell>
          <cell r="S7061">
            <v>56</v>
          </cell>
        </row>
        <row r="7062">
          <cell r="A7062" t="str">
            <v>310810011Irrigated</v>
          </cell>
          <cell r="B7062">
            <v>41</v>
          </cell>
          <cell r="R7062" t="str">
            <v>310770081All</v>
          </cell>
          <cell r="S7062">
            <v>33</v>
          </cell>
        </row>
        <row r="7063">
          <cell r="A7063" t="str">
            <v>310810011Nonirrigated</v>
          </cell>
          <cell r="B7063">
            <v>32</v>
          </cell>
          <cell r="R7063" t="str">
            <v>310790011All</v>
          </cell>
          <cell r="S7063">
            <v>33</v>
          </cell>
        </row>
        <row r="7064">
          <cell r="A7064" t="str">
            <v>310810016All</v>
          </cell>
          <cell r="B7064">
            <v>36</v>
          </cell>
          <cell r="R7064" t="str">
            <v>310790016All</v>
          </cell>
          <cell r="S7064">
            <v>37</v>
          </cell>
        </row>
        <row r="7065">
          <cell r="A7065" t="str">
            <v>310810041All</v>
          </cell>
          <cell r="B7065">
            <v>130</v>
          </cell>
          <cell r="R7065" t="str">
            <v>310790041All</v>
          </cell>
          <cell r="S7065">
            <v>127</v>
          </cell>
        </row>
        <row r="7066">
          <cell r="A7066" t="str">
            <v>310810051All</v>
          </cell>
          <cell r="B7066">
            <v>68</v>
          </cell>
          <cell r="R7066" t="str">
            <v>310790051All</v>
          </cell>
          <cell r="S7066">
            <v>60</v>
          </cell>
        </row>
        <row r="7067">
          <cell r="A7067" t="str">
            <v>310810051Irrigated</v>
          </cell>
          <cell r="B7067">
            <v>78</v>
          </cell>
          <cell r="R7067" t="str">
            <v>310790051Irrigated</v>
          </cell>
          <cell r="S7067">
            <v>78</v>
          </cell>
        </row>
        <row r="7068">
          <cell r="A7068" t="str">
            <v>310810051Nonirrigated</v>
          </cell>
          <cell r="B7068">
            <v>57</v>
          </cell>
          <cell r="R7068" t="str">
            <v>310790051NonIrrigated</v>
          </cell>
          <cell r="S7068">
            <v>57</v>
          </cell>
        </row>
        <row r="7069">
          <cell r="A7069" t="str">
            <v>310810081All</v>
          </cell>
          <cell r="B7069">
            <v>41</v>
          </cell>
          <cell r="R7069" t="str">
            <v>310790081All</v>
          </cell>
          <cell r="S7069">
            <v>39</v>
          </cell>
        </row>
        <row r="7070">
          <cell r="A7070" t="str">
            <v>310830011All</v>
          </cell>
          <cell r="B7070">
            <v>31</v>
          </cell>
          <cell r="R7070" t="str">
            <v>310810011All</v>
          </cell>
          <cell r="S7070">
            <v>36</v>
          </cell>
        </row>
        <row r="7071">
          <cell r="A7071" t="str">
            <v>310830016All</v>
          </cell>
          <cell r="B7071">
            <v>29</v>
          </cell>
          <cell r="R7071" t="str">
            <v>310810011Irrigated</v>
          </cell>
          <cell r="S7071">
            <v>41</v>
          </cell>
        </row>
        <row r="7072">
          <cell r="A7072" t="str">
            <v>310830041All</v>
          </cell>
          <cell r="B7072">
            <v>101</v>
          </cell>
          <cell r="R7072" t="str">
            <v>310810011NonIrrigated</v>
          </cell>
          <cell r="S7072">
            <v>32</v>
          </cell>
        </row>
        <row r="7073">
          <cell r="A7073" t="str">
            <v>310830041Irrigated</v>
          </cell>
          <cell r="B7073">
            <v>132</v>
          </cell>
          <cell r="R7073" t="str">
            <v>310810016All</v>
          </cell>
          <cell r="S7073">
            <v>36</v>
          </cell>
        </row>
        <row r="7074">
          <cell r="A7074" t="str">
            <v>310830041Nonirrigated</v>
          </cell>
          <cell r="B7074">
            <v>57</v>
          </cell>
          <cell r="R7074" t="str">
            <v>310810041All</v>
          </cell>
          <cell r="S7074">
            <v>130</v>
          </cell>
        </row>
        <row r="7075">
          <cell r="A7075" t="str">
            <v>310830051All</v>
          </cell>
          <cell r="B7075">
            <v>53</v>
          </cell>
          <cell r="R7075" t="str">
            <v>310810051All</v>
          </cell>
          <cell r="S7075">
            <v>68</v>
          </cell>
        </row>
        <row r="7076">
          <cell r="A7076" t="str">
            <v>310830078All</v>
          </cell>
          <cell r="B7076">
            <v>952</v>
          </cell>
          <cell r="R7076" t="str">
            <v>310810051Irrigated</v>
          </cell>
          <cell r="S7076">
            <v>78</v>
          </cell>
        </row>
        <row r="7077">
          <cell r="A7077" t="str">
            <v>310830081All</v>
          </cell>
          <cell r="B7077">
            <v>34</v>
          </cell>
          <cell r="R7077" t="str">
            <v>310810051NonIrrigated</v>
          </cell>
          <cell r="S7077">
            <v>57</v>
          </cell>
        </row>
        <row r="7078">
          <cell r="A7078" t="str">
            <v>310830081Irrigated</v>
          </cell>
          <cell r="B7078">
            <v>41</v>
          </cell>
          <cell r="R7078" t="str">
            <v>310810081All</v>
          </cell>
          <cell r="S7078">
            <v>41</v>
          </cell>
        </row>
        <row r="7079">
          <cell r="A7079" t="str">
            <v>310830081Nonirrigated</v>
          </cell>
          <cell r="B7079">
            <v>20</v>
          </cell>
          <cell r="R7079" t="str">
            <v>310830011All</v>
          </cell>
          <cell r="S7079">
            <v>31</v>
          </cell>
        </row>
        <row r="7080">
          <cell r="A7080" t="str">
            <v>310850011All</v>
          </cell>
          <cell r="B7080">
            <v>25</v>
          </cell>
          <cell r="R7080" t="str">
            <v>310830016All</v>
          </cell>
          <cell r="S7080">
            <v>29</v>
          </cell>
        </row>
        <row r="7081">
          <cell r="A7081" t="str">
            <v>310850016All</v>
          </cell>
          <cell r="B7081">
            <v>39</v>
          </cell>
          <cell r="R7081" t="str">
            <v>310830041All</v>
          </cell>
          <cell r="S7081">
            <v>101</v>
          </cell>
        </row>
        <row r="7082">
          <cell r="A7082" t="str">
            <v>310850016Irrigated</v>
          </cell>
          <cell r="B7082">
            <v>44</v>
          </cell>
          <cell r="R7082" t="str">
            <v>310830041Irrigated</v>
          </cell>
          <cell r="S7082">
            <v>132</v>
          </cell>
        </row>
        <row r="7083">
          <cell r="A7083" t="str">
            <v>310850016Nonirrigated</v>
          </cell>
          <cell r="B7083">
            <v>26</v>
          </cell>
          <cell r="R7083" t="str">
            <v>310830041NonIrrigated</v>
          </cell>
          <cell r="S7083">
            <v>57</v>
          </cell>
        </row>
        <row r="7084">
          <cell r="A7084" t="str">
            <v>310850041All</v>
          </cell>
          <cell r="B7084">
            <v>81</v>
          </cell>
          <cell r="R7084" t="str">
            <v>310830051All</v>
          </cell>
          <cell r="S7084">
            <v>53</v>
          </cell>
        </row>
        <row r="7085">
          <cell r="A7085" t="str">
            <v>310850041Irrigated</v>
          </cell>
          <cell r="B7085">
            <v>119</v>
          </cell>
          <cell r="R7085" t="str">
            <v>310830078All</v>
          </cell>
          <cell r="S7085">
            <v>952</v>
          </cell>
        </row>
        <row r="7086">
          <cell r="A7086" t="str">
            <v>310850041Nonirrigated</v>
          </cell>
          <cell r="B7086">
            <v>36</v>
          </cell>
          <cell r="R7086" t="str">
            <v>310830081All</v>
          </cell>
          <cell r="S7086">
            <v>34</v>
          </cell>
        </row>
        <row r="7087">
          <cell r="A7087" t="str">
            <v>310850051All</v>
          </cell>
          <cell r="B7087">
            <v>36</v>
          </cell>
          <cell r="R7087" t="str">
            <v>310830081Irrigated</v>
          </cell>
          <cell r="S7087">
            <v>41</v>
          </cell>
        </row>
        <row r="7088">
          <cell r="A7088" t="str">
            <v>310850078All</v>
          </cell>
          <cell r="B7088">
            <v>970</v>
          </cell>
          <cell r="R7088" t="str">
            <v>310830081NonIrrigated</v>
          </cell>
          <cell r="S7088">
            <v>20</v>
          </cell>
        </row>
        <row r="7089">
          <cell r="A7089" t="str">
            <v>310850081All</v>
          </cell>
          <cell r="B7089">
            <v>32</v>
          </cell>
          <cell r="R7089" t="str">
            <v>310850011All</v>
          </cell>
          <cell r="S7089">
            <v>25</v>
          </cell>
        </row>
        <row r="7090">
          <cell r="A7090" t="str">
            <v>310870011All</v>
          </cell>
          <cell r="B7090">
            <v>28</v>
          </cell>
          <cell r="R7090" t="str">
            <v>310850016All</v>
          </cell>
          <cell r="S7090">
            <v>39</v>
          </cell>
        </row>
        <row r="7091">
          <cell r="A7091" t="str">
            <v>310870016All</v>
          </cell>
          <cell r="B7091">
            <v>26</v>
          </cell>
          <cell r="R7091" t="str">
            <v>310850016Irrigated</v>
          </cell>
          <cell r="S7091">
            <v>44</v>
          </cell>
        </row>
        <row r="7092">
          <cell r="A7092" t="str">
            <v>310870041All</v>
          </cell>
          <cell r="B7092">
            <v>62</v>
          </cell>
          <cell r="R7092" t="str">
            <v>310850016NonIrrigated</v>
          </cell>
          <cell r="S7092">
            <v>26</v>
          </cell>
        </row>
        <row r="7093">
          <cell r="A7093" t="str">
            <v>310870041Irrigated</v>
          </cell>
          <cell r="B7093">
            <v>123</v>
          </cell>
          <cell r="R7093" t="str">
            <v>310850041All</v>
          </cell>
          <cell r="S7093">
            <v>81</v>
          </cell>
        </row>
        <row r="7094">
          <cell r="A7094" t="str">
            <v>310870041Nonirrigated</v>
          </cell>
          <cell r="B7094">
            <v>35</v>
          </cell>
          <cell r="R7094" t="str">
            <v>310850041Irrigated</v>
          </cell>
          <cell r="S7094">
            <v>119</v>
          </cell>
        </row>
        <row r="7095">
          <cell r="A7095" t="str">
            <v>310870051All</v>
          </cell>
          <cell r="B7095">
            <v>43</v>
          </cell>
          <cell r="R7095" t="str">
            <v>310850041NonIrrigated</v>
          </cell>
          <cell r="S7095">
            <v>36</v>
          </cell>
        </row>
        <row r="7096">
          <cell r="A7096" t="str">
            <v>310870078All</v>
          </cell>
          <cell r="B7096">
            <v>725</v>
          </cell>
          <cell r="R7096" t="str">
            <v>310850051All</v>
          </cell>
          <cell r="S7096">
            <v>36</v>
          </cell>
        </row>
        <row r="7097">
          <cell r="A7097" t="str">
            <v>310870081All</v>
          </cell>
          <cell r="B7097">
            <v>32</v>
          </cell>
          <cell r="R7097" t="str">
            <v>310850078All</v>
          </cell>
          <cell r="S7097">
            <v>970</v>
          </cell>
        </row>
        <row r="7098">
          <cell r="A7098" t="str">
            <v>310890011All</v>
          </cell>
          <cell r="B7098">
            <v>28</v>
          </cell>
          <cell r="R7098" t="str">
            <v>310850081All</v>
          </cell>
          <cell r="S7098">
            <v>32</v>
          </cell>
        </row>
        <row r="7099">
          <cell r="A7099" t="str">
            <v>310890011Irrigated</v>
          </cell>
          <cell r="B7099">
            <v>39</v>
          </cell>
          <cell r="R7099" t="str">
            <v>310870011All</v>
          </cell>
          <cell r="S7099">
            <v>28</v>
          </cell>
        </row>
        <row r="7100">
          <cell r="A7100" t="str">
            <v>310890011Nonirrigated</v>
          </cell>
          <cell r="B7100">
            <v>21</v>
          </cell>
          <cell r="R7100" t="str">
            <v>310870016All</v>
          </cell>
          <cell r="S7100">
            <v>26</v>
          </cell>
        </row>
        <row r="7101">
          <cell r="A7101" t="str">
            <v>310890016All</v>
          </cell>
          <cell r="B7101">
            <v>38</v>
          </cell>
          <cell r="R7101" t="str">
            <v>310870041All</v>
          </cell>
          <cell r="S7101">
            <v>62</v>
          </cell>
        </row>
        <row r="7102">
          <cell r="A7102" t="str">
            <v>310890041All</v>
          </cell>
          <cell r="B7102">
            <v>112</v>
          </cell>
          <cell r="R7102" t="str">
            <v>310870041Irrigated</v>
          </cell>
          <cell r="S7102">
            <v>123</v>
          </cell>
        </row>
        <row r="7103">
          <cell r="A7103" t="str">
            <v>310890051All</v>
          </cell>
          <cell r="B7103">
            <v>38</v>
          </cell>
          <cell r="R7103" t="str">
            <v>310870041NonIrrigated</v>
          </cell>
          <cell r="S7103">
            <v>35</v>
          </cell>
        </row>
        <row r="7104">
          <cell r="A7104" t="str">
            <v>310890081All</v>
          </cell>
          <cell r="B7104">
            <v>36</v>
          </cell>
          <cell r="R7104" t="str">
            <v>310870051All</v>
          </cell>
          <cell r="S7104">
            <v>43</v>
          </cell>
        </row>
        <row r="7105">
          <cell r="A7105" t="str">
            <v>310930011All</v>
          </cell>
          <cell r="B7105">
            <v>27</v>
          </cell>
          <cell r="R7105" t="str">
            <v>310870078All</v>
          </cell>
          <cell r="S7105">
            <v>725</v>
          </cell>
        </row>
        <row r="7106">
          <cell r="A7106" t="str">
            <v>310930011Irrigated</v>
          </cell>
          <cell r="B7106">
            <v>36</v>
          </cell>
          <cell r="R7106" t="str">
            <v>310870081All</v>
          </cell>
          <cell r="S7106">
            <v>32</v>
          </cell>
        </row>
        <row r="7107">
          <cell r="A7107" t="str">
            <v>310930011Nonirrigated</v>
          </cell>
          <cell r="B7107">
            <v>23</v>
          </cell>
          <cell r="R7107" t="str">
            <v>310890011All</v>
          </cell>
          <cell r="S7107">
            <v>28</v>
          </cell>
        </row>
        <row r="7108">
          <cell r="A7108" t="str">
            <v>310930016All</v>
          </cell>
          <cell r="B7108">
            <v>41</v>
          </cell>
          <cell r="R7108" t="str">
            <v>310890011Irrigated</v>
          </cell>
          <cell r="S7108">
            <v>39</v>
          </cell>
        </row>
        <row r="7109">
          <cell r="A7109" t="str">
            <v>310930041All</v>
          </cell>
          <cell r="B7109">
            <v>106</v>
          </cell>
          <cell r="R7109" t="str">
            <v>310890011NonIrrigated</v>
          </cell>
          <cell r="S7109">
            <v>21</v>
          </cell>
        </row>
        <row r="7110">
          <cell r="A7110" t="str">
            <v>310930051All</v>
          </cell>
          <cell r="B7110">
            <v>56</v>
          </cell>
          <cell r="R7110" t="str">
            <v>310890016All</v>
          </cell>
          <cell r="S7110">
            <v>38</v>
          </cell>
        </row>
        <row r="7111">
          <cell r="A7111" t="str">
            <v>310930051Irrigated</v>
          </cell>
          <cell r="B7111">
            <v>74</v>
          </cell>
          <cell r="R7111" t="str">
            <v>310890041All</v>
          </cell>
          <cell r="S7111">
            <v>112</v>
          </cell>
        </row>
        <row r="7112">
          <cell r="A7112" t="str">
            <v>310930051Nonirrigated</v>
          </cell>
          <cell r="B7112">
            <v>41</v>
          </cell>
          <cell r="R7112" t="str">
            <v>310890051All</v>
          </cell>
          <cell r="S7112">
            <v>38</v>
          </cell>
        </row>
        <row r="7113">
          <cell r="A7113" t="str">
            <v>310930081All</v>
          </cell>
          <cell r="B7113">
            <v>35</v>
          </cell>
          <cell r="R7113" t="str">
            <v>310890081All</v>
          </cell>
          <cell r="S7113">
            <v>36</v>
          </cell>
        </row>
        <row r="7114">
          <cell r="A7114" t="str">
            <v>310950011All</v>
          </cell>
          <cell r="B7114">
            <v>33</v>
          </cell>
          <cell r="R7114" t="str">
            <v>310930011All</v>
          </cell>
          <cell r="S7114">
            <v>27</v>
          </cell>
        </row>
        <row r="7115">
          <cell r="A7115" t="str">
            <v>310950016All</v>
          </cell>
          <cell r="B7115">
            <v>38</v>
          </cell>
          <cell r="R7115" t="str">
            <v>310930011Irrigated</v>
          </cell>
          <cell r="S7115">
            <v>36</v>
          </cell>
        </row>
        <row r="7116">
          <cell r="A7116" t="str">
            <v>310950041All</v>
          </cell>
          <cell r="B7116">
            <v>97</v>
          </cell>
          <cell r="R7116" t="str">
            <v>310930011NonIrrigated</v>
          </cell>
          <cell r="S7116">
            <v>23</v>
          </cell>
        </row>
        <row r="7117">
          <cell r="A7117" t="str">
            <v>310950041Irrigated</v>
          </cell>
          <cell r="B7117">
            <v>125</v>
          </cell>
          <cell r="R7117" t="str">
            <v>310930016All</v>
          </cell>
          <cell r="S7117">
            <v>41</v>
          </cell>
        </row>
        <row r="7118">
          <cell r="A7118" t="str">
            <v>310950041Nonirrigated</v>
          </cell>
          <cell r="B7118">
            <v>69</v>
          </cell>
          <cell r="R7118" t="str">
            <v>310930041All</v>
          </cell>
          <cell r="S7118">
            <v>106</v>
          </cell>
        </row>
        <row r="7119">
          <cell r="A7119" t="str">
            <v>310950051All</v>
          </cell>
          <cell r="B7119">
            <v>61</v>
          </cell>
          <cell r="R7119" t="str">
            <v>310930051All</v>
          </cell>
          <cell r="S7119">
            <v>56</v>
          </cell>
        </row>
        <row r="7120">
          <cell r="A7120" t="str">
            <v>310950081All</v>
          </cell>
          <cell r="B7120">
            <v>30</v>
          </cell>
          <cell r="R7120" t="str">
            <v>310930051Irrigated</v>
          </cell>
          <cell r="S7120">
            <v>74</v>
          </cell>
        </row>
        <row r="7121">
          <cell r="A7121" t="str">
            <v>310950081Irrigated</v>
          </cell>
          <cell r="B7121">
            <v>37</v>
          </cell>
          <cell r="R7121" t="str">
            <v>310930051NonIrrigated</v>
          </cell>
          <cell r="S7121">
            <v>41</v>
          </cell>
        </row>
        <row r="7122">
          <cell r="A7122" t="str">
            <v>310950081Nonirrigated</v>
          </cell>
          <cell r="B7122">
            <v>25</v>
          </cell>
          <cell r="R7122" t="str">
            <v>310930081All</v>
          </cell>
          <cell r="S7122">
            <v>35</v>
          </cell>
        </row>
        <row r="7123">
          <cell r="A7123" t="str">
            <v>310970011All</v>
          </cell>
          <cell r="B7123">
            <v>30</v>
          </cell>
          <cell r="R7123" t="str">
            <v>310950011All</v>
          </cell>
          <cell r="S7123">
            <v>33</v>
          </cell>
        </row>
        <row r="7124">
          <cell r="A7124" t="str">
            <v>310970016All</v>
          </cell>
          <cell r="B7124">
            <v>37</v>
          </cell>
          <cell r="R7124" t="str">
            <v>310950016All</v>
          </cell>
          <cell r="S7124">
            <v>38</v>
          </cell>
        </row>
        <row r="7125">
          <cell r="A7125" t="str">
            <v>310970041All</v>
          </cell>
          <cell r="B7125">
            <v>81</v>
          </cell>
          <cell r="R7125" t="str">
            <v>310950041All</v>
          </cell>
          <cell r="S7125">
            <v>97</v>
          </cell>
        </row>
        <row r="7126">
          <cell r="A7126" t="str">
            <v>310970051All</v>
          </cell>
          <cell r="B7126">
            <v>58</v>
          </cell>
          <cell r="R7126" t="str">
            <v>310950041Irrigated</v>
          </cell>
          <cell r="S7126">
            <v>125</v>
          </cell>
        </row>
        <row r="7127">
          <cell r="A7127" t="str">
            <v>310970081All</v>
          </cell>
          <cell r="B7127">
            <v>26</v>
          </cell>
          <cell r="R7127" t="str">
            <v>310950041NonIrrigated</v>
          </cell>
          <cell r="S7127">
            <v>69</v>
          </cell>
        </row>
        <row r="7128">
          <cell r="A7128" t="str">
            <v>310990011All</v>
          </cell>
          <cell r="B7128">
            <v>29</v>
          </cell>
          <cell r="R7128" t="str">
            <v>310950051All</v>
          </cell>
          <cell r="S7128">
            <v>61</v>
          </cell>
        </row>
        <row r="7129">
          <cell r="A7129" t="str">
            <v>310990016All</v>
          </cell>
          <cell r="B7129">
            <v>36</v>
          </cell>
          <cell r="R7129" t="str">
            <v>310950081All</v>
          </cell>
          <cell r="S7129">
            <v>30</v>
          </cell>
        </row>
        <row r="7130">
          <cell r="A7130" t="str">
            <v>310990041All</v>
          </cell>
          <cell r="B7130">
            <v>127</v>
          </cell>
          <cell r="R7130" t="str">
            <v>310950081Irrigated</v>
          </cell>
          <cell r="S7130">
            <v>37</v>
          </cell>
        </row>
        <row r="7131">
          <cell r="A7131" t="str">
            <v>310990051All</v>
          </cell>
          <cell r="B7131">
            <v>65</v>
          </cell>
          <cell r="R7131" t="str">
            <v>310950081NonIrrigated</v>
          </cell>
          <cell r="S7131">
            <v>25</v>
          </cell>
        </row>
        <row r="7132">
          <cell r="A7132" t="str">
            <v>310990051Irrigated</v>
          </cell>
          <cell r="B7132">
            <v>78</v>
          </cell>
          <cell r="R7132" t="str">
            <v>310970011All</v>
          </cell>
          <cell r="S7132">
            <v>30</v>
          </cell>
        </row>
        <row r="7133">
          <cell r="A7133" t="str">
            <v>310990051Nonirrigated</v>
          </cell>
          <cell r="B7133">
            <v>58</v>
          </cell>
          <cell r="R7133" t="str">
            <v>310970016All</v>
          </cell>
          <cell r="S7133">
            <v>37</v>
          </cell>
        </row>
        <row r="7134">
          <cell r="A7134" t="str">
            <v>310990078All</v>
          </cell>
          <cell r="B7134">
            <v>894</v>
          </cell>
          <cell r="R7134" t="str">
            <v>310970041All</v>
          </cell>
          <cell r="S7134">
            <v>81</v>
          </cell>
        </row>
        <row r="7135">
          <cell r="A7135" t="str">
            <v>310990081All</v>
          </cell>
          <cell r="B7135">
            <v>39</v>
          </cell>
          <cell r="R7135" t="str">
            <v>310970051All</v>
          </cell>
          <cell r="S7135">
            <v>58</v>
          </cell>
        </row>
        <row r="7136">
          <cell r="A7136" t="str">
            <v>311010011All</v>
          </cell>
          <cell r="B7136">
            <v>30</v>
          </cell>
          <cell r="R7136" t="str">
            <v>310970081All</v>
          </cell>
          <cell r="S7136">
            <v>26</v>
          </cell>
        </row>
        <row r="7137">
          <cell r="A7137" t="str">
            <v>311010016All</v>
          </cell>
          <cell r="B7137">
            <v>32</v>
          </cell>
          <cell r="R7137" t="str">
            <v>310990011All</v>
          </cell>
          <cell r="S7137">
            <v>29</v>
          </cell>
        </row>
        <row r="7138">
          <cell r="A7138" t="str">
            <v>311010016Irrigated</v>
          </cell>
          <cell r="B7138">
            <v>46</v>
          </cell>
          <cell r="R7138" t="str">
            <v>310990016All</v>
          </cell>
          <cell r="S7138">
            <v>36</v>
          </cell>
        </row>
        <row r="7139">
          <cell r="A7139" t="str">
            <v>311010016Nonirrigated</v>
          </cell>
          <cell r="B7139">
            <v>24</v>
          </cell>
          <cell r="R7139" t="str">
            <v>310990041All</v>
          </cell>
          <cell r="S7139">
            <v>127</v>
          </cell>
        </row>
        <row r="7140">
          <cell r="A7140" t="str">
            <v>311010041All</v>
          </cell>
          <cell r="B7140">
            <v>100</v>
          </cell>
          <cell r="R7140" t="str">
            <v>310990051All</v>
          </cell>
          <cell r="S7140">
            <v>65</v>
          </cell>
        </row>
        <row r="7141">
          <cell r="A7141" t="str">
            <v>311010041Irrigated</v>
          </cell>
          <cell r="B7141">
            <v>130</v>
          </cell>
          <cell r="R7141" t="str">
            <v>310990051Irrigated</v>
          </cell>
          <cell r="S7141">
            <v>78</v>
          </cell>
        </row>
        <row r="7142">
          <cell r="A7142" t="str">
            <v>311010041Nonirrigated</v>
          </cell>
          <cell r="B7142">
            <v>40</v>
          </cell>
          <cell r="R7142" t="str">
            <v>310990051NonIrrigated</v>
          </cell>
          <cell r="S7142">
            <v>58</v>
          </cell>
        </row>
        <row r="7143">
          <cell r="A7143" t="str">
            <v>311010051All</v>
          </cell>
          <cell r="B7143">
            <v>41</v>
          </cell>
          <cell r="R7143" t="str">
            <v>310990078All</v>
          </cell>
          <cell r="S7143">
            <v>894</v>
          </cell>
        </row>
        <row r="7144">
          <cell r="A7144" t="str">
            <v>311010078All</v>
          </cell>
          <cell r="B7144">
            <v>564</v>
          </cell>
          <cell r="R7144" t="str">
            <v>310990081All</v>
          </cell>
          <cell r="S7144">
            <v>39</v>
          </cell>
        </row>
        <row r="7145">
          <cell r="A7145" t="str">
            <v>311010081All</v>
          </cell>
          <cell r="B7145">
            <v>38</v>
          </cell>
          <cell r="R7145" t="str">
            <v>311010011All</v>
          </cell>
          <cell r="S7145">
            <v>30</v>
          </cell>
        </row>
        <row r="7146">
          <cell r="A7146" t="str">
            <v>311030011All</v>
          </cell>
          <cell r="B7146">
            <v>28</v>
          </cell>
          <cell r="R7146" t="str">
            <v>311010016All</v>
          </cell>
          <cell r="S7146">
            <v>32</v>
          </cell>
        </row>
        <row r="7147">
          <cell r="A7147" t="str">
            <v>311030016All</v>
          </cell>
          <cell r="B7147">
            <v>36</v>
          </cell>
          <cell r="R7147" t="str">
            <v>311010016Irrigated</v>
          </cell>
          <cell r="S7147">
            <v>46</v>
          </cell>
        </row>
        <row r="7148">
          <cell r="A7148" t="str">
            <v>311030041All</v>
          </cell>
          <cell r="B7148">
            <v>92</v>
          </cell>
          <cell r="R7148" t="str">
            <v>311010016NonIrrigated</v>
          </cell>
          <cell r="S7148">
            <v>24</v>
          </cell>
        </row>
        <row r="7149">
          <cell r="A7149" t="str">
            <v>311030051All</v>
          </cell>
          <cell r="B7149">
            <v>37</v>
          </cell>
          <cell r="R7149" t="str">
            <v>311010041All</v>
          </cell>
          <cell r="S7149">
            <v>100</v>
          </cell>
        </row>
        <row r="7150">
          <cell r="A7150" t="str">
            <v>311030078All</v>
          </cell>
          <cell r="B7150">
            <v>902</v>
          </cell>
          <cell r="R7150" t="str">
            <v>311010041Irrigated</v>
          </cell>
          <cell r="S7150">
            <v>130</v>
          </cell>
        </row>
        <row r="7151">
          <cell r="A7151" t="str">
            <v>311030081All</v>
          </cell>
          <cell r="B7151">
            <v>30</v>
          </cell>
          <cell r="R7151" t="str">
            <v>311010041NonIrrigated</v>
          </cell>
          <cell r="S7151">
            <v>40</v>
          </cell>
        </row>
        <row r="7152">
          <cell r="A7152" t="str">
            <v>311050011All</v>
          </cell>
          <cell r="B7152">
            <v>18</v>
          </cell>
          <cell r="R7152" t="str">
            <v>311010051All</v>
          </cell>
          <cell r="S7152">
            <v>41</v>
          </cell>
        </row>
        <row r="7153">
          <cell r="A7153" t="str">
            <v>311050016All</v>
          </cell>
          <cell r="B7153">
            <v>43</v>
          </cell>
          <cell r="R7153" t="str">
            <v>311010078All</v>
          </cell>
          <cell r="S7153">
            <v>564</v>
          </cell>
        </row>
        <row r="7154">
          <cell r="A7154" t="str">
            <v>311050016Irrigated</v>
          </cell>
          <cell r="B7154">
            <v>48</v>
          </cell>
          <cell r="R7154" t="str">
            <v>311010081All</v>
          </cell>
          <cell r="S7154">
            <v>38</v>
          </cell>
        </row>
        <row r="7155">
          <cell r="A7155" t="str">
            <v>311050016Nonirrigated</v>
          </cell>
          <cell r="B7155">
            <v>14</v>
          </cell>
          <cell r="R7155" t="str">
            <v>311030011All</v>
          </cell>
          <cell r="S7155">
            <v>28</v>
          </cell>
        </row>
        <row r="7156">
          <cell r="A7156" t="str">
            <v>311050041All</v>
          </cell>
          <cell r="B7156">
            <v>69</v>
          </cell>
          <cell r="R7156" t="str">
            <v>311030016All</v>
          </cell>
          <cell r="S7156">
            <v>36</v>
          </cell>
        </row>
        <row r="7157">
          <cell r="A7157" t="str">
            <v>311050041Irrigated</v>
          </cell>
          <cell r="B7157">
            <v>92</v>
          </cell>
          <cell r="R7157" t="str">
            <v>311030041All</v>
          </cell>
          <cell r="S7157">
            <v>92</v>
          </cell>
        </row>
        <row r="7158">
          <cell r="A7158" t="str">
            <v>311050041Nonirrigated</v>
          </cell>
          <cell r="B7158">
            <v>21</v>
          </cell>
          <cell r="R7158" t="str">
            <v>311030051All</v>
          </cell>
          <cell r="S7158">
            <v>37</v>
          </cell>
        </row>
        <row r="7159">
          <cell r="A7159" t="str">
            <v>311050078All</v>
          </cell>
          <cell r="B7159">
            <v>389</v>
          </cell>
          <cell r="R7159" t="str">
            <v>311030078All</v>
          </cell>
          <cell r="S7159">
            <v>902</v>
          </cell>
        </row>
        <row r="7160">
          <cell r="A7160" t="str">
            <v>311050091All</v>
          </cell>
          <cell r="B7160">
            <v>15</v>
          </cell>
          <cell r="R7160" t="str">
            <v>311030081All</v>
          </cell>
          <cell r="S7160">
            <v>30</v>
          </cell>
        </row>
        <row r="7161">
          <cell r="A7161" t="str">
            <v>311070011All</v>
          </cell>
          <cell r="B7161">
            <v>29</v>
          </cell>
          <cell r="R7161" t="str">
            <v>311050011All</v>
          </cell>
          <cell r="S7161">
            <v>18</v>
          </cell>
        </row>
        <row r="7162">
          <cell r="A7162" t="str">
            <v>311070016All</v>
          </cell>
          <cell r="B7162">
            <v>52</v>
          </cell>
          <cell r="R7162" t="str">
            <v>311050016All</v>
          </cell>
          <cell r="S7162">
            <v>43</v>
          </cell>
        </row>
        <row r="7163">
          <cell r="A7163" t="str">
            <v>311070041All</v>
          </cell>
          <cell r="B7163">
            <v>90</v>
          </cell>
          <cell r="R7163" t="str">
            <v>311050016Irrigated</v>
          </cell>
          <cell r="S7163">
            <v>48</v>
          </cell>
        </row>
        <row r="7164">
          <cell r="A7164" t="str">
            <v>311070041Irrigated</v>
          </cell>
          <cell r="B7164">
            <v>127</v>
          </cell>
          <cell r="R7164" t="str">
            <v>311050016NonIrrigated</v>
          </cell>
          <cell r="S7164">
            <v>14</v>
          </cell>
        </row>
        <row r="7165">
          <cell r="A7165" t="str">
            <v>311070041Nonirrigated</v>
          </cell>
          <cell r="B7165">
            <v>74</v>
          </cell>
          <cell r="R7165" t="str">
            <v>311050041All</v>
          </cell>
          <cell r="S7165">
            <v>69</v>
          </cell>
        </row>
        <row r="7166">
          <cell r="A7166" t="str">
            <v>311070051All</v>
          </cell>
          <cell r="B7166">
            <v>45</v>
          </cell>
          <cell r="R7166" t="str">
            <v>311050041Irrigated</v>
          </cell>
          <cell r="S7166">
            <v>92</v>
          </cell>
        </row>
        <row r="7167">
          <cell r="A7167" t="str">
            <v>311070081All</v>
          </cell>
          <cell r="B7167">
            <v>29</v>
          </cell>
          <cell r="R7167" t="str">
            <v>311050041NonIrrigated</v>
          </cell>
          <cell r="S7167">
            <v>21</v>
          </cell>
        </row>
        <row r="7168">
          <cell r="A7168" t="str">
            <v>311070081Irrigated</v>
          </cell>
          <cell r="B7168">
            <v>36</v>
          </cell>
          <cell r="R7168" t="str">
            <v>311050078All</v>
          </cell>
          <cell r="S7168">
            <v>389</v>
          </cell>
        </row>
        <row r="7169">
          <cell r="A7169" t="str">
            <v>311070081Nonirrigated</v>
          </cell>
          <cell r="B7169">
            <v>26</v>
          </cell>
          <cell r="R7169" t="str">
            <v>311050091All</v>
          </cell>
          <cell r="S7169">
            <v>15</v>
          </cell>
        </row>
        <row r="7170">
          <cell r="A7170" t="str">
            <v>311070091All</v>
          </cell>
          <cell r="B7170">
            <v>25</v>
          </cell>
          <cell r="R7170" t="str">
            <v>311070011All</v>
          </cell>
          <cell r="S7170">
            <v>29</v>
          </cell>
        </row>
        <row r="7171">
          <cell r="A7171" t="str">
            <v>311090011All</v>
          </cell>
          <cell r="B7171">
            <v>34</v>
          </cell>
          <cell r="R7171" t="str">
            <v>311070016All</v>
          </cell>
          <cell r="S7171">
            <v>52</v>
          </cell>
        </row>
        <row r="7172">
          <cell r="A7172" t="str">
            <v>311090016All</v>
          </cell>
          <cell r="B7172">
            <v>39</v>
          </cell>
          <cell r="R7172" t="str">
            <v>311070041All</v>
          </cell>
          <cell r="S7172">
            <v>90</v>
          </cell>
        </row>
        <row r="7173">
          <cell r="A7173" t="str">
            <v>311090041All</v>
          </cell>
          <cell r="B7173">
            <v>83</v>
          </cell>
          <cell r="R7173" t="str">
            <v>311070041Irrigated</v>
          </cell>
          <cell r="S7173">
            <v>127</v>
          </cell>
        </row>
        <row r="7174">
          <cell r="A7174" t="str">
            <v>311090051All</v>
          </cell>
          <cell r="B7174">
            <v>60</v>
          </cell>
          <cell r="R7174" t="str">
            <v>311070041NonIrrigated</v>
          </cell>
          <cell r="S7174">
            <v>74</v>
          </cell>
        </row>
        <row r="7175">
          <cell r="A7175" t="str">
            <v>311090081All</v>
          </cell>
          <cell r="B7175">
            <v>29</v>
          </cell>
          <cell r="R7175" t="str">
            <v>311070051All</v>
          </cell>
          <cell r="S7175">
            <v>45</v>
          </cell>
        </row>
        <row r="7176">
          <cell r="A7176" t="str">
            <v>311110011All</v>
          </cell>
          <cell r="B7176">
            <v>29</v>
          </cell>
          <cell r="R7176" t="str">
            <v>311070081All</v>
          </cell>
          <cell r="S7176">
            <v>29</v>
          </cell>
        </row>
        <row r="7177">
          <cell r="A7177" t="str">
            <v>311110016All</v>
          </cell>
          <cell r="B7177">
            <v>30</v>
          </cell>
          <cell r="R7177" t="str">
            <v>311070081Irrigated</v>
          </cell>
          <cell r="S7177">
            <v>36</v>
          </cell>
        </row>
        <row r="7178">
          <cell r="A7178" t="str">
            <v>311110016Irrigated</v>
          </cell>
          <cell r="B7178">
            <v>46</v>
          </cell>
          <cell r="R7178" t="str">
            <v>311070081NonIrrigated</v>
          </cell>
          <cell r="S7178">
            <v>26</v>
          </cell>
        </row>
        <row r="7179">
          <cell r="A7179" t="str">
            <v>311110016Nonirrigated</v>
          </cell>
          <cell r="B7179">
            <v>24</v>
          </cell>
          <cell r="R7179" t="str">
            <v>311070091All</v>
          </cell>
          <cell r="S7179">
            <v>25</v>
          </cell>
        </row>
        <row r="7180">
          <cell r="A7180" t="str">
            <v>311110041All</v>
          </cell>
          <cell r="B7180">
            <v>106</v>
          </cell>
          <cell r="R7180" t="str">
            <v>311090011All</v>
          </cell>
          <cell r="S7180">
            <v>34</v>
          </cell>
        </row>
        <row r="7181">
          <cell r="A7181" t="str">
            <v>311110051All</v>
          </cell>
          <cell r="B7181">
            <v>37</v>
          </cell>
          <cell r="R7181" t="str">
            <v>311090016All</v>
          </cell>
          <cell r="S7181">
            <v>39</v>
          </cell>
        </row>
        <row r="7182">
          <cell r="A7182" t="str">
            <v>311110078All</v>
          </cell>
          <cell r="B7182">
            <v>902</v>
          </cell>
          <cell r="R7182" t="str">
            <v>311090041All</v>
          </cell>
          <cell r="S7182">
            <v>83</v>
          </cell>
        </row>
        <row r="7183">
          <cell r="A7183" t="str">
            <v>311110078Irrigated</v>
          </cell>
          <cell r="B7183">
            <v>1104</v>
          </cell>
          <cell r="R7183" t="str">
            <v>311090051All</v>
          </cell>
          <cell r="S7183">
            <v>60</v>
          </cell>
        </row>
        <row r="7184">
          <cell r="A7184" t="str">
            <v>311110078Nonirrigated</v>
          </cell>
          <cell r="B7184">
            <v>671</v>
          </cell>
          <cell r="R7184" t="str">
            <v>311090081All</v>
          </cell>
          <cell r="S7184">
            <v>29</v>
          </cell>
        </row>
        <row r="7185">
          <cell r="A7185" t="str">
            <v>311110081All</v>
          </cell>
          <cell r="B7185">
            <v>35</v>
          </cell>
          <cell r="R7185" t="str">
            <v>311110011All</v>
          </cell>
          <cell r="S7185">
            <v>29</v>
          </cell>
        </row>
        <row r="7186">
          <cell r="A7186" t="str">
            <v>311130011All</v>
          </cell>
          <cell r="B7186">
            <v>28</v>
          </cell>
          <cell r="R7186" t="str">
            <v>311110016All</v>
          </cell>
          <cell r="S7186">
            <v>30</v>
          </cell>
        </row>
        <row r="7187">
          <cell r="A7187" t="str">
            <v>311130011Irrigated</v>
          </cell>
          <cell r="B7187">
            <v>34</v>
          </cell>
          <cell r="R7187" t="str">
            <v>311110016Irrigated</v>
          </cell>
          <cell r="S7187">
            <v>46</v>
          </cell>
        </row>
        <row r="7188">
          <cell r="A7188" t="str">
            <v>311130011Nonirrigated</v>
          </cell>
          <cell r="B7188">
            <v>26</v>
          </cell>
          <cell r="R7188" t="str">
            <v>311110016NonIrrigated</v>
          </cell>
          <cell r="S7188">
            <v>24</v>
          </cell>
        </row>
        <row r="7189">
          <cell r="A7189" t="str">
            <v>311130041All</v>
          </cell>
          <cell r="B7189">
            <v>105</v>
          </cell>
          <cell r="R7189" t="str">
            <v>311110041All</v>
          </cell>
          <cell r="S7189">
            <v>106</v>
          </cell>
        </row>
        <row r="7190">
          <cell r="A7190" t="str">
            <v>311130041Irrigated</v>
          </cell>
          <cell r="B7190">
            <v>123</v>
          </cell>
          <cell r="R7190" t="str">
            <v>311110051All</v>
          </cell>
          <cell r="S7190">
            <v>37</v>
          </cell>
        </row>
        <row r="7191">
          <cell r="A7191" t="str">
            <v>311130041Nonirrigated</v>
          </cell>
          <cell r="B7191">
            <v>43</v>
          </cell>
          <cell r="R7191" t="str">
            <v>311110078All</v>
          </cell>
          <cell r="S7191">
            <v>902</v>
          </cell>
        </row>
        <row r="7192">
          <cell r="A7192" t="str">
            <v>311130081All</v>
          </cell>
          <cell r="B7192">
            <v>32</v>
          </cell>
          <cell r="R7192" t="str">
            <v>311110078Irrigated</v>
          </cell>
          <cell r="S7192">
            <v>1104</v>
          </cell>
        </row>
        <row r="7193">
          <cell r="A7193" t="str">
            <v>311150011All</v>
          </cell>
          <cell r="B7193">
            <v>30</v>
          </cell>
          <cell r="R7193" t="str">
            <v>311110078NonIrrigated</v>
          </cell>
          <cell r="S7193">
            <v>671</v>
          </cell>
        </row>
        <row r="7194">
          <cell r="A7194" t="str">
            <v>311150011Irrigated</v>
          </cell>
          <cell r="B7194">
            <v>37</v>
          </cell>
          <cell r="R7194" t="str">
            <v>311110081All</v>
          </cell>
          <cell r="S7194">
            <v>35</v>
          </cell>
        </row>
        <row r="7195">
          <cell r="A7195" t="str">
            <v>311150011Nonirrigated</v>
          </cell>
          <cell r="B7195">
            <v>21</v>
          </cell>
          <cell r="R7195" t="str">
            <v>311130011All</v>
          </cell>
          <cell r="S7195">
            <v>28</v>
          </cell>
        </row>
        <row r="7196">
          <cell r="A7196" t="str">
            <v>311150016All</v>
          </cell>
          <cell r="B7196">
            <v>32</v>
          </cell>
          <cell r="R7196" t="str">
            <v>311130011Irrigated</v>
          </cell>
          <cell r="S7196">
            <v>34</v>
          </cell>
        </row>
        <row r="7197">
          <cell r="A7197" t="str">
            <v>311150016Irrigated</v>
          </cell>
          <cell r="B7197">
            <v>46</v>
          </cell>
          <cell r="R7197" t="str">
            <v>311130011NonIrrigated</v>
          </cell>
          <cell r="S7197">
            <v>26</v>
          </cell>
        </row>
        <row r="7198">
          <cell r="A7198" t="str">
            <v>311150016Nonirrigated</v>
          </cell>
          <cell r="B7198">
            <v>27</v>
          </cell>
          <cell r="R7198" t="str">
            <v>311130041All</v>
          </cell>
          <cell r="S7198">
            <v>105</v>
          </cell>
        </row>
        <row r="7199">
          <cell r="A7199" t="str">
            <v>311150041All</v>
          </cell>
          <cell r="B7199">
            <v>97</v>
          </cell>
          <cell r="R7199" t="str">
            <v>311130041Irrigated</v>
          </cell>
          <cell r="S7199">
            <v>123</v>
          </cell>
        </row>
        <row r="7200">
          <cell r="A7200" t="str">
            <v>311150051All</v>
          </cell>
          <cell r="B7200">
            <v>40</v>
          </cell>
          <cell r="R7200" t="str">
            <v>311130041NonIrrigated</v>
          </cell>
          <cell r="S7200">
            <v>43</v>
          </cell>
        </row>
        <row r="7201">
          <cell r="A7201" t="str">
            <v>311150081All</v>
          </cell>
          <cell r="B7201">
            <v>29</v>
          </cell>
          <cell r="R7201" t="str">
            <v>311130081All</v>
          </cell>
          <cell r="S7201">
            <v>32</v>
          </cell>
        </row>
        <row r="7202">
          <cell r="A7202" t="str">
            <v>311170011All</v>
          </cell>
          <cell r="B7202">
            <v>28</v>
          </cell>
          <cell r="R7202" t="str">
            <v>311150011All</v>
          </cell>
          <cell r="S7202">
            <v>30</v>
          </cell>
        </row>
        <row r="7203">
          <cell r="A7203" t="str">
            <v>311170041All</v>
          </cell>
          <cell r="B7203">
            <v>111</v>
          </cell>
          <cell r="R7203" t="str">
            <v>311150011Irrigated</v>
          </cell>
          <cell r="S7203">
            <v>37</v>
          </cell>
        </row>
        <row r="7204">
          <cell r="A7204" t="str">
            <v>311190011All</v>
          </cell>
          <cell r="B7204">
            <v>29</v>
          </cell>
          <cell r="R7204" t="str">
            <v>311150011NonIrrigated</v>
          </cell>
          <cell r="S7204">
            <v>21</v>
          </cell>
        </row>
        <row r="7205">
          <cell r="A7205" t="str">
            <v>311190016All</v>
          </cell>
          <cell r="B7205">
            <v>51</v>
          </cell>
          <cell r="R7205" t="str">
            <v>311150016All</v>
          </cell>
          <cell r="S7205">
            <v>32</v>
          </cell>
        </row>
        <row r="7206">
          <cell r="A7206" t="str">
            <v>311190041All</v>
          </cell>
          <cell r="B7206">
            <v>105</v>
          </cell>
          <cell r="R7206" t="str">
            <v>311150016Irrigated</v>
          </cell>
          <cell r="S7206">
            <v>46</v>
          </cell>
        </row>
        <row r="7207">
          <cell r="A7207" t="str">
            <v>311190041Irrigated</v>
          </cell>
          <cell r="B7207">
            <v>125</v>
          </cell>
          <cell r="R7207" t="str">
            <v>311150016NonIrrigated</v>
          </cell>
          <cell r="S7207">
            <v>27</v>
          </cell>
        </row>
        <row r="7208">
          <cell r="A7208" t="str">
            <v>311190041Nonirrigated</v>
          </cell>
          <cell r="B7208">
            <v>86</v>
          </cell>
          <cell r="R7208" t="str">
            <v>311150041All</v>
          </cell>
          <cell r="S7208">
            <v>97</v>
          </cell>
        </row>
        <row r="7209">
          <cell r="A7209" t="str">
            <v>311190051All</v>
          </cell>
          <cell r="B7209">
            <v>46</v>
          </cell>
          <cell r="R7209" t="str">
            <v>311150051All</v>
          </cell>
          <cell r="S7209">
            <v>40</v>
          </cell>
        </row>
        <row r="7210">
          <cell r="A7210" t="str">
            <v>311190081All</v>
          </cell>
          <cell r="B7210">
            <v>32</v>
          </cell>
          <cell r="R7210" t="str">
            <v>311150081All</v>
          </cell>
          <cell r="S7210">
            <v>29</v>
          </cell>
        </row>
        <row r="7211">
          <cell r="A7211" t="str">
            <v>311190081Irrigated</v>
          </cell>
          <cell r="B7211">
            <v>36</v>
          </cell>
          <cell r="R7211" t="str">
            <v>311170011All</v>
          </cell>
          <cell r="S7211">
            <v>28</v>
          </cell>
        </row>
        <row r="7212">
          <cell r="A7212" t="str">
            <v>311190081Nonirrigated</v>
          </cell>
          <cell r="B7212">
            <v>27</v>
          </cell>
          <cell r="R7212" t="str">
            <v>311170041All</v>
          </cell>
          <cell r="S7212">
            <v>111</v>
          </cell>
        </row>
        <row r="7213">
          <cell r="A7213" t="str">
            <v>311210011All</v>
          </cell>
          <cell r="B7213">
            <v>33</v>
          </cell>
          <cell r="R7213" t="str">
            <v>311190011All</v>
          </cell>
          <cell r="S7213">
            <v>29</v>
          </cell>
        </row>
        <row r="7214">
          <cell r="A7214" t="str">
            <v>311210011Irrigated</v>
          </cell>
          <cell r="B7214">
            <v>34</v>
          </cell>
          <cell r="R7214" t="str">
            <v>311190016All</v>
          </cell>
          <cell r="S7214">
            <v>51</v>
          </cell>
        </row>
        <row r="7215">
          <cell r="A7215" t="str">
            <v>311210011Nonirrigated</v>
          </cell>
          <cell r="B7215">
            <v>26</v>
          </cell>
          <cell r="R7215" t="str">
            <v>311190041All</v>
          </cell>
          <cell r="S7215">
            <v>105</v>
          </cell>
        </row>
        <row r="7216">
          <cell r="A7216" t="str">
            <v>311210016All</v>
          </cell>
          <cell r="B7216">
            <v>30</v>
          </cell>
          <cell r="R7216" t="str">
            <v>311190041Irrigated</v>
          </cell>
          <cell r="S7216">
            <v>125</v>
          </cell>
        </row>
        <row r="7217">
          <cell r="A7217" t="str">
            <v>311210041All</v>
          </cell>
          <cell r="B7217">
            <v>116</v>
          </cell>
          <cell r="R7217" t="str">
            <v>311190041NonIrrigated</v>
          </cell>
          <cell r="S7217">
            <v>86</v>
          </cell>
        </row>
        <row r="7218">
          <cell r="A7218" t="str">
            <v>311210051All</v>
          </cell>
          <cell r="B7218">
            <v>50</v>
          </cell>
          <cell r="R7218" t="str">
            <v>311190051All</v>
          </cell>
          <cell r="S7218">
            <v>46</v>
          </cell>
        </row>
        <row r="7219">
          <cell r="A7219" t="str">
            <v>311210051Irrigated</v>
          </cell>
          <cell r="B7219">
            <v>57</v>
          </cell>
          <cell r="R7219" t="str">
            <v>311190081All</v>
          </cell>
          <cell r="S7219">
            <v>32</v>
          </cell>
        </row>
        <row r="7220">
          <cell r="A7220" t="str">
            <v>311210051Nonirrigated</v>
          </cell>
          <cell r="B7220">
            <v>41</v>
          </cell>
          <cell r="R7220" t="str">
            <v>311190081Irrigated</v>
          </cell>
          <cell r="S7220">
            <v>36</v>
          </cell>
        </row>
        <row r="7221">
          <cell r="A7221" t="str">
            <v>311210081All</v>
          </cell>
          <cell r="B7221">
            <v>36</v>
          </cell>
          <cell r="R7221" t="str">
            <v>311190081NonIrrigated</v>
          </cell>
          <cell r="S7221">
            <v>27</v>
          </cell>
        </row>
        <row r="7222">
          <cell r="A7222" t="str">
            <v>311230011All</v>
          </cell>
          <cell r="B7222">
            <v>28</v>
          </cell>
          <cell r="R7222" t="str">
            <v>311210011All</v>
          </cell>
          <cell r="S7222">
            <v>33</v>
          </cell>
        </row>
        <row r="7223">
          <cell r="A7223" t="str">
            <v>311230011Irrigated</v>
          </cell>
          <cell r="B7223">
            <v>42</v>
          </cell>
          <cell r="R7223" t="str">
            <v>311210011Irrigated</v>
          </cell>
          <cell r="S7223">
            <v>34</v>
          </cell>
        </row>
        <row r="7224">
          <cell r="A7224" t="str">
            <v>311230011Nonirrigated</v>
          </cell>
          <cell r="B7224">
            <v>21</v>
          </cell>
          <cell r="R7224" t="str">
            <v>311210011NonIrrigated</v>
          </cell>
          <cell r="S7224">
            <v>26</v>
          </cell>
        </row>
        <row r="7225">
          <cell r="A7225" t="str">
            <v>311230041All</v>
          </cell>
          <cell r="B7225">
            <v>106</v>
          </cell>
          <cell r="R7225" t="str">
            <v>311210016All</v>
          </cell>
          <cell r="S7225">
            <v>30</v>
          </cell>
        </row>
        <row r="7226">
          <cell r="A7226" t="str">
            <v>311230078All</v>
          </cell>
          <cell r="B7226">
            <v>798</v>
          </cell>
          <cell r="R7226" t="str">
            <v>311210041All</v>
          </cell>
          <cell r="S7226">
            <v>116</v>
          </cell>
        </row>
        <row r="7227">
          <cell r="A7227" t="str">
            <v>311230078Irrigated</v>
          </cell>
          <cell r="B7227">
            <v>1017</v>
          </cell>
          <cell r="R7227" t="str">
            <v>311210051All</v>
          </cell>
          <cell r="S7227">
            <v>50</v>
          </cell>
        </row>
        <row r="7228">
          <cell r="A7228" t="str">
            <v>311230078Nonirrigated</v>
          </cell>
          <cell r="B7228">
            <v>509</v>
          </cell>
          <cell r="R7228" t="str">
            <v>311210051Irrigated</v>
          </cell>
          <cell r="S7228">
            <v>57</v>
          </cell>
        </row>
        <row r="7229">
          <cell r="A7229" t="str">
            <v>311250011All</v>
          </cell>
          <cell r="B7229">
            <v>26</v>
          </cell>
          <cell r="R7229" t="str">
            <v>311210051NonIrrigated</v>
          </cell>
          <cell r="S7229">
            <v>41</v>
          </cell>
        </row>
        <row r="7230">
          <cell r="A7230" t="str">
            <v>311250016All</v>
          </cell>
          <cell r="B7230">
            <v>30</v>
          </cell>
          <cell r="R7230" t="str">
            <v>311210081All</v>
          </cell>
          <cell r="S7230">
            <v>36</v>
          </cell>
        </row>
        <row r="7231">
          <cell r="A7231" t="str">
            <v>311250041All</v>
          </cell>
          <cell r="B7231">
            <v>95</v>
          </cell>
          <cell r="R7231" t="str">
            <v>311230011All</v>
          </cell>
          <cell r="S7231">
            <v>28</v>
          </cell>
        </row>
        <row r="7232">
          <cell r="A7232" t="str">
            <v>311250041Irrigated</v>
          </cell>
          <cell r="B7232">
            <v>122</v>
          </cell>
          <cell r="R7232" t="str">
            <v>311230011Irrigated</v>
          </cell>
          <cell r="S7232">
            <v>42</v>
          </cell>
        </row>
        <row r="7233">
          <cell r="A7233" t="str">
            <v>311250041Nonirrigated</v>
          </cell>
          <cell r="B7233">
            <v>62</v>
          </cell>
          <cell r="R7233" t="str">
            <v>311230011NonIrrigated</v>
          </cell>
          <cell r="S7233">
            <v>21</v>
          </cell>
        </row>
        <row r="7234">
          <cell r="A7234" t="str">
            <v>311250051All</v>
          </cell>
          <cell r="B7234">
            <v>43</v>
          </cell>
          <cell r="R7234" t="str">
            <v>311230041All</v>
          </cell>
          <cell r="S7234">
            <v>106</v>
          </cell>
        </row>
        <row r="7235">
          <cell r="A7235" t="str">
            <v>311250081All</v>
          </cell>
          <cell r="B7235">
            <v>30</v>
          </cell>
          <cell r="R7235" t="str">
            <v>311230078All</v>
          </cell>
          <cell r="S7235">
            <v>798</v>
          </cell>
        </row>
        <row r="7236">
          <cell r="A7236" t="str">
            <v>311250081Irrigated</v>
          </cell>
          <cell r="B7236">
            <v>37</v>
          </cell>
          <cell r="R7236" t="str">
            <v>311230078Irrigated</v>
          </cell>
          <cell r="S7236">
            <v>1017</v>
          </cell>
        </row>
        <row r="7237">
          <cell r="A7237" t="str">
            <v>311250081Nonirrigated</v>
          </cell>
          <cell r="B7237">
            <v>23</v>
          </cell>
          <cell r="R7237" t="str">
            <v>311230078NonIrrigated</v>
          </cell>
          <cell r="S7237">
            <v>509</v>
          </cell>
        </row>
        <row r="7238">
          <cell r="A7238" t="str">
            <v>311270011All</v>
          </cell>
          <cell r="B7238">
            <v>33</v>
          </cell>
          <cell r="R7238" t="str">
            <v>311250011All</v>
          </cell>
          <cell r="S7238">
            <v>26</v>
          </cell>
        </row>
        <row r="7239">
          <cell r="A7239" t="str">
            <v>311270016All</v>
          </cell>
          <cell r="B7239">
            <v>39</v>
          </cell>
          <cell r="R7239" t="str">
            <v>311250016All</v>
          </cell>
          <cell r="S7239">
            <v>30</v>
          </cell>
        </row>
        <row r="7240">
          <cell r="A7240" t="str">
            <v>311270041All</v>
          </cell>
          <cell r="B7240">
            <v>87</v>
          </cell>
          <cell r="R7240" t="str">
            <v>311250041All</v>
          </cell>
          <cell r="S7240">
            <v>95</v>
          </cell>
        </row>
        <row r="7241">
          <cell r="A7241" t="str">
            <v>311270051All</v>
          </cell>
          <cell r="B7241">
            <v>60</v>
          </cell>
          <cell r="R7241" t="str">
            <v>311250041Irrigated</v>
          </cell>
          <cell r="S7241">
            <v>122</v>
          </cell>
        </row>
        <row r="7242">
          <cell r="A7242" t="str">
            <v>311270081All</v>
          </cell>
          <cell r="B7242">
            <v>29</v>
          </cell>
          <cell r="R7242" t="str">
            <v>311250041NonIrrigated</v>
          </cell>
          <cell r="S7242">
            <v>62</v>
          </cell>
        </row>
        <row r="7243">
          <cell r="A7243" t="str">
            <v>311290011All</v>
          </cell>
          <cell r="B7243">
            <v>31</v>
          </cell>
          <cell r="R7243" t="str">
            <v>311250051All</v>
          </cell>
          <cell r="S7243">
            <v>43</v>
          </cell>
        </row>
        <row r="7244">
          <cell r="A7244" t="str">
            <v>311290016All</v>
          </cell>
          <cell r="B7244">
            <v>38</v>
          </cell>
          <cell r="R7244" t="str">
            <v>311250081All</v>
          </cell>
          <cell r="S7244">
            <v>30</v>
          </cell>
        </row>
        <row r="7245">
          <cell r="A7245" t="str">
            <v>311290041All</v>
          </cell>
          <cell r="B7245">
            <v>90</v>
          </cell>
          <cell r="R7245" t="str">
            <v>311250081Irrigated</v>
          </cell>
          <cell r="S7245">
            <v>37</v>
          </cell>
        </row>
        <row r="7246">
          <cell r="A7246" t="str">
            <v>311290041Irrigated</v>
          </cell>
          <cell r="B7246">
            <v>128</v>
          </cell>
          <cell r="R7246" t="str">
            <v>311250081NonIrrigated</v>
          </cell>
          <cell r="S7246">
            <v>23</v>
          </cell>
        </row>
        <row r="7247">
          <cell r="A7247" t="str">
            <v>311290041Nonirrigated</v>
          </cell>
          <cell r="B7247">
            <v>66</v>
          </cell>
          <cell r="R7247" t="str">
            <v>311270011All</v>
          </cell>
          <cell r="S7247">
            <v>33</v>
          </cell>
        </row>
        <row r="7248">
          <cell r="A7248" t="str">
            <v>311290051All</v>
          </cell>
          <cell r="B7248">
            <v>63</v>
          </cell>
          <cell r="R7248" t="str">
            <v>311270016All</v>
          </cell>
          <cell r="S7248">
            <v>39</v>
          </cell>
        </row>
        <row r="7249">
          <cell r="A7249" t="str">
            <v>311290081All</v>
          </cell>
          <cell r="B7249">
            <v>29</v>
          </cell>
          <cell r="R7249" t="str">
            <v>311270041All</v>
          </cell>
          <cell r="S7249">
            <v>87</v>
          </cell>
        </row>
        <row r="7250">
          <cell r="A7250" t="str">
            <v>311290081Irrigated</v>
          </cell>
          <cell r="B7250">
            <v>39</v>
          </cell>
          <cell r="R7250" t="str">
            <v>311270051All</v>
          </cell>
          <cell r="S7250">
            <v>60</v>
          </cell>
        </row>
        <row r="7251">
          <cell r="A7251" t="str">
            <v>311290081Nonirrigated</v>
          </cell>
          <cell r="B7251">
            <v>25</v>
          </cell>
          <cell r="R7251" t="str">
            <v>311270081All</v>
          </cell>
          <cell r="S7251">
            <v>29</v>
          </cell>
        </row>
        <row r="7252">
          <cell r="A7252" t="str">
            <v>311310011All</v>
          </cell>
          <cell r="B7252">
            <v>34</v>
          </cell>
          <cell r="R7252" t="str">
            <v>311290011All</v>
          </cell>
          <cell r="S7252">
            <v>31</v>
          </cell>
        </row>
        <row r="7253">
          <cell r="A7253" t="str">
            <v>311310016All</v>
          </cell>
          <cell r="B7253">
            <v>39</v>
          </cell>
          <cell r="R7253" t="str">
            <v>311290016All</v>
          </cell>
          <cell r="S7253">
            <v>38</v>
          </cell>
        </row>
        <row r="7254">
          <cell r="A7254" t="str">
            <v>311310041All</v>
          </cell>
          <cell r="B7254">
            <v>81</v>
          </cell>
          <cell r="R7254" t="str">
            <v>311290041All</v>
          </cell>
          <cell r="S7254">
            <v>90</v>
          </cell>
        </row>
        <row r="7255">
          <cell r="A7255" t="str">
            <v>311310051All</v>
          </cell>
          <cell r="B7255">
            <v>60</v>
          </cell>
          <cell r="R7255" t="str">
            <v>311290041Irrigated</v>
          </cell>
          <cell r="S7255">
            <v>128</v>
          </cell>
        </row>
        <row r="7256">
          <cell r="A7256" t="str">
            <v>311310081All</v>
          </cell>
          <cell r="B7256">
            <v>27</v>
          </cell>
          <cell r="R7256" t="str">
            <v>311290041NonIrrigated</v>
          </cell>
          <cell r="S7256">
            <v>66</v>
          </cell>
        </row>
        <row r="7257">
          <cell r="A7257" t="str">
            <v>311330011All</v>
          </cell>
          <cell r="B7257">
            <v>33</v>
          </cell>
          <cell r="R7257" t="str">
            <v>311290051All</v>
          </cell>
          <cell r="S7257">
            <v>63</v>
          </cell>
        </row>
        <row r="7258">
          <cell r="A7258" t="str">
            <v>311330016All</v>
          </cell>
          <cell r="B7258">
            <v>37</v>
          </cell>
          <cell r="R7258" t="str">
            <v>311290081All</v>
          </cell>
          <cell r="S7258">
            <v>29</v>
          </cell>
        </row>
        <row r="7259">
          <cell r="A7259" t="str">
            <v>311330041All</v>
          </cell>
          <cell r="B7259">
            <v>75</v>
          </cell>
          <cell r="R7259" t="str">
            <v>311290081Irrigated</v>
          </cell>
          <cell r="S7259">
            <v>39</v>
          </cell>
        </row>
        <row r="7260">
          <cell r="A7260" t="str">
            <v>311330051All</v>
          </cell>
          <cell r="B7260">
            <v>60</v>
          </cell>
          <cell r="R7260" t="str">
            <v>311290081NonIrrigated</v>
          </cell>
          <cell r="S7260">
            <v>25</v>
          </cell>
        </row>
        <row r="7261">
          <cell r="A7261" t="str">
            <v>311330081All</v>
          </cell>
          <cell r="B7261">
            <v>26</v>
          </cell>
          <cell r="R7261" t="str">
            <v>311310011All</v>
          </cell>
          <cell r="S7261">
            <v>34</v>
          </cell>
        </row>
        <row r="7262">
          <cell r="A7262" t="str">
            <v>311350011All</v>
          </cell>
          <cell r="B7262">
            <v>27</v>
          </cell>
          <cell r="R7262" t="str">
            <v>311310016All</v>
          </cell>
          <cell r="S7262">
            <v>39</v>
          </cell>
        </row>
        <row r="7263">
          <cell r="A7263" t="str">
            <v>311350016All</v>
          </cell>
          <cell r="B7263">
            <v>32</v>
          </cell>
          <cell r="R7263" t="str">
            <v>311310041All</v>
          </cell>
          <cell r="S7263">
            <v>81</v>
          </cell>
        </row>
        <row r="7264">
          <cell r="A7264" t="str">
            <v>311350016Irrigated</v>
          </cell>
          <cell r="B7264">
            <v>46</v>
          </cell>
          <cell r="R7264" t="str">
            <v>311310051All</v>
          </cell>
          <cell r="S7264">
            <v>60</v>
          </cell>
        </row>
        <row r="7265">
          <cell r="A7265" t="str">
            <v>311350016Nonirrigated</v>
          </cell>
          <cell r="B7265">
            <v>24</v>
          </cell>
          <cell r="R7265" t="str">
            <v>311310081All</v>
          </cell>
          <cell r="S7265">
            <v>27</v>
          </cell>
        </row>
        <row r="7266">
          <cell r="A7266" t="str">
            <v>311350041All</v>
          </cell>
          <cell r="B7266">
            <v>78</v>
          </cell>
          <cell r="R7266" t="str">
            <v>311330011All</v>
          </cell>
          <cell r="S7266">
            <v>33</v>
          </cell>
        </row>
        <row r="7267">
          <cell r="A7267" t="str">
            <v>311350041Irrigated</v>
          </cell>
          <cell r="B7267">
            <v>128</v>
          </cell>
          <cell r="R7267" t="str">
            <v>311330016All</v>
          </cell>
          <cell r="S7267">
            <v>37</v>
          </cell>
        </row>
        <row r="7268">
          <cell r="A7268" t="str">
            <v>311350041Nonirrigated</v>
          </cell>
          <cell r="B7268">
            <v>37</v>
          </cell>
          <cell r="R7268" t="str">
            <v>311330041All</v>
          </cell>
          <cell r="S7268">
            <v>75</v>
          </cell>
        </row>
        <row r="7269">
          <cell r="A7269" t="str">
            <v>311350051All</v>
          </cell>
          <cell r="B7269">
            <v>43</v>
          </cell>
          <cell r="R7269" t="str">
            <v>311330051All</v>
          </cell>
          <cell r="S7269">
            <v>60</v>
          </cell>
        </row>
        <row r="7270">
          <cell r="A7270" t="str">
            <v>311350051Irrigated</v>
          </cell>
          <cell r="B7270">
            <v>60</v>
          </cell>
          <cell r="R7270" t="str">
            <v>311330081All</v>
          </cell>
          <cell r="S7270">
            <v>26</v>
          </cell>
        </row>
        <row r="7271">
          <cell r="A7271" t="str">
            <v>311350051Nonirrigated</v>
          </cell>
          <cell r="B7271">
            <v>30</v>
          </cell>
          <cell r="R7271" t="str">
            <v>311350011All</v>
          </cell>
          <cell r="S7271">
            <v>27</v>
          </cell>
        </row>
        <row r="7272">
          <cell r="A7272" t="str">
            <v>311350078All</v>
          </cell>
          <cell r="B7272">
            <v>635</v>
          </cell>
          <cell r="R7272" t="str">
            <v>311350016All</v>
          </cell>
          <cell r="S7272">
            <v>32</v>
          </cell>
        </row>
        <row r="7273">
          <cell r="A7273" t="str">
            <v>311350081All</v>
          </cell>
          <cell r="B7273">
            <v>35</v>
          </cell>
          <cell r="R7273" t="str">
            <v>311350016Irrigated</v>
          </cell>
          <cell r="S7273">
            <v>46</v>
          </cell>
        </row>
        <row r="7274">
          <cell r="A7274" t="str">
            <v>311370011All</v>
          </cell>
          <cell r="B7274">
            <v>29</v>
          </cell>
          <cell r="R7274" t="str">
            <v>311350016NonIrrigated</v>
          </cell>
          <cell r="S7274">
            <v>24</v>
          </cell>
        </row>
        <row r="7275">
          <cell r="A7275" t="str">
            <v>311370011Irrigated</v>
          </cell>
          <cell r="B7275">
            <v>40</v>
          </cell>
          <cell r="R7275" t="str">
            <v>311350041All</v>
          </cell>
          <cell r="S7275">
            <v>78</v>
          </cell>
        </row>
        <row r="7276">
          <cell r="A7276" t="str">
            <v>311370011Nonirrigated</v>
          </cell>
          <cell r="B7276">
            <v>26</v>
          </cell>
          <cell r="R7276" t="str">
            <v>311350041Irrigated</v>
          </cell>
          <cell r="S7276">
            <v>128</v>
          </cell>
        </row>
        <row r="7277">
          <cell r="A7277" t="str">
            <v>311370016All</v>
          </cell>
          <cell r="B7277">
            <v>31</v>
          </cell>
          <cell r="R7277" t="str">
            <v>311350041NonIrrigated</v>
          </cell>
          <cell r="S7277">
            <v>37</v>
          </cell>
        </row>
        <row r="7278">
          <cell r="A7278" t="str">
            <v>311370041All</v>
          </cell>
          <cell r="B7278">
            <v>133</v>
          </cell>
          <cell r="R7278" t="str">
            <v>311350051All</v>
          </cell>
          <cell r="S7278">
            <v>43</v>
          </cell>
        </row>
        <row r="7279">
          <cell r="A7279" t="str">
            <v>311370051All</v>
          </cell>
          <cell r="B7279">
            <v>66</v>
          </cell>
          <cell r="R7279" t="str">
            <v>311350051Irrigated</v>
          </cell>
          <cell r="S7279">
            <v>60</v>
          </cell>
        </row>
        <row r="7280">
          <cell r="A7280" t="str">
            <v>311370051Irrigated</v>
          </cell>
          <cell r="B7280">
            <v>71</v>
          </cell>
          <cell r="R7280" t="str">
            <v>311350051NonIrrigated</v>
          </cell>
          <cell r="S7280">
            <v>30</v>
          </cell>
        </row>
        <row r="7281">
          <cell r="A7281" t="str">
            <v>311370051Nonirrigated</v>
          </cell>
          <cell r="B7281">
            <v>48</v>
          </cell>
          <cell r="R7281" t="str">
            <v>311350078All</v>
          </cell>
          <cell r="S7281">
            <v>635</v>
          </cell>
        </row>
        <row r="7282">
          <cell r="A7282" t="str">
            <v>311370078All</v>
          </cell>
          <cell r="B7282">
            <v>1214</v>
          </cell>
          <cell r="R7282" t="str">
            <v>311350081All</v>
          </cell>
          <cell r="S7282">
            <v>35</v>
          </cell>
        </row>
        <row r="7283">
          <cell r="A7283" t="str">
            <v>311370081All</v>
          </cell>
          <cell r="B7283">
            <v>41</v>
          </cell>
          <cell r="R7283" t="str">
            <v>311370011All</v>
          </cell>
          <cell r="S7283">
            <v>29</v>
          </cell>
        </row>
        <row r="7284">
          <cell r="A7284" t="str">
            <v>311390011All</v>
          </cell>
          <cell r="B7284">
            <v>29</v>
          </cell>
          <cell r="R7284" t="str">
            <v>311370011Irrigated</v>
          </cell>
          <cell r="S7284">
            <v>40</v>
          </cell>
        </row>
        <row r="7285">
          <cell r="A7285" t="str">
            <v>311390011Irrigated</v>
          </cell>
          <cell r="B7285">
            <v>29</v>
          </cell>
          <cell r="R7285" t="str">
            <v>311370011NonIrrigated</v>
          </cell>
          <cell r="S7285">
            <v>26</v>
          </cell>
        </row>
        <row r="7286">
          <cell r="A7286" t="str">
            <v>311390011Nonirrigated</v>
          </cell>
          <cell r="B7286">
            <v>29</v>
          </cell>
          <cell r="R7286" t="str">
            <v>311370016All</v>
          </cell>
          <cell r="S7286">
            <v>31</v>
          </cell>
        </row>
        <row r="7287">
          <cell r="A7287" t="str">
            <v>311390016All</v>
          </cell>
          <cell r="B7287">
            <v>51</v>
          </cell>
          <cell r="R7287" t="str">
            <v>311370041All</v>
          </cell>
          <cell r="S7287">
            <v>133</v>
          </cell>
        </row>
        <row r="7288">
          <cell r="A7288" t="str">
            <v>311390041All</v>
          </cell>
          <cell r="B7288">
            <v>111</v>
          </cell>
          <cell r="R7288" t="str">
            <v>311370051All</v>
          </cell>
          <cell r="S7288">
            <v>66</v>
          </cell>
        </row>
        <row r="7289">
          <cell r="A7289" t="str">
            <v>311390041Irrigated</v>
          </cell>
          <cell r="B7289">
            <v>134</v>
          </cell>
          <cell r="R7289" t="str">
            <v>311370051Irrigated</v>
          </cell>
          <cell r="S7289">
            <v>71</v>
          </cell>
        </row>
        <row r="7290">
          <cell r="A7290" t="str">
            <v>311390041Nonirrigated</v>
          </cell>
          <cell r="B7290">
            <v>76</v>
          </cell>
          <cell r="R7290" t="str">
            <v>311370051NonIrrigated</v>
          </cell>
          <cell r="S7290">
            <v>48</v>
          </cell>
        </row>
        <row r="7291">
          <cell r="A7291" t="str">
            <v>311390081All</v>
          </cell>
          <cell r="B7291">
            <v>33</v>
          </cell>
          <cell r="R7291" t="str">
            <v>311370078All</v>
          </cell>
          <cell r="S7291">
            <v>1214</v>
          </cell>
        </row>
        <row r="7292">
          <cell r="A7292" t="str">
            <v>311390081Irrigated</v>
          </cell>
          <cell r="B7292">
            <v>38</v>
          </cell>
          <cell r="R7292" t="str">
            <v>311370081All</v>
          </cell>
          <cell r="S7292">
            <v>41</v>
          </cell>
        </row>
        <row r="7293">
          <cell r="A7293" t="str">
            <v>311390081Nonirrigated</v>
          </cell>
          <cell r="B7293">
            <v>25</v>
          </cell>
          <cell r="R7293" t="str">
            <v>311390011All</v>
          </cell>
          <cell r="S7293">
            <v>29</v>
          </cell>
        </row>
        <row r="7294">
          <cell r="A7294" t="str">
            <v>311410011All</v>
          </cell>
          <cell r="B7294">
            <v>30</v>
          </cell>
          <cell r="R7294" t="str">
            <v>311390011Irrigated</v>
          </cell>
          <cell r="S7294">
            <v>29</v>
          </cell>
        </row>
        <row r="7295">
          <cell r="A7295" t="str">
            <v>311410011Irrigated</v>
          </cell>
          <cell r="B7295">
            <v>35</v>
          </cell>
          <cell r="R7295" t="str">
            <v>311390011NonIrrigated</v>
          </cell>
          <cell r="S7295">
            <v>29</v>
          </cell>
        </row>
        <row r="7296">
          <cell r="A7296" t="str">
            <v>311410011Nonirrigated</v>
          </cell>
          <cell r="B7296">
            <v>29</v>
          </cell>
          <cell r="R7296" t="str">
            <v>311390016All</v>
          </cell>
          <cell r="S7296">
            <v>51</v>
          </cell>
        </row>
        <row r="7297">
          <cell r="A7297" t="str">
            <v>311410016All</v>
          </cell>
          <cell r="B7297">
            <v>51</v>
          </cell>
          <cell r="R7297" t="str">
            <v>311390041All</v>
          </cell>
          <cell r="S7297">
            <v>111</v>
          </cell>
        </row>
        <row r="7298">
          <cell r="A7298" t="str">
            <v>311410041All</v>
          </cell>
          <cell r="B7298">
            <v>116</v>
          </cell>
          <cell r="R7298" t="str">
            <v>311390041Irrigated</v>
          </cell>
          <cell r="S7298">
            <v>134</v>
          </cell>
        </row>
        <row r="7299">
          <cell r="A7299" t="str">
            <v>311410041Irrigated</v>
          </cell>
          <cell r="B7299">
            <v>131</v>
          </cell>
          <cell r="R7299" t="str">
            <v>311390041NonIrrigated</v>
          </cell>
          <cell r="S7299">
            <v>76</v>
          </cell>
        </row>
        <row r="7300">
          <cell r="A7300" t="str">
            <v>311410041Nonirrigated</v>
          </cell>
          <cell r="B7300">
            <v>85</v>
          </cell>
          <cell r="R7300" t="str">
            <v>311390081All</v>
          </cell>
          <cell r="S7300">
            <v>33</v>
          </cell>
        </row>
        <row r="7301">
          <cell r="A7301" t="str">
            <v>311410051All</v>
          </cell>
          <cell r="B7301">
            <v>51</v>
          </cell>
          <cell r="R7301" t="str">
            <v>311390081Irrigated</v>
          </cell>
          <cell r="S7301">
            <v>38</v>
          </cell>
        </row>
        <row r="7302">
          <cell r="A7302" t="str">
            <v>311410081All</v>
          </cell>
          <cell r="B7302">
            <v>34</v>
          </cell>
          <cell r="R7302" t="str">
            <v>311390081NonIrrigated</v>
          </cell>
          <cell r="S7302">
            <v>25</v>
          </cell>
        </row>
        <row r="7303">
          <cell r="A7303" t="str">
            <v>311410081Irrigated</v>
          </cell>
          <cell r="B7303">
            <v>39</v>
          </cell>
          <cell r="R7303" t="str">
            <v>311410011All</v>
          </cell>
          <cell r="S7303">
            <v>30</v>
          </cell>
        </row>
        <row r="7304">
          <cell r="A7304" t="str">
            <v>311410081Nonirrigated</v>
          </cell>
          <cell r="B7304">
            <v>28</v>
          </cell>
          <cell r="R7304" t="str">
            <v>311410011Irrigated</v>
          </cell>
          <cell r="S7304">
            <v>35</v>
          </cell>
        </row>
        <row r="7305">
          <cell r="A7305" t="str">
            <v>311430011All</v>
          </cell>
          <cell r="B7305">
            <v>32</v>
          </cell>
          <cell r="R7305" t="str">
            <v>311410011NonIrrigated</v>
          </cell>
          <cell r="S7305">
            <v>29</v>
          </cell>
        </row>
        <row r="7306">
          <cell r="A7306" t="str">
            <v>311430016All</v>
          </cell>
          <cell r="B7306">
            <v>36</v>
          </cell>
          <cell r="R7306" t="str">
            <v>311410016All</v>
          </cell>
          <cell r="S7306">
            <v>51</v>
          </cell>
        </row>
        <row r="7307">
          <cell r="A7307" t="str">
            <v>311430041All</v>
          </cell>
          <cell r="B7307">
            <v>115</v>
          </cell>
          <cell r="R7307" t="str">
            <v>311410041All</v>
          </cell>
          <cell r="S7307">
            <v>116</v>
          </cell>
        </row>
        <row r="7308">
          <cell r="A7308" t="str">
            <v>311430051All</v>
          </cell>
          <cell r="B7308">
            <v>60</v>
          </cell>
          <cell r="R7308" t="str">
            <v>311410041Irrigated</v>
          </cell>
          <cell r="S7308">
            <v>131</v>
          </cell>
        </row>
        <row r="7309">
          <cell r="A7309" t="str">
            <v>311430051Irrigated</v>
          </cell>
          <cell r="B7309">
            <v>78</v>
          </cell>
          <cell r="R7309" t="str">
            <v>311410041NonIrrigated</v>
          </cell>
          <cell r="S7309">
            <v>85</v>
          </cell>
        </row>
        <row r="7310">
          <cell r="A7310" t="str">
            <v>311430051Nonirrigated</v>
          </cell>
          <cell r="B7310">
            <v>57</v>
          </cell>
          <cell r="R7310" t="str">
            <v>311410051All</v>
          </cell>
          <cell r="S7310">
            <v>51</v>
          </cell>
        </row>
        <row r="7311">
          <cell r="A7311" t="str">
            <v>311430081All</v>
          </cell>
          <cell r="B7311">
            <v>36</v>
          </cell>
          <cell r="R7311" t="str">
            <v>311410081All</v>
          </cell>
          <cell r="S7311">
            <v>34</v>
          </cell>
        </row>
        <row r="7312">
          <cell r="A7312" t="str">
            <v>311430081Irrigated</v>
          </cell>
          <cell r="B7312">
            <v>40</v>
          </cell>
          <cell r="R7312" t="str">
            <v>311410081Irrigated</v>
          </cell>
          <cell r="S7312">
            <v>39</v>
          </cell>
        </row>
        <row r="7313">
          <cell r="A7313" t="str">
            <v>311430081Nonirrigated</v>
          </cell>
          <cell r="B7313">
            <v>26</v>
          </cell>
          <cell r="R7313" t="str">
            <v>311410081NonIrrigated</v>
          </cell>
          <cell r="S7313">
            <v>28</v>
          </cell>
        </row>
        <row r="7314">
          <cell r="A7314" t="str">
            <v>311450011All</v>
          </cell>
          <cell r="B7314">
            <v>34</v>
          </cell>
          <cell r="R7314" t="str">
            <v>311430011All</v>
          </cell>
          <cell r="S7314">
            <v>32</v>
          </cell>
        </row>
        <row r="7315">
          <cell r="A7315" t="str">
            <v>311450016All</v>
          </cell>
          <cell r="B7315">
            <v>32</v>
          </cell>
          <cell r="R7315" t="str">
            <v>311430016All</v>
          </cell>
          <cell r="S7315">
            <v>36</v>
          </cell>
        </row>
        <row r="7316">
          <cell r="A7316" t="str">
            <v>311450016Irrigated</v>
          </cell>
          <cell r="B7316">
            <v>44</v>
          </cell>
          <cell r="R7316" t="str">
            <v>311430041All</v>
          </cell>
          <cell r="S7316">
            <v>115</v>
          </cell>
        </row>
        <row r="7317">
          <cell r="A7317" t="str">
            <v>311450016Nonirrigated</v>
          </cell>
          <cell r="B7317">
            <v>26</v>
          </cell>
          <cell r="R7317" t="str">
            <v>311430051All</v>
          </cell>
          <cell r="S7317">
            <v>60</v>
          </cell>
        </row>
        <row r="7318">
          <cell r="A7318" t="str">
            <v>311450041All</v>
          </cell>
          <cell r="B7318">
            <v>74</v>
          </cell>
          <cell r="R7318" t="str">
            <v>311430051Irrigated</v>
          </cell>
          <cell r="S7318">
            <v>78</v>
          </cell>
        </row>
        <row r="7319">
          <cell r="A7319" t="str">
            <v>311450041Irrigated</v>
          </cell>
          <cell r="B7319">
            <v>122</v>
          </cell>
          <cell r="R7319" t="str">
            <v>311430051NonIrrigated</v>
          </cell>
          <cell r="S7319">
            <v>57</v>
          </cell>
        </row>
        <row r="7320">
          <cell r="A7320" t="str">
            <v>311450041Nonirrigated</v>
          </cell>
          <cell r="B7320">
            <v>50</v>
          </cell>
          <cell r="R7320" t="str">
            <v>311430081All</v>
          </cell>
          <cell r="S7320">
            <v>36</v>
          </cell>
        </row>
        <row r="7321">
          <cell r="A7321" t="str">
            <v>311450051All</v>
          </cell>
          <cell r="B7321">
            <v>50</v>
          </cell>
          <cell r="R7321" t="str">
            <v>311430081Irrigated</v>
          </cell>
          <cell r="S7321">
            <v>40</v>
          </cell>
        </row>
        <row r="7322">
          <cell r="A7322" t="str">
            <v>311450078All</v>
          </cell>
          <cell r="B7322">
            <v>902</v>
          </cell>
          <cell r="R7322" t="str">
            <v>311430081NonIrrigated</v>
          </cell>
          <cell r="S7322">
            <v>26</v>
          </cell>
        </row>
        <row r="7323">
          <cell r="A7323" t="str">
            <v>311450081All</v>
          </cell>
          <cell r="B7323">
            <v>36</v>
          </cell>
          <cell r="R7323" t="str">
            <v>311450011All</v>
          </cell>
          <cell r="S7323">
            <v>34</v>
          </cell>
        </row>
        <row r="7324">
          <cell r="A7324" t="str">
            <v>311470011All</v>
          </cell>
          <cell r="B7324">
            <v>33</v>
          </cell>
          <cell r="R7324" t="str">
            <v>311450016All</v>
          </cell>
          <cell r="S7324">
            <v>32</v>
          </cell>
        </row>
        <row r="7325">
          <cell r="A7325" t="str">
            <v>311470016All</v>
          </cell>
          <cell r="B7325">
            <v>39</v>
          </cell>
          <cell r="R7325" t="str">
            <v>311450016Irrigated</v>
          </cell>
          <cell r="S7325">
            <v>44</v>
          </cell>
        </row>
        <row r="7326">
          <cell r="A7326" t="str">
            <v>311470041All</v>
          </cell>
          <cell r="B7326">
            <v>95</v>
          </cell>
          <cell r="R7326" t="str">
            <v>311450016NonIrrigated</v>
          </cell>
          <cell r="S7326">
            <v>26</v>
          </cell>
        </row>
        <row r="7327">
          <cell r="A7327" t="str">
            <v>311470051All</v>
          </cell>
          <cell r="B7327">
            <v>60</v>
          </cell>
          <cell r="R7327" t="str">
            <v>311450041All</v>
          </cell>
          <cell r="S7327">
            <v>74</v>
          </cell>
        </row>
        <row r="7328">
          <cell r="A7328" t="str">
            <v>311470081All</v>
          </cell>
          <cell r="B7328">
            <v>30</v>
          </cell>
          <cell r="R7328" t="str">
            <v>311450041Irrigated</v>
          </cell>
          <cell r="S7328">
            <v>122</v>
          </cell>
        </row>
        <row r="7329">
          <cell r="A7329" t="str">
            <v>311490011All</v>
          </cell>
          <cell r="B7329">
            <v>36</v>
          </cell>
          <cell r="R7329" t="str">
            <v>311450041NonIrrigated</v>
          </cell>
          <cell r="S7329">
            <v>50</v>
          </cell>
        </row>
        <row r="7330">
          <cell r="A7330" t="str">
            <v>311490016All</v>
          </cell>
          <cell r="B7330">
            <v>46</v>
          </cell>
          <cell r="R7330" t="str">
            <v>311450051All</v>
          </cell>
          <cell r="S7330">
            <v>50</v>
          </cell>
        </row>
        <row r="7331">
          <cell r="A7331" t="str">
            <v>311490041All</v>
          </cell>
          <cell r="B7331">
            <v>106</v>
          </cell>
          <cell r="R7331" t="str">
            <v>311450078All</v>
          </cell>
          <cell r="S7331">
            <v>902</v>
          </cell>
        </row>
        <row r="7332">
          <cell r="A7332" t="str">
            <v>311490081All</v>
          </cell>
          <cell r="B7332">
            <v>32</v>
          </cell>
          <cell r="R7332" t="str">
            <v>311450081All</v>
          </cell>
          <cell r="S7332">
            <v>36</v>
          </cell>
        </row>
        <row r="7333">
          <cell r="A7333" t="str">
            <v>311510011All</v>
          </cell>
          <cell r="B7333">
            <v>31</v>
          </cell>
          <cell r="R7333" t="str">
            <v>311470011All</v>
          </cell>
          <cell r="S7333">
            <v>33</v>
          </cell>
        </row>
        <row r="7334">
          <cell r="A7334" t="str">
            <v>311510016All</v>
          </cell>
          <cell r="B7334">
            <v>38</v>
          </cell>
          <cell r="R7334" t="str">
            <v>311470016All</v>
          </cell>
          <cell r="S7334">
            <v>39</v>
          </cell>
        </row>
        <row r="7335">
          <cell r="A7335" t="str">
            <v>311510041All</v>
          </cell>
          <cell r="B7335">
            <v>97</v>
          </cell>
          <cell r="R7335" t="str">
            <v>311470041All</v>
          </cell>
          <cell r="S7335">
            <v>95</v>
          </cell>
        </row>
        <row r="7336">
          <cell r="A7336" t="str">
            <v>311510041Irrigated</v>
          </cell>
          <cell r="B7336">
            <v>128</v>
          </cell>
          <cell r="R7336" t="str">
            <v>311470051All</v>
          </cell>
          <cell r="S7336">
            <v>60</v>
          </cell>
        </row>
        <row r="7337">
          <cell r="A7337" t="str">
            <v>311510041Nonirrigated</v>
          </cell>
          <cell r="B7337">
            <v>67</v>
          </cell>
          <cell r="R7337" t="str">
            <v>311470081All</v>
          </cell>
          <cell r="S7337">
            <v>30</v>
          </cell>
        </row>
        <row r="7338">
          <cell r="A7338" t="str">
            <v>311510051All</v>
          </cell>
          <cell r="B7338">
            <v>60</v>
          </cell>
          <cell r="R7338" t="str">
            <v>311490011All</v>
          </cell>
          <cell r="S7338">
            <v>36</v>
          </cell>
        </row>
        <row r="7339">
          <cell r="A7339" t="str">
            <v>311510081All</v>
          </cell>
          <cell r="B7339">
            <v>29</v>
          </cell>
          <cell r="R7339" t="str">
            <v>311490016All</v>
          </cell>
          <cell r="S7339">
            <v>46</v>
          </cell>
        </row>
        <row r="7340">
          <cell r="A7340" t="str">
            <v>311510081Irrigated</v>
          </cell>
          <cell r="B7340">
            <v>39</v>
          </cell>
          <cell r="R7340" t="str">
            <v>311490041All</v>
          </cell>
          <cell r="S7340">
            <v>106</v>
          </cell>
        </row>
        <row r="7341">
          <cell r="A7341" t="str">
            <v>311510081Nonirrigated</v>
          </cell>
          <cell r="B7341">
            <v>25</v>
          </cell>
          <cell r="R7341" t="str">
            <v>311490081All</v>
          </cell>
          <cell r="S7341">
            <v>32</v>
          </cell>
        </row>
        <row r="7342">
          <cell r="A7342" t="str">
            <v>311530011All</v>
          </cell>
          <cell r="B7342">
            <v>34</v>
          </cell>
          <cell r="R7342" t="str">
            <v>311510011All</v>
          </cell>
          <cell r="S7342">
            <v>31</v>
          </cell>
        </row>
        <row r="7343">
          <cell r="A7343" t="str">
            <v>311530041All</v>
          </cell>
          <cell r="B7343">
            <v>95</v>
          </cell>
          <cell r="R7343" t="str">
            <v>311510016All</v>
          </cell>
          <cell r="S7343">
            <v>38</v>
          </cell>
        </row>
        <row r="7344">
          <cell r="A7344" t="str">
            <v>311530051All</v>
          </cell>
          <cell r="B7344">
            <v>62</v>
          </cell>
          <cell r="R7344" t="str">
            <v>311510041All</v>
          </cell>
          <cell r="S7344">
            <v>97</v>
          </cell>
        </row>
        <row r="7345">
          <cell r="A7345" t="str">
            <v>311530081All</v>
          </cell>
          <cell r="B7345">
            <v>32</v>
          </cell>
          <cell r="R7345" t="str">
            <v>311510041Irrigated</v>
          </cell>
          <cell r="S7345">
            <v>128</v>
          </cell>
        </row>
        <row r="7346">
          <cell r="A7346" t="str">
            <v>311550011All</v>
          </cell>
          <cell r="B7346">
            <v>34</v>
          </cell>
          <cell r="R7346" t="str">
            <v>311510041NonIrrigated</v>
          </cell>
          <cell r="S7346">
            <v>67</v>
          </cell>
        </row>
        <row r="7347">
          <cell r="A7347" t="str">
            <v>311550016All</v>
          </cell>
          <cell r="B7347">
            <v>39</v>
          </cell>
          <cell r="R7347" t="str">
            <v>311510051All</v>
          </cell>
          <cell r="S7347">
            <v>60</v>
          </cell>
        </row>
        <row r="7348">
          <cell r="A7348" t="str">
            <v>311550041All</v>
          </cell>
          <cell r="B7348">
            <v>97</v>
          </cell>
          <cell r="R7348" t="str">
            <v>311510081All</v>
          </cell>
          <cell r="S7348">
            <v>29</v>
          </cell>
        </row>
        <row r="7349">
          <cell r="A7349" t="str">
            <v>311550041Irrigated</v>
          </cell>
          <cell r="B7349">
            <v>125</v>
          </cell>
          <cell r="R7349" t="str">
            <v>311510081Irrigated</v>
          </cell>
          <cell r="S7349">
            <v>39</v>
          </cell>
        </row>
        <row r="7350">
          <cell r="A7350" t="str">
            <v>311550041Nonirrigated</v>
          </cell>
          <cell r="B7350">
            <v>85</v>
          </cell>
          <cell r="R7350" t="str">
            <v>311510081NonIrrigated</v>
          </cell>
          <cell r="S7350">
            <v>25</v>
          </cell>
        </row>
        <row r="7351">
          <cell r="A7351" t="str">
            <v>311550051All</v>
          </cell>
          <cell r="B7351">
            <v>60</v>
          </cell>
          <cell r="R7351" t="str">
            <v>311530011All</v>
          </cell>
          <cell r="S7351">
            <v>34</v>
          </cell>
        </row>
        <row r="7352">
          <cell r="A7352" t="str">
            <v>311550081All</v>
          </cell>
          <cell r="B7352">
            <v>32</v>
          </cell>
          <cell r="R7352" t="str">
            <v>311530041All</v>
          </cell>
          <cell r="S7352">
            <v>95</v>
          </cell>
        </row>
        <row r="7353">
          <cell r="A7353" t="str">
            <v>311550081Irrigated</v>
          </cell>
          <cell r="B7353">
            <v>39</v>
          </cell>
          <cell r="R7353" t="str">
            <v>311530051All</v>
          </cell>
          <cell r="S7353">
            <v>62</v>
          </cell>
        </row>
        <row r="7354">
          <cell r="A7354" t="str">
            <v>311550081Nonirrigated</v>
          </cell>
          <cell r="B7354">
            <v>30</v>
          </cell>
          <cell r="R7354" t="str">
            <v>311530081All</v>
          </cell>
          <cell r="S7354">
            <v>32</v>
          </cell>
        </row>
        <row r="7355">
          <cell r="A7355" t="str">
            <v>311570011All</v>
          </cell>
          <cell r="B7355">
            <v>24</v>
          </cell>
          <cell r="R7355" t="str">
            <v>311550011All</v>
          </cell>
          <cell r="S7355">
            <v>34</v>
          </cell>
        </row>
        <row r="7356">
          <cell r="A7356" t="str">
            <v>311570011Irrigated</v>
          </cell>
          <cell r="B7356">
            <v>32</v>
          </cell>
          <cell r="R7356" t="str">
            <v>311550016All</v>
          </cell>
          <cell r="S7356">
            <v>39</v>
          </cell>
        </row>
        <row r="7357">
          <cell r="A7357" t="str">
            <v>311570011Nonirrigated</v>
          </cell>
          <cell r="B7357">
            <v>18</v>
          </cell>
          <cell r="R7357" t="str">
            <v>311550041All</v>
          </cell>
          <cell r="S7357">
            <v>97</v>
          </cell>
        </row>
        <row r="7358">
          <cell r="A7358" t="str">
            <v>311570016All</v>
          </cell>
          <cell r="B7358">
            <v>39</v>
          </cell>
          <cell r="R7358" t="str">
            <v>311550041Irrigated</v>
          </cell>
          <cell r="S7358">
            <v>125</v>
          </cell>
        </row>
        <row r="7359">
          <cell r="A7359" t="str">
            <v>311570016Irrigated</v>
          </cell>
          <cell r="B7359">
            <v>48</v>
          </cell>
          <cell r="R7359" t="str">
            <v>311550041NonIrrigated</v>
          </cell>
          <cell r="S7359">
            <v>85</v>
          </cell>
        </row>
        <row r="7360">
          <cell r="A7360" t="str">
            <v>311570016Nonirrigated</v>
          </cell>
          <cell r="B7360">
            <v>14</v>
          </cell>
          <cell r="R7360" t="str">
            <v>311550051All</v>
          </cell>
          <cell r="S7360">
            <v>60</v>
          </cell>
        </row>
        <row r="7361">
          <cell r="A7361" t="str">
            <v>311570041All</v>
          </cell>
          <cell r="B7361">
            <v>100</v>
          </cell>
          <cell r="R7361" t="str">
            <v>311550081All</v>
          </cell>
          <cell r="S7361">
            <v>32</v>
          </cell>
        </row>
        <row r="7362">
          <cell r="A7362" t="str">
            <v>311570078All</v>
          </cell>
          <cell r="B7362">
            <v>801</v>
          </cell>
          <cell r="R7362" t="str">
            <v>311550081Irrigated</v>
          </cell>
          <cell r="S7362">
            <v>39</v>
          </cell>
        </row>
        <row r="7363">
          <cell r="A7363" t="str">
            <v>311570078Irrigated</v>
          </cell>
          <cell r="B7363">
            <v>1033</v>
          </cell>
          <cell r="R7363" t="str">
            <v>311550081NonIrrigated</v>
          </cell>
          <cell r="S7363">
            <v>30</v>
          </cell>
        </row>
        <row r="7364">
          <cell r="A7364" t="str">
            <v>311570078Nonirrigated</v>
          </cell>
          <cell r="B7364">
            <v>531</v>
          </cell>
          <cell r="R7364" t="str">
            <v>311570011All</v>
          </cell>
          <cell r="S7364">
            <v>24</v>
          </cell>
        </row>
        <row r="7365">
          <cell r="A7365" t="str">
            <v>311590011All</v>
          </cell>
          <cell r="B7365">
            <v>32</v>
          </cell>
          <cell r="R7365" t="str">
            <v>311570011Irrigated</v>
          </cell>
          <cell r="S7365">
            <v>32</v>
          </cell>
        </row>
        <row r="7366">
          <cell r="A7366" t="str">
            <v>311590016All</v>
          </cell>
          <cell r="B7366">
            <v>36</v>
          </cell>
          <cell r="R7366" t="str">
            <v>311570011NonIrrigated</v>
          </cell>
          <cell r="S7366">
            <v>18</v>
          </cell>
        </row>
        <row r="7367">
          <cell r="A7367" t="str">
            <v>311590041All</v>
          </cell>
          <cell r="B7367">
            <v>102</v>
          </cell>
          <cell r="R7367" t="str">
            <v>311570016All</v>
          </cell>
          <cell r="S7367">
            <v>39</v>
          </cell>
        </row>
        <row r="7368">
          <cell r="A7368" t="str">
            <v>311590041Irrigated</v>
          </cell>
          <cell r="B7368">
            <v>132</v>
          </cell>
          <cell r="R7368" t="str">
            <v>311570016Irrigated</v>
          </cell>
          <cell r="S7368">
            <v>48</v>
          </cell>
        </row>
        <row r="7369">
          <cell r="A7369" t="str">
            <v>311590041Nonirrigated</v>
          </cell>
          <cell r="B7369">
            <v>74</v>
          </cell>
          <cell r="R7369" t="str">
            <v>311570016NonIrrigated</v>
          </cell>
          <cell r="S7369">
            <v>14</v>
          </cell>
        </row>
        <row r="7370">
          <cell r="A7370" t="str">
            <v>311590051All</v>
          </cell>
          <cell r="B7370">
            <v>67</v>
          </cell>
          <cell r="R7370" t="str">
            <v>311570041All</v>
          </cell>
          <cell r="S7370">
            <v>100</v>
          </cell>
        </row>
        <row r="7371">
          <cell r="A7371" t="str">
            <v>311590081All</v>
          </cell>
          <cell r="B7371">
            <v>34</v>
          </cell>
          <cell r="R7371" t="str">
            <v>311570078All</v>
          </cell>
          <cell r="S7371">
            <v>801</v>
          </cell>
        </row>
        <row r="7372">
          <cell r="A7372" t="str">
            <v>311590081Irrigated</v>
          </cell>
          <cell r="B7372">
            <v>41</v>
          </cell>
          <cell r="R7372" t="str">
            <v>311570078Irrigated</v>
          </cell>
          <cell r="S7372">
            <v>1033</v>
          </cell>
        </row>
        <row r="7373">
          <cell r="A7373" t="str">
            <v>311590081Nonirrigated</v>
          </cell>
          <cell r="B7373">
            <v>27</v>
          </cell>
          <cell r="R7373" t="str">
            <v>311570078NonIrrigated</v>
          </cell>
          <cell r="S7373">
            <v>531</v>
          </cell>
        </row>
        <row r="7374">
          <cell r="A7374" t="str">
            <v>311610011All</v>
          </cell>
          <cell r="B7374">
            <v>27</v>
          </cell>
          <cell r="R7374" t="str">
            <v>311590011All</v>
          </cell>
          <cell r="S7374">
            <v>32</v>
          </cell>
        </row>
        <row r="7375">
          <cell r="A7375" t="str">
            <v>311610016All</v>
          </cell>
          <cell r="B7375">
            <v>15</v>
          </cell>
          <cell r="R7375" t="str">
            <v>311590016All</v>
          </cell>
          <cell r="S7375">
            <v>36</v>
          </cell>
        </row>
        <row r="7376">
          <cell r="A7376" t="str">
            <v>311610016Irrigated</v>
          </cell>
          <cell r="B7376">
            <v>48</v>
          </cell>
          <cell r="R7376" t="str">
            <v>311590041All</v>
          </cell>
          <cell r="S7376">
            <v>102</v>
          </cell>
        </row>
        <row r="7377">
          <cell r="A7377" t="str">
            <v>311610016Nonirrigated</v>
          </cell>
          <cell r="B7377">
            <v>14</v>
          </cell>
          <cell r="R7377" t="str">
            <v>311590041Irrigated</v>
          </cell>
          <cell r="S7377">
            <v>132</v>
          </cell>
        </row>
        <row r="7378">
          <cell r="A7378" t="str">
            <v>311610041All</v>
          </cell>
          <cell r="B7378">
            <v>84</v>
          </cell>
          <cell r="R7378" t="str">
            <v>311590041NonIrrigated</v>
          </cell>
          <cell r="S7378">
            <v>74</v>
          </cell>
        </row>
        <row r="7379">
          <cell r="A7379" t="str">
            <v>311610078All</v>
          </cell>
          <cell r="B7379">
            <v>586</v>
          </cell>
          <cell r="R7379" t="str">
            <v>311590051All</v>
          </cell>
          <cell r="S7379">
            <v>67</v>
          </cell>
        </row>
        <row r="7380">
          <cell r="A7380" t="str">
            <v>311610091All</v>
          </cell>
          <cell r="B7380">
            <v>15</v>
          </cell>
          <cell r="R7380" t="str">
            <v>311590081All</v>
          </cell>
          <cell r="S7380">
            <v>34</v>
          </cell>
        </row>
        <row r="7381">
          <cell r="A7381" t="str">
            <v>311630011All</v>
          </cell>
          <cell r="B7381">
            <v>26</v>
          </cell>
          <cell r="R7381" t="str">
            <v>311590081Irrigated</v>
          </cell>
          <cell r="S7381">
            <v>41</v>
          </cell>
        </row>
        <row r="7382">
          <cell r="A7382" t="str">
            <v>311630016All</v>
          </cell>
          <cell r="B7382">
            <v>36</v>
          </cell>
          <cell r="R7382" t="str">
            <v>311590081NonIrrigated</v>
          </cell>
          <cell r="S7382">
            <v>27</v>
          </cell>
        </row>
        <row r="7383">
          <cell r="A7383" t="str">
            <v>311630041All</v>
          </cell>
          <cell r="B7383">
            <v>104</v>
          </cell>
          <cell r="R7383" t="str">
            <v>311610011All</v>
          </cell>
          <cell r="S7383">
            <v>27</v>
          </cell>
        </row>
        <row r="7384">
          <cell r="A7384" t="str">
            <v>311630051All</v>
          </cell>
          <cell r="B7384">
            <v>74</v>
          </cell>
          <cell r="R7384" t="str">
            <v>311610016All</v>
          </cell>
          <cell r="S7384">
            <v>15</v>
          </cell>
        </row>
        <row r="7385">
          <cell r="A7385" t="str">
            <v>311630081All</v>
          </cell>
          <cell r="B7385">
            <v>32</v>
          </cell>
          <cell r="R7385" t="str">
            <v>311610016Irrigated</v>
          </cell>
          <cell r="S7385">
            <v>48</v>
          </cell>
        </row>
        <row r="7386">
          <cell r="A7386" t="str">
            <v>311630081Irrigated</v>
          </cell>
          <cell r="B7386">
            <v>38</v>
          </cell>
          <cell r="R7386" t="str">
            <v>311610016NonIrrigated</v>
          </cell>
          <cell r="S7386">
            <v>14</v>
          </cell>
        </row>
        <row r="7387">
          <cell r="A7387" t="str">
            <v>311630081Nonirrigated</v>
          </cell>
          <cell r="B7387">
            <v>19</v>
          </cell>
          <cell r="R7387" t="str">
            <v>311610041All</v>
          </cell>
          <cell r="S7387">
            <v>84</v>
          </cell>
        </row>
        <row r="7388">
          <cell r="A7388" t="str">
            <v>311650011All</v>
          </cell>
          <cell r="B7388">
            <v>29</v>
          </cell>
          <cell r="R7388" t="str">
            <v>311610078All</v>
          </cell>
          <cell r="S7388">
            <v>586</v>
          </cell>
        </row>
        <row r="7389">
          <cell r="A7389" t="str">
            <v>311650011Irrigated</v>
          </cell>
          <cell r="B7389">
            <v>37</v>
          </cell>
          <cell r="R7389" t="str">
            <v>311610091All</v>
          </cell>
          <cell r="S7389">
            <v>15</v>
          </cell>
        </row>
        <row r="7390">
          <cell r="A7390" t="str">
            <v>311650011Nonirrigated</v>
          </cell>
          <cell r="B7390">
            <v>18</v>
          </cell>
          <cell r="R7390" t="str">
            <v>311630011All</v>
          </cell>
          <cell r="S7390">
            <v>26</v>
          </cell>
        </row>
        <row r="7391">
          <cell r="A7391" t="str">
            <v>311650016All</v>
          </cell>
          <cell r="B7391">
            <v>36</v>
          </cell>
          <cell r="R7391" t="str">
            <v>311630016All</v>
          </cell>
          <cell r="S7391">
            <v>36</v>
          </cell>
        </row>
        <row r="7392">
          <cell r="A7392" t="str">
            <v>311650016Irrigated</v>
          </cell>
          <cell r="B7392">
            <v>48</v>
          </cell>
          <cell r="R7392" t="str">
            <v>311630041All</v>
          </cell>
          <cell r="S7392">
            <v>104</v>
          </cell>
        </row>
        <row r="7393">
          <cell r="A7393" t="str">
            <v>311650016Nonirrigated</v>
          </cell>
          <cell r="B7393">
            <v>14</v>
          </cell>
          <cell r="R7393" t="str">
            <v>311630051All</v>
          </cell>
          <cell r="S7393">
            <v>74</v>
          </cell>
        </row>
        <row r="7394">
          <cell r="A7394" t="str">
            <v>311650041All</v>
          </cell>
          <cell r="B7394">
            <v>98</v>
          </cell>
          <cell r="R7394" t="str">
            <v>311630081All</v>
          </cell>
          <cell r="S7394">
            <v>32</v>
          </cell>
        </row>
        <row r="7395">
          <cell r="A7395" t="str">
            <v>311670011All</v>
          </cell>
          <cell r="B7395">
            <v>29</v>
          </cell>
          <cell r="R7395" t="str">
            <v>311630081Irrigated</v>
          </cell>
          <cell r="S7395">
            <v>38</v>
          </cell>
        </row>
        <row r="7396">
          <cell r="A7396" t="str">
            <v>311670016All</v>
          </cell>
          <cell r="B7396">
            <v>51</v>
          </cell>
          <cell r="R7396" t="str">
            <v>311630081NonIrrigated</v>
          </cell>
          <cell r="S7396">
            <v>19</v>
          </cell>
        </row>
        <row r="7397">
          <cell r="A7397" t="str">
            <v>311670041All</v>
          </cell>
          <cell r="B7397">
            <v>99</v>
          </cell>
          <cell r="R7397" t="str">
            <v>311650011All</v>
          </cell>
          <cell r="S7397">
            <v>29</v>
          </cell>
        </row>
        <row r="7398">
          <cell r="A7398" t="str">
            <v>311670051All</v>
          </cell>
          <cell r="B7398">
            <v>45</v>
          </cell>
          <cell r="R7398" t="str">
            <v>311650011Irrigated</v>
          </cell>
          <cell r="S7398">
            <v>37</v>
          </cell>
        </row>
        <row r="7399">
          <cell r="A7399" t="str">
            <v>311670081All</v>
          </cell>
          <cell r="B7399">
            <v>30</v>
          </cell>
          <cell r="R7399" t="str">
            <v>311650011NonIrrigated</v>
          </cell>
          <cell r="S7399">
            <v>18</v>
          </cell>
        </row>
        <row r="7400">
          <cell r="A7400" t="str">
            <v>311690011All</v>
          </cell>
          <cell r="B7400">
            <v>32</v>
          </cell>
          <cell r="R7400" t="str">
            <v>311650016All</v>
          </cell>
          <cell r="S7400">
            <v>36</v>
          </cell>
        </row>
        <row r="7401">
          <cell r="A7401" t="str">
            <v>311690016All</v>
          </cell>
          <cell r="B7401">
            <v>38</v>
          </cell>
          <cell r="R7401" t="str">
            <v>311650016Irrigated</v>
          </cell>
          <cell r="S7401">
            <v>48</v>
          </cell>
        </row>
        <row r="7402">
          <cell r="A7402" t="str">
            <v>311690041All</v>
          </cell>
          <cell r="B7402">
            <v>110</v>
          </cell>
          <cell r="R7402" t="str">
            <v>311650016NonIrrigated</v>
          </cell>
          <cell r="S7402">
            <v>14</v>
          </cell>
        </row>
        <row r="7403">
          <cell r="A7403" t="str">
            <v>311690041Irrigated</v>
          </cell>
          <cell r="B7403">
            <v>130</v>
          </cell>
          <cell r="R7403" t="str">
            <v>311650041All</v>
          </cell>
          <cell r="S7403">
            <v>98</v>
          </cell>
        </row>
        <row r="7404">
          <cell r="A7404" t="str">
            <v>311690041Nonirrigated</v>
          </cell>
          <cell r="B7404">
            <v>67</v>
          </cell>
          <cell r="R7404" t="str">
            <v>311670011All</v>
          </cell>
          <cell r="S7404">
            <v>29</v>
          </cell>
        </row>
        <row r="7405">
          <cell r="A7405" t="str">
            <v>311690051All</v>
          </cell>
          <cell r="B7405">
            <v>63</v>
          </cell>
          <cell r="R7405" t="str">
            <v>311670016All</v>
          </cell>
          <cell r="S7405">
            <v>51</v>
          </cell>
        </row>
        <row r="7406">
          <cell r="A7406" t="str">
            <v>311690081All</v>
          </cell>
          <cell r="B7406">
            <v>33</v>
          </cell>
          <cell r="R7406" t="str">
            <v>311670041All</v>
          </cell>
          <cell r="S7406">
            <v>99</v>
          </cell>
        </row>
        <row r="7407">
          <cell r="A7407" t="str">
            <v>311690081Irrigated</v>
          </cell>
          <cell r="B7407">
            <v>40</v>
          </cell>
          <cell r="R7407" t="str">
            <v>311670051All</v>
          </cell>
          <cell r="S7407">
            <v>45</v>
          </cell>
        </row>
        <row r="7408">
          <cell r="A7408" t="str">
            <v>311690081Nonirrigated</v>
          </cell>
          <cell r="B7408">
            <v>25</v>
          </cell>
          <cell r="R7408" t="str">
            <v>311670081All</v>
          </cell>
          <cell r="S7408">
            <v>30</v>
          </cell>
        </row>
        <row r="7409">
          <cell r="A7409" t="str">
            <v>311710041All</v>
          </cell>
          <cell r="B7409">
            <v>110</v>
          </cell>
          <cell r="R7409" t="str">
            <v>311690011All</v>
          </cell>
          <cell r="S7409">
            <v>32</v>
          </cell>
        </row>
        <row r="7410">
          <cell r="A7410" t="str">
            <v>311730011All</v>
          </cell>
          <cell r="B7410">
            <v>29</v>
          </cell>
          <cell r="R7410" t="str">
            <v>311690016All</v>
          </cell>
          <cell r="S7410">
            <v>38</v>
          </cell>
        </row>
        <row r="7411">
          <cell r="A7411" t="str">
            <v>311730016All</v>
          </cell>
          <cell r="B7411">
            <v>51</v>
          </cell>
          <cell r="R7411" t="str">
            <v>311690041All</v>
          </cell>
          <cell r="S7411">
            <v>110</v>
          </cell>
        </row>
        <row r="7412">
          <cell r="A7412" t="str">
            <v>311730041All</v>
          </cell>
          <cell r="B7412">
            <v>106</v>
          </cell>
          <cell r="R7412" t="str">
            <v>311690041Irrigated</v>
          </cell>
          <cell r="S7412">
            <v>130</v>
          </cell>
        </row>
        <row r="7413">
          <cell r="A7413" t="str">
            <v>311730051All</v>
          </cell>
          <cell r="B7413">
            <v>45</v>
          </cell>
          <cell r="R7413" t="str">
            <v>311690041NonIrrigated</v>
          </cell>
          <cell r="S7413">
            <v>67</v>
          </cell>
        </row>
        <row r="7414">
          <cell r="A7414" t="str">
            <v>311730081All</v>
          </cell>
          <cell r="B7414">
            <v>32</v>
          </cell>
          <cell r="R7414" t="str">
            <v>311690051All</v>
          </cell>
          <cell r="S7414">
            <v>63</v>
          </cell>
        </row>
        <row r="7415">
          <cell r="A7415" t="str">
            <v>311750011All</v>
          </cell>
          <cell r="B7415">
            <v>27</v>
          </cell>
          <cell r="R7415" t="str">
            <v>311690081All</v>
          </cell>
          <cell r="S7415">
            <v>33</v>
          </cell>
        </row>
        <row r="7416">
          <cell r="A7416" t="str">
            <v>311750016All</v>
          </cell>
          <cell r="B7416">
            <v>39</v>
          </cell>
          <cell r="R7416" t="str">
            <v>311690081Irrigated</v>
          </cell>
          <cell r="S7416">
            <v>40</v>
          </cell>
        </row>
        <row r="7417">
          <cell r="A7417" t="str">
            <v>311750016Irrigated</v>
          </cell>
          <cell r="B7417">
            <v>48</v>
          </cell>
          <cell r="R7417" t="str">
            <v>311690081NonIrrigated</v>
          </cell>
          <cell r="S7417">
            <v>25</v>
          </cell>
        </row>
        <row r="7418">
          <cell r="A7418" t="str">
            <v>311750016Nonirrigated</v>
          </cell>
          <cell r="B7418">
            <v>30</v>
          </cell>
          <cell r="R7418" t="str">
            <v>311710041All</v>
          </cell>
          <cell r="S7418">
            <v>110</v>
          </cell>
        </row>
        <row r="7419">
          <cell r="A7419" t="str">
            <v>311750041All</v>
          </cell>
          <cell r="B7419">
            <v>107</v>
          </cell>
          <cell r="R7419" t="str">
            <v>311730011All</v>
          </cell>
          <cell r="S7419">
            <v>29</v>
          </cell>
        </row>
        <row r="7420">
          <cell r="A7420" t="str">
            <v>311750051All</v>
          </cell>
          <cell r="B7420">
            <v>45</v>
          </cell>
          <cell r="R7420" t="str">
            <v>311730016All</v>
          </cell>
          <cell r="S7420">
            <v>51</v>
          </cell>
        </row>
        <row r="7421">
          <cell r="A7421" t="str">
            <v>311750081All</v>
          </cell>
          <cell r="B7421">
            <v>30</v>
          </cell>
          <cell r="R7421" t="str">
            <v>311730041All</v>
          </cell>
          <cell r="S7421">
            <v>106</v>
          </cell>
        </row>
        <row r="7422">
          <cell r="A7422" t="str">
            <v>311750091All</v>
          </cell>
          <cell r="B7422">
            <v>31</v>
          </cell>
          <cell r="R7422" t="str">
            <v>311730051All</v>
          </cell>
          <cell r="S7422">
            <v>45</v>
          </cell>
        </row>
        <row r="7423">
          <cell r="A7423" t="str">
            <v>311770011All</v>
          </cell>
          <cell r="B7423">
            <v>34</v>
          </cell>
          <cell r="R7423" t="str">
            <v>311730081All</v>
          </cell>
          <cell r="S7423">
            <v>32</v>
          </cell>
        </row>
        <row r="7424">
          <cell r="A7424" t="str">
            <v>311770016All</v>
          </cell>
          <cell r="B7424">
            <v>39</v>
          </cell>
          <cell r="R7424" t="str">
            <v>311750011All</v>
          </cell>
          <cell r="S7424">
            <v>27</v>
          </cell>
        </row>
        <row r="7425">
          <cell r="A7425" t="str">
            <v>311770041All</v>
          </cell>
          <cell r="B7425">
            <v>100</v>
          </cell>
          <cell r="R7425" t="str">
            <v>311750016All</v>
          </cell>
          <cell r="S7425">
            <v>39</v>
          </cell>
        </row>
        <row r="7426">
          <cell r="A7426" t="str">
            <v>311770051All</v>
          </cell>
          <cell r="B7426">
            <v>60</v>
          </cell>
          <cell r="R7426" t="str">
            <v>311750016Irrigated</v>
          </cell>
          <cell r="S7426">
            <v>48</v>
          </cell>
        </row>
        <row r="7427">
          <cell r="A7427" t="str">
            <v>311770081All</v>
          </cell>
          <cell r="B7427">
            <v>31</v>
          </cell>
          <cell r="R7427" t="str">
            <v>311750016NonIrrigated</v>
          </cell>
          <cell r="S7427">
            <v>30</v>
          </cell>
        </row>
        <row r="7428">
          <cell r="A7428" t="str">
            <v>311790016All</v>
          </cell>
          <cell r="B7428">
            <v>51</v>
          </cell>
          <cell r="R7428" t="str">
            <v>311750041All</v>
          </cell>
          <cell r="S7428">
            <v>107</v>
          </cell>
        </row>
        <row r="7429">
          <cell r="A7429" t="str">
            <v>311790041All</v>
          </cell>
          <cell r="B7429">
            <v>104</v>
          </cell>
          <cell r="R7429" t="str">
            <v>311750051All</v>
          </cell>
          <cell r="S7429">
            <v>45</v>
          </cell>
        </row>
        <row r="7430">
          <cell r="A7430" t="str">
            <v>311790051All</v>
          </cell>
          <cell r="B7430">
            <v>45</v>
          </cell>
          <cell r="R7430" t="str">
            <v>311750081All</v>
          </cell>
          <cell r="S7430">
            <v>30</v>
          </cell>
        </row>
        <row r="7431">
          <cell r="A7431" t="str">
            <v>311790081All</v>
          </cell>
          <cell r="B7431">
            <v>31</v>
          </cell>
          <cell r="R7431" t="str">
            <v>311750091All</v>
          </cell>
          <cell r="S7431">
            <v>31</v>
          </cell>
        </row>
        <row r="7432">
          <cell r="A7432" t="str">
            <v>311810011All</v>
          </cell>
          <cell r="B7432">
            <v>29</v>
          </cell>
          <cell r="R7432" t="str">
            <v>311770011All</v>
          </cell>
          <cell r="S7432">
            <v>34</v>
          </cell>
        </row>
        <row r="7433">
          <cell r="A7433" t="str">
            <v>311810016All</v>
          </cell>
          <cell r="B7433">
            <v>38</v>
          </cell>
          <cell r="R7433" t="str">
            <v>311770016All</v>
          </cell>
          <cell r="S7433">
            <v>39</v>
          </cell>
        </row>
        <row r="7434">
          <cell r="A7434" t="str">
            <v>311810041All</v>
          </cell>
          <cell r="B7434">
            <v>90</v>
          </cell>
          <cell r="R7434" t="str">
            <v>311770041All</v>
          </cell>
          <cell r="S7434">
            <v>100</v>
          </cell>
        </row>
        <row r="7435">
          <cell r="A7435" t="str">
            <v>311810041Irrigated</v>
          </cell>
          <cell r="B7435">
            <v>127</v>
          </cell>
          <cell r="R7435" t="str">
            <v>311770051All</v>
          </cell>
          <cell r="S7435">
            <v>60</v>
          </cell>
        </row>
        <row r="7436">
          <cell r="A7436" t="str">
            <v>311810041Nonirrigated</v>
          </cell>
          <cell r="B7436">
            <v>62</v>
          </cell>
          <cell r="R7436" t="str">
            <v>311770081All</v>
          </cell>
          <cell r="S7436">
            <v>31</v>
          </cell>
        </row>
        <row r="7437">
          <cell r="A7437" t="str">
            <v>311810051All</v>
          </cell>
          <cell r="B7437">
            <v>57</v>
          </cell>
          <cell r="R7437" t="str">
            <v>311790016All</v>
          </cell>
          <cell r="S7437">
            <v>51</v>
          </cell>
        </row>
        <row r="7438">
          <cell r="A7438" t="str">
            <v>311810081All</v>
          </cell>
          <cell r="B7438">
            <v>29</v>
          </cell>
          <cell r="R7438" t="str">
            <v>311790041All</v>
          </cell>
          <cell r="S7438">
            <v>104</v>
          </cell>
        </row>
        <row r="7439">
          <cell r="A7439" t="str">
            <v>311810081Irrigated</v>
          </cell>
          <cell r="B7439">
            <v>40</v>
          </cell>
          <cell r="R7439" t="str">
            <v>311790051All</v>
          </cell>
          <cell r="S7439">
            <v>45</v>
          </cell>
        </row>
        <row r="7440">
          <cell r="A7440" t="str">
            <v>311810081Nonirrigated</v>
          </cell>
          <cell r="B7440">
            <v>22</v>
          </cell>
          <cell r="R7440" t="str">
            <v>311790081All</v>
          </cell>
          <cell r="S7440">
            <v>31</v>
          </cell>
        </row>
        <row r="7441">
          <cell r="A7441" t="str">
            <v>311830016All</v>
          </cell>
          <cell r="B7441">
            <v>34</v>
          </cell>
          <cell r="R7441" t="str">
            <v>311810011All</v>
          </cell>
          <cell r="S7441">
            <v>29</v>
          </cell>
        </row>
        <row r="7442">
          <cell r="A7442" t="str">
            <v>311830016Irrigated</v>
          </cell>
          <cell r="B7442">
            <v>41</v>
          </cell>
          <cell r="R7442" t="str">
            <v>311810016All</v>
          </cell>
          <cell r="S7442">
            <v>38</v>
          </cell>
        </row>
        <row r="7443">
          <cell r="A7443" t="str">
            <v>311830016Nonirrigated</v>
          </cell>
          <cell r="B7443">
            <v>29</v>
          </cell>
          <cell r="R7443" t="str">
            <v>311810041All</v>
          </cell>
          <cell r="S7443">
            <v>90</v>
          </cell>
        </row>
        <row r="7444">
          <cell r="A7444" t="str">
            <v>311830041All</v>
          </cell>
          <cell r="B7444">
            <v>108</v>
          </cell>
          <cell r="R7444" t="str">
            <v>311810041Irrigated</v>
          </cell>
          <cell r="S7444">
            <v>127</v>
          </cell>
        </row>
        <row r="7445">
          <cell r="A7445" t="str">
            <v>311830081All</v>
          </cell>
          <cell r="B7445">
            <v>33</v>
          </cell>
          <cell r="R7445" t="str">
            <v>311810041NonIrrigated</v>
          </cell>
          <cell r="S7445">
            <v>62</v>
          </cell>
        </row>
        <row r="7446">
          <cell r="A7446" t="str">
            <v>311850011All</v>
          </cell>
          <cell r="B7446">
            <v>32</v>
          </cell>
          <cell r="R7446" t="str">
            <v>311810051All</v>
          </cell>
          <cell r="S7446">
            <v>57</v>
          </cell>
        </row>
        <row r="7447">
          <cell r="A7447" t="str">
            <v>311850011Irrigated</v>
          </cell>
          <cell r="B7447">
            <v>32</v>
          </cell>
          <cell r="R7447" t="str">
            <v>311810081All</v>
          </cell>
          <cell r="S7447">
            <v>29</v>
          </cell>
        </row>
        <row r="7448">
          <cell r="A7448" t="str">
            <v>311850011Nonirrigated</v>
          </cell>
          <cell r="B7448">
            <v>32</v>
          </cell>
          <cell r="R7448" t="str">
            <v>311810081Irrigated</v>
          </cell>
          <cell r="S7448">
            <v>40</v>
          </cell>
        </row>
        <row r="7449">
          <cell r="A7449" t="str">
            <v>311850016All</v>
          </cell>
          <cell r="B7449">
            <v>36</v>
          </cell>
          <cell r="R7449" t="str">
            <v>311810081NonIrrigated</v>
          </cell>
          <cell r="S7449">
            <v>22</v>
          </cell>
        </row>
        <row r="7450">
          <cell r="A7450" t="str">
            <v>311850041All</v>
          </cell>
          <cell r="B7450">
            <v>128</v>
          </cell>
          <cell r="R7450" t="str">
            <v>311830016All</v>
          </cell>
          <cell r="S7450">
            <v>34</v>
          </cell>
        </row>
        <row r="7451">
          <cell r="A7451" t="str">
            <v>311850051All</v>
          </cell>
          <cell r="B7451">
            <v>69</v>
          </cell>
          <cell r="R7451" t="str">
            <v>311830016Irrigated</v>
          </cell>
          <cell r="S7451">
            <v>41</v>
          </cell>
        </row>
        <row r="7452">
          <cell r="A7452" t="str">
            <v>311850051Irrigated</v>
          </cell>
          <cell r="B7452">
            <v>78</v>
          </cell>
          <cell r="R7452" t="str">
            <v>311830016NonIrrigated</v>
          </cell>
          <cell r="S7452">
            <v>29</v>
          </cell>
        </row>
        <row r="7453">
          <cell r="A7453" t="str">
            <v>311850051Nonirrigated</v>
          </cell>
          <cell r="B7453">
            <v>57</v>
          </cell>
          <cell r="R7453" t="str">
            <v>311830041All</v>
          </cell>
          <cell r="S7453">
            <v>108</v>
          </cell>
        </row>
        <row r="7454">
          <cell r="A7454" t="str">
            <v>311850081All</v>
          </cell>
          <cell r="B7454">
            <v>40</v>
          </cell>
          <cell r="R7454" t="str">
            <v>311830081All</v>
          </cell>
          <cell r="S7454">
            <v>33</v>
          </cell>
        </row>
        <row r="7455">
          <cell r="A7455" t="str">
            <v>320010011All</v>
          </cell>
          <cell r="B7455">
            <v>56</v>
          </cell>
          <cell r="R7455" t="str">
            <v>311850011All</v>
          </cell>
          <cell r="S7455">
            <v>32</v>
          </cell>
        </row>
        <row r="7456">
          <cell r="A7456" t="str">
            <v>320010016All</v>
          </cell>
          <cell r="B7456">
            <v>56</v>
          </cell>
          <cell r="R7456" t="str">
            <v>311850011Irrigated</v>
          </cell>
          <cell r="S7456">
            <v>32</v>
          </cell>
        </row>
        <row r="7457">
          <cell r="A7457" t="str">
            <v>320050011All</v>
          </cell>
          <cell r="B7457">
            <v>56</v>
          </cell>
          <cell r="R7457" t="str">
            <v>311850011NonIrrigated</v>
          </cell>
          <cell r="S7457">
            <v>32</v>
          </cell>
        </row>
        <row r="7458">
          <cell r="A7458" t="str">
            <v>320070011All</v>
          </cell>
          <cell r="B7458">
            <v>56</v>
          </cell>
          <cell r="R7458" t="str">
            <v>311850016All</v>
          </cell>
          <cell r="S7458">
            <v>36</v>
          </cell>
        </row>
        <row r="7459">
          <cell r="A7459" t="str">
            <v>320130011All</v>
          </cell>
          <cell r="B7459">
            <v>71</v>
          </cell>
          <cell r="R7459" t="str">
            <v>311850041All</v>
          </cell>
          <cell r="S7459">
            <v>128</v>
          </cell>
        </row>
        <row r="7460">
          <cell r="A7460" t="str">
            <v>320130016All</v>
          </cell>
          <cell r="B7460">
            <v>56</v>
          </cell>
          <cell r="R7460" t="str">
            <v>311850051All</v>
          </cell>
          <cell r="S7460">
            <v>69</v>
          </cell>
        </row>
        <row r="7461">
          <cell r="A7461" t="str">
            <v>320130091All</v>
          </cell>
          <cell r="B7461">
            <v>49</v>
          </cell>
          <cell r="R7461" t="str">
            <v>311850051Irrigated</v>
          </cell>
          <cell r="S7461">
            <v>78</v>
          </cell>
        </row>
        <row r="7462">
          <cell r="A7462" t="str">
            <v>320150011All</v>
          </cell>
          <cell r="B7462">
            <v>56</v>
          </cell>
          <cell r="R7462" t="str">
            <v>311850051NonIrrigated</v>
          </cell>
          <cell r="S7462">
            <v>57</v>
          </cell>
        </row>
        <row r="7463">
          <cell r="A7463" t="str">
            <v>320190011All</v>
          </cell>
          <cell r="B7463">
            <v>56</v>
          </cell>
          <cell r="R7463" t="str">
            <v>311850081All</v>
          </cell>
          <cell r="S7463">
            <v>40</v>
          </cell>
        </row>
        <row r="7464">
          <cell r="A7464" t="str">
            <v>320270011All</v>
          </cell>
          <cell r="B7464">
            <v>71</v>
          </cell>
          <cell r="R7464" t="str">
            <v>320010011All</v>
          </cell>
          <cell r="S7464">
            <v>56</v>
          </cell>
        </row>
        <row r="7465">
          <cell r="A7465" t="str">
            <v>320270091All</v>
          </cell>
          <cell r="B7465">
            <v>49</v>
          </cell>
          <cell r="R7465" t="str">
            <v>320010016All</v>
          </cell>
          <cell r="S7465">
            <v>56</v>
          </cell>
        </row>
        <row r="7466">
          <cell r="A7466" t="str">
            <v>320310011All</v>
          </cell>
          <cell r="B7466">
            <v>56</v>
          </cell>
          <cell r="R7466" t="str">
            <v>320050011All</v>
          </cell>
          <cell r="S7466">
            <v>56</v>
          </cell>
        </row>
        <row r="7467">
          <cell r="A7467" t="str">
            <v>320330011All</v>
          </cell>
          <cell r="B7467">
            <v>46</v>
          </cell>
          <cell r="R7467" t="str">
            <v>320070011All</v>
          </cell>
          <cell r="S7467">
            <v>56</v>
          </cell>
        </row>
        <row r="7468">
          <cell r="A7468" t="str">
            <v>330010041All</v>
          </cell>
          <cell r="B7468">
            <v>67</v>
          </cell>
          <cell r="R7468" t="str">
            <v>320130011All</v>
          </cell>
          <cell r="S7468">
            <v>71</v>
          </cell>
        </row>
        <row r="7469">
          <cell r="A7469" t="str">
            <v>330030041All</v>
          </cell>
          <cell r="B7469">
            <v>67</v>
          </cell>
          <cell r="R7469" t="str">
            <v>320130016All</v>
          </cell>
          <cell r="S7469">
            <v>56</v>
          </cell>
        </row>
        <row r="7470">
          <cell r="A7470" t="str">
            <v>330050041All</v>
          </cell>
          <cell r="B7470">
            <v>67</v>
          </cell>
          <cell r="R7470" t="str">
            <v>320130091All</v>
          </cell>
          <cell r="S7470">
            <v>49</v>
          </cell>
        </row>
        <row r="7471">
          <cell r="A7471" t="str">
            <v>330070041All</v>
          </cell>
          <cell r="B7471">
            <v>67</v>
          </cell>
          <cell r="R7471" t="str">
            <v>320150011All</v>
          </cell>
          <cell r="S7471">
            <v>56</v>
          </cell>
        </row>
        <row r="7472">
          <cell r="A7472" t="str">
            <v>330090041All</v>
          </cell>
          <cell r="B7472">
            <v>67</v>
          </cell>
          <cell r="R7472" t="str">
            <v>320190011All</v>
          </cell>
          <cell r="S7472">
            <v>56</v>
          </cell>
        </row>
        <row r="7473">
          <cell r="A7473" t="str">
            <v>330110041All</v>
          </cell>
          <cell r="B7473">
            <v>67</v>
          </cell>
          <cell r="R7473" t="str">
            <v>320270011All</v>
          </cell>
          <cell r="S7473">
            <v>71</v>
          </cell>
        </row>
        <row r="7474">
          <cell r="A7474" t="str">
            <v>330130041All</v>
          </cell>
          <cell r="B7474">
            <v>67</v>
          </cell>
          <cell r="R7474" t="str">
            <v>320270091All</v>
          </cell>
          <cell r="S7474">
            <v>49</v>
          </cell>
        </row>
        <row r="7475">
          <cell r="A7475" t="str">
            <v>330150041All</v>
          </cell>
          <cell r="B7475">
            <v>67</v>
          </cell>
          <cell r="R7475" t="str">
            <v>320310011All</v>
          </cell>
          <cell r="S7475">
            <v>56</v>
          </cell>
        </row>
        <row r="7476">
          <cell r="A7476" t="str">
            <v>330170041All</v>
          </cell>
          <cell r="B7476">
            <v>67</v>
          </cell>
          <cell r="R7476" t="str">
            <v>320330011All</v>
          </cell>
          <cell r="S7476">
            <v>46</v>
          </cell>
        </row>
        <row r="7477">
          <cell r="A7477" t="str">
            <v>330190041All</v>
          </cell>
          <cell r="B7477">
            <v>67</v>
          </cell>
          <cell r="R7477" t="str">
            <v>330010041All</v>
          </cell>
          <cell r="S7477">
            <v>67</v>
          </cell>
        </row>
        <row r="7478">
          <cell r="A7478" t="str">
            <v>340010041All</v>
          </cell>
          <cell r="B7478">
            <v>65</v>
          </cell>
          <cell r="R7478" t="str">
            <v>330030041All</v>
          </cell>
          <cell r="S7478">
            <v>67</v>
          </cell>
        </row>
        <row r="7479">
          <cell r="A7479" t="str">
            <v>340010041Irrigated</v>
          </cell>
          <cell r="B7479">
            <v>65</v>
          </cell>
          <cell r="R7479" t="str">
            <v>330050041All</v>
          </cell>
          <cell r="S7479">
            <v>67</v>
          </cell>
        </row>
        <row r="7480">
          <cell r="A7480" t="str">
            <v>340010041Nonirrigated</v>
          </cell>
          <cell r="B7480">
            <v>65</v>
          </cell>
          <cell r="R7480" t="str">
            <v>330070041All</v>
          </cell>
          <cell r="S7480">
            <v>67</v>
          </cell>
        </row>
        <row r="7481">
          <cell r="A7481" t="str">
            <v>340010081All</v>
          </cell>
          <cell r="B7481">
            <v>21</v>
          </cell>
          <cell r="R7481" t="str">
            <v>330090041All</v>
          </cell>
          <cell r="S7481">
            <v>67</v>
          </cell>
        </row>
        <row r="7482">
          <cell r="A7482" t="str">
            <v>340050011All</v>
          </cell>
          <cell r="B7482">
            <v>39</v>
          </cell>
          <cell r="R7482" t="str">
            <v>330110041All</v>
          </cell>
          <cell r="S7482">
            <v>67</v>
          </cell>
        </row>
        <row r="7483">
          <cell r="A7483" t="str">
            <v>340050041All</v>
          </cell>
          <cell r="B7483">
            <v>65</v>
          </cell>
          <cell r="R7483" t="str">
            <v>330130041All</v>
          </cell>
          <cell r="S7483">
            <v>67</v>
          </cell>
        </row>
        <row r="7484">
          <cell r="A7484" t="str">
            <v>340050081All</v>
          </cell>
          <cell r="B7484">
            <v>22</v>
          </cell>
          <cell r="R7484" t="str">
            <v>330150041All</v>
          </cell>
          <cell r="S7484">
            <v>67</v>
          </cell>
        </row>
        <row r="7485">
          <cell r="A7485" t="str">
            <v>340070041All</v>
          </cell>
          <cell r="B7485">
            <v>65</v>
          </cell>
          <cell r="R7485" t="str">
            <v>330170041All</v>
          </cell>
          <cell r="S7485">
            <v>67</v>
          </cell>
        </row>
        <row r="7486">
          <cell r="A7486" t="str">
            <v>340070081All</v>
          </cell>
          <cell r="B7486">
            <v>21</v>
          </cell>
          <cell r="R7486" t="str">
            <v>330190041All</v>
          </cell>
          <cell r="S7486">
            <v>67</v>
          </cell>
        </row>
        <row r="7487">
          <cell r="A7487" t="str">
            <v>340090041All</v>
          </cell>
          <cell r="B7487">
            <v>65</v>
          </cell>
          <cell r="R7487" t="str">
            <v>340010041All</v>
          </cell>
          <cell r="S7487">
            <v>65</v>
          </cell>
        </row>
        <row r="7488">
          <cell r="A7488" t="str">
            <v>340090081All</v>
          </cell>
          <cell r="B7488">
            <v>21</v>
          </cell>
          <cell r="R7488" t="str">
            <v>340010041Irrigated</v>
          </cell>
          <cell r="S7488">
            <v>65</v>
          </cell>
        </row>
        <row r="7489">
          <cell r="A7489" t="str">
            <v>340110011All</v>
          </cell>
          <cell r="B7489">
            <v>40</v>
          </cell>
          <cell r="R7489" t="str">
            <v>340010041NonIrrigated</v>
          </cell>
          <cell r="S7489">
            <v>65</v>
          </cell>
        </row>
        <row r="7490">
          <cell r="A7490" t="str">
            <v>340110041All</v>
          </cell>
          <cell r="B7490">
            <v>65</v>
          </cell>
          <cell r="R7490" t="str">
            <v>340010081All</v>
          </cell>
          <cell r="S7490">
            <v>21</v>
          </cell>
        </row>
        <row r="7491">
          <cell r="A7491" t="str">
            <v>340110081All</v>
          </cell>
          <cell r="B7491">
            <v>20</v>
          </cell>
          <cell r="R7491" t="str">
            <v>340050011All</v>
          </cell>
          <cell r="S7491">
            <v>39</v>
          </cell>
        </row>
        <row r="7492">
          <cell r="A7492" t="str">
            <v>340110091All</v>
          </cell>
          <cell r="B7492">
            <v>45</v>
          </cell>
          <cell r="R7492" t="str">
            <v>340050041All</v>
          </cell>
          <cell r="S7492">
            <v>65</v>
          </cell>
        </row>
        <row r="7493">
          <cell r="A7493" t="str">
            <v>340150011All</v>
          </cell>
          <cell r="B7493">
            <v>34</v>
          </cell>
          <cell r="R7493" t="str">
            <v>340050081All</v>
          </cell>
          <cell r="S7493">
            <v>22</v>
          </cell>
        </row>
        <row r="7494">
          <cell r="A7494" t="str">
            <v>340150041All</v>
          </cell>
          <cell r="B7494">
            <v>65</v>
          </cell>
          <cell r="R7494" t="str">
            <v>340070041All</v>
          </cell>
          <cell r="S7494">
            <v>65</v>
          </cell>
        </row>
        <row r="7495">
          <cell r="A7495" t="str">
            <v>340150081All</v>
          </cell>
          <cell r="B7495">
            <v>19</v>
          </cell>
          <cell r="R7495" t="str">
            <v>340070081All</v>
          </cell>
          <cell r="S7495">
            <v>21</v>
          </cell>
        </row>
        <row r="7496">
          <cell r="A7496" t="str">
            <v>340150091All</v>
          </cell>
          <cell r="B7496">
            <v>45</v>
          </cell>
          <cell r="R7496" t="str">
            <v>340090041All</v>
          </cell>
          <cell r="S7496">
            <v>65</v>
          </cell>
        </row>
        <row r="7497">
          <cell r="A7497" t="str">
            <v>340190011All</v>
          </cell>
          <cell r="B7497">
            <v>34</v>
          </cell>
          <cell r="R7497" t="str">
            <v>340090081All</v>
          </cell>
          <cell r="S7497">
            <v>21</v>
          </cell>
        </row>
        <row r="7498">
          <cell r="A7498" t="str">
            <v>340190016All</v>
          </cell>
          <cell r="B7498">
            <v>39</v>
          </cell>
          <cell r="R7498" t="str">
            <v>340110011All</v>
          </cell>
          <cell r="S7498">
            <v>40</v>
          </cell>
        </row>
        <row r="7499">
          <cell r="A7499" t="str">
            <v>340190041All</v>
          </cell>
          <cell r="B7499">
            <v>68</v>
          </cell>
          <cell r="R7499" t="str">
            <v>340110041All</v>
          </cell>
          <cell r="S7499">
            <v>65</v>
          </cell>
        </row>
        <row r="7500">
          <cell r="A7500" t="str">
            <v>340190051All</v>
          </cell>
          <cell r="B7500">
            <v>32</v>
          </cell>
          <cell r="R7500" t="str">
            <v>340110081All</v>
          </cell>
          <cell r="S7500">
            <v>20</v>
          </cell>
        </row>
        <row r="7501">
          <cell r="A7501" t="str">
            <v>340190081All</v>
          </cell>
          <cell r="B7501">
            <v>23</v>
          </cell>
          <cell r="R7501" t="str">
            <v>340110091All</v>
          </cell>
          <cell r="S7501">
            <v>45</v>
          </cell>
        </row>
        <row r="7502">
          <cell r="A7502" t="str">
            <v>340210011All</v>
          </cell>
          <cell r="B7502">
            <v>29</v>
          </cell>
          <cell r="R7502" t="str">
            <v>340150011All</v>
          </cell>
          <cell r="S7502">
            <v>34</v>
          </cell>
        </row>
        <row r="7503">
          <cell r="A7503" t="str">
            <v>340210041All</v>
          </cell>
          <cell r="B7503">
            <v>68</v>
          </cell>
          <cell r="R7503" t="str">
            <v>340150041All</v>
          </cell>
          <cell r="S7503">
            <v>65</v>
          </cell>
        </row>
        <row r="7504">
          <cell r="A7504" t="str">
            <v>340210081All</v>
          </cell>
          <cell r="B7504">
            <v>22</v>
          </cell>
          <cell r="R7504" t="str">
            <v>340150081All</v>
          </cell>
          <cell r="S7504">
            <v>19</v>
          </cell>
        </row>
        <row r="7505">
          <cell r="A7505" t="str">
            <v>340230011All</v>
          </cell>
          <cell r="B7505">
            <v>32</v>
          </cell>
          <cell r="R7505" t="str">
            <v>340150091All</v>
          </cell>
          <cell r="S7505">
            <v>45</v>
          </cell>
        </row>
        <row r="7506">
          <cell r="A7506" t="str">
            <v>340230041All</v>
          </cell>
          <cell r="B7506">
            <v>68</v>
          </cell>
          <cell r="R7506" t="str">
            <v>340190011All</v>
          </cell>
          <cell r="S7506">
            <v>34</v>
          </cell>
        </row>
        <row r="7507">
          <cell r="A7507" t="str">
            <v>340230081All</v>
          </cell>
          <cell r="B7507">
            <v>22</v>
          </cell>
          <cell r="R7507" t="str">
            <v>340190016All</v>
          </cell>
          <cell r="S7507">
            <v>39</v>
          </cell>
        </row>
        <row r="7508">
          <cell r="A7508" t="str">
            <v>340250011All</v>
          </cell>
          <cell r="B7508">
            <v>30</v>
          </cell>
          <cell r="R7508" t="str">
            <v>340190041All</v>
          </cell>
          <cell r="S7508">
            <v>68</v>
          </cell>
        </row>
        <row r="7509">
          <cell r="A7509" t="str">
            <v>340250041All</v>
          </cell>
          <cell r="B7509">
            <v>65</v>
          </cell>
          <cell r="R7509" t="str">
            <v>340190051All</v>
          </cell>
          <cell r="S7509">
            <v>32</v>
          </cell>
        </row>
        <row r="7510">
          <cell r="A7510" t="str">
            <v>340250081All</v>
          </cell>
          <cell r="B7510">
            <v>22</v>
          </cell>
          <cell r="R7510" t="str">
            <v>340190081All</v>
          </cell>
          <cell r="S7510">
            <v>23</v>
          </cell>
        </row>
        <row r="7511">
          <cell r="A7511" t="str">
            <v>340270041All</v>
          </cell>
          <cell r="B7511">
            <v>65</v>
          </cell>
          <cell r="R7511" t="str">
            <v>340210011All</v>
          </cell>
          <cell r="S7511">
            <v>29</v>
          </cell>
        </row>
        <row r="7512">
          <cell r="A7512" t="str">
            <v>340290041All</v>
          </cell>
          <cell r="B7512">
            <v>65</v>
          </cell>
          <cell r="R7512" t="str">
            <v>340210041All</v>
          </cell>
          <cell r="S7512">
            <v>68</v>
          </cell>
        </row>
        <row r="7513">
          <cell r="A7513" t="str">
            <v>340290081All</v>
          </cell>
          <cell r="B7513">
            <v>20</v>
          </cell>
          <cell r="R7513" t="str">
            <v>340210081All</v>
          </cell>
          <cell r="S7513">
            <v>22</v>
          </cell>
        </row>
        <row r="7514">
          <cell r="A7514" t="str">
            <v>340330011All</v>
          </cell>
          <cell r="B7514">
            <v>39</v>
          </cell>
          <cell r="R7514" t="str">
            <v>340230011All</v>
          </cell>
          <cell r="S7514">
            <v>32</v>
          </cell>
        </row>
        <row r="7515">
          <cell r="A7515" t="str">
            <v>340330041All</v>
          </cell>
          <cell r="B7515">
            <v>88</v>
          </cell>
          <cell r="R7515" t="str">
            <v>340230041All</v>
          </cell>
          <cell r="S7515">
            <v>68</v>
          </cell>
        </row>
        <row r="7516">
          <cell r="A7516" t="str">
            <v>340330041Irrigated</v>
          </cell>
          <cell r="B7516">
            <v>109</v>
          </cell>
          <cell r="R7516" t="str">
            <v>340230081All</v>
          </cell>
          <cell r="S7516">
            <v>22</v>
          </cell>
        </row>
        <row r="7517">
          <cell r="A7517" t="str">
            <v>340330041Nonirrigated</v>
          </cell>
          <cell r="B7517">
            <v>78</v>
          </cell>
          <cell r="R7517" t="str">
            <v>340250011All</v>
          </cell>
          <cell r="S7517">
            <v>30</v>
          </cell>
        </row>
        <row r="7518">
          <cell r="A7518" t="str">
            <v>340330051All</v>
          </cell>
          <cell r="B7518">
            <v>32</v>
          </cell>
          <cell r="R7518" t="str">
            <v>340250041All</v>
          </cell>
          <cell r="S7518">
            <v>65</v>
          </cell>
        </row>
        <row r="7519">
          <cell r="A7519" t="str">
            <v>340330081All</v>
          </cell>
          <cell r="B7519">
            <v>22</v>
          </cell>
          <cell r="R7519" t="str">
            <v>340250081All</v>
          </cell>
          <cell r="S7519">
            <v>22</v>
          </cell>
        </row>
        <row r="7520">
          <cell r="A7520" t="str">
            <v>340330091All</v>
          </cell>
          <cell r="B7520">
            <v>45</v>
          </cell>
          <cell r="R7520" t="str">
            <v>340270041All</v>
          </cell>
          <cell r="S7520">
            <v>65</v>
          </cell>
        </row>
        <row r="7521">
          <cell r="A7521" t="str">
            <v>340350011All</v>
          </cell>
          <cell r="B7521">
            <v>30</v>
          </cell>
          <cell r="R7521" t="str">
            <v>340290041All</v>
          </cell>
          <cell r="S7521">
            <v>65</v>
          </cell>
        </row>
        <row r="7522">
          <cell r="A7522" t="str">
            <v>340350016All</v>
          </cell>
          <cell r="B7522">
            <v>39</v>
          </cell>
          <cell r="R7522" t="str">
            <v>340290081All</v>
          </cell>
          <cell r="S7522">
            <v>20</v>
          </cell>
        </row>
        <row r="7523">
          <cell r="A7523" t="str">
            <v>340350041All</v>
          </cell>
          <cell r="B7523">
            <v>65</v>
          </cell>
          <cell r="R7523" t="str">
            <v>340330011All</v>
          </cell>
          <cell r="S7523">
            <v>39</v>
          </cell>
        </row>
        <row r="7524">
          <cell r="A7524" t="str">
            <v>340350081All</v>
          </cell>
          <cell r="B7524">
            <v>20</v>
          </cell>
          <cell r="R7524" t="str">
            <v>340330041All</v>
          </cell>
          <cell r="S7524">
            <v>88</v>
          </cell>
        </row>
        <row r="7525">
          <cell r="A7525" t="str">
            <v>340370016All</v>
          </cell>
          <cell r="B7525">
            <v>39</v>
          </cell>
          <cell r="R7525" t="str">
            <v>340330041Irrigated</v>
          </cell>
          <cell r="S7525">
            <v>109</v>
          </cell>
        </row>
        <row r="7526">
          <cell r="A7526" t="str">
            <v>340370041All</v>
          </cell>
          <cell r="B7526">
            <v>65</v>
          </cell>
          <cell r="R7526" t="str">
            <v>340330041NonIrrigated</v>
          </cell>
          <cell r="S7526">
            <v>78</v>
          </cell>
        </row>
        <row r="7527">
          <cell r="A7527" t="str">
            <v>340410011All</v>
          </cell>
          <cell r="B7527">
            <v>32</v>
          </cell>
          <cell r="R7527" t="str">
            <v>340330051All</v>
          </cell>
          <cell r="S7527">
            <v>32</v>
          </cell>
        </row>
        <row r="7528">
          <cell r="A7528" t="str">
            <v>340410016All</v>
          </cell>
          <cell r="B7528">
            <v>39</v>
          </cell>
          <cell r="R7528" t="str">
            <v>340330081All</v>
          </cell>
          <cell r="S7528">
            <v>22</v>
          </cell>
        </row>
        <row r="7529">
          <cell r="A7529" t="str">
            <v>340410041All</v>
          </cell>
          <cell r="B7529">
            <v>70</v>
          </cell>
          <cell r="R7529" t="str">
            <v>340330091All</v>
          </cell>
          <cell r="S7529">
            <v>45</v>
          </cell>
        </row>
        <row r="7530">
          <cell r="A7530" t="str">
            <v>340410081All</v>
          </cell>
          <cell r="B7530">
            <v>29</v>
          </cell>
          <cell r="R7530" t="str">
            <v>340350011All</v>
          </cell>
          <cell r="S7530">
            <v>30</v>
          </cell>
        </row>
        <row r="7531">
          <cell r="A7531" t="str">
            <v>350050011All</v>
          </cell>
          <cell r="B7531">
            <v>47</v>
          </cell>
          <cell r="R7531" t="str">
            <v>340350016All</v>
          </cell>
          <cell r="S7531">
            <v>39</v>
          </cell>
        </row>
        <row r="7532">
          <cell r="A7532" t="str">
            <v>350050041All</v>
          </cell>
          <cell r="B7532">
            <v>67</v>
          </cell>
          <cell r="R7532" t="str">
            <v>340350041All</v>
          </cell>
          <cell r="S7532">
            <v>65</v>
          </cell>
        </row>
        <row r="7533">
          <cell r="A7533" t="str">
            <v>350050051All</v>
          </cell>
          <cell r="B7533">
            <v>28</v>
          </cell>
          <cell r="R7533" t="str">
            <v>340350081All</v>
          </cell>
          <cell r="S7533">
            <v>20</v>
          </cell>
        </row>
        <row r="7534">
          <cell r="A7534" t="str">
            <v>350070011All</v>
          </cell>
          <cell r="B7534">
            <v>15</v>
          </cell>
          <cell r="R7534" t="str">
            <v>340370016All</v>
          </cell>
          <cell r="S7534">
            <v>39</v>
          </cell>
        </row>
        <row r="7535">
          <cell r="A7535" t="str">
            <v>350090011All</v>
          </cell>
          <cell r="B7535">
            <v>11</v>
          </cell>
          <cell r="R7535" t="str">
            <v>340370041All</v>
          </cell>
          <cell r="S7535">
            <v>65</v>
          </cell>
        </row>
        <row r="7536">
          <cell r="A7536" t="str">
            <v>350090041All</v>
          </cell>
          <cell r="B7536">
            <v>131</v>
          </cell>
          <cell r="R7536" t="str">
            <v>340410011All</v>
          </cell>
          <cell r="S7536">
            <v>32</v>
          </cell>
        </row>
        <row r="7537">
          <cell r="A7537" t="str">
            <v>350090051All</v>
          </cell>
          <cell r="B7537">
            <v>18</v>
          </cell>
          <cell r="R7537" t="str">
            <v>340410016All</v>
          </cell>
          <cell r="S7537">
            <v>39</v>
          </cell>
        </row>
        <row r="7538">
          <cell r="A7538" t="str">
            <v>350090051Irrigated</v>
          </cell>
          <cell r="B7538">
            <v>51</v>
          </cell>
          <cell r="R7538" t="str">
            <v>340410041All</v>
          </cell>
          <cell r="S7538">
            <v>70</v>
          </cell>
        </row>
        <row r="7539">
          <cell r="A7539" t="str">
            <v>350090051Nonirrigated</v>
          </cell>
          <cell r="B7539">
            <v>14</v>
          </cell>
          <cell r="R7539" t="str">
            <v>340410081All</v>
          </cell>
          <cell r="S7539">
            <v>29</v>
          </cell>
        </row>
        <row r="7540">
          <cell r="A7540" t="str">
            <v>350090075All</v>
          </cell>
          <cell r="B7540">
            <v>1946</v>
          </cell>
          <cell r="R7540" t="str">
            <v>350050011All</v>
          </cell>
          <cell r="S7540">
            <v>47</v>
          </cell>
        </row>
        <row r="7541">
          <cell r="A7541" t="str">
            <v>350090091All</v>
          </cell>
          <cell r="B7541">
            <v>15</v>
          </cell>
          <cell r="R7541" t="str">
            <v>350050041All</v>
          </cell>
          <cell r="S7541">
            <v>67</v>
          </cell>
        </row>
        <row r="7542">
          <cell r="A7542" t="str">
            <v>350130011All</v>
          </cell>
          <cell r="B7542">
            <v>67</v>
          </cell>
          <cell r="R7542" t="str">
            <v>350050051All</v>
          </cell>
          <cell r="S7542">
            <v>28</v>
          </cell>
        </row>
        <row r="7543">
          <cell r="A7543" t="str">
            <v>350130041All</v>
          </cell>
          <cell r="B7543">
            <v>83</v>
          </cell>
          <cell r="R7543" t="str">
            <v>350070011All</v>
          </cell>
          <cell r="S7543">
            <v>15</v>
          </cell>
        </row>
        <row r="7544">
          <cell r="A7544" t="str">
            <v>350130051All</v>
          </cell>
          <cell r="B7544">
            <v>35</v>
          </cell>
          <cell r="R7544" t="str">
            <v>350090011All</v>
          </cell>
          <cell r="S7544">
            <v>11</v>
          </cell>
        </row>
        <row r="7545">
          <cell r="A7545" t="str">
            <v>350150041All</v>
          </cell>
          <cell r="B7545">
            <v>71</v>
          </cell>
          <cell r="R7545" t="str">
            <v>350090041All</v>
          </cell>
          <cell r="S7545">
            <v>131</v>
          </cell>
        </row>
        <row r="7546">
          <cell r="A7546" t="str">
            <v>350150051All</v>
          </cell>
          <cell r="B7546">
            <v>35</v>
          </cell>
          <cell r="R7546" t="str">
            <v>350090051All</v>
          </cell>
          <cell r="S7546">
            <v>18</v>
          </cell>
        </row>
        <row r="7547">
          <cell r="A7547" t="str">
            <v>350210011All</v>
          </cell>
          <cell r="B7547">
            <v>8</v>
          </cell>
          <cell r="R7547" t="str">
            <v>350090051Irrigated</v>
          </cell>
          <cell r="S7547">
            <v>51</v>
          </cell>
        </row>
        <row r="7548">
          <cell r="A7548" t="str">
            <v>350230041All</v>
          </cell>
          <cell r="B7548">
            <v>130</v>
          </cell>
          <cell r="R7548" t="str">
            <v>350090051NonIrrigated</v>
          </cell>
          <cell r="S7548">
            <v>14</v>
          </cell>
        </row>
        <row r="7549">
          <cell r="A7549" t="str">
            <v>350230051All</v>
          </cell>
          <cell r="B7549">
            <v>57</v>
          </cell>
          <cell r="R7549" t="str">
            <v>350090075All</v>
          </cell>
          <cell r="S7549">
            <v>1946</v>
          </cell>
        </row>
        <row r="7550">
          <cell r="A7550" t="str">
            <v>350250011All</v>
          </cell>
          <cell r="B7550">
            <v>22</v>
          </cell>
          <cell r="R7550" t="str">
            <v>350090091All</v>
          </cell>
          <cell r="S7550">
            <v>15</v>
          </cell>
        </row>
        <row r="7551">
          <cell r="A7551" t="str">
            <v>350250041All</v>
          </cell>
          <cell r="B7551">
            <v>84</v>
          </cell>
          <cell r="R7551" t="str">
            <v>350130011All</v>
          </cell>
          <cell r="S7551">
            <v>67</v>
          </cell>
        </row>
        <row r="7552">
          <cell r="A7552" t="str">
            <v>350250051All</v>
          </cell>
          <cell r="B7552">
            <v>13</v>
          </cell>
          <cell r="R7552" t="str">
            <v>350130041All</v>
          </cell>
          <cell r="S7552">
            <v>83</v>
          </cell>
        </row>
        <row r="7553">
          <cell r="A7553" t="str">
            <v>350250075All</v>
          </cell>
          <cell r="B7553">
            <v>2211</v>
          </cell>
          <cell r="R7553" t="str">
            <v>350130051All</v>
          </cell>
          <cell r="S7553">
            <v>35</v>
          </cell>
        </row>
        <row r="7554">
          <cell r="A7554" t="str">
            <v>350290011All</v>
          </cell>
          <cell r="B7554">
            <v>64</v>
          </cell>
          <cell r="R7554" t="str">
            <v>350150041All</v>
          </cell>
          <cell r="S7554">
            <v>71</v>
          </cell>
        </row>
        <row r="7555">
          <cell r="A7555" t="str">
            <v>350290041All</v>
          </cell>
          <cell r="B7555">
            <v>71</v>
          </cell>
          <cell r="R7555" t="str">
            <v>350150051All</v>
          </cell>
          <cell r="S7555">
            <v>35</v>
          </cell>
        </row>
        <row r="7556">
          <cell r="A7556" t="str">
            <v>350290051All</v>
          </cell>
          <cell r="B7556">
            <v>74</v>
          </cell>
          <cell r="R7556" t="str">
            <v>350210011All</v>
          </cell>
          <cell r="S7556">
            <v>8</v>
          </cell>
        </row>
        <row r="7557">
          <cell r="A7557" t="str">
            <v>350370011All</v>
          </cell>
          <cell r="B7557">
            <v>11</v>
          </cell>
          <cell r="R7557" t="str">
            <v>350230041All</v>
          </cell>
          <cell r="S7557">
            <v>130</v>
          </cell>
        </row>
        <row r="7558">
          <cell r="A7558" t="str">
            <v>350370041All</v>
          </cell>
          <cell r="B7558">
            <v>78</v>
          </cell>
          <cell r="R7558" t="str">
            <v>350230051All</v>
          </cell>
          <cell r="S7558">
            <v>57</v>
          </cell>
        </row>
        <row r="7559">
          <cell r="A7559" t="str">
            <v>350370051All</v>
          </cell>
          <cell r="B7559">
            <v>11</v>
          </cell>
          <cell r="R7559" t="str">
            <v>350250011All</v>
          </cell>
          <cell r="S7559">
            <v>22</v>
          </cell>
        </row>
        <row r="7560">
          <cell r="A7560" t="str">
            <v>350370091All</v>
          </cell>
          <cell r="B7560">
            <v>18</v>
          </cell>
          <cell r="R7560" t="str">
            <v>350250041All</v>
          </cell>
          <cell r="S7560">
            <v>84</v>
          </cell>
        </row>
        <row r="7561">
          <cell r="A7561" t="str">
            <v>350390011All</v>
          </cell>
          <cell r="B7561">
            <v>8</v>
          </cell>
          <cell r="R7561" t="str">
            <v>350250051All</v>
          </cell>
          <cell r="S7561">
            <v>13</v>
          </cell>
        </row>
        <row r="7562">
          <cell r="A7562" t="str">
            <v>350410011All</v>
          </cell>
          <cell r="B7562">
            <v>9</v>
          </cell>
          <cell r="R7562" t="str">
            <v>350250075All</v>
          </cell>
          <cell r="S7562">
            <v>2211</v>
          </cell>
        </row>
        <row r="7563">
          <cell r="A7563" t="str">
            <v>350410011Irrigated</v>
          </cell>
          <cell r="B7563">
            <v>21</v>
          </cell>
          <cell r="R7563" t="str">
            <v>350290011All</v>
          </cell>
          <cell r="S7563">
            <v>64</v>
          </cell>
        </row>
        <row r="7564">
          <cell r="A7564" t="str">
            <v>350410011Nonirrigated</v>
          </cell>
          <cell r="B7564">
            <v>8</v>
          </cell>
          <cell r="R7564" t="str">
            <v>350290041All</v>
          </cell>
          <cell r="S7564">
            <v>71</v>
          </cell>
        </row>
        <row r="7565">
          <cell r="A7565" t="str">
            <v>350410041All</v>
          </cell>
          <cell r="B7565">
            <v>105</v>
          </cell>
          <cell r="R7565" t="str">
            <v>350290051All</v>
          </cell>
          <cell r="S7565">
            <v>74</v>
          </cell>
        </row>
        <row r="7566">
          <cell r="A7566" t="str">
            <v>350410051All</v>
          </cell>
          <cell r="B7566">
            <v>17</v>
          </cell>
          <cell r="R7566" t="str">
            <v>350370011All</v>
          </cell>
          <cell r="S7566">
            <v>11</v>
          </cell>
        </row>
        <row r="7567">
          <cell r="A7567" t="str">
            <v>350410075All</v>
          </cell>
          <cell r="B7567">
            <v>1871</v>
          </cell>
          <cell r="R7567" t="str">
            <v>350370041All</v>
          </cell>
          <cell r="S7567">
            <v>78</v>
          </cell>
        </row>
        <row r="7568">
          <cell r="A7568" t="str">
            <v>350450011All</v>
          </cell>
          <cell r="B7568">
            <v>61</v>
          </cell>
          <cell r="R7568" t="str">
            <v>350370051All</v>
          </cell>
          <cell r="S7568">
            <v>11</v>
          </cell>
        </row>
        <row r="7569">
          <cell r="A7569" t="str">
            <v>350450041All</v>
          </cell>
          <cell r="B7569">
            <v>125</v>
          </cell>
          <cell r="R7569" t="str">
            <v>350370091All</v>
          </cell>
          <cell r="S7569">
            <v>18</v>
          </cell>
        </row>
        <row r="7570">
          <cell r="A7570" t="str">
            <v>350490011All</v>
          </cell>
          <cell r="B7570">
            <v>27</v>
          </cell>
          <cell r="R7570" t="str">
            <v>350390011All</v>
          </cell>
          <cell r="S7570">
            <v>8</v>
          </cell>
        </row>
        <row r="7571">
          <cell r="A7571" t="str">
            <v>350490041All</v>
          </cell>
          <cell r="B7571">
            <v>98</v>
          </cell>
          <cell r="R7571" t="str">
            <v>350410011All</v>
          </cell>
          <cell r="S7571">
            <v>9</v>
          </cell>
        </row>
        <row r="7572">
          <cell r="A7572" t="str">
            <v>350550011All</v>
          </cell>
          <cell r="B7572">
            <v>25</v>
          </cell>
          <cell r="R7572" t="str">
            <v>350410011Irrigated</v>
          </cell>
          <cell r="S7572">
            <v>21</v>
          </cell>
        </row>
        <row r="7573">
          <cell r="A7573" t="str">
            <v>350570011All</v>
          </cell>
          <cell r="B7573">
            <v>35</v>
          </cell>
          <cell r="R7573" t="str">
            <v>350410011NonIrrigated</v>
          </cell>
          <cell r="S7573">
            <v>8</v>
          </cell>
        </row>
        <row r="7574">
          <cell r="A7574" t="str">
            <v>350570041All</v>
          </cell>
          <cell r="B7574">
            <v>95</v>
          </cell>
          <cell r="R7574" t="str">
            <v>350410041All</v>
          </cell>
          <cell r="S7574">
            <v>105</v>
          </cell>
        </row>
        <row r="7575">
          <cell r="A7575" t="str">
            <v>350590011All</v>
          </cell>
          <cell r="B7575">
            <v>29</v>
          </cell>
          <cell r="R7575" t="str">
            <v>350410051All</v>
          </cell>
          <cell r="S7575">
            <v>17</v>
          </cell>
        </row>
        <row r="7576">
          <cell r="A7576" t="str">
            <v>350590041All</v>
          </cell>
          <cell r="B7576">
            <v>150</v>
          </cell>
          <cell r="R7576" t="str">
            <v>350410075All</v>
          </cell>
          <cell r="S7576">
            <v>1871</v>
          </cell>
        </row>
        <row r="7577">
          <cell r="A7577" t="str">
            <v>350590051All</v>
          </cell>
          <cell r="B7577">
            <v>23</v>
          </cell>
          <cell r="R7577" t="str">
            <v>350450011All</v>
          </cell>
          <cell r="S7577">
            <v>61</v>
          </cell>
        </row>
        <row r="7578">
          <cell r="A7578" t="str">
            <v>350610041All</v>
          </cell>
          <cell r="B7578">
            <v>65</v>
          </cell>
          <cell r="R7578" t="str">
            <v>350450041All</v>
          </cell>
          <cell r="S7578">
            <v>125</v>
          </cell>
        </row>
        <row r="7579">
          <cell r="A7579" t="str">
            <v>360010041All</v>
          </cell>
          <cell r="B7579">
            <v>69</v>
          </cell>
          <cell r="R7579" t="str">
            <v>350490011All</v>
          </cell>
          <cell r="S7579">
            <v>27</v>
          </cell>
        </row>
        <row r="7580">
          <cell r="A7580" t="str">
            <v>360030011All</v>
          </cell>
          <cell r="B7580">
            <v>31</v>
          </cell>
          <cell r="R7580" t="str">
            <v>350490041All</v>
          </cell>
          <cell r="S7580">
            <v>98</v>
          </cell>
        </row>
        <row r="7581">
          <cell r="A7581" t="str">
            <v>360030016All</v>
          </cell>
          <cell r="B7581">
            <v>46</v>
          </cell>
          <cell r="R7581" t="str">
            <v>350550011All</v>
          </cell>
          <cell r="S7581">
            <v>25</v>
          </cell>
        </row>
        <row r="7582">
          <cell r="A7582" t="str">
            <v>360030041All</v>
          </cell>
          <cell r="B7582">
            <v>74</v>
          </cell>
          <cell r="R7582" t="str">
            <v>350570011All</v>
          </cell>
          <cell r="S7582">
            <v>35</v>
          </cell>
        </row>
        <row r="7583">
          <cell r="A7583" t="str">
            <v>360030081All</v>
          </cell>
          <cell r="B7583">
            <v>22</v>
          </cell>
          <cell r="R7583" t="str">
            <v>350570041All</v>
          </cell>
          <cell r="S7583">
            <v>95</v>
          </cell>
        </row>
        <row r="7584">
          <cell r="A7584" t="str">
            <v>360030091All</v>
          </cell>
          <cell r="B7584">
            <v>36</v>
          </cell>
          <cell r="R7584" t="str">
            <v>350590011All</v>
          </cell>
          <cell r="S7584">
            <v>29</v>
          </cell>
        </row>
        <row r="7585">
          <cell r="A7585" t="str">
            <v>360070016All</v>
          </cell>
          <cell r="B7585">
            <v>46</v>
          </cell>
          <cell r="R7585" t="str">
            <v>350590041All</v>
          </cell>
          <cell r="S7585">
            <v>150</v>
          </cell>
        </row>
        <row r="7586">
          <cell r="A7586" t="str">
            <v>360070041All</v>
          </cell>
          <cell r="B7586">
            <v>69</v>
          </cell>
          <cell r="R7586" t="str">
            <v>350590051All</v>
          </cell>
          <cell r="S7586">
            <v>23</v>
          </cell>
        </row>
        <row r="7587">
          <cell r="A7587" t="str">
            <v>360070051All</v>
          </cell>
          <cell r="B7587">
            <v>32</v>
          </cell>
          <cell r="R7587" t="str">
            <v>350610041All</v>
          </cell>
          <cell r="S7587">
            <v>65</v>
          </cell>
        </row>
        <row r="7588">
          <cell r="A7588" t="str">
            <v>360090011All</v>
          </cell>
          <cell r="B7588">
            <v>31</v>
          </cell>
          <cell r="R7588" t="str">
            <v>360010041All</v>
          </cell>
          <cell r="S7588">
            <v>69</v>
          </cell>
        </row>
        <row r="7589">
          <cell r="A7589" t="str">
            <v>360090016All</v>
          </cell>
          <cell r="B7589">
            <v>46</v>
          </cell>
          <cell r="R7589" t="str">
            <v>360030011All</v>
          </cell>
          <cell r="S7589">
            <v>31</v>
          </cell>
        </row>
        <row r="7590">
          <cell r="A7590" t="str">
            <v>360090041All</v>
          </cell>
          <cell r="B7590">
            <v>73</v>
          </cell>
          <cell r="R7590" t="str">
            <v>360030016All</v>
          </cell>
          <cell r="S7590">
            <v>46</v>
          </cell>
        </row>
        <row r="7591">
          <cell r="A7591" t="str">
            <v>360090081All</v>
          </cell>
          <cell r="B7591">
            <v>27</v>
          </cell>
          <cell r="R7591" t="str">
            <v>360030041All</v>
          </cell>
          <cell r="S7591">
            <v>74</v>
          </cell>
        </row>
        <row r="7592">
          <cell r="A7592" t="str">
            <v>360090091All</v>
          </cell>
          <cell r="B7592">
            <v>36</v>
          </cell>
          <cell r="R7592" t="str">
            <v>360030081All</v>
          </cell>
          <cell r="S7592">
            <v>22</v>
          </cell>
        </row>
        <row r="7593">
          <cell r="A7593" t="str">
            <v>360110011All</v>
          </cell>
          <cell r="B7593">
            <v>41</v>
          </cell>
          <cell r="R7593" t="str">
            <v>360030091All</v>
          </cell>
          <cell r="S7593">
            <v>36</v>
          </cell>
        </row>
        <row r="7594">
          <cell r="A7594" t="str">
            <v>360110016All</v>
          </cell>
          <cell r="B7594">
            <v>46</v>
          </cell>
          <cell r="R7594" t="str">
            <v>360070016All</v>
          </cell>
          <cell r="S7594">
            <v>46</v>
          </cell>
        </row>
        <row r="7595">
          <cell r="A7595" t="str">
            <v>360110041All</v>
          </cell>
          <cell r="B7595">
            <v>81</v>
          </cell>
          <cell r="R7595" t="str">
            <v>360070041All</v>
          </cell>
          <cell r="S7595">
            <v>69</v>
          </cell>
        </row>
        <row r="7596">
          <cell r="A7596" t="str">
            <v>360110081All</v>
          </cell>
          <cell r="B7596">
            <v>27</v>
          </cell>
          <cell r="R7596" t="str">
            <v>360070051All</v>
          </cell>
          <cell r="S7596">
            <v>32</v>
          </cell>
        </row>
        <row r="7597">
          <cell r="A7597" t="str">
            <v>360130011All</v>
          </cell>
          <cell r="B7597">
            <v>35</v>
          </cell>
          <cell r="R7597" t="str">
            <v>360090011All</v>
          </cell>
          <cell r="S7597">
            <v>31</v>
          </cell>
        </row>
        <row r="7598">
          <cell r="A7598" t="str">
            <v>360130016All</v>
          </cell>
          <cell r="B7598">
            <v>46</v>
          </cell>
          <cell r="R7598" t="str">
            <v>360090016All</v>
          </cell>
          <cell r="S7598">
            <v>46</v>
          </cell>
        </row>
        <row r="7599">
          <cell r="A7599" t="str">
            <v>360130041All</v>
          </cell>
          <cell r="B7599">
            <v>76</v>
          </cell>
          <cell r="R7599" t="str">
            <v>360090041All</v>
          </cell>
          <cell r="S7599">
            <v>73</v>
          </cell>
        </row>
        <row r="7600">
          <cell r="A7600" t="str">
            <v>360130081All</v>
          </cell>
          <cell r="B7600">
            <v>29</v>
          </cell>
          <cell r="R7600" t="str">
            <v>360090081All</v>
          </cell>
          <cell r="S7600">
            <v>27</v>
          </cell>
        </row>
        <row r="7601">
          <cell r="A7601" t="str">
            <v>360150016All</v>
          </cell>
          <cell r="B7601">
            <v>46</v>
          </cell>
          <cell r="R7601" t="str">
            <v>360090091All</v>
          </cell>
          <cell r="S7601">
            <v>36</v>
          </cell>
        </row>
        <row r="7602">
          <cell r="A7602" t="str">
            <v>360150041All</v>
          </cell>
          <cell r="B7602">
            <v>71</v>
          </cell>
          <cell r="R7602" t="str">
            <v>360110011All</v>
          </cell>
          <cell r="S7602">
            <v>41</v>
          </cell>
        </row>
        <row r="7603">
          <cell r="A7603" t="str">
            <v>360150081All</v>
          </cell>
          <cell r="B7603">
            <v>25</v>
          </cell>
          <cell r="R7603" t="str">
            <v>360110016All</v>
          </cell>
          <cell r="S7603">
            <v>46</v>
          </cell>
        </row>
        <row r="7604">
          <cell r="A7604" t="str">
            <v>360170016All</v>
          </cell>
          <cell r="B7604">
            <v>46</v>
          </cell>
          <cell r="R7604" t="str">
            <v>360110041All</v>
          </cell>
          <cell r="S7604">
            <v>81</v>
          </cell>
        </row>
        <row r="7605">
          <cell r="A7605" t="str">
            <v>360170041All</v>
          </cell>
          <cell r="B7605">
            <v>74</v>
          </cell>
          <cell r="R7605" t="str">
            <v>360110081All</v>
          </cell>
          <cell r="S7605">
            <v>27</v>
          </cell>
        </row>
        <row r="7606">
          <cell r="A7606" t="str">
            <v>360170081All</v>
          </cell>
          <cell r="B7606">
            <v>27</v>
          </cell>
          <cell r="R7606" t="str">
            <v>360130011All</v>
          </cell>
          <cell r="S7606">
            <v>35</v>
          </cell>
        </row>
        <row r="7607">
          <cell r="A7607" t="str">
            <v>360190016All</v>
          </cell>
          <cell r="B7607">
            <v>46</v>
          </cell>
          <cell r="R7607" t="str">
            <v>360130016All</v>
          </cell>
          <cell r="S7607">
            <v>46</v>
          </cell>
        </row>
        <row r="7608">
          <cell r="A7608" t="str">
            <v>360190041All</v>
          </cell>
          <cell r="B7608">
            <v>79</v>
          </cell>
          <cell r="R7608" t="str">
            <v>360130041All</v>
          </cell>
          <cell r="S7608">
            <v>76</v>
          </cell>
        </row>
        <row r="7609">
          <cell r="A7609" t="str">
            <v>360190081All</v>
          </cell>
          <cell r="B7609">
            <v>25</v>
          </cell>
          <cell r="R7609" t="str">
            <v>360130081All</v>
          </cell>
          <cell r="S7609">
            <v>29</v>
          </cell>
        </row>
        <row r="7610">
          <cell r="A7610" t="str">
            <v>360210011All</v>
          </cell>
          <cell r="B7610">
            <v>34</v>
          </cell>
          <cell r="R7610" t="str">
            <v>360150016All</v>
          </cell>
          <cell r="S7610">
            <v>46</v>
          </cell>
        </row>
        <row r="7611">
          <cell r="A7611" t="str">
            <v>360210016All</v>
          </cell>
          <cell r="B7611">
            <v>46</v>
          </cell>
          <cell r="R7611" t="str">
            <v>360150041All</v>
          </cell>
          <cell r="S7611">
            <v>71</v>
          </cell>
        </row>
        <row r="7612">
          <cell r="A7612" t="str">
            <v>360210041All</v>
          </cell>
          <cell r="B7612">
            <v>78</v>
          </cell>
          <cell r="R7612" t="str">
            <v>360150081All</v>
          </cell>
          <cell r="S7612">
            <v>25</v>
          </cell>
        </row>
        <row r="7613">
          <cell r="A7613" t="str">
            <v>360210081All</v>
          </cell>
          <cell r="B7613">
            <v>26</v>
          </cell>
          <cell r="R7613" t="str">
            <v>360170016All</v>
          </cell>
          <cell r="S7613">
            <v>46</v>
          </cell>
        </row>
        <row r="7614">
          <cell r="A7614" t="str">
            <v>360230016All</v>
          </cell>
          <cell r="B7614">
            <v>46</v>
          </cell>
          <cell r="R7614" t="str">
            <v>360170041All</v>
          </cell>
          <cell r="S7614">
            <v>74</v>
          </cell>
        </row>
        <row r="7615">
          <cell r="A7615" t="str">
            <v>360230041All</v>
          </cell>
          <cell r="B7615">
            <v>72</v>
          </cell>
          <cell r="R7615" t="str">
            <v>360170081All</v>
          </cell>
          <cell r="S7615">
            <v>27</v>
          </cell>
        </row>
        <row r="7616">
          <cell r="A7616" t="str">
            <v>360230081All</v>
          </cell>
          <cell r="B7616">
            <v>28</v>
          </cell>
          <cell r="R7616" t="str">
            <v>360190016All</v>
          </cell>
          <cell r="S7616">
            <v>46</v>
          </cell>
        </row>
        <row r="7617">
          <cell r="A7617" t="str">
            <v>360250016All</v>
          </cell>
          <cell r="B7617">
            <v>46</v>
          </cell>
          <cell r="R7617" t="str">
            <v>360190041All</v>
          </cell>
          <cell r="S7617">
            <v>79</v>
          </cell>
        </row>
        <row r="7618">
          <cell r="A7618" t="str">
            <v>360250041All</v>
          </cell>
          <cell r="B7618">
            <v>69</v>
          </cell>
          <cell r="R7618" t="str">
            <v>360190081All</v>
          </cell>
          <cell r="S7618">
            <v>25</v>
          </cell>
        </row>
        <row r="7619">
          <cell r="A7619" t="str">
            <v>360270016All</v>
          </cell>
          <cell r="B7619">
            <v>46</v>
          </cell>
          <cell r="R7619" t="str">
            <v>360210011All</v>
          </cell>
          <cell r="S7619">
            <v>34</v>
          </cell>
        </row>
        <row r="7620">
          <cell r="A7620" t="str">
            <v>360270041All</v>
          </cell>
          <cell r="B7620">
            <v>77</v>
          </cell>
          <cell r="R7620" t="str">
            <v>360210016All</v>
          </cell>
          <cell r="S7620">
            <v>46</v>
          </cell>
        </row>
        <row r="7621">
          <cell r="A7621" t="str">
            <v>360270081All</v>
          </cell>
          <cell r="B7621">
            <v>26</v>
          </cell>
          <cell r="R7621" t="str">
            <v>360210041All</v>
          </cell>
          <cell r="S7621">
            <v>78</v>
          </cell>
        </row>
        <row r="7622">
          <cell r="A7622" t="str">
            <v>360290011All</v>
          </cell>
          <cell r="B7622">
            <v>36</v>
          </cell>
          <cell r="R7622" t="str">
            <v>360210081All</v>
          </cell>
          <cell r="S7622">
            <v>26</v>
          </cell>
        </row>
        <row r="7623">
          <cell r="A7623" t="str">
            <v>360290016All</v>
          </cell>
          <cell r="B7623">
            <v>46</v>
          </cell>
          <cell r="R7623" t="str">
            <v>360230016All</v>
          </cell>
          <cell r="S7623">
            <v>46</v>
          </cell>
        </row>
        <row r="7624">
          <cell r="A7624" t="str">
            <v>360290041All</v>
          </cell>
          <cell r="B7624">
            <v>78</v>
          </cell>
          <cell r="R7624" t="str">
            <v>360230041All</v>
          </cell>
          <cell r="S7624">
            <v>72</v>
          </cell>
        </row>
        <row r="7625">
          <cell r="A7625" t="str">
            <v>360290081All</v>
          </cell>
          <cell r="B7625">
            <v>25</v>
          </cell>
          <cell r="R7625" t="str">
            <v>360230081All</v>
          </cell>
          <cell r="S7625">
            <v>28</v>
          </cell>
        </row>
        <row r="7626">
          <cell r="A7626" t="str">
            <v>360290091All</v>
          </cell>
          <cell r="B7626">
            <v>36</v>
          </cell>
          <cell r="R7626" t="str">
            <v>360250016All</v>
          </cell>
          <cell r="S7626">
            <v>46</v>
          </cell>
        </row>
        <row r="7627">
          <cell r="A7627" t="str">
            <v>360310016All</v>
          </cell>
          <cell r="B7627">
            <v>46</v>
          </cell>
          <cell r="R7627" t="str">
            <v>360250041All</v>
          </cell>
          <cell r="S7627">
            <v>69</v>
          </cell>
        </row>
        <row r="7628">
          <cell r="A7628" t="str">
            <v>360310041All</v>
          </cell>
          <cell r="B7628">
            <v>76</v>
          </cell>
          <cell r="R7628" t="str">
            <v>360270016All</v>
          </cell>
          <cell r="S7628">
            <v>46</v>
          </cell>
        </row>
        <row r="7629">
          <cell r="A7629" t="str">
            <v>360310081All</v>
          </cell>
          <cell r="B7629">
            <v>25</v>
          </cell>
          <cell r="R7629" t="str">
            <v>360270041All</v>
          </cell>
          <cell r="S7629">
            <v>77</v>
          </cell>
        </row>
        <row r="7630">
          <cell r="A7630" t="str">
            <v>360330016All</v>
          </cell>
          <cell r="B7630">
            <v>46</v>
          </cell>
          <cell r="R7630" t="str">
            <v>360270081All</v>
          </cell>
          <cell r="S7630">
            <v>26</v>
          </cell>
        </row>
        <row r="7631">
          <cell r="A7631" t="str">
            <v>360330041All</v>
          </cell>
          <cell r="B7631">
            <v>74</v>
          </cell>
          <cell r="R7631" t="str">
            <v>360290011All</v>
          </cell>
          <cell r="S7631">
            <v>36</v>
          </cell>
        </row>
        <row r="7632">
          <cell r="A7632" t="str">
            <v>360330081All</v>
          </cell>
          <cell r="B7632">
            <v>25</v>
          </cell>
          <cell r="R7632" t="str">
            <v>360290016All</v>
          </cell>
          <cell r="S7632">
            <v>46</v>
          </cell>
        </row>
        <row r="7633">
          <cell r="A7633" t="str">
            <v>360350016All</v>
          </cell>
          <cell r="B7633">
            <v>46</v>
          </cell>
          <cell r="R7633" t="str">
            <v>360290041All</v>
          </cell>
          <cell r="S7633">
            <v>78</v>
          </cell>
        </row>
        <row r="7634">
          <cell r="A7634" t="str">
            <v>360350041All</v>
          </cell>
          <cell r="B7634">
            <v>71</v>
          </cell>
          <cell r="R7634" t="str">
            <v>360290081All</v>
          </cell>
          <cell r="S7634">
            <v>25</v>
          </cell>
        </row>
        <row r="7635">
          <cell r="A7635" t="str">
            <v>360370011All</v>
          </cell>
          <cell r="B7635">
            <v>45</v>
          </cell>
          <cell r="R7635" t="str">
            <v>360290091All</v>
          </cell>
          <cell r="S7635">
            <v>36</v>
          </cell>
        </row>
        <row r="7636">
          <cell r="A7636" t="str">
            <v>360370016All</v>
          </cell>
          <cell r="B7636">
            <v>46</v>
          </cell>
          <cell r="R7636" t="str">
            <v>360310016All</v>
          </cell>
          <cell r="S7636">
            <v>46</v>
          </cell>
        </row>
        <row r="7637">
          <cell r="A7637" t="str">
            <v>360370041All</v>
          </cell>
          <cell r="B7637">
            <v>79</v>
          </cell>
          <cell r="R7637" t="str">
            <v>360310041All</v>
          </cell>
          <cell r="S7637">
            <v>76</v>
          </cell>
        </row>
        <row r="7638">
          <cell r="A7638" t="str">
            <v>360370081All</v>
          </cell>
          <cell r="B7638">
            <v>25</v>
          </cell>
          <cell r="R7638" t="str">
            <v>360310081All</v>
          </cell>
          <cell r="S7638">
            <v>25</v>
          </cell>
        </row>
        <row r="7639">
          <cell r="A7639" t="str">
            <v>360370091All</v>
          </cell>
          <cell r="B7639">
            <v>36</v>
          </cell>
          <cell r="R7639" t="str">
            <v>360330016All</v>
          </cell>
          <cell r="S7639">
            <v>46</v>
          </cell>
        </row>
        <row r="7640">
          <cell r="A7640" t="str">
            <v>360390041All</v>
          </cell>
          <cell r="B7640">
            <v>71</v>
          </cell>
          <cell r="R7640" t="str">
            <v>360330041All</v>
          </cell>
          <cell r="S7640">
            <v>74</v>
          </cell>
        </row>
        <row r="7641">
          <cell r="A7641" t="str">
            <v>360430016All</v>
          </cell>
          <cell r="B7641">
            <v>46</v>
          </cell>
          <cell r="R7641" t="str">
            <v>360330081All</v>
          </cell>
          <cell r="S7641">
            <v>25</v>
          </cell>
        </row>
        <row r="7642">
          <cell r="A7642" t="str">
            <v>360430041All</v>
          </cell>
          <cell r="B7642">
            <v>73</v>
          </cell>
          <cell r="R7642" t="str">
            <v>360350016All</v>
          </cell>
          <cell r="S7642">
            <v>46</v>
          </cell>
        </row>
        <row r="7643">
          <cell r="A7643" t="str">
            <v>360430051All</v>
          </cell>
          <cell r="B7643">
            <v>32</v>
          </cell>
          <cell r="R7643" t="str">
            <v>360350041All</v>
          </cell>
          <cell r="S7643">
            <v>71</v>
          </cell>
        </row>
        <row r="7644">
          <cell r="A7644" t="str">
            <v>360430081All</v>
          </cell>
          <cell r="B7644">
            <v>25</v>
          </cell>
          <cell r="R7644" t="str">
            <v>360370011All</v>
          </cell>
          <cell r="S7644">
            <v>45</v>
          </cell>
        </row>
        <row r="7645">
          <cell r="A7645" t="str">
            <v>360450011All</v>
          </cell>
          <cell r="B7645">
            <v>36</v>
          </cell>
          <cell r="R7645" t="str">
            <v>360370016All</v>
          </cell>
          <cell r="S7645">
            <v>46</v>
          </cell>
        </row>
        <row r="7646">
          <cell r="A7646" t="str">
            <v>360450016All</v>
          </cell>
          <cell r="B7646">
            <v>46</v>
          </cell>
          <cell r="R7646" t="str">
            <v>360370041All</v>
          </cell>
          <cell r="S7646">
            <v>79</v>
          </cell>
        </row>
        <row r="7647">
          <cell r="A7647" t="str">
            <v>360450041All</v>
          </cell>
          <cell r="B7647">
            <v>74</v>
          </cell>
          <cell r="R7647" t="str">
            <v>360370081All</v>
          </cell>
          <cell r="S7647">
            <v>25</v>
          </cell>
        </row>
        <row r="7648">
          <cell r="A7648" t="str">
            <v>360450081All</v>
          </cell>
          <cell r="B7648">
            <v>25</v>
          </cell>
          <cell r="R7648" t="str">
            <v>360370091All</v>
          </cell>
          <cell r="S7648">
            <v>36</v>
          </cell>
        </row>
        <row r="7649">
          <cell r="A7649" t="str">
            <v>360450091All</v>
          </cell>
          <cell r="B7649">
            <v>36</v>
          </cell>
          <cell r="R7649" t="str">
            <v>360390041All</v>
          </cell>
          <cell r="S7649">
            <v>71</v>
          </cell>
        </row>
        <row r="7650">
          <cell r="A7650" t="str">
            <v>360490016All</v>
          </cell>
          <cell r="B7650">
            <v>46</v>
          </cell>
          <cell r="R7650" t="str">
            <v>360430016All</v>
          </cell>
          <cell r="S7650">
            <v>46</v>
          </cell>
        </row>
        <row r="7651">
          <cell r="A7651" t="str">
            <v>360490041All</v>
          </cell>
          <cell r="B7651">
            <v>73</v>
          </cell>
          <cell r="R7651" t="str">
            <v>360430041All</v>
          </cell>
          <cell r="S7651">
            <v>73</v>
          </cell>
        </row>
        <row r="7652">
          <cell r="A7652" t="str">
            <v>360510011All</v>
          </cell>
          <cell r="B7652">
            <v>43</v>
          </cell>
          <cell r="R7652" t="str">
            <v>360430051All</v>
          </cell>
          <cell r="S7652">
            <v>32</v>
          </cell>
        </row>
        <row r="7653">
          <cell r="A7653" t="str">
            <v>360510016All</v>
          </cell>
          <cell r="B7653">
            <v>46</v>
          </cell>
          <cell r="R7653" t="str">
            <v>360430081All</v>
          </cell>
          <cell r="S7653">
            <v>25</v>
          </cell>
        </row>
        <row r="7654">
          <cell r="A7654" t="str">
            <v>360510041All</v>
          </cell>
          <cell r="B7654">
            <v>83</v>
          </cell>
          <cell r="R7654" t="str">
            <v>360450011All</v>
          </cell>
          <cell r="S7654">
            <v>36</v>
          </cell>
        </row>
        <row r="7655">
          <cell r="A7655" t="str">
            <v>360510051All</v>
          </cell>
          <cell r="B7655">
            <v>32</v>
          </cell>
          <cell r="R7655" t="str">
            <v>360450016All</v>
          </cell>
          <cell r="S7655">
            <v>46</v>
          </cell>
        </row>
        <row r="7656">
          <cell r="A7656" t="str">
            <v>360510081All</v>
          </cell>
          <cell r="B7656">
            <v>28</v>
          </cell>
          <cell r="R7656" t="str">
            <v>360450041All</v>
          </cell>
          <cell r="S7656">
            <v>74</v>
          </cell>
        </row>
        <row r="7657">
          <cell r="A7657" t="str">
            <v>360530011All</v>
          </cell>
          <cell r="B7657">
            <v>36</v>
          </cell>
          <cell r="R7657" t="str">
            <v>360450081All</v>
          </cell>
          <cell r="S7657">
            <v>25</v>
          </cell>
        </row>
        <row r="7658">
          <cell r="A7658" t="str">
            <v>360530016All</v>
          </cell>
          <cell r="B7658">
            <v>46</v>
          </cell>
          <cell r="R7658" t="str">
            <v>360450091All</v>
          </cell>
          <cell r="S7658">
            <v>36</v>
          </cell>
        </row>
        <row r="7659">
          <cell r="A7659" t="str">
            <v>360530041All</v>
          </cell>
          <cell r="B7659">
            <v>75</v>
          </cell>
          <cell r="R7659" t="str">
            <v>360490016All</v>
          </cell>
          <cell r="S7659">
            <v>46</v>
          </cell>
        </row>
        <row r="7660">
          <cell r="A7660" t="str">
            <v>360530081All</v>
          </cell>
          <cell r="B7660">
            <v>27</v>
          </cell>
          <cell r="R7660" t="str">
            <v>360490041All</v>
          </cell>
          <cell r="S7660">
            <v>73</v>
          </cell>
        </row>
        <row r="7661">
          <cell r="A7661" t="str">
            <v>360530091All</v>
          </cell>
          <cell r="B7661">
            <v>36</v>
          </cell>
          <cell r="R7661" t="str">
            <v>360510011All</v>
          </cell>
          <cell r="S7661">
            <v>43</v>
          </cell>
        </row>
        <row r="7662">
          <cell r="A7662" t="str">
            <v>360550011All</v>
          </cell>
          <cell r="B7662">
            <v>41</v>
          </cell>
          <cell r="R7662" t="str">
            <v>360510016All</v>
          </cell>
          <cell r="S7662">
            <v>46</v>
          </cell>
        </row>
        <row r="7663">
          <cell r="A7663" t="str">
            <v>360550016All</v>
          </cell>
          <cell r="B7663">
            <v>46</v>
          </cell>
          <cell r="R7663" t="str">
            <v>360510041All</v>
          </cell>
          <cell r="S7663">
            <v>83</v>
          </cell>
        </row>
        <row r="7664">
          <cell r="A7664" t="str">
            <v>360550041All</v>
          </cell>
          <cell r="B7664">
            <v>77</v>
          </cell>
          <cell r="R7664" t="str">
            <v>360510051All</v>
          </cell>
          <cell r="S7664">
            <v>32</v>
          </cell>
        </row>
        <row r="7665">
          <cell r="A7665" t="str">
            <v>360550081All</v>
          </cell>
          <cell r="B7665">
            <v>28</v>
          </cell>
          <cell r="R7665" t="str">
            <v>360510081All</v>
          </cell>
          <cell r="S7665">
            <v>28</v>
          </cell>
        </row>
        <row r="7666">
          <cell r="A7666" t="str">
            <v>360570011All</v>
          </cell>
          <cell r="B7666">
            <v>36</v>
          </cell>
          <cell r="R7666" t="str">
            <v>360530011All</v>
          </cell>
          <cell r="S7666">
            <v>36</v>
          </cell>
        </row>
        <row r="7667">
          <cell r="A7667" t="str">
            <v>360570016All</v>
          </cell>
          <cell r="B7667">
            <v>46</v>
          </cell>
          <cell r="R7667" t="str">
            <v>360530016All</v>
          </cell>
          <cell r="S7667">
            <v>46</v>
          </cell>
        </row>
        <row r="7668">
          <cell r="A7668" t="str">
            <v>360570041All</v>
          </cell>
          <cell r="B7668">
            <v>69</v>
          </cell>
          <cell r="R7668" t="str">
            <v>360530041All</v>
          </cell>
          <cell r="S7668">
            <v>75</v>
          </cell>
        </row>
        <row r="7669">
          <cell r="A7669" t="str">
            <v>360570051All</v>
          </cell>
          <cell r="B7669">
            <v>32</v>
          </cell>
          <cell r="R7669" t="str">
            <v>360530081All</v>
          </cell>
          <cell r="S7669">
            <v>27</v>
          </cell>
        </row>
        <row r="7670">
          <cell r="A7670" t="str">
            <v>360570081All</v>
          </cell>
          <cell r="B7670">
            <v>32</v>
          </cell>
          <cell r="R7670" t="str">
            <v>360530091All</v>
          </cell>
          <cell r="S7670">
            <v>36</v>
          </cell>
        </row>
        <row r="7671">
          <cell r="A7671" t="str">
            <v>360630011All</v>
          </cell>
          <cell r="B7671">
            <v>40</v>
          </cell>
          <cell r="R7671" t="str">
            <v>360550011All</v>
          </cell>
          <cell r="S7671">
            <v>41</v>
          </cell>
        </row>
        <row r="7672">
          <cell r="A7672" t="str">
            <v>360630016All</v>
          </cell>
          <cell r="B7672">
            <v>46</v>
          </cell>
          <cell r="R7672" t="str">
            <v>360550016All</v>
          </cell>
          <cell r="S7672">
            <v>46</v>
          </cell>
        </row>
        <row r="7673">
          <cell r="A7673" t="str">
            <v>360630041All</v>
          </cell>
          <cell r="B7673">
            <v>76</v>
          </cell>
          <cell r="R7673" t="str">
            <v>360550041All</v>
          </cell>
          <cell r="S7673">
            <v>77</v>
          </cell>
        </row>
        <row r="7674">
          <cell r="A7674" t="str">
            <v>360630081All</v>
          </cell>
          <cell r="B7674">
            <v>26</v>
          </cell>
          <cell r="R7674" t="str">
            <v>360550081All</v>
          </cell>
          <cell r="S7674">
            <v>28</v>
          </cell>
        </row>
        <row r="7675">
          <cell r="A7675" t="str">
            <v>360630091All</v>
          </cell>
          <cell r="B7675">
            <v>36</v>
          </cell>
          <cell r="R7675" t="str">
            <v>360570011All</v>
          </cell>
          <cell r="S7675">
            <v>36</v>
          </cell>
        </row>
        <row r="7676">
          <cell r="A7676" t="str">
            <v>360650011All</v>
          </cell>
          <cell r="B7676">
            <v>39</v>
          </cell>
          <cell r="R7676" t="str">
            <v>360570016All</v>
          </cell>
          <cell r="S7676">
            <v>46</v>
          </cell>
        </row>
        <row r="7677">
          <cell r="A7677" t="str">
            <v>360650016All</v>
          </cell>
          <cell r="B7677">
            <v>46</v>
          </cell>
          <cell r="R7677" t="str">
            <v>360570041All</v>
          </cell>
          <cell r="S7677">
            <v>69</v>
          </cell>
        </row>
        <row r="7678">
          <cell r="A7678" t="str">
            <v>360650041All</v>
          </cell>
          <cell r="B7678">
            <v>76</v>
          </cell>
          <cell r="R7678" t="str">
            <v>360570051All</v>
          </cell>
          <cell r="S7678">
            <v>32</v>
          </cell>
        </row>
        <row r="7679">
          <cell r="A7679" t="str">
            <v>360650051All</v>
          </cell>
          <cell r="B7679">
            <v>32</v>
          </cell>
          <cell r="R7679" t="str">
            <v>360570081All</v>
          </cell>
          <cell r="S7679">
            <v>32</v>
          </cell>
        </row>
        <row r="7680">
          <cell r="A7680" t="str">
            <v>360650081All</v>
          </cell>
          <cell r="B7680">
            <v>28</v>
          </cell>
          <cell r="R7680" t="str">
            <v>360630011All</v>
          </cell>
          <cell r="S7680">
            <v>40</v>
          </cell>
        </row>
        <row r="7681">
          <cell r="A7681" t="str">
            <v>360670011All</v>
          </cell>
          <cell r="B7681">
            <v>37</v>
          </cell>
          <cell r="R7681" t="str">
            <v>360630016All</v>
          </cell>
          <cell r="S7681">
            <v>46</v>
          </cell>
        </row>
        <row r="7682">
          <cell r="A7682" t="str">
            <v>360670016All</v>
          </cell>
          <cell r="B7682">
            <v>46</v>
          </cell>
          <cell r="R7682" t="str">
            <v>360630041All</v>
          </cell>
          <cell r="S7682">
            <v>76</v>
          </cell>
        </row>
        <row r="7683">
          <cell r="A7683" t="str">
            <v>360670041All</v>
          </cell>
          <cell r="B7683">
            <v>80</v>
          </cell>
          <cell r="R7683" t="str">
            <v>360630081All</v>
          </cell>
          <cell r="S7683">
            <v>26</v>
          </cell>
        </row>
        <row r="7684">
          <cell r="A7684" t="str">
            <v>360670081All</v>
          </cell>
          <cell r="B7684">
            <v>27</v>
          </cell>
          <cell r="R7684" t="str">
            <v>360630091All</v>
          </cell>
          <cell r="S7684">
            <v>36</v>
          </cell>
        </row>
        <row r="7685">
          <cell r="A7685" t="str">
            <v>360690011All</v>
          </cell>
          <cell r="B7685">
            <v>43</v>
          </cell>
          <cell r="R7685" t="str">
            <v>360650011All</v>
          </cell>
          <cell r="S7685">
            <v>39</v>
          </cell>
        </row>
        <row r="7686">
          <cell r="A7686" t="str">
            <v>360690016All</v>
          </cell>
          <cell r="B7686">
            <v>46</v>
          </cell>
          <cell r="R7686" t="str">
            <v>360650016All</v>
          </cell>
          <cell r="S7686">
            <v>46</v>
          </cell>
        </row>
        <row r="7687">
          <cell r="A7687" t="str">
            <v>360690041All</v>
          </cell>
          <cell r="B7687">
            <v>75</v>
          </cell>
          <cell r="R7687" t="str">
            <v>360650041All</v>
          </cell>
          <cell r="S7687">
            <v>76</v>
          </cell>
        </row>
        <row r="7688">
          <cell r="A7688" t="str">
            <v>360690081All</v>
          </cell>
          <cell r="B7688">
            <v>29</v>
          </cell>
          <cell r="R7688" t="str">
            <v>360650051All</v>
          </cell>
          <cell r="S7688">
            <v>32</v>
          </cell>
        </row>
        <row r="7689">
          <cell r="A7689" t="str">
            <v>360690091All</v>
          </cell>
          <cell r="B7689">
            <v>36</v>
          </cell>
          <cell r="R7689" t="str">
            <v>360650081All</v>
          </cell>
          <cell r="S7689">
            <v>28</v>
          </cell>
        </row>
        <row r="7690">
          <cell r="A7690" t="str">
            <v>360710016All</v>
          </cell>
          <cell r="B7690">
            <v>46</v>
          </cell>
          <cell r="R7690" t="str">
            <v>360670011All</v>
          </cell>
          <cell r="S7690">
            <v>37</v>
          </cell>
        </row>
        <row r="7691">
          <cell r="A7691" t="str">
            <v>360710041All</v>
          </cell>
          <cell r="B7691">
            <v>66</v>
          </cell>
          <cell r="R7691" t="str">
            <v>360670016All</v>
          </cell>
          <cell r="S7691">
            <v>46</v>
          </cell>
        </row>
        <row r="7692">
          <cell r="A7692" t="str">
            <v>360730011All</v>
          </cell>
          <cell r="B7692">
            <v>41</v>
          </cell>
          <cell r="R7692" t="str">
            <v>360670041All</v>
          </cell>
          <cell r="S7692">
            <v>80</v>
          </cell>
        </row>
        <row r="7693">
          <cell r="A7693" t="str">
            <v>360730016All</v>
          </cell>
          <cell r="B7693">
            <v>46</v>
          </cell>
          <cell r="R7693" t="str">
            <v>360670081All</v>
          </cell>
          <cell r="S7693">
            <v>27</v>
          </cell>
        </row>
        <row r="7694">
          <cell r="A7694" t="str">
            <v>360730041All</v>
          </cell>
          <cell r="B7694">
            <v>81</v>
          </cell>
          <cell r="R7694" t="str">
            <v>360690011All</v>
          </cell>
          <cell r="S7694">
            <v>43</v>
          </cell>
        </row>
        <row r="7695">
          <cell r="A7695" t="str">
            <v>360730051All</v>
          </cell>
          <cell r="B7695">
            <v>32</v>
          </cell>
          <cell r="R7695" t="str">
            <v>360690016All</v>
          </cell>
          <cell r="S7695">
            <v>46</v>
          </cell>
        </row>
        <row r="7696">
          <cell r="A7696" t="str">
            <v>360730081All</v>
          </cell>
          <cell r="B7696">
            <v>26</v>
          </cell>
          <cell r="R7696" t="str">
            <v>360690041All</v>
          </cell>
          <cell r="S7696">
            <v>75</v>
          </cell>
        </row>
        <row r="7697">
          <cell r="A7697" t="str">
            <v>360750011All</v>
          </cell>
          <cell r="B7697">
            <v>36</v>
          </cell>
          <cell r="R7697" t="str">
            <v>360690081All</v>
          </cell>
          <cell r="S7697">
            <v>29</v>
          </cell>
        </row>
        <row r="7698">
          <cell r="A7698" t="str">
            <v>360750016All</v>
          </cell>
          <cell r="B7698">
            <v>46</v>
          </cell>
          <cell r="R7698" t="str">
            <v>360690091All</v>
          </cell>
          <cell r="S7698">
            <v>36</v>
          </cell>
        </row>
        <row r="7699">
          <cell r="A7699" t="str">
            <v>360750041All</v>
          </cell>
          <cell r="B7699">
            <v>74</v>
          </cell>
          <cell r="R7699" t="str">
            <v>360710016All</v>
          </cell>
          <cell r="S7699">
            <v>46</v>
          </cell>
        </row>
        <row r="7700">
          <cell r="A7700" t="str">
            <v>360750081All</v>
          </cell>
          <cell r="B7700">
            <v>25</v>
          </cell>
          <cell r="R7700" t="str">
            <v>360710041All</v>
          </cell>
          <cell r="S7700">
            <v>66</v>
          </cell>
        </row>
        <row r="7701">
          <cell r="A7701" t="str">
            <v>360770016All</v>
          </cell>
          <cell r="B7701">
            <v>46</v>
          </cell>
          <cell r="R7701" t="str">
            <v>360730011All</v>
          </cell>
          <cell r="S7701">
            <v>41</v>
          </cell>
        </row>
        <row r="7702">
          <cell r="A7702" t="str">
            <v>360770041All</v>
          </cell>
          <cell r="B7702">
            <v>75</v>
          </cell>
          <cell r="R7702" t="str">
            <v>360730016All</v>
          </cell>
          <cell r="S7702">
            <v>46</v>
          </cell>
        </row>
        <row r="7703">
          <cell r="A7703" t="str">
            <v>360770051All</v>
          </cell>
          <cell r="B7703">
            <v>32</v>
          </cell>
          <cell r="R7703" t="str">
            <v>360730041All</v>
          </cell>
          <cell r="S7703">
            <v>81</v>
          </cell>
        </row>
        <row r="7704">
          <cell r="A7704" t="str">
            <v>360770081All</v>
          </cell>
          <cell r="B7704">
            <v>27</v>
          </cell>
          <cell r="R7704" t="str">
            <v>360730051All</v>
          </cell>
          <cell r="S7704">
            <v>32</v>
          </cell>
        </row>
        <row r="7705">
          <cell r="A7705" t="str">
            <v>360830016All</v>
          </cell>
          <cell r="B7705">
            <v>46</v>
          </cell>
          <cell r="R7705" t="str">
            <v>360730081All</v>
          </cell>
          <cell r="S7705">
            <v>26</v>
          </cell>
        </row>
        <row r="7706">
          <cell r="A7706" t="str">
            <v>360830041All</v>
          </cell>
          <cell r="B7706">
            <v>77</v>
          </cell>
          <cell r="R7706" t="str">
            <v>360750011All</v>
          </cell>
          <cell r="S7706">
            <v>36</v>
          </cell>
        </row>
        <row r="7707">
          <cell r="A7707" t="str">
            <v>360830051All</v>
          </cell>
          <cell r="B7707">
            <v>32</v>
          </cell>
          <cell r="R7707" t="str">
            <v>360750016All</v>
          </cell>
          <cell r="S7707">
            <v>46</v>
          </cell>
        </row>
        <row r="7708">
          <cell r="A7708" t="str">
            <v>360890016All</v>
          </cell>
          <cell r="B7708">
            <v>46</v>
          </cell>
          <cell r="R7708" t="str">
            <v>360750041All</v>
          </cell>
          <cell r="S7708">
            <v>74</v>
          </cell>
        </row>
        <row r="7709">
          <cell r="A7709" t="str">
            <v>360890041All</v>
          </cell>
          <cell r="B7709">
            <v>71</v>
          </cell>
          <cell r="R7709" t="str">
            <v>360750081All</v>
          </cell>
          <cell r="S7709">
            <v>25</v>
          </cell>
        </row>
        <row r="7710">
          <cell r="A7710" t="str">
            <v>360890081All</v>
          </cell>
          <cell r="B7710">
            <v>25</v>
          </cell>
          <cell r="R7710" t="str">
            <v>360770016All</v>
          </cell>
          <cell r="S7710">
            <v>46</v>
          </cell>
        </row>
        <row r="7711">
          <cell r="A7711" t="str">
            <v>360910016All</v>
          </cell>
          <cell r="B7711">
            <v>46</v>
          </cell>
          <cell r="R7711" t="str">
            <v>360770041All</v>
          </cell>
          <cell r="S7711">
            <v>75</v>
          </cell>
        </row>
        <row r="7712">
          <cell r="A7712" t="str">
            <v>360910041All</v>
          </cell>
          <cell r="B7712">
            <v>76</v>
          </cell>
          <cell r="R7712" t="str">
            <v>360770051All</v>
          </cell>
          <cell r="S7712">
            <v>32</v>
          </cell>
        </row>
        <row r="7713">
          <cell r="A7713" t="str">
            <v>360910051All</v>
          </cell>
          <cell r="B7713">
            <v>32</v>
          </cell>
          <cell r="R7713" t="str">
            <v>360770081All</v>
          </cell>
          <cell r="S7713">
            <v>27</v>
          </cell>
        </row>
        <row r="7714">
          <cell r="A7714" t="str">
            <v>360930041All</v>
          </cell>
          <cell r="B7714">
            <v>71</v>
          </cell>
          <cell r="R7714" t="str">
            <v>360830016All</v>
          </cell>
          <cell r="S7714">
            <v>46</v>
          </cell>
        </row>
        <row r="7715">
          <cell r="A7715" t="str">
            <v>360950016All</v>
          </cell>
          <cell r="B7715">
            <v>46</v>
          </cell>
          <cell r="R7715" t="str">
            <v>360830041All</v>
          </cell>
          <cell r="S7715">
            <v>77</v>
          </cell>
        </row>
        <row r="7716">
          <cell r="A7716" t="str">
            <v>360950041All</v>
          </cell>
          <cell r="B7716">
            <v>74</v>
          </cell>
          <cell r="R7716" t="str">
            <v>360830051All</v>
          </cell>
          <cell r="S7716">
            <v>32</v>
          </cell>
        </row>
        <row r="7717">
          <cell r="A7717" t="str">
            <v>360950081All</v>
          </cell>
          <cell r="B7717">
            <v>26</v>
          </cell>
          <cell r="R7717" t="str">
            <v>360890016All</v>
          </cell>
          <cell r="S7717">
            <v>46</v>
          </cell>
        </row>
        <row r="7718">
          <cell r="A7718" t="str">
            <v>360970011All</v>
          </cell>
          <cell r="B7718">
            <v>35</v>
          </cell>
          <cell r="R7718" t="str">
            <v>360890041All</v>
          </cell>
          <cell r="S7718">
            <v>71</v>
          </cell>
        </row>
        <row r="7719">
          <cell r="A7719" t="str">
            <v>360970016All</v>
          </cell>
          <cell r="B7719">
            <v>46</v>
          </cell>
          <cell r="R7719" t="str">
            <v>360890081All</v>
          </cell>
          <cell r="S7719">
            <v>25</v>
          </cell>
        </row>
        <row r="7720">
          <cell r="A7720" t="str">
            <v>360970041All</v>
          </cell>
          <cell r="B7720">
            <v>70</v>
          </cell>
          <cell r="R7720" t="str">
            <v>360910016All</v>
          </cell>
          <cell r="S7720">
            <v>46</v>
          </cell>
        </row>
        <row r="7721">
          <cell r="A7721" t="str">
            <v>360970081All</v>
          </cell>
          <cell r="B7721">
            <v>24</v>
          </cell>
          <cell r="R7721" t="str">
            <v>360910041All</v>
          </cell>
          <cell r="S7721">
            <v>76</v>
          </cell>
        </row>
        <row r="7722">
          <cell r="A7722" t="str">
            <v>360990011All</v>
          </cell>
          <cell r="B7722">
            <v>41</v>
          </cell>
          <cell r="R7722" t="str">
            <v>360910051All</v>
          </cell>
          <cell r="S7722">
            <v>32</v>
          </cell>
        </row>
        <row r="7723">
          <cell r="A7723" t="str">
            <v>360990016All</v>
          </cell>
          <cell r="B7723">
            <v>46</v>
          </cell>
          <cell r="R7723" t="str">
            <v>360930041All</v>
          </cell>
          <cell r="S7723">
            <v>71</v>
          </cell>
        </row>
        <row r="7724">
          <cell r="A7724" t="str">
            <v>360990041All</v>
          </cell>
          <cell r="B7724">
            <v>79</v>
          </cell>
          <cell r="R7724" t="str">
            <v>360950016All</v>
          </cell>
          <cell r="S7724">
            <v>46</v>
          </cell>
        </row>
        <row r="7725">
          <cell r="A7725" t="str">
            <v>360990051All</v>
          </cell>
          <cell r="B7725">
            <v>32</v>
          </cell>
          <cell r="R7725" t="str">
            <v>360950041All</v>
          </cell>
          <cell r="S7725">
            <v>74</v>
          </cell>
        </row>
        <row r="7726">
          <cell r="A7726" t="str">
            <v>360990081All</v>
          </cell>
          <cell r="B7726">
            <v>27</v>
          </cell>
          <cell r="R7726" t="str">
            <v>360950081All</v>
          </cell>
          <cell r="S7726">
            <v>26</v>
          </cell>
        </row>
        <row r="7727">
          <cell r="A7727" t="str">
            <v>360990091All</v>
          </cell>
          <cell r="B7727">
            <v>36</v>
          </cell>
          <cell r="R7727" t="str">
            <v>360970011All</v>
          </cell>
          <cell r="S7727">
            <v>35</v>
          </cell>
        </row>
        <row r="7728">
          <cell r="A7728" t="str">
            <v>361010011All</v>
          </cell>
          <cell r="B7728">
            <v>35</v>
          </cell>
          <cell r="R7728" t="str">
            <v>360970016All</v>
          </cell>
          <cell r="S7728">
            <v>46</v>
          </cell>
        </row>
        <row r="7729">
          <cell r="A7729" t="str">
            <v>361010016All</v>
          </cell>
          <cell r="B7729">
            <v>46</v>
          </cell>
          <cell r="R7729" t="str">
            <v>360970041All</v>
          </cell>
          <cell r="S7729">
            <v>70</v>
          </cell>
        </row>
        <row r="7730">
          <cell r="A7730" t="str">
            <v>361010041All</v>
          </cell>
          <cell r="B7730">
            <v>71</v>
          </cell>
          <cell r="R7730" t="str">
            <v>360970081All</v>
          </cell>
          <cell r="S7730">
            <v>24</v>
          </cell>
        </row>
        <row r="7731">
          <cell r="A7731" t="str">
            <v>361010081All</v>
          </cell>
          <cell r="B7731">
            <v>25</v>
          </cell>
          <cell r="R7731" t="str">
            <v>360990011All</v>
          </cell>
          <cell r="S7731">
            <v>41</v>
          </cell>
        </row>
        <row r="7732">
          <cell r="A7732" t="str">
            <v>361010091All</v>
          </cell>
          <cell r="B7732">
            <v>36</v>
          </cell>
          <cell r="R7732" t="str">
            <v>360990016All</v>
          </cell>
          <cell r="S7732">
            <v>46</v>
          </cell>
        </row>
        <row r="7733">
          <cell r="A7733" t="str">
            <v>361030011All</v>
          </cell>
          <cell r="B7733">
            <v>35</v>
          </cell>
          <cell r="R7733" t="str">
            <v>360990041All</v>
          </cell>
          <cell r="S7733">
            <v>79</v>
          </cell>
        </row>
        <row r="7734">
          <cell r="A7734" t="str">
            <v>361030011Irrigated</v>
          </cell>
          <cell r="B7734">
            <v>35</v>
          </cell>
          <cell r="R7734" t="str">
            <v>360990051All</v>
          </cell>
          <cell r="S7734">
            <v>32</v>
          </cell>
        </row>
        <row r="7735">
          <cell r="A7735" t="str">
            <v>361030011Nonirrigated</v>
          </cell>
          <cell r="B7735">
            <v>35</v>
          </cell>
          <cell r="R7735" t="str">
            <v>360990081All</v>
          </cell>
          <cell r="S7735">
            <v>27</v>
          </cell>
        </row>
        <row r="7736">
          <cell r="A7736" t="str">
            <v>361030016All</v>
          </cell>
          <cell r="B7736">
            <v>46</v>
          </cell>
          <cell r="R7736" t="str">
            <v>360990091All</v>
          </cell>
          <cell r="S7736">
            <v>36</v>
          </cell>
        </row>
        <row r="7737">
          <cell r="A7737" t="str">
            <v>361030041All</v>
          </cell>
          <cell r="B7737">
            <v>73</v>
          </cell>
          <cell r="R7737" t="str">
            <v>361010011All</v>
          </cell>
          <cell r="S7737">
            <v>35</v>
          </cell>
        </row>
        <row r="7738">
          <cell r="A7738" t="str">
            <v>361030051All</v>
          </cell>
          <cell r="B7738">
            <v>32</v>
          </cell>
          <cell r="R7738" t="str">
            <v>361010016All</v>
          </cell>
          <cell r="S7738">
            <v>46</v>
          </cell>
        </row>
        <row r="7739">
          <cell r="A7739" t="str">
            <v>361050041All</v>
          </cell>
          <cell r="B7739">
            <v>65</v>
          </cell>
          <cell r="R7739" t="str">
            <v>361010041All</v>
          </cell>
          <cell r="S7739">
            <v>71</v>
          </cell>
        </row>
        <row r="7740">
          <cell r="A7740" t="str">
            <v>361070016All</v>
          </cell>
          <cell r="B7740">
            <v>46</v>
          </cell>
          <cell r="R7740" t="str">
            <v>361010081All</v>
          </cell>
          <cell r="S7740">
            <v>25</v>
          </cell>
        </row>
        <row r="7741">
          <cell r="A7741" t="str">
            <v>361070041All</v>
          </cell>
          <cell r="B7741">
            <v>70</v>
          </cell>
          <cell r="R7741" t="str">
            <v>361010091All</v>
          </cell>
          <cell r="S7741">
            <v>36</v>
          </cell>
        </row>
        <row r="7742">
          <cell r="A7742" t="str">
            <v>361070081All</v>
          </cell>
          <cell r="B7742">
            <v>25</v>
          </cell>
          <cell r="R7742" t="str">
            <v>361030011All</v>
          </cell>
          <cell r="S7742">
            <v>35</v>
          </cell>
        </row>
        <row r="7743">
          <cell r="A7743" t="str">
            <v>361090011All</v>
          </cell>
          <cell r="B7743">
            <v>34</v>
          </cell>
          <cell r="R7743" t="str">
            <v>361030011Irrigated</v>
          </cell>
          <cell r="S7743">
            <v>35</v>
          </cell>
        </row>
        <row r="7744">
          <cell r="A7744" t="str">
            <v>361090016All</v>
          </cell>
          <cell r="B7744">
            <v>46</v>
          </cell>
          <cell r="R7744" t="str">
            <v>361030011NonIrrigated</v>
          </cell>
          <cell r="S7744">
            <v>35</v>
          </cell>
        </row>
        <row r="7745">
          <cell r="A7745" t="str">
            <v>361090041All</v>
          </cell>
          <cell r="B7745">
            <v>75</v>
          </cell>
          <cell r="R7745" t="str">
            <v>361030016All</v>
          </cell>
          <cell r="S7745">
            <v>46</v>
          </cell>
        </row>
        <row r="7746">
          <cell r="A7746" t="str">
            <v>361090081All</v>
          </cell>
          <cell r="B7746">
            <v>25</v>
          </cell>
          <cell r="R7746" t="str">
            <v>361030041All</v>
          </cell>
          <cell r="S7746">
            <v>73</v>
          </cell>
        </row>
        <row r="7747">
          <cell r="A7747" t="str">
            <v>361110041All</v>
          </cell>
          <cell r="B7747">
            <v>79</v>
          </cell>
          <cell r="R7747" t="str">
            <v>361030051All</v>
          </cell>
          <cell r="S7747">
            <v>32</v>
          </cell>
        </row>
        <row r="7748">
          <cell r="A7748" t="str">
            <v>361130041All</v>
          </cell>
          <cell r="B7748">
            <v>71</v>
          </cell>
          <cell r="R7748" t="str">
            <v>361050041All</v>
          </cell>
          <cell r="S7748">
            <v>65</v>
          </cell>
        </row>
        <row r="7749">
          <cell r="A7749" t="str">
            <v>361150011All</v>
          </cell>
          <cell r="B7749">
            <v>36</v>
          </cell>
          <cell r="R7749" t="str">
            <v>361070016All</v>
          </cell>
          <cell r="S7749">
            <v>46</v>
          </cell>
        </row>
        <row r="7750">
          <cell r="A7750" t="str">
            <v>361150016All</v>
          </cell>
          <cell r="B7750">
            <v>46</v>
          </cell>
          <cell r="R7750" t="str">
            <v>361070041All</v>
          </cell>
          <cell r="S7750">
            <v>70</v>
          </cell>
        </row>
        <row r="7751">
          <cell r="A7751" t="str">
            <v>361150041All</v>
          </cell>
          <cell r="B7751">
            <v>78</v>
          </cell>
          <cell r="R7751" t="str">
            <v>361070081All</v>
          </cell>
          <cell r="S7751">
            <v>25</v>
          </cell>
        </row>
        <row r="7752">
          <cell r="A7752" t="str">
            <v>361150051All</v>
          </cell>
          <cell r="B7752">
            <v>32</v>
          </cell>
          <cell r="R7752" t="str">
            <v>361090011All</v>
          </cell>
          <cell r="S7752">
            <v>34</v>
          </cell>
        </row>
        <row r="7753">
          <cell r="A7753" t="str">
            <v>361150081All</v>
          </cell>
          <cell r="B7753">
            <v>25</v>
          </cell>
          <cell r="R7753" t="str">
            <v>361090016All</v>
          </cell>
          <cell r="S7753">
            <v>46</v>
          </cell>
        </row>
        <row r="7754">
          <cell r="A7754" t="str">
            <v>361170011All</v>
          </cell>
          <cell r="B7754">
            <v>36</v>
          </cell>
          <cell r="R7754" t="str">
            <v>361090041All</v>
          </cell>
          <cell r="S7754">
            <v>75</v>
          </cell>
        </row>
        <row r="7755">
          <cell r="A7755" t="str">
            <v>361170016All</v>
          </cell>
          <cell r="B7755">
            <v>46</v>
          </cell>
          <cell r="R7755" t="str">
            <v>361090081All</v>
          </cell>
          <cell r="S7755">
            <v>25</v>
          </cell>
        </row>
        <row r="7756">
          <cell r="A7756" t="str">
            <v>361170041All</v>
          </cell>
          <cell r="B7756">
            <v>79</v>
          </cell>
          <cell r="R7756" t="str">
            <v>361110041All</v>
          </cell>
          <cell r="S7756">
            <v>79</v>
          </cell>
        </row>
        <row r="7757">
          <cell r="A7757" t="str">
            <v>361170081All</v>
          </cell>
          <cell r="B7757">
            <v>27</v>
          </cell>
          <cell r="R7757" t="str">
            <v>361130041All</v>
          </cell>
          <cell r="S7757">
            <v>71</v>
          </cell>
        </row>
        <row r="7758">
          <cell r="A7758" t="str">
            <v>361210011All</v>
          </cell>
          <cell r="B7758">
            <v>41</v>
          </cell>
          <cell r="R7758" t="str">
            <v>361150011All</v>
          </cell>
          <cell r="S7758">
            <v>36</v>
          </cell>
        </row>
        <row r="7759">
          <cell r="A7759" t="str">
            <v>361210016All</v>
          </cell>
          <cell r="B7759">
            <v>46</v>
          </cell>
          <cell r="R7759" t="str">
            <v>361150016All</v>
          </cell>
          <cell r="S7759">
            <v>46</v>
          </cell>
        </row>
        <row r="7760">
          <cell r="A7760" t="str">
            <v>361210041All</v>
          </cell>
          <cell r="B7760">
            <v>77</v>
          </cell>
          <cell r="R7760" t="str">
            <v>361150041All</v>
          </cell>
          <cell r="S7760">
            <v>78</v>
          </cell>
        </row>
        <row r="7761">
          <cell r="A7761" t="str">
            <v>361210051All</v>
          </cell>
          <cell r="B7761">
            <v>32</v>
          </cell>
          <cell r="R7761" t="str">
            <v>361150051All</v>
          </cell>
          <cell r="S7761">
            <v>32</v>
          </cell>
        </row>
        <row r="7762">
          <cell r="A7762" t="str">
            <v>361210081All</v>
          </cell>
          <cell r="B7762">
            <v>22</v>
          </cell>
          <cell r="R7762" t="str">
            <v>361150081All</v>
          </cell>
          <cell r="S7762">
            <v>25</v>
          </cell>
        </row>
        <row r="7763">
          <cell r="A7763" t="str">
            <v>361230011All</v>
          </cell>
          <cell r="B7763">
            <v>46</v>
          </cell>
          <cell r="R7763" t="str">
            <v>361170011All</v>
          </cell>
          <cell r="S7763">
            <v>36</v>
          </cell>
        </row>
        <row r="7764">
          <cell r="A7764" t="str">
            <v>361230016All</v>
          </cell>
          <cell r="B7764">
            <v>46</v>
          </cell>
          <cell r="R7764" t="str">
            <v>361170016All</v>
          </cell>
          <cell r="S7764">
            <v>46</v>
          </cell>
        </row>
        <row r="7765">
          <cell r="A7765" t="str">
            <v>361230041All</v>
          </cell>
          <cell r="B7765">
            <v>76</v>
          </cell>
          <cell r="R7765" t="str">
            <v>361170041All</v>
          </cell>
          <cell r="S7765">
            <v>79</v>
          </cell>
        </row>
        <row r="7766">
          <cell r="A7766" t="str">
            <v>361230081All</v>
          </cell>
          <cell r="B7766">
            <v>27</v>
          </cell>
          <cell r="R7766" t="str">
            <v>361170081All</v>
          </cell>
          <cell r="S7766">
            <v>27</v>
          </cell>
        </row>
        <row r="7767">
          <cell r="A7767" t="str">
            <v>370010011All</v>
          </cell>
          <cell r="B7767">
            <v>32</v>
          </cell>
          <cell r="R7767" t="str">
            <v>361210011All</v>
          </cell>
          <cell r="S7767">
            <v>41</v>
          </cell>
        </row>
        <row r="7768">
          <cell r="A7768" t="str">
            <v>370010016All</v>
          </cell>
          <cell r="B7768">
            <v>41</v>
          </cell>
          <cell r="R7768" t="str">
            <v>361210016All</v>
          </cell>
          <cell r="S7768">
            <v>46</v>
          </cell>
        </row>
        <row r="7769">
          <cell r="A7769" t="str">
            <v>370010041All</v>
          </cell>
          <cell r="B7769">
            <v>64</v>
          </cell>
          <cell r="R7769" t="str">
            <v>361210041All</v>
          </cell>
          <cell r="S7769">
            <v>77</v>
          </cell>
        </row>
        <row r="7770">
          <cell r="A7770" t="str">
            <v>370010051All</v>
          </cell>
          <cell r="B7770">
            <v>21</v>
          </cell>
          <cell r="R7770" t="str">
            <v>361210051All</v>
          </cell>
          <cell r="S7770">
            <v>32</v>
          </cell>
        </row>
        <row r="7771">
          <cell r="A7771" t="str">
            <v>370010081All</v>
          </cell>
          <cell r="B7771">
            <v>19</v>
          </cell>
          <cell r="R7771" t="str">
            <v>361210081All</v>
          </cell>
          <cell r="S7771">
            <v>22</v>
          </cell>
        </row>
        <row r="7772">
          <cell r="A7772" t="str">
            <v>370010091All</v>
          </cell>
          <cell r="B7772">
            <v>48</v>
          </cell>
          <cell r="R7772" t="str">
            <v>361230011All</v>
          </cell>
          <cell r="S7772">
            <v>46</v>
          </cell>
        </row>
        <row r="7773">
          <cell r="A7773" t="str">
            <v>370030011All</v>
          </cell>
          <cell r="B7773">
            <v>29</v>
          </cell>
          <cell r="R7773" t="str">
            <v>361230016All</v>
          </cell>
          <cell r="S7773">
            <v>46</v>
          </cell>
        </row>
        <row r="7774">
          <cell r="A7774" t="str">
            <v>370030016All</v>
          </cell>
          <cell r="B7774">
            <v>41</v>
          </cell>
          <cell r="R7774" t="str">
            <v>361230041All</v>
          </cell>
          <cell r="S7774">
            <v>76</v>
          </cell>
        </row>
        <row r="7775">
          <cell r="A7775" t="str">
            <v>370030041All</v>
          </cell>
          <cell r="B7775">
            <v>61</v>
          </cell>
          <cell r="R7775" t="str">
            <v>361230081All</v>
          </cell>
          <cell r="S7775">
            <v>27</v>
          </cell>
        </row>
        <row r="7776">
          <cell r="A7776" t="str">
            <v>370030051All</v>
          </cell>
          <cell r="B7776">
            <v>21</v>
          </cell>
          <cell r="R7776" t="str">
            <v>370010011All</v>
          </cell>
          <cell r="S7776">
            <v>32</v>
          </cell>
        </row>
        <row r="7777">
          <cell r="A7777" t="str">
            <v>370030081All</v>
          </cell>
          <cell r="B7777">
            <v>22</v>
          </cell>
          <cell r="R7777" t="str">
            <v>370010016All</v>
          </cell>
          <cell r="S7777">
            <v>41</v>
          </cell>
        </row>
        <row r="7778">
          <cell r="A7778" t="str">
            <v>370030091All</v>
          </cell>
          <cell r="B7778">
            <v>48</v>
          </cell>
          <cell r="R7778" t="str">
            <v>370010041All</v>
          </cell>
          <cell r="S7778">
            <v>64</v>
          </cell>
        </row>
        <row r="7779">
          <cell r="A7779" t="str">
            <v>370050041All</v>
          </cell>
          <cell r="B7779">
            <v>55</v>
          </cell>
          <cell r="R7779" t="str">
            <v>370010051All</v>
          </cell>
          <cell r="S7779">
            <v>21</v>
          </cell>
        </row>
        <row r="7780">
          <cell r="A7780" t="str">
            <v>370070011All</v>
          </cell>
          <cell r="B7780">
            <v>34</v>
          </cell>
          <cell r="R7780" t="str">
            <v>370010081All</v>
          </cell>
          <cell r="S7780">
            <v>19</v>
          </cell>
        </row>
        <row r="7781">
          <cell r="A7781" t="str">
            <v>370070016All</v>
          </cell>
          <cell r="B7781">
            <v>42</v>
          </cell>
          <cell r="R7781" t="str">
            <v>370010091All</v>
          </cell>
          <cell r="S7781">
            <v>48</v>
          </cell>
        </row>
        <row r="7782">
          <cell r="A7782" t="str">
            <v>370070041All</v>
          </cell>
          <cell r="B7782">
            <v>67</v>
          </cell>
          <cell r="R7782" t="str">
            <v>370030011All</v>
          </cell>
          <cell r="S7782">
            <v>29</v>
          </cell>
        </row>
        <row r="7783">
          <cell r="A7783" t="str">
            <v>370070051All</v>
          </cell>
          <cell r="B7783">
            <v>21</v>
          </cell>
          <cell r="R7783" t="str">
            <v>370030016All</v>
          </cell>
          <cell r="S7783">
            <v>41</v>
          </cell>
        </row>
        <row r="7784">
          <cell r="A7784" t="str">
            <v>370070081All</v>
          </cell>
          <cell r="B7784">
            <v>20</v>
          </cell>
          <cell r="R7784" t="str">
            <v>370030041All</v>
          </cell>
          <cell r="S7784">
            <v>61</v>
          </cell>
        </row>
        <row r="7785">
          <cell r="A7785" t="str">
            <v>370090041All</v>
          </cell>
          <cell r="B7785">
            <v>53</v>
          </cell>
          <cell r="R7785" t="str">
            <v>370030051All</v>
          </cell>
          <cell r="S7785">
            <v>21</v>
          </cell>
        </row>
        <row r="7786">
          <cell r="A7786" t="str">
            <v>370110041All</v>
          </cell>
          <cell r="B7786">
            <v>53</v>
          </cell>
          <cell r="R7786" t="str">
            <v>370030081All</v>
          </cell>
          <cell r="S7786">
            <v>22</v>
          </cell>
        </row>
        <row r="7787">
          <cell r="A7787" t="str">
            <v>370130011All</v>
          </cell>
          <cell r="B7787">
            <v>36</v>
          </cell>
          <cell r="R7787" t="str">
            <v>370030091All</v>
          </cell>
          <cell r="S7787">
            <v>48</v>
          </cell>
        </row>
        <row r="7788">
          <cell r="A7788" t="str">
            <v>370130016All</v>
          </cell>
          <cell r="B7788">
            <v>67</v>
          </cell>
          <cell r="R7788" t="str">
            <v>370050041All</v>
          </cell>
          <cell r="S7788">
            <v>55</v>
          </cell>
        </row>
        <row r="7789">
          <cell r="A7789" t="str">
            <v>370130041All</v>
          </cell>
          <cell r="B7789">
            <v>83</v>
          </cell>
          <cell r="R7789" t="str">
            <v>370070011All</v>
          </cell>
          <cell r="S7789">
            <v>34</v>
          </cell>
        </row>
        <row r="7790">
          <cell r="A7790" t="str">
            <v>370130051All</v>
          </cell>
          <cell r="B7790">
            <v>26</v>
          </cell>
          <cell r="R7790" t="str">
            <v>370070016All</v>
          </cell>
          <cell r="S7790">
            <v>42</v>
          </cell>
        </row>
        <row r="7791">
          <cell r="A7791" t="str">
            <v>370130075All</v>
          </cell>
          <cell r="B7791">
            <v>1408</v>
          </cell>
          <cell r="R7791" t="str">
            <v>370070041All</v>
          </cell>
          <cell r="S7791">
            <v>67</v>
          </cell>
        </row>
        <row r="7792">
          <cell r="A7792" t="str">
            <v>370130081All</v>
          </cell>
          <cell r="B7792">
            <v>25</v>
          </cell>
          <cell r="R7792" t="str">
            <v>370070051All</v>
          </cell>
          <cell r="S7792">
            <v>21</v>
          </cell>
        </row>
        <row r="7793">
          <cell r="A7793" t="str">
            <v>370130711All</v>
          </cell>
          <cell r="B7793">
            <v>1260</v>
          </cell>
          <cell r="R7793" t="str">
            <v>370070081All</v>
          </cell>
          <cell r="S7793">
            <v>20</v>
          </cell>
        </row>
        <row r="7794">
          <cell r="A7794" t="str">
            <v>370150011All</v>
          </cell>
          <cell r="B7794">
            <v>34</v>
          </cell>
          <cell r="R7794" t="str">
            <v>370090041All</v>
          </cell>
          <cell r="S7794">
            <v>53</v>
          </cell>
        </row>
        <row r="7795">
          <cell r="A7795" t="str">
            <v>370150016All</v>
          </cell>
          <cell r="B7795">
            <v>42</v>
          </cell>
          <cell r="R7795" t="str">
            <v>370110041All</v>
          </cell>
          <cell r="S7795">
            <v>53</v>
          </cell>
        </row>
        <row r="7796">
          <cell r="A7796" t="str">
            <v>370150041All</v>
          </cell>
          <cell r="B7796">
            <v>68</v>
          </cell>
          <cell r="R7796" t="str">
            <v>370130011All</v>
          </cell>
          <cell r="S7796">
            <v>36</v>
          </cell>
        </row>
        <row r="7797">
          <cell r="A7797" t="str">
            <v>370150051All</v>
          </cell>
          <cell r="B7797">
            <v>24</v>
          </cell>
          <cell r="R7797" t="str">
            <v>370130016All</v>
          </cell>
          <cell r="S7797">
            <v>67</v>
          </cell>
        </row>
        <row r="7798">
          <cell r="A7798" t="str">
            <v>370150075All</v>
          </cell>
          <cell r="B7798">
            <v>1937</v>
          </cell>
          <cell r="R7798" t="str">
            <v>370130041All</v>
          </cell>
          <cell r="S7798">
            <v>83</v>
          </cell>
        </row>
        <row r="7799">
          <cell r="A7799" t="str">
            <v>370150081All</v>
          </cell>
          <cell r="B7799">
            <v>22</v>
          </cell>
          <cell r="R7799" t="str">
            <v>370130051All</v>
          </cell>
          <cell r="S7799">
            <v>26</v>
          </cell>
        </row>
        <row r="7800">
          <cell r="A7800" t="str">
            <v>370170011All</v>
          </cell>
          <cell r="B7800">
            <v>27</v>
          </cell>
          <cell r="R7800" t="str">
            <v>370130075All</v>
          </cell>
          <cell r="S7800">
            <v>1408</v>
          </cell>
        </row>
        <row r="7801">
          <cell r="A7801" t="str">
            <v>370170016All</v>
          </cell>
          <cell r="B7801">
            <v>43</v>
          </cell>
          <cell r="R7801" t="str">
            <v>370130081All</v>
          </cell>
          <cell r="S7801">
            <v>25</v>
          </cell>
        </row>
        <row r="7802">
          <cell r="A7802" t="str">
            <v>370170041All</v>
          </cell>
          <cell r="B7802">
            <v>64</v>
          </cell>
          <cell r="R7802" t="str">
            <v>370130711All</v>
          </cell>
          <cell r="S7802">
            <v>1260</v>
          </cell>
        </row>
        <row r="7803">
          <cell r="A7803" t="str">
            <v>370170051All</v>
          </cell>
          <cell r="B7803">
            <v>25</v>
          </cell>
          <cell r="R7803" t="str">
            <v>370150011All</v>
          </cell>
          <cell r="S7803">
            <v>34</v>
          </cell>
        </row>
        <row r="7804">
          <cell r="A7804" t="str">
            <v>370170075All</v>
          </cell>
          <cell r="B7804">
            <v>1989</v>
          </cell>
          <cell r="R7804" t="str">
            <v>370150016All</v>
          </cell>
          <cell r="S7804">
            <v>42</v>
          </cell>
        </row>
        <row r="7805">
          <cell r="A7805" t="str">
            <v>370170081All</v>
          </cell>
          <cell r="B7805">
            <v>18</v>
          </cell>
          <cell r="R7805" t="str">
            <v>370150041All</v>
          </cell>
          <cell r="S7805">
            <v>68</v>
          </cell>
        </row>
        <row r="7806">
          <cell r="A7806" t="str">
            <v>370190011All</v>
          </cell>
          <cell r="B7806">
            <v>26</v>
          </cell>
          <cell r="R7806" t="str">
            <v>370150051All</v>
          </cell>
          <cell r="S7806">
            <v>24</v>
          </cell>
        </row>
        <row r="7807">
          <cell r="A7807" t="str">
            <v>370190016All</v>
          </cell>
          <cell r="B7807">
            <v>43</v>
          </cell>
          <cell r="R7807" t="str">
            <v>370150075All</v>
          </cell>
          <cell r="S7807">
            <v>1937</v>
          </cell>
        </row>
        <row r="7808">
          <cell r="A7808" t="str">
            <v>370190041All</v>
          </cell>
          <cell r="B7808">
            <v>63</v>
          </cell>
          <cell r="R7808" t="str">
            <v>370150081All</v>
          </cell>
          <cell r="S7808">
            <v>22</v>
          </cell>
        </row>
        <row r="7809">
          <cell r="A7809" t="str">
            <v>370190051All</v>
          </cell>
          <cell r="B7809">
            <v>25</v>
          </cell>
          <cell r="R7809" t="str">
            <v>370170011All</v>
          </cell>
          <cell r="S7809">
            <v>27</v>
          </cell>
        </row>
        <row r="7810">
          <cell r="A7810" t="str">
            <v>370190081All</v>
          </cell>
          <cell r="B7810">
            <v>18</v>
          </cell>
          <cell r="R7810" t="str">
            <v>370170016All</v>
          </cell>
          <cell r="S7810">
            <v>43</v>
          </cell>
        </row>
        <row r="7811">
          <cell r="A7811" t="str">
            <v>370210041All</v>
          </cell>
          <cell r="B7811">
            <v>56</v>
          </cell>
          <cell r="R7811" t="str">
            <v>370170041All</v>
          </cell>
          <cell r="S7811">
            <v>64</v>
          </cell>
        </row>
        <row r="7812">
          <cell r="A7812" t="str">
            <v>370210051All</v>
          </cell>
          <cell r="B7812">
            <v>21</v>
          </cell>
          <cell r="R7812" t="str">
            <v>370170051All</v>
          </cell>
          <cell r="S7812">
            <v>25</v>
          </cell>
        </row>
        <row r="7813">
          <cell r="A7813" t="str">
            <v>370210081All</v>
          </cell>
          <cell r="B7813">
            <v>20</v>
          </cell>
          <cell r="R7813" t="str">
            <v>370170075All</v>
          </cell>
          <cell r="S7813">
            <v>1989</v>
          </cell>
        </row>
        <row r="7814">
          <cell r="A7814" t="str">
            <v>370230011All</v>
          </cell>
          <cell r="B7814">
            <v>28</v>
          </cell>
          <cell r="R7814" t="str">
            <v>370170081All</v>
          </cell>
          <cell r="S7814">
            <v>18</v>
          </cell>
        </row>
        <row r="7815">
          <cell r="A7815" t="str">
            <v>370230016All</v>
          </cell>
          <cell r="B7815">
            <v>41</v>
          </cell>
          <cell r="R7815" t="str">
            <v>370190011All</v>
          </cell>
          <cell r="S7815">
            <v>26</v>
          </cell>
        </row>
        <row r="7816">
          <cell r="A7816" t="str">
            <v>370230041All</v>
          </cell>
          <cell r="B7816">
            <v>61</v>
          </cell>
          <cell r="R7816" t="str">
            <v>370190016All</v>
          </cell>
          <cell r="S7816">
            <v>43</v>
          </cell>
        </row>
        <row r="7817">
          <cell r="A7817" t="str">
            <v>370230051All</v>
          </cell>
          <cell r="B7817">
            <v>21</v>
          </cell>
          <cell r="R7817" t="str">
            <v>370190041All</v>
          </cell>
          <cell r="S7817">
            <v>63</v>
          </cell>
        </row>
        <row r="7818">
          <cell r="A7818" t="str">
            <v>370230081All</v>
          </cell>
          <cell r="B7818">
            <v>20</v>
          </cell>
          <cell r="R7818" t="str">
            <v>370190051All</v>
          </cell>
          <cell r="S7818">
            <v>25</v>
          </cell>
        </row>
        <row r="7819">
          <cell r="A7819" t="str">
            <v>370250011All</v>
          </cell>
          <cell r="B7819">
            <v>36</v>
          </cell>
          <cell r="R7819" t="str">
            <v>370190081All</v>
          </cell>
          <cell r="S7819">
            <v>18</v>
          </cell>
        </row>
        <row r="7820">
          <cell r="A7820" t="str">
            <v>370250016All</v>
          </cell>
          <cell r="B7820">
            <v>43</v>
          </cell>
          <cell r="R7820" t="str">
            <v>370210041All</v>
          </cell>
          <cell r="S7820">
            <v>56</v>
          </cell>
        </row>
        <row r="7821">
          <cell r="A7821" t="str">
            <v>370250041All</v>
          </cell>
          <cell r="B7821">
            <v>62</v>
          </cell>
          <cell r="R7821" t="str">
            <v>370210051All</v>
          </cell>
          <cell r="S7821">
            <v>21</v>
          </cell>
        </row>
        <row r="7822">
          <cell r="A7822" t="str">
            <v>370250051All</v>
          </cell>
          <cell r="B7822">
            <v>21</v>
          </cell>
          <cell r="R7822" t="str">
            <v>370210081All</v>
          </cell>
          <cell r="S7822">
            <v>20</v>
          </cell>
        </row>
        <row r="7823">
          <cell r="A7823" t="str">
            <v>370250081All</v>
          </cell>
          <cell r="B7823">
            <v>19</v>
          </cell>
          <cell r="R7823" t="str">
            <v>370230011All</v>
          </cell>
          <cell r="S7823">
            <v>28</v>
          </cell>
        </row>
        <row r="7824">
          <cell r="A7824" t="str">
            <v>370250091All</v>
          </cell>
          <cell r="B7824">
            <v>48</v>
          </cell>
          <cell r="R7824" t="str">
            <v>370230016All</v>
          </cell>
          <cell r="S7824">
            <v>41</v>
          </cell>
        </row>
        <row r="7825">
          <cell r="A7825" t="str">
            <v>370270011All</v>
          </cell>
          <cell r="B7825">
            <v>31</v>
          </cell>
          <cell r="R7825" t="str">
            <v>370230041All</v>
          </cell>
          <cell r="S7825">
            <v>61</v>
          </cell>
        </row>
        <row r="7826">
          <cell r="A7826" t="str">
            <v>370270016All</v>
          </cell>
          <cell r="B7826">
            <v>41</v>
          </cell>
          <cell r="R7826" t="str">
            <v>370230051All</v>
          </cell>
          <cell r="S7826">
            <v>21</v>
          </cell>
        </row>
        <row r="7827">
          <cell r="A7827" t="str">
            <v>370270041All</v>
          </cell>
          <cell r="B7827">
            <v>62</v>
          </cell>
          <cell r="R7827" t="str">
            <v>370230081All</v>
          </cell>
          <cell r="S7827">
            <v>20</v>
          </cell>
        </row>
        <row r="7828">
          <cell r="A7828" t="str">
            <v>370270081All</v>
          </cell>
          <cell r="B7828">
            <v>22</v>
          </cell>
          <cell r="R7828" t="str">
            <v>370250011All</v>
          </cell>
          <cell r="S7828">
            <v>36</v>
          </cell>
        </row>
        <row r="7829">
          <cell r="A7829" t="str">
            <v>370270091All</v>
          </cell>
          <cell r="B7829">
            <v>48</v>
          </cell>
          <cell r="R7829" t="str">
            <v>370250016All</v>
          </cell>
          <cell r="S7829">
            <v>43</v>
          </cell>
        </row>
        <row r="7830">
          <cell r="A7830" t="str">
            <v>370290011All</v>
          </cell>
          <cell r="B7830">
            <v>42</v>
          </cell>
          <cell r="R7830" t="str">
            <v>370250041All</v>
          </cell>
          <cell r="S7830">
            <v>62</v>
          </cell>
        </row>
        <row r="7831">
          <cell r="A7831" t="str">
            <v>370290016All</v>
          </cell>
          <cell r="B7831">
            <v>50</v>
          </cell>
          <cell r="R7831" t="str">
            <v>370250051All</v>
          </cell>
          <cell r="S7831">
            <v>21</v>
          </cell>
        </row>
        <row r="7832">
          <cell r="A7832" t="str">
            <v>370290041All</v>
          </cell>
          <cell r="B7832">
            <v>87</v>
          </cell>
          <cell r="R7832" t="str">
            <v>370250081All</v>
          </cell>
          <cell r="S7832">
            <v>19</v>
          </cell>
        </row>
        <row r="7833">
          <cell r="A7833" t="str">
            <v>370290051All</v>
          </cell>
          <cell r="B7833">
            <v>26</v>
          </cell>
          <cell r="R7833" t="str">
            <v>370250091All</v>
          </cell>
          <cell r="S7833">
            <v>48</v>
          </cell>
        </row>
        <row r="7834">
          <cell r="A7834" t="str">
            <v>370290081All</v>
          </cell>
          <cell r="B7834">
            <v>25</v>
          </cell>
          <cell r="R7834" t="str">
            <v>370270011All</v>
          </cell>
          <cell r="S7834">
            <v>31</v>
          </cell>
        </row>
        <row r="7835">
          <cell r="A7835" t="str">
            <v>370310011All</v>
          </cell>
          <cell r="B7835">
            <v>27</v>
          </cell>
          <cell r="R7835" t="str">
            <v>370270016All</v>
          </cell>
          <cell r="S7835">
            <v>41</v>
          </cell>
        </row>
        <row r="7836">
          <cell r="A7836" t="str">
            <v>370310016All</v>
          </cell>
          <cell r="B7836">
            <v>46</v>
          </cell>
          <cell r="R7836" t="str">
            <v>370270041All</v>
          </cell>
          <cell r="S7836">
            <v>62</v>
          </cell>
        </row>
        <row r="7837">
          <cell r="A7837" t="str">
            <v>370310041All</v>
          </cell>
          <cell r="B7837">
            <v>73</v>
          </cell>
          <cell r="R7837" t="str">
            <v>370270081All</v>
          </cell>
          <cell r="S7837">
            <v>22</v>
          </cell>
        </row>
        <row r="7838">
          <cell r="A7838" t="str">
            <v>370310051All</v>
          </cell>
          <cell r="B7838">
            <v>26</v>
          </cell>
          <cell r="R7838" t="str">
            <v>370270091All</v>
          </cell>
          <cell r="S7838">
            <v>48</v>
          </cell>
        </row>
        <row r="7839">
          <cell r="A7839" t="str">
            <v>370310081All</v>
          </cell>
          <cell r="B7839">
            <v>25</v>
          </cell>
          <cell r="R7839" t="str">
            <v>370290011All</v>
          </cell>
          <cell r="S7839">
            <v>42</v>
          </cell>
        </row>
        <row r="7840">
          <cell r="A7840" t="str">
            <v>370330011All</v>
          </cell>
          <cell r="B7840">
            <v>28</v>
          </cell>
          <cell r="R7840" t="str">
            <v>370290016All</v>
          </cell>
          <cell r="S7840">
            <v>50</v>
          </cell>
        </row>
        <row r="7841">
          <cell r="A7841" t="str">
            <v>370330016All</v>
          </cell>
          <cell r="B7841">
            <v>41</v>
          </cell>
          <cell r="R7841" t="str">
            <v>370290041All</v>
          </cell>
          <cell r="S7841">
            <v>87</v>
          </cell>
        </row>
        <row r="7842">
          <cell r="A7842" t="str">
            <v>370330041All</v>
          </cell>
          <cell r="B7842">
            <v>49</v>
          </cell>
          <cell r="R7842" t="str">
            <v>370290051All</v>
          </cell>
          <cell r="S7842">
            <v>26</v>
          </cell>
        </row>
        <row r="7843">
          <cell r="A7843" t="str">
            <v>370330051All</v>
          </cell>
          <cell r="B7843">
            <v>24</v>
          </cell>
          <cell r="R7843" t="str">
            <v>370290081All</v>
          </cell>
          <cell r="S7843">
            <v>25</v>
          </cell>
        </row>
        <row r="7844">
          <cell r="A7844" t="str">
            <v>370330081All</v>
          </cell>
          <cell r="B7844">
            <v>15</v>
          </cell>
          <cell r="R7844" t="str">
            <v>370310011All</v>
          </cell>
          <cell r="S7844">
            <v>27</v>
          </cell>
        </row>
        <row r="7845">
          <cell r="A7845" t="str">
            <v>370330091All</v>
          </cell>
          <cell r="B7845">
            <v>48</v>
          </cell>
          <cell r="R7845" t="str">
            <v>370310016All</v>
          </cell>
          <cell r="S7845">
            <v>46</v>
          </cell>
        </row>
        <row r="7846">
          <cell r="A7846" t="str">
            <v>370350011All</v>
          </cell>
          <cell r="B7846">
            <v>32</v>
          </cell>
          <cell r="R7846" t="str">
            <v>370310041All</v>
          </cell>
          <cell r="S7846">
            <v>73</v>
          </cell>
        </row>
        <row r="7847">
          <cell r="A7847" t="str">
            <v>370350016All</v>
          </cell>
          <cell r="B7847">
            <v>41</v>
          </cell>
          <cell r="R7847" t="str">
            <v>370310051All</v>
          </cell>
          <cell r="S7847">
            <v>26</v>
          </cell>
        </row>
        <row r="7848">
          <cell r="A7848" t="str">
            <v>370350041All</v>
          </cell>
          <cell r="B7848">
            <v>65</v>
          </cell>
          <cell r="R7848" t="str">
            <v>370310081All</v>
          </cell>
          <cell r="S7848">
            <v>25</v>
          </cell>
        </row>
        <row r="7849">
          <cell r="A7849" t="str">
            <v>370350051All</v>
          </cell>
          <cell r="B7849">
            <v>21</v>
          </cell>
          <cell r="R7849" t="str">
            <v>370330011All</v>
          </cell>
          <cell r="S7849">
            <v>28</v>
          </cell>
        </row>
        <row r="7850">
          <cell r="A7850" t="str">
            <v>370350081All</v>
          </cell>
          <cell r="B7850">
            <v>20</v>
          </cell>
          <cell r="R7850" t="str">
            <v>370330016All</v>
          </cell>
          <cell r="S7850">
            <v>41</v>
          </cell>
        </row>
        <row r="7851">
          <cell r="A7851" t="str">
            <v>370350091All</v>
          </cell>
          <cell r="B7851">
            <v>48</v>
          </cell>
          <cell r="R7851" t="str">
            <v>370330041All</v>
          </cell>
          <cell r="S7851">
            <v>49</v>
          </cell>
        </row>
        <row r="7852">
          <cell r="A7852" t="str">
            <v>370370011All</v>
          </cell>
          <cell r="B7852">
            <v>30</v>
          </cell>
          <cell r="R7852" t="str">
            <v>370330051All</v>
          </cell>
          <cell r="S7852">
            <v>24</v>
          </cell>
        </row>
        <row r="7853">
          <cell r="A7853" t="str">
            <v>370370016All</v>
          </cell>
          <cell r="B7853">
            <v>41</v>
          </cell>
          <cell r="R7853" t="str">
            <v>370330081All</v>
          </cell>
          <cell r="S7853">
            <v>15</v>
          </cell>
        </row>
        <row r="7854">
          <cell r="A7854" t="str">
            <v>370370041All</v>
          </cell>
          <cell r="B7854">
            <v>64</v>
          </cell>
          <cell r="R7854" t="str">
            <v>370330091All</v>
          </cell>
          <cell r="S7854">
            <v>48</v>
          </cell>
        </row>
        <row r="7855">
          <cell r="A7855" t="str">
            <v>370370051All</v>
          </cell>
          <cell r="B7855">
            <v>21</v>
          </cell>
          <cell r="R7855" t="str">
            <v>370350011All</v>
          </cell>
          <cell r="S7855">
            <v>32</v>
          </cell>
        </row>
        <row r="7856">
          <cell r="A7856" t="str">
            <v>370370081All</v>
          </cell>
          <cell r="B7856">
            <v>15</v>
          </cell>
          <cell r="R7856" t="str">
            <v>370350016All</v>
          </cell>
          <cell r="S7856">
            <v>41</v>
          </cell>
        </row>
        <row r="7857">
          <cell r="A7857" t="str">
            <v>370390041All</v>
          </cell>
          <cell r="B7857">
            <v>60</v>
          </cell>
          <cell r="R7857" t="str">
            <v>370350041All</v>
          </cell>
          <cell r="S7857">
            <v>65</v>
          </cell>
        </row>
        <row r="7858">
          <cell r="A7858" t="str">
            <v>370390081All</v>
          </cell>
          <cell r="B7858">
            <v>23</v>
          </cell>
          <cell r="R7858" t="str">
            <v>370350051All</v>
          </cell>
          <cell r="S7858">
            <v>21</v>
          </cell>
        </row>
        <row r="7859">
          <cell r="A7859" t="str">
            <v>370410011All</v>
          </cell>
          <cell r="B7859">
            <v>36</v>
          </cell>
          <cell r="R7859" t="str">
            <v>370350081All</v>
          </cell>
          <cell r="S7859">
            <v>20</v>
          </cell>
        </row>
        <row r="7860">
          <cell r="A7860" t="str">
            <v>370410016All</v>
          </cell>
          <cell r="B7860">
            <v>48</v>
          </cell>
          <cell r="R7860" t="str">
            <v>370350091All</v>
          </cell>
          <cell r="S7860">
            <v>48</v>
          </cell>
        </row>
        <row r="7861">
          <cell r="A7861" t="str">
            <v>370410041All</v>
          </cell>
          <cell r="B7861">
            <v>75</v>
          </cell>
          <cell r="R7861" t="str">
            <v>370370011All</v>
          </cell>
          <cell r="S7861">
            <v>30</v>
          </cell>
        </row>
        <row r="7862">
          <cell r="A7862" t="str">
            <v>370410051All</v>
          </cell>
          <cell r="B7862">
            <v>24</v>
          </cell>
          <cell r="R7862" t="str">
            <v>370370016All</v>
          </cell>
          <cell r="S7862">
            <v>41</v>
          </cell>
        </row>
        <row r="7863">
          <cell r="A7863" t="str">
            <v>370410075All</v>
          </cell>
          <cell r="B7863">
            <v>2513</v>
          </cell>
          <cell r="R7863" t="str">
            <v>370370041All</v>
          </cell>
          <cell r="S7863">
            <v>64</v>
          </cell>
        </row>
        <row r="7864">
          <cell r="A7864" t="str">
            <v>370410081All</v>
          </cell>
          <cell r="B7864">
            <v>22</v>
          </cell>
          <cell r="R7864" t="str">
            <v>370370051All</v>
          </cell>
          <cell r="S7864">
            <v>21</v>
          </cell>
        </row>
        <row r="7865">
          <cell r="A7865" t="str">
            <v>370430041All</v>
          </cell>
          <cell r="B7865">
            <v>55</v>
          </cell>
          <cell r="R7865" t="str">
            <v>370370081All</v>
          </cell>
          <cell r="S7865">
            <v>15</v>
          </cell>
        </row>
        <row r="7866">
          <cell r="A7866" t="str">
            <v>370450011All</v>
          </cell>
          <cell r="B7866">
            <v>34</v>
          </cell>
          <cell r="R7866" t="str">
            <v>370390041All</v>
          </cell>
          <cell r="S7866">
            <v>60</v>
          </cell>
        </row>
        <row r="7867">
          <cell r="A7867" t="str">
            <v>370450016All</v>
          </cell>
          <cell r="B7867">
            <v>41</v>
          </cell>
          <cell r="R7867" t="str">
            <v>370390081All</v>
          </cell>
          <cell r="S7867">
            <v>23</v>
          </cell>
        </row>
        <row r="7868">
          <cell r="A7868" t="str">
            <v>370450041All</v>
          </cell>
          <cell r="B7868">
            <v>56</v>
          </cell>
          <cell r="R7868" t="str">
            <v>370410011All</v>
          </cell>
          <cell r="S7868">
            <v>36</v>
          </cell>
        </row>
        <row r="7869">
          <cell r="A7869" t="str">
            <v>370450051All</v>
          </cell>
          <cell r="B7869">
            <v>21</v>
          </cell>
          <cell r="R7869" t="str">
            <v>370410016All</v>
          </cell>
          <cell r="S7869">
            <v>48</v>
          </cell>
        </row>
        <row r="7870">
          <cell r="A7870" t="str">
            <v>370450081All</v>
          </cell>
          <cell r="B7870">
            <v>19</v>
          </cell>
          <cell r="R7870" t="str">
            <v>370410041All</v>
          </cell>
          <cell r="S7870">
            <v>75</v>
          </cell>
        </row>
        <row r="7871">
          <cell r="A7871" t="str">
            <v>370450091All</v>
          </cell>
          <cell r="B7871">
            <v>48</v>
          </cell>
          <cell r="R7871" t="str">
            <v>370410051All</v>
          </cell>
          <cell r="S7871">
            <v>24</v>
          </cell>
        </row>
        <row r="7872">
          <cell r="A7872" t="str">
            <v>370470011All</v>
          </cell>
          <cell r="B7872">
            <v>23</v>
          </cell>
          <cell r="R7872" t="str">
            <v>370410075All</v>
          </cell>
          <cell r="S7872">
            <v>2513</v>
          </cell>
        </row>
        <row r="7873">
          <cell r="A7873" t="str">
            <v>370470016All</v>
          </cell>
          <cell r="B7873">
            <v>43</v>
          </cell>
          <cell r="R7873" t="str">
            <v>370410081All</v>
          </cell>
          <cell r="S7873">
            <v>22</v>
          </cell>
        </row>
        <row r="7874">
          <cell r="A7874" t="str">
            <v>370470041All</v>
          </cell>
          <cell r="B7874">
            <v>65</v>
          </cell>
          <cell r="R7874" t="str">
            <v>370430041All</v>
          </cell>
          <cell r="S7874">
            <v>55</v>
          </cell>
        </row>
        <row r="7875">
          <cell r="A7875" t="str">
            <v>370470051All</v>
          </cell>
          <cell r="B7875">
            <v>25</v>
          </cell>
          <cell r="R7875" t="str">
            <v>370450011All</v>
          </cell>
          <cell r="S7875">
            <v>34</v>
          </cell>
        </row>
        <row r="7876">
          <cell r="A7876" t="str">
            <v>370470075All</v>
          </cell>
          <cell r="B7876">
            <v>1989</v>
          </cell>
          <cell r="R7876" t="str">
            <v>370450016All</v>
          </cell>
          <cell r="S7876">
            <v>41</v>
          </cell>
        </row>
        <row r="7877">
          <cell r="A7877" t="str">
            <v>370470081All</v>
          </cell>
          <cell r="B7877">
            <v>15</v>
          </cell>
          <cell r="R7877" t="str">
            <v>370450041All</v>
          </cell>
          <cell r="S7877">
            <v>56</v>
          </cell>
        </row>
        <row r="7878">
          <cell r="A7878" t="str">
            <v>370490011All</v>
          </cell>
          <cell r="B7878">
            <v>29</v>
          </cell>
          <cell r="R7878" t="str">
            <v>370450051All</v>
          </cell>
          <cell r="S7878">
            <v>21</v>
          </cell>
        </row>
        <row r="7879">
          <cell r="A7879" t="str">
            <v>370490016All</v>
          </cell>
          <cell r="B7879">
            <v>46</v>
          </cell>
          <cell r="R7879" t="str">
            <v>370450081All</v>
          </cell>
          <cell r="S7879">
            <v>19</v>
          </cell>
        </row>
        <row r="7880">
          <cell r="A7880" t="str">
            <v>370490041All</v>
          </cell>
          <cell r="B7880">
            <v>71</v>
          </cell>
          <cell r="R7880" t="str">
            <v>370450091All</v>
          </cell>
          <cell r="S7880">
            <v>48</v>
          </cell>
        </row>
        <row r="7881">
          <cell r="A7881" t="str">
            <v>370490051All</v>
          </cell>
          <cell r="B7881">
            <v>26</v>
          </cell>
          <cell r="R7881" t="str">
            <v>370470011All</v>
          </cell>
          <cell r="S7881">
            <v>23</v>
          </cell>
        </row>
        <row r="7882">
          <cell r="A7882" t="str">
            <v>370490081All</v>
          </cell>
          <cell r="B7882">
            <v>20</v>
          </cell>
          <cell r="R7882" t="str">
            <v>370470016All</v>
          </cell>
          <cell r="S7882">
            <v>43</v>
          </cell>
        </row>
        <row r="7883">
          <cell r="A7883" t="str">
            <v>370510011All</v>
          </cell>
          <cell r="B7883">
            <v>29</v>
          </cell>
          <cell r="R7883" t="str">
            <v>370470041All</v>
          </cell>
          <cell r="S7883">
            <v>65</v>
          </cell>
        </row>
        <row r="7884">
          <cell r="A7884" t="str">
            <v>370510016All</v>
          </cell>
          <cell r="B7884">
            <v>44</v>
          </cell>
          <cell r="R7884" t="str">
            <v>370470051All</v>
          </cell>
          <cell r="S7884">
            <v>25</v>
          </cell>
        </row>
        <row r="7885">
          <cell r="A7885" t="str">
            <v>370510041All</v>
          </cell>
          <cell r="B7885">
            <v>62</v>
          </cell>
          <cell r="R7885" t="str">
            <v>370470075All</v>
          </cell>
          <cell r="S7885">
            <v>1989</v>
          </cell>
        </row>
        <row r="7886">
          <cell r="A7886" t="str">
            <v>370510051All</v>
          </cell>
          <cell r="B7886">
            <v>25</v>
          </cell>
          <cell r="R7886" t="str">
            <v>370470081All</v>
          </cell>
          <cell r="S7886">
            <v>15</v>
          </cell>
        </row>
        <row r="7887">
          <cell r="A7887" t="str">
            <v>370510075All</v>
          </cell>
          <cell r="B7887">
            <v>1713</v>
          </cell>
          <cell r="R7887" t="str">
            <v>370490011All</v>
          </cell>
          <cell r="S7887">
            <v>29</v>
          </cell>
        </row>
        <row r="7888">
          <cell r="A7888" t="str">
            <v>370510081All</v>
          </cell>
          <cell r="B7888">
            <v>18</v>
          </cell>
          <cell r="R7888" t="str">
            <v>370490016All</v>
          </cell>
          <cell r="S7888">
            <v>46</v>
          </cell>
        </row>
        <row r="7889">
          <cell r="A7889" t="str">
            <v>370510091All</v>
          </cell>
          <cell r="B7889">
            <v>48</v>
          </cell>
          <cell r="R7889" t="str">
            <v>370490041All</v>
          </cell>
          <cell r="S7889">
            <v>71</v>
          </cell>
        </row>
        <row r="7890">
          <cell r="A7890" t="str">
            <v>370530011All</v>
          </cell>
          <cell r="B7890">
            <v>42</v>
          </cell>
          <cell r="R7890" t="str">
            <v>370490051All</v>
          </cell>
          <cell r="S7890">
            <v>26</v>
          </cell>
        </row>
        <row r="7891">
          <cell r="A7891" t="str">
            <v>370530016All</v>
          </cell>
          <cell r="B7891">
            <v>50</v>
          </cell>
          <cell r="R7891" t="str">
            <v>370490081All</v>
          </cell>
          <cell r="S7891">
            <v>20</v>
          </cell>
        </row>
        <row r="7892">
          <cell r="A7892" t="str">
            <v>370530041All</v>
          </cell>
          <cell r="B7892">
            <v>87</v>
          </cell>
          <cell r="R7892" t="str">
            <v>370510011All</v>
          </cell>
          <cell r="S7892">
            <v>29</v>
          </cell>
        </row>
        <row r="7893">
          <cell r="A7893" t="str">
            <v>370530051All</v>
          </cell>
          <cell r="B7893">
            <v>26</v>
          </cell>
          <cell r="R7893" t="str">
            <v>370510016All</v>
          </cell>
          <cell r="S7893">
            <v>44</v>
          </cell>
        </row>
        <row r="7894">
          <cell r="A7894" t="str">
            <v>370530081All</v>
          </cell>
          <cell r="B7894">
            <v>25</v>
          </cell>
          <cell r="R7894" t="str">
            <v>370510041All</v>
          </cell>
          <cell r="S7894">
            <v>62</v>
          </cell>
        </row>
        <row r="7895">
          <cell r="A7895" t="str">
            <v>370550011All</v>
          </cell>
          <cell r="B7895">
            <v>32</v>
          </cell>
          <cell r="R7895" t="str">
            <v>370510051All</v>
          </cell>
          <cell r="S7895">
            <v>25</v>
          </cell>
        </row>
        <row r="7896">
          <cell r="A7896" t="str">
            <v>370550041All</v>
          </cell>
          <cell r="B7896">
            <v>70</v>
          </cell>
          <cell r="R7896" t="str">
            <v>370510075All</v>
          </cell>
          <cell r="S7896">
            <v>1713</v>
          </cell>
        </row>
        <row r="7897">
          <cell r="A7897" t="str">
            <v>370550081All</v>
          </cell>
          <cell r="B7897">
            <v>17</v>
          </cell>
          <cell r="R7897" t="str">
            <v>370510081All</v>
          </cell>
          <cell r="S7897">
            <v>18</v>
          </cell>
        </row>
        <row r="7898">
          <cell r="A7898" t="str">
            <v>370570011All</v>
          </cell>
          <cell r="B7898">
            <v>32</v>
          </cell>
          <cell r="R7898" t="str">
            <v>370510091All</v>
          </cell>
          <cell r="S7898">
            <v>48</v>
          </cell>
        </row>
        <row r="7899">
          <cell r="A7899" t="str">
            <v>370570016All</v>
          </cell>
          <cell r="B7899">
            <v>41</v>
          </cell>
          <cell r="R7899" t="str">
            <v>370530011All</v>
          </cell>
          <cell r="S7899">
            <v>42</v>
          </cell>
        </row>
        <row r="7900">
          <cell r="A7900" t="str">
            <v>370570041All</v>
          </cell>
          <cell r="B7900">
            <v>68</v>
          </cell>
          <cell r="R7900" t="str">
            <v>370530016All</v>
          </cell>
          <cell r="S7900">
            <v>50</v>
          </cell>
        </row>
        <row r="7901">
          <cell r="A7901" t="str">
            <v>370570051All</v>
          </cell>
          <cell r="B7901">
            <v>21</v>
          </cell>
          <cell r="R7901" t="str">
            <v>370530041All</v>
          </cell>
          <cell r="S7901">
            <v>87</v>
          </cell>
        </row>
        <row r="7902">
          <cell r="A7902" t="str">
            <v>370570081All</v>
          </cell>
          <cell r="B7902">
            <v>20</v>
          </cell>
          <cell r="R7902" t="str">
            <v>370530051All</v>
          </cell>
          <cell r="S7902">
            <v>26</v>
          </cell>
        </row>
        <row r="7903">
          <cell r="A7903" t="str">
            <v>370570091All</v>
          </cell>
          <cell r="B7903">
            <v>48</v>
          </cell>
          <cell r="R7903" t="str">
            <v>370530081All</v>
          </cell>
          <cell r="S7903">
            <v>25</v>
          </cell>
        </row>
        <row r="7904">
          <cell r="A7904" t="str">
            <v>370590011All</v>
          </cell>
          <cell r="B7904">
            <v>28</v>
          </cell>
          <cell r="R7904" t="str">
            <v>370550011All</v>
          </cell>
          <cell r="S7904">
            <v>32</v>
          </cell>
        </row>
        <row r="7905">
          <cell r="A7905" t="str">
            <v>370590016All</v>
          </cell>
          <cell r="B7905">
            <v>41</v>
          </cell>
          <cell r="R7905" t="str">
            <v>370550041All</v>
          </cell>
          <cell r="S7905">
            <v>70</v>
          </cell>
        </row>
        <row r="7906">
          <cell r="A7906" t="str">
            <v>370590041All</v>
          </cell>
          <cell r="B7906">
            <v>70</v>
          </cell>
          <cell r="R7906" t="str">
            <v>370550081All</v>
          </cell>
          <cell r="S7906">
            <v>17</v>
          </cell>
        </row>
        <row r="7907">
          <cell r="A7907" t="str">
            <v>370590051All</v>
          </cell>
          <cell r="B7907">
            <v>21</v>
          </cell>
          <cell r="R7907" t="str">
            <v>370570011All</v>
          </cell>
          <cell r="S7907">
            <v>32</v>
          </cell>
        </row>
        <row r="7908">
          <cell r="A7908" t="str">
            <v>370590081All</v>
          </cell>
          <cell r="B7908">
            <v>20</v>
          </cell>
          <cell r="R7908" t="str">
            <v>370570016All</v>
          </cell>
          <cell r="S7908">
            <v>41</v>
          </cell>
        </row>
        <row r="7909">
          <cell r="A7909" t="str">
            <v>370610011All</v>
          </cell>
          <cell r="B7909">
            <v>27</v>
          </cell>
          <cell r="R7909" t="str">
            <v>370570041All</v>
          </cell>
          <cell r="S7909">
            <v>68</v>
          </cell>
        </row>
        <row r="7910">
          <cell r="A7910" t="str">
            <v>370610016All</v>
          </cell>
          <cell r="B7910">
            <v>43</v>
          </cell>
          <cell r="R7910" t="str">
            <v>370570051All</v>
          </cell>
          <cell r="S7910">
            <v>21</v>
          </cell>
        </row>
        <row r="7911">
          <cell r="A7911" t="str">
            <v>370610041All</v>
          </cell>
          <cell r="B7911">
            <v>68</v>
          </cell>
          <cell r="R7911" t="str">
            <v>370570081All</v>
          </cell>
          <cell r="S7911">
            <v>20</v>
          </cell>
        </row>
        <row r="7912">
          <cell r="A7912" t="str">
            <v>370610051All</v>
          </cell>
          <cell r="B7912">
            <v>25</v>
          </cell>
          <cell r="R7912" t="str">
            <v>370570091All</v>
          </cell>
          <cell r="S7912">
            <v>48</v>
          </cell>
        </row>
        <row r="7913">
          <cell r="A7913" t="str">
            <v>370610075All</v>
          </cell>
          <cell r="B7913">
            <v>1680</v>
          </cell>
          <cell r="R7913" t="str">
            <v>370590011All</v>
          </cell>
          <cell r="S7913">
            <v>28</v>
          </cell>
        </row>
        <row r="7914">
          <cell r="A7914" t="str">
            <v>370610081All</v>
          </cell>
          <cell r="B7914">
            <v>18</v>
          </cell>
          <cell r="R7914" t="str">
            <v>370590016All</v>
          </cell>
          <cell r="S7914">
            <v>41</v>
          </cell>
        </row>
        <row r="7915">
          <cell r="A7915" t="str">
            <v>370630011All</v>
          </cell>
          <cell r="B7915">
            <v>32</v>
          </cell>
          <cell r="R7915" t="str">
            <v>370590041All</v>
          </cell>
          <cell r="S7915">
            <v>70</v>
          </cell>
        </row>
        <row r="7916">
          <cell r="A7916" t="str">
            <v>370630016All</v>
          </cell>
          <cell r="B7916">
            <v>41</v>
          </cell>
          <cell r="R7916" t="str">
            <v>370590051All</v>
          </cell>
          <cell r="S7916">
            <v>21</v>
          </cell>
        </row>
        <row r="7917">
          <cell r="A7917" t="str">
            <v>370630041All</v>
          </cell>
          <cell r="B7917">
            <v>53</v>
          </cell>
          <cell r="R7917" t="str">
            <v>370590081All</v>
          </cell>
          <cell r="S7917">
            <v>20</v>
          </cell>
        </row>
        <row r="7918">
          <cell r="A7918" t="str">
            <v>370630081All</v>
          </cell>
          <cell r="B7918">
            <v>14</v>
          </cell>
          <cell r="R7918" t="str">
            <v>370610011All</v>
          </cell>
          <cell r="S7918">
            <v>27</v>
          </cell>
        </row>
        <row r="7919">
          <cell r="A7919" t="str">
            <v>370650011All</v>
          </cell>
          <cell r="B7919">
            <v>28</v>
          </cell>
          <cell r="R7919" t="str">
            <v>370610016All</v>
          </cell>
          <cell r="S7919">
            <v>43</v>
          </cell>
        </row>
        <row r="7920">
          <cell r="A7920" t="str">
            <v>370650016All</v>
          </cell>
          <cell r="B7920">
            <v>46</v>
          </cell>
          <cell r="R7920" t="str">
            <v>370610041All</v>
          </cell>
          <cell r="S7920">
            <v>68</v>
          </cell>
        </row>
        <row r="7921">
          <cell r="A7921" t="str">
            <v>370650041All</v>
          </cell>
          <cell r="B7921">
            <v>60</v>
          </cell>
          <cell r="R7921" t="str">
            <v>370610051All</v>
          </cell>
          <cell r="S7921">
            <v>25</v>
          </cell>
        </row>
        <row r="7922">
          <cell r="A7922" t="str">
            <v>370650051All</v>
          </cell>
          <cell r="B7922">
            <v>24</v>
          </cell>
          <cell r="R7922" t="str">
            <v>370610075All</v>
          </cell>
          <cell r="S7922">
            <v>1680</v>
          </cell>
        </row>
        <row r="7923">
          <cell r="A7923" t="str">
            <v>370650075All</v>
          </cell>
          <cell r="B7923">
            <v>1773</v>
          </cell>
          <cell r="R7923" t="str">
            <v>370610081All</v>
          </cell>
          <cell r="S7923">
            <v>18</v>
          </cell>
        </row>
        <row r="7924">
          <cell r="A7924" t="str">
            <v>370650081All</v>
          </cell>
          <cell r="B7924">
            <v>20</v>
          </cell>
          <cell r="R7924" t="str">
            <v>370630011All</v>
          </cell>
          <cell r="S7924">
            <v>32</v>
          </cell>
        </row>
        <row r="7925">
          <cell r="A7925" t="str">
            <v>370670011All</v>
          </cell>
          <cell r="B7925">
            <v>29</v>
          </cell>
          <cell r="R7925" t="str">
            <v>370630016All</v>
          </cell>
          <cell r="S7925">
            <v>41</v>
          </cell>
        </row>
        <row r="7926">
          <cell r="A7926" t="str">
            <v>370670016All</v>
          </cell>
          <cell r="B7926">
            <v>41</v>
          </cell>
          <cell r="R7926" t="str">
            <v>370630041All</v>
          </cell>
          <cell r="S7926">
            <v>53</v>
          </cell>
        </row>
        <row r="7927">
          <cell r="A7927" t="str">
            <v>370670041All</v>
          </cell>
          <cell r="B7927">
            <v>63</v>
          </cell>
          <cell r="R7927" t="str">
            <v>370630081All</v>
          </cell>
          <cell r="S7927">
            <v>14</v>
          </cell>
        </row>
        <row r="7928">
          <cell r="A7928" t="str">
            <v>370670051All</v>
          </cell>
          <cell r="B7928">
            <v>21</v>
          </cell>
          <cell r="R7928" t="str">
            <v>370650011All</v>
          </cell>
          <cell r="S7928">
            <v>28</v>
          </cell>
        </row>
        <row r="7929">
          <cell r="A7929" t="str">
            <v>370670081All</v>
          </cell>
          <cell r="B7929">
            <v>19</v>
          </cell>
          <cell r="R7929" t="str">
            <v>370650016All</v>
          </cell>
          <cell r="S7929">
            <v>46</v>
          </cell>
        </row>
        <row r="7930">
          <cell r="A7930" t="str">
            <v>370670091All</v>
          </cell>
          <cell r="B7930">
            <v>48</v>
          </cell>
          <cell r="R7930" t="str">
            <v>370650041All</v>
          </cell>
          <cell r="S7930">
            <v>60</v>
          </cell>
        </row>
        <row r="7931">
          <cell r="A7931" t="str">
            <v>370690011All</v>
          </cell>
          <cell r="B7931">
            <v>33</v>
          </cell>
          <cell r="R7931" t="str">
            <v>370650051All</v>
          </cell>
          <cell r="S7931">
            <v>24</v>
          </cell>
        </row>
        <row r="7932">
          <cell r="A7932" t="str">
            <v>370690016All</v>
          </cell>
          <cell r="B7932">
            <v>41</v>
          </cell>
          <cell r="R7932" t="str">
            <v>370650075All</v>
          </cell>
          <cell r="S7932">
            <v>1773</v>
          </cell>
        </row>
        <row r="7933">
          <cell r="A7933" t="str">
            <v>370690041All</v>
          </cell>
          <cell r="B7933">
            <v>55</v>
          </cell>
          <cell r="R7933" t="str">
            <v>370650081All</v>
          </cell>
          <cell r="S7933">
            <v>20</v>
          </cell>
        </row>
        <row r="7934">
          <cell r="A7934" t="str">
            <v>370690051All</v>
          </cell>
          <cell r="B7934">
            <v>24</v>
          </cell>
          <cell r="R7934" t="str">
            <v>370670011All</v>
          </cell>
          <cell r="S7934">
            <v>29</v>
          </cell>
        </row>
        <row r="7935">
          <cell r="A7935" t="str">
            <v>370690081All</v>
          </cell>
          <cell r="B7935">
            <v>16</v>
          </cell>
          <cell r="R7935" t="str">
            <v>370670016All</v>
          </cell>
          <cell r="S7935">
            <v>41</v>
          </cell>
        </row>
        <row r="7936">
          <cell r="A7936" t="str">
            <v>370710011All</v>
          </cell>
          <cell r="B7936">
            <v>31</v>
          </cell>
          <cell r="R7936" t="str">
            <v>370670041All</v>
          </cell>
          <cell r="S7936">
            <v>63</v>
          </cell>
        </row>
        <row r="7937">
          <cell r="A7937" t="str">
            <v>370710016All</v>
          </cell>
          <cell r="B7937">
            <v>41</v>
          </cell>
          <cell r="R7937" t="str">
            <v>370670051All</v>
          </cell>
          <cell r="S7937">
            <v>21</v>
          </cell>
        </row>
        <row r="7938">
          <cell r="A7938" t="str">
            <v>370710041All</v>
          </cell>
          <cell r="B7938">
            <v>56</v>
          </cell>
          <cell r="R7938" t="str">
            <v>370670081All</v>
          </cell>
          <cell r="S7938">
            <v>19</v>
          </cell>
        </row>
        <row r="7939">
          <cell r="A7939" t="str">
            <v>370710051All</v>
          </cell>
          <cell r="B7939">
            <v>21</v>
          </cell>
          <cell r="R7939" t="str">
            <v>370670091All</v>
          </cell>
          <cell r="S7939">
            <v>48</v>
          </cell>
        </row>
        <row r="7940">
          <cell r="A7940" t="str">
            <v>370710081All</v>
          </cell>
          <cell r="B7940">
            <v>20</v>
          </cell>
          <cell r="R7940" t="str">
            <v>370690011All</v>
          </cell>
          <cell r="S7940">
            <v>33</v>
          </cell>
        </row>
        <row r="7941">
          <cell r="A7941" t="str">
            <v>370710091All</v>
          </cell>
          <cell r="B7941">
            <v>48</v>
          </cell>
          <cell r="R7941" t="str">
            <v>370690016All</v>
          </cell>
          <cell r="S7941">
            <v>41</v>
          </cell>
        </row>
        <row r="7942">
          <cell r="A7942" t="str">
            <v>370730011All</v>
          </cell>
          <cell r="B7942">
            <v>41</v>
          </cell>
          <cell r="R7942" t="str">
            <v>370690041All</v>
          </cell>
          <cell r="S7942">
            <v>55</v>
          </cell>
        </row>
        <row r="7943">
          <cell r="A7943" t="str">
            <v>370730016All</v>
          </cell>
          <cell r="B7943">
            <v>50</v>
          </cell>
          <cell r="R7943" t="str">
            <v>370690051All</v>
          </cell>
          <cell r="S7943">
            <v>24</v>
          </cell>
        </row>
        <row r="7944">
          <cell r="A7944" t="str">
            <v>370730041All</v>
          </cell>
          <cell r="B7944">
            <v>67</v>
          </cell>
          <cell r="R7944" t="str">
            <v>370690081All</v>
          </cell>
          <cell r="S7944">
            <v>16</v>
          </cell>
        </row>
        <row r="7945">
          <cell r="A7945" t="str">
            <v>370730051All</v>
          </cell>
          <cell r="B7945">
            <v>24</v>
          </cell>
          <cell r="R7945" t="str">
            <v>370710011All</v>
          </cell>
          <cell r="S7945">
            <v>31</v>
          </cell>
        </row>
        <row r="7946">
          <cell r="A7946" t="str">
            <v>370730075All</v>
          </cell>
          <cell r="B7946">
            <v>2442</v>
          </cell>
          <cell r="R7946" t="str">
            <v>370710016All</v>
          </cell>
          <cell r="S7946">
            <v>41</v>
          </cell>
        </row>
        <row r="7947">
          <cell r="A7947" t="str">
            <v>370730081All</v>
          </cell>
          <cell r="B7947">
            <v>25</v>
          </cell>
          <cell r="R7947" t="str">
            <v>370710041All</v>
          </cell>
          <cell r="S7947">
            <v>56</v>
          </cell>
        </row>
        <row r="7948">
          <cell r="A7948" t="str">
            <v>370750041All</v>
          </cell>
          <cell r="B7948">
            <v>57</v>
          </cell>
          <cell r="R7948" t="str">
            <v>370710051All</v>
          </cell>
          <cell r="S7948">
            <v>21</v>
          </cell>
        </row>
        <row r="7949">
          <cell r="A7949" t="str">
            <v>370770011All</v>
          </cell>
          <cell r="B7949">
            <v>29</v>
          </cell>
          <cell r="R7949" t="str">
            <v>370710081All</v>
          </cell>
          <cell r="S7949">
            <v>20</v>
          </cell>
        </row>
        <row r="7950">
          <cell r="A7950" t="str">
            <v>370770016All</v>
          </cell>
          <cell r="B7950">
            <v>41</v>
          </cell>
          <cell r="R7950" t="str">
            <v>370710091All</v>
          </cell>
          <cell r="S7950">
            <v>48</v>
          </cell>
        </row>
        <row r="7951">
          <cell r="A7951" t="str">
            <v>370770041All</v>
          </cell>
          <cell r="B7951">
            <v>55</v>
          </cell>
          <cell r="R7951" t="str">
            <v>370730011All</v>
          </cell>
          <cell r="S7951">
            <v>41</v>
          </cell>
        </row>
        <row r="7952">
          <cell r="A7952" t="str">
            <v>370770051All</v>
          </cell>
          <cell r="B7952">
            <v>24</v>
          </cell>
          <cell r="R7952" t="str">
            <v>370730016All</v>
          </cell>
          <cell r="S7952">
            <v>50</v>
          </cell>
        </row>
        <row r="7953">
          <cell r="A7953" t="str">
            <v>370770081All</v>
          </cell>
          <cell r="B7953">
            <v>11</v>
          </cell>
          <cell r="R7953" t="str">
            <v>370730041All</v>
          </cell>
          <cell r="S7953">
            <v>67</v>
          </cell>
        </row>
        <row r="7954">
          <cell r="A7954" t="str">
            <v>370790011All</v>
          </cell>
          <cell r="B7954">
            <v>32</v>
          </cell>
          <cell r="R7954" t="str">
            <v>370730051All</v>
          </cell>
          <cell r="S7954">
            <v>24</v>
          </cell>
        </row>
        <row r="7955">
          <cell r="A7955" t="str">
            <v>370790016All</v>
          </cell>
          <cell r="B7955">
            <v>46</v>
          </cell>
          <cell r="R7955" t="str">
            <v>370730075All</v>
          </cell>
          <cell r="S7955">
            <v>2442</v>
          </cell>
        </row>
        <row r="7956">
          <cell r="A7956" t="str">
            <v>370790041All</v>
          </cell>
          <cell r="B7956">
            <v>66</v>
          </cell>
          <cell r="R7956" t="str">
            <v>370730081All</v>
          </cell>
          <cell r="S7956">
            <v>25</v>
          </cell>
        </row>
        <row r="7957">
          <cell r="A7957" t="str">
            <v>370790051All</v>
          </cell>
          <cell r="B7957">
            <v>21</v>
          </cell>
          <cell r="R7957" t="str">
            <v>370750041All</v>
          </cell>
          <cell r="S7957">
            <v>57</v>
          </cell>
        </row>
        <row r="7958">
          <cell r="A7958" t="str">
            <v>370790075All</v>
          </cell>
          <cell r="B7958">
            <v>1751</v>
          </cell>
          <cell r="R7958" t="str">
            <v>370770011All</v>
          </cell>
          <cell r="S7958">
            <v>29</v>
          </cell>
        </row>
        <row r="7959">
          <cell r="A7959" t="str">
            <v>370790081All</v>
          </cell>
          <cell r="B7959">
            <v>18</v>
          </cell>
          <cell r="R7959" t="str">
            <v>370770016All</v>
          </cell>
          <cell r="S7959">
            <v>41</v>
          </cell>
        </row>
        <row r="7960">
          <cell r="A7960" t="str">
            <v>370810011All</v>
          </cell>
          <cell r="B7960">
            <v>31</v>
          </cell>
          <cell r="R7960" t="str">
            <v>370770041All</v>
          </cell>
          <cell r="S7960">
            <v>55</v>
          </cell>
        </row>
        <row r="7961">
          <cell r="A7961" t="str">
            <v>370810016All</v>
          </cell>
          <cell r="B7961">
            <v>41</v>
          </cell>
          <cell r="R7961" t="str">
            <v>370770051All</v>
          </cell>
          <cell r="S7961">
            <v>24</v>
          </cell>
        </row>
        <row r="7962">
          <cell r="A7962" t="str">
            <v>370810041All</v>
          </cell>
          <cell r="B7962">
            <v>58</v>
          </cell>
          <cell r="R7962" t="str">
            <v>370770081All</v>
          </cell>
          <cell r="S7962">
            <v>11</v>
          </cell>
        </row>
        <row r="7963">
          <cell r="A7963" t="str">
            <v>370810051All</v>
          </cell>
          <cell r="B7963">
            <v>21</v>
          </cell>
          <cell r="R7963" t="str">
            <v>370790011All</v>
          </cell>
          <cell r="S7963">
            <v>32</v>
          </cell>
        </row>
        <row r="7964">
          <cell r="A7964" t="str">
            <v>370810081All</v>
          </cell>
          <cell r="B7964">
            <v>19</v>
          </cell>
          <cell r="R7964" t="str">
            <v>370790016All</v>
          </cell>
          <cell r="S7964">
            <v>46</v>
          </cell>
        </row>
        <row r="7965">
          <cell r="A7965" t="str">
            <v>370810091All</v>
          </cell>
          <cell r="B7965">
            <v>48</v>
          </cell>
          <cell r="R7965" t="str">
            <v>370790041All</v>
          </cell>
          <cell r="S7965">
            <v>66</v>
          </cell>
        </row>
        <row r="7966">
          <cell r="A7966" t="str">
            <v>370830011All</v>
          </cell>
          <cell r="B7966">
            <v>29</v>
          </cell>
          <cell r="R7966" t="str">
            <v>370790051All</v>
          </cell>
          <cell r="S7966">
            <v>21</v>
          </cell>
        </row>
        <row r="7967">
          <cell r="A7967" t="str">
            <v>370830016All</v>
          </cell>
          <cell r="B7967">
            <v>42</v>
          </cell>
          <cell r="R7967" t="str">
            <v>370790075All</v>
          </cell>
          <cell r="S7967">
            <v>1751</v>
          </cell>
        </row>
        <row r="7968">
          <cell r="A7968" t="str">
            <v>370830041All</v>
          </cell>
          <cell r="B7968">
            <v>54</v>
          </cell>
          <cell r="R7968" t="str">
            <v>370790081All</v>
          </cell>
          <cell r="S7968">
            <v>18</v>
          </cell>
        </row>
        <row r="7969">
          <cell r="A7969" t="str">
            <v>370830051All</v>
          </cell>
          <cell r="B7969">
            <v>24</v>
          </cell>
          <cell r="R7969" t="str">
            <v>370810011All</v>
          </cell>
          <cell r="S7969">
            <v>31</v>
          </cell>
        </row>
        <row r="7970">
          <cell r="A7970" t="str">
            <v>370830075All</v>
          </cell>
          <cell r="B7970">
            <v>1785</v>
          </cell>
          <cell r="R7970" t="str">
            <v>370810016All</v>
          </cell>
          <cell r="S7970">
            <v>41</v>
          </cell>
        </row>
        <row r="7971">
          <cell r="A7971" t="str">
            <v>370830081All</v>
          </cell>
          <cell r="B7971">
            <v>20</v>
          </cell>
          <cell r="R7971" t="str">
            <v>370810041All</v>
          </cell>
          <cell r="S7971">
            <v>58</v>
          </cell>
        </row>
        <row r="7972">
          <cell r="A7972" t="str">
            <v>370850011All</v>
          </cell>
          <cell r="B7972">
            <v>32</v>
          </cell>
          <cell r="R7972" t="str">
            <v>370810051All</v>
          </cell>
          <cell r="S7972">
            <v>21</v>
          </cell>
        </row>
        <row r="7973">
          <cell r="A7973" t="str">
            <v>370850016All</v>
          </cell>
          <cell r="B7973">
            <v>43</v>
          </cell>
          <cell r="R7973" t="str">
            <v>370810081All</v>
          </cell>
          <cell r="S7973">
            <v>19</v>
          </cell>
        </row>
        <row r="7974">
          <cell r="A7974" t="str">
            <v>370850041All</v>
          </cell>
          <cell r="B7974">
            <v>60</v>
          </cell>
          <cell r="R7974" t="str">
            <v>370810091All</v>
          </cell>
          <cell r="S7974">
            <v>48</v>
          </cell>
        </row>
        <row r="7975">
          <cell r="A7975" t="str">
            <v>370850051All</v>
          </cell>
          <cell r="B7975">
            <v>25</v>
          </cell>
          <cell r="R7975" t="str">
            <v>370830011All</v>
          </cell>
          <cell r="S7975">
            <v>29</v>
          </cell>
        </row>
        <row r="7976">
          <cell r="A7976" t="str">
            <v>370850075All</v>
          </cell>
          <cell r="B7976">
            <v>1713</v>
          </cell>
          <cell r="R7976" t="str">
            <v>370830016All</v>
          </cell>
          <cell r="S7976">
            <v>42</v>
          </cell>
        </row>
        <row r="7977">
          <cell r="A7977" t="str">
            <v>370850081All</v>
          </cell>
          <cell r="B7977">
            <v>16</v>
          </cell>
          <cell r="R7977" t="str">
            <v>370830041All</v>
          </cell>
          <cell r="S7977">
            <v>54</v>
          </cell>
        </row>
        <row r="7978">
          <cell r="A7978" t="str">
            <v>370850091All</v>
          </cell>
          <cell r="B7978">
            <v>48</v>
          </cell>
          <cell r="R7978" t="str">
            <v>370830051All</v>
          </cell>
          <cell r="S7978">
            <v>24</v>
          </cell>
        </row>
        <row r="7979">
          <cell r="A7979" t="str">
            <v>370870041All</v>
          </cell>
          <cell r="B7979">
            <v>55</v>
          </cell>
          <cell r="R7979" t="str">
            <v>370830075All</v>
          </cell>
          <cell r="S7979">
            <v>1785</v>
          </cell>
        </row>
        <row r="7980">
          <cell r="A7980" t="str">
            <v>370890041All</v>
          </cell>
          <cell r="B7980">
            <v>75</v>
          </cell>
          <cell r="R7980" t="str">
            <v>370830081All</v>
          </cell>
          <cell r="S7980">
            <v>20</v>
          </cell>
        </row>
        <row r="7981">
          <cell r="A7981" t="str">
            <v>370890081All</v>
          </cell>
          <cell r="B7981">
            <v>20</v>
          </cell>
          <cell r="R7981" t="str">
            <v>370850011All</v>
          </cell>
          <cell r="S7981">
            <v>32</v>
          </cell>
        </row>
        <row r="7982">
          <cell r="A7982" t="str">
            <v>370910011All</v>
          </cell>
          <cell r="B7982">
            <v>38</v>
          </cell>
          <cell r="R7982" t="str">
            <v>370850016All</v>
          </cell>
          <cell r="S7982">
            <v>43</v>
          </cell>
        </row>
        <row r="7983">
          <cell r="A7983" t="str">
            <v>370910016All</v>
          </cell>
          <cell r="B7983">
            <v>42</v>
          </cell>
          <cell r="R7983" t="str">
            <v>370850041All</v>
          </cell>
          <cell r="S7983">
            <v>60</v>
          </cell>
        </row>
        <row r="7984">
          <cell r="A7984" t="str">
            <v>370910041All</v>
          </cell>
          <cell r="B7984">
            <v>65</v>
          </cell>
          <cell r="R7984" t="str">
            <v>370850051All</v>
          </cell>
          <cell r="S7984">
            <v>25</v>
          </cell>
        </row>
        <row r="7985">
          <cell r="A7985" t="str">
            <v>370910051All</v>
          </cell>
          <cell r="B7985">
            <v>24</v>
          </cell>
          <cell r="R7985" t="str">
            <v>370850075All</v>
          </cell>
          <cell r="S7985">
            <v>1713</v>
          </cell>
        </row>
        <row r="7986">
          <cell r="A7986" t="str">
            <v>370910075All</v>
          </cell>
          <cell r="B7986">
            <v>1952</v>
          </cell>
          <cell r="R7986" t="str">
            <v>370850081All</v>
          </cell>
          <cell r="S7986">
            <v>16</v>
          </cell>
        </row>
        <row r="7987">
          <cell r="A7987" t="str">
            <v>370910081All</v>
          </cell>
          <cell r="B7987">
            <v>20</v>
          </cell>
          <cell r="R7987" t="str">
            <v>370850091All</v>
          </cell>
          <cell r="S7987">
            <v>48</v>
          </cell>
        </row>
        <row r="7988">
          <cell r="A7988" t="str">
            <v>370930011All</v>
          </cell>
          <cell r="B7988">
            <v>29</v>
          </cell>
          <cell r="R7988" t="str">
            <v>370870041All</v>
          </cell>
          <cell r="S7988">
            <v>55</v>
          </cell>
        </row>
        <row r="7989">
          <cell r="A7989" t="str">
            <v>370930016All</v>
          </cell>
          <cell r="B7989">
            <v>43</v>
          </cell>
          <cell r="R7989" t="str">
            <v>370890041All</v>
          </cell>
          <cell r="S7989">
            <v>75</v>
          </cell>
        </row>
        <row r="7990">
          <cell r="A7990" t="str">
            <v>370930041All</v>
          </cell>
          <cell r="B7990">
            <v>60</v>
          </cell>
          <cell r="R7990" t="str">
            <v>370890081All</v>
          </cell>
          <cell r="S7990">
            <v>20</v>
          </cell>
        </row>
        <row r="7991">
          <cell r="A7991" t="str">
            <v>370930051All</v>
          </cell>
          <cell r="B7991">
            <v>25</v>
          </cell>
          <cell r="R7991" t="str">
            <v>370910011All</v>
          </cell>
          <cell r="S7991">
            <v>38</v>
          </cell>
        </row>
        <row r="7992">
          <cell r="A7992" t="str">
            <v>370930081All</v>
          </cell>
          <cell r="B7992">
            <v>18</v>
          </cell>
          <cell r="R7992" t="str">
            <v>370910016All</v>
          </cell>
          <cell r="S7992">
            <v>42</v>
          </cell>
        </row>
        <row r="7993">
          <cell r="A7993" t="str">
            <v>370950011All</v>
          </cell>
          <cell r="B7993">
            <v>38</v>
          </cell>
          <cell r="R7993" t="str">
            <v>370910041All</v>
          </cell>
          <cell r="S7993">
            <v>65</v>
          </cell>
        </row>
        <row r="7994">
          <cell r="A7994" t="str">
            <v>370950016All</v>
          </cell>
          <cell r="B7994">
            <v>50</v>
          </cell>
          <cell r="R7994" t="str">
            <v>370910051All</v>
          </cell>
          <cell r="S7994">
            <v>24</v>
          </cell>
        </row>
        <row r="7995">
          <cell r="A7995" t="str">
            <v>370950041All</v>
          </cell>
          <cell r="B7995">
            <v>87</v>
          </cell>
          <cell r="R7995" t="str">
            <v>370910075All</v>
          </cell>
          <cell r="S7995">
            <v>1952</v>
          </cell>
        </row>
        <row r="7996">
          <cell r="A7996" t="str">
            <v>370950051All</v>
          </cell>
          <cell r="B7996">
            <v>26</v>
          </cell>
          <cell r="R7996" t="str">
            <v>370910081All</v>
          </cell>
          <cell r="S7996">
            <v>20</v>
          </cell>
        </row>
        <row r="7997">
          <cell r="A7997" t="str">
            <v>370950081All</v>
          </cell>
          <cell r="B7997">
            <v>25</v>
          </cell>
          <cell r="R7997" t="str">
            <v>370930011All</v>
          </cell>
          <cell r="S7997">
            <v>29</v>
          </cell>
        </row>
        <row r="7998">
          <cell r="A7998" t="str">
            <v>370970011All</v>
          </cell>
          <cell r="B7998">
            <v>41</v>
          </cell>
          <cell r="R7998" t="str">
            <v>370930016All</v>
          </cell>
          <cell r="S7998">
            <v>43</v>
          </cell>
        </row>
        <row r="7999">
          <cell r="A7999" t="str">
            <v>370970016All</v>
          </cell>
          <cell r="B7999">
            <v>41</v>
          </cell>
          <cell r="R7999" t="str">
            <v>370930041All</v>
          </cell>
          <cell r="S7999">
            <v>60</v>
          </cell>
        </row>
        <row r="8000">
          <cell r="A8000" t="str">
            <v>370970041All</v>
          </cell>
          <cell r="B8000">
            <v>73</v>
          </cell>
          <cell r="R8000" t="str">
            <v>370930051All</v>
          </cell>
          <cell r="S8000">
            <v>25</v>
          </cell>
        </row>
        <row r="8001">
          <cell r="A8001" t="str">
            <v>370970051All</v>
          </cell>
          <cell r="B8001">
            <v>21</v>
          </cell>
          <cell r="R8001" t="str">
            <v>370930081All</v>
          </cell>
          <cell r="S8001">
            <v>18</v>
          </cell>
        </row>
        <row r="8002">
          <cell r="A8002" t="str">
            <v>370970081All</v>
          </cell>
          <cell r="B8002">
            <v>22</v>
          </cell>
          <cell r="R8002" t="str">
            <v>370950011All</v>
          </cell>
          <cell r="S8002">
            <v>38</v>
          </cell>
        </row>
        <row r="8003">
          <cell r="A8003" t="str">
            <v>370970091All</v>
          </cell>
          <cell r="B8003">
            <v>48</v>
          </cell>
          <cell r="R8003" t="str">
            <v>370950016All</v>
          </cell>
          <cell r="S8003">
            <v>50</v>
          </cell>
        </row>
        <row r="8004">
          <cell r="A8004" t="str">
            <v>370970711All</v>
          </cell>
          <cell r="B8004">
            <v>1260</v>
          </cell>
          <cell r="R8004" t="str">
            <v>370950041All</v>
          </cell>
          <cell r="S8004">
            <v>87</v>
          </cell>
        </row>
        <row r="8005">
          <cell r="A8005" t="str">
            <v>370990041All</v>
          </cell>
          <cell r="B8005">
            <v>55</v>
          </cell>
          <cell r="R8005" t="str">
            <v>370950051All</v>
          </cell>
          <cell r="S8005">
            <v>26</v>
          </cell>
        </row>
        <row r="8006">
          <cell r="A8006" t="str">
            <v>371010011All</v>
          </cell>
          <cell r="B8006">
            <v>32</v>
          </cell>
          <cell r="R8006" t="str">
            <v>370950081All</v>
          </cell>
          <cell r="S8006">
            <v>25</v>
          </cell>
        </row>
        <row r="8007">
          <cell r="A8007" t="str">
            <v>371010016All</v>
          </cell>
          <cell r="B8007">
            <v>43</v>
          </cell>
          <cell r="R8007" t="str">
            <v>370970011All</v>
          </cell>
          <cell r="S8007">
            <v>41</v>
          </cell>
        </row>
        <row r="8008">
          <cell r="A8008" t="str">
            <v>371010041All</v>
          </cell>
          <cell r="B8008">
            <v>62</v>
          </cell>
          <cell r="R8008" t="str">
            <v>370970016All</v>
          </cell>
          <cell r="S8008">
            <v>41</v>
          </cell>
        </row>
        <row r="8009">
          <cell r="A8009" t="str">
            <v>371010051All</v>
          </cell>
          <cell r="B8009">
            <v>21</v>
          </cell>
          <cell r="R8009" t="str">
            <v>370970041All</v>
          </cell>
          <cell r="S8009">
            <v>73</v>
          </cell>
        </row>
        <row r="8010">
          <cell r="A8010" t="str">
            <v>371010075All</v>
          </cell>
          <cell r="B8010">
            <v>1642</v>
          </cell>
          <cell r="R8010" t="str">
            <v>370970051All</v>
          </cell>
          <cell r="S8010">
            <v>21</v>
          </cell>
        </row>
        <row r="8011">
          <cell r="A8011" t="str">
            <v>371010081All</v>
          </cell>
          <cell r="B8011">
            <v>18</v>
          </cell>
          <cell r="R8011" t="str">
            <v>370970081All</v>
          </cell>
          <cell r="S8011">
            <v>22</v>
          </cell>
        </row>
        <row r="8012">
          <cell r="A8012" t="str">
            <v>371010091All</v>
          </cell>
          <cell r="B8012">
            <v>48</v>
          </cell>
          <cell r="R8012" t="str">
            <v>370970091All</v>
          </cell>
          <cell r="S8012">
            <v>48</v>
          </cell>
        </row>
        <row r="8013">
          <cell r="A8013" t="str">
            <v>371030011All</v>
          </cell>
          <cell r="B8013">
            <v>30</v>
          </cell>
          <cell r="R8013" t="str">
            <v>370970711All</v>
          </cell>
          <cell r="S8013">
            <v>1260</v>
          </cell>
        </row>
        <row r="8014">
          <cell r="A8014" t="str">
            <v>371030016All</v>
          </cell>
          <cell r="B8014">
            <v>46</v>
          </cell>
          <cell r="R8014" t="str">
            <v>370990041All</v>
          </cell>
          <cell r="S8014">
            <v>55</v>
          </cell>
        </row>
        <row r="8015">
          <cell r="A8015" t="str">
            <v>371030041All</v>
          </cell>
          <cell r="B8015">
            <v>69</v>
          </cell>
          <cell r="R8015" t="str">
            <v>371010011All</v>
          </cell>
          <cell r="S8015">
            <v>32</v>
          </cell>
        </row>
        <row r="8016">
          <cell r="A8016" t="str">
            <v>371030051All</v>
          </cell>
          <cell r="B8016">
            <v>26</v>
          </cell>
          <cell r="R8016" t="str">
            <v>371010016All</v>
          </cell>
          <cell r="S8016">
            <v>43</v>
          </cell>
        </row>
        <row r="8017">
          <cell r="A8017" t="str">
            <v>371030081All</v>
          </cell>
          <cell r="B8017">
            <v>20</v>
          </cell>
          <cell r="R8017" t="str">
            <v>371010041All</v>
          </cell>
          <cell r="S8017">
            <v>62</v>
          </cell>
        </row>
        <row r="8018">
          <cell r="A8018" t="str">
            <v>371050011All</v>
          </cell>
          <cell r="B8018">
            <v>27</v>
          </cell>
          <cell r="R8018" t="str">
            <v>371010051All</v>
          </cell>
          <cell r="S8018">
            <v>21</v>
          </cell>
        </row>
        <row r="8019">
          <cell r="A8019" t="str">
            <v>371050016All</v>
          </cell>
          <cell r="B8019">
            <v>41</v>
          </cell>
          <cell r="R8019" t="str">
            <v>371010075All</v>
          </cell>
          <cell r="S8019">
            <v>1642</v>
          </cell>
        </row>
        <row r="8020">
          <cell r="A8020" t="str">
            <v>371050041All</v>
          </cell>
          <cell r="B8020">
            <v>58</v>
          </cell>
          <cell r="R8020" t="str">
            <v>371010081All</v>
          </cell>
          <cell r="S8020">
            <v>18</v>
          </cell>
        </row>
        <row r="8021">
          <cell r="A8021" t="str">
            <v>371050051All</v>
          </cell>
          <cell r="B8021">
            <v>21</v>
          </cell>
          <cell r="R8021" t="str">
            <v>371010091All</v>
          </cell>
          <cell r="S8021">
            <v>48</v>
          </cell>
        </row>
        <row r="8022">
          <cell r="A8022" t="str">
            <v>371050081All</v>
          </cell>
          <cell r="B8022">
            <v>18</v>
          </cell>
          <cell r="R8022" t="str">
            <v>371030011All</v>
          </cell>
          <cell r="S8022">
            <v>30</v>
          </cell>
        </row>
        <row r="8023">
          <cell r="A8023" t="str">
            <v>371070011All</v>
          </cell>
          <cell r="B8023">
            <v>25</v>
          </cell>
          <cell r="R8023" t="str">
            <v>371030016All</v>
          </cell>
          <cell r="S8023">
            <v>46</v>
          </cell>
        </row>
        <row r="8024">
          <cell r="A8024" t="str">
            <v>371070016All</v>
          </cell>
          <cell r="B8024">
            <v>46</v>
          </cell>
          <cell r="R8024" t="str">
            <v>371030041All</v>
          </cell>
          <cell r="S8024">
            <v>69</v>
          </cell>
        </row>
        <row r="8025">
          <cell r="A8025" t="str">
            <v>371070041All</v>
          </cell>
          <cell r="B8025">
            <v>74</v>
          </cell>
          <cell r="R8025" t="str">
            <v>371030051All</v>
          </cell>
          <cell r="S8025">
            <v>26</v>
          </cell>
        </row>
        <row r="8026">
          <cell r="A8026" t="str">
            <v>371070051All</v>
          </cell>
          <cell r="B8026">
            <v>21</v>
          </cell>
          <cell r="R8026" t="str">
            <v>371030081All</v>
          </cell>
          <cell r="S8026">
            <v>20</v>
          </cell>
        </row>
        <row r="8027">
          <cell r="A8027" t="str">
            <v>371070081All</v>
          </cell>
          <cell r="B8027">
            <v>20</v>
          </cell>
          <cell r="R8027" t="str">
            <v>371050011All</v>
          </cell>
          <cell r="S8027">
            <v>27</v>
          </cell>
        </row>
        <row r="8028">
          <cell r="A8028" t="str">
            <v>371090011All</v>
          </cell>
          <cell r="B8028">
            <v>34</v>
          </cell>
          <cell r="R8028" t="str">
            <v>371050016All</v>
          </cell>
          <cell r="S8028">
            <v>41</v>
          </cell>
        </row>
        <row r="8029">
          <cell r="A8029" t="str">
            <v>371090016All</v>
          </cell>
          <cell r="B8029">
            <v>41</v>
          </cell>
          <cell r="R8029" t="str">
            <v>371050041All</v>
          </cell>
          <cell r="S8029">
            <v>58</v>
          </cell>
        </row>
        <row r="8030">
          <cell r="A8030" t="str">
            <v>371090041All</v>
          </cell>
          <cell r="B8030">
            <v>58</v>
          </cell>
          <cell r="R8030" t="str">
            <v>371050051All</v>
          </cell>
          <cell r="S8030">
            <v>21</v>
          </cell>
        </row>
        <row r="8031">
          <cell r="A8031" t="str">
            <v>371090051All</v>
          </cell>
          <cell r="B8031">
            <v>21</v>
          </cell>
          <cell r="R8031" t="str">
            <v>371050081All</v>
          </cell>
          <cell r="S8031">
            <v>18</v>
          </cell>
        </row>
        <row r="8032">
          <cell r="A8032" t="str">
            <v>371090081All</v>
          </cell>
          <cell r="B8032">
            <v>18</v>
          </cell>
          <cell r="R8032" t="str">
            <v>371070011All</v>
          </cell>
          <cell r="S8032">
            <v>25</v>
          </cell>
        </row>
        <row r="8033">
          <cell r="A8033" t="str">
            <v>371090091All</v>
          </cell>
          <cell r="B8033">
            <v>48</v>
          </cell>
          <cell r="R8033" t="str">
            <v>371070016All</v>
          </cell>
          <cell r="S8033">
            <v>46</v>
          </cell>
        </row>
        <row r="8034">
          <cell r="A8034" t="str">
            <v>371110041All</v>
          </cell>
          <cell r="B8034">
            <v>55</v>
          </cell>
          <cell r="R8034" t="str">
            <v>371070041All</v>
          </cell>
          <cell r="S8034">
            <v>74</v>
          </cell>
        </row>
        <row r="8035">
          <cell r="A8035" t="str">
            <v>371110081All</v>
          </cell>
          <cell r="B8035">
            <v>22</v>
          </cell>
          <cell r="R8035" t="str">
            <v>371070051All</v>
          </cell>
          <cell r="S8035">
            <v>21</v>
          </cell>
        </row>
        <row r="8036">
          <cell r="A8036" t="str">
            <v>371130041All</v>
          </cell>
          <cell r="B8036">
            <v>55</v>
          </cell>
          <cell r="R8036" t="str">
            <v>371070081All</v>
          </cell>
          <cell r="S8036">
            <v>20</v>
          </cell>
        </row>
        <row r="8037">
          <cell r="A8037" t="str">
            <v>371150041All</v>
          </cell>
          <cell r="B8037">
            <v>55</v>
          </cell>
          <cell r="R8037" t="str">
            <v>371090011All</v>
          </cell>
          <cell r="S8037">
            <v>34</v>
          </cell>
        </row>
        <row r="8038">
          <cell r="A8038" t="str">
            <v>371170011All</v>
          </cell>
          <cell r="B8038">
            <v>31</v>
          </cell>
          <cell r="R8038" t="str">
            <v>371090016All</v>
          </cell>
          <cell r="S8038">
            <v>41</v>
          </cell>
        </row>
        <row r="8039">
          <cell r="A8039" t="str">
            <v>371170016All</v>
          </cell>
          <cell r="B8039">
            <v>46</v>
          </cell>
          <cell r="R8039" t="str">
            <v>371090041All</v>
          </cell>
          <cell r="S8039">
            <v>58</v>
          </cell>
        </row>
        <row r="8040">
          <cell r="A8040" t="str">
            <v>371170041All</v>
          </cell>
          <cell r="B8040">
            <v>64</v>
          </cell>
          <cell r="R8040" t="str">
            <v>371090051All</v>
          </cell>
          <cell r="S8040">
            <v>21</v>
          </cell>
        </row>
        <row r="8041">
          <cell r="A8041" t="str">
            <v>371170051All</v>
          </cell>
          <cell r="B8041">
            <v>24</v>
          </cell>
          <cell r="R8041" t="str">
            <v>371090081All</v>
          </cell>
          <cell r="S8041">
            <v>18</v>
          </cell>
        </row>
        <row r="8042">
          <cell r="A8042" t="str">
            <v>371170075All</v>
          </cell>
          <cell r="B8042">
            <v>2106</v>
          </cell>
          <cell r="R8042" t="str">
            <v>371090091All</v>
          </cell>
          <cell r="S8042">
            <v>48</v>
          </cell>
        </row>
        <row r="8043">
          <cell r="A8043" t="str">
            <v>371170081All</v>
          </cell>
          <cell r="B8043">
            <v>20</v>
          </cell>
          <cell r="R8043" t="str">
            <v>371110041All</v>
          </cell>
          <cell r="S8043">
            <v>55</v>
          </cell>
        </row>
        <row r="8044">
          <cell r="A8044" t="str">
            <v>371190011All</v>
          </cell>
          <cell r="B8044">
            <v>32</v>
          </cell>
          <cell r="R8044" t="str">
            <v>371110081All</v>
          </cell>
          <cell r="S8044">
            <v>22</v>
          </cell>
        </row>
        <row r="8045">
          <cell r="A8045" t="str">
            <v>371190016All</v>
          </cell>
          <cell r="B8045">
            <v>41</v>
          </cell>
          <cell r="R8045" t="str">
            <v>371130041All</v>
          </cell>
          <cell r="S8045">
            <v>55</v>
          </cell>
        </row>
        <row r="8046">
          <cell r="A8046" t="str">
            <v>371190041All</v>
          </cell>
          <cell r="B8046">
            <v>53</v>
          </cell>
          <cell r="R8046" t="str">
            <v>371150041All</v>
          </cell>
          <cell r="S8046">
            <v>55</v>
          </cell>
        </row>
        <row r="8047">
          <cell r="A8047" t="str">
            <v>371190081All</v>
          </cell>
          <cell r="B8047">
            <v>20</v>
          </cell>
          <cell r="R8047" t="str">
            <v>371170011All</v>
          </cell>
          <cell r="S8047">
            <v>31</v>
          </cell>
        </row>
        <row r="8048">
          <cell r="A8048" t="str">
            <v>371210041All</v>
          </cell>
          <cell r="B8048">
            <v>55</v>
          </cell>
          <cell r="R8048" t="str">
            <v>371170016All</v>
          </cell>
          <cell r="S8048">
            <v>46</v>
          </cell>
        </row>
        <row r="8049">
          <cell r="A8049" t="str">
            <v>371230011All</v>
          </cell>
          <cell r="B8049">
            <v>29</v>
          </cell>
          <cell r="R8049" t="str">
            <v>371170041All</v>
          </cell>
          <cell r="S8049">
            <v>64</v>
          </cell>
        </row>
        <row r="8050">
          <cell r="A8050" t="str">
            <v>371230016All</v>
          </cell>
          <cell r="B8050">
            <v>41</v>
          </cell>
          <cell r="R8050" t="str">
            <v>371170051All</v>
          </cell>
          <cell r="S8050">
            <v>24</v>
          </cell>
        </row>
        <row r="8051">
          <cell r="A8051" t="str">
            <v>371230041All</v>
          </cell>
          <cell r="B8051">
            <v>59</v>
          </cell>
          <cell r="R8051" t="str">
            <v>371170075All</v>
          </cell>
          <cell r="S8051">
            <v>2106</v>
          </cell>
        </row>
        <row r="8052">
          <cell r="A8052" t="str">
            <v>371230051All</v>
          </cell>
          <cell r="B8052">
            <v>21</v>
          </cell>
          <cell r="R8052" t="str">
            <v>371170081All</v>
          </cell>
          <cell r="S8052">
            <v>20</v>
          </cell>
        </row>
        <row r="8053">
          <cell r="A8053" t="str">
            <v>371230081All</v>
          </cell>
          <cell r="B8053">
            <v>20</v>
          </cell>
          <cell r="R8053" t="str">
            <v>371190011All</v>
          </cell>
          <cell r="S8053">
            <v>32</v>
          </cell>
        </row>
        <row r="8054">
          <cell r="A8054" t="str">
            <v>371250011All</v>
          </cell>
          <cell r="B8054">
            <v>27</v>
          </cell>
          <cell r="R8054" t="str">
            <v>371190016All</v>
          </cell>
          <cell r="S8054">
            <v>41</v>
          </cell>
        </row>
        <row r="8055">
          <cell r="A8055" t="str">
            <v>371250016All</v>
          </cell>
          <cell r="B8055">
            <v>41</v>
          </cell>
          <cell r="R8055" t="str">
            <v>371190041All</v>
          </cell>
          <cell r="S8055">
            <v>53</v>
          </cell>
        </row>
        <row r="8056">
          <cell r="A8056" t="str">
            <v>371250041All</v>
          </cell>
          <cell r="B8056">
            <v>55</v>
          </cell>
          <cell r="R8056" t="str">
            <v>371190081All</v>
          </cell>
          <cell r="S8056">
            <v>20</v>
          </cell>
        </row>
        <row r="8057">
          <cell r="A8057" t="str">
            <v>371250051All</v>
          </cell>
          <cell r="B8057">
            <v>21</v>
          </cell>
          <cell r="R8057" t="str">
            <v>371210041All</v>
          </cell>
          <cell r="S8057">
            <v>55</v>
          </cell>
        </row>
        <row r="8058">
          <cell r="A8058" t="str">
            <v>371250081All</v>
          </cell>
          <cell r="B8058">
            <v>16</v>
          </cell>
          <cell r="R8058" t="str">
            <v>371230011All</v>
          </cell>
          <cell r="S8058">
            <v>29</v>
          </cell>
        </row>
        <row r="8059">
          <cell r="A8059" t="str">
            <v>371270011All</v>
          </cell>
          <cell r="B8059">
            <v>32</v>
          </cell>
          <cell r="R8059" t="str">
            <v>371230016All</v>
          </cell>
          <cell r="S8059">
            <v>41</v>
          </cell>
        </row>
        <row r="8060">
          <cell r="A8060" t="str">
            <v>371270016All</v>
          </cell>
          <cell r="B8060">
            <v>43</v>
          </cell>
          <cell r="R8060" t="str">
            <v>371230041All</v>
          </cell>
          <cell r="S8060">
            <v>59</v>
          </cell>
        </row>
        <row r="8061">
          <cell r="A8061" t="str">
            <v>371270041All</v>
          </cell>
          <cell r="B8061">
            <v>60</v>
          </cell>
          <cell r="R8061" t="str">
            <v>371230051All</v>
          </cell>
          <cell r="S8061">
            <v>21</v>
          </cell>
        </row>
        <row r="8062">
          <cell r="A8062" t="str">
            <v>371270051All</v>
          </cell>
          <cell r="B8062">
            <v>24</v>
          </cell>
          <cell r="R8062" t="str">
            <v>371230081All</v>
          </cell>
          <cell r="S8062">
            <v>20</v>
          </cell>
        </row>
        <row r="8063">
          <cell r="A8063" t="str">
            <v>371270075All</v>
          </cell>
          <cell r="B8063">
            <v>1766</v>
          </cell>
          <cell r="R8063" t="str">
            <v>371250011All</v>
          </cell>
          <cell r="S8063">
            <v>27</v>
          </cell>
        </row>
        <row r="8064">
          <cell r="A8064" t="str">
            <v>371270081All</v>
          </cell>
          <cell r="B8064">
            <v>15</v>
          </cell>
          <cell r="R8064" t="str">
            <v>371250016All</v>
          </cell>
          <cell r="S8064">
            <v>41</v>
          </cell>
        </row>
        <row r="8065">
          <cell r="A8065" t="str">
            <v>371290011All</v>
          </cell>
          <cell r="B8065">
            <v>31</v>
          </cell>
          <cell r="R8065" t="str">
            <v>371250041All</v>
          </cell>
          <cell r="S8065">
            <v>55</v>
          </cell>
        </row>
        <row r="8066">
          <cell r="A8066" t="str">
            <v>371290041All</v>
          </cell>
          <cell r="B8066">
            <v>62</v>
          </cell>
          <cell r="R8066" t="str">
            <v>371250051All</v>
          </cell>
          <cell r="S8066">
            <v>21</v>
          </cell>
        </row>
        <row r="8067">
          <cell r="A8067" t="str">
            <v>371290051All</v>
          </cell>
          <cell r="B8067">
            <v>25</v>
          </cell>
          <cell r="R8067" t="str">
            <v>371250081All</v>
          </cell>
          <cell r="S8067">
            <v>16</v>
          </cell>
        </row>
        <row r="8068">
          <cell r="A8068" t="str">
            <v>371290081All</v>
          </cell>
          <cell r="B8068">
            <v>18</v>
          </cell>
          <cell r="R8068" t="str">
            <v>371270011All</v>
          </cell>
          <cell r="S8068">
            <v>32</v>
          </cell>
        </row>
        <row r="8069">
          <cell r="A8069" t="str">
            <v>371310011All</v>
          </cell>
          <cell r="B8069">
            <v>39</v>
          </cell>
          <cell r="R8069" t="str">
            <v>371270016All</v>
          </cell>
          <cell r="S8069">
            <v>43</v>
          </cell>
        </row>
        <row r="8070">
          <cell r="A8070" t="str">
            <v>371310016All</v>
          </cell>
          <cell r="B8070">
            <v>42</v>
          </cell>
          <cell r="R8070" t="str">
            <v>371270041All</v>
          </cell>
          <cell r="S8070">
            <v>60</v>
          </cell>
        </row>
        <row r="8071">
          <cell r="A8071" t="str">
            <v>371310041All</v>
          </cell>
          <cell r="B8071">
            <v>62</v>
          </cell>
          <cell r="R8071" t="str">
            <v>371270051All</v>
          </cell>
          <cell r="S8071">
            <v>24</v>
          </cell>
        </row>
        <row r="8072">
          <cell r="A8072" t="str">
            <v>371310051All</v>
          </cell>
          <cell r="B8072">
            <v>24</v>
          </cell>
          <cell r="R8072" t="str">
            <v>371270075All</v>
          </cell>
          <cell r="S8072">
            <v>1766</v>
          </cell>
        </row>
        <row r="8073">
          <cell r="A8073" t="str">
            <v>371310075All</v>
          </cell>
          <cell r="B8073">
            <v>1904</v>
          </cell>
          <cell r="R8073" t="str">
            <v>371270081All</v>
          </cell>
          <cell r="S8073">
            <v>15</v>
          </cell>
        </row>
        <row r="8074">
          <cell r="A8074" t="str">
            <v>371310081All</v>
          </cell>
          <cell r="B8074">
            <v>20</v>
          </cell>
          <cell r="R8074" t="str">
            <v>371290011All</v>
          </cell>
          <cell r="S8074">
            <v>31</v>
          </cell>
        </row>
        <row r="8075">
          <cell r="A8075" t="str">
            <v>371330011All</v>
          </cell>
          <cell r="B8075">
            <v>29</v>
          </cell>
          <cell r="R8075" t="str">
            <v>371290041All</v>
          </cell>
          <cell r="S8075">
            <v>62</v>
          </cell>
        </row>
        <row r="8076">
          <cell r="A8076" t="str">
            <v>371330016All</v>
          </cell>
          <cell r="B8076">
            <v>46</v>
          </cell>
          <cell r="R8076" t="str">
            <v>371290051All</v>
          </cell>
          <cell r="S8076">
            <v>25</v>
          </cell>
        </row>
        <row r="8077">
          <cell r="A8077" t="str">
            <v>371330041All</v>
          </cell>
          <cell r="B8077">
            <v>69</v>
          </cell>
          <cell r="R8077" t="str">
            <v>371290081All</v>
          </cell>
          <cell r="S8077">
            <v>18</v>
          </cell>
        </row>
        <row r="8078">
          <cell r="A8078" t="str">
            <v>371330051All</v>
          </cell>
          <cell r="B8078">
            <v>25</v>
          </cell>
          <cell r="R8078" t="str">
            <v>371310011All</v>
          </cell>
          <cell r="S8078">
            <v>39</v>
          </cell>
        </row>
        <row r="8079">
          <cell r="A8079" t="str">
            <v>371330081All</v>
          </cell>
          <cell r="B8079">
            <v>18</v>
          </cell>
          <cell r="R8079" t="str">
            <v>371310016All</v>
          </cell>
          <cell r="S8079">
            <v>42</v>
          </cell>
        </row>
        <row r="8080">
          <cell r="A8080" t="str">
            <v>371350011All</v>
          </cell>
          <cell r="B8080">
            <v>32</v>
          </cell>
          <cell r="R8080" t="str">
            <v>371310041All</v>
          </cell>
          <cell r="S8080">
            <v>62</v>
          </cell>
        </row>
        <row r="8081">
          <cell r="A8081" t="str">
            <v>371350016All</v>
          </cell>
          <cell r="B8081">
            <v>41</v>
          </cell>
          <cell r="R8081" t="str">
            <v>371310051All</v>
          </cell>
          <cell r="S8081">
            <v>24</v>
          </cell>
        </row>
        <row r="8082">
          <cell r="A8082" t="str">
            <v>371350041All</v>
          </cell>
          <cell r="B8082">
            <v>62</v>
          </cell>
          <cell r="R8082" t="str">
            <v>371310075All</v>
          </cell>
          <cell r="S8082">
            <v>1904</v>
          </cell>
        </row>
        <row r="8083">
          <cell r="A8083" t="str">
            <v>371350051All</v>
          </cell>
          <cell r="B8083">
            <v>21</v>
          </cell>
          <cell r="R8083" t="str">
            <v>371310081All</v>
          </cell>
          <cell r="S8083">
            <v>20</v>
          </cell>
        </row>
        <row r="8084">
          <cell r="A8084" t="str">
            <v>371350081All</v>
          </cell>
          <cell r="B8084">
            <v>17</v>
          </cell>
          <cell r="R8084" t="str">
            <v>371330011All</v>
          </cell>
          <cell r="S8084">
            <v>29</v>
          </cell>
        </row>
        <row r="8085">
          <cell r="A8085" t="str">
            <v>371350091All</v>
          </cell>
          <cell r="B8085">
            <v>48</v>
          </cell>
          <cell r="R8085" t="str">
            <v>371330016All</v>
          </cell>
          <cell r="S8085">
            <v>46</v>
          </cell>
        </row>
        <row r="8086">
          <cell r="A8086" t="str">
            <v>371370011All</v>
          </cell>
          <cell r="B8086">
            <v>34</v>
          </cell>
          <cell r="R8086" t="str">
            <v>371330041All</v>
          </cell>
          <cell r="S8086">
            <v>69</v>
          </cell>
        </row>
        <row r="8087">
          <cell r="A8087" t="str">
            <v>371370016All</v>
          </cell>
          <cell r="B8087">
            <v>46</v>
          </cell>
          <cell r="R8087" t="str">
            <v>371330051All</v>
          </cell>
          <cell r="S8087">
            <v>25</v>
          </cell>
        </row>
        <row r="8088">
          <cell r="A8088" t="str">
            <v>371370041All</v>
          </cell>
          <cell r="B8088">
            <v>78</v>
          </cell>
          <cell r="R8088" t="str">
            <v>371330081All</v>
          </cell>
          <cell r="S8088">
            <v>18</v>
          </cell>
        </row>
        <row r="8089">
          <cell r="A8089" t="str">
            <v>371370051All</v>
          </cell>
          <cell r="B8089">
            <v>26</v>
          </cell>
          <cell r="R8089" t="str">
            <v>371350011All</v>
          </cell>
          <cell r="S8089">
            <v>32</v>
          </cell>
        </row>
        <row r="8090">
          <cell r="A8090" t="str">
            <v>371370081All</v>
          </cell>
          <cell r="B8090">
            <v>25</v>
          </cell>
          <cell r="R8090" t="str">
            <v>371350016All</v>
          </cell>
          <cell r="S8090">
            <v>41</v>
          </cell>
        </row>
        <row r="8091">
          <cell r="A8091" t="str">
            <v>371390011All</v>
          </cell>
          <cell r="B8091">
            <v>38</v>
          </cell>
          <cell r="R8091" t="str">
            <v>371350041All</v>
          </cell>
          <cell r="S8091">
            <v>62</v>
          </cell>
        </row>
        <row r="8092">
          <cell r="A8092" t="str">
            <v>371390016All</v>
          </cell>
          <cell r="B8092">
            <v>50</v>
          </cell>
          <cell r="R8092" t="str">
            <v>371350051All</v>
          </cell>
          <cell r="S8092">
            <v>21</v>
          </cell>
        </row>
        <row r="8093">
          <cell r="A8093" t="str">
            <v>371390041All</v>
          </cell>
          <cell r="B8093">
            <v>87</v>
          </cell>
          <cell r="R8093" t="str">
            <v>371350081All</v>
          </cell>
          <cell r="S8093">
            <v>17</v>
          </cell>
        </row>
        <row r="8094">
          <cell r="A8094" t="str">
            <v>371390051All</v>
          </cell>
          <cell r="B8094">
            <v>32</v>
          </cell>
          <cell r="R8094" t="str">
            <v>371350091All</v>
          </cell>
          <cell r="S8094">
            <v>48</v>
          </cell>
        </row>
        <row r="8095">
          <cell r="A8095" t="str">
            <v>371390075All</v>
          </cell>
          <cell r="B8095">
            <v>1925</v>
          </cell>
          <cell r="R8095" t="str">
            <v>371370011All</v>
          </cell>
          <cell r="S8095">
            <v>34</v>
          </cell>
        </row>
        <row r="8096">
          <cell r="A8096" t="str">
            <v>371390081All</v>
          </cell>
          <cell r="B8096">
            <v>25</v>
          </cell>
          <cell r="R8096" t="str">
            <v>371370016All</v>
          </cell>
          <cell r="S8096">
            <v>46</v>
          </cell>
        </row>
        <row r="8097">
          <cell r="A8097" t="str">
            <v>371410011All</v>
          </cell>
          <cell r="B8097">
            <v>30</v>
          </cell>
          <cell r="R8097" t="str">
            <v>371370041All</v>
          </cell>
          <cell r="S8097">
            <v>78</v>
          </cell>
        </row>
        <row r="8098">
          <cell r="A8098" t="str">
            <v>371410016All</v>
          </cell>
          <cell r="B8098">
            <v>46</v>
          </cell>
          <cell r="R8098" t="str">
            <v>371370051All</v>
          </cell>
          <cell r="S8098">
            <v>26</v>
          </cell>
        </row>
        <row r="8099">
          <cell r="A8099" t="str">
            <v>371410041All</v>
          </cell>
          <cell r="B8099">
            <v>63</v>
          </cell>
          <cell r="R8099" t="str">
            <v>371370081All</v>
          </cell>
          <cell r="S8099">
            <v>25</v>
          </cell>
        </row>
        <row r="8100">
          <cell r="A8100" t="str">
            <v>371410051All</v>
          </cell>
          <cell r="B8100">
            <v>25</v>
          </cell>
          <cell r="R8100" t="str">
            <v>371390011All</v>
          </cell>
          <cell r="S8100">
            <v>38</v>
          </cell>
        </row>
        <row r="8101">
          <cell r="A8101" t="str">
            <v>371410075All</v>
          </cell>
          <cell r="B8101">
            <v>1408</v>
          </cell>
          <cell r="R8101" t="str">
            <v>371390016All</v>
          </cell>
          <cell r="S8101">
            <v>50</v>
          </cell>
        </row>
        <row r="8102">
          <cell r="A8102" t="str">
            <v>371410081All</v>
          </cell>
          <cell r="B8102">
            <v>18</v>
          </cell>
          <cell r="R8102" t="str">
            <v>371390041All</v>
          </cell>
          <cell r="S8102">
            <v>87</v>
          </cell>
        </row>
        <row r="8103">
          <cell r="A8103" t="str">
            <v>371430011All</v>
          </cell>
          <cell r="B8103">
            <v>38</v>
          </cell>
          <cell r="R8103" t="str">
            <v>371390051All</v>
          </cell>
          <cell r="S8103">
            <v>32</v>
          </cell>
        </row>
        <row r="8104">
          <cell r="A8104" t="str">
            <v>371430016All</v>
          </cell>
          <cell r="B8104">
            <v>53</v>
          </cell>
          <cell r="R8104" t="str">
            <v>371390075All</v>
          </cell>
          <cell r="S8104">
            <v>1925</v>
          </cell>
        </row>
        <row r="8105">
          <cell r="A8105" t="str">
            <v>371430041All</v>
          </cell>
          <cell r="B8105">
            <v>87</v>
          </cell>
          <cell r="R8105" t="str">
            <v>371390081All</v>
          </cell>
          <cell r="S8105">
            <v>25</v>
          </cell>
        </row>
        <row r="8106">
          <cell r="A8106" t="str">
            <v>371430051All</v>
          </cell>
          <cell r="B8106">
            <v>26</v>
          </cell>
          <cell r="R8106" t="str">
            <v>371410011All</v>
          </cell>
          <cell r="S8106">
            <v>30</v>
          </cell>
        </row>
        <row r="8107">
          <cell r="A8107" t="str">
            <v>371430075All</v>
          </cell>
          <cell r="B8107">
            <v>2285</v>
          </cell>
          <cell r="R8107" t="str">
            <v>371410016All</v>
          </cell>
          <cell r="S8107">
            <v>46</v>
          </cell>
        </row>
        <row r="8108">
          <cell r="A8108" t="str">
            <v>371430081All</v>
          </cell>
          <cell r="B8108">
            <v>25</v>
          </cell>
          <cell r="R8108" t="str">
            <v>371410041All</v>
          </cell>
          <cell r="S8108">
            <v>63</v>
          </cell>
        </row>
        <row r="8109">
          <cell r="A8109" t="str">
            <v>371450011All</v>
          </cell>
          <cell r="B8109">
            <v>29</v>
          </cell>
          <cell r="R8109" t="str">
            <v>371410051All</v>
          </cell>
          <cell r="S8109">
            <v>25</v>
          </cell>
        </row>
        <row r="8110">
          <cell r="A8110" t="str">
            <v>371450016All</v>
          </cell>
          <cell r="B8110">
            <v>41</v>
          </cell>
          <cell r="R8110" t="str">
            <v>371410075All</v>
          </cell>
          <cell r="S8110">
            <v>1408</v>
          </cell>
        </row>
        <row r="8111">
          <cell r="A8111" t="str">
            <v>371450041All</v>
          </cell>
          <cell r="B8111">
            <v>57</v>
          </cell>
          <cell r="R8111" t="str">
            <v>371410081All</v>
          </cell>
          <cell r="S8111">
            <v>18</v>
          </cell>
        </row>
        <row r="8112">
          <cell r="A8112" t="str">
            <v>371450051All</v>
          </cell>
          <cell r="B8112">
            <v>24</v>
          </cell>
          <cell r="R8112" t="str">
            <v>371430011All</v>
          </cell>
          <cell r="S8112">
            <v>38</v>
          </cell>
        </row>
        <row r="8113">
          <cell r="A8113" t="str">
            <v>371450081All</v>
          </cell>
          <cell r="B8113">
            <v>15</v>
          </cell>
          <cell r="R8113" t="str">
            <v>371430016All</v>
          </cell>
          <cell r="S8113">
            <v>53</v>
          </cell>
        </row>
        <row r="8114">
          <cell r="A8114" t="str">
            <v>371470011All</v>
          </cell>
          <cell r="B8114">
            <v>29</v>
          </cell>
          <cell r="R8114" t="str">
            <v>371430041All</v>
          </cell>
          <cell r="S8114">
            <v>87</v>
          </cell>
        </row>
        <row r="8115">
          <cell r="A8115" t="str">
            <v>371470016All</v>
          </cell>
          <cell r="B8115">
            <v>46</v>
          </cell>
          <cell r="R8115" t="str">
            <v>371430051All</v>
          </cell>
          <cell r="S8115">
            <v>26</v>
          </cell>
        </row>
        <row r="8116">
          <cell r="A8116" t="str">
            <v>371470041All</v>
          </cell>
          <cell r="B8116">
            <v>61</v>
          </cell>
          <cell r="R8116" t="str">
            <v>371430075All</v>
          </cell>
          <cell r="S8116">
            <v>2285</v>
          </cell>
        </row>
        <row r="8117">
          <cell r="A8117" t="str">
            <v>371470051All</v>
          </cell>
          <cell r="B8117">
            <v>21</v>
          </cell>
          <cell r="R8117" t="str">
            <v>371430081All</v>
          </cell>
          <cell r="S8117">
            <v>25</v>
          </cell>
        </row>
        <row r="8118">
          <cell r="A8118" t="str">
            <v>371470075All</v>
          </cell>
          <cell r="B8118">
            <v>1724</v>
          </cell>
          <cell r="R8118" t="str">
            <v>371450011All</v>
          </cell>
          <cell r="S8118">
            <v>29</v>
          </cell>
        </row>
        <row r="8119">
          <cell r="A8119" t="str">
            <v>371470081All</v>
          </cell>
          <cell r="B8119">
            <v>18</v>
          </cell>
          <cell r="R8119" t="str">
            <v>371450016All</v>
          </cell>
          <cell r="S8119">
            <v>41</v>
          </cell>
        </row>
        <row r="8120">
          <cell r="A8120" t="str">
            <v>371490011All</v>
          </cell>
          <cell r="B8120">
            <v>33</v>
          </cell>
          <cell r="R8120" t="str">
            <v>371450041All</v>
          </cell>
          <cell r="S8120">
            <v>57</v>
          </cell>
        </row>
        <row r="8121">
          <cell r="A8121" t="str">
            <v>371490016All</v>
          </cell>
          <cell r="B8121">
            <v>41</v>
          </cell>
          <cell r="R8121" t="str">
            <v>371450051All</v>
          </cell>
          <cell r="S8121">
            <v>24</v>
          </cell>
        </row>
        <row r="8122">
          <cell r="A8122" t="str">
            <v>371490041All</v>
          </cell>
          <cell r="B8122">
            <v>55</v>
          </cell>
          <cell r="R8122" t="str">
            <v>371450081All</v>
          </cell>
          <cell r="S8122">
            <v>15</v>
          </cell>
        </row>
        <row r="8123">
          <cell r="A8123" t="str">
            <v>371490051All</v>
          </cell>
          <cell r="B8123">
            <v>21</v>
          </cell>
          <cell r="R8123" t="str">
            <v>371470011All</v>
          </cell>
          <cell r="S8123">
            <v>29</v>
          </cell>
        </row>
        <row r="8124">
          <cell r="A8124" t="str">
            <v>371490081All</v>
          </cell>
          <cell r="B8124">
            <v>20</v>
          </cell>
          <cell r="R8124" t="str">
            <v>371470016All</v>
          </cell>
          <cell r="S8124">
            <v>46</v>
          </cell>
        </row>
        <row r="8125">
          <cell r="A8125" t="str">
            <v>371510011All</v>
          </cell>
          <cell r="B8125">
            <v>32</v>
          </cell>
          <cell r="R8125" t="str">
            <v>371470041All</v>
          </cell>
          <cell r="S8125">
            <v>61</v>
          </cell>
        </row>
        <row r="8126">
          <cell r="A8126" t="str">
            <v>371510016All</v>
          </cell>
          <cell r="B8126">
            <v>41</v>
          </cell>
          <cell r="R8126" t="str">
            <v>371470051All</v>
          </cell>
          <cell r="S8126">
            <v>21</v>
          </cell>
        </row>
        <row r="8127">
          <cell r="A8127" t="str">
            <v>371510041All</v>
          </cell>
          <cell r="B8127">
            <v>64</v>
          </cell>
          <cell r="R8127" t="str">
            <v>371470075All</v>
          </cell>
          <cell r="S8127">
            <v>1724</v>
          </cell>
        </row>
        <row r="8128">
          <cell r="A8128" t="str">
            <v>371510051All</v>
          </cell>
          <cell r="B8128">
            <v>21</v>
          </cell>
          <cell r="R8128" t="str">
            <v>371470081All</v>
          </cell>
          <cell r="S8128">
            <v>18</v>
          </cell>
        </row>
        <row r="8129">
          <cell r="A8129" t="str">
            <v>371510081All</v>
          </cell>
          <cell r="B8129">
            <v>22</v>
          </cell>
          <cell r="R8129" t="str">
            <v>371490011All</v>
          </cell>
          <cell r="S8129">
            <v>33</v>
          </cell>
        </row>
        <row r="8130">
          <cell r="A8130" t="str">
            <v>371530011All</v>
          </cell>
          <cell r="B8130">
            <v>29</v>
          </cell>
          <cell r="R8130" t="str">
            <v>371490016All</v>
          </cell>
          <cell r="S8130">
            <v>41</v>
          </cell>
        </row>
        <row r="8131">
          <cell r="A8131" t="str">
            <v>371530016All</v>
          </cell>
          <cell r="B8131">
            <v>41</v>
          </cell>
          <cell r="R8131" t="str">
            <v>371490041All</v>
          </cell>
          <cell r="S8131">
            <v>55</v>
          </cell>
        </row>
        <row r="8132">
          <cell r="A8132" t="str">
            <v>371530041All</v>
          </cell>
          <cell r="B8132">
            <v>55</v>
          </cell>
          <cell r="R8132" t="str">
            <v>371490051All</v>
          </cell>
          <cell r="S8132">
            <v>21</v>
          </cell>
        </row>
        <row r="8133">
          <cell r="A8133" t="str">
            <v>371530051All</v>
          </cell>
          <cell r="B8133">
            <v>21</v>
          </cell>
          <cell r="R8133" t="str">
            <v>371490081All</v>
          </cell>
          <cell r="S8133">
            <v>20</v>
          </cell>
        </row>
        <row r="8134">
          <cell r="A8134" t="str">
            <v>371530081All</v>
          </cell>
          <cell r="B8134">
            <v>18</v>
          </cell>
          <cell r="R8134" t="str">
            <v>371510011All</v>
          </cell>
          <cell r="S8134">
            <v>32</v>
          </cell>
        </row>
        <row r="8135">
          <cell r="A8135" t="str">
            <v>371550011All</v>
          </cell>
          <cell r="B8135">
            <v>31</v>
          </cell>
          <cell r="R8135" t="str">
            <v>371510016All</v>
          </cell>
          <cell r="S8135">
            <v>41</v>
          </cell>
        </row>
        <row r="8136">
          <cell r="A8136" t="str">
            <v>371550016All</v>
          </cell>
          <cell r="B8136">
            <v>43</v>
          </cell>
          <cell r="R8136" t="str">
            <v>371510041All</v>
          </cell>
          <cell r="S8136">
            <v>64</v>
          </cell>
        </row>
        <row r="8137">
          <cell r="A8137" t="str">
            <v>371550041All</v>
          </cell>
          <cell r="B8137">
            <v>67</v>
          </cell>
          <cell r="R8137" t="str">
            <v>371510051All</v>
          </cell>
          <cell r="S8137">
            <v>21</v>
          </cell>
        </row>
        <row r="8138">
          <cell r="A8138" t="str">
            <v>371550051All</v>
          </cell>
          <cell r="B8138">
            <v>25</v>
          </cell>
          <cell r="R8138" t="str">
            <v>371510081All</v>
          </cell>
          <cell r="S8138">
            <v>22</v>
          </cell>
        </row>
        <row r="8139">
          <cell r="A8139" t="str">
            <v>371550075All</v>
          </cell>
          <cell r="B8139">
            <v>1944</v>
          </cell>
          <cell r="R8139" t="str">
            <v>371530011All</v>
          </cell>
          <cell r="S8139">
            <v>29</v>
          </cell>
        </row>
        <row r="8140">
          <cell r="A8140" t="str">
            <v>371550081All</v>
          </cell>
          <cell r="B8140">
            <v>18</v>
          </cell>
          <cell r="R8140" t="str">
            <v>371530016All</v>
          </cell>
          <cell r="S8140">
            <v>41</v>
          </cell>
        </row>
        <row r="8141">
          <cell r="A8141" t="str">
            <v>371570011All</v>
          </cell>
          <cell r="B8141">
            <v>29</v>
          </cell>
          <cell r="R8141" t="str">
            <v>371530041All</v>
          </cell>
          <cell r="S8141">
            <v>55</v>
          </cell>
        </row>
        <row r="8142">
          <cell r="A8142" t="str">
            <v>371570016All</v>
          </cell>
          <cell r="B8142">
            <v>41</v>
          </cell>
          <cell r="R8142" t="str">
            <v>371530051All</v>
          </cell>
          <cell r="S8142">
            <v>21</v>
          </cell>
        </row>
        <row r="8143">
          <cell r="A8143" t="str">
            <v>371570041All</v>
          </cell>
          <cell r="B8143">
            <v>51</v>
          </cell>
          <cell r="R8143" t="str">
            <v>371530081All</v>
          </cell>
          <cell r="S8143">
            <v>18</v>
          </cell>
        </row>
        <row r="8144">
          <cell r="A8144" t="str">
            <v>371570051All</v>
          </cell>
          <cell r="B8144">
            <v>24</v>
          </cell>
          <cell r="R8144" t="str">
            <v>371550011All</v>
          </cell>
          <cell r="S8144">
            <v>31</v>
          </cell>
        </row>
        <row r="8145">
          <cell r="A8145" t="str">
            <v>371570081All</v>
          </cell>
          <cell r="B8145">
            <v>16</v>
          </cell>
          <cell r="R8145" t="str">
            <v>371550016All</v>
          </cell>
          <cell r="S8145">
            <v>43</v>
          </cell>
        </row>
        <row r="8146">
          <cell r="A8146" t="str">
            <v>371570091All</v>
          </cell>
          <cell r="B8146">
            <v>48</v>
          </cell>
          <cell r="R8146" t="str">
            <v>371550041All</v>
          </cell>
          <cell r="S8146">
            <v>67</v>
          </cell>
        </row>
        <row r="8147">
          <cell r="A8147" t="str">
            <v>371590011All</v>
          </cell>
          <cell r="B8147">
            <v>39</v>
          </cell>
          <cell r="R8147" t="str">
            <v>371550051All</v>
          </cell>
          <cell r="S8147">
            <v>25</v>
          </cell>
        </row>
        <row r="8148">
          <cell r="A8148" t="str">
            <v>371590016All</v>
          </cell>
          <cell r="B8148">
            <v>41</v>
          </cell>
          <cell r="R8148" t="str">
            <v>371550075All</v>
          </cell>
          <cell r="S8148">
            <v>1944</v>
          </cell>
        </row>
        <row r="8149">
          <cell r="A8149" t="str">
            <v>371590041All</v>
          </cell>
          <cell r="B8149">
            <v>74</v>
          </cell>
          <cell r="R8149" t="str">
            <v>371550081All</v>
          </cell>
          <cell r="S8149">
            <v>18</v>
          </cell>
        </row>
        <row r="8150">
          <cell r="A8150" t="str">
            <v>371590051All</v>
          </cell>
          <cell r="B8150">
            <v>21</v>
          </cell>
          <cell r="R8150" t="str">
            <v>371570011All</v>
          </cell>
          <cell r="S8150">
            <v>29</v>
          </cell>
        </row>
        <row r="8151">
          <cell r="A8151" t="str">
            <v>371590081All</v>
          </cell>
          <cell r="B8151">
            <v>22</v>
          </cell>
          <cell r="R8151" t="str">
            <v>371570016All</v>
          </cell>
          <cell r="S8151">
            <v>41</v>
          </cell>
        </row>
        <row r="8152">
          <cell r="A8152" t="str">
            <v>371590091All</v>
          </cell>
          <cell r="B8152">
            <v>48</v>
          </cell>
          <cell r="R8152" t="str">
            <v>371570041All</v>
          </cell>
          <cell r="S8152">
            <v>51</v>
          </cell>
        </row>
        <row r="8153">
          <cell r="A8153" t="str">
            <v>371610011All</v>
          </cell>
          <cell r="B8153">
            <v>32</v>
          </cell>
          <cell r="R8153" t="str">
            <v>371570051All</v>
          </cell>
          <cell r="S8153">
            <v>24</v>
          </cell>
        </row>
        <row r="8154">
          <cell r="A8154" t="str">
            <v>371610016All</v>
          </cell>
          <cell r="B8154">
            <v>41</v>
          </cell>
          <cell r="R8154" t="str">
            <v>371570081All</v>
          </cell>
          <cell r="S8154">
            <v>16</v>
          </cell>
        </row>
        <row r="8155">
          <cell r="A8155" t="str">
            <v>371610041All</v>
          </cell>
          <cell r="B8155">
            <v>52</v>
          </cell>
          <cell r="R8155" t="str">
            <v>371570091All</v>
          </cell>
          <cell r="S8155">
            <v>48</v>
          </cell>
        </row>
        <row r="8156">
          <cell r="A8156" t="str">
            <v>371610081All</v>
          </cell>
          <cell r="B8156">
            <v>17</v>
          </cell>
          <cell r="R8156" t="str">
            <v>371590011All</v>
          </cell>
          <cell r="S8156">
            <v>39</v>
          </cell>
        </row>
        <row r="8157">
          <cell r="A8157" t="str">
            <v>371630011All</v>
          </cell>
          <cell r="B8157">
            <v>28</v>
          </cell>
          <cell r="R8157" t="str">
            <v>371590016All</v>
          </cell>
          <cell r="S8157">
            <v>41</v>
          </cell>
        </row>
        <row r="8158">
          <cell r="A8158" t="str">
            <v>371630016All</v>
          </cell>
          <cell r="B8158">
            <v>43</v>
          </cell>
          <cell r="R8158" t="str">
            <v>371590041All</v>
          </cell>
          <cell r="S8158">
            <v>74</v>
          </cell>
        </row>
        <row r="8159">
          <cell r="A8159" t="str">
            <v>371630041All</v>
          </cell>
          <cell r="B8159">
            <v>67</v>
          </cell>
          <cell r="R8159" t="str">
            <v>371590051All</v>
          </cell>
          <cell r="S8159">
            <v>21</v>
          </cell>
        </row>
        <row r="8160">
          <cell r="A8160" t="str">
            <v>371630051All</v>
          </cell>
          <cell r="B8160">
            <v>25</v>
          </cell>
          <cell r="R8160" t="str">
            <v>371590081All</v>
          </cell>
          <cell r="S8160">
            <v>22</v>
          </cell>
        </row>
        <row r="8161">
          <cell r="A8161" t="str">
            <v>371630075All</v>
          </cell>
          <cell r="B8161">
            <v>1634</v>
          </cell>
          <cell r="R8161" t="str">
            <v>371590091All</v>
          </cell>
          <cell r="S8161">
            <v>48</v>
          </cell>
        </row>
        <row r="8162">
          <cell r="A8162" t="str">
            <v>371630081All</v>
          </cell>
          <cell r="B8162">
            <v>19</v>
          </cell>
          <cell r="R8162" t="str">
            <v>371610011All</v>
          </cell>
          <cell r="S8162">
            <v>32</v>
          </cell>
        </row>
        <row r="8163">
          <cell r="A8163" t="str">
            <v>371650011All</v>
          </cell>
          <cell r="B8163">
            <v>32</v>
          </cell>
          <cell r="R8163" t="str">
            <v>371610016All</v>
          </cell>
          <cell r="S8163">
            <v>41</v>
          </cell>
        </row>
        <row r="8164">
          <cell r="A8164" t="str">
            <v>371650016All</v>
          </cell>
          <cell r="B8164">
            <v>43</v>
          </cell>
          <cell r="R8164" t="str">
            <v>371610041All</v>
          </cell>
          <cell r="S8164">
            <v>52</v>
          </cell>
        </row>
        <row r="8165">
          <cell r="A8165" t="str">
            <v>371650041All</v>
          </cell>
          <cell r="B8165">
            <v>60</v>
          </cell>
          <cell r="R8165" t="str">
            <v>371610081All</v>
          </cell>
          <cell r="S8165">
            <v>17</v>
          </cell>
        </row>
        <row r="8166">
          <cell r="A8166" t="str">
            <v>371650051All</v>
          </cell>
          <cell r="B8166">
            <v>25</v>
          </cell>
          <cell r="R8166" t="str">
            <v>371630011All</v>
          </cell>
          <cell r="S8166">
            <v>28</v>
          </cell>
        </row>
        <row r="8167">
          <cell r="A8167" t="str">
            <v>371650075All</v>
          </cell>
          <cell r="B8167">
            <v>1713</v>
          </cell>
          <cell r="R8167" t="str">
            <v>371630016All</v>
          </cell>
          <cell r="S8167">
            <v>43</v>
          </cell>
        </row>
        <row r="8168">
          <cell r="A8168" t="str">
            <v>371650081All</v>
          </cell>
          <cell r="B8168">
            <v>18</v>
          </cell>
          <cell r="R8168" t="str">
            <v>371630041All</v>
          </cell>
          <cell r="S8168">
            <v>67</v>
          </cell>
        </row>
        <row r="8169">
          <cell r="A8169" t="str">
            <v>371670011All</v>
          </cell>
          <cell r="B8169">
            <v>38</v>
          </cell>
          <cell r="R8169" t="str">
            <v>371630051All</v>
          </cell>
          <cell r="S8169">
            <v>25</v>
          </cell>
        </row>
        <row r="8170">
          <cell r="A8170" t="str">
            <v>371670016All</v>
          </cell>
          <cell r="B8170">
            <v>43</v>
          </cell>
          <cell r="R8170" t="str">
            <v>371630075All</v>
          </cell>
          <cell r="S8170">
            <v>1634</v>
          </cell>
        </row>
        <row r="8171">
          <cell r="A8171" t="str">
            <v>371670041All</v>
          </cell>
          <cell r="B8171">
            <v>69</v>
          </cell>
          <cell r="R8171" t="str">
            <v>371630081All</v>
          </cell>
          <cell r="S8171">
            <v>19</v>
          </cell>
        </row>
        <row r="8172">
          <cell r="A8172" t="str">
            <v>371670051All</v>
          </cell>
          <cell r="B8172">
            <v>21</v>
          </cell>
          <cell r="R8172" t="str">
            <v>371650011All</v>
          </cell>
          <cell r="S8172">
            <v>32</v>
          </cell>
        </row>
        <row r="8173">
          <cell r="A8173" t="str">
            <v>371670081All</v>
          </cell>
          <cell r="B8173">
            <v>20</v>
          </cell>
          <cell r="R8173" t="str">
            <v>371650016All</v>
          </cell>
          <cell r="S8173">
            <v>43</v>
          </cell>
        </row>
        <row r="8174">
          <cell r="A8174" t="str">
            <v>371670091All</v>
          </cell>
          <cell r="B8174">
            <v>48</v>
          </cell>
          <cell r="R8174" t="str">
            <v>371650041All</v>
          </cell>
          <cell r="S8174">
            <v>60</v>
          </cell>
        </row>
        <row r="8175">
          <cell r="A8175" t="str">
            <v>371690011All</v>
          </cell>
          <cell r="B8175">
            <v>28</v>
          </cell>
          <cell r="R8175" t="str">
            <v>371650051All</v>
          </cell>
          <cell r="S8175">
            <v>25</v>
          </cell>
        </row>
        <row r="8176">
          <cell r="A8176" t="str">
            <v>371690016All</v>
          </cell>
          <cell r="B8176">
            <v>41</v>
          </cell>
          <cell r="R8176" t="str">
            <v>371650075All</v>
          </cell>
          <cell r="S8176">
            <v>1713</v>
          </cell>
        </row>
        <row r="8177">
          <cell r="A8177" t="str">
            <v>371690041All</v>
          </cell>
          <cell r="B8177">
            <v>55</v>
          </cell>
          <cell r="R8177" t="str">
            <v>371650081All</v>
          </cell>
          <cell r="S8177">
            <v>18</v>
          </cell>
        </row>
        <row r="8178">
          <cell r="A8178" t="str">
            <v>371690051All</v>
          </cell>
          <cell r="B8178">
            <v>24</v>
          </cell>
          <cell r="R8178" t="str">
            <v>371670011All</v>
          </cell>
          <cell r="S8178">
            <v>38</v>
          </cell>
        </row>
        <row r="8179">
          <cell r="A8179" t="str">
            <v>371690081All</v>
          </cell>
          <cell r="B8179">
            <v>16</v>
          </cell>
          <cell r="R8179" t="str">
            <v>371670016All</v>
          </cell>
          <cell r="S8179">
            <v>43</v>
          </cell>
        </row>
        <row r="8180">
          <cell r="A8180" t="str">
            <v>371710011All</v>
          </cell>
          <cell r="B8180">
            <v>36</v>
          </cell>
          <cell r="R8180" t="str">
            <v>371670041All</v>
          </cell>
          <cell r="S8180">
            <v>69</v>
          </cell>
        </row>
        <row r="8181">
          <cell r="A8181" t="str">
            <v>371710016All</v>
          </cell>
          <cell r="B8181">
            <v>41</v>
          </cell>
          <cell r="R8181" t="str">
            <v>371670051All</v>
          </cell>
          <cell r="S8181">
            <v>21</v>
          </cell>
        </row>
        <row r="8182">
          <cell r="A8182" t="str">
            <v>371710041All</v>
          </cell>
          <cell r="B8182">
            <v>73</v>
          </cell>
          <cell r="R8182" t="str">
            <v>371670081All</v>
          </cell>
          <cell r="S8182">
            <v>20</v>
          </cell>
        </row>
        <row r="8183">
          <cell r="A8183" t="str">
            <v>371710051All</v>
          </cell>
          <cell r="B8183">
            <v>24</v>
          </cell>
          <cell r="R8183" t="str">
            <v>371670091All</v>
          </cell>
          <cell r="S8183">
            <v>48</v>
          </cell>
        </row>
        <row r="8184">
          <cell r="A8184" t="str">
            <v>371710081All</v>
          </cell>
          <cell r="B8184">
            <v>20</v>
          </cell>
          <cell r="R8184" t="str">
            <v>371690011All</v>
          </cell>
          <cell r="S8184">
            <v>28</v>
          </cell>
        </row>
        <row r="8185">
          <cell r="A8185" t="str">
            <v>371710091All</v>
          </cell>
          <cell r="B8185">
            <v>48</v>
          </cell>
          <cell r="R8185" t="str">
            <v>371690016All</v>
          </cell>
          <cell r="S8185">
            <v>41</v>
          </cell>
        </row>
        <row r="8186">
          <cell r="A8186" t="str">
            <v>371730041All</v>
          </cell>
          <cell r="B8186">
            <v>55</v>
          </cell>
          <cell r="R8186" t="str">
            <v>371690041All</v>
          </cell>
          <cell r="S8186">
            <v>55</v>
          </cell>
        </row>
        <row r="8187">
          <cell r="A8187" t="str">
            <v>371750041All</v>
          </cell>
          <cell r="B8187">
            <v>62</v>
          </cell>
          <cell r="R8187" t="str">
            <v>371690051All</v>
          </cell>
          <cell r="S8187">
            <v>24</v>
          </cell>
        </row>
        <row r="8188">
          <cell r="A8188" t="str">
            <v>371750081All</v>
          </cell>
          <cell r="B8188">
            <v>20</v>
          </cell>
          <cell r="R8188" t="str">
            <v>371690081All</v>
          </cell>
          <cell r="S8188">
            <v>16</v>
          </cell>
        </row>
        <row r="8189">
          <cell r="A8189" t="str">
            <v>371770011All</v>
          </cell>
          <cell r="B8189">
            <v>39</v>
          </cell>
          <cell r="R8189" t="str">
            <v>371710011All</v>
          </cell>
          <cell r="S8189">
            <v>36</v>
          </cell>
        </row>
        <row r="8190">
          <cell r="A8190" t="str">
            <v>371770016All</v>
          </cell>
          <cell r="B8190">
            <v>53</v>
          </cell>
          <cell r="R8190" t="str">
            <v>371710016All</v>
          </cell>
          <cell r="S8190">
            <v>41</v>
          </cell>
        </row>
        <row r="8191">
          <cell r="A8191" t="str">
            <v>371770041All</v>
          </cell>
          <cell r="B8191">
            <v>90</v>
          </cell>
          <cell r="R8191" t="str">
            <v>371710041All</v>
          </cell>
          <cell r="S8191">
            <v>73</v>
          </cell>
        </row>
        <row r="8192">
          <cell r="A8192" t="str">
            <v>371770051All</v>
          </cell>
          <cell r="B8192">
            <v>26</v>
          </cell>
          <cell r="R8192" t="str">
            <v>371710051All</v>
          </cell>
          <cell r="S8192">
            <v>24</v>
          </cell>
        </row>
        <row r="8193">
          <cell r="A8193" t="str">
            <v>371770081All</v>
          </cell>
          <cell r="B8193">
            <v>25</v>
          </cell>
          <cell r="R8193" t="str">
            <v>371710081All</v>
          </cell>
          <cell r="S8193">
            <v>20</v>
          </cell>
        </row>
        <row r="8194">
          <cell r="A8194" t="str">
            <v>371790011All</v>
          </cell>
          <cell r="B8194">
            <v>39</v>
          </cell>
          <cell r="R8194" t="str">
            <v>371710091All</v>
          </cell>
          <cell r="S8194">
            <v>48</v>
          </cell>
        </row>
        <row r="8195">
          <cell r="A8195" t="str">
            <v>371790016All</v>
          </cell>
          <cell r="B8195">
            <v>43</v>
          </cell>
          <cell r="R8195" t="str">
            <v>371730041All</v>
          </cell>
          <cell r="S8195">
            <v>55</v>
          </cell>
        </row>
        <row r="8196">
          <cell r="A8196" t="str">
            <v>371790041All</v>
          </cell>
          <cell r="B8196">
            <v>71</v>
          </cell>
          <cell r="R8196" t="str">
            <v>371750041All</v>
          </cell>
          <cell r="S8196">
            <v>62</v>
          </cell>
        </row>
        <row r="8197">
          <cell r="A8197" t="str">
            <v>371790051All</v>
          </cell>
          <cell r="B8197">
            <v>21</v>
          </cell>
          <cell r="R8197" t="str">
            <v>371750081All</v>
          </cell>
          <cell r="S8197">
            <v>20</v>
          </cell>
        </row>
        <row r="8198">
          <cell r="A8198" t="str">
            <v>371790081All</v>
          </cell>
          <cell r="B8198">
            <v>20</v>
          </cell>
          <cell r="R8198" t="str">
            <v>371770011All</v>
          </cell>
          <cell r="S8198">
            <v>39</v>
          </cell>
        </row>
        <row r="8199">
          <cell r="A8199" t="str">
            <v>371790091All</v>
          </cell>
          <cell r="B8199">
            <v>48</v>
          </cell>
          <cell r="R8199" t="str">
            <v>371770016All</v>
          </cell>
          <cell r="S8199">
            <v>53</v>
          </cell>
        </row>
        <row r="8200">
          <cell r="A8200" t="str">
            <v>371810011All</v>
          </cell>
          <cell r="B8200">
            <v>39</v>
          </cell>
          <cell r="R8200" t="str">
            <v>371770041All</v>
          </cell>
          <cell r="S8200">
            <v>90</v>
          </cell>
        </row>
        <row r="8201">
          <cell r="A8201" t="str">
            <v>371810016All</v>
          </cell>
          <cell r="B8201">
            <v>41</v>
          </cell>
          <cell r="R8201" t="str">
            <v>371770051All</v>
          </cell>
          <cell r="S8201">
            <v>26</v>
          </cell>
        </row>
        <row r="8202">
          <cell r="A8202" t="str">
            <v>371810041All</v>
          </cell>
          <cell r="B8202">
            <v>55</v>
          </cell>
          <cell r="R8202" t="str">
            <v>371770081All</v>
          </cell>
          <cell r="S8202">
            <v>25</v>
          </cell>
        </row>
        <row r="8203">
          <cell r="A8203" t="str">
            <v>371810051All</v>
          </cell>
          <cell r="B8203">
            <v>24</v>
          </cell>
          <cell r="R8203" t="str">
            <v>371790011All</v>
          </cell>
          <cell r="S8203">
            <v>39</v>
          </cell>
        </row>
        <row r="8204">
          <cell r="A8204" t="str">
            <v>371810081All</v>
          </cell>
          <cell r="B8204">
            <v>17</v>
          </cell>
          <cell r="R8204" t="str">
            <v>371790016All</v>
          </cell>
          <cell r="S8204">
            <v>43</v>
          </cell>
        </row>
        <row r="8205">
          <cell r="A8205" t="str">
            <v>371830011All</v>
          </cell>
          <cell r="B8205">
            <v>28</v>
          </cell>
          <cell r="R8205" t="str">
            <v>371790041All</v>
          </cell>
          <cell r="S8205">
            <v>71</v>
          </cell>
        </row>
        <row r="8206">
          <cell r="A8206" t="str">
            <v>371830016All</v>
          </cell>
          <cell r="B8206">
            <v>41</v>
          </cell>
          <cell r="R8206" t="str">
            <v>371790051All</v>
          </cell>
          <cell r="S8206">
            <v>21</v>
          </cell>
        </row>
        <row r="8207">
          <cell r="A8207" t="str">
            <v>371830041All</v>
          </cell>
          <cell r="B8207">
            <v>50</v>
          </cell>
          <cell r="R8207" t="str">
            <v>371790081All</v>
          </cell>
          <cell r="S8207">
            <v>20</v>
          </cell>
        </row>
        <row r="8208">
          <cell r="A8208" t="str">
            <v>371830051All</v>
          </cell>
          <cell r="B8208">
            <v>21</v>
          </cell>
          <cell r="R8208" t="str">
            <v>371790091All</v>
          </cell>
          <cell r="S8208">
            <v>48</v>
          </cell>
        </row>
        <row r="8209">
          <cell r="A8209" t="str">
            <v>371830081All</v>
          </cell>
          <cell r="B8209">
            <v>13</v>
          </cell>
          <cell r="R8209" t="str">
            <v>371810011All</v>
          </cell>
          <cell r="S8209">
            <v>39</v>
          </cell>
        </row>
        <row r="8210">
          <cell r="A8210" t="str">
            <v>371830091All</v>
          </cell>
          <cell r="B8210">
            <v>48</v>
          </cell>
          <cell r="R8210" t="str">
            <v>371810016All</v>
          </cell>
          <cell r="S8210">
            <v>41</v>
          </cell>
        </row>
        <row r="8211">
          <cell r="A8211" t="str">
            <v>371850011All</v>
          </cell>
          <cell r="B8211">
            <v>29</v>
          </cell>
          <cell r="R8211" t="str">
            <v>371810041All</v>
          </cell>
          <cell r="S8211">
            <v>55</v>
          </cell>
        </row>
        <row r="8212">
          <cell r="A8212" t="str">
            <v>371850016All</v>
          </cell>
          <cell r="B8212">
            <v>41</v>
          </cell>
          <cell r="R8212" t="str">
            <v>371810051All</v>
          </cell>
          <cell r="S8212">
            <v>24</v>
          </cell>
        </row>
        <row r="8213">
          <cell r="A8213" t="str">
            <v>371850041All</v>
          </cell>
          <cell r="B8213">
            <v>55</v>
          </cell>
          <cell r="R8213" t="str">
            <v>371810081All</v>
          </cell>
          <cell r="S8213">
            <v>17</v>
          </cell>
        </row>
        <row r="8214">
          <cell r="A8214" t="str">
            <v>371850051All</v>
          </cell>
          <cell r="B8214">
            <v>24</v>
          </cell>
          <cell r="R8214" t="str">
            <v>371830011All</v>
          </cell>
          <cell r="S8214">
            <v>28</v>
          </cell>
        </row>
        <row r="8215">
          <cell r="A8215" t="str">
            <v>371850081All</v>
          </cell>
          <cell r="B8215">
            <v>15</v>
          </cell>
          <cell r="R8215" t="str">
            <v>371830016All</v>
          </cell>
          <cell r="S8215">
            <v>41</v>
          </cell>
        </row>
        <row r="8216">
          <cell r="A8216" t="str">
            <v>371870011All</v>
          </cell>
          <cell r="B8216">
            <v>37</v>
          </cell>
          <cell r="R8216" t="str">
            <v>371830041All</v>
          </cell>
          <cell r="S8216">
            <v>50</v>
          </cell>
        </row>
        <row r="8217">
          <cell r="A8217" t="str">
            <v>371870016All</v>
          </cell>
          <cell r="B8217">
            <v>51</v>
          </cell>
          <cell r="R8217" t="str">
            <v>371830051All</v>
          </cell>
          <cell r="S8217">
            <v>21</v>
          </cell>
        </row>
        <row r="8218">
          <cell r="A8218" t="str">
            <v>371870041All</v>
          </cell>
          <cell r="B8218">
            <v>84</v>
          </cell>
          <cell r="R8218" t="str">
            <v>371830081All</v>
          </cell>
          <cell r="S8218">
            <v>13</v>
          </cell>
        </row>
        <row r="8219">
          <cell r="A8219" t="str">
            <v>371870051All</v>
          </cell>
          <cell r="B8219">
            <v>26</v>
          </cell>
          <cell r="R8219" t="str">
            <v>371830091All</v>
          </cell>
          <cell r="S8219">
            <v>48</v>
          </cell>
        </row>
        <row r="8220">
          <cell r="A8220" t="str">
            <v>371870075All</v>
          </cell>
          <cell r="B8220">
            <v>1989</v>
          </cell>
          <cell r="R8220" t="str">
            <v>371850011All</v>
          </cell>
          <cell r="S8220">
            <v>29</v>
          </cell>
        </row>
        <row r="8221">
          <cell r="A8221" t="str">
            <v>371870081All</v>
          </cell>
          <cell r="B8221">
            <v>25</v>
          </cell>
          <cell r="R8221" t="str">
            <v>371850016All</v>
          </cell>
          <cell r="S8221">
            <v>41</v>
          </cell>
        </row>
        <row r="8222">
          <cell r="A8222" t="str">
            <v>371890041All</v>
          </cell>
          <cell r="B8222">
            <v>53</v>
          </cell>
          <cell r="R8222" t="str">
            <v>371850041All</v>
          </cell>
          <cell r="S8222">
            <v>55</v>
          </cell>
        </row>
        <row r="8223">
          <cell r="A8223" t="str">
            <v>371890081All</v>
          </cell>
          <cell r="B8223">
            <v>19</v>
          </cell>
          <cell r="R8223" t="str">
            <v>371850051All</v>
          </cell>
          <cell r="S8223">
            <v>24</v>
          </cell>
        </row>
        <row r="8224">
          <cell r="A8224" t="str">
            <v>371910011All</v>
          </cell>
          <cell r="B8224">
            <v>30</v>
          </cell>
          <cell r="R8224" t="str">
            <v>371850081All</v>
          </cell>
          <cell r="S8224">
            <v>15</v>
          </cell>
        </row>
        <row r="8225">
          <cell r="A8225" t="str">
            <v>371910016All</v>
          </cell>
          <cell r="B8225">
            <v>45</v>
          </cell>
          <cell r="R8225" t="str">
            <v>371870011All</v>
          </cell>
          <cell r="S8225">
            <v>37</v>
          </cell>
        </row>
        <row r="8226">
          <cell r="A8226" t="str">
            <v>371910041All</v>
          </cell>
          <cell r="B8226">
            <v>69</v>
          </cell>
          <cell r="R8226" t="str">
            <v>371870016All</v>
          </cell>
          <cell r="S8226">
            <v>51</v>
          </cell>
        </row>
        <row r="8227">
          <cell r="A8227" t="str">
            <v>371910051All</v>
          </cell>
          <cell r="B8227">
            <v>21</v>
          </cell>
          <cell r="R8227" t="str">
            <v>371870041All</v>
          </cell>
          <cell r="S8227">
            <v>84</v>
          </cell>
        </row>
        <row r="8228">
          <cell r="A8228" t="str">
            <v>371910075All</v>
          </cell>
          <cell r="B8228">
            <v>1849</v>
          </cell>
          <cell r="R8228" t="str">
            <v>371870051All</v>
          </cell>
          <cell r="S8228">
            <v>26</v>
          </cell>
        </row>
        <row r="8229">
          <cell r="A8229" t="str">
            <v>371910081All</v>
          </cell>
          <cell r="B8229">
            <v>18</v>
          </cell>
          <cell r="R8229" t="str">
            <v>371870075All</v>
          </cell>
          <cell r="S8229">
            <v>1989</v>
          </cell>
        </row>
        <row r="8230">
          <cell r="A8230" t="str">
            <v>371930011All</v>
          </cell>
          <cell r="B8230">
            <v>29</v>
          </cell>
          <cell r="R8230" t="str">
            <v>371870081All</v>
          </cell>
          <cell r="S8230">
            <v>25</v>
          </cell>
        </row>
        <row r="8231">
          <cell r="A8231" t="str">
            <v>371930016All</v>
          </cell>
          <cell r="B8231">
            <v>41</v>
          </cell>
          <cell r="R8231" t="str">
            <v>371890041All</v>
          </cell>
          <cell r="S8231">
            <v>53</v>
          </cell>
        </row>
        <row r="8232">
          <cell r="A8232" t="str">
            <v>371930041All</v>
          </cell>
          <cell r="B8232">
            <v>67</v>
          </cell>
          <cell r="R8232" t="str">
            <v>371890081All</v>
          </cell>
          <cell r="S8232">
            <v>19</v>
          </cell>
        </row>
        <row r="8233">
          <cell r="A8233" t="str">
            <v>371930051All</v>
          </cell>
          <cell r="B8233">
            <v>21</v>
          </cell>
          <cell r="R8233" t="str">
            <v>371910011All</v>
          </cell>
          <cell r="S8233">
            <v>30</v>
          </cell>
        </row>
        <row r="8234">
          <cell r="A8234" t="str">
            <v>371930081All</v>
          </cell>
          <cell r="B8234">
            <v>22</v>
          </cell>
          <cell r="R8234" t="str">
            <v>371910016All</v>
          </cell>
          <cell r="S8234">
            <v>45</v>
          </cell>
        </row>
        <row r="8235">
          <cell r="A8235" t="str">
            <v>371930091All</v>
          </cell>
          <cell r="B8235">
            <v>48</v>
          </cell>
          <cell r="R8235" t="str">
            <v>371910041All</v>
          </cell>
          <cell r="S8235">
            <v>69</v>
          </cell>
        </row>
        <row r="8236">
          <cell r="A8236" t="str">
            <v>371950011All</v>
          </cell>
          <cell r="B8236">
            <v>34</v>
          </cell>
          <cell r="R8236" t="str">
            <v>371910051All</v>
          </cell>
          <cell r="S8236">
            <v>21</v>
          </cell>
        </row>
        <row r="8237">
          <cell r="A8237" t="str">
            <v>371950016All</v>
          </cell>
          <cell r="B8237">
            <v>45</v>
          </cell>
          <cell r="R8237" t="str">
            <v>371910075All</v>
          </cell>
          <cell r="S8237">
            <v>1849</v>
          </cell>
        </row>
        <row r="8238">
          <cell r="A8238" t="str">
            <v>371950041All</v>
          </cell>
          <cell r="B8238">
            <v>67</v>
          </cell>
          <cell r="R8238" t="str">
            <v>371910081All</v>
          </cell>
          <cell r="S8238">
            <v>18</v>
          </cell>
        </row>
        <row r="8239">
          <cell r="A8239" t="str">
            <v>371950051All</v>
          </cell>
          <cell r="B8239">
            <v>21</v>
          </cell>
          <cell r="R8239" t="str">
            <v>371930011All</v>
          </cell>
          <cell r="S8239">
            <v>29</v>
          </cell>
        </row>
        <row r="8240">
          <cell r="A8240" t="str">
            <v>371950075All</v>
          </cell>
          <cell r="B8240">
            <v>1914</v>
          </cell>
          <cell r="R8240" t="str">
            <v>371930016All</v>
          </cell>
          <cell r="S8240">
            <v>41</v>
          </cell>
        </row>
        <row r="8241">
          <cell r="A8241" t="str">
            <v>371950081All</v>
          </cell>
          <cell r="B8241">
            <v>18</v>
          </cell>
          <cell r="R8241" t="str">
            <v>371930041All</v>
          </cell>
          <cell r="S8241">
            <v>67</v>
          </cell>
        </row>
        <row r="8242">
          <cell r="A8242" t="str">
            <v>371970011All</v>
          </cell>
          <cell r="B8242">
            <v>36</v>
          </cell>
          <cell r="R8242" t="str">
            <v>371930051All</v>
          </cell>
          <cell r="S8242">
            <v>21</v>
          </cell>
        </row>
        <row r="8243">
          <cell r="A8243" t="str">
            <v>371970016All</v>
          </cell>
          <cell r="B8243">
            <v>41</v>
          </cell>
          <cell r="R8243" t="str">
            <v>371930081All</v>
          </cell>
          <cell r="S8243">
            <v>22</v>
          </cell>
        </row>
        <row r="8244">
          <cell r="A8244" t="str">
            <v>371970041All</v>
          </cell>
          <cell r="B8244">
            <v>74</v>
          </cell>
          <cell r="R8244" t="str">
            <v>371930091All</v>
          </cell>
          <cell r="S8244">
            <v>48</v>
          </cell>
        </row>
        <row r="8245">
          <cell r="A8245" t="str">
            <v>371970051All</v>
          </cell>
          <cell r="B8245">
            <v>21</v>
          </cell>
          <cell r="R8245" t="str">
            <v>371950011All</v>
          </cell>
          <cell r="S8245">
            <v>34</v>
          </cell>
        </row>
        <row r="8246">
          <cell r="A8246" t="str">
            <v>371970081All</v>
          </cell>
          <cell r="B8246">
            <v>22</v>
          </cell>
          <cell r="R8246" t="str">
            <v>371950016All</v>
          </cell>
          <cell r="S8246">
            <v>45</v>
          </cell>
        </row>
        <row r="8247">
          <cell r="A8247" t="str">
            <v>371970091All</v>
          </cell>
          <cell r="B8247">
            <v>48</v>
          </cell>
          <cell r="R8247" t="str">
            <v>371950041All</v>
          </cell>
          <cell r="S8247">
            <v>67</v>
          </cell>
        </row>
        <row r="8248">
          <cell r="A8248" t="str">
            <v>371990041All</v>
          </cell>
          <cell r="B8248">
            <v>55</v>
          </cell>
          <cell r="R8248" t="str">
            <v>371950051All</v>
          </cell>
          <cell r="S8248">
            <v>21</v>
          </cell>
        </row>
        <row r="8249">
          <cell r="A8249" t="str">
            <v>380010011All</v>
          </cell>
          <cell r="B8249">
            <v>17</v>
          </cell>
          <cell r="R8249" t="str">
            <v>371950075All</v>
          </cell>
          <cell r="S8249">
            <v>1914</v>
          </cell>
        </row>
        <row r="8250">
          <cell r="A8250" t="str">
            <v>380010016All</v>
          </cell>
          <cell r="B8250">
            <v>27</v>
          </cell>
          <cell r="R8250" t="str">
            <v>371950081All</v>
          </cell>
          <cell r="S8250">
            <v>18</v>
          </cell>
        </row>
        <row r="8251">
          <cell r="A8251" t="str">
            <v>380010031All</v>
          </cell>
          <cell r="B8251">
            <v>11</v>
          </cell>
          <cell r="R8251" t="str">
            <v>371970011All</v>
          </cell>
          <cell r="S8251">
            <v>36</v>
          </cell>
        </row>
        <row r="8252">
          <cell r="A8252" t="str">
            <v>380010067All</v>
          </cell>
          <cell r="B8252">
            <v>937</v>
          </cell>
          <cell r="R8252" t="str">
            <v>371970016All</v>
          </cell>
          <cell r="S8252">
            <v>41</v>
          </cell>
        </row>
        <row r="8253">
          <cell r="A8253" t="str">
            <v>380010078All</v>
          </cell>
          <cell r="B8253">
            <v>663</v>
          </cell>
          <cell r="R8253" t="str">
            <v>371970041All</v>
          </cell>
          <cell r="S8253">
            <v>74</v>
          </cell>
        </row>
        <row r="8254">
          <cell r="A8254" t="str">
            <v>380010079All</v>
          </cell>
          <cell r="B8254">
            <v>497</v>
          </cell>
          <cell r="R8254" t="str">
            <v>371970051All</v>
          </cell>
          <cell r="S8254">
            <v>21</v>
          </cell>
        </row>
        <row r="8255">
          <cell r="A8255" t="str">
            <v>380010091All</v>
          </cell>
          <cell r="B8255">
            <v>25</v>
          </cell>
          <cell r="R8255" t="str">
            <v>371970081All</v>
          </cell>
          <cell r="S8255">
            <v>22</v>
          </cell>
        </row>
        <row r="8256">
          <cell r="A8256" t="str">
            <v>380010130All</v>
          </cell>
          <cell r="B8256">
            <v>435</v>
          </cell>
          <cell r="R8256" t="str">
            <v>371970091All</v>
          </cell>
          <cell r="S8256">
            <v>48</v>
          </cell>
        </row>
        <row r="8257">
          <cell r="A8257" t="str">
            <v>380010401All</v>
          </cell>
          <cell r="B8257">
            <v>732</v>
          </cell>
          <cell r="R8257" t="str">
            <v>371990041All</v>
          </cell>
          <cell r="S8257">
            <v>55</v>
          </cell>
        </row>
        <row r="8258">
          <cell r="A8258" t="str">
            <v>380010711All</v>
          </cell>
          <cell r="B8258">
            <v>665</v>
          </cell>
          <cell r="R8258" t="str">
            <v>380010011All</v>
          </cell>
          <cell r="S8258">
            <v>17</v>
          </cell>
        </row>
        <row r="8259">
          <cell r="A8259" t="str">
            <v>380030011All</v>
          </cell>
          <cell r="B8259">
            <v>35</v>
          </cell>
          <cell r="R8259" t="str">
            <v>380010016All</v>
          </cell>
          <cell r="S8259">
            <v>27</v>
          </cell>
        </row>
        <row r="8260">
          <cell r="A8260" t="str">
            <v>380030016All</v>
          </cell>
          <cell r="B8260">
            <v>44</v>
          </cell>
          <cell r="R8260" t="str">
            <v>380010031All</v>
          </cell>
          <cell r="S8260">
            <v>11</v>
          </cell>
        </row>
        <row r="8261">
          <cell r="A8261" t="str">
            <v>380030031All</v>
          </cell>
          <cell r="B8261">
            <v>13</v>
          </cell>
          <cell r="R8261" t="str">
            <v>380010067All</v>
          </cell>
          <cell r="S8261">
            <v>937</v>
          </cell>
        </row>
        <row r="8262">
          <cell r="A8262" t="str">
            <v>380030041All</v>
          </cell>
          <cell r="B8262">
            <v>80</v>
          </cell>
          <cell r="R8262" t="str">
            <v>380010078All</v>
          </cell>
          <cell r="S8262">
            <v>663</v>
          </cell>
        </row>
        <row r="8263">
          <cell r="A8263" t="str">
            <v>380030067All</v>
          </cell>
          <cell r="B8263">
            <v>1400</v>
          </cell>
          <cell r="R8263" t="str">
            <v>380010079All</v>
          </cell>
          <cell r="S8263">
            <v>497</v>
          </cell>
        </row>
        <row r="8264">
          <cell r="A8264" t="str">
            <v>380030078All</v>
          </cell>
          <cell r="B8264">
            <v>945</v>
          </cell>
          <cell r="R8264" t="str">
            <v>380010091All</v>
          </cell>
          <cell r="S8264">
            <v>25</v>
          </cell>
        </row>
        <row r="8265">
          <cell r="A8265" t="str">
            <v>380030081All</v>
          </cell>
          <cell r="B8265">
            <v>22</v>
          </cell>
          <cell r="R8265" t="str">
            <v>380010130All</v>
          </cell>
          <cell r="S8265">
            <v>435</v>
          </cell>
        </row>
        <row r="8266">
          <cell r="A8266" t="str">
            <v>380030091All</v>
          </cell>
          <cell r="B8266">
            <v>42</v>
          </cell>
          <cell r="R8266" t="str">
            <v>380010401All</v>
          </cell>
          <cell r="S8266">
            <v>732</v>
          </cell>
        </row>
        <row r="8267">
          <cell r="A8267" t="str">
            <v>380030711All</v>
          </cell>
          <cell r="B8267">
            <v>961</v>
          </cell>
          <cell r="R8267" t="str">
            <v>380010711All</v>
          </cell>
          <cell r="S8267">
            <v>665</v>
          </cell>
        </row>
        <row r="8268">
          <cell r="A8268" t="str">
            <v>380050011All</v>
          </cell>
          <cell r="B8268">
            <v>27</v>
          </cell>
          <cell r="R8268" t="str">
            <v>380030011All</v>
          </cell>
          <cell r="S8268">
            <v>35</v>
          </cell>
        </row>
        <row r="8269">
          <cell r="A8269" t="str">
            <v>380050016All</v>
          </cell>
          <cell r="B8269">
            <v>38</v>
          </cell>
          <cell r="R8269" t="str">
            <v>380030016All</v>
          </cell>
          <cell r="S8269">
            <v>44</v>
          </cell>
        </row>
        <row r="8270">
          <cell r="A8270" t="str">
            <v>380050031All</v>
          </cell>
          <cell r="B8270">
            <v>14</v>
          </cell>
          <cell r="R8270" t="str">
            <v>380030031All</v>
          </cell>
          <cell r="S8270">
            <v>13</v>
          </cell>
        </row>
        <row r="8271">
          <cell r="A8271" t="str">
            <v>380050041All</v>
          </cell>
          <cell r="B8271">
            <v>57</v>
          </cell>
          <cell r="R8271" t="str">
            <v>380030041All</v>
          </cell>
          <cell r="S8271">
            <v>80</v>
          </cell>
        </row>
        <row r="8272">
          <cell r="A8272" t="str">
            <v>380050067All</v>
          </cell>
          <cell r="B8272">
            <v>1155</v>
          </cell>
          <cell r="R8272" t="str">
            <v>380030067All</v>
          </cell>
          <cell r="S8272">
            <v>1400</v>
          </cell>
        </row>
        <row r="8273">
          <cell r="A8273" t="str">
            <v>380050078All</v>
          </cell>
          <cell r="B8273">
            <v>731</v>
          </cell>
          <cell r="R8273" t="str">
            <v>380030078All</v>
          </cell>
          <cell r="S8273">
            <v>945</v>
          </cell>
        </row>
        <row r="8274">
          <cell r="A8274" t="str">
            <v>380050079All</v>
          </cell>
          <cell r="B8274">
            <v>385</v>
          </cell>
          <cell r="R8274" t="str">
            <v>380030081All</v>
          </cell>
          <cell r="S8274">
            <v>22</v>
          </cell>
        </row>
        <row r="8275">
          <cell r="A8275" t="str">
            <v>380050081All</v>
          </cell>
          <cell r="B8275">
            <v>16</v>
          </cell>
          <cell r="R8275" t="str">
            <v>380030091All</v>
          </cell>
          <cell r="S8275">
            <v>42</v>
          </cell>
        </row>
        <row r="8276">
          <cell r="A8276" t="str">
            <v>380050091All</v>
          </cell>
          <cell r="B8276">
            <v>39</v>
          </cell>
          <cell r="R8276" t="str">
            <v>380030711All</v>
          </cell>
          <cell r="S8276">
            <v>961</v>
          </cell>
        </row>
        <row r="8277">
          <cell r="A8277" t="str">
            <v>380050129All</v>
          </cell>
          <cell r="B8277">
            <v>691</v>
          </cell>
          <cell r="R8277" t="str">
            <v>380050011All</v>
          </cell>
          <cell r="S8277">
            <v>27</v>
          </cell>
        </row>
        <row r="8278">
          <cell r="A8278" t="str">
            <v>380050711All</v>
          </cell>
          <cell r="B8278">
            <v>768</v>
          </cell>
          <cell r="R8278" t="str">
            <v>380050016All</v>
          </cell>
          <cell r="S8278">
            <v>38</v>
          </cell>
        </row>
        <row r="8279">
          <cell r="A8279" t="str">
            <v>380070011All</v>
          </cell>
          <cell r="B8279">
            <v>18</v>
          </cell>
          <cell r="R8279" t="str">
            <v>380050031All</v>
          </cell>
          <cell r="S8279">
            <v>14</v>
          </cell>
        </row>
        <row r="8280">
          <cell r="A8280" t="str">
            <v>380070016All</v>
          </cell>
          <cell r="B8280">
            <v>27</v>
          </cell>
          <cell r="R8280" t="str">
            <v>380050041All</v>
          </cell>
          <cell r="S8280">
            <v>57</v>
          </cell>
        </row>
        <row r="8281">
          <cell r="A8281" t="str">
            <v>380070031All</v>
          </cell>
          <cell r="B8281">
            <v>10</v>
          </cell>
          <cell r="R8281" t="str">
            <v>380050067All</v>
          </cell>
          <cell r="S8281">
            <v>1155</v>
          </cell>
        </row>
        <row r="8282">
          <cell r="A8282" t="str">
            <v>380070067All</v>
          </cell>
          <cell r="B8282">
            <v>840</v>
          </cell>
          <cell r="R8282" t="str">
            <v>380050078All</v>
          </cell>
          <cell r="S8282">
            <v>731</v>
          </cell>
        </row>
        <row r="8283">
          <cell r="A8283" t="str">
            <v>380070078All</v>
          </cell>
          <cell r="B8283">
            <v>519</v>
          </cell>
          <cell r="R8283" t="str">
            <v>380050079All</v>
          </cell>
          <cell r="S8283">
            <v>385</v>
          </cell>
        </row>
        <row r="8284">
          <cell r="A8284" t="str">
            <v>380070091All</v>
          </cell>
          <cell r="B8284">
            <v>21</v>
          </cell>
          <cell r="R8284" t="str">
            <v>380050081All</v>
          </cell>
          <cell r="S8284">
            <v>16</v>
          </cell>
        </row>
        <row r="8285">
          <cell r="A8285" t="str">
            <v>380070130All</v>
          </cell>
          <cell r="B8285">
            <v>441</v>
          </cell>
          <cell r="R8285" t="str">
            <v>380050091All</v>
          </cell>
          <cell r="S8285">
            <v>39</v>
          </cell>
        </row>
        <row r="8286">
          <cell r="A8286" t="str">
            <v>380070711All</v>
          </cell>
          <cell r="B8286">
            <v>580</v>
          </cell>
          <cell r="R8286" t="str">
            <v>380050129All</v>
          </cell>
          <cell r="S8286">
            <v>691</v>
          </cell>
        </row>
        <row r="8287">
          <cell r="A8287" t="str">
            <v>380090011All</v>
          </cell>
          <cell r="B8287">
            <v>27</v>
          </cell>
          <cell r="R8287" t="str">
            <v>380050711All</v>
          </cell>
          <cell r="S8287">
            <v>768</v>
          </cell>
        </row>
        <row r="8288">
          <cell r="A8288" t="str">
            <v>380090016All</v>
          </cell>
          <cell r="B8288">
            <v>45</v>
          </cell>
          <cell r="R8288" t="str">
            <v>380070011All</v>
          </cell>
          <cell r="S8288">
            <v>18</v>
          </cell>
        </row>
        <row r="8289">
          <cell r="A8289" t="str">
            <v>380090031All</v>
          </cell>
          <cell r="B8289">
            <v>15</v>
          </cell>
          <cell r="R8289" t="str">
            <v>380070016All</v>
          </cell>
          <cell r="S8289">
            <v>27</v>
          </cell>
        </row>
        <row r="8290">
          <cell r="A8290" t="str">
            <v>380090041All</v>
          </cell>
          <cell r="B8290">
            <v>41</v>
          </cell>
          <cell r="R8290" t="str">
            <v>380070031All</v>
          </cell>
          <cell r="S8290">
            <v>10</v>
          </cell>
        </row>
        <row r="8291">
          <cell r="A8291" t="str">
            <v>380090067All</v>
          </cell>
          <cell r="B8291">
            <v>1299</v>
          </cell>
          <cell r="R8291" t="str">
            <v>380070067All</v>
          </cell>
          <cell r="S8291">
            <v>840</v>
          </cell>
        </row>
        <row r="8292">
          <cell r="A8292" t="str">
            <v>380090078All</v>
          </cell>
          <cell r="B8292">
            <v>791</v>
          </cell>
          <cell r="R8292" t="str">
            <v>380070078All</v>
          </cell>
          <cell r="S8292">
            <v>519</v>
          </cell>
        </row>
        <row r="8293">
          <cell r="A8293" t="str">
            <v>380090081All</v>
          </cell>
          <cell r="B8293">
            <v>12</v>
          </cell>
          <cell r="R8293" t="str">
            <v>380070091All</v>
          </cell>
          <cell r="S8293">
            <v>21</v>
          </cell>
        </row>
        <row r="8294">
          <cell r="A8294" t="str">
            <v>380090091All</v>
          </cell>
          <cell r="B8294">
            <v>39</v>
          </cell>
          <cell r="R8294" t="str">
            <v>380070130All</v>
          </cell>
          <cell r="S8294">
            <v>441</v>
          </cell>
        </row>
        <row r="8295">
          <cell r="A8295" t="str">
            <v>380090129All</v>
          </cell>
          <cell r="B8295">
            <v>724</v>
          </cell>
          <cell r="R8295" t="str">
            <v>380070711All</v>
          </cell>
          <cell r="S8295">
            <v>580</v>
          </cell>
        </row>
        <row r="8296">
          <cell r="A8296" t="str">
            <v>380090401All</v>
          </cell>
          <cell r="B8296">
            <v>1013</v>
          </cell>
          <cell r="R8296" t="str">
            <v>380090011All</v>
          </cell>
          <cell r="S8296">
            <v>27</v>
          </cell>
        </row>
        <row r="8297">
          <cell r="A8297" t="str">
            <v>380090711All</v>
          </cell>
          <cell r="B8297">
            <v>804</v>
          </cell>
          <cell r="R8297" t="str">
            <v>380090016All</v>
          </cell>
          <cell r="S8297">
            <v>45</v>
          </cell>
        </row>
        <row r="8298">
          <cell r="A8298" t="str">
            <v>380110011All</v>
          </cell>
          <cell r="B8298">
            <v>18</v>
          </cell>
          <cell r="R8298" t="str">
            <v>380090031All</v>
          </cell>
          <cell r="S8298">
            <v>15</v>
          </cell>
        </row>
        <row r="8299">
          <cell r="A8299" t="str">
            <v>380110016All</v>
          </cell>
          <cell r="B8299">
            <v>20</v>
          </cell>
          <cell r="R8299" t="str">
            <v>380090041All</v>
          </cell>
          <cell r="S8299">
            <v>41</v>
          </cell>
        </row>
        <row r="8300">
          <cell r="A8300" t="str">
            <v>380110031All</v>
          </cell>
          <cell r="B8300">
            <v>11</v>
          </cell>
          <cell r="R8300" t="str">
            <v>380090067All</v>
          </cell>
          <cell r="S8300">
            <v>1299</v>
          </cell>
        </row>
        <row r="8301">
          <cell r="A8301" t="str">
            <v>380110041All</v>
          </cell>
          <cell r="B8301">
            <v>84</v>
          </cell>
          <cell r="R8301" t="str">
            <v>380090078All</v>
          </cell>
          <cell r="S8301">
            <v>791</v>
          </cell>
        </row>
        <row r="8302">
          <cell r="A8302" t="str">
            <v>380110067All</v>
          </cell>
          <cell r="B8302">
            <v>980</v>
          </cell>
          <cell r="R8302" t="str">
            <v>380090081All</v>
          </cell>
          <cell r="S8302">
            <v>12</v>
          </cell>
        </row>
        <row r="8303">
          <cell r="A8303" t="str">
            <v>380110078All</v>
          </cell>
          <cell r="B8303">
            <v>637</v>
          </cell>
          <cell r="R8303" t="str">
            <v>380090091All</v>
          </cell>
          <cell r="S8303">
            <v>39</v>
          </cell>
        </row>
        <row r="8304">
          <cell r="A8304" t="str">
            <v>380110079All</v>
          </cell>
          <cell r="B8304">
            <v>478</v>
          </cell>
          <cell r="R8304" t="str">
            <v>380090129All</v>
          </cell>
          <cell r="S8304">
            <v>724</v>
          </cell>
        </row>
        <row r="8305">
          <cell r="A8305" t="str">
            <v>380110091All</v>
          </cell>
          <cell r="B8305">
            <v>24</v>
          </cell>
          <cell r="R8305" t="str">
            <v>380090401All</v>
          </cell>
          <cell r="S8305">
            <v>1013</v>
          </cell>
        </row>
        <row r="8306">
          <cell r="A8306" t="str">
            <v>380110401All</v>
          </cell>
          <cell r="B8306">
            <v>764</v>
          </cell>
          <cell r="R8306" t="str">
            <v>380090711All</v>
          </cell>
          <cell r="S8306">
            <v>804</v>
          </cell>
        </row>
        <row r="8307">
          <cell r="A8307" t="str">
            <v>380110711All</v>
          </cell>
          <cell r="B8307">
            <v>629</v>
          </cell>
          <cell r="R8307" t="str">
            <v>380110011All</v>
          </cell>
          <cell r="S8307">
            <v>18</v>
          </cell>
        </row>
        <row r="8308">
          <cell r="A8308" t="str">
            <v>380130011All</v>
          </cell>
          <cell r="B8308">
            <v>22</v>
          </cell>
          <cell r="R8308" t="str">
            <v>380110016All</v>
          </cell>
          <cell r="S8308">
            <v>20</v>
          </cell>
        </row>
        <row r="8309">
          <cell r="A8309" t="str">
            <v>380130016All</v>
          </cell>
          <cell r="B8309">
            <v>44</v>
          </cell>
          <cell r="R8309" t="str">
            <v>380110031All</v>
          </cell>
          <cell r="S8309">
            <v>11</v>
          </cell>
        </row>
        <row r="8310">
          <cell r="A8310" t="str">
            <v>380130031All</v>
          </cell>
          <cell r="B8310">
            <v>13</v>
          </cell>
          <cell r="R8310" t="str">
            <v>380110041All</v>
          </cell>
          <cell r="S8310">
            <v>84</v>
          </cell>
        </row>
        <row r="8311">
          <cell r="A8311" t="str">
            <v>380130067All</v>
          </cell>
          <cell r="B8311">
            <v>1243</v>
          </cell>
          <cell r="R8311" t="str">
            <v>380110067All</v>
          </cell>
          <cell r="S8311">
            <v>980</v>
          </cell>
        </row>
        <row r="8312">
          <cell r="A8312" t="str">
            <v>380130078All</v>
          </cell>
          <cell r="B8312">
            <v>769</v>
          </cell>
          <cell r="R8312" t="str">
            <v>380110078All</v>
          </cell>
          <cell r="S8312">
            <v>637</v>
          </cell>
        </row>
        <row r="8313">
          <cell r="A8313" t="str">
            <v>380130079All</v>
          </cell>
          <cell r="B8313">
            <v>393</v>
          </cell>
          <cell r="R8313" t="str">
            <v>380110079All</v>
          </cell>
          <cell r="S8313">
            <v>478</v>
          </cell>
        </row>
        <row r="8314">
          <cell r="A8314" t="str">
            <v>380130091All</v>
          </cell>
          <cell r="B8314">
            <v>36</v>
          </cell>
          <cell r="R8314" t="str">
            <v>380110091All</v>
          </cell>
          <cell r="S8314">
            <v>24</v>
          </cell>
        </row>
        <row r="8315">
          <cell r="A8315" t="str">
            <v>380130129All</v>
          </cell>
          <cell r="B8315">
            <v>886</v>
          </cell>
          <cell r="R8315" t="str">
            <v>380110401All</v>
          </cell>
          <cell r="S8315">
            <v>764</v>
          </cell>
        </row>
        <row r="8316">
          <cell r="A8316" t="str">
            <v>380130130All</v>
          </cell>
          <cell r="B8316">
            <v>508</v>
          </cell>
          <cell r="R8316" t="str">
            <v>380110711All</v>
          </cell>
          <cell r="S8316">
            <v>629</v>
          </cell>
        </row>
        <row r="8317">
          <cell r="A8317" t="str">
            <v>380130401All</v>
          </cell>
          <cell r="B8317">
            <v>970</v>
          </cell>
          <cell r="R8317" t="str">
            <v>380130011All</v>
          </cell>
          <cell r="S8317">
            <v>22</v>
          </cell>
        </row>
        <row r="8318">
          <cell r="A8318" t="str">
            <v>380130711All</v>
          </cell>
          <cell r="B8318">
            <v>911</v>
          </cell>
          <cell r="R8318" t="str">
            <v>380130016All</v>
          </cell>
          <cell r="S8318">
            <v>44</v>
          </cell>
        </row>
        <row r="8319">
          <cell r="A8319" t="str">
            <v>380150011All</v>
          </cell>
          <cell r="B8319">
            <v>23</v>
          </cell>
          <cell r="R8319" t="str">
            <v>380130031All</v>
          </cell>
          <cell r="S8319">
            <v>13</v>
          </cell>
        </row>
        <row r="8320">
          <cell r="A8320" t="str">
            <v>380150016All</v>
          </cell>
          <cell r="B8320">
            <v>33</v>
          </cell>
          <cell r="R8320" t="str">
            <v>380130067All</v>
          </cell>
          <cell r="S8320">
            <v>1243</v>
          </cell>
        </row>
        <row r="8321">
          <cell r="A8321" t="str">
            <v>380150031All</v>
          </cell>
          <cell r="B8321">
            <v>11</v>
          </cell>
          <cell r="R8321" t="str">
            <v>380130078All</v>
          </cell>
          <cell r="S8321">
            <v>769</v>
          </cell>
        </row>
        <row r="8322">
          <cell r="A8322" t="str">
            <v>380150041All</v>
          </cell>
          <cell r="B8322">
            <v>48</v>
          </cell>
          <cell r="R8322" t="str">
            <v>380130079All</v>
          </cell>
          <cell r="S8322">
            <v>393</v>
          </cell>
        </row>
        <row r="8323">
          <cell r="A8323" t="str">
            <v>380150067All</v>
          </cell>
          <cell r="B8323">
            <v>975</v>
          </cell>
          <cell r="R8323" t="str">
            <v>380130091All</v>
          </cell>
          <cell r="S8323">
            <v>36</v>
          </cell>
        </row>
        <row r="8324">
          <cell r="A8324" t="str">
            <v>380150078All</v>
          </cell>
          <cell r="B8324">
            <v>837</v>
          </cell>
          <cell r="R8324" t="str">
            <v>380130129All</v>
          </cell>
          <cell r="S8324">
            <v>886</v>
          </cell>
        </row>
        <row r="8325">
          <cell r="A8325" t="str">
            <v>380150081All</v>
          </cell>
          <cell r="B8325">
            <v>13</v>
          </cell>
          <cell r="R8325" t="str">
            <v>380130130All</v>
          </cell>
          <cell r="S8325">
            <v>508</v>
          </cell>
        </row>
        <row r="8326">
          <cell r="A8326" t="str">
            <v>380150091All</v>
          </cell>
          <cell r="B8326">
            <v>32</v>
          </cell>
          <cell r="R8326" t="str">
            <v>380130401All</v>
          </cell>
          <cell r="S8326">
            <v>970</v>
          </cell>
        </row>
        <row r="8327">
          <cell r="A8327" t="str">
            <v>380150401All</v>
          </cell>
          <cell r="B8327">
            <v>991</v>
          </cell>
          <cell r="R8327" t="str">
            <v>380130711All</v>
          </cell>
          <cell r="S8327">
            <v>911</v>
          </cell>
        </row>
        <row r="8328">
          <cell r="A8328" t="str">
            <v>380150711All</v>
          </cell>
          <cell r="B8328">
            <v>748</v>
          </cell>
          <cell r="R8328" t="str">
            <v>380150011All</v>
          </cell>
          <cell r="S8328">
            <v>23</v>
          </cell>
        </row>
        <row r="8329">
          <cell r="A8329" t="str">
            <v>380170011All</v>
          </cell>
          <cell r="B8329">
            <v>36</v>
          </cell>
          <cell r="R8329" t="str">
            <v>380150016All</v>
          </cell>
          <cell r="S8329">
            <v>33</v>
          </cell>
        </row>
        <row r="8330">
          <cell r="A8330" t="str">
            <v>380170016All</v>
          </cell>
          <cell r="B8330">
            <v>57</v>
          </cell>
          <cell r="R8330" t="str">
            <v>380150031All</v>
          </cell>
          <cell r="S8330">
            <v>11</v>
          </cell>
        </row>
        <row r="8331">
          <cell r="A8331" t="str">
            <v>380170031All</v>
          </cell>
          <cell r="B8331">
            <v>11</v>
          </cell>
          <cell r="R8331" t="str">
            <v>380150041All</v>
          </cell>
          <cell r="S8331">
            <v>48</v>
          </cell>
        </row>
        <row r="8332">
          <cell r="A8332" t="str">
            <v>380170041All</v>
          </cell>
          <cell r="B8332">
            <v>90</v>
          </cell>
          <cell r="R8332" t="str">
            <v>380150067All</v>
          </cell>
          <cell r="S8332">
            <v>975</v>
          </cell>
        </row>
        <row r="8333">
          <cell r="A8333" t="str">
            <v>380170067All</v>
          </cell>
          <cell r="B8333">
            <v>1295</v>
          </cell>
          <cell r="R8333" t="str">
            <v>380150078All</v>
          </cell>
          <cell r="S8333">
            <v>837</v>
          </cell>
        </row>
        <row r="8334">
          <cell r="A8334" t="str">
            <v>380170078All</v>
          </cell>
          <cell r="B8334">
            <v>977</v>
          </cell>
          <cell r="R8334" t="str">
            <v>380150081All</v>
          </cell>
          <cell r="S8334">
            <v>13</v>
          </cell>
        </row>
        <row r="8335">
          <cell r="A8335" t="str">
            <v>380170081All</v>
          </cell>
          <cell r="B8335">
            <v>22</v>
          </cell>
          <cell r="R8335" t="str">
            <v>380150091All</v>
          </cell>
          <cell r="S8335">
            <v>32</v>
          </cell>
        </row>
        <row r="8336">
          <cell r="A8336" t="str">
            <v>380170091All</v>
          </cell>
          <cell r="B8336">
            <v>44</v>
          </cell>
          <cell r="R8336" t="str">
            <v>380150401All</v>
          </cell>
          <cell r="S8336">
            <v>991</v>
          </cell>
        </row>
        <row r="8337">
          <cell r="A8337" t="str">
            <v>380170711All</v>
          </cell>
          <cell r="B8337">
            <v>980</v>
          </cell>
          <cell r="R8337" t="str">
            <v>380150711All</v>
          </cell>
          <cell r="S8337">
            <v>748</v>
          </cell>
        </row>
        <row r="8338">
          <cell r="A8338" t="str">
            <v>380190011All</v>
          </cell>
          <cell r="B8338">
            <v>32</v>
          </cell>
          <cell r="R8338" t="str">
            <v>380170011All</v>
          </cell>
          <cell r="S8338">
            <v>36</v>
          </cell>
        </row>
        <row r="8339">
          <cell r="A8339" t="str">
            <v>380190016All</v>
          </cell>
          <cell r="B8339">
            <v>41</v>
          </cell>
          <cell r="R8339" t="str">
            <v>380170016All</v>
          </cell>
          <cell r="S8339">
            <v>57</v>
          </cell>
        </row>
        <row r="8340">
          <cell r="A8340" t="str">
            <v>380190031All</v>
          </cell>
          <cell r="B8340">
            <v>17</v>
          </cell>
          <cell r="R8340" t="str">
            <v>380170031All</v>
          </cell>
          <cell r="S8340">
            <v>11</v>
          </cell>
        </row>
        <row r="8341">
          <cell r="A8341" t="str">
            <v>380190041All</v>
          </cell>
          <cell r="B8341">
            <v>61</v>
          </cell>
          <cell r="R8341" t="str">
            <v>380170041All</v>
          </cell>
          <cell r="S8341">
            <v>90</v>
          </cell>
        </row>
        <row r="8342">
          <cell r="A8342" t="str">
            <v>380190067All</v>
          </cell>
          <cell r="B8342">
            <v>1225</v>
          </cell>
          <cell r="R8342" t="str">
            <v>380170067All</v>
          </cell>
          <cell r="S8342">
            <v>1295</v>
          </cell>
        </row>
        <row r="8343">
          <cell r="A8343" t="str">
            <v>380190078All</v>
          </cell>
          <cell r="B8343">
            <v>765</v>
          </cell>
          <cell r="R8343" t="str">
            <v>380170078All</v>
          </cell>
          <cell r="S8343">
            <v>977</v>
          </cell>
        </row>
        <row r="8344">
          <cell r="A8344" t="str">
            <v>380190081All</v>
          </cell>
          <cell r="B8344">
            <v>15</v>
          </cell>
          <cell r="R8344" t="str">
            <v>380170081All</v>
          </cell>
          <cell r="S8344">
            <v>22</v>
          </cell>
        </row>
        <row r="8345">
          <cell r="A8345" t="str">
            <v>380190091All</v>
          </cell>
          <cell r="B8345">
            <v>41</v>
          </cell>
          <cell r="R8345" t="str">
            <v>380170091All</v>
          </cell>
          <cell r="S8345">
            <v>44</v>
          </cell>
        </row>
        <row r="8346">
          <cell r="A8346" t="str">
            <v>380190130All</v>
          </cell>
          <cell r="B8346">
            <v>700</v>
          </cell>
          <cell r="R8346" t="str">
            <v>380170711All</v>
          </cell>
          <cell r="S8346">
            <v>980</v>
          </cell>
        </row>
        <row r="8347">
          <cell r="A8347" t="str">
            <v>380190711All</v>
          </cell>
          <cell r="B8347">
            <v>929</v>
          </cell>
          <cell r="R8347" t="str">
            <v>380190011All</v>
          </cell>
          <cell r="S8347">
            <v>32</v>
          </cell>
        </row>
        <row r="8348">
          <cell r="A8348" t="str">
            <v>380210011All</v>
          </cell>
          <cell r="B8348">
            <v>32</v>
          </cell>
          <cell r="R8348" t="str">
            <v>380190016All</v>
          </cell>
          <cell r="S8348">
            <v>41</v>
          </cell>
        </row>
        <row r="8349">
          <cell r="A8349" t="str">
            <v>380210016All</v>
          </cell>
          <cell r="B8349">
            <v>46</v>
          </cell>
          <cell r="R8349" t="str">
            <v>380190031All</v>
          </cell>
          <cell r="S8349">
            <v>17</v>
          </cell>
        </row>
        <row r="8350">
          <cell r="A8350" t="str">
            <v>380210031All</v>
          </cell>
          <cell r="B8350">
            <v>8</v>
          </cell>
          <cell r="R8350" t="str">
            <v>380190041All</v>
          </cell>
          <cell r="S8350">
            <v>61</v>
          </cell>
        </row>
        <row r="8351">
          <cell r="A8351" t="str">
            <v>380210041All</v>
          </cell>
          <cell r="B8351">
            <v>89</v>
          </cell>
          <cell r="R8351" t="str">
            <v>380190067All</v>
          </cell>
          <cell r="S8351">
            <v>1225</v>
          </cell>
        </row>
        <row r="8352">
          <cell r="A8352" t="str">
            <v>380210067All</v>
          </cell>
          <cell r="B8352">
            <v>1050</v>
          </cell>
          <cell r="R8352" t="str">
            <v>380190078All</v>
          </cell>
          <cell r="S8352">
            <v>765</v>
          </cell>
        </row>
        <row r="8353">
          <cell r="A8353" t="str">
            <v>380210078All</v>
          </cell>
          <cell r="B8353">
            <v>759</v>
          </cell>
          <cell r="R8353" t="str">
            <v>380190081All</v>
          </cell>
          <cell r="S8353">
            <v>15</v>
          </cell>
        </row>
        <row r="8354">
          <cell r="A8354" t="str">
            <v>380210081All</v>
          </cell>
          <cell r="B8354">
            <v>20</v>
          </cell>
          <cell r="R8354" t="str">
            <v>380190091All</v>
          </cell>
          <cell r="S8354">
            <v>41</v>
          </cell>
        </row>
        <row r="8355">
          <cell r="A8355" t="str">
            <v>380210091All</v>
          </cell>
          <cell r="B8355">
            <v>39</v>
          </cell>
          <cell r="R8355" t="str">
            <v>380190130All</v>
          </cell>
          <cell r="S8355">
            <v>700</v>
          </cell>
        </row>
        <row r="8356">
          <cell r="A8356" t="str">
            <v>380230011All</v>
          </cell>
          <cell r="B8356">
            <v>21</v>
          </cell>
          <cell r="R8356" t="str">
            <v>380190711All</v>
          </cell>
          <cell r="S8356">
            <v>929</v>
          </cell>
        </row>
        <row r="8357">
          <cell r="A8357" t="str">
            <v>380230016All</v>
          </cell>
          <cell r="B8357">
            <v>32</v>
          </cell>
          <cell r="R8357" t="str">
            <v>380210011All</v>
          </cell>
          <cell r="S8357">
            <v>32</v>
          </cell>
        </row>
        <row r="8358">
          <cell r="A8358" t="str">
            <v>380230031All</v>
          </cell>
          <cell r="B8358">
            <v>12</v>
          </cell>
          <cell r="R8358" t="str">
            <v>380210016All</v>
          </cell>
          <cell r="S8358">
            <v>46</v>
          </cell>
        </row>
        <row r="8359">
          <cell r="A8359" t="str">
            <v>380230041All</v>
          </cell>
          <cell r="B8359">
            <v>62</v>
          </cell>
          <cell r="R8359" t="str">
            <v>380210031All</v>
          </cell>
          <cell r="S8359">
            <v>8</v>
          </cell>
        </row>
        <row r="8360">
          <cell r="A8360" t="str">
            <v>380230047GAD/GASAll</v>
          </cell>
          <cell r="B8360">
            <v>874</v>
          </cell>
          <cell r="R8360" t="str">
            <v>380210041All</v>
          </cell>
          <cell r="S8360">
            <v>89</v>
          </cell>
        </row>
        <row r="8361">
          <cell r="A8361" t="str">
            <v>380230067All</v>
          </cell>
          <cell r="B8361">
            <v>1114</v>
          </cell>
          <cell r="R8361" t="str">
            <v>380210067All</v>
          </cell>
          <cell r="S8361">
            <v>1050</v>
          </cell>
        </row>
        <row r="8362">
          <cell r="A8362" t="str">
            <v>380230078All</v>
          </cell>
          <cell r="B8362">
            <v>678</v>
          </cell>
          <cell r="R8362" t="str">
            <v>380210078All</v>
          </cell>
          <cell r="S8362">
            <v>759</v>
          </cell>
        </row>
        <row r="8363">
          <cell r="A8363" t="str">
            <v>380230079All</v>
          </cell>
          <cell r="B8363">
            <v>536</v>
          </cell>
          <cell r="R8363" t="str">
            <v>380210081All</v>
          </cell>
          <cell r="S8363">
            <v>20</v>
          </cell>
        </row>
        <row r="8364">
          <cell r="A8364" t="str">
            <v>380230091All</v>
          </cell>
          <cell r="B8364">
            <v>28</v>
          </cell>
          <cell r="R8364" t="str">
            <v>380210091All</v>
          </cell>
          <cell r="S8364">
            <v>39</v>
          </cell>
        </row>
        <row r="8365">
          <cell r="A8365" t="str">
            <v>380230130All</v>
          </cell>
          <cell r="B8365">
            <v>438</v>
          </cell>
          <cell r="R8365" t="str">
            <v>380230011All</v>
          </cell>
          <cell r="S8365">
            <v>21</v>
          </cell>
        </row>
        <row r="8366">
          <cell r="A8366" t="str">
            <v>380230401All</v>
          </cell>
          <cell r="B8366">
            <v>896</v>
          </cell>
          <cell r="R8366" t="str">
            <v>380230016All</v>
          </cell>
          <cell r="S8366">
            <v>32</v>
          </cell>
        </row>
        <row r="8367">
          <cell r="A8367" t="str">
            <v>380230711All</v>
          </cell>
          <cell r="B8367">
            <v>757</v>
          </cell>
          <cell r="R8367" t="str">
            <v>380230031All</v>
          </cell>
          <cell r="S8367">
            <v>12</v>
          </cell>
        </row>
        <row r="8368">
          <cell r="A8368" t="str">
            <v>380250011All</v>
          </cell>
          <cell r="B8368">
            <v>20</v>
          </cell>
          <cell r="R8368" t="str">
            <v>380230041All</v>
          </cell>
          <cell r="S8368">
            <v>62</v>
          </cell>
        </row>
        <row r="8369">
          <cell r="A8369" t="str">
            <v>380250016All</v>
          </cell>
          <cell r="B8369">
            <v>32</v>
          </cell>
          <cell r="R8369" t="str">
            <v>380230047GAD/GASAll</v>
          </cell>
          <cell r="S8369">
            <v>874</v>
          </cell>
        </row>
        <row r="8370">
          <cell r="A8370" t="str">
            <v>380250031All</v>
          </cell>
          <cell r="B8370">
            <v>9</v>
          </cell>
          <cell r="R8370" t="str">
            <v>380230067All</v>
          </cell>
          <cell r="S8370">
            <v>1114</v>
          </cell>
        </row>
        <row r="8371">
          <cell r="A8371" t="str">
            <v>380250041All</v>
          </cell>
          <cell r="B8371">
            <v>41</v>
          </cell>
          <cell r="R8371" t="str">
            <v>380230078All</v>
          </cell>
          <cell r="S8371">
            <v>678</v>
          </cell>
        </row>
        <row r="8372">
          <cell r="A8372" t="str">
            <v>380250047GAD/GASAll</v>
          </cell>
          <cell r="B8372">
            <v>700</v>
          </cell>
          <cell r="R8372" t="str">
            <v>380230079All</v>
          </cell>
          <cell r="S8372">
            <v>536</v>
          </cell>
        </row>
        <row r="8373">
          <cell r="A8373" t="str">
            <v>380250067All</v>
          </cell>
          <cell r="B8373">
            <v>875</v>
          </cell>
          <cell r="R8373" t="str">
            <v>380230091All</v>
          </cell>
          <cell r="S8373">
            <v>28</v>
          </cell>
        </row>
        <row r="8374">
          <cell r="A8374" t="str">
            <v>380250078All</v>
          </cell>
          <cell r="B8374">
            <v>641</v>
          </cell>
          <cell r="R8374" t="str">
            <v>380230130All</v>
          </cell>
          <cell r="S8374">
            <v>438</v>
          </cell>
        </row>
        <row r="8375">
          <cell r="A8375" t="str">
            <v>380250079All</v>
          </cell>
          <cell r="B8375">
            <v>476</v>
          </cell>
          <cell r="R8375" t="str">
            <v>380230401All</v>
          </cell>
          <cell r="S8375">
            <v>896</v>
          </cell>
        </row>
        <row r="8376">
          <cell r="A8376" t="str">
            <v>380250091All</v>
          </cell>
          <cell r="B8376">
            <v>28</v>
          </cell>
          <cell r="R8376" t="str">
            <v>380230711All</v>
          </cell>
          <cell r="S8376">
            <v>757</v>
          </cell>
        </row>
        <row r="8377">
          <cell r="A8377" t="str">
            <v>380250130All</v>
          </cell>
          <cell r="B8377">
            <v>450</v>
          </cell>
          <cell r="R8377" t="str">
            <v>380250011All</v>
          </cell>
          <cell r="S8377">
            <v>20</v>
          </cell>
        </row>
        <row r="8378">
          <cell r="A8378" t="str">
            <v>380250401All</v>
          </cell>
          <cell r="B8378">
            <v>683</v>
          </cell>
          <cell r="R8378" t="str">
            <v>380250016All</v>
          </cell>
          <cell r="S8378">
            <v>32</v>
          </cell>
        </row>
        <row r="8379">
          <cell r="A8379" t="str">
            <v>380250711All</v>
          </cell>
          <cell r="B8379">
            <v>615</v>
          </cell>
          <cell r="R8379" t="str">
            <v>380250031All</v>
          </cell>
          <cell r="S8379">
            <v>9</v>
          </cell>
        </row>
        <row r="8380">
          <cell r="A8380" t="str">
            <v>380270011All</v>
          </cell>
          <cell r="B8380">
            <v>29</v>
          </cell>
          <cell r="R8380" t="str">
            <v>380250041All</v>
          </cell>
          <cell r="S8380">
            <v>41</v>
          </cell>
        </row>
        <row r="8381">
          <cell r="A8381" t="str">
            <v>380270016All</v>
          </cell>
          <cell r="B8381">
            <v>41</v>
          </cell>
          <cell r="R8381" t="str">
            <v>380250047GAD/GASAll</v>
          </cell>
          <cell r="S8381">
            <v>700</v>
          </cell>
        </row>
        <row r="8382">
          <cell r="A8382" t="str">
            <v>380270031All</v>
          </cell>
          <cell r="B8382">
            <v>14</v>
          </cell>
          <cell r="R8382" t="str">
            <v>380250067All</v>
          </cell>
          <cell r="S8382">
            <v>875</v>
          </cell>
        </row>
        <row r="8383">
          <cell r="A8383" t="str">
            <v>380270041All</v>
          </cell>
          <cell r="B8383">
            <v>60</v>
          </cell>
          <cell r="R8383" t="str">
            <v>380250078All</v>
          </cell>
          <cell r="S8383">
            <v>641</v>
          </cell>
        </row>
        <row r="8384">
          <cell r="A8384" t="str">
            <v>380270067All</v>
          </cell>
          <cell r="B8384">
            <v>1190</v>
          </cell>
          <cell r="R8384" t="str">
            <v>380250079All</v>
          </cell>
          <cell r="S8384">
            <v>476</v>
          </cell>
        </row>
        <row r="8385">
          <cell r="A8385" t="str">
            <v>380270078All</v>
          </cell>
          <cell r="B8385">
            <v>777</v>
          </cell>
          <cell r="R8385" t="str">
            <v>380250091All</v>
          </cell>
          <cell r="S8385">
            <v>28</v>
          </cell>
        </row>
        <row r="8386">
          <cell r="A8386" t="str">
            <v>380270081All</v>
          </cell>
          <cell r="B8386">
            <v>18</v>
          </cell>
          <cell r="R8386" t="str">
            <v>380250130All</v>
          </cell>
          <cell r="S8386">
            <v>450</v>
          </cell>
        </row>
        <row r="8387">
          <cell r="A8387" t="str">
            <v>380270091All</v>
          </cell>
          <cell r="B8387">
            <v>41</v>
          </cell>
          <cell r="R8387" t="str">
            <v>380250401All</v>
          </cell>
          <cell r="S8387">
            <v>683</v>
          </cell>
        </row>
        <row r="8388">
          <cell r="A8388" t="str">
            <v>380270711All</v>
          </cell>
          <cell r="B8388">
            <v>841</v>
          </cell>
          <cell r="R8388" t="str">
            <v>380250711All</v>
          </cell>
          <cell r="S8388">
            <v>615</v>
          </cell>
        </row>
        <row r="8389">
          <cell r="A8389" t="str">
            <v>380290011All</v>
          </cell>
          <cell r="B8389">
            <v>23</v>
          </cell>
          <cell r="R8389" t="str">
            <v>380270011All</v>
          </cell>
          <cell r="S8389">
            <v>29</v>
          </cell>
        </row>
        <row r="8390">
          <cell r="A8390" t="str">
            <v>380290016All</v>
          </cell>
          <cell r="B8390">
            <v>40</v>
          </cell>
          <cell r="R8390" t="str">
            <v>380270016All</v>
          </cell>
          <cell r="S8390">
            <v>41</v>
          </cell>
        </row>
        <row r="8391">
          <cell r="A8391" t="str">
            <v>380290031All</v>
          </cell>
          <cell r="B8391">
            <v>10</v>
          </cell>
          <cell r="R8391" t="str">
            <v>380270031All</v>
          </cell>
          <cell r="S8391">
            <v>14</v>
          </cell>
        </row>
        <row r="8392">
          <cell r="A8392" t="str">
            <v>380290041All</v>
          </cell>
          <cell r="B8392">
            <v>58</v>
          </cell>
          <cell r="R8392" t="str">
            <v>380270041All</v>
          </cell>
          <cell r="S8392">
            <v>60</v>
          </cell>
        </row>
        <row r="8393">
          <cell r="A8393" t="str">
            <v>380290067All</v>
          </cell>
          <cell r="B8393">
            <v>1082</v>
          </cell>
          <cell r="R8393" t="str">
            <v>380270067All</v>
          </cell>
          <cell r="S8393">
            <v>1190</v>
          </cell>
        </row>
        <row r="8394">
          <cell r="A8394" t="str">
            <v>380290078All</v>
          </cell>
          <cell r="B8394">
            <v>988</v>
          </cell>
          <cell r="R8394" t="str">
            <v>380270078All</v>
          </cell>
          <cell r="S8394">
            <v>777</v>
          </cell>
        </row>
        <row r="8395">
          <cell r="A8395" t="str">
            <v>380290081All</v>
          </cell>
          <cell r="B8395">
            <v>15</v>
          </cell>
          <cell r="R8395" t="str">
            <v>380270081All</v>
          </cell>
          <cell r="S8395">
            <v>18</v>
          </cell>
        </row>
        <row r="8396">
          <cell r="A8396" t="str">
            <v>380290091All</v>
          </cell>
          <cell r="B8396">
            <v>35</v>
          </cell>
          <cell r="R8396" t="str">
            <v>380270091All</v>
          </cell>
          <cell r="S8396">
            <v>41</v>
          </cell>
        </row>
        <row r="8397">
          <cell r="A8397" t="str">
            <v>380290401All</v>
          </cell>
          <cell r="B8397">
            <v>844</v>
          </cell>
          <cell r="R8397" t="str">
            <v>380270711All</v>
          </cell>
          <cell r="S8397">
            <v>841</v>
          </cell>
        </row>
        <row r="8398">
          <cell r="A8398" t="str">
            <v>380290711All</v>
          </cell>
          <cell r="B8398">
            <v>701</v>
          </cell>
          <cell r="R8398" t="str">
            <v>380290011All</v>
          </cell>
          <cell r="S8398">
            <v>23</v>
          </cell>
        </row>
        <row r="8399">
          <cell r="A8399" t="str">
            <v>380310011All</v>
          </cell>
          <cell r="B8399">
            <v>32</v>
          </cell>
          <cell r="R8399" t="str">
            <v>380290016All</v>
          </cell>
          <cell r="S8399">
            <v>40</v>
          </cell>
        </row>
        <row r="8400">
          <cell r="A8400" t="str">
            <v>380310016All</v>
          </cell>
          <cell r="B8400">
            <v>43</v>
          </cell>
          <cell r="R8400" t="str">
            <v>380290031All</v>
          </cell>
          <cell r="S8400">
            <v>10</v>
          </cell>
        </row>
        <row r="8401">
          <cell r="A8401" t="str">
            <v>380310031All</v>
          </cell>
          <cell r="B8401">
            <v>15</v>
          </cell>
          <cell r="R8401" t="str">
            <v>380290041All</v>
          </cell>
          <cell r="S8401">
            <v>58</v>
          </cell>
        </row>
        <row r="8402">
          <cell r="A8402" t="str">
            <v>380310041All</v>
          </cell>
          <cell r="B8402">
            <v>68</v>
          </cell>
          <cell r="R8402" t="str">
            <v>380290067All</v>
          </cell>
          <cell r="S8402">
            <v>1082</v>
          </cell>
        </row>
        <row r="8403">
          <cell r="A8403" t="str">
            <v>380310067All</v>
          </cell>
          <cell r="B8403">
            <v>1365</v>
          </cell>
          <cell r="R8403" t="str">
            <v>380290078All</v>
          </cell>
          <cell r="S8403">
            <v>988</v>
          </cell>
        </row>
        <row r="8404">
          <cell r="A8404" t="str">
            <v>380310078All</v>
          </cell>
          <cell r="B8404">
            <v>668</v>
          </cell>
          <cell r="R8404" t="str">
            <v>380290081All</v>
          </cell>
          <cell r="S8404">
            <v>15</v>
          </cell>
        </row>
        <row r="8405">
          <cell r="A8405" t="str">
            <v>380310081All</v>
          </cell>
          <cell r="B8405">
            <v>15</v>
          </cell>
          <cell r="R8405" t="str">
            <v>380290091All</v>
          </cell>
          <cell r="S8405">
            <v>35</v>
          </cell>
        </row>
        <row r="8406">
          <cell r="A8406" t="str">
            <v>380310091All</v>
          </cell>
          <cell r="B8406">
            <v>42</v>
          </cell>
          <cell r="R8406" t="str">
            <v>380290401All</v>
          </cell>
          <cell r="S8406">
            <v>844</v>
          </cell>
        </row>
        <row r="8407">
          <cell r="A8407" t="str">
            <v>380310711All</v>
          </cell>
          <cell r="B8407">
            <v>721</v>
          </cell>
          <cell r="R8407" t="str">
            <v>380290711All</v>
          </cell>
          <cell r="S8407">
            <v>701</v>
          </cell>
        </row>
        <row r="8408">
          <cell r="A8408" t="str">
            <v>380330011All</v>
          </cell>
          <cell r="B8408">
            <v>21</v>
          </cell>
          <cell r="R8408" t="str">
            <v>380310011All</v>
          </cell>
          <cell r="S8408">
            <v>32</v>
          </cell>
        </row>
        <row r="8409">
          <cell r="A8409" t="str">
            <v>380330016All</v>
          </cell>
          <cell r="B8409">
            <v>34</v>
          </cell>
          <cell r="R8409" t="str">
            <v>380310016All</v>
          </cell>
          <cell r="S8409">
            <v>43</v>
          </cell>
        </row>
        <row r="8410">
          <cell r="A8410" t="str">
            <v>380330031All</v>
          </cell>
          <cell r="B8410">
            <v>8</v>
          </cell>
          <cell r="R8410" t="str">
            <v>380310031All</v>
          </cell>
          <cell r="S8410">
            <v>15</v>
          </cell>
        </row>
        <row r="8411">
          <cell r="A8411" t="str">
            <v>380330047GAD/GASAll</v>
          </cell>
          <cell r="B8411">
            <v>728</v>
          </cell>
          <cell r="R8411" t="str">
            <v>380310041All</v>
          </cell>
          <cell r="S8411">
            <v>68</v>
          </cell>
        </row>
        <row r="8412">
          <cell r="A8412" t="str">
            <v>380330067All</v>
          </cell>
          <cell r="B8412">
            <v>1155</v>
          </cell>
          <cell r="R8412" t="str">
            <v>380310067All</v>
          </cell>
          <cell r="S8412">
            <v>1365</v>
          </cell>
        </row>
        <row r="8413">
          <cell r="A8413" t="str">
            <v>380330078All</v>
          </cell>
          <cell r="B8413">
            <v>816</v>
          </cell>
          <cell r="R8413" t="str">
            <v>380310078All</v>
          </cell>
          <cell r="S8413">
            <v>668</v>
          </cell>
        </row>
        <row r="8414">
          <cell r="A8414" t="str">
            <v>380330079All</v>
          </cell>
          <cell r="B8414">
            <v>530</v>
          </cell>
          <cell r="R8414" t="str">
            <v>380310081All</v>
          </cell>
          <cell r="S8414">
            <v>15</v>
          </cell>
        </row>
        <row r="8415">
          <cell r="A8415" t="str">
            <v>380330091All</v>
          </cell>
          <cell r="B8415">
            <v>22</v>
          </cell>
          <cell r="R8415" t="str">
            <v>380310091All</v>
          </cell>
          <cell r="S8415">
            <v>42</v>
          </cell>
        </row>
        <row r="8416">
          <cell r="A8416" t="str">
            <v>380330130All</v>
          </cell>
          <cell r="B8416">
            <v>435</v>
          </cell>
          <cell r="R8416" t="str">
            <v>380310711All</v>
          </cell>
          <cell r="S8416">
            <v>721</v>
          </cell>
        </row>
        <row r="8417">
          <cell r="A8417" t="str">
            <v>380330401All</v>
          </cell>
          <cell r="B8417">
            <v>901</v>
          </cell>
          <cell r="R8417" t="str">
            <v>380330011All</v>
          </cell>
          <cell r="S8417">
            <v>21</v>
          </cell>
        </row>
        <row r="8418">
          <cell r="A8418" t="str">
            <v>380330711All</v>
          </cell>
          <cell r="B8418">
            <v>602</v>
          </cell>
          <cell r="R8418" t="str">
            <v>380330016All</v>
          </cell>
          <cell r="S8418">
            <v>34</v>
          </cell>
        </row>
        <row r="8419">
          <cell r="A8419" t="str">
            <v>380350011All</v>
          </cell>
          <cell r="B8419">
            <v>36</v>
          </cell>
          <cell r="R8419" t="str">
            <v>380330031All</v>
          </cell>
          <cell r="S8419">
            <v>8</v>
          </cell>
        </row>
        <row r="8420">
          <cell r="A8420" t="str">
            <v>380350016All</v>
          </cell>
          <cell r="B8420">
            <v>50</v>
          </cell>
          <cell r="R8420" t="str">
            <v>380330047GAD/GASAll</v>
          </cell>
          <cell r="S8420">
            <v>728</v>
          </cell>
        </row>
        <row r="8421">
          <cell r="A8421" t="str">
            <v>380350031All</v>
          </cell>
          <cell r="B8421">
            <v>15</v>
          </cell>
          <cell r="R8421" t="str">
            <v>380330067All</v>
          </cell>
          <cell r="S8421">
            <v>1155</v>
          </cell>
        </row>
        <row r="8422">
          <cell r="A8422" t="str">
            <v>380350041All</v>
          </cell>
          <cell r="B8422">
            <v>71</v>
          </cell>
          <cell r="R8422" t="str">
            <v>380330078All</v>
          </cell>
          <cell r="S8422">
            <v>816</v>
          </cell>
        </row>
        <row r="8423">
          <cell r="A8423" t="str">
            <v>380350067All</v>
          </cell>
          <cell r="B8423">
            <v>1540</v>
          </cell>
          <cell r="R8423" t="str">
            <v>380330079All</v>
          </cell>
          <cell r="S8423">
            <v>530</v>
          </cell>
        </row>
        <row r="8424">
          <cell r="A8424" t="str">
            <v>380350078All</v>
          </cell>
          <cell r="B8424">
            <v>740</v>
          </cell>
          <cell r="R8424" t="str">
            <v>380330091All</v>
          </cell>
          <cell r="S8424">
            <v>22</v>
          </cell>
        </row>
        <row r="8425">
          <cell r="A8425" t="str">
            <v>380350081All</v>
          </cell>
          <cell r="B8425">
            <v>17</v>
          </cell>
          <cell r="R8425" t="str">
            <v>380330130All</v>
          </cell>
          <cell r="S8425">
            <v>435</v>
          </cell>
        </row>
        <row r="8426">
          <cell r="A8426" t="str">
            <v>380350091All</v>
          </cell>
          <cell r="B8426">
            <v>38</v>
          </cell>
          <cell r="R8426" t="str">
            <v>380330401All</v>
          </cell>
          <cell r="S8426">
            <v>901</v>
          </cell>
        </row>
        <row r="8427">
          <cell r="A8427" t="str">
            <v>380350129All</v>
          </cell>
          <cell r="B8427">
            <v>742</v>
          </cell>
          <cell r="R8427" t="str">
            <v>380330711All</v>
          </cell>
          <cell r="S8427">
            <v>602</v>
          </cell>
        </row>
        <row r="8428">
          <cell r="A8428" t="str">
            <v>380350711All</v>
          </cell>
          <cell r="B8428">
            <v>825</v>
          </cell>
          <cell r="R8428" t="str">
            <v>380350011All</v>
          </cell>
          <cell r="S8428">
            <v>36</v>
          </cell>
        </row>
        <row r="8429">
          <cell r="A8429" t="str">
            <v>380350711Irrigated</v>
          </cell>
          <cell r="B8429">
            <v>825</v>
          </cell>
          <cell r="R8429" t="str">
            <v>380350016All</v>
          </cell>
          <cell r="S8429">
            <v>50</v>
          </cell>
        </row>
        <row r="8430">
          <cell r="A8430" t="str">
            <v>380350711Nonirrigated</v>
          </cell>
          <cell r="B8430">
            <v>825</v>
          </cell>
          <cell r="R8430" t="str">
            <v>380350031All</v>
          </cell>
          <cell r="S8430">
            <v>15</v>
          </cell>
        </row>
        <row r="8431">
          <cell r="A8431" t="str">
            <v>380370011All</v>
          </cell>
          <cell r="B8431">
            <v>16</v>
          </cell>
          <cell r="R8431" t="str">
            <v>380350041All</v>
          </cell>
          <cell r="S8431">
            <v>71</v>
          </cell>
        </row>
        <row r="8432">
          <cell r="A8432" t="str">
            <v>380370016All</v>
          </cell>
          <cell r="B8432">
            <v>29</v>
          </cell>
          <cell r="R8432" t="str">
            <v>380350067All</v>
          </cell>
          <cell r="S8432">
            <v>1540</v>
          </cell>
        </row>
        <row r="8433">
          <cell r="A8433" t="str">
            <v>380370031All</v>
          </cell>
          <cell r="B8433">
            <v>8</v>
          </cell>
          <cell r="R8433" t="str">
            <v>380350078All</v>
          </cell>
          <cell r="S8433">
            <v>740</v>
          </cell>
        </row>
        <row r="8434">
          <cell r="A8434" t="str">
            <v>380370041All</v>
          </cell>
          <cell r="B8434">
            <v>39</v>
          </cell>
          <cell r="R8434" t="str">
            <v>380350081All</v>
          </cell>
          <cell r="S8434">
            <v>17</v>
          </cell>
        </row>
        <row r="8435">
          <cell r="A8435" t="str">
            <v>380370047GAD/GASAll</v>
          </cell>
          <cell r="B8435">
            <v>562</v>
          </cell>
          <cell r="R8435" t="str">
            <v>380350091All</v>
          </cell>
          <cell r="S8435">
            <v>38</v>
          </cell>
        </row>
        <row r="8436">
          <cell r="A8436" t="str">
            <v>380370067All</v>
          </cell>
          <cell r="B8436">
            <v>711</v>
          </cell>
          <cell r="R8436" t="str">
            <v>380350129All</v>
          </cell>
          <cell r="S8436">
            <v>742</v>
          </cell>
        </row>
        <row r="8437">
          <cell r="A8437" t="str">
            <v>380370078All</v>
          </cell>
          <cell r="B8437">
            <v>650</v>
          </cell>
          <cell r="R8437" t="str">
            <v>380350711All</v>
          </cell>
          <cell r="S8437">
            <v>825</v>
          </cell>
        </row>
        <row r="8438">
          <cell r="A8438" t="str">
            <v>380370079All</v>
          </cell>
          <cell r="B8438">
            <v>413</v>
          </cell>
          <cell r="R8438" t="str">
            <v>380350711Irrigated</v>
          </cell>
          <cell r="S8438">
            <v>825</v>
          </cell>
        </row>
        <row r="8439">
          <cell r="A8439" t="str">
            <v>380370091All</v>
          </cell>
          <cell r="B8439">
            <v>24</v>
          </cell>
          <cell r="R8439" t="str">
            <v>380350711NonIrrigated</v>
          </cell>
          <cell r="S8439">
            <v>825</v>
          </cell>
        </row>
        <row r="8440">
          <cell r="A8440" t="str">
            <v>380370401All</v>
          </cell>
          <cell r="B8440">
            <v>607</v>
          </cell>
          <cell r="R8440" t="str">
            <v>380370011All</v>
          </cell>
          <cell r="S8440">
            <v>16</v>
          </cell>
        </row>
        <row r="8441">
          <cell r="A8441" t="str">
            <v>380370711All</v>
          </cell>
          <cell r="B8441">
            <v>533</v>
          </cell>
          <cell r="R8441" t="str">
            <v>380370016All</v>
          </cell>
          <cell r="S8441">
            <v>29</v>
          </cell>
        </row>
        <row r="8442">
          <cell r="A8442" t="str">
            <v>380390011All</v>
          </cell>
          <cell r="B8442">
            <v>33</v>
          </cell>
          <cell r="R8442" t="str">
            <v>380370031All</v>
          </cell>
          <cell r="S8442">
            <v>8</v>
          </cell>
        </row>
        <row r="8443">
          <cell r="A8443" t="str">
            <v>380390016All</v>
          </cell>
          <cell r="B8443">
            <v>39</v>
          </cell>
          <cell r="R8443" t="str">
            <v>380370041All</v>
          </cell>
          <cell r="S8443">
            <v>39</v>
          </cell>
        </row>
        <row r="8444">
          <cell r="A8444" t="str">
            <v>380390031All</v>
          </cell>
          <cell r="B8444">
            <v>11</v>
          </cell>
          <cell r="R8444" t="str">
            <v>380370047GAD/GASAll</v>
          </cell>
          <cell r="S8444">
            <v>562</v>
          </cell>
        </row>
        <row r="8445">
          <cell r="A8445" t="str">
            <v>380390041All</v>
          </cell>
          <cell r="B8445">
            <v>71</v>
          </cell>
          <cell r="R8445" t="str">
            <v>380370067All</v>
          </cell>
          <cell r="S8445">
            <v>711</v>
          </cell>
        </row>
        <row r="8446">
          <cell r="A8446" t="str">
            <v>380390067All</v>
          </cell>
          <cell r="B8446">
            <v>1330</v>
          </cell>
          <cell r="R8446" t="str">
            <v>380370078All</v>
          </cell>
          <cell r="S8446">
            <v>650</v>
          </cell>
        </row>
        <row r="8447">
          <cell r="A8447" t="str">
            <v>380390078All</v>
          </cell>
          <cell r="B8447">
            <v>915</v>
          </cell>
          <cell r="R8447" t="str">
            <v>380370079All</v>
          </cell>
          <cell r="S8447">
            <v>413</v>
          </cell>
        </row>
        <row r="8448">
          <cell r="A8448" t="str">
            <v>380390081All</v>
          </cell>
          <cell r="B8448">
            <v>18</v>
          </cell>
          <cell r="R8448" t="str">
            <v>380370091All</v>
          </cell>
          <cell r="S8448">
            <v>24</v>
          </cell>
        </row>
        <row r="8449">
          <cell r="A8449" t="str">
            <v>380390091All</v>
          </cell>
          <cell r="B8449">
            <v>41</v>
          </cell>
          <cell r="R8449" t="str">
            <v>380370401All</v>
          </cell>
          <cell r="S8449">
            <v>607</v>
          </cell>
        </row>
        <row r="8450">
          <cell r="A8450" t="str">
            <v>380390711All</v>
          </cell>
          <cell r="B8450">
            <v>867</v>
          </cell>
          <cell r="R8450" t="str">
            <v>380370711All</v>
          </cell>
          <cell r="S8450">
            <v>533</v>
          </cell>
        </row>
        <row r="8451">
          <cell r="A8451" t="str">
            <v>380410011All</v>
          </cell>
          <cell r="B8451">
            <v>24</v>
          </cell>
          <cell r="R8451" t="str">
            <v>380390011All</v>
          </cell>
          <cell r="S8451">
            <v>33</v>
          </cell>
        </row>
        <row r="8452">
          <cell r="A8452" t="str">
            <v>380410016All</v>
          </cell>
          <cell r="B8452">
            <v>29</v>
          </cell>
          <cell r="R8452" t="str">
            <v>380390016All</v>
          </cell>
          <cell r="S8452">
            <v>39</v>
          </cell>
        </row>
        <row r="8453">
          <cell r="A8453" t="str">
            <v>380410031All</v>
          </cell>
          <cell r="B8453">
            <v>13</v>
          </cell>
          <cell r="R8453" t="str">
            <v>380390031All</v>
          </cell>
          <cell r="S8453">
            <v>11</v>
          </cell>
        </row>
        <row r="8454">
          <cell r="A8454" t="str">
            <v>380410041All</v>
          </cell>
          <cell r="B8454">
            <v>41</v>
          </cell>
          <cell r="R8454" t="str">
            <v>380390041All</v>
          </cell>
          <cell r="S8454">
            <v>71</v>
          </cell>
        </row>
        <row r="8455">
          <cell r="A8455" t="str">
            <v>380410047GAD/GASAll</v>
          </cell>
          <cell r="B8455">
            <v>811</v>
          </cell>
          <cell r="R8455" t="str">
            <v>380390067All</v>
          </cell>
          <cell r="S8455">
            <v>1330</v>
          </cell>
        </row>
        <row r="8456">
          <cell r="A8456" t="str">
            <v>380410067All</v>
          </cell>
          <cell r="B8456">
            <v>1040</v>
          </cell>
          <cell r="R8456" t="str">
            <v>380390078All</v>
          </cell>
          <cell r="S8456">
            <v>915</v>
          </cell>
        </row>
        <row r="8457">
          <cell r="A8457" t="str">
            <v>380410078All</v>
          </cell>
          <cell r="B8457">
            <v>864</v>
          </cell>
          <cell r="R8457" t="str">
            <v>380390081All</v>
          </cell>
          <cell r="S8457">
            <v>18</v>
          </cell>
        </row>
        <row r="8458">
          <cell r="A8458" t="str">
            <v>380410079All</v>
          </cell>
          <cell r="B8458">
            <v>602</v>
          </cell>
          <cell r="R8458" t="str">
            <v>380390091All</v>
          </cell>
          <cell r="S8458">
            <v>41</v>
          </cell>
        </row>
        <row r="8459">
          <cell r="A8459" t="str">
            <v>380410091All</v>
          </cell>
          <cell r="B8459">
            <v>32</v>
          </cell>
          <cell r="R8459" t="str">
            <v>380390711All</v>
          </cell>
          <cell r="S8459">
            <v>867</v>
          </cell>
        </row>
        <row r="8460">
          <cell r="A8460" t="str">
            <v>380410130All</v>
          </cell>
          <cell r="B8460">
            <v>456</v>
          </cell>
          <cell r="R8460" t="str">
            <v>380410011All</v>
          </cell>
          <cell r="S8460">
            <v>24</v>
          </cell>
        </row>
        <row r="8461">
          <cell r="A8461" t="str">
            <v>380410401All</v>
          </cell>
          <cell r="B8461">
            <v>811</v>
          </cell>
          <cell r="R8461" t="str">
            <v>380410016All</v>
          </cell>
          <cell r="S8461">
            <v>29</v>
          </cell>
        </row>
        <row r="8462">
          <cell r="A8462" t="str">
            <v>380410711All</v>
          </cell>
          <cell r="B8462">
            <v>770</v>
          </cell>
          <cell r="R8462" t="str">
            <v>380410031All</v>
          </cell>
          <cell r="S8462">
            <v>13</v>
          </cell>
        </row>
        <row r="8463">
          <cell r="A8463" t="str">
            <v>380430011All</v>
          </cell>
          <cell r="B8463">
            <v>24</v>
          </cell>
          <cell r="R8463" t="str">
            <v>380410041All</v>
          </cell>
          <cell r="S8463">
            <v>41</v>
          </cell>
        </row>
        <row r="8464">
          <cell r="A8464" t="str">
            <v>380430016All</v>
          </cell>
          <cell r="B8464">
            <v>31</v>
          </cell>
          <cell r="R8464" t="str">
            <v>380410047GAD/GASAll</v>
          </cell>
          <cell r="S8464">
            <v>811</v>
          </cell>
        </row>
        <row r="8465">
          <cell r="A8465" t="str">
            <v>380430031All</v>
          </cell>
          <cell r="B8465">
            <v>9</v>
          </cell>
          <cell r="R8465" t="str">
            <v>380410067All</v>
          </cell>
          <cell r="S8465">
            <v>1040</v>
          </cell>
        </row>
        <row r="8466">
          <cell r="A8466" t="str">
            <v>380430041All</v>
          </cell>
          <cell r="B8466">
            <v>57</v>
          </cell>
          <cell r="R8466" t="str">
            <v>380410078All</v>
          </cell>
          <cell r="S8466">
            <v>864</v>
          </cell>
        </row>
        <row r="8467">
          <cell r="A8467" t="str">
            <v>380430067All</v>
          </cell>
          <cell r="B8467">
            <v>898</v>
          </cell>
          <cell r="R8467" t="str">
            <v>380410079All</v>
          </cell>
          <cell r="S8467">
            <v>602</v>
          </cell>
        </row>
        <row r="8468">
          <cell r="A8468" t="str">
            <v>380430078All</v>
          </cell>
          <cell r="B8468">
            <v>911</v>
          </cell>
          <cell r="R8468" t="str">
            <v>380410091All</v>
          </cell>
          <cell r="S8468">
            <v>32</v>
          </cell>
        </row>
        <row r="8469">
          <cell r="A8469" t="str">
            <v>380430081All</v>
          </cell>
          <cell r="B8469">
            <v>14</v>
          </cell>
          <cell r="R8469" t="str">
            <v>380410130All</v>
          </cell>
          <cell r="S8469">
            <v>456</v>
          </cell>
        </row>
        <row r="8470">
          <cell r="A8470" t="str">
            <v>380430091All</v>
          </cell>
          <cell r="B8470">
            <v>29</v>
          </cell>
          <cell r="R8470" t="str">
            <v>380410401All</v>
          </cell>
          <cell r="S8470">
            <v>811</v>
          </cell>
        </row>
        <row r="8471">
          <cell r="A8471" t="str">
            <v>380430401All</v>
          </cell>
          <cell r="B8471">
            <v>701</v>
          </cell>
          <cell r="R8471" t="str">
            <v>380410711All</v>
          </cell>
          <cell r="S8471">
            <v>770</v>
          </cell>
        </row>
        <row r="8472">
          <cell r="A8472" t="str">
            <v>380430711All</v>
          </cell>
          <cell r="B8472">
            <v>708</v>
          </cell>
          <cell r="R8472" t="str">
            <v>380430011All</v>
          </cell>
          <cell r="S8472">
            <v>24</v>
          </cell>
        </row>
        <row r="8473">
          <cell r="A8473" t="str">
            <v>380450011All</v>
          </cell>
          <cell r="B8473">
            <v>34</v>
          </cell>
          <cell r="R8473" t="str">
            <v>380430016All</v>
          </cell>
          <cell r="S8473">
            <v>31</v>
          </cell>
        </row>
        <row r="8474">
          <cell r="A8474" t="str">
            <v>380450016All</v>
          </cell>
          <cell r="B8474">
            <v>60</v>
          </cell>
          <cell r="R8474" t="str">
            <v>380430031All</v>
          </cell>
          <cell r="S8474">
            <v>9</v>
          </cell>
        </row>
        <row r="8475">
          <cell r="A8475" t="str">
            <v>380450031All</v>
          </cell>
          <cell r="B8475">
            <v>8</v>
          </cell>
          <cell r="R8475" t="str">
            <v>380430041All</v>
          </cell>
          <cell r="S8475">
            <v>57</v>
          </cell>
        </row>
        <row r="8476">
          <cell r="A8476" t="str">
            <v>380450041All</v>
          </cell>
          <cell r="B8476">
            <v>88</v>
          </cell>
          <cell r="R8476" t="str">
            <v>380430067All</v>
          </cell>
          <cell r="S8476">
            <v>898</v>
          </cell>
        </row>
        <row r="8477">
          <cell r="A8477" t="str">
            <v>380450067All</v>
          </cell>
          <cell r="B8477">
            <v>1120</v>
          </cell>
          <cell r="R8477" t="str">
            <v>380430078All</v>
          </cell>
          <cell r="S8477">
            <v>911</v>
          </cell>
        </row>
        <row r="8478">
          <cell r="A8478" t="str">
            <v>380450078All</v>
          </cell>
          <cell r="B8478">
            <v>863</v>
          </cell>
          <cell r="R8478" t="str">
            <v>380430081All</v>
          </cell>
          <cell r="S8478">
            <v>14</v>
          </cell>
        </row>
        <row r="8479">
          <cell r="A8479" t="str">
            <v>380450081All</v>
          </cell>
          <cell r="B8479">
            <v>24</v>
          </cell>
          <cell r="R8479" t="str">
            <v>380430091All</v>
          </cell>
          <cell r="S8479">
            <v>29</v>
          </cell>
        </row>
        <row r="8480">
          <cell r="A8480" t="str">
            <v>380450091All</v>
          </cell>
          <cell r="B8480">
            <v>42</v>
          </cell>
          <cell r="R8480" t="str">
            <v>380430401All</v>
          </cell>
          <cell r="S8480">
            <v>701</v>
          </cell>
        </row>
        <row r="8481">
          <cell r="A8481" t="str">
            <v>380470011All</v>
          </cell>
          <cell r="B8481">
            <v>23</v>
          </cell>
          <cell r="R8481" t="str">
            <v>380430711All</v>
          </cell>
          <cell r="S8481">
            <v>708</v>
          </cell>
        </row>
        <row r="8482">
          <cell r="A8482" t="str">
            <v>380470016All</v>
          </cell>
          <cell r="B8482">
            <v>41</v>
          </cell>
          <cell r="R8482" t="str">
            <v>380450011All</v>
          </cell>
          <cell r="S8482">
            <v>34</v>
          </cell>
        </row>
        <row r="8483">
          <cell r="A8483" t="str">
            <v>380470031All</v>
          </cell>
          <cell r="B8483">
            <v>10</v>
          </cell>
          <cell r="R8483" t="str">
            <v>380450016All</v>
          </cell>
          <cell r="S8483">
            <v>60</v>
          </cell>
        </row>
        <row r="8484">
          <cell r="A8484" t="str">
            <v>380470041All</v>
          </cell>
          <cell r="B8484">
            <v>57</v>
          </cell>
          <cell r="R8484" t="str">
            <v>380450031All</v>
          </cell>
          <cell r="S8484">
            <v>8</v>
          </cell>
        </row>
        <row r="8485">
          <cell r="A8485" t="str">
            <v>380470067All</v>
          </cell>
          <cell r="B8485">
            <v>1118</v>
          </cell>
          <cell r="R8485" t="str">
            <v>380450041All</v>
          </cell>
          <cell r="S8485">
            <v>88</v>
          </cell>
        </row>
        <row r="8486">
          <cell r="A8486" t="str">
            <v>380470078All</v>
          </cell>
          <cell r="B8486">
            <v>900</v>
          </cell>
          <cell r="R8486" t="str">
            <v>380450067All</v>
          </cell>
          <cell r="S8486">
            <v>1120</v>
          </cell>
        </row>
        <row r="8487">
          <cell r="A8487" t="str">
            <v>380470081All</v>
          </cell>
          <cell r="B8487">
            <v>19</v>
          </cell>
          <cell r="R8487" t="str">
            <v>380450078All</v>
          </cell>
          <cell r="S8487">
            <v>863</v>
          </cell>
        </row>
        <row r="8488">
          <cell r="A8488" t="str">
            <v>380470091All</v>
          </cell>
          <cell r="B8488">
            <v>34</v>
          </cell>
          <cell r="R8488" t="str">
            <v>380450081All</v>
          </cell>
          <cell r="S8488">
            <v>24</v>
          </cell>
        </row>
        <row r="8489">
          <cell r="A8489" t="str">
            <v>380470711All</v>
          </cell>
          <cell r="B8489">
            <v>816</v>
          </cell>
          <cell r="R8489" t="str">
            <v>380450091All</v>
          </cell>
          <cell r="S8489">
            <v>42</v>
          </cell>
        </row>
        <row r="8490">
          <cell r="A8490" t="str">
            <v>380490011All</v>
          </cell>
          <cell r="B8490">
            <v>23</v>
          </cell>
          <cell r="R8490" t="str">
            <v>380470011All</v>
          </cell>
          <cell r="S8490">
            <v>23</v>
          </cell>
        </row>
        <row r="8491">
          <cell r="A8491" t="str">
            <v>380490016All</v>
          </cell>
          <cell r="B8491">
            <v>33</v>
          </cell>
          <cell r="R8491" t="str">
            <v>380470016All</v>
          </cell>
          <cell r="S8491">
            <v>41</v>
          </cell>
        </row>
        <row r="8492">
          <cell r="A8492" t="str">
            <v>380490031All</v>
          </cell>
          <cell r="B8492">
            <v>12</v>
          </cell>
          <cell r="R8492" t="str">
            <v>380470031All</v>
          </cell>
          <cell r="S8492">
            <v>10</v>
          </cell>
        </row>
        <row r="8493">
          <cell r="A8493" t="str">
            <v>380490041All</v>
          </cell>
          <cell r="B8493">
            <v>58</v>
          </cell>
          <cell r="R8493" t="str">
            <v>380470041All</v>
          </cell>
          <cell r="S8493">
            <v>57</v>
          </cell>
        </row>
        <row r="8494">
          <cell r="A8494" t="str">
            <v>380490067All</v>
          </cell>
          <cell r="B8494">
            <v>1121</v>
          </cell>
          <cell r="R8494" t="str">
            <v>380470067All</v>
          </cell>
          <cell r="S8494">
            <v>1118</v>
          </cell>
        </row>
        <row r="8495">
          <cell r="A8495" t="str">
            <v>380490078All</v>
          </cell>
          <cell r="B8495">
            <v>831</v>
          </cell>
          <cell r="R8495" t="str">
            <v>380470078All</v>
          </cell>
          <cell r="S8495">
            <v>900</v>
          </cell>
        </row>
        <row r="8496">
          <cell r="A8496" t="str">
            <v>380490081All</v>
          </cell>
          <cell r="B8496">
            <v>15</v>
          </cell>
          <cell r="R8496" t="str">
            <v>380470081All</v>
          </cell>
          <cell r="S8496">
            <v>19</v>
          </cell>
        </row>
        <row r="8497">
          <cell r="A8497" t="str">
            <v>380490091All</v>
          </cell>
          <cell r="B8497">
            <v>34</v>
          </cell>
          <cell r="R8497" t="str">
            <v>380470091All</v>
          </cell>
          <cell r="S8497">
            <v>34</v>
          </cell>
        </row>
        <row r="8498">
          <cell r="A8498" t="str">
            <v>380490129All</v>
          </cell>
          <cell r="B8498">
            <v>914</v>
          </cell>
          <cell r="R8498" t="str">
            <v>380470711All</v>
          </cell>
          <cell r="S8498">
            <v>816</v>
          </cell>
        </row>
        <row r="8499">
          <cell r="A8499" t="str">
            <v>380490401All</v>
          </cell>
          <cell r="B8499">
            <v>875</v>
          </cell>
          <cell r="R8499" t="str">
            <v>380490011All</v>
          </cell>
          <cell r="S8499">
            <v>23</v>
          </cell>
        </row>
        <row r="8500">
          <cell r="A8500" t="str">
            <v>380490711All</v>
          </cell>
          <cell r="B8500">
            <v>792</v>
          </cell>
          <cell r="R8500" t="str">
            <v>380490016All</v>
          </cell>
          <cell r="S8500">
            <v>33</v>
          </cell>
        </row>
        <row r="8501">
          <cell r="A8501" t="str">
            <v>380510011All</v>
          </cell>
          <cell r="B8501">
            <v>25</v>
          </cell>
          <cell r="R8501" t="str">
            <v>380490031All</v>
          </cell>
          <cell r="S8501">
            <v>12</v>
          </cell>
        </row>
        <row r="8502">
          <cell r="A8502" t="str">
            <v>380510016All</v>
          </cell>
          <cell r="B8502">
            <v>38</v>
          </cell>
          <cell r="R8502" t="str">
            <v>380490041All</v>
          </cell>
          <cell r="S8502">
            <v>58</v>
          </cell>
        </row>
        <row r="8503">
          <cell r="A8503" t="str">
            <v>380510031All</v>
          </cell>
          <cell r="B8503">
            <v>8</v>
          </cell>
          <cell r="R8503" t="str">
            <v>380490067All</v>
          </cell>
          <cell r="S8503">
            <v>1121</v>
          </cell>
        </row>
        <row r="8504">
          <cell r="A8504" t="str">
            <v>380510041All</v>
          </cell>
          <cell r="B8504">
            <v>62</v>
          </cell>
          <cell r="R8504" t="str">
            <v>380490078All</v>
          </cell>
          <cell r="S8504">
            <v>831</v>
          </cell>
        </row>
        <row r="8505">
          <cell r="A8505" t="str">
            <v>380510067All</v>
          </cell>
          <cell r="B8505">
            <v>1050</v>
          </cell>
          <cell r="R8505" t="str">
            <v>380490081All</v>
          </cell>
          <cell r="S8505">
            <v>15</v>
          </cell>
        </row>
        <row r="8506">
          <cell r="A8506" t="str">
            <v>380510078All</v>
          </cell>
          <cell r="B8506">
            <v>875</v>
          </cell>
          <cell r="R8506" t="str">
            <v>380490091All</v>
          </cell>
          <cell r="S8506">
            <v>34</v>
          </cell>
        </row>
        <row r="8507">
          <cell r="A8507" t="str">
            <v>380510081All</v>
          </cell>
          <cell r="B8507">
            <v>18</v>
          </cell>
          <cell r="R8507" t="str">
            <v>380490129All</v>
          </cell>
          <cell r="S8507">
            <v>914</v>
          </cell>
        </row>
        <row r="8508">
          <cell r="A8508" t="str">
            <v>380510091All</v>
          </cell>
          <cell r="B8508">
            <v>35</v>
          </cell>
          <cell r="R8508" t="str">
            <v>380490401All</v>
          </cell>
          <cell r="S8508">
            <v>875</v>
          </cell>
        </row>
        <row r="8509">
          <cell r="A8509" t="str">
            <v>380510401All</v>
          </cell>
          <cell r="B8509">
            <v>819</v>
          </cell>
          <cell r="R8509" t="str">
            <v>380490711All</v>
          </cell>
          <cell r="S8509">
            <v>792</v>
          </cell>
        </row>
        <row r="8510">
          <cell r="A8510" t="str">
            <v>380510711All</v>
          </cell>
          <cell r="B8510">
            <v>815</v>
          </cell>
          <cell r="R8510" t="str">
            <v>380510011All</v>
          </cell>
          <cell r="S8510">
            <v>25</v>
          </cell>
        </row>
        <row r="8511">
          <cell r="A8511" t="str">
            <v>380530011All</v>
          </cell>
          <cell r="B8511">
            <v>19</v>
          </cell>
          <cell r="R8511" t="str">
            <v>380510016All</v>
          </cell>
          <cell r="S8511">
            <v>38</v>
          </cell>
        </row>
        <row r="8512">
          <cell r="A8512" t="str">
            <v>380530016All</v>
          </cell>
          <cell r="B8512">
            <v>32</v>
          </cell>
          <cell r="R8512" t="str">
            <v>380510031All</v>
          </cell>
          <cell r="S8512">
            <v>8</v>
          </cell>
        </row>
        <row r="8513">
          <cell r="A8513" t="str">
            <v>380530031All</v>
          </cell>
          <cell r="B8513">
            <v>11</v>
          </cell>
          <cell r="R8513" t="str">
            <v>380510041All</v>
          </cell>
          <cell r="S8513">
            <v>62</v>
          </cell>
        </row>
        <row r="8514">
          <cell r="A8514" t="str">
            <v>380530041Irrigated</v>
          </cell>
          <cell r="B8514">
            <v>84</v>
          </cell>
          <cell r="R8514" t="str">
            <v>380510067All</v>
          </cell>
          <cell r="S8514">
            <v>1050</v>
          </cell>
        </row>
        <row r="8515">
          <cell r="A8515" t="str">
            <v>380530047GAD/GASAll</v>
          </cell>
          <cell r="B8515">
            <v>697</v>
          </cell>
          <cell r="R8515" t="str">
            <v>380510078All</v>
          </cell>
          <cell r="S8515">
            <v>875</v>
          </cell>
        </row>
        <row r="8516">
          <cell r="A8516" t="str">
            <v>380530047GARAll</v>
          </cell>
          <cell r="B8516">
            <v>697</v>
          </cell>
          <cell r="R8516" t="str">
            <v>380510081All</v>
          </cell>
          <cell r="S8516">
            <v>18</v>
          </cell>
        </row>
        <row r="8517">
          <cell r="A8517" t="str">
            <v>380530067All</v>
          </cell>
          <cell r="B8517">
            <v>1040</v>
          </cell>
          <cell r="R8517" t="str">
            <v>380510091All</v>
          </cell>
          <cell r="S8517">
            <v>35</v>
          </cell>
        </row>
        <row r="8518">
          <cell r="A8518" t="str">
            <v>380530078All</v>
          </cell>
          <cell r="B8518">
            <v>613</v>
          </cell>
          <cell r="R8518" t="str">
            <v>380510401All</v>
          </cell>
          <cell r="S8518">
            <v>819</v>
          </cell>
        </row>
        <row r="8519">
          <cell r="A8519" t="str">
            <v>380530079All</v>
          </cell>
          <cell r="B8519">
            <v>479</v>
          </cell>
          <cell r="R8519" t="str">
            <v>380510711All</v>
          </cell>
          <cell r="S8519">
            <v>815</v>
          </cell>
        </row>
        <row r="8520">
          <cell r="A8520" t="str">
            <v>380530091All</v>
          </cell>
          <cell r="B8520">
            <v>32</v>
          </cell>
          <cell r="R8520" t="str">
            <v>380530011All</v>
          </cell>
          <cell r="S8520">
            <v>19</v>
          </cell>
        </row>
        <row r="8521">
          <cell r="A8521" t="str">
            <v>380530401All</v>
          </cell>
          <cell r="B8521">
            <v>811</v>
          </cell>
          <cell r="R8521" t="str">
            <v>380530016All</v>
          </cell>
          <cell r="S8521">
            <v>32</v>
          </cell>
        </row>
        <row r="8522">
          <cell r="A8522" t="str">
            <v>380530711All</v>
          </cell>
          <cell r="B8522">
            <v>789</v>
          </cell>
          <cell r="R8522" t="str">
            <v>380530031All</v>
          </cell>
          <cell r="S8522">
            <v>11</v>
          </cell>
        </row>
        <row r="8523">
          <cell r="A8523" t="str">
            <v>380550011All</v>
          </cell>
          <cell r="B8523">
            <v>28</v>
          </cell>
          <cell r="R8523" t="str">
            <v>380530041Irrigated</v>
          </cell>
          <cell r="S8523">
            <v>84</v>
          </cell>
        </row>
        <row r="8524">
          <cell r="A8524" t="str">
            <v>380550016All</v>
          </cell>
          <cell r="B8524">
            <v>42</v>
          </cell>
          <cell r="R8524" t="str">
            <v>380530047GAD/GASAll</v>
          </cell>
          <cell r="S8524">
            <v>697</v>
          </cell>
        </row>
        <row r="8525">
          <cell r="A8525" t="str">
            <v>380550031All</v>
          </cell>
          <cell r="B8525">
            <v>13</v>
          </cell>
          <cell r="R8525" t="str">
            <v>380530047GARAll</v>
          </cell>
          <cell r="S8525">
            <v>697</v>
          </cell>
        </row>
        <row r="8526">
          <cell r="A8526" t="str">
            <v>380550041All</v>
          </cell>
          <cell r="B8526">
            <v>62</v>
          </cell>
          <cell r="R8526" t="str">
            <v>380530067All</v>
          </cell>
          <cell r="S8526">
            <v>1040</v>
          </cell>
        </row>
        <row r="8527">
          <cell r="A8527" t="str">
            <v>380550047GAD/GASAll</v>
          </cell>
          <cell r="B8527">
            <v>983</v>
          </cell>
          <cell r="R8527" t="str">
            <v>380530078All</v>
          </cell>
          <cell r="S8527">
            <v>613</v>
          </cell>
        </row>
        <row r="8528">
          <cell r="A8528" t="str">
            <v>380550047GARAll</v>
          </cell>
          <cell r="B8528">
            <v>983</v>
          </cell>
          <cell r="R8528" t="str">
            <v>380530079All</v>
          </cell>
          <cell r="S8528">
            <v>479</v>
          </cell>
        </row>
        <row r="8529">
          <cell r="A8529" t="str">
            <v>380550067All</v>
          </cell>
          <cell r="B8529">
            <v>1257</v>
          </cell>
          <cell r="R8529" t="str">
            <v>380530091All</v>
          </cell>
          <cell r="S8529">
            <v>32</v>
          </cell>
        </row>
        <row r="8530">
          <cell r="A8530" t="str">
            <v>380550078All</v>
          </cell>
          <cell r="B8530">
            <v>801</v>
          </cell>
          <cell r="R8530" t="str">
            <v>380530401All</v>
          </cell>
          <cell r="S8530">
            <v>811</v>
          </cell>
        </row>
        <row r="8531">
          <cell r="A8531" t="str">
            <v>380550079All</v>
          </cell>
          <cell r="B8531">
            <v>462</v>
          </cell>
          <cell r="R8531" t="str">
            <v>380530711All</v>
          </cell>
          <cell r="S8531">
            <v>789</v>
          </cell>
        </row>
        <row r="8532">
          <cell r="A8532" t="str">
            <v>380550081All</v>
          </cell>
          <cell r="B8532">
            <v>13</v>
          </cell>
          <cell r="R8532" t="str">
            <v>380550011All</v>
          </cell>
          <cell r="S8532">
            <v>28</v>
          </cell>
        </row>
        <row r="8533">
          <cell r="A8533" t="str">
            <v>380550091All</v>
          </cell>
          <cell r="B8533">
            <v>37</v>
          </cell>
          <cell r="R8533" t="str">
            <v>380550016All</v>
          </cell>
          <cell r="S8533">
            <v>42</v>
          </cell>
        </row>
        <row r="8534">
          <cell r="A8534" t="str">
            <v>380550129All</v>
          </cell>
          <cell r="B8534">
            <v>870</v>
          </cell>
          <cell r="R8534" t="str">
            <v>380550031All</v>
          </cell>
          <cell r="S8534">
            <v>13</v>
          </cell>
        </row>
        <row r="8535">
          <cell r="A8535" t="str">
            <v>380550130All</v>
          </cell>
          <cell r="B8535">
            <v>494</v>
          </cell>
          <cell r="R8535" t="str">
            <v>380550041All</v>
          </cell>
          <cell r="S8535">
            <v>62</v>
          </cell>
        </row>
        <row r="8536">
          <cell r="A8536" t="str">
            <v>380550401All</v>
          </cell>
          <cell r="B8536">
            <v>983</v>
          </cell>
          <cell r="R8536" t="str">
            <v>380550047GAD/GASAll</v>
          </cell>
          <cell r="S8536">
            <v>983</v>
          </cell>
        </row>
        <row r="8537">
          <cell r="A8537" t="str">
            <v>380550711All</v>
          </cell>
          <cell r="B8537">
            <v>793</v>
          </cell>
          <cell r="R8537" t="str">
            <v>380550047GARAll</v>
          </cell>
          <cell r="S8537">
            <v>983</v>
          </cell>
        </row>
        <row r="8538">
          <cell r="A8538" t="str">
            <v>380570011All</v>
          </cell>
          <cell r="B8538">
            <v>21</v>
          </cell>
          <cell r="R8538" t="str">
            <v>380550067All</v>
          </cell>
          <cell r="S8538">
            <v>1257</v>
          </cell>
        </row>
        <row r="8539">
          <cell r="A8539" t="str">
            <v>380570016All</v>
          </cell>
          <cell r="B8539">
            <v>29</v>
          </cell>
          <cell r="R8539" t="str">
            <v>380550078All</v>
          </cell>
          <cell r="S8539">
            <v>801</v>
          </cell>
        </row>
        <row r="8540">
          <cell r="A8540" t="str">
            <v>380570031All</v>
          </cell>
          <cell r="B8540">
            <v>12</v>
          </cell>
          <cell r="R8540" t="str">
            <v>380550079All</v>
          </cell>
          <cell r="S8540">
            <v>462</v>
          </cell>
        </row>
        <row r="8541">
          <cell r="A8541" t="str">
            <v>380570041All</v>
          </cell>
          <cell r="B8541">
            <v>48</v>
          </cell>
          <cell r="R8541" t="str">
            <v>380550081All</v>
          </cell>
          <cell r="S8541">
            <v>13</v>
          </cell>
        </row>
        <row r="8542">
          <cell r="A8542" t="str">
            <v>380570067All</v>
          </cell>
          <cell r="B8542">
            <v>1190</v>
          </cell>
          <cell r="R8542" t="str">
            <v>380550091All</v>
          </cell>
          <cell r="S8542">
            <v>37</v>
          </cell>
        </row>
        <row r="8543">
          <cell r="A8543" t="str">
            <v>380570078All</v>
          </cell>
          <cell r="B8543">
            <v>840</v>
          </cell>
          <cell r="R8543" t="str">
            <v>380550129All</v>
          </cell>
          <cell r="S8543">
            <v>870</v>
          </cell>
        </row>
        <row r="8544">
          <cell r="A8544" t="str">
            <v>380570091All</v>
          </cell>
          <cell r="B8544">
            <v>30</v>
          </cell>
          <cell r="R8544" t="str">
            <v>380550130All</v>
          </cell>
          <cell r="S8544">
            <v>494</v>
          </cell>
        </row>
        <row r="8545">
          <cell r="A8545" t="str">
            <v>380570129All</v>
          </cell>
          <cell r="B8545">
            <v>675</v>
          </cell>
          <cell r="R8545" t="str">
            <v>380550401All</v>
          </cell>
          <cell r="S8545">
            <v>983</v>
          </cell>
        </row>
        <row r="8546">
          <cell r="A8546" t="str">
            <v>380570401All</v>
          </cell>
          <cell r="B8546">
            <v>928</v>
          </cell>
          <cell r="R8546" t="str">
            <v>380550711All</v>
          </cell>
          <cell r="S8546">
            <v>793</v>
          </cell>
        </row>
        <row r="8547">
          <cell r="A8547" t="str">
            <v>380570711All</v>
          </cell>
          <cell r="B8547">
            <v>750</v>
          </cell>
          <cell r="R8547" t="str">
            <v>380570011All</v>
          </cell>
          <cell r="S8547">
            <v>21</v>
          </cell>
        </row>
        <row r="8548">
          <cell r="A8548" t="str">
            <v>380590011All</v>
          </cell>
          <cell r="B8548">
            <v>19</v>
          </cell>
          <cell r="R8548" t="str">
            <v>380570016All</v>
          </cell>
          <cell r="S8548">
            <v>29</v>
          </cell>
        </row>
        <row r="8549">
          <cell r="A8549" t="str">
            <v>380590016All</v>
          </cell>
          <cell r="B8549">
            <v>34</v>
          </cell>
          <cell r="R8549" t="str">
            <v>380570031All</v>
          </cell>
          <cell r="S8549">
            <v>12</v>
          </cell>
        </row>
        <row r="8550">
          <cell r="A8550" t="str">
            <v>380590031All</v>
          </cell>
          <cell r="B8550">
            <v>11</v>
          </cell>
          <cell r="R8550" t="str">
            <v>380570041All</v>
          </cell>
          <cell r="S8550">
            <v>48</v>
          </cell>
        </row>
        <row r="8551">
          <cell r="A8551" t="str">
            <v>380590041All</v>
          </cell>
          <cell r="B8551">
            <v>48</v>
          </cell>
          <cell r="R8551" t="str">
            <v>380570067All</v>
          </cell>
          <cell r="S8551">
            <v>1190</v>
          </cell>
        </row>
        <row r="8552">
          <cell r="A8552" t="str">
            <v>380590067All</v>
          </cell>
          <cell r="B8552">
            <v>864</v>
          </cell>
          <cell r="R8552" t="str">
            <v>380570078All</v>
          </cell>
          <cell r="S8552">
            <v>840</v>
          </cell>
        </row>
        <row r="8553">
          <cell r="A8553" t="str">
            <v>380590078All</v>
          </cell>
          <cell r="B8553">
            <v>826</v>
          </cell>
          <cell r="R8553" t="str">
            <v>380570091All</v>
          </cell>
          <cell r="S8553">
            <v>30</v>
          </cell>
        </row>
        <row r="8554">
          <cell r="A8554" t="str">
            <v>380590079All</v>
          </cell>
          <cell r="B8554">
            <v>456</v>
          </cell>
          <cell r="R8554" t="str">
            <v>380570129All</v>
          </cell>
          <cell r="S8554">
            <v>675</v>
          </cell>
        </row>
        <row r="8555">
          <cell r="A8555" t="str">
            <v>380590081All</v>
          </cell>
          <cell r="B8555">
            <v>11</v>
          </cell>
          <cell r="R8555" t="str">
            <v>380570401All</v>
          </cell>
          <cell r="S8555">
            <v>928</v>
          </cell>
        </row>
        <row r="8556">
          <cell r="A8556" t="str">
            <v>380590091All</v>
          </cell>
          <cell r="B8556">
            <v>29</v>
          </cell>
          <cell r="R8556" t="str">
            <v>380570711All</v>
          </cell>
          <cell r="S8556">
            <v>750</v>
          </cell>
        </row>
        <row r="8557">
          <cell r="A8557" t="str">
            <v>380590401All</v>
          </cell>
          <cell r="B8557">
            <v>833</v>
          </cell>
          <cell r="R8557" t="str">
            <v>380590011All</v>
          </cell>
          <cell r="S8557">
            <v>19</v>
          </cell>
        </row>
        <row r="8558">
          <cell r="A8558" t="str">
            <v>380590711All</v>
          </cell>
          <cell r="B8558">
            <v>680</v>
          </cell>
          <cell r="R8558" t="str">
            <v>380590016All</v>
          </cell>
          <cell r="S8558">
            <v>34</v>
          </cell>
        </row>
        <row r="8559">
          <cell r="A8559" t="str">
            <v>380610011All</v>
          </cell>
          <cell r="B8559">
            <v>23</v>
          </cell>
          <cell r="R8559" t="str">
            <v>380590031All</v>
          </cell>
          <cell r="S8559">
            <v>11</v>
          </cell>
        </row>
        <row r="8560">
          <cell r="A8560" t="str">
            <v>380610016All</v>
          </cell>
          <cell r="B8560">
            <v>37</v>
          </cell>
          <cell r="R8560" t="str">
            <v>380590041All</v>
          </cell>
          <cell r="S8560">
            <v>48</v>
          </cell>
        </row>
        <row r="8561">
          <cell r="A8561" t="str">
            <v>380610031All</v>
          </cell>
          <cell r="B8561">
            <v>13</v>
          </cell>
          <cell r="R8561" t="str">
            <v>380590067All</v>
          </cell>
          <cell r="S8561">
            <v>864</v>
          </cell>
        </row>
        <row r="8562">
          <cell r="A8562" t="str">
            <v>380610041All</v>
          </cell>
          <cell r="B8562">
            <v>81</v>
          </cell>
          <cell r="R8562" t="str">
            <v>380590078All</v>
          </cell>
          <cell r="S8562">
            <v>826</v>
          </cell>
        </row>
        <row r="8563">
          <cell r="A8563" t="str">
            <v>380610047GAD/GASAll</v>
          </cell>
          <cell r="B8563">
            <v>956</v>
          </cell>
          <cell r="R8563" t="str">
            <v>380590079All</v>
          </cell>
          <cell r="S8563">
            <v>456</v>
          </cell>
        </row>
        <row r="8564">
          <cell r="A8564" t="str">
            <v>380610047GARAll</v>
          </cell>
          <cell r="B8564">
            <v>956</v>
          </cell>
          <cell r="R8564" t="str">
            <v>380590081All</v>
          </cell>
          <cell r="S8564">
            <v>11</v>
          </cell>
        </row>
        <row r="8565">
          <cell r="A8565" t="str">
            <v>380610067All</v>
          </cell>
          <cell r="B8565">
            <v>1222</v>
          </cell>
          <cell r="R8565" t="str">
            <v>380590091All</v>
          </cell>
          <cell r="S8565">
            <v>29</v>
          </cell>
        </row>
        <row r="8566">
          <cell r="A8566" t="str">
            <v>380610078All</v>
          </cell>
          <cell r="B8566">
            <v>743</v>
          </cell>
          <cell r="R8566" t="str">
            <v>380590401All</v>
          </cell>
          <cell r="S8566">
            <v>833</v>
          </cell>
        </row>
        <row r="8567">
          <cell r="A8567" t="str">
            <v>380610079All</v>
          </cell>
          <cell r="B8567">
            <v>420</v>
          </cell>
          <cell r="R8567" t="str">
            <v>380590711All</v>
          </cell>
          <cell r="S8567">
            <v>680</v>
          </cell>
        </row>
        <row r="8568">
          <cell r="A8568" t="str">
            <v>380610081All</v>
          </cell>
          <cell r="B8568">
            <v>11</v>
          </cell>
          <cell r="R8568" t="str">
            <v>380610011All</v>
          </cell>
          <cell r="S8568">
            <v>23</v>
          </cell>
        </row>
        <row r="8569">
          <cell r="A8569" t="str">
            <v>380610091All</v>
          </cell>
          <cell r="B8569">
            <v>34</v>
          </cell>
          <cell r="R8569" t="str">
            <v>380610016All</v>
          </cell>
          <cell r="S8569">
            <v>37</v>
          </cell>
        </row>
        <row r="8570">
          <cell r="A8570" t="str">
            <v>380610129All</v>
          </cell>
          <cell r="B8570">
            <v>760</v>
          </cell>
          <cell r="R8570" t="str">
            <v>380610031All</v>
          </cell>
          <cell r="S8570">
            <v>13</v>
          </cell>
        </row>
        <row r="8571">
          <cell r="A8571" t="str">
            <v>380610130All</v>
          </cell>
          <cell r="B8571">
            <v>482</v>
          </cell>
          <cell r="R8571" t="str">
            <v>380610041All</v>
          </cell>
          <cell r="S8571">
            <v>81</v>
          </cell>
        </row>
        <row r="8572">
          <cell r="A8572" t="str">
            <v>380610401All</v>
          </cell>
          <cell r="B8572">
            <v>956</v>
          </cell>
          <cell r="R8572" t="str">
            <v>380610047GAD/GASAll</v>
          </cell>
          <cell r="S8572">
            <v>956</v>
          </cell>
        </row>
        <row r="8573">
          <cell r="A8573" t="str">
            <v>380610711All</v>
          </cell>
          <cell r="B8573">
            <v>845</v>
          </cell>
          <cell r="R8573" t="str">
            <v>380610047GARAll</v>
          </cell>
          <cell r="S8573">
            <v>956</v>
          </cell>
        </row>
        <row r="8574">
          <cell r="A8574" t="str">
            <v>380630011All</v>
          </cell>
          <cell r="B8574">
            <v>32</v>
          </cell>
          <cell r="R8574" t="str">
            <v>380610067All</v>
          </cell>
          <cell r="S8574">
            <v>1222</v>
          </cell>
        </row>
        <row r="8575">
          <cell r="A8575" t="str">
            <v>380630016All</v>
          </cell>
          <cell r="B8575">
            <v>41</v>
          </cell>
          <cell r="R8575" t="str">
            <v>380610078All</v>
          </cell>
          <cell r="S8575">
            <v>743</v>
          </cell>
        </row>
        <row r="8576">
          <cell r="A8576" t="str">
            <v>380630031All</v>
          </cell>
          <cell r="B8576">
            <v>13</v>
          </cell>
          <cell r="R8576" t="str">
            <v>380610079All</v>
          </cell>
          <cell r="S8576">
            <v>420</v>
          </cell>
        </row>
        <row r="8577">
          <cell r="A8577" t="str">
            <v>380630041All</v>
          </cell>
          <cell r="B8577">
            <v>60</v>
          </cell>
          <cell r="R8577" t="str">
            <v>380610081All</v>
          </cell>
          <cell r="S8577">
            <v>11</v>
          </cell>
        </row>
        <row r="8578">
          <cell r="A8578" t="str">
            <v>380630067All</v>
          </cell>
          <cell r="B8578">
            <v>1260</v>
          </cell>
          <cell r="R8578" t="str">
            <v>380610091All</v>
          </cell>
          <cell r="S8578">
            <v>34</v>
          </cell>
        </row>
        <row r="8579">
          <cell r="A8579" t="str">
            <v>380630078All</v>
          </cell>
          <cell r="B8579">
            <v>790</v>
          </cell>
          <cell r="R8579" t="str">
            <v>380610129All</v>
          </cell>
          <cell r="S8579">
            <v>760</v>
          </cell>
        </row>
        <row r="8580">
          <cell r="A8580" t="str">
            <v>380630081All</v>
          </cell>
          <cell r="B8580">
            <v>16</v>
          </cell>
          <cell r="R8580" t="str">
            <v>380610130All</v>
          </cell>
          <cell r="S8580">
            <v>482</v>
          </cell>
        </row>
        <row r="8581">
          <cell r="A8581" t="str">
            <v>380630091All</v>
          </cell>
          <cell r="B8581">
            <v>39</v>
          </cell>
          <cell r="R8581" t="str">
            <v>380610401All</v>
          </cell>
          <cell r="S8581">
            <v>956</v>
          </cell>
        </row>
        <row r="8582">
          <cell r="A8582" t="str">
            <v>380630129All</v>
          </cell>
          <cell r="B8582">
            <v>721</v>
          </cell>
          <cell r="R8582" t="str">
            <v>380610711All</v>
          </cell>
          <cell r="S8582">
            <v>845</v>
          </cell>
        </row>
        <row r="8583">
          <cell r="A8583" t="str">
            <v>380630130All</v>
          </cell>
          <cell r="B8583">
            <v>668</v>
          </cell>
          <cell r="R8583" t="str">
            <v>380630011All</v>
          </cell>
          <cell r="S8583">
            <v>32</v>
          </cell>
        </row>
        <row r="8584">
          <cell r="A8584" t="str">
            <v>380630711All</v>
          </cell>
          <cell r="B8584">
            <v>802</v>
          </cell>
          <cell r="R8584" t="str">
            <v>380630016All</v>
          </cell>
          <cell r="S8584">
            <v>41</v>
          </cell>
        </row>
        <row r="8585">
          <cell r="A8585" t="str">
            <v>380650011All</v>
          </cell>
          <cell r="B8585">
            <v>22</v>
          </cell>
          <cell r="R8585" t="str">
            <v>380630031All</v>
          </cell>
          <cell r="S8585">
            <v>13</v>
          </cell>
        </row>
        <row r="8586">
          <cell r="A8586" t="str">
            <v>380650016All</v>
          </cell>
          <cell r="B8586">
            <v>34</v>
          </cell>
          <cell r="R8586" t="str">
            <v>380630041All</v>
          </cell>
          <cell r="S8586">
            <v>60</v>
          </cell>
        </row>
        <row r="8587">
          <cell r="A8587" t="str">
            <v>380650031All</v>
          </cell>
          <cell r="B8587">
            <v>11</v>
          </cell>
          <cell r="R8587" t="str">
            <v>380630067All</v>
          </cell>
          <cell r="S8587">
            <v>1260</v>
          </cell>
        </row>
        <row r="8588">
          <cell r="A8588" t="str">
            <v>380650041All</v>
          </cell>
          <cell r="B8588">
            <v>52</v>
          </cell>
          <cell r="R8588" t="str">
            <v>380630078All</v>
          </cell>
          <cell r="S8588">
            <v>790</v>
          </cell>
        </row>
        <row r="8589">
          <cell r="A8589" t="str">
            <v>380650067All</v>
          </cell>
          <cell r="B8589">
            <v>1149</v>
          </cell>
          <cell r="R8589" t="str">
            <v>380630081All</v>
          </cell>
          <cell r="S8589">
            <v>16</v>
          </cell>
        </row>
        <row r="8590">
          <cell r="A8590" t="str">
            <v>380650078All</v>
          </cell>
          <cell r="B8590">
            <v>935</v>
          </cell>
          <cell r="R8590" t="str">
            <v>380630091All</v>
          </cell>
          <cell r="S8590">
            <v>39</v>
          </cell>
        </row>
        <row r="8591">
          <cell r="A8591" t="str">
            <v>380650081All</v>
          </cell>
          <cell r="B8591">
            <v>18</v>
          </cell>
          <cell r="R8591" t="str">
            <v>380630129All</v>
          </cell>
          <cell r="S8591">
            <v>721</v>
          </cell>
        </row>
        <row r="8592">
          <cell r="A8592" t="str">
            <v>380650081Irrigated</v>
          </cell>
          <cell r="B8592">
            <v>26</v>
          </cell>
          <cell r="R8592" t="str">
            <v>380630130All</v>
          </cell>
          <cell r="S8592">
            <v>668</v>
          </cell>
        </row>
        <row r="8593">
          <cell r="A8593" t="str">
            <v>380650081Nonirrigated</v>
          </cell>
          <cell r="B8593">
            <v>14</v>
          </cell>
          <cell r="R8593" t="str">
            <v>380630711All</v>
          </cell>
          <cell r="S8593">
            <v>802</v>
          </cell>
        </row>
        <row r="8594">
          <cell r="A8594" t="str">
            <v>380650091All</v>
          </cell>
          <cell r="B8594">
            <v>32</v>
          </cell>
          <cell r="R8594" t="str">
            <v>380650011All</v>
          </cell>
          <cell r="S8594">
            <v>22</v>
          </cell>
        </row>
        <row r="8595">
          <cell r="A8595" t="str">
            <v>380650401All</v>
          </cell>
          <cell r="B8595">
            <v>897</v>
          </cell>
          <cell r="R8595" t="str">
            <v>380650016All</v>
          </cell>
          <cell r="S8595">
            <v>34</v>
          </cell>
        </row>
        <row r="8596">
          <cell r="A8596" t="str">
            <v>380650711All</v>
          </cell>
          <cell r="B8596">
            <v>774</v>
          </cell>
          <cell r="R8596" t="str">
            <v>380650031All</v>
          </cell>
          <cell r="S8596">
            <v>11</v>
          </cell>
        </row>
        <row r="8597">
          <cell r="A8597" t="str">
            <v>380670011All</v>
          </cell>
          <cell r="B8597">
            <v>37</v>
          </cell>
          <cell r="R8597" t="str">
            <v>380650041All</v>
          </cell>
          <cell r="S8597">
            <v>52</v>
          </cell>
        </row>
        <row r="8598">
          <cell r="A8598" t="str">
            <v>380670016All</v>
          </cell>
          <cell r="B8598">
            <v>51</v>
          </cell>
          <cell r="R8598" t="str">
            <v>380650067All</v>
          </cell>
          <cell r="S8598">
            <v>1149</v>
          </cell>
        </row>
        <row r="8599">
          <cell r="A8599" t="str">
            <v>380670031All</v>
          </cell>
          <cell r="B8599">
            <v>16</v>
          </cell>
          <cell r="R8599" t="str">
            <v>380650078All</v>
          </cell>
          <cell r="S8599">
            <v>935</v>
          </cell>
        </row>
        <row r="8600">
          <cell r="A8600" t="str">
            <v>380670041All</v>
          </cell>
          <cell r="B8600">
            <v>66</v>
          </cell>
          <cell r="R8600" t="str">
            <v>380650081All</v>
          </cell>
          <cell r="S8600">
            <v>18</v>
          </cell>
        </row>
        <row r="8601">
          <cell r="A8601" t="str">
            <v>380670067All</v>
          </cell>
          <cell r="B8601">
            <v>1540</v>
          </cell>
          <cell r="R8601" t="str">
            <v>380650081Irrigated</v>
          </cell>
          <cell r="S8601">
            <v>26</v>
          </cell>
        </row>
        <row r="8602">
          <cell r="A8602" t="str">
            <v>380670078All</v>
          </cell>
          <cell r="B8602">
            <v>830</v>
          </cell>
          <cell r="R8602" t="str">
            <v>380650081NonIrrigated</v>
          </cell>
          <cell r="S8602">
            <v>14</v>
          </cell>
        </row>
        <row r="8603">
          <cell r="A8603" t="str">
            <v>380670081All</v>
          </cell>
          <cell r="B8603">
            <v>19</v>
          </cell>
          <cell r="R8603" t="str">
            <v>380650091All</v>
          </cell>
          <cell r="S8603">
            <v>32</v>
          </cell>
        </row>
        <row r="8604">
          <cell r="A8604" t="str">
            <v>380670091All</v>
          </cell>
          <cell r="B8604">
            <v>44</v>
          </cell>
          <cell r="R8604" t="str">
            <v>380650401All</v>
          </cell>
          <cell r="S8604">
            <v>897</v>
          </cell>
        </row>
        <row r="8605">
          <cell r="A8605" t="str">
            <v>380670711All</v>
          </cell>
          <cell r="B8605">
            <v>932</v>
          </cell>
          <cell r="R8605" t="str">
            <v>380650711All</v>
          </cell>
          <cell r="S8605">
            <v>774</v>
          </cell>
        </row>
        <row r="8606">
          <cell r="A8606" t="str">
            <v>380690011All</v>
          </cell>
          <cell r="B8606">
            <v>27</v>
          </cell>
          <cell r="R8606" t="str">
            <v>380670011All</v>
          </cell>
          <cell r="S8606">
            <v>37</v>
          </cell>
        </row>
        <row r="8607">
          <cell r="A8607" t="str">
            <v>380690016All</v>
          </cell>
          <cell r="B8607">
            <v>35</v>
          </cell>
          <cell r="R8607" t="str">
            <v>380670016All</v>
          </cell>
          <cell r="S8607">
            <v>51</v>
          </cell>
        </row>
        <row r="8608">
          <cell r="A8608" t="str">
            <v>380690031All</v>
          </cell>
          <cell r="B8608">
            <v>13</v>
          </cell>
          <cell r="R8608" t="str">
            <v>380670031All</v>
          </cell>
          <cell r="S8608">
            <v>16</v>
          </cell>
        </row>
        <row r="8609">
          <cell r="A8609" t="str">
            <v>380690041All</v>
          </cell>
          <cell r="B8609">
            <v>59</v>
          </cell>
          <cell r="R8609" t="str">
            <v>380670041All</v>
          </cell>
          <cell r="S8609">
            <v>66</v>
          </cell>
        </row>
        <row r="8610">
          <cell r="A8610" t="str">
            <v>380690067All</v>
          </cell>
          <cell r="B8610">
            <v>1024</v>
          </cell>
          <cell r="R8610" t="str">
            <v>380670067All</v>
          </cell>
          <cell r="S8610">
            <v>1540</v>
          </cell>
        </row>
        <row r="8611">
          <cell r="A8611" t="str">
            <v>380690078All</v>
          </cell>
          <cell r="B8611">
            <v>767</v>
          </cell>
          <cell r="R8611" t="str">
            <v>380670078All</v>
          </cell>
          <cell r="S8611">
            <v>830</v>
          </cell>
        </row>
        <row r="8612">
          <cell r="A8612" t="str">
            <v>380690081All</v>
          </cell>
          <cell r="B8612">
            <v>15</v>
          </cell>
          <cell r="R8612" t="str">
            <v>380670081All</v>
          </cell>
          <cell r="S8612">
            <v>19</v>
          </cell>
        </row>
        <row r="8613">
          <cell r="A8613" t="str">
            <v>380690091All</v>
          </cell>
          <cell r="B8613">
            <v>37</v>
          </cell>
          <cell r="R8613" t="str">
            <v>380670091All</v>
          </cell>
          <cell r="S8613">
            <v>44</v>
          </cell>
        </row>
        <row r="8614">
          <cell r="A8614" t="str">
            <v>380690711All</v>
          </cell>
          <cell r="B8614">
            <v>776</v>
          </cell>
          <cell r="R8614" t="str">
            <v>380670711All</v>
          </cell>
          <cell r="S8614">
            <v>932</v>
          </cell>
        </row>
        <row r="8615">
          <cell r="A8615" t="str">
            <v>380710011All</v>
          </cell>
          <cell r="B8615">
            <v>29</v>
          </cell>
          <cell r="R8615" t="str">
            <v>380690011All</v>
          </cell>
          <cell r="S8615">
            <v>27</v>
          </cell>
        </row>
        <row r="8616">
          <cell r="A8616" t="str">
            <v>380710016All</v>
          </cell>
          <cell r="B8616">
            <v>46</v>
          </cell>
          <cell r="R8616" t="str">
            <v>380690016All</v>
          </cell>
          <cell r="S8616">
            <v>35</v>
          </cell>
        </row>
        <row r="8617">
          <cell r="A8617" t="str">
            <v>380710031All</v>
          </cell>
          <cell r="B8617">
            <v>15</v>
          </cell>
          <cell r="R8617" t="str">
            <v>380690031All</v>
          </cell>
          <cell r="S8617">
            <v>13</v>
          </cell>
        </row>
        <row r="8618">
          <cell r="A8618" t="str">
            <v>380710041All</v>
          </cell>
          <cell r="B8618">
            <v>60</v>
          </cell>
          <cell r="R8618" t="str">
            <v>380690041All</v>
          </cell>
          <cell r="S8618">
            <v>59</v>
          </cell>
        </row>
        <row r="8619">
          <cell r="A8619" t="str">
            <v>380710067All</v>
          </cell>
          <cell r="B8619">
            <v>1190</v>
          </cell>
          <cell r="R8619" t="str">
            <v>380690067All</v>
          </cell>
          <cell r="S8619">
            <v>1024</v>
          </cell>
        </row>
        <row r="8620">
          <cell r="A8620" t="str">
            <v>380710078All</v>
          </cell>
          <cell r="B8620">
            <v>704</v>
          </cell>
          <cell r="R8620" t="str">
            <v>380690078All</v>
          </cell>
          <cell r="S8620">
            <v>767</v>
          </cell>
        </row>
        <row r="8621">
          <cell r="A8621" t="str">
            <v>380710081All</v>
          </cell>
          <cell r="B8621">
            <v>15</v>
          </cell>
          <cell r="R8621" t="str">
            <v>380690081All</v>
          </cell>
          <cell r="S8621">
            <v>15</v>
          </cell>
        </row>
        <row r="8622">
          <cell r="A8622" t="str">
            <v>380710091All</v>
          </cell>
          <cell r="B8622">
            <v>40</v>
          </cell>
          <cell r="R8622" t="str">
            <v>380690091All</v>
          </cell>
          <cell r="S8622">
            <v>37</v>
          </cell>
        </row>
        <row r="8623">
          <cell r="A8623" t="str">
            <v>380710129All</v>
          </cell>
          <cell r="B8623">
            <v>706</v>
          </cell>
          <cell r="R8623" t="str">
            <v>380690711All</v>
          </cell>
          <cell r="S8623">
            <v>776</v>
          </cell>
        </row>
        <row r="8624">
          <cell r="A8624" t="str">
            <v>380710711All</v>
          </cell>
          <cell r="B8624">
            <v>785</v>
          </cell>
          <cell r="R8624" t="str">
            <v>380710011All</v>
          </cell>
          <cell r="S8624">
            <v>29</v>
          </cell>
        </row>
        <row r="8625">
          <cell r="A8625" t="str">
            <v>380730011All</v>
          </cell>
          <cell r="B8625">
            <v>34</v>
          </cell>
          <cell r="R8625" t="str">
            <v>380710016All</v>
          </cell>
          <cell r="S8625">
            <v>46</v>
          </cell>
        </row>
        <row r="8626">
          <cell r="A8626" t="str">
            <v>380730016All</v>
          </cell>
          <cell r="B8626">
            <v>46</v>
          </cell>
          <cell r="R8626" t="str">
            <v>380710031All</v>
          </cell>
          <cell r="S8626">
            <v>15</v>
          </cell>
        </row>
        <row r="8627">
          <cell r="A8627" t="str">
            <v>380730031All</v>
          </cell>
          <cell r="B8627">
            <v>11</v>
          </cell>
          <cell r="R8627" t="str">
            <v>380710041All</v>
          </cell>
          <cell r="S8627">
            <v>60</v>
          </cell>
        </row>
        <row r="8628">
          <cell r="A8628" t="str">
            <v>380730041All</v>
          </cell>
          <cell r="B8628">
            <v>83</v>
          </cell>
          <cell r="R8628" t="str">
            <v>380710067All</v>
          </cell>
          <cell r="S8628">
            <v>1190</v>
          </cell>
        </row>
        <row r="8629">
          <cell r="A8629" t="str">
            <v>380730067All</v>
          </cell>
          <cell r="B8629">
            <v>1250</v>
          </cell>
          <cell r="R8629" t="str">
            <v>380710078All</v>
          </cell>
          <cell r="S8629">
            <v>704</v>
          </cell>
        </row>
        <row r="8630">
          <cell r="A8630" t="str">
            <v>380730078All</v>
          </cell>
          <cell r="B8630">
            <v>755</v>
          </cell>
          <cell r="R8630" t="str">
            <v>380710081All</v>
          </cell>
          <cell r="S8630">
            <v>15</v>
          </cell>
        </row>
        <row r="8631">
          <cell r="A8631" t="str">
            <v>380730081All</v>
          </cell>
          <cell r="B8631">
            <v>19</v>
          </cell>
          <cell r="R8631" t="str">
            <v>380710091All</v>
          </cell>
          <cell r="S8631">
            <v>40</v>
          </cell>
        </row>
        <row r="8632">
          <cell r="A8632" t="str">
            <v>380730091All</v>
          </cell>
          <cell r="B8632">
            <v>34</v>
          </cell>
          <cell r="R8632" t="str">
            <v>380710129All</v>
          </cell>
          <cell r="S8632">
            <v>706</v>
          </cell>
        </row>
        <row r="8633">
          <cell r="A8633" t="str">
            <v>380730711All</v>
          </cell>
          <cell r="B8633">
            <v>872</v>
          </cell>
          <cell r="R8633" t="str">
            <v>380710711All</v>
          </cell>
          <cell r="S8633">
            <v>785</v>
          </cell>
        </row>
        <row r="8634">
          <cell r="A8634" t="str">
            <v>380750011All</v>
          </cell>
          <cell r="B8634">
            <v>27</v>
          </cell>
          <cell r="R8634" t="str">
            <v>380730011All</v>
          </cell>
          <cell r="S8634">
            <v>34</v>
          </cell>
        </row>
        <row r="8635">
          <cell r="A8635" t="str">
            <v>380750016All</v>
          </cell>
          <cell r="B8635">
            <v>39</v>
          </cell>
          <cell r="R8635" t="str">
            <v>380730016All</v>
          </cell>
          <cell r="S8635">
            <v>46</v>
          </cell>
        </row>
        <row r="8636">
          <cell r="A8636" t="str">
            <v>380750031All</v>
          </cell>
          <cell r="B8636">
            <v>15</v>
          </cell>
          <cell r="R8636" t="str">
            <v>380730031All</v>
          </cell>
          <cell r="S8636">
            <v>11</v>
          </cell>
        </row>
        <row r="8637">
          <cell r="A8637" t="str">
            <v>380750041All</v>
          </cell>
          <cell r="B8637">
            <v>42</v>
          </cell>
          <cell r="R8637" t="str">
            <v>380730041All</v>
          </cell>
          <cell r="S8637">
            <v>83</v>
          </cell>
        </row>
        <row r="8638">
          <cell r="A8638" t="str">
            <v>380750067All</v>
          </cell>
          <cell r="B8638">
            <v>1337</v>
          </cell>
          <cell r="R8638" t="str">
            <v>380730067All</v>
          </cell>
          <cell r="S8638">
            <v>1250</v>
          </cell>
        </row>
        <row r="8639">
          <cell r="A8639" t="str">
            <v>380750078All</v>
          </cell>
          <cell r="B8639">
            <v>972</v>
          </cell>
          <cell r="R8639" t="str">
            <v>380730078All</v>
          </cell>
          <cell r="S8639">
            <v>755</v>
          </cell>
        </row>
        <row r="8640">
          <cell r="A8640" t="str">
            <v>380750081All</v>
          </cell>
          <cell r="B8640">
            <v>18</v>
          </cell>
          <cell r="R8640" t="str">
            <v>380730081All</v>
          </cell>
          <cell r="S8640">
            <v>19</v>
          </cell>
        </row>
        <row r="8641">
          <cell r="A8641" t="str">
            <v>380750091All</v>
          </cell>
          <cell r="B8641">
            <v>40</v>
          </cell>
          <cell r="R8641" t="str">
            <v>380730091All</v>
          </cell>
          <cell r="S8641">
            <v>34</v>
          </cell>
        </row>
        <row r="8642">
          <cell r="A8642" t="str">
            <v>380750130All</v>
          </cell>
          <cell r="B8642">
            <v>623</v>
          </cell>
          <cell r="R8642" t="str">
            <v>380730711All</v>
          </cell>
          <cell r="S8642">
            <v>872</v>
          </cell>
        </row>
        <row r="8643">
          <cell r="A8643" t="str">
            <v>380750401All</v>
          </cell>
          <cell r="B8643">
            <v>1043</v>
          </cell>
          <cell r="R8643" t="str">
            <v>380750011All</v>
          </cell>
          <cell r="S8643">
            <v>27</v>
          </cell>
        </row>
        <row r="8644">
          <cell r="A8644" t="str">
            <v>380750711All</v>
          </cell>
          <cell r="B8644">
            <v>944</v>
          </cell>
          <cell r="R8644" t="str">
            <v>380750016All</v>
          </cell>
          <cell r="S8644">
            <v>39</v>
          </cell>
        </row>
        <row r="8645">
          <cell r="A8645" t="str">
            <v>380770011All</v>
          </cell>
          <cell r="B8645">
            <v>34</v>
          </cell>
          <cell r="R8645" t="str">
            <v>380750031All</v>
          </cell>
          <cell r="S8645">
            <v>15</v>
          </cell>
        </row>
        <row r="8646">
          <cell r="A8646" t="str">
            <v>380770016All</v>
          </cell>
          <cell r="B8646">
            <v>50</v>
          </cell>
          <cell r="R8646" t="str">
            <v>380750041All</v>
          </cell>
          <cell r="S8646">
            <v>42</v>
          </cell>
        </row>
        <row r="8647">
          <cell r="A8647" t="str">
            <v>380770031All</v>
          </cell>
          <cell r="B8647">
            <v>11</v>
          </cell>
          <cell r="R8647" t="str">
            <v>380750067All</v>
          </cell>
          <cell r="S8647">
            <v>1337</v>
          </cell>
        </row>
        <row r="8648">
          <cell r="A8648" t="str">
            <v>380770041All</v>
          </cell>
          <cell r="B8648">
            <v>93</v>
          </cell>
          <cell r="R8648" t="str">
            <v>380750078All</v>
          </cell>
          <cell r="S8648">
            <v>972</v>
          </cell>
        </row>
        <row r="8649">
          <cell r="A8649" t="str">
            <v>380770067All</v>
          </cell>
          <cell r="B8649">
            <v>1295</v>
          </cell>
          <cell r="R8649" t="str">
            <v>380750081All</v>
          </cell>
          <cell r="S8649">
            <v>18</v>
          </cell>
        </row>
        <row r="8650">
          <cell r="A8650" t="str">
            <v>380770078All</v>
          </cell>
          <cell r="B8650">
            <v>811</v>
          </cell>
          <cell r="R8650" t="str">
            <v>380750091All</v>
          </cell>
          <cell r="S8650">
            <v>40</v>
          </cell>
        </row>
        <row r="8651">
          <cell r="A8651" t="str">
            <v>380770081All</v>
          </cell>
          <cell r="B8651">
            <v>20</v>
          </cell>
          <cell r="R8651" t="str">
            <v>380750130All</v>
          </cell>
          <cell r="S8651">
            <v>623</v>
          </cell>
        </row>
        <row r="8652">
          <cell r="A8652" t="str">
            <v>380770091All</v>
          </cell>
          <cell r="B8652">
            <v>39</v>
          </cell>
          <cell r="R8652" t="str">
            <v>380750401All</v>
          </cell>
          <cell r="S8652">
            <v>1043</v>
          </cell>
        </row>
        <row r="8653">
          <cell r="A8653" t="str">
            <v>380770711All</v>
          </cell>
          <cell r="B8653">
            <v>886</v>
          </cell>
          <cell r="R8653" t="str">
            <v>380750711All</v>
          </cell>
          <cell r="S8653">
            <v>944</v>
          </cell>
        </row>
        <row r="8654">
          <cell r="A8654" t="str">
            <v>380790011All</v>
          </cell>
          <cell r="B8654">
            <v>29</v>
          </cell>
          <cell r="R8654" t="str">
            <v>380770011All</v>
          </cell>
          <cell r="S8654">
            <v>34</v>
          </cell>
        </row>
        <row r="8655">
          <cell r="A8655" t="str">
            <v>380790016All</v>
          </cell>
          <cell r="B8655">
            <v>43</v>
          </cell>
          <cell r="R8655" t="str">
            <v>380770016All</v>
          </cell>
          <cell r="S8655">
            <v>50</v>
          </cell>
        </row>
        <row r="8656">
          <cell r="A8656" t="str">
            <v>380790031All</v>
          </cell>
          <cell r="B8656">
            <v>15</v>
          </cell>
          <cell r="R8656" t="str">
            <v>380770031All</v>
          </cell>
          <cell r="S8656">
            <v>11</v>
          </cell>
        </row>
        <row r="8657">
          <cell r="A8657" t="str">
            <v>380790041All</v>
          </cell>
          <cell r="B8657">
            <v>50</v>
          </cell>
          <cell r="R8657" t="str">
            <v>380770041All</v>
          </cell>
          <cell r="S8657">
            <v>93</v>
          </cell>
        </row>
        <row r="8658">
          <cell r="A8658" t="str">
            <v>380790067All</v>
          </cell>
          <cell r="B8658">
            <v>1365</v>
          </cell>
          <cell r="R8658" t="str">
            <v>380770067All</v>
          </cell>
          <cell r="S8658">
            <v>1295</v>
          </cell>
        </row>
        <row r="8659">
          <cell r="A8659" t="str">
            <v>380790078All</v>
          </cell>
          <cell r="B8659">
            <v>850</v>
          </cell>
          <cell r="R8659" t="str">
            <v>380770078All</v>
          </cell>
          <cell r="S8659">
            <v>811</v>
          </cell>
        </row>
        <row r="8660">
          <cell r="A8660" t="str">
            <v>380790081All</v>
          </cell>
          <cell r="B8660">
            <v>14</v>
          </cell>
          <cell r="R8660" t="str">
            <v>380770081All</v>
          </cell>
          <cell r="S8660">
            <v>20</v>
          </cell>
        </row>
        <row r="8661">
          <cell r="A8661" t="str">
            <v>380790091All</v>
          </cell>
          <cell r="B8661">
            <v>40</v>
          </cell>
          <cell r="R8661" t="str">
            <v>380770091All</v>
          </cell>
          <cell r="S8661">
            <v>39</v>
          </cell>
        </row>
        <row r="8662">
          <cell r="A8662" t="str">
            <v>380790129All</v>
          </cell>
          <cell r="B8662">
            <v>859</v>
          </cell>
          <cell r="R8662" t="str">
            <v>380770711All</v>
          </cell>
          <cell r="S8662">
            <v>886</v>
          </cell>
        </row>
        <row r="8663">
          <cell r="A8663" t="str">
            <v>380790711All</v>
          </cell>
          <cell r="B8663">
            <v>954</v>
          </cell>
          <cell r="R8663" t="str">
            <v>380790011All</v>
          </cell>
          <cell r="S8663">
            <v>29</v>
          </cell>
        </row>
        <row r="8664">
          <cell r="A8664" t="str">
            <v>380810011All</v>
          </cell>
          <cell r="B8664">
            <v>37</v>
          </cell>
          <cell r="R8664" t="str">
            <v>380790016All</v>
          </cell>
          <cell r="S8664">
            <v>43</v>
          </cell>
        </row>
        <row r="8665">
          <cell r="A8665" t="str">
            <v>380810016All</v>
          </cell>
          <cell r="B8665">
            <v>54</v>
          </cell>
          <cell r="R8665" t="str">
            <v>380790031All</v>
          </cell>
          <cell r="S8665">
            <v>15</v>
          </cell>
        </row>
        <row r="8666">
          <cell r="A8666" t="str">
            <v>380810031All</v>
          </cell>
          <cell r="B8666">
            <v>11</v>
          </cell>
          <cell r="R8666" t="str">
            <v>380790041All</v>
          </cell>
          <cell r="S8666">
            <v>50</v>
          </cell>
        </row>
        <row r="8667">
          <cell r="A8667" t="str">
            <v>380810041All</v>
          </cell>
          <cell r="B8667">
            <v>93</v>
          </cell>
          <cell r="R8667" t="str">
            <v>380790067All</v>
          </cell>
          <cell r="S8667">
            <v>1365</v>
          </cell>
        </row>
        <row r="8668">
          <cell r="A8668" t="str">
            <v>380810078All</v>
          </cell>
          <cell r="B8668">
            <v>685</v>
          </cell>
          <cell r="R8668" t="str">
            <v>380790078All</v>
          </cell>
          <cell r="S8668">
            <v>850</v>
          </cell>
        </row>
        <row r="8669">
          <cell r="A8669" t="str">
            <v>380810081All</v>
          </cell>
          <cell r="B8669">
            <v>19</v>
          </cell>
          <cell r="R8669" t="str">
            <v>380790081All</v>
          </cell>
          <cell r="S8669">
            <v>14</v>
          </cell>
        </row>
        <row r="8670">
          <cell r="A8670" t="str">
            <v>380810091All</v>
          </cell>
          <cell r="B8670">
            <v>41</v>
          </cell>
          <cell r="R8670" t="str">
            <v>380790091All</v>
          </cell>
          <cell r="S8670">
            <v>40</v>
          </cell>
        </row>
        <row r="8671">
          <cell r="A8671" t="str">
            <v>380830011All</v>
          </cell>
          <cell r="B8671">
            <v>26</v>
          </cell>
          <cell r="R8671" t="str">
            <v>380790129All</v>
          </cell>
          <cell r="S8671">
            <v>859</v>
          </cell>
        </row>
        <row r="8672">
          <cell r="A8672" t="str">
            <v>380830016All</v>
          </cell>
          <cell r="B8672">
            <v>34</v>
          </cell>
          <cell r="R8672" t="str">
            <v>380790711All</v>
          </cell>
          <cell r="S8672">
            <v>954</v>
          </cell>
        </row>
        <row r="8673">
          <cell r="A8673" t="str">
            <v>380830031All</v>
          </cell>
          <cell r="B8673">
            <v>13</v>
          </cell>
          <cell r="R8673" t="str">
            <v>380810011All</v>
          </cell>
          <cell r="S8673">
            <v>37</v>
          </cell>
        </row>
        <row r="8674">
          <cell r="A8674" t="str">
            <v>380830041All</v>
          </cell>
          <cell r="B8674">
            <v>58</v>
          </cell>
          <cell r="R8674" t="str">
            <v>380810016All</v>
          </cell>
          <cell r="S8674">
            <v>54</v>
          </cell>
        </row>
        <row r="8675">
          <cell r="A8675" t="str">
            <v>380830067All</v>
          </cell>
          <cell r="B8675">
            <v>913</v>
          </cell>
          <cell r="R8675" t="str">
            <v>380810031All</v>
          </cell>
          <cell r="S8675">
            <v>11</v>
          </cell>
        </row>
        <row r="8676">
          <cell r="A8676" t="str">
            <v>380830078All</v>
          </cell>
          <cell r="B8676">
            <v>746</v>
          </cell>
          <cell r="R8676" t="str">
            <v>380810041All</v>
          </cell>
          <cell r="S8676">
            <v>93</v>
          </cell>
        </row>
        <row r="8677">
          <cell r="A8677" t="str">
            <v>380830081All</v>
          </cell>
          <cell r="B8677">
            <v>15</v>
          </cell>
          <cell r="R8677" t="str">
            <v>380810078All</v>
          </cell>
          <cell r="S8677">
            <v>685</v>
          </cell>
        </row>
        <row r="8678">
          <cell r="A8678" t="str">
            <v>380830091All</v>
          </cell>
          <cell r="B8678">
            <v>38</v>
          </cell>
          <cell r="R8678" t="str">
            <v>380810081All</v>
          </cell>
          <cell r="S8678">
            <v>19</v>
          </cell>
        </row>
        <row r="8679">
          <cell r="A8679" t="str">
            <v>380830401All</v>
          </cell>
          <cell r="B8679">
            <v>937</v>
          </cell>
          <cell r="R8679" t="str">
            <v>380810091All</v>
          </cell>
          <cell r="S8679">
            <v>41</v>
          </cell>
        </row>
        <row r="8680">
          <cell r="A8680" t="str">
            <v>380830711All</v>
          </cell>
          <cell r="B8680">
            <v>729</v>
          </cell>
          <cell r="R8680" t="str">
            <v>380830011All</v>
          </cell>
          <cell r="S8680">
            <v>26</v>
          </cell>
        </row>
        <row r="8681">
          <cell r="A8681" t="str">
            <v>380850011All</v>
          </cell>
          <cell r="B8681">
            <v>16</v>
          </cell>
          <cell r="R8681" t="str">
            <v>380830016All</v>
          </cell>
          <cell r="S8681">
            <v>34</v>
          </cell>
        </row>
        <row r="8682">
          <cell r="A8682" t="str">
            <v>380850016All</v>
          </cell>
          <cell r="B8682">
            <v>31</v>
          </cell>
          <cell r="R8682" t="str">
            <v>380830031All</v>
          </cell>
          <cell r="S8682">
            <v>13</v>
          </cell>
        </row>
        <row r="8683">
          <cell r="A8683" t="str">
            <v>380850031All</v>
          </cell>
          <cell r="B8683">
            <v>10</v>
          </cell>
          <cell r="R8683" t="str">
            <v>380830041All</v>
          </cell>
          <cell r="S8683">
            <v>58</v>
          </cell>
        </row>
        <row r="8684">
          <cell r="A8684" t="str">
            <v>380850041Irrigated</v>
          </cell>
          <cell r="B8684">
            <v>84</v>
          </cell>
          <cell r="R8684" t="str">
            <v>380830067All</v>
          </cell>
          <cell r="S8684">
            <v>913</v>
          </cell>
        </row>
        <row r="8685">
          <cell r="A8685" t="str">
            <v>380850067All</v>
          </cell>
          <cell r="B8685">
            <v>951</v>
          </cell>
          <cell r="R8685" t="str">
            <v>380830078All</v>
          </cell>
          <cell r="S8685">
            <v>746</v>
          </cell>
        </row>
        <row r="8686">
          <cell r="A8686" t="str">
            <v>380850078All</v>
          </cell>
          <cell r="B8686">
            <v>683</v>
          </cell>
          <cell r="R8686" t="str">
            <v>380830081All</v>
          </cell>
          <cell r="S8686">
            <v>15</v>
          </cell>
        </row>
        <row r="8687">
          <cell r="A8687" t="str">
            <v>380850091All</v>
          </cell>
          <cell r="B8687">
            <v>20</v>
          </cell>
          <cell r="R8687" t="str">
            <v>380830091All</v>
          </cell>
          <cell r="S8687">
            <v>38</v>
          </cell>
        </row>
        <row r="8688">
          <cell r="A8688" t="str">
            <v>380850711All</v>
          </cell>
          <cell r="B8688">
            <v>630</v>
          </cell>
          <cell r="R8688" t="str">
            <v>380830401All</v>
          </cell>
          <cell r="S8688">
            <v>937</v>
          </cell>
        </row>
        <row r="8689">
          <cell r="A8689" t="str">
            <v>380870011All</v>
          </cell>
          <cell r="B8689">
            <v>20</v>
          </cell>
          <cell r="R8689" t="str">
            <v>380830711All</v>
          </cell>
          <cell r="S8689">
            <v>729</v>
          </cell>
        </row>
        <row r="8690">
          <cell r="A8690" t="str">
            <v>380870016All</v>
          </cell>
          <cell r="B8690">
            <v>32</v>
          </cell>
          <cell r="R8690" t="str">
            <v>380850011All</v>
          </cell>
          <cell r="S8690">
            <v>16</v>
          </cell>
        </row>
        <row r="8691">
          <cell r="A8691" t="str">
            <v>380870031All</v>
          </cell>
          <cell r="B8691">
            <v>10</v>
          </cell>
          <cell r="R8691" t="str">
            <v>380850016All</v>
          </cell>
          <cell r="S8691">
            <v>31</v>
          </cell>
        </row>
        <row r="8692">
          <cell r="A8692" t="str">
            <v>380870067All</v>
          </cell>
          <cell r="B8692">
            <v>972</v>
          </cell>
          <cell r="R8692" t="str">
            <v>380850031All</v>
          </cell>
          <cell r="S8692">
            <v>10</v>
          </cell>
        </row>
        <row r="8693">
          <cell r="A8693" t="str">
            <v>380870078All</v>
          </cell>
          <cell r="B8693">
            <v>692</v>
          </cell>
          <cell r="R8693" t="str">
            <v>380850041Irrigated</v>
          </cell>
          <cell r="S8693">
            <v>84</v>
          </cell>
        </row>
        <row r="8694">
          <cell r="A8694" t="str">
            <v>380870079All</v>
          </cell>
          <cell r="B8694">
            <v>508</v>
          </cell>
          <cell r="R8694" t="str">
            <v>380850067All</v>
          </cell>
          <cell r="S8694">
            <v>951</v>
          </cell>
        </row>
        <row r="8695">
          <cell r="A8695" t="str">
            <v>380870091All</v>
          </cell>
          <cell r="B8695">
            <v>25</v>
          </cell>
          <cell r="R8695" t="str">
            <v>380850078All</v>
          </cell>
          <cell r="S8695">
            <v>683</v>
          </cell>
        </row>
        <row r="8696">
          <cell r="A8696" t="str">
            <v>380870130All</v>
          </cell>
          <cell r="B8696">
            <v>515</v>
          </cell>
          <cell r="R8696" t="str">
            <v>380850091All</v>
          </cell>
          <cell r="S8696">
            <v>20</v>
          </cell>
        </row>
        <row r="8697">
          <cell r="A8697" t="str">
            <v>380870401All</v>
          </cell>
          <cell r="B8697">
            <v>759</v>
          </cell>
          <cell r="R8697" t="str">
            <v>380850711All</v>
          </cell>
          <cell r="S8697">
            <v>630</v>
          </cell>
        </row>
        <row r="8698">
          <cell r="A8698" t="str">
            <v>380870711All</v>
          </cell>
          <cell r="B8698">
            <v>749</v>
          </cell>
          <cell r="R8698" t="str">
            <v>380870011All</v>
          </cell>
          <cell r="S8698">
            <v>20</v>
          </cell>
        </row>
        <row r="8699">
          <cell r="A8699" t="str">
            <v>380890011All</v>
          </cell>
          <cell r="B8699">
            <v>22</v>
          </cell>
          <cell r="R8699" t="str">
            <v>380870016All</v>
          </cell>
          <cell r="S8699">
            <v>32</v>
          </cell>
        </row>
        <row r="8700">
          <cell r="A8700" t="str">
            <v>380890016All</v>
          </cell>
          <cell r="B8700">
            <v>36</v>
          </cell>
          <cell r="R8700" t="str">
            <v>380870031All</v>
          </cell>
          <cell r="S8700">
            <v>10</v>
          </cell>
        </row>
        <row r="8701">
          <cell r="A8701" t="str">
            <v>380890031All</v>
          </cell>
          <cell r="B8701">
            <v>10</v>
          </cell>
          <cell r="R8701" t="str">
            <v>380870067All</v>
          </cell>
          <cell r="S8701">
            <v>972</v>
          </cell>
        </row>
        <row r="8702">
          <cell r="A8702" t="str">
            <v>380890041All</v>
          </cell>
          <cell r="B8702">
            <v>41</v>
          </cell>
          <cell r="R8702" t="str">
            <v>380870078All</v>
          </cell>
          <cell r="S8702">
            <v>692</v>
          </cell>
        </row>
        <row r="8703">
          <cell r="A8703" t="str">
            <v>380890047GAD/GASAll</v>
          </cell>
          <cell r="B8703">
            <v>655</v>
          </cell>
          <cell r="R8703" t="str">
            <v>380870079All</v>
          </cell>
          <cell r="S8703">
            <v>508</v>
          </cell>
        </row>
        <row r="8704">
          <cell r="A8704" t="str">
            <v>380890067All</v>
          </cell>
          <cell r="B8704">
            <v>732</v>
          </cell>
          <cell r="R8704" t="str">
            <v>380870091All</v>
          </cell>
          <cell r="S8704">
            <v>25</v>
          </cell>
        </row>
        <row r="8705">
          <cell r="A8705" t="str">
            <v>380890078All</v>
          </cell>
          <cell r="B8705">
            <v>806</v>
          </cell>
          <cell r="R8705" t="str">
            <v>380870130All</v>
          </cell>
          <cell r="S8705">
            <v>515</v>
          </cell>
        </row>
        <row r="8706">
          <cell r="A8706" t="str">
            <v>380890079All</v>
          </cell>
          <cell r="B8706">
            <v>567</v>
          </cell>
          <cell r="R8706" t="str">
            <v>380870401All</v>
          </cell>
          <cell r="S8706">
            <v>759</v>
          </cell>
        </row>
        <row r="8707">
          <cell r="A8707" t="str">
            <v>380890091All</v>
          </cell>
          <cell r="B8707">
            <v>27</v>
          </cell>
          <cell r="R8707" t="str">
            <v>380870711All</v>
          </cell>
          <cell r="S8707">
            <v>749</v>
          </cell>
        </row>
        <row r="8708">
          <cell r="A8708" t="str">
            <v>380890130All</v>
          </cell>
          <cell r="B8708">
            <v>435</v>
          </cell>
          <cell r="R8708" t="str">
            <v>380890011All</v>
          </cell>
          <cell r="S8708">
            <v>22</v>
          </cell>
        </row>
        <row r="8709">
          <cell r="A8709" t="str">
            <v>380890401All</v>
          </cell>
          <cell r="B8709">
            <v>672</v>
          </cell>
          <cell r="R8709" t="str">
            <v>380890016All</v>
          </cell>
          <cell r="S8709">
            <v>36</v>
          </cell>
        </row>
        <row r="8710">
          <cell r="A8710" t="str">
            <v>380890711All</v>
          </cell>
          <cell r="B8710">
            <v>697</v>
          </cell>
          <cell r="R8710" t="str">
            <v>380890031All</v>
          </cell>
          <cell r="S8710">
            <v>10</v>
          </cell>
        </row>
        <row r="8711">
          <cell r="A8711" t="str">
            <v>380910011All</v>
          </cell>
          <cell r="B8711">
            <v>36</v>
          </cell>
          <cell r="R8711" t="str">
            <v>380890041All</v>
          </cell>
          <cell r="S8711">
            <v>41</v>
          </cell>
        </row>
        <row r="8712">
          <cell r="A8712" t="str">
            <v>380910016All</v>
          </cell>
          <cell r="B8712">
            <v>46</v>
          </cell>
          <cell r="R8712" t="str">
            <v>380890047GAD/GASAll</v>
          </cell>
          <cell r="S8712">
            <v>655</v>
          </cell>
        </row>
        <row r="8713">
          <cell r="A8713" t="str">
            <v>380910031All</v>
          </cell>
          <cell r="B8713">
            <v>13</v>
          </cell>
          <cell r="R8713" t="str">
            <v>380890067All</v>
          </cell>
          <cell r="S8713">
            <v>732</v>
          </cell>
        </row>
        <row r="8714">
          <cell r="A8714" t="str">
            <v>380910041All</v>
          </cell>
          <cell r="B8714">
            <v>78</v>
          </cell>
          <cell r="R8714" t="str">
            <v>380890078All</v>
          </cell>
          <cell r="S8714">
            <v>806</v>
          </cell>
        </row>
        <row r="8715">
          <cell r="A8715" t="str">
            <v>380910067All</v>
          </cell>
          <cell r="B8715">
            <v>1330</v>
          </cell>
          <cell r="R8715" t="str">
            <v>380890079All</v>
          </cell>
          <cell r="S8715">
            <v>567</v>
          </cell>
        </row>
        <row r="8716">
          <cell r="A8716" t="str">
            <v>380910078All</v>
          </cell>
          <cell r="B8716">
            <v>1061</v>
          </cell>
          <cell r="R8716" t="str">
            <v>380890091All</v>
          </cell>
          <cell r="S8716">
            <v>27</v>
          </cell>
        </row>
        <row r="8717">
          <cell r="A8717" t="str">
            <v>380910081All</v>
          </cell>
          <cell r="B8717">
            <v>22</v>
          </cell>
          <cell r="R8717" t="str">
            <v>380890130All</v>
          </cell>
          <cell r="S8717">
            <v>435</v>
          </cell>
        </row>
        <row r="8718">
          <cell r="A8718" t="str">
            <v>380910091All</v>
          </cell>
          <cell r="B8718">
            <v>43</v>
          </cell>
          <cell r="R8718" t="str">
            <v>380890401All</v>
          </cell>
          <cell r="S8718">
            <v>672</v>
          </cell>
        </row>
        <row r="8719">
          <cell r="A8719" t="str">
            <v>380910711All</v>
          </cell>
          <cell r="B8719">
            <v>880</v>
          </cell>
          <cell r="R8719" t="str">
            <v>380890711All</v>
          </cell>
          <cell r="S8719">
            <v>697</v>
          </cell>
        </row>
        <row r="8720">
          <cell r="A8720" t="str">
            <v>380930011All</v>
          </cell>
          <cell r="B8720">
            <v>31</v>
          </cell>
          <cell r="R8720" t="str">
            <v>380910011All</v>
          </cell>
          <cell r="S8720">
            <v>36</v>
          </cell>
        </row>
        <row r="8721">
          <cell r="A8721" t="str">
            <v>380930016All</v>
          </cell>
          <cell r="B8721">
            <v>41</v>
          </cell>
          <cell r="R8721" t="str">
            <v>380910016All</v>
          </cell>
          <cell r="S8721">
            <v>46</v>
          </cell>
        </row>
        <row r="8722">
          <cell r="A8722" t="str">
            <v>380930031All</v>
          </cell>
          <cell r="B8722">
            <v>12</v>
          </cell>
          <cell r="R8722" t="str">
            <v>380910031All</v>
          </cell>
          <cell r="S8722">
            <v>13</v>
          </cell>
        </row>
        <row r="8723">
          <cell r="A8723" t="str">
            <v>380930041All</v>
          </cell>
          <cell r="B8723">
            <v>71</v>
          </cell>
          <cell r="R8723" t="str">
            <v>380910041All</v>
          </cell>
          <cell r="S8723">
            <v>78</v>
          </cell>
        </row>
        <row r="8724">
          <cell r="A8724" t="str">
            <v>380930067All</v>
          </cell>
          <cell r="B8724">
            <v>1330</v>
          </cell>
          <cell r="R8724" t="str">
            <v>380910067All</v>
          </cell>
          <cell r="S8724">
            <v>1330</v>
          </cell>
        </row>
        <row r="8725">
          <cell r="A8725" t="str">
            <v>380930078All</v>
          </cell>
          <cell r="B8725">
            <v>801</v>
          </cell>
          <cell r="R8725" t="str">
            <v>380910078All</v>
          </cell>
          <cell r="S8725">
            <v>1061</v>
          </cell>
        </row>
        <row r="8726">
          <cell r="A8726" t="str">
            <v>380930081All</v>
          </cell>
          <cell r="B8726">
            <v>21</v>
          </cell>
          <cell r="R8726" t="str">
            <v>380910081All</v>
          </cell>
          <cell r="S8726">
            <v>22</v>
          </cell>
        </row>
        <row r="8727">
          <cell r="A8727" t="str">
            <v>380930091All</v>
          </cell>
          <cell r="B8727">
            <v>41</v>
          </cell>
          <cell r="R8727" t="str">
            <v>380910091All</v>
          </cell>
          <cell r="S8727">
            <v>43</v>
          </cell>
        </row>
        <row r="8728">
          <cell r="A8728" t="str">
            <v>380930711All</v>
          </cell>
          <cell r="B8728">
            <v>818</v>
          </cell>
          <cell r="R8728" t="str">
            <v>380910711All</v>
          </cell>
          <cell r="S8728">
            <v>880</v>
          </cell>
        </row>
        <row r="8729">
          <cell r="A8729" t="str">
            <v>380950011All</v>
          </cell>
          <cell r="B8729">
            <v>30</v>
          </cell>
          <cell r="R8729" t="str">
            <v>380930011All</v>
          </cell>
          <cell r="S8729">
            <v>31</v>
          </cell>
        </row>
        <row r="8730">
          <cell r="A8730" t="str">
            <v>380950016All</v>
          </cell>
          <cell r="B8730">
            <v>41</v>
          </cell>
          <cell r="R8730" t="str">
            <v>380930016All</v>
          </cell>
          <cell r="S8730">
            <v>41</v>
          </cell>
        </row>
        <row r="8731">
          <cell r="A8731" t="str">
            <v>380950031All</v>
          </cell>
          <cell r="B8731">
            <v>15</v>
          </cell>
          <cell r="R8731" t="str">
            <v>380930031All</v>
          </cell>
          <cell r="S8731">
            <v>12</v>
          </cell>
        </row>
        <row r="8732">
          <cell r="A8732" t="str">
            <v>380950041All</v>
          </cell>
          <cell r="B8732">
            <v>60</v>
          </cell>
          <cell r="R8732" t="str">
            <v>380930041All</v>
          </cell>
          <cell r="S8732">
            <v>71</v>
          </cell>
        </row>
        <row r="8733">
          <cell r="A8733" t="str">
            <v>380950067All</v>
          </cell>
          <cell r="B8733">
            <v>1260</v>
          </cell>
          <cell r="R8733" t="str">
            <v>380930067All</v>
          </cell>
          <cell r="S8733">
            <v>1330</v>
          </cell>
        </row>
        <row r="8734">
          <cell r="A8734" t="str">
            <v>380950078All</v>
          </cell>
          <cell r="B8734">
            <v>713</v>
          </cell>
          <cell r="R8734" t="str">
            <v>380930078All</v>
          </cell>
          <cell r="S8734">
            <v>801</v>
          </cell>
        </row>
        <row r="8735">
          <cell r="A8735" t="str">
            <v>380950081All</v>
          </cell>
          <cell r="B8735">
            <v>15</v>
          </cell>
          <cell r="R8735" t="str">
            <v>380930081All</v>
          </cell>
          <cell r="S8735">
            <v>21</v>
          </cell>
        </row>
        <row r="8736">
          <cell r="A8736" t="str">
            <v>380950091All</v>
          </cell>
          <cell r="B8736">
            <v>39</v>
          </cell>
          <cell r="R8736" t="str">
            <v>380930091All</v>
          </cell>
          <cell r="S8736">
            <v>41</v>
          </cell>
        </row>
        <row r="8737">
          <cell r="A8737" t="str">
            <v>380950130All</v>
          </cell>
          <cell r="B8737">
            <v>678</v>
          </cell>
          <cell r="R8737" t="str">
            <v>380930711All</v>
          </cell>
          <cell r="S8737">
            <v>818</v>
          </cell>
        </row>
        <row r="8738">
          <cell r="A8738" t="str">
            <v>380950711All</v>
          </cell>
          <cell r="B8738">
            <v>802</v>
          </cell>
          <cell r="R8738" t="str">
            <v>380950011All</v>
          </cell>
          <cell r="S8738">
            <v>30</v>
          </cell>
        </row>
        <row r="8739">
          <cell r="A8739" t="str">
            <v>380970011All</v>
          </cell>
          <cell r="B8739">
            <v>39</v>
          </cell>
          <cell r="R8739" t="str">
            <v>380950016All</v>
          </cell>
          <cell r="S8739">
            <v>41</v>
          </cell>
        </row>
        <row r="8740">
          <cell r="A8740" t="str">
            <v>380970016All</v>
          </cell>
          <cell r="B8740">
            <v>57</v>
          </cell>
          <cell r="R8740" t="str">
            <v>380950031All</v>
          </cell>
          <cell r="S8740">
            <v>15</v>
          </cell>
        </row>
        <row r="8741">
          <cell r="A8741" t="str">
            <v>380970031All</v>
          </cell>
          <cell r="B8741">
            <v>11</v>
          </cell>
          <cell r="R8741" t="str">
            <v>380950041All</v>
          </cell>
          <cell r="S8741">
            <v>60</v>
          </cell>
        </row>
        <row r="8742">
          <cell r="A8742" t="str">
            <v>380970041All</v>
          </cell>
          <cell r="B8742">
            <v>88</v>
          </cell>
          <cell r="R8742" t="str">
            <v>380950067All</v>
          </cell>
          <cell r="S8742">
            <v>1260</v>
          </cell>
        </row>
        <row r="8743">
          <cell r="A8743" t="str">
            <v>380970067All</v>
          </cell>
          <cell r="B8743">
            <v>1540</v>
          </cell>
          <cell r="R8743" t="str">
            <v>380950078All</v>
          </cell>
          <cell r="S8743">
            <v>713</v>
          </cell>
        </row>
        <row r="8744">
          <cell r="A8744" t="str">
            <v>380970078All</v>
          </cell>
          <cell r="B8744">
            <v>872</v>
          </cell>
          <cell r="R8744" t="str">
            <v>380950081All</v>
          </cell>
          <cell r="S8744">
            <v>15</v>
          </cell>
        </row>
        <row r="8745">
          <cell r="A8745" t="str">
            <v>380970081All</v>
          </cell>
          <cell r="B8745">
            <v>23</v>
          </cell>
          <cell r="R8745" t="str">
            <v>380950091All</v>
          </cell>
          <cell r="S8745">
            <v>39</v>
          </cell>
        </row>
        <row r="8746">
          <cell r="A8746" t="str">
            <v>380970091All</v>
          </cell>
          <cell r="B8746">
            <v>44</v>
          </cell>
          <cell r="R8746" t="str">
            <v>380950130All</v>
          </cell>
          <cell r="S8746">
            <v>678</v>
          </cell>
        </row>
        <row r="8747">
          <cell r="A8747" t="str">
            <v>380970711All</v>
          </cell>
          <cell r="B8747">
            <v>875</v>
          </cell>
          <cell r="R8747" t="str">
            <v>380950711All</v>
          </cell>
          <cell r="S8747">
            <v>802</v>
          </cell>
        </row>
        <row r="8748">
          <cell r="A8748" t="str">
            <v>380990011All</v>
          </cell>
          <cell r="B8748">
            <v>36</v>
          </cell>
          <cell r="R8748" t="str">
            <v>380970011All</v>
          </cell>
          <cell r="S8748">
            <v>39</v>
          </cell>
        </row>
        <row r="8749">
          <cell r="A8749" t="str">
            <v>380990016All</v>
          </cell>
          <cell r="B8749">
            <v>50</v>
          </cell>
          <cell r="R8749" t="str">
            <v>380970016All</v>
          </cell>
          <cell r="S8749">
            <v>57</v>
          </cell>
        </row>
        <row r="8750">
          <cell r="A8750" t="str">
            <v>380990031All</v>
          </cell>
          <cell r="B8750">
            <v>16</v>
          </cell>
          <cell r="R8750" t="str">
            <v>380970031All</v>
          </cell>
          <cell r="S8750">
            <v>11</v>
          </cell>
        </row>
        <row r="8751">
          <cell r="A8751" t="str">
            <v>380990041All</v>
          </cell>
          <cell r="B8751">
            <v>76</v>
          </cell>
          <cell r="R8751" t="str">
            <v>380970041All</v>
          </cell>
          <cell r="S8751">
            <v>88</v>
          </cell>
        </row>
        <row r="8752">
          <cell r="A8752" t="str">
            <v>380990067All</v>
          </cell>
          <cell r="B8752">
            <v>1225</v>
          </cell>
          <cell r="R8752" t="str">
            <v>380970067All</v>
          </cell>
          <cell r="S8752">
            <v>1540</v>
          </cell>
        </row>
        <row r="8753">
          <cell r="A8753" t="str">
            <v>380990078All</v>
          </cell>
          <cell r="B8753">
            <v>794</v>
          </cell>
          <cell r="R8753" t="str">
            <v>380970078All</v>
          </cell>
          <cell r="S8753">
            <v>872</v>
          </cell>
        </row>
        <row r="8754">
          <cell r="A8754" t="str">
            <v>380990081All</v>
          </cell>
          <cell r="B8754">
            <v>18</v>
          </cell>
          <cell r="R8754" t="str">
            <v>380970081All</v>
          </cell>
          <cell r="S8754">
            <v>23</v>
          </cell>
        </row>
        <row r="8755">
          <cell r="A8755" t="str">
            <v>380990091All</v>
          </cell>
          <cell r="B8755">
            <v>41</v>
          </cell>
          <cell r="R8755" t="str">
            <v>380970091All</v>
          </cell>
          <cell r="S8755">
            <v>44</v>
          </cell>
        </row>
        <row r="8756">
          <cell r="A8756" t="str">
            <v>380990129All</v>
          </cell>
          <cell r="B8756">
            <v>827</v>
          </cell>
          <cell r="R8756" t="str">
            <v>380970711All</v>
          </cell>
          <cell r="S8756">
            <v>875</v>
          </cell>
        </row>
        <row r="8757">
          <cell r="A8757" t="str">
            <v>380990711All</v>
          </cell>
          <cell r="B8757">
            <v>918</v>
          </cell>
          <cell r="R8757" t="str">
            <v>380990011All</v>
          </cell>
          <cell r="S8757">
            <v>36</v>
          </cell>
        </row>
        <row r="8758">
          <cell r="A8758" t="str">
            <v>381010011All</v>
          </cell>
          <cell r="B8758">
            <v>28</v>
          </cell>
          <cell r="R8758" t="str">
            <v>380990016All</v>
          </cell>
          <cell r="S8758">
            <v>50</v>
          </cell>
        </row>
        <row r="8759">
          <cell r="A8759" t="str">
            <v>381010016All</v>
          </cell>
          <cell r="B8759">
            <v>43</v>
          </cell>
          <cell r="R8759" t="str">
            <v>380990031All</v>
          </cell>
          <cell r="S8759">
            <v>16</v>
          </cell>
        </row>
        <row r="8760">
          <cell r="A8760" t="str">
            <v>381010031All</v>
          </cell>
          <cell r="B8760">
            <v>15</v>
          </cell>
          <cell r="R8760" t="str">
            <v>380990041All</v>
          </cell>
          <cell r="S8760">
            <v>76</v>
          </cell>
        </row>
        <row r="8761">
          <cell r="A8761" t="str">
            <v>381010041All</v>
          </cell>
          <cell r="B8761">
            <v>55</v>
          </cell>
          <cell r="R8761" t="str">
            <v>380990067All</v>
          </cell>
          <cell r="S8761">
            <v>1225</v>
          </cell>
        </row>
        <row r="8762">
          <cell r="A8762" t="str">
            <v>381010047GAD/GASAll</v>
          </cell>
          <cell r="B8762">
            <v>956</v>
          </cell>
          <cell r="R8762" t="str">
            <v>380990078All</v>
          </cell>
          <cell r="S8762">
            <v>794</v>
          </cell>
        </row>
        <row r="8763">
          <cell r="A8763" t="str">
            <v>381010047GARAll</v>
          </cell>
          <cell r="B8763">
            <v>956</v>
          </cell>
          <cell r="R8763" t="str">
            <v>380990081All</v>
          </cell>
          <cell r="S8763">
            <v>18</v>
          </cell>
        </row>
        <row r="8764">
          <cell r="A8764" t="str">
            <v>381010067All</v>
          </cell>
          <cell r="B8764">
            <v>1365</v>
          </cell>
          <cell r="R8764" t="str">
            <v>380990091All</v>
          </cell>
          <cell r="S8764">
            <v>41</v>
          </cell>
        </row>
        <row r="8765">
          <cell r="A8765" t="str">
            <v>381010078All</v>
          </cell>
          <cell r="B8765">
            <v>904</v>
          </cell>
          <cell r="R8765" t="str">
            <v>380990129All</v>
          </cell>
          <cell r="S8765">
            <v>827</v>
          </cell>
        </row>
        <row r="8766">
          <cell r="A8766" t="str">
            <v>381010079All</v>
          </cell>
          <cell r="B8766">
            <v>385</v>
          </cell>
          <cell r="R8766" t="str">
            <v>380990711All</v>
          </cell>
          <cell r="S8766">
            <v>918</v>
          </cell>
        </row>
        <row r="8767">
          <cell r="A8767" t="str">
            <v>381010081All</v>
          </cell>
          <cell r="B8767">
            <v>15</v>
          </cell>
          <cell r="R8767" t="str">
            <v>381010011All</v>
          </cell>
          <cell r="S8767">
            <v>28</v>
          </cell>
        </row>
        <row r="8768">
          <cell r="A8768" t="str">
            <v>381010091All</v>
          </cell>
          <cell r="B8768">
            <v>39</v>
          </cell>
          <cell r="R8768" t="str">
            <v>381010016All</v>
          </cell>
          <cell r="S8768">
            <v>43</v>
          </cell>
        </row>
        <row r="8769">
          <cell r="A8769" t="str">
            <v>381010130All</v>
          </cell>
          <cell r="B8769">
            <v>468</v>
          </cell>
          <cell r="R8769" t="str">
            <v>381010031All</v>
          </cell>
          <cell r="S8769">
            <v>15</v>
          </cell>
        </row>
        <row r="8770">
          <cell r="A8770" t="str">
            <v>381010401All</v>
          </cell>
          <cell r="B8770">
            <v>1065</v>
          </cell>
          <cell r="R8770" t="str">
            <v>381010041All</v>
          </cell>
          <cell r="S8770">
            <v>55</v>
          </cell>
        </row>
        <row r="8771">
          <cell r="A8771" t="str">
            <v>381010711All</v>
          </cell>
          <cell r="B8771">
            <v>851</v>
          </cell>
          <cell r="R8771" t="str">
            <v>381010047GAD/GASAll</v>
          </cell>
          <cell r="S8771">
            <v>956</v>
          </cell>
        </row>
        <row r="8772">
          <cell r="A8772" t="str">
            <v>381030011All</v>
          </cell>
          <cell r="B8772">
            <v>32</v>
          </cell>
          <cell r="R8772" t="str">
            <v>381010047GARAll</v>
          </cell>
          <cell r="S8772">
            <v>956</v>
          </cell>
        </row>
        <row r="8773">
          <cell r="A8773" t="str">
            <v>381030016All</v>
          </cell>
          <cell r="B8773">
            <v>43</v>
          </cell>
          <cell r="R8773" t="str">
            <v>381010067All</v>
          </cell>
          <cell r="S8773">
            <v>1365</v>
          </cell>
        </row>
        <row r="8774">
          <cell r="A8774" t="str">
            <v>381030031All</v>
          </cell>
          <cell r="B8774">
            <v>12</v>
          </cell>
          <cell r="R8774" t="str">
            <v>381010078All</v>
          </cell>
          <cell r="S8774">
            <v>904</v>
          </cell>
        </row>
        <row r="8775">
          <cell r="A8775" t="str">
            <v>381030041All</v>
          </cell>
          <cell r="B8775">
            <v>62</v>
          </cell>
          <cell r="R8775" t="str">
            <v>381010079All</v>
          </cell>
          <cell r="S8775">
            <v>385</v>
          </cell>
        </row>
        <row r="8776">
          <cell r="A8776" t="str">
            <v>381030067All</v>
          </cell>
          <cell r="B8776">
            <v>1020</v>
          </cell>
          <cell r="R8776" t="str">
            <v>381010081All</v>
          </cell>
          <cell r="S8776">
            <v>15</v>
          </cell>
        </row>
        <row r="8777">
          <cell r="A8777" t="str">
            <v>381030078All</v>
          </cell>
          <cell r="B8777">
            <v>770</v>
          </cell>
          <cell r="R8777" t="str">
            <v>381010091All</v>
          </cell>
          <cell r="S8777">
            <v>39</v>
          </cell>
        </row>
        <row r="8778">
          <cell r="A8778" t="str">
            <v>381030081All</v>
          </cell>
          <cell r="B8778">
            <v>18</v>
          </cell>
          <cell r="R8778" t="str">
            <v>381010130All</v>
          </cell>
          <cell r="S8778">
            <v>468</v>
          </cell>
        </row>
        <row r="8779">
          <cell r="A8779" t="str">
            <v>381030091All</v>
          </cell>
          <cell r="B8779">
            <v>39</v>
          </cell>
          <cell r="R8779" t="str">
            <v>381010401All</v>
          </cell>
          <cell r="S8779">
            <v>1065</v>
          </cell>
        </row>
        <row r="8780">
          <cell r="A8780" t="str">
            <v>381030711All</v>
          </cell>
          <cell r="B8780">
            <v>708</v>
          </cell>
          <cell r="R8780" t="str">
            <v>381010711All</v>
          </cell>
          <cell r="S8780">
            <v>851</v>
          </cell>
        </row>
        <row r="8781">
          <cell r="A8781" t="str">
            <v>381050011All</v>
          </cell>
          <cell r="B8781">
            <v>21</v>
          </cell>
          <cell r="R8781" t="str">
            <v>381030011All</v>
          </cell>
          <cell r="S8781">
            <v>32</v>
          </cell>
        </row>
        <row r="8782">
          <cell r="A8782" t="str">
            <v>381050016All</v>
          </cell>
          <cell r="B8782">
            <v>28</v>
          </cell>
          <cell r="R8782" t="str">
            <v>381030016All</v>
          </cell>
          <cell r="S8782">
            <v>43</v>
          </cell>
        </row>
        <row r="8783">
          <cell r="A8783" t="str">
            <v>381050031All</v>
          </cell>
          <cell r="B8783">
            <v>11</v>
          </cell>
          <cell r="R8783" t="str">
            <v>381030031All</v>
          </cell>
          <cell r="S8783">
            <v>12</v>
          </cell>
        </row>
        <row r="8784">
          <cell r="A8784" t="str">
            <v>381050041Irrigated</v>
          </cell>
          <cell r="B8784">
            <v>74</v>
          </cell>
          <cell r="R8784" t="str">
            <v>381030041All</v>
          </cell>
          <cell r="S8784">
            <v>62</v>
          </cell>
        </row>
        <row r="8785">
          <cell r="A8785" t="str">
            <v>381050047GAD/GASAll</v>
          </cell>
          <cell r="B8785">
            <v>955</v>
          </cell>
          <cell r="R8785" t="str">
            <v>381030067All</v>
          </cell>
          <cell r="S8785">
            <v>1020</v>
          </cell>
        </row>
        <row r="8786">
          <cell r="A8786" t="str">
            <v>381050047GARAll</v>
          </cell>
          <cell r="B8786">
            <v>955</v>
          </cell>
          <cell r="R8786" t="str">
            <v>381030078All</v>
          </cell>
          <cell r="S8786">
            <v>770</v>
          </cell>
        </row>
        <row r="8787">
          <cell r="A8787" t="str">
            <v>381050067All</v>
          </cell>
          <cell r="B8787">
            <v>1085</v>
          </cell>
          <cell r="R8787" t="str">
            <v>381030081All</v>
          </cell>
          <cell r="S8787">
            <v>18</v>
          </cell>
        </row>
        <row r="8788">
          <cell r="A8788" t="str">
            <v>381050078All</v>
          </cell>
          <cell r="B8788">
            <v>727</v>
          </cell>
          <cell r="R8788" t="str">
            <v>381030091All</v>
          </cell>
          <cell r="S8788">
            <v>39</v>
          </cell>
        </row>
        <row r="8789">
          <cell r="A8789" t="str">
            <v>381050079All</v>
          </cell>
          <cell r="B8789">
            <v>539</v>
          </cell>
          <cell r="R8789" t="str">
            <v>381030711All</v>
          </cell>
          <cell r="S8789">
            <v>708</v>
          </cell>
        </row>
        <row r="8790">
          <cell r="A8790" t="str">
            <v>381050091All</v>
          </cell>
          <cell r="B8790">
            <v>31</v>
          </cell>
          <cell r="R8790" t="str">
            <v>381050011All</v>
          </cell>
          <cell r="S8790">
            <v>21</v>
          </cell>
        </row>
        <row r="8791">
          <cell r="A8791" t="str">
            <v>381050130All</v>
          </cell>
          <cell r="B8791">
            <v>459</v>
          </cell>
          <cell r="R8791" t="str">
            <v>381050016All</v>
          </cell>
          <cell r="S8791">
            <v>28</v>
          </cell>
        </row>
        <row r="8792">
          <cell r="A8792" t="str">
            <v>381050401All</v>
          </cell>
          <cell r="B8792">
            <v>890</v>
          </cell>
          <cell r="R8792" t="str">
            <v>381050031All</v>
          </cell>
          <cell r="S8792">
            <v>11</v>
          </cell>
        </row>
        <row r="8793">
          <cell r="A8793" t="str">
            <v>381050711All</v>
          </cell>
          <cell r="B8793">
            <v>703</v>
          </cell>
          <cell r="R8793" t="str">
            <v>381050041Irrigated</v>
          </cell>
          <cell r="S8793">
            <v>74</v>
          </cell>
        </row>
        <row r="8794">
          <cell r="A8794" t="str">
            <v>390010011All</v>
          </cell>
          <cell r="B8794">
            <v>35</v>
          </cell>
          <cell r="R8794" t="str">
            <v>381050047GAD/GASAll</v>
          </cell>
          <cell r="S8794">
            <v>955</v>
          </cell>
        </row>
        <row r="8795">
          <cell r="A8795" t="str">
            <v>390010041All</v>
          </cell>
          <cell r="B8795">
            <v>85</v>
          </cell>
          <cell r="R8795" t="str">
            <v>381050047GARAll</v>
          </cell>
          <cell r="S8795">
            <v>955</v>
          </cell>
        </row>
        <row r="8796">
          <cell r="A8796" t="str">
            <v>390010081All</v>
          </cell>
          <cell r="B8796">
            <v>25</v>
          </cell>
          <cell r="R8796" t="str">
            <v>381050067All</v>
          </cell>
          <cell r="S8796">
            <v>1085</v>
          </cell>
        </row>
        <row r="8797">
          <cell r="A8797" t="str">
            <v>390030011All</v>
          </cell>
          <cell r="B8797">
            <v>46</v>
          </cell>
          <cell r="R8797" t="str">
            <v>381050078All</v>
          </cell>
          <cell r="S8797">
            <v>727</v>
          </cell>
        </row>
        <row r="8798">
          <cell r="A8798" t="str">
            <v>390030041All</v>
          </cell>
          <cell r="B8798">
            <v>92</v>
          </cell>
          <cell r="R8798" t="str">
            <v>381050079All</v>
          </cell>
          <cell r="S8798">
            <v>539</v>
          </cell>
        </row>
        <row r="8799">
          <cell r="A8799" t="str">
            <v>390030081All</v>
          </cell>
          <cell r="B8799">
            <v>29</v>
          </cell>
          <cell r="R8799" t="str">
            <v>381050091All</v>
          </cell>
          <cell r="S8799">
            <v>31</v>
          </cell>
        </row>
        <row r="8800">
          <cell r="A8800" t="str">
            <v>390050011All</v>
          </cell>
          <cell r="B8800">
            <v>41</v>
          </cell>
          <cell r="R8800" t="str">
            <v>381050130All</v>
          </cell>
          <cell r="S8800">
            <v>459</v>
          </cell>
        </row>
        <row r="8801">
          <cell r="A8801" t="str">
            <v>390050016All</v>
          </cell>
          <cell r="B8801">
            <v>41</v>
          </cell>
          <cell r="R8801" t="str">
            <v>381050401All</v>
          </cell>
          <cell r="S8801">
            <v>890</v>
          </cell>
        </row>
        <row r="8802">
          <cell r="A8802" t="str">
            <v>390050041All</v>
          </cell>
          <cell r="B8802">
            <v>90</v>
          </cell>
          <cell r="R8802" t="str">
            <v>381050711All</v>
          </cell>
          <cell r="S8802">
            <v>703</v>
          </cell>
        </row>
        <row r="8803">
          <cell r="A8803" t="str">
            <v>390050081All</v>
          </cell>
          <cell r="B8803">
            <v>27</v>
          </cell>
          <cell r="R8803" t="str">
            <v>390010011All</v>
          </cell>
          <cell r="S8803">
            <v>35</v>
          </cell>
        </row>
        <row r="8804">
          <cell r="A8804" t="str">
            <v>390070011All</v>
          </cell>
          <cell r="B8804">
            <v>34</v>
          </cell>
          <cell r="R8804" t="str">
            <v>390010041All</v>
          </cell>
          <cell r="S8804">
            <v>85</v>
          </cell>
        </row>
        <row r="8805">
          <cell r="A8805" t="str">
            <v>390070016All</v>
          </cell>
          <cell r="B8805">
            <v>38</v>
          </cell>
          <cell r="R8805" t="str">
            <v>390010081All</v>
          </cell>
          <cell r="S8805">
            <v>25</v>
          </cell>
        </row>
        <row r="8806">
          <cell r="A8806" t="str">
            <v>390070041All</v>
          </cell>
          <cell r="B8806">
            <v>85</v>
          </cell>
          <cell r="R8806" t="str">
            <v>390030011All</v>
          </cell>
          <cell r="S8806">
            <v>46</v>
          </cell>
        </row>
        <row r="8807">
          <cell r="A8807" t="str">
            <v>390070081All</v>
          </cell>
          <cell r="B8807">
            <v>27</v>
          </cell>
          <cell r="R8807" t="str">
            <v>390030041All</v>
          </cell>
          <cell r="S8807">
            <v>92</v>
          </cell>
        </row>
        <row r="8808">
          <cell r="A8808" t="str">
            <v>390090011All</v>
          </cell>
          <cell r="B8808">
            <v>33</v>
          </cell>
          <cell r="R8808" t="str">
            <v>390030081All</v>
          </cell>
          <cell r="S8808">
            <v>29</v>
          </cell>
        </row>
        <row r="8809">
          <cell r="A8809" t="str">
            <v>390090041All</v>
          </cell>
          <cell r="B8809">
            <v>73</v>
          </cell>
          <cell r="R8809" t="str">
            <v>390050011All</v>
          </cell>
          <cell r="S8809">
            <v>41</v>
          </cell>
        </row>
        <row r="8810">
          <cell r="A8810" t="str">
            <v>390090081All</v>
          </cell>
          <cell r="B8810">
            <v>25</v>
          </cell>
          <cell r="R8810" t="str">
            <v>390050016All</v>
          </cell>
          <cell r="S8810">
            <v>41</v>
          </cell>
        </row>
        <row r="8811">
          <cell r="A8811" t="str">
            <v>390110011All</v>
          </cell>
          <cell r="B8811">
            <v>48</v>
          </cell>
          <cell r="R8811" t="str">
            <v>390050041All</v>
          </cell>
          <cell r="S8811">
            <v>90</v>
          </cell>
        </row>
        <row r="8812">
          <cell r="A8812" t="str">
            <v>390110016All</v>
          </cell>
          <cell r="B8812">
            <v>36</v>
          </cell>
          <cell r="R8812" t="str">
            <v>390050081All</v>
          </cell>
          <cell r="S8812">
            <v>27</v>
          </cell>
        </row>
        <row r="8813">
          <cell r="A8813" t="str">
            <v>390110041All</v>
          </cell>
          <cell r="B8813">
            <v>99</v>
          </cell>
          <cell r="R8813" t="str">
            <v>390070011All</v>
          </cell>
          <cell r="S8813">
            <v>34</v>
          </cell>
        </row>
        <row r="8814">
          <cell r="A8814" t="str">
            <v>390110081All</v>
          </cell>
          <cell r="B8814">
            <v>32</v>
          </cell>
          <cell r="R8814" t="str">
            <v>390070016All</v>
          </cell>
          <cell r="S8814">
            <v>38</v>
          </cell>
        </row>
        <row r="8815">
          <cell r="A8815" t="str">
            <v>390130041All</v>
          </cell>
          <cell r="B8815">
            <v>60</v>
          </cell>
          <cell r="R8815" t="str">
            <v>390070041All</v>
          </cell>
          <cell r="S8815">
            <v>85</v>
          </cell>
        </row>
        <row r="8816">
          <cell r="A8816" t="str">
            <v>390150011All</v>
          </cell>
          <cell r="B8816">
            <v>34</v>
          </cell>
          <cell r="R8816" t="str">
            <v>390070081All</v>
          </cell>
          <cell r="S8816">
            <v>27</v>
          </cell>
        </row>
        <row r="8817">
          <cell r="A8817" t="str">
            <v>390150041All</v>
          </cell>
          <cell r="B8817">
            <v>93</v>
          </cell>
          <cell r="R8817" t="str">
            <v>390090011All</v>
          </cell>
          <cell r="S8817">
            <v>33</v>
          </cell>
        </row>
        <row r="8818">
          <cell r="A8818" t="str">
            <v>390150081All</v>
          </cell>
          <cell r="B8818">
            <v>27</v>
          </cell>
          <cell r="R8818" t="str">
            <v>390090041All</v>
          </cell>
          <cell r="S8818">
            <v>73</v>
          </cell>
        </row>
        <row r="8819">
          <cell r="A8819" t="str">
            <v>390170011All</v>
          </cell>
          <cell r="B8819">
            <v>41</v>
          </cell>
          <cell r="R8819" t="str">
            <v>390090081All</v>
          </cell>
          <cell r="S8819">
            <v>25</v>
          </cell>
        </row>
        <row r="8820">
          <cell r="A8820" t="str">
            <v>390170041All</v>
          </cell>
          <cell r="B8820">
            <v>93</v>
          </cell>
          <cell r="R8820" t="str">
            <v>390110011All</v>
          </cell>
          <cell r="S8820">
            <v>48</v>
          </cell>
        </row>
        <row r="8821">
          <cell r="A8821" t="str">
            <v>390170081All</v>
          </cell>
          <cell r="B8821">
            <v>27</v>
          </cell>
          <cell r="R8821" t="str">
            <v>390110016All</v>
          </cell>
          <cell r="S8821">
            <v>36</v>
          </cell>
        </row>
        <row r="8822">
          <cell r="A8822" t="str">
            <v>390190011All</v>
          </cell>
          <cell r="B8822">
            <v>35</v>
          </cell>
          <cell r="R8822" t="str">
            <v>390110041All</v>
          </cell>
          <cell r="S8822">
            <v>99</v>
          </cell>
        </row>
        <row r="8823">
          <cell r="A8823" t="str">
            <v>390190016All</v>
          </cell>
          <cell r="B8823">
            <v>36</v>
          </cell>
          <cell r="R8823" t="str">
            <v>390110081All</v>
          </cell>
          <cell r="S8823">
            <v>32</v>
          </cell>
        </row>
        <row r="8824">
          <cell r="A8824" t="str">
            <v>390190041All</v>
          </cell>
          <cell r="B8824">
            <v>67</v>
          </cell>
          <cell r="R8824" t="str">
            <v>390130041All</v>
          </cell>
          <cell r="S8824">
            <v>60</v>
          </cell>
        </row>
        <row r="8825">
          <cell r="A8825" t="str">
            <v>390190081All</v>
          </cell>
          <cell r="B8825">
            <v>23</v>
          </cell>
          <cell r="R8825" t="str">
            <v>390150011All</v>
          </cell>
          <cell r="S8825">
            <v>34</v>
          </cell>
        </row>
        <row r="8826">
          <cell r="A8826" t="str">
            <v>390210011All</v>
          </cell>
          <cell r="B8826">
            <v>47</v>
          </cell>
          <cell r="R8826" t="str">
            <v>390150041All</v>
          </cell>
          <cell r="S8826">
            <v>93</v>
          </cell>
        </row>
        <row r="8827">
          <cell r="A8827" t="str">
            <v>390210041All</v>
          </cell>
          <cell r="B8827">
            <v>106</v>
          </cell>
          <cell r="R8827" t="str">
            <v>390150081All</v>
          </cell>
          <cell r="S8827">
            <v>27</v>
          </cell>
        </row>
        <row r="8828">
          <cell r="A8828" t="str">
            <v>390210081All</v>
          </cell>
          <cell r="B8828">
            <v>32</v>
          </cell>
          <cell r="R8828" t="str">
            <v>390170011All</v>
          </cell>
          <cell r="S8828">
            <v>41</v>
          </cell>
        </row>
        <row r="8829">
          <cell r="A8829" t="str">
            <v>390230011All</v>
          </cell>
          <cell r="B8829">
            <v>48</v>
          </cell>
          <cell r="R8829" t="str">
            <v>390170041All</v>
          </cell>
          <cell r="S8829">
            <v>93</v>
          </cell>
        </row>
        <row r="8830">
          <cell r="A8830" t="str">
            <v>390230041All</v>
          </cell>
          <cell r="B8830">
            <v>110</v>
          </cell>
          <cell r="R8830" t="str">
            <v>390170081All</v>
          </cell>
          <cell r="S8830">
            <v>27</v>
          </cell>
        </row>
        <row r="8831">
          <cell r="A8831" t="str">
            <v>390230081All</v>
          </cell>
          <cell r="B8831">
            <v>34</v>
          </cell>
          <cell r="R8831" t="str">
            <v>390190011All</v>
          </cell>
          <cell r="S8831">
            <v>35</v>
          </cell>
        </row>
        <row r="8832">
          <cell r="A8832" t="str">
            <v>390250011All</v>
          </cell>
          <cell r="B8832">
            <v>34</v>
          </cell>
          <cell r="R8832" t="str">
            <v>390190016All</v>
          </cell>
          <cell r="S8832">
            <v>36</v>
          </cell>
        </row>
        <row r="8833">
          <cell r="A8833" t="str">
            <v>390250041All</v>
          </cell>
          <cell r="B8833">
            <v>90</v>
          </cell>
          <cell r="R8833" t="str">
            <v>390190041All</v>
          </cell>
          <cell r="S8833">
            <v>67</v>
          </cell>
        </row>
        <row r="8834">
          <cell r="A8834" t="str">
            <v>390250081All</v>
          </cell>
          <cell r="B8834">
            <v>26</v>
          </cell>
          <cell r="R8834" t="str">
            <v>390190081All</v>
          </cell>
          <cell r="S8834">
            <v>23</v>
          </cell>
        </row>
        <row r="8835">
          <cell r="A8835" t="str">
            <v>390270011All</v>
          </cell>
          <cell r="B8835">
            <v>47</v>
          </cell>
          <cell r="R8835" t="str">
            <v>390210011All</v>
          </cell>
          <cell r="S8835">
            <v>47</v>
          </cell>
        </row>
        <row r="8836">
          <cell r="A8836" t="str">
            <v>390270016All</v>
          </cell>
          <cell r="B8836">
            <v>36</v>
          </cell>
          <cell r="R8836" t="str">
            <v>390210041All</v>
          </cell>
          <cell r="S8836">
            <v>106</v>
          </cell>
        </row>
        <row r="8837">
          <cell r="A8837" t="str">
            <v>390270041All</v>
          </cell>
          <cell r="B8837">
            <v>113</v>
          </cell>
          <cell r="R8837" t="str">
            <v>390210081All</v>
          </cell>
          <cell r="S8837">
            <v>32</v>
          </cell>
        </row>
        <row r="8838">
          <cell r="A8838" t="str">
            <v>390270081All</v>
          </cell>
          <cell r="B8838">
            <v>33</v>
          </cell>
          <cell r="R8838" t="str">
            <v>390230011All</v>
          </cell>
          <cell r="S8838">
            <v>48</v>
          </cell>
        </row>
        <row r="8839">
          <cell r="A8839" t="str">
            <v>390290011All</v>
          </cell>
          <cell r="B8839">
            <v>42</v>
          </cell>
          <cell r="R8839" t="str">
            <v>390230041All</v>
          </cell>
          <cell r="S8839">
            <v>110</v>
          </cell>
        </row>
        <row r="8840">
          <cell r="A8840" t="str">
            <v>390290016All</v>
          </cell>
          <cell r="B8840">
            <v>38</v>
          </cell>
          <cell r="R8840" t="str">
            <v>390230081All</v>
          </cell>
          <cell r="S8840">
            <v>34</v>
          </cell>
        </row>
        <row r="8841">
          <cell r="A8841" t="str">
            <v>390290041All</v>
          </cell>
          <cell r="B8841">
            <v>85</v>
          </cell>
          <cell r="R8841" t="str">
            <v>390250011All</v>
          </cell>
          <cell r="S8841">
            <v>34</v>
          </cell>
        </row>
        <row r="8842">
          <cell r="A8842" t="str">
            <v>390290081All</v>
          </cell>
          <cell r="B8842">
            <v>27</v>
          </cell>
          <cell r="R8842" t="str">
            <v>390250041All</v>
          </cell>
          <cell r="S8842">
            <v>90</v>
          </cell>
        </row>
        <row r="8843">
          <cell r="A8843" t="str">
            <v>390310011All</v>
          </cell>
          <cell r="B8843">
            <v>35</v>
          </cell>
          <cell r="R8843" t="str">
            <v>390250081All</v>
          </cell>
          <cell r="S8843">
            <v>26</v>
          </cell>
        </row>
        <row r="8844">
          <cell r="A8844" t="str">
            <v>390310016All</v>
          </cell>
          <cell r="B8844">
            <v>41</v>
          </cell>
          <cell r="R8844" t="str">
            <v>390270011All</v>
          </cell>
          <cell r="S8844">
            <v>47</v>
          </cell>
        </row>
        <row r="8845">
          <cell r="A8845" t="str">
            <v>390310041All</v>
          </cell>
          <cell r="B8845">
            <v>95</v>
          </cell>
          <cell r="R8845" t="str">
            <v>390270016All</v>
          </cell>
          <cell r="S8845">
            <v>36</v>
          </cell>
        </row>
        <row r="8846">
          <cell r="A8846" t="str">
            <v>390310081All</v>
          </cell>
          <cell r="B8846">
            <v>29</v>
          </cell>
          <cell r="R8846" t="str">
            <v>390270041All</v>
          </cell>
          <cell r="S8846">
            <v>113</v>
          </cell>
        </row>
        <row r="8847">
          <cell r="A8847" t="str">
            <v>390330011All</v>
          </cell>
          <cell r="B8847">
            <v>47</v>
          </cell>
          <cell r="R8847" t="str">
            <v>390270081All</v>
          </cell>
          <cell r="S8847">
            <v>33</v>
          </cell>
        </row>
        <row r="8848">
          <cell r="A8848" t="str">
            <v>390330041All</v>
          </cell>
          <cell r="B8848">
            <v>106</v>
          </cell>
          <cell r="R8848" t="str">
            <v>390290011All</v>
          </cell>
          <cell r="S8848">
            <v>42</v>
          </cell>
        </row>
        <row r="8849">
          <cell r="A8849" t="str">
            <v>390330081All</v>
          </cell>
          <cell r="B8849">
            <v>32</v>
          </cell>
          <cell r="R8849" t="str">
            <v>390290016All</v>
          </cell>
          <cell r="S8849">
            <v>38</v>
          </cell>
        </row>
        <row r="8850">
          <cell r="A8850" t="str">
            <v>390350041All</v>
          </cell>
          <cell r="B8850">
            <v>74</v>
          </cell>
          <cell r="R8850" t="str">
            <v>390290041All</v>
          </cell>
          <cell r="S8850">
            <v>85</v>
          </cell>
        </row>
        <row r="8851">
          <cell r="A8851" t="str">
            <v>390350081All</v>
          </cell>
          <cell r="B8851">
            <v>27</v>
          </cell>
          <cell r="R8851" t="str">
            <v>390290081All</v>
          </cell>
          <cell r="S8851">
            <v>27</v>
          </cell>
        </row>
        <row r="8852">
          <cell r="A8852" t="str">
            <v>390370011All</v>
          </cell>
          <cell r="B8852">
            <v>48</v>
          </cell>
          <cell r="R8852" t="str">
            <v>390310011All</v>
          </cell>
          <cell r="S8852">
            <v>35</v>
          </cell>
        </row>
        <row r="8853">
          <cell r="A8853" t="str">
            <v>390370016All</v>
          </cell>
          <cell r="B8853">
            <v>36</v>
          </cell>
          <cell r="R8853" t="str">
            <v>390310016All</v>
          </cell>
          <cell r="S8853">
            <v>41</v>
          </cell>
        </row>
        <row r="8854">
          <cell r="A8854" t="str">
            <v>390370041All</v>
          </cell>
          <cell r="B8854">
            <v>104</v>
          </cell>
          <cell r="R8854" t="str">
            <v>390310041All</v>
          </cell>
          <cell r="S8854">
            <v>95</v>
          </cell>
        </row>
        <row r="8855">
          <cell r="A8855" t="str">
            <v>390370081All</v>
          </cell>
          <cell r="B8855">
            <v>32</v>
          </cell>
          <cell r="R8855" t="str">
            <v>390310081All</v>
          </cell>
          <cell r="S8855">
            <v>29</v>
          </cell>
        </row>
        <row r="8856">
          <cell r="A8856" t="str">
            <v>390390011All</v>
          </cell>
          <cell r="B8856">
            <v>41</v>
          </cell>
          <cell r="R8856" t="str">
            <v>390330011All</v>
          </cell>
          <cell r="S8856">
            <v>47</v>
          </cell>
        </row>
        <row r="8857">
          <cell r="A8857" t="str">
            <v>390390041All</v>
          </cell>
          <cell r="B8857">
            <v>98</v>
          </cell>
          <cell r="R8857" t="str">
            <v>390330041All</v>
          </cell>
          <cell r="S8857">
            <v>106</v>
          </cell>
        </row>
        <row r="8858">
          <cell r="A8858" t="str">
            <v>390390081All</v>
          </cell>
          <cell r="B8858">
            <v>27</v>
          </cell>
          <cell r="R8858" t="str">
            <v>390330081All</v>
          </cell>
          <cell r="S8858">
            <v>32</v>
          </cell>
        </row>
        <row r="8859">
          <cell r="A8859" t="str">
            <v>390410011All</v>
          </cell>
          <cell r="B8859">
            <v>45</v>
          </cell>
          <cell r="R8859" t="str">
            <v>390350041All</v>
          </cell>
          <cell r="S8859">
            <v>74</v>
          </cell>
        </row>
        <row r="8860">
          <cell r="A8860" t="str">
            <v>390410041All</v>
          </cell>
          <cell r="B8860">
            <v>97</v>
          </cell>
          <cell r="R8860" t="str">
            <v>390350081All</v>
          </cell>
          <cell r="S8860">
            <v>27</v>
          </cell>
        </row>
        <row r="8861">
          <cell r="A8861" t="str">
            <v>390410081All</v>
          </cell>
          <cell r="B8861">
            <v>31</v>
          </cell>
          <cell r="R8861" t="str">
            <v>390370011All</v>
          </cell>
          <cell r="S8861">
            <v>48</v>
          </cell>
        </row>
        <row r="8862">
          <cell r="A8862" t="str">
            <v>390430011All</v>
          </cell>
          <cell r="B8862">
            <v>46</v>
          </cell>
          <cell r="R8862" t="str">
            <v>390370016All</v>
          </cell>
          <cell r="S8862">
            <v>36</v>
          </cell>
        </row>
        <row r="8863">
          <cell r="A8863" t="str">
            <v>390430041All</v>
          </cell>
          <cell r="B8863">
            <v>104</v>
          </cell>
          <cell r="R8863" t="str">
            <v>390370041All</v>
          </cell>
          <cell r="S8863">
            <v>104</v>
          </cell>
        </row>
        <row r="8864">
          <cell r="A8864" t="str">
            <v>390430081All</v>
          </cell>
          <cell r="B8864">
            <v>28</v>
          </cell>
          <cell r="R8864" t="str">
            <v>390370081All</v>
          </cell>
          <cell r="S8864">
            <v>32</v>
          </cell>
        </row>
        <row r="8865">
          <cell r="A8865" t="str">
            <v>390450011All</v>
          </cell>
          <cell r="B8865">
            <v>46</v>
          </cell>
          <cell r="R8865" t="str">
            <v>390390011All</v>
          </cell>
          <cell r="S8865">
            <v>41</v>
          </cell>
        </row>
        <row r="8866">
          <cell r="A8866" t="str">
            <v>390450041All</v>
          </cell>
          <cell r="B8866">
            <v>107</v>
          </cell>
          <cell r="R8866" t="str">
            <v>390390041All</v>
          </cell>
          <cell r="S8866">
            <v>98</v>
          </cell>
        </row>
        <row r="8867">
          <cell r="A8867" t="str">
            <v>390450081All</v>
          </cell>
          <cell r="B8867">
            <v>32</v>
          </cell>
          <cell r="R8867" t="str">
            <v>390390081All</v>
          </cell>
          <cell r="S8867">
            <v>27</v>
          </cell>
        </row>
        <row r="8868">
          <cell r="A8868" t="str">
            <v>390470011All</v>
          </cell>
          <cell r="B8868">
            <v>48</v>
          </cell>
          <cell r="R8868" t="str">
            <v>390410011All</v>
          </cell>
          <cell r="S8868">
            <v>45</v>
          </cell>
        </row>
        <row r="8869">
          <cell r="A8869" t="str">
            <v>390470041All</v>
          </cell>
          <cell r="B8869">
            <v>105</v>
          </cell>
          <cell r="R8869" t="str">
            <v>390410041All</v>
          </cell>
          <cell r="S8869">
            <v>97</v>
          </cell>
        </row>
        <row r="8870">
          <cell r="A8870" t="str">
            <v>390470081All</v>
          </cell>
          <cell r="B8870">
            <v>33</v>
          </cell>
          <cell r="R8870" t="str">
            <v>390410081All</v>
          </cell>
          <cell r="S8870">
            <v>31</v>
          </cell>
        </row>
        <row r="8871">
          <cell r="A8871" t="str">
            <v>390490011All</v>
          </cell>
          <cell r="B8871">
            <v>43</v>
          </cell>
          <cell r="R8871" t="str">
            <v>390430011All</v>
          </cell>
          <cell r="S8871">
            <v>46</v>
          </cell>
        </row>
        <row r="8872">
          <cell r="A8872" t="str">
            <v>390490041All</v>
          </cell>
          <cell r="B8872">
            <v>95</v>
          </cell>
          <cell r="R8872" t="str">
            <v>390430041All</v>
          </cell>
          <cell r="S8872">
            <v>104</v>
          </cell>
        </row>
        <row r="8873">
          <cell r="A8873" t="str">
            <v>390490081All</v>
          </cell>
          <cell r="B8873">
            <v>29</v>
          </cell>
          <cell r="R8873" t="str">
            <v>390430081All</v>
          </cell>
          <cell r="S8873">
            <v>28</v>
          </cell>
        </row>
        <row r="8874">
          <cell r="A8874" t="str">
            <v>390510011All</v>
          </cell>
          <cell r="B8874">
            <v>55</v>
          </cell>
          <cell r="R8874" t="str">
            <v>390450011All</v>
          </cell>
          <cell r="S8874">
            <v>46</v>
          </cell>
        </row>
        <row r="8875">
          <cell r="A8875" t="str">
            <v>390510041All</v>
          </cell>
          <cell r="B8875">
            <v>108</v>
          </cell>
          <cell r="R8875" t="str">
            <v>390450041All</v>
          </cell>
          <cell r="S8875">
            <v>107</v>
          </cell>
        </row>
        <row r="8876">
          <cell r="A8876" t="str">
            <v>390510081All</v>
          </cell>
          <cell r="B8876">
            <v>30</v>
          </cell>
          <cell r="R8876" t="str">
            <v>390450081All</v>
          </cell>
          <cell r="S8876">
            <v>32</v>
          </cell>
        </row>
        <row r="8877">
          <cell r="A8877" t="str">
            <v>390530041All</v>
          </cell>
          <cell r="B8877">
            <v>80</v>
          </cell>
          <cell r="R8877" t="str">
            <v>390470011All</v>
          </cell>
          <cell r="S8877">
            <v>48</v>
          </cell>
        </row>
        <row r="8878">
          <cell r="A8878" t="str">
            <v>390530081All</v>
          </cell>
          <cell r="B8878">
            <v>30</v>
          </cell>
          <cell r="R8878" t="str">
            <v>390470041All</v>
          </cell>
          <cell r="S8878">
            <v>105</v>
          </cell>
        </row>
        <row r="8879">
          <cell r="A8879" t="str">
            <v>390550011All</v>
          </cell>
          <cell r="B8879">
            <v>39</v>
          </cell>
          <cell r="R8879" t="str">
            <v>390470081All</v>
          </cell>
          <cell r="S8879">
            <v>33</v>
          </cell>
        </row>
        <row r="8880">
          <cell r="A8880" t="str">
            <v>390550016All</v>
          </cell>
          <cell r="B8880">
            <v>38</v>
          </cell>
          <cell r="R8880" t="str">
            <v>390490011All</v>
          </cell>
          <cell r="S8880">
            <v>43</v>
          </cell>
        </row>
        <row r="8881">
          <cell r="A8881" t="str">
            <v>390550041All</v>
          </cell>
          <cell r="B8881">
            <v>75</v>
          </cell>
          <cell r="R8881" t="str">
            <v>390490041All</v>
          </cell>
          <cell r="S8881">
            <v>95</v>
          </cell>
        </row>
        <row r="8882">
          <cell r="A8882" t="str">
            <v>390550081All</v>
          </cell>
          <cell r="B8882">
            <v>24</v>
          </cell>
          <cell r="R8882" t="str">
            <v>390490081All</v>
          </cell>
          <cell r="S8882">
            <v>29</v>
          </cell>
        </row>
        <row r="8883">
          <cell r="A8883" t="str">
            <v>390570011All</v>
          </cell>
          <cell r="B8883">
            <v>48</v>
          </cell>
          <cell r="R8883" t="str">
            <v>390510011All</v>
          </cell>
          <cell r="S8883">
            <v>55</v>
          </cell>
        </row>
        <row r="8884">
          <cell r="A8884" t="str">
            <v>390570041All</v>
          </cell>
          <cell r="B8884">
            <v>111</v>
          </cell>
          <cell r="R8884" t="str">
            <v>390510041All</v>
          </cell>
          <cell r="S8884">
            <v>108</v>
          </cell>
        </row>
        <row r="8885">
          <cell r="A8885" t="str">
            <v>390570081All</v>
          </cell>
          <cell r="B8885">
            <v>34</v>
          </cell>
          <cell r="R8885" t="str">
            <v>390510081All</v>
          </cell>
          <cell r="S8885">
            <v>30</v>
          </cell>
        </row>
        <row r="8886">
          <cell r="A8886" t="str">
            <v>390590016All</v>
          </cell>
          <cell r="B8886">
            <v>33</v>
          </cell>
          <cell r="R8886" t="str">
            <v>390530041All</v>
          </cell>
          <cell r="S8886">
            <v>80</v>
          </cell>
        </row>
        <row r="8887">
          <cell r="A8887" t="str">
            <v>390590041All</v>
          </cell>
          <cell r="B8887">
            <v>78</v>
          </cell>
          <cell r="R8887" t="str">
            <v>390530081All</v>
          </cell>
          <cell r="S8887">
            <v>30</v>
          </cell>
        </row>
        <row r="8888">
          <cell r="A8888" t="str">
            <v>390590081All</v>
          </cell>
          <cell r="B8888">
            <v>27</v>
          </cell>
          <cell r="R8888" t="str">
            <v>390550011All</v>
          </cell>
          <cell r="S8888">
            <v>39</v>
          </cell>
        </row>
        <row r="8889">
          <cell r="A8889" t="str">
            <v>390610041All</v>
          </cell>
          <cell r="B8889">
            <v>98</v>
          </cell>
          <cell r="R8889" t="str">
            <v>390550016All</v>
          </cell>
          <cell r="S8889">
            <v>38</v>
          </cell>
        </row>
        <row r="8890">
          <cell r="A8890" t="str">
            <v>390610081All</v>
          </cell>
          <cell r="B8890">
            <v>28</v>
          </cell>
          <cell r="R8890" t="str">
            <v>390550041All</v>
          </cell>
          <cell r="S8890">
            <v>75</v>
          </cell>
        </row>
        <row r="8891">
          <cell r="A8891" t="str">
            <v>390630011All</v>
          </cell>
          <cell r="B8891">
            <v>48</v>
          </cell>
          <cell r="R8891" t="str">
            <v>390550081All</v>
          </cell>
          <cell r="S8891">
            <v>24</v>
          </cell>
        </row>
        <row r="8892">
          <cell r="A8892" t="str">
            <v>390630016All</v>
          </cell>
          <cell r="B8892">
            <v>48</v>
          </cell>
          <cell r="R8892" t="str">
            <v>390570011All</v>
          </cell>
          <cell r="S8892">
            <v>48</v>
          </cell>
        </row>
        <row r="8893">
          <cell r="A8893" t="str">
            <v>390630041All</v>
          </cell>
          <cell r="B8893">
            <v>96</v>
          </cell>
          <cell r="R8893" t="str">
            <v>390570041All</v>
          </cell>
          <cell r="S8893">
            <v>111</v>
          </cell>
        </row>
        <row r="8894">
          <cell r="A8894" t="str">
            <v>390630081All</v>
          </cell>
          <cell r="B8894">
            <v>29</v>
          </cell>
          <cell r="R8894" t="str">
            <v>390570081All</v>
          </cell>
          <cell r="S8894">
            <v>34</v>
          </cell>
        </row>
        <row r="8895">
          <cell r="A8895" t="str">
            <v>390650011All</v>
          </cell>
          <cell r="B8895">
            <v>42</v>
          </cell>
          <cell r="R8895" t="str">
            <v>390590016All</v>
          </cell>
          <cell r="S8895">
            <v>33</v>
          </cell>
        </row>
        <row r="8896">
          <cell r="A8896" t="str">
            <v>390650041All</v>
          </cell>
          <cell r="B8896">
            <v>95</v>
          </cell>
          <cell r="R8896" t="str">
            <v>390590041All</v>
          </cell>
          <cell r="S8896">
            <v>78</v>
          </cell>
        </row>
        <row r="8897">
          <cell r="A8897" t="str">
            <v>390650081All</v>
          </cell>
          <cell r="B8897">
            <v>30</v>
          </cell>
          <cell r="R8897" t="str">
            <v>390590081All</v>
          </cell>
          <cell r="S8897">
            <v>27</v>
          </cell>
        </row>
        <row r="8898">
          <cell r="A8898" t="str">
            <v>390670011All</v>
          </cell>
          <cell r="B8898">
            <v>35</v>
          </cell>
          <cell r="R8898" t="str">
            <v>390610041All</v>
          </cell>
          <cell r="S8898">
            <v>98</v>
          </cell>
        </row>
        <row r="8899">
          <cell r="A8899" t="str">
            <v>390670041All</v>
          </cell>
          <cell r="B8899">
            <v>78</v>
          </cell>
          <cell r="R8899" t="str">
            <v>390610081All</v>
          </cell>
          <cell r="S8899">
            <v>28</v>
          </cell>
        </row>
        <row r="8900">
          <cell r="A8900" t="str">
            <v>390670081All</v>
          </cell>
          <cell r="B8900">
            <v>24</v>
          </cell>
          <cell r="R8900" t="str">
            <v>390630011All</v>
          </cell>
          <cell r="S8900">
            <v>48</v>
          </cell>
        </row>
        <row r="8901">
          <cell r="A8901" t="str">
            <v>390690011All</v>
          </cell>
          <cell r="B8901">
            <v>52</v>
          </cell>
          <cell r="R8901" t="str">
            <v>390630016All</v>
          </cell>
          <cell r="S8901">
            <v>48</v>
          </cell>
        </row>
        <row r="8902">
          <cell r="A8902" t="str">
            <v>390690041All</v>
          </cell>
          <cell r="B8902">
            <v>111</v>
          </cell>
          <cell r="R8902" t="str">
            <v>390630041All</v>
          </cell>
          <cell r="S8902">
            <v>96</v>
          </cell>
        </row>
        <row r="8903">
          <cell r="A8903" t="str">
            <v>390690081All</v>
          </cell>
          <cell r="B8903">
            <v>32</v>
          </cell>
          <cell r="R8903" t="str">
            <v>390630081All</v>
          </cell>
          <cell r="S8903">
            <v>29</v>
          </cell>
        </row>
        <row r="8904">
          <cell r="A8904" t="str">
            <v>390710011All</v>
          </cell>
          <cell r="B8904">
            <v>42</v>
          </cell>
          <cell r="R8904" t="str">
            <v>390650011All</v>
          </cell>
          <cell r="S8904">
            <v>42</v>
          </cell>
        </row>
        <row r="8905">
          <cell r="A8905" t="str">
            <v>390710041All</v>
          </cell>
          <cell r="B8905">
            <v>99</v>
          </cell>
          <cell r="R8905" t="str">
            <v>390650041All</v>
          </cell>
          <cell r="S8905">
            <v>95</v>
          </cell>
        </row>
        <row r="8906">
          <cell r="A8906" t="str">
            <v>390710081All</v>
          </cell>
          <cell r="B8906">
            <v>29</v>
          </cell>
          <cell r="R8906" t="str">
            <v>390650081All</v>
          </cell>
          <cell r="S8906">
            <v>30</v>
          </cell>
        </row>
        <row r="8907">
          <cell r="A8907" t="str">
            <v>390730011All</v>
          </cell>
          <cell r="B8907">
            <v>41</v>
          </cell>
          <cell r="R8907" t="str">
            <v>390670011All</v>
          </cell>
          <cell r="S8907">
            <v>35</v>
          </cell>
        </row>
        <row r="8908">
          <cell r="A8908" t="str">
            <v>390730041All</v>
          </cell>
          <cell r="B8908">
            <v>95</v>
          </cell>
          <cell r="R8908" t="str">
            <v>390670041All</v>
          </cell>
          <cell r="S8908">
            <v>78</v>
          </cell>
        </row>
        <row r="8909">
          <cell r="A8909" t="str">
            <v>390730081All</v>
          </cell>
          <cell r="B8909">
            <v>27</v>
          </cell>
          <cell r="R8909" t="str">
            <v>390670081All</v>
          </cell>
          <cell r="S8909">
            <v>24</v>
          </cell>
        </row>
        <row r="8910">
          <cell r="A8910" t="str">
            <v>390750011All</v>
          </cell>
          <cell r="B8910">
            <v>41</v>
          </cell>
          <cell r="R8910" t="str">
            <v>390690011All</v>
          </cell>
          <cell r="S8910">
            <v>52</v>
          </cell>
        </row>
        <row r="8911">
          <cell r="A8911" t="str">
            <v>390750016All</v>
          </cell>
          <cell r="B8911">
            <v>41</v>
          </cell>
          <cell r="R8911" t="str">
            <v>390690041All</v>
          </cell>
          <cell r="S8911">
            <v>111</v>
          </cell>
        </row>
        <row r="8912">
          <cell r="A8912" t="str">
            <v>390750041All</v>
          </cell>
          <cell r="B8912">
            <v>88</v>
          </cell>
          <cell r="R8912" t="str">
            <v>390690081All</v>
          </cell>
          <cell r="S8912">
            <v>32</v>
          </cell>
        </row>
        <row r="8913">
          <cell r="A8913" t="str">
            <v>390750081All</v>
          </cell>
          <cell r="B8913">
            <v>29</v>
          </cell>
          <cell r="R8913" t="str">
            <v>390710011All</v>
          </cell>
          <cell r="S8913">
            <v>42</v>
          </cell>
        </row>
        <row r="8914">
          <cell r="A8914" t="str">
            <v>390770011All</v>
          </cell>
          <cell r="B8914">
            <v>46</v>
          </cell>
          <cell r="R8914" t="str">
            <v>390710041All</v>
          </cell>
          <cell r="S8914">
            <v>99</v>
          </cell>
        </row>
        <row r="8915">
          <cell r="A8915" t="str">
            <v>390770016All</v>
          </cell>
          <cell r="B8915">
            <v>48</v>
          </cell>
          <cell r="R8915" t="str">
            <v>390710081All</v>
          </cell>
          <cell r="S8915">
            <v>29</v>
          </cell>
        </row>
        <row r="8916">
          <cell r="A8916" t="str">
            <v>390770041All</v>
          </cell>
          <cell r="B8916">
            <v>99</v>
          </cell>
          <cell r="R8916" t="str">
            <v>390730011All</v>
          </cell>
          <cell r="S8916">
            <v>41</v>
          </cell>
        </row>
        <row r="8917">
          <cell r="A8917" t="str">
            <v>390770081All</v>
          </cell>
          <cell r="B8917">
            <v>27</v>
          </cell>
          <cell r="R8917" t="str">
            <v>390730041All</v>
          </cell>
          <cell r="S8917">
            <v>95</v>
          </cell>
        </row>
        <row r="8918">
          <cell r="A8918" t="str">
            <v>390790041All</v>
          </cell>
          <cell r="B8918">
            <v>87</v>
          </cell>
          <cell r="R8918" t="str">
            <v>390730081All</v>
          </cell>
          <cell r="S8918">
            <v>27</v>
          </cell>
        </row>
        <row r="8919">
          <cell r="A8919" t="str">
            <v>390790081All</v>
          </cell>
          <cell r="B8919">
            <v>27</v>
          </cell>
          <cell r="R8919" t="str">
            <v>390750011All</v>
          </cell>
          <cell r="S8919">
            <v>41</v>
          </cell>
        </row>
        <row r="8920">
          <cell r="A8920" t="str">
            <v>390810016All</v>
          </cell>
          <cell r="B8920">
            <v>33</v>
          </cell>
          <cell r="R8920" t="str">
            <v>390750016All</v>
          </cell>
          <cell r="S8920">
            <v>41</v>
          </cell>
        </row>
        <row r="8921">
          <cell r="A8921" t="str">
            <v>390810041All</v>
          </cell>
          <cell r="B8921">
            <v>68</v>
          </cell>
          <cell r="R8921" t="str">
            <v>390750041All</v>
          </cell>
          <cell r="S8921">
            <v>88</v>
          </cell>
        </row>
        <row r="8922">
          <cell r="A8922" t="str">
            <v>390810081All</v>
          </cell>
          <cell r="B8922">
            <v>28</v>
          </cell>
          <cell r="R8922" t="str">
            <v>390750081All</v>
          </cell>
          <cell r="S8922">
            <v>29</v>
          </cell>
        </row>
        <row r="8923">
          <cell r="A8923" t="str">
            <v>390830011All</v>
          </cell>
          <cell r="B8923">
            <v>41</v>
          </cell>
          <cell r="R8923" t="str">
            <v>390770011All</v>
          </cell>
          <cell r="S8923">
            <v>46</v>
          </cell>
        </row>
        <row r="8924">
          <cell r="A8924" t="str">
            <v>390830016All</v>
          </cell>
          <cell r="B8924">
            <v>41</v>
          </cell>
          <cell r="R8924" t="str">
            <v>390770016All</v>
          </cell>
          <cell r="S8924">
            <v>48</v>
          </cell>
        </row>
        <row r="8925">
          <cell r="A8925" t="str">
            <v>390830041All</v>
          </cell>
          <cell r="B8925">
            <v>95</v>
          </cell>
          <cell r="R8925" t="str">
            <v>390770041All</v>
          </cell>
          <cell r="S8925">
            <v>99</v>
          </cell>
        </row>
        <row r="8926">
          <cell r="A8926" t="str">
            <v>390830081All</v>
          </cell>
          <cell r="B8926">
            <v>30</v>
          </cell>
          <cell r="R8926" t="str">
            <v>390770081All</v>
          </cell>
          <cell r="S8926">
            <v>27</v>
          </cell>
        </row>
        <row r="8927">
          <cell r="A8927" t="str">
            <v>390850011All</v>
          </cell>
          <cell r="B8927">
            <v>39</v>
          </cell>
          <cell r="R8927" t="str">
            <v>390790041All</v>
          </cell>
          <cell r="S8927">
            <v>87</v>
          </cell>
        </row>
        <row r="8928">
          <cell r="A8928" t="str">
            <v>390850016All</v>
          </cell>
          <cell r="B8928">
            <v>38</v>
          </cell>
          <cell r="R8928" t="str">
            <v>390790081All</v>
          </cell>
          <cell r="S8928">
            <v>27</v>
          </cell>
        </row>
        <row r="8929">
          <cell r="A8929" t="str">
            <v>390850041All</v>
          </cell>
          <cell r="B8929">
            <v>40</v>
          </cell>
          <cell r="R8929" t="str">
            <v>390810016All</v>
          </cell>
          <cell r="S8929">
            <v>33</v>
          </cell>
        </row>
        <row r="8930">
          <cell r="A8930" t="str">
            <v>390850081All</v>
          </cell>
          <cell r="B8930">
            <v>27</v>
          </cell>
          <cell r="R8930" t="str">
            <v>390810041All</v>
          </cell>
          <cell r="S8930">
            <v>68</v>
          </cell>
        </row>
        <row r="8931">
          <cell r="A8931" t="str">
            <v>390870011All</v>
          </cell>
          <cell r="B8931">
            <v>34</v>
          </cell>
          <cell r="R8931" t="str">
            <v>390810081All</v>
          </cell>
          <cell r="S8931">
            <v>28</v>
          </cell>
        </row>
        <row r="8932">
          <cell r="A8932" t="str">
            <v>390870041All</v>
          </cell>
          <cell r="B8932">
            <v>72</v>
          </cell>
          <cell r="R8932" t="str">
            <v>390830011All</v>
          </cell>
          <cell r="S8932">
            <v>41</v>
          </cell>
        </row>
        <row r="8933">
          <cell r="A8933" t="str">
            <v>390870081All</v>
          </cell>
          <cell r="B8933">
            <v>23</v>
          </cell>
          <cell r="R8933" t="str">
            <v>390830016All</v>
          </cell>
          <cell r="S8933">
            <v>41</v>
          </cell>
        </row>
        <row r="8934">
          <cell r="A8934" t="str">
            <v>390890011All</v>
          </cell>
          <cell r="B8934">
            <v>43</v>
          </cell>
          <cell r="R8934" t="str">
            <v>390830041All</v>
          </cell>
          <cell r="S8934">
            <v>95</v>
          </cell>
        </row>
        <row r="8935">
          <cell r="A8935" t="str">
            <v>390890016All</v>
          </cell>
          <cell r="B8935">
            <v>41</v>
          </cell>
          <cell r="R8935" t="str">
            <v>390830081All</v>
          </cell>
          <cell r="S8935">
            <v>30</v>
          </cell>
        </row>
        <row r="8936">
          <cell r="A8936" t="str">
            <v>390890041All</v>
          </cell>
          <cell r="B8936">
            <v>99</v>
          </cell>
          <cell r="R8936" t="str">
            <v>390850011All</v>
          </cell>
          <cell r="S8936">
            <v>39</v>
          </cell>
        </row>
        <row r="8937">
          <cell r="A8937" t="str">
            <v>390890081All</v>
          </cell>
          <cell r="B8937">
            <v>30</v>
          </cell>
          <cell r="R8937" t="str">
            <v>390850016All</v>
          </cell>
          <cell r="S8937">
            <v>38</v>
          </cell>
        </row>
        <row r="8938">
          <cell r="A8938" t="str">
            <v>390910011All</v>
          </cell>
          <cell r="B8938">
            <v>43</v>
          </cell>
          <cell r="R8938" t="str">
            <v>390850041All</v>
          </cell>
          <cell r="S8938">
            <v>40</v>
          </cell>
        </row>
        <row r="8939">
          <cell r="A8939" t="str">
            <v>390910016All</v>
          </cell>
          <cell r="B8939">
            <v>34</v>
          </cell>
          <cell r="R8939" t="str">
            <v>390850081All</v>
          </cell>
          <cell r="S8939">
            <v>27</v>
          </cell>
        </row>
        <row r="8940">
          <cell r="A8940" t="str">
            <v>390910041All</v>
          </cell>
          <cell r="B8940">
            <v>99</v>
          </cell>
          <cell r="R8940" t="str">
            <v>390870011All</v>
          </cell>
          <cell r="S8940">
            <v>34</v>
          </cell>
        </row>
        <row r="8941">
          <cell r="A8941" t="str">
            <v>390910081All</v>
          </cell>
          <cell r="B8941">
            <v>32</v>
          </cell>
          <cell r="R8941" t="str">
            <v>390870041All</v>
          </cell>
          <cell r="S8941">
            <v>72</v>
          </cell>
        </row>
        <row r="8942">
          <cell r="A8942" t="str">
            <v>390930011All</v>
          </cell>
          <cell r="B8942">
            <v>38</v>
          </cell>
          <cell r="R8942" t="str">
            <v>390870081All</v>
          </cell>
          <cell r="S8942">
            <v>23</v>
          </cell>
        </row>
        <row r="8943">
          <cell r="A8943" t="str">
            <v>390930041All</v>
          </cell>
          <cell r="B8943">
            <v>92</v>
          </cell>
          <cell r="R8943" t="str">
            <v>390890011All</v>
          </cell>
          <cell r="S8943">
            <v>43</v>
          </cell>
        </row>
        <row r="8944">
          <cell r="A8944" t="str">
            <v>390930081All</v>
          </cell>
          <cell r="B8944">
            <v>24</v>
          </cell>
          <cell r="R8944" t="str">
            <v>390890016All</v>
          </cell>
          <cell r="S8944">
            <v>41</v>
          </cell>
        </row>
        <row r="8945">
          <cell r="A8945" t="str">
            <v>390940011All</v>
          </cell>
          <cell r="B8945">
            <v>54</v>
          </cell>
          <cell r="R8945" t="str">
            <v>390890041All</v>
          </cell>
          <cell r="S8945">
            <v>99</v>
          </cell>
        </row>
        <row r="8946">
          <cell r="A8946" t="str">
            <v>390940041All</v>
          </cell>
          <cell r="B8946">
            <v>111</v>
          </cell>
          <cell r="R8946" t="str">
            <v>390890081All</v>
          </cell>
          <cell r="S8946">
            <v>30</v>
          </cell>
        </row>
        <row r="8947">
          <cell r="A8947" t="str">
            <v>390940081All</v>
          </cell>
          <cell r="B8947">
            <v>27</v>
          </cell>
          <cell r="R8947" t="str">
            <v>390910011All</v>
          </cell>
          <cell r="S8947">
            <v>43</v>
          </cell>
        </row>
        <row r="8948">
          <cell r="A8948" t="str">
            <v>390950011All</v>
          </cell>
          <cell r="B8948">
            <v>54</v>
          </cell>
          <cell r="R8948" t="str">
            <v>390910016All</v>
          </cell>
          <cell r="S8948">
            <v>34</v>
          </cell>
        </row>
        <row r="8949">
          <cell r="A8949" t="str">
            <v>390950041All</v>
          </cell>
          <cell r="B8949">
            <v>111</v>
          </cell>
          <cell r="R8949" t="str">
            <v>390910041All</v>
          </cell>
          <cell r="S8949">
            <v>99</v>
          </cell>
        </row>
        <row r="8950">
          <cell r="A8950" t="str">
            <v>390950081All</v>
          </cell>
          <cell r="B8950">
            <v>27</v>
          </cell>
          <cell r="R8950" t="str">
            <v>390910081All</v>
          </cell>
          <cell r="S8950">
            <v>32</v>
          </cell>
        </row>
        <row r="8951">
          <cell r="A8951" t="str">
            <v>390970011All</v>
          </cell>
          <cell r="B8951">
            <v>48</v>
          </cell>
          <cell r="R8951" t="str">
            <v>390930011All</v>
          </cell>
          <cell r="S8951">
            <v>38</v>
          </cell>
        </row>
        <row r="8952">
          <cell r="A8952" t="str">
            <v>390970041All</v>
          </cell>
          <cell r="B8952">
            <v>108</v>
          </cell>
          <cell r="R8952" t="str">
            <v>390930041All</v>
          </cell>
          <cell r="S8952">
            <v>92</v>
          </cell>
        </row>
        <row r="8953">
          <cell r="A8953" t="str">
            <v>390970081All</v>
          </cell>
          <cell r="B8953">
            <v>34</v>
          </cell>
          <cell r="R8953" t="str">
            <v>390930081All</v>
          </cell>
          <cell r="S8953">
            <v>24</v>
          </cell>
        </row>
        <row r="8954">
          <cell r="A8954" t="str">
            <v>390990011All</v>
          </cell>
          <cell r="B8954">
            <v>39</v>
          </cell>
          <cell r="R8954" t="str">
            <v>390940011All</v>
          </cell>
          <cell r="S8954">
            <v>54</v>
          </cell>
        </row>
        <row r="8955">
          <cell r="A8955" t="str">
            <v>390990016All</v>
          </cell>
          <cell r="B8955">
            <v>38</v>
          </cell>
          <cell r="R8955" t="str">
            <v>390940041All</v>
          </cell>
          <cell r="S8955">
            <v>111</v>
          </cell>
        </row>
        <row r="8956">
          <cell r="A8956" t="str">
            <v>390990041All</v>
          </cell>
          <cell r="B8956">
            <v>83</v>
          </cell>
          <cell r="R8956" t="str">
            <v>390940081All</v>
          </cell>
          <cell r="S8956">
            <v>27</v>
          </cell>
        </row>
        <row r="8957">
          <cell r="A8957" t="str">
            <v>390990081All</v>
          </cell>
          <cell r="B8957">
            <v>27</v>
          </cell>
          <cell r="R8957" t="str">
            <v>390950011All</v>
          </cell>
          <cell r="S8957">
            <v>54</v>
          </cell>
        </row>
        <row r="8958">
          <cell r="A8958" t="str">
            <v>391010011All</v>
          </cell>
          <cell r="B8958">
            <v>44</v>
          </cell>
          <cell r="R8958" t="str">
            <v>390950041All</v>
          </cell>
          <cell r="S8958">
            <v>111</v>
          </cell>
        </row>
        <row r="8959">
          <cell r="A8959" t="str">
            <v>391010016All</v>
          </cell>
          <cell r="B8959">
            <v>34</v>
          </cell>
          <cell r="R8959" t="str">
            <v>390950081All</v>
          </cell>
          <cell r="S8959">
            <v>27</v>
          </cell>
        </row>
        <row r="8960">
          <cell r="A8960" t="str">
            <v>391010041All</v>
          </cell>
          <cell r="B8960">
            <v>101</v>
          </cell>
          <cell r="R8960" t="str">
            <v>390970011All</v>
          </cell>
          <cell r="S8960">
            <v>48</v>
          </cell>
        </row>
        <row r="8961">
          <cell r="A8961" t="str">
            <v>391010081All</v>
          </cell>
          <cell r="B8961">
            <v>31</v>
          </cell>
          <cell r="R8961" t="str">
            <v>390970041All</v>
          </cell>
          <cell r="S8961">
            <v>108</v>
          </cell>
        </row>
        <row r="8962">
          <cell r="A8962" t="str">
            <v>391030011All</v>
          </cell>
          <cell r="B8962">
            <v>36</v>
          </cell>
          <cell r="R8962" t="str">
            <v>390970081All</v>
          </cell>
          <cell r="S8962">
            <v>34</v>
          </cell>
        </row>
        <row r="8963">
          <cell r="A8963" t="str">
            <v>391030016All</v>
          </cell>
          <cell r="B8963">
            <v>38</v>
          </cell>
          <cell r="R8963" t="str">
            <v>390990011All</v>
          </cell>
          <cell r="S8963">
            <v>39</v>
          </cell>
        </row>
        <row r="8964">
          <cell r="A8964" t="str">
            <v>391030041All</v>
          </cell>
          <cell r="B8964">
            <v>86</v>
          </cell>
          <cell r="R8964" t="str">
            <v>390990016All</v>
          </cell>
          <cell r="S8964">
            <v>38</v>
          </cell>
        </row>
        <row r="8965">
          <cell r="A8965" t="str">
            <v>391030081All</v>
          </cell>
          <cell r="B8965">
            <v>25</v>
          </cell>
          <cell r="R8965" t="str">
            <v>390990041All</v>
          </cell>
          <cell r="S8965">
            <v>83</v>
          </cell>
        </row>
        <row r="8966">
          <cell r="A8966" t="str">
            <v>391050041All</v>
          </cell>
          <cell r="B8966">
            <v>87</v>
          </cell>
          <cell r="R8966" t="str">
            <v>390990081All</v>
          </cell>
          <cell r="S8966">
            <v>27</v>
          </cell>
        </row>
        <row r="8967">
          <cell r="A8967" t="str">
            <v>391050081All</v>
          </cell>
          <cell r="B8967">
            <v>27</v>
          </cell>
          <cell r="R8967" t="str">
            <v>391010011All</v>
          </cell>
          <cell r="S8967">
            <v>44</v>
          </cell>
        </row>
        <row r="8968">
          <cell r="A8968" t="str">
            <v>391070011All</v>
          </cell>
          <cell r="B8968">
            <v>48</v>
          </cell>
          <cell r="R8968" t="str">
            <v>391010016All</v>
          </cell>
          <cell r="S8968">
            <v>34</v>
          </cell>
        </row>
        <row r="8969">
          <cell r="A8969" t="str">
            <v>391070016All</v>
          </cell>
          <cell r="B8969">
            <v>36</v>
          </cell>
          <cell r="R8969" t="str">
            <v>391010041All</v>
          </cell>
          <cell r="S8969">
            <v>101</v>
          </cell>
        </row>
        <row r="8970">
          <cell r="A8970" t="str">
            <v>391070041All</v>
          </cell>
          <cell r="B8970">
            <v>101</v>
          </cell>
          <cell r="R8970" t="str">
            <v>391010081All</v>
          </cell>
          <cell r="S8970">
            <v>31</v>
          </cell>
        </row>
        <row r="8971">
          <cell r="A8971" t="str">
            <v>391070081All</v>
          </cell>
          <cell r="B8971">
            <v>32</v>
          </cell>
          <cell r="R8971" t="str">
            <v>391030011All</v>
          </cell>
          <cell r="S8971">
            <v>36</v>
          </cell>
        </row>
        <row r="8972">
          <cell r="A8972" t="str">
            <v>391090011All</v>
          </cell>
          <cell r="B8972">
            <v>44</v>
          </cell>
          <cell r="R8972" t="str">
            <v>391030016All</v>
          </cell>
          <cell r="S8972">
            <v>38</v>
          </cell>
        </row>
        <row r="8973">
          <cell r="A8973" t="str">
            <v>391090041All</v>
          </cell>
          <cell r="B8973">
            <v>107</v>
          </cell>
          <cell r="R8973" t="str">
            <v>391030041All</v>
          </cell>
          <cell r="S8973">
            <v>86</v>
          </cell>
        </row>
        <row r="8974">
          <cell r="A8974" t="str">
            <v>391090081All</v>
          </cell>
          <cell r="B8974">
            <v>33</v>
          </cell>
          <cell r="R8974" t="str">
            <v>391030081All</v>
          </cell>
          <cell r="S8974">
            <v>25</v>
          </cell>
        </row>
        <row r="8975">
          <cell r="A8975" t="str">
            <v>391110016All</v>
          </cell>
          <cell r="B8975">
            <v>33</v>
          </cell>
          <cell r="R8975" t="str">
            <v>391050041All</v>
          </cell>
          <cell r="S8975">
            <v>87</v>
          </cell>
        </row>
        <row r="8976">
          <cell r="A8976" t="str">
            <v>391110041All</v>
          </cell>
          <cell r="B8976">
            <v>60</v>
          </cell>
          <cell r="R8976" t="str">
            <v>391050081All</v>
          </cell>
          <cell r="S8976">
            <v>27</v>
          </cell>
        </row>
        <row r="8977">
          <cell r="A8977" t="str">
            <v>391130011All</v>
          </cell>
          <cell r="B8977">
            <v>45</v>
          </cell>
          <cell r="R8977" t="str">
            <v>391070011All</v>
          </cell>
          <cell r="S8977">
            <v>48</v>
          </cell>
        </row>
        <row r="8978">
          <cell r="A8978" t="str">
            <v>391130041All</v>
          </cell>
          <cell r="B8978">
            <v>97</v>
          </cell>
          <cell r="R8978" t="str">
            <v>391070016All</v>
          </cell>
          <cell r="S8978">
            <v>36</v>
          </cell>
        </row>
        <row r="8979">
          <cell r="A8979" t="str">
            <v>391130081All</v>
          </cell>
          <cell r="B8979">
            <v>30</v>
          </cell>
          <cell r="R8979" t="str">
            <v>391070041All</v>
          </cell>
          <cell r="S8979">
            <v>101</v>
          </cell>
        </row>
        <row r="8980">
          <cell r="A8980" t="str">
            <v>391150041All</v>
          </cell>
          <cell r="B8980">
            <v>88</v>
          </cell>
          <cell r="R8980" t="str">
            <v>391070081All</v>
          </cell>
          <cell r="S8980">
            <v>32</v>
          </cell>
        </row>
        <row r="8981">
          <cell r="A8981" t="str">
            <v>391150081All</v>
          </cell>
          <cell r="B8981">
            <v>27</v>
          </cell>
          <cell r="R8981" t="str">
            <v>391090011All</v>
          </cell>
          <cell r="S8981">
            <v>44</v>
          </cell>
        </row>
        <row r="8982">
          <cell r="A8982" t="str">
            <v>391170011All</v>
          </cell>
          <cell r="B8982">
            <v>44</v>
          </cell>
          <cell r="R8982" t="str">
            <v>391090041All</v>
          </cell>
          <cell r="S8982">
            <v>107</v>
          </cell>
        </row>
        <row r="8983">
          <cell r="A8983" t="str">
            <v>391170016All</v>
          </cell>
          <cell r="B8983">
            <v>34</v>
          </cell>
          <cell r="R8983" t="str">
            <v>391090081All</v>
          </cell>
          <cell r="S8983">
            <v>33</v>
          </cell>
        </row>
        <row r="8984">
          <cell r="A8984" t="str">
            <v>391170041All</v>
          </cell>
          <cell r="B8984">
            <v>97</v>
          </cell>
          <cell r="R8984" t="str">
            <v>391110016All</v>
          </cell>
          <cell r="S8984">
            <v>33</v>
          </cell>
        </row>
        <row r="8985">
          <cell r="A8985" t="str">
            <v>391170081All</v>
          </cell>
          <cell r="B8985">
            <v>31</v>
          </cell>
          <cell r="R8985" t="str">
            <v>391110041All</v>
          </cell>
          <cell r="S8985">
            <v>60</v>
          </cell>
        </row>
        <row r="8986">
          <cell r="A8986" t="str">
            <v>391190011All</v>
          </cell>
          <cell r="B8986">
            <v>36</v>
          </cell>
          <cell r="R8986" t="str">
            <v>391130011All</v>
          </cell>
          <cell r="S8986">
            <v>45</v>
          </cell>
        </row>
        <row r="8987">
          <cell r="A8987" t="str">
            <v>391190016All</v>
          </cell>
          <cell r="B8987">
            <v>41</v>
          </cell>
          <cell r="R8987" t="str">
            <v>391130041All</v>
          </cell>
          <cell r="S8987">
            <v>97</v>
          </cell>
        </row>
        <row r="8988">
          <cell r="A8988" t="str">
            <v>391190041All</v>
          </cell>
          <cell r="B8988">
            <v>94</v>
          </cell>
          <cell r="R8988" t="str">
            <v>391130081All</v>
          </cell>
          <cell r="S8988">
            <v>30</v>
          </cell>
        </row>
        <row r="8989">
          <cell r="A8989" t="str">
            <v>391190081All</v>
          </cell>
          <cell r="B8989">
            <v>29</v>
          </cell>
          <cell r="R8989" t="str">
            <v>391150041All</v>
          </cell>
          <cell r="S8989">
            <v>88</v>
          </cell>
        </row>
        <row r="8990">
          <cell r="A8990" t="str">
            <v>391210041All</v>
          </cell>
          <cell r="B8990">
            <v>67</v>
          </cell>
          <cell r="R8990" t="str">
            <v>391150081All</v>
          </cell>
          <cell r="S8990">
            <v>27</v>
          </cell>
        </row>
        <row r="8991">
          <cell r="A8991" t="str">
            <v>391230011All</v>
          </cell>
          <cell r="B8991">
            <v>43</v>
          </cell>
          <cell r="R8991" t="str">
            <v>391170011All</v>
          </cell>
          <cell r="S8991">
            <v>44</v>
          </cell>
        </row>
        <row r="8992">
          <cell r="A8992" t="str">
            <v>391230016All</v>
          </cell>
          <cell r="B8992">
            <v>41</v>
          </cell>
          <cell r="R8992" t="str">
            <v>391170016All</v>
          </cell>
          <cell r="S8992">
            <v>34</v>
          </cell>
        </row>
        <row r="8993">
          <cell r="A8993" t="str">
            <v>391230041All</v>
          </cell>
          <cell r="B8993">
            <v>99</v>
          </cell>
          <cell r="R8993" t="str">
            <v>391170041All</v>
          </cell>
          <cell r="S8993">
            <v>97</v>
          </cell>
        </row>
        <row r="8994">
          <cell r="A8994" t="str">
            <v>391230081All</v>
          </cell>
          <cell r="B8994">
            <v>25</v>
          </cell>
          <cell r="R8994" t="str">
            <v>391170081All</v>
          </cell>
          <cell r="S8994">
            <v>31</v>
          </cell>
        </row>
        <row r="8995">
          <cell r="A8995" t="str">
            <v>391250011All</v>
          </cell>
          <cell r="B8995">
            <v>39</v>
          </cell>
          <cell r="R8995" t="str">
            <v>391190011All</v>
          </cell>
          <cell r="S8995">
            <v>36</v>
          </cell>
        </row>
        <row r="8996">
          <cell r="A8996" t="str">
            <v>391250041All</v>
          </cell>
          <cell r="B8996">
            <v>96</v>
          </cell>
          <cell r="R8996" t="str">
            <v>391190016All</v>
          </cell>
          <cell r="S8996">
            <v>41</v>
          </cell>
        </row>
        <row r="8997">
          <cell r="A8997" t="str">
            <v>391250081All</v>
          </cell>
          <cell r="B8997">
            <v>28</v>
          </cell>
          <cell r="R8997" t="str">
            <v>391190041All</v>
          </cell>
          <cell r="S8997">
            <v>94</v>
          </cell>
        </row>
        <row r="8998">
          <cell r="A8998" t="str">
            <v>391270011All</v>
          </cell>
          <cell r="B8998">
            <v>39</v>
          </cell>
          <cell r="R8998" t="str">
            <v>391190081All</v>
          </cell>
          <cell r="S8998">
            <v>29</v>
          </cell>
        </row>
        <row r="8999">
          <cell r="A8999" t="str">
            <v>391270016All</v>
          </cell>
          <cell r="B8999">
            <v>41</v>
          </cell>
          <cell r="R8999" t="str">
            <v>391210041All</v>
          </cell>
          <cell r="S8999">
            <v>67</v>
          </cell>
        </row>
        <row r="9000">
          <cell r="A9000" t="str">
            <v>391270041All</v>
          </cell>
          <cell r="B9000">
            <v>96</v>
          </cell>
          <cell r="R9000" t="str">
            <v>391230011All</v>
          </cell>
          <cell r="S9000">
            <v>43</v>
          </cell>
        </row>
        <row r="9001">
          <cell r="A9001" t="str">
            <v>391270081All</v>
          </cell>
          <cell r="B9001">
            <v>29</v>
          </cell>
          <cell r="R9001" t="str">
            <v>391230016All</v>
          </cell>
          <cell r="S9001">
            <v>41</v>
          </cell>
        </row>
        <row r="9002">
          <cell r="A9002" t="str">
            <v>391290011All</v>
          </cell>
          <cell r="B9002">
            <v>48</v>
          </cell>
          <cell r="R9002" t="str">
            <v>391230041All</v>
          </cell>
          <cell r="S9002">
            <v>99</v>
          </cell>
        </row>
        <row r="9003">
          <cell r="A9003" t="str">
            <v>391290041All</v>
          </cell>
          <cell r="B9003">
            <v>98</v>
          </cell>
          <cell r="R9003" t="str">
            <v>391230081All</v>
          </cell>
          <cell r="S9003">
            <v>25</v>
          </cell>
        </row>
        <row r="9004">
          <cell r="A9004" t="str">
            <v>391290081All</v>
          </cell>
          <cell r="B9004">
            <v>31</v>
          </cell>
          <cell r="R9004" t="str">
            <v>391250011All</v>
          </cell>
          <cell r="S9004">
            <v>39</v>
          </cell>
        </row>
        <row r="9005">
          <cell r="A9005" t="str">
            <v>391310011All</v>
          </cell>
          <cell r="B9005">
            <v>34</v>
          </cell>
          <cell r="R9005" t="str">
            <v>391250041All</v>
          </cell>
          <cell r="S9005">
            <v>96</v>
          </cell>
        </row>
        <row r="9006">
          <cell r="A9006" t="str">
            <v>391310041All</v>
          </cell>
          <cell r="B9006">
            <v>97</v>
          </cell>
          <cell r="R9006" t="str">
            <v>391250081All</v>
          </cell>
          <cell r="S9006">
            <v>28</v>
          </cell>
        </row>
        <row r="9007">
          <cell r="A9007" t="str">
            <v>391310081All</v>
          </cell>
          <cell r="B9007">
            <v>29</v>
          </cell>
          <cell r="R9007" t="str">
            <v>391270011All</v>
          </cell>
          <cell r="S9007">
            <v>39</v>
          </cell>
        </row>
        <row r="9008">
          <cell r="A9008" t="str">
            <v>391330011All</v>
          </cell>
          <cell r="B9008">
            <v>38</v>
          </cell>
          <cell r="R9008" t="str">
            <v>391270016All</v>
          </cell>
          <cell r="S9008">
            <v>41</v>
          </cell>
        </row>
        <row r="9009">
          <cell r="A9009" t="str">
            <v>391330016All</v>
          </cell>
          <cell r="B9009">
            <v>38</v>
          </cell>
          <cell r="R9009" t="str">
            <v>391270041All</v>
          </cell>
          <cell r="S9009">
            <v>96</v>
          </cell>
        </row>
        <row r="9010">
          <cell r="A9010" t="str">
            <v>391330041All</v>
          </cell>
          <cell r="B9010">
            <v>83</v>
          </cell>
          <cell r="R9010" t="str">
            <v>391270081All</v>
          </cell>
          <cell r="S9010">
            <v>29</v>
          </cell>
        </row>
        <row r="9011">
          <cell r="A9011" t="str">
            <v>391330081All</v>
          </cell>
          <cell r="B9011">
            <v>26</v>
          </cell>
          <cell r="R9011" t="str">
            <v>391290011All</v>
          </cell>
          <cell r="S9011">
            <v>48</v>
          </cell>
        </row>
        <row r="9012">
          <cell r="A9012" t="str">
            <v>391350011All</v>
          </cell>
          <cell r="B9012">
            <v>45</v>
          </cell>
          <cell r="R9012" t="str">
            <v>391290041All</v>
          </cell>
          <cell r="S9012">
            <v>98</v>
          </cell>
        </row>
        <row r="9013">
          <cell r="A9013" t="str">
            <v>391350041All</v>
          </cell>
          <cell r="B9013">
            <v>108</v>
          </cell>
          <cell r="R9013" t="str">
            <v>391290081All</v>
          </cell>
          <cell r="S9013">
            <v>31</v>
          </cell>
        </row>
        <row r="9014">
          <cell r="A9014" t="str">
            <v>391350051All</v>
          </cell>
          <cell r="B9014">
            <v>48</v>
          </cell>
          <cell r="R9014" t="str">
            <v>391310011All</v>
          </cell>
          <cell r="S9014">
            <v>34</v>
          </cell>
        </row>
        <row r="9015">
          <cell r="A9015" t="str">
            <v>391350081All</v>
          </cell>
          <cell r="B9015">
            <v>33</v>
          </cell>
          <cell r="R9015" t="str">
            <v>391310041All</v>
          </cell>
          <cell r="S9015">
            <v>97</v>
          </cell>
        </row>
        <row r="9016">
          <cell r="A9016" t="str">
            <v>391370011All</v>
          </cell>
          <cell r="B9016">
            <v>43</v>
          </cell>
          <cell r="R9016" t="str">
            <v>391310081All</v>
          </cell>
          <cell r="S9016">
            <v>29</v>
          </cell>
        </row>
        <row r="9017">
          <cell r="A9017" t="str">
            <v>391370041All</v>
          </cell>
          <cell r="B9017">
            <v>99</v>
          </cell>
          <cell r="R9017" t="str">
            <v>391330011All</v>
          </cell>
          <cell r="S9017">
            <v>38</v>
          </cell>
        </row>
        <row r="9018">
          <cell r="A9018" t="str">
            <v>391370081All</v>
          </cell>
          <cell r="B9018">
            <v>29</v>
          </cell>
          <cell r="R9018" t="str">
            <v>391330016All</v>
          </cell>
          <cell r="S9018">
            <v>38</v>
          </cell>
        </row>
        <row r="9019">
          <cell r="A9019" t="str">
            <v>391390011All</v>
          </cell>
          <cell r="B9019">
            <v>41</v>
          </cell>
          <cell r="R9019" t="str">
            <v>391330041All</v>
          </cell>
          <cell r="S9019">
            <v>83</v>
          </cell>
        </row>
        <row r="9020">
          <cell r="A9020" t="str">
            <v>391390041All</v>
          </cell>
          <cell r="B9020">
            <v>99</v>
          </cell>
          <cell r="R9020" t="str">
            <v>391330081All</v>
          </cell>
          <cell r="S9020">
            <v>26</v>
          </cell>
        </row>
        <row r="9021">
          <cell r="A9021" t="str">
            <v>391390081All</v>
          </cell>
          <cell r="B9021">
            <v>31</v>
          </cell>
          <cell r="R9021" t="str">
            <v>391350011All</v>
          </cell>
          <cell r="S9021">
            <v>45</v>
          </cell>
        </row>
        <row r="9022">
          <cell r="A9022" t="str">
            <v>391410011All</v>
          </cell>
          <cell r="B9022">
            <v>46</v>
          </cell>
          <cell r="R9022" t="str">
            <v>391350041All</v>
          </cell>
          <cell r="S9022">
            <v>108</v>
          </cell>
        </row>
        <row r="9023">
          <cell r="A9023" t="str">
            <v>391410041All</v>
          </cell>
          <cell r="B9023">
            <v>102</v>
          </cell>
          <cell r="R9023" t="str">
            <v>391350051All</v>
          </cell>
          <cell r="S9023">
            <v>48</v>
          </cell>
        </row>
        <row r="9024">
          <cell r="A9024" t="str">
            <v>391410081All</v>
          </cell>
          <cell r="B9024">
            <v>31</v>
          </cell>
          <cell r="R9024" t="str">
            <v>391350081All</v>
          </cell>
          <cell r="S9024">
            <v>33</v>
          </cell>
        </row>
        <row r="9025">
          <cell r="A9025" t="str">
            <v>391430011All</v>
          </cell>
          <cell r="B9025">
            <v>48</v>
          </cell>
          <cell r="R9025" t="str">
            <v>391370011All</v>
          </cell>
          <cell r="S9025">
            <v>43</v>
          </cell>
        </row>
        <row r="9026">
          <cell r="A9026" t="str">
            <v>391430016All</v>
          </cell>
          <cell r="B9026">
            <v>41</v>
          </cell>
          <cell r="R9026" t="str">
            <v>391370041All</v>
          </cell>
          <cell r="S9026">
            <v>99</v>
          </cell>
        </row>
        <row r="9027">
          <cell r="A9027" t="str">
            <v>391430041All</v>
          </cell>
          <cell r="B9027">
            <v>104</v>
          </cell>
          <cell r="R9027" t="str">
            <v>391370081All</v>
          </cell>
          <cell r="S9027">
            <v>29</v>
          </cell>
        </row>
        <row r="9028">
          <cell r="A9028" t="str">
            <v>391430081All</v>
          </cell>
          <cell r="B9028">
            <v>28</v>
          </cell>
          <cell r="R9028" t="str">
            <v>391390011All</v>
          </cell>
          <cell r="S9028">
            <v>41</v>
          </cell>
        </row>
        <row r="9029">
          <cell r="A9029" t="str">
            <v>391450011All</v>
          </cell>
          <cell r="B9029">
            <v>34</v>
          </cell>
          <cell r="R9029" t="str">
            <v>391390041All</v>
          </cell>
          <cell r="S9029">
            <v>99</v>
          </cell>
        </row>
        <row r="9030">
          <cell r="A9030" t="str">
            <v>391450041All</v>
          </cell>
          <cell r="B9030">
            <v>90</v>
          </cell>
          <cell r="R9030" t="str">
            <v>391390081All</v>
          </cell>
          <cell r="S9030">
            <v>31</v>
          </cell>
        </row>
        <row r="9031">
          <cell r="A9031" t="str">
            <v>391450081All</v>
          </cell>
          <cell r="B9031">
            <v>25</v>
          </cell>
          <cell r="R9031" t="str">
            <v>391410011All</v>
          </cell>
          <cell r="S9031">
            <v>46</v>
          </cell>
        </row>
        <row r="9032">
          <cell r="A9032" t="str">
            <v>391470011All</v>
          </cell>
          <cell r="B9032">
            <v>47</v>
          </cell>
          <cell r="R9032" t="str">
            <v>391410041All</v>
          </cell>
          <cell r="S9032">
            <v>102</v>
          </cell>
        </row>
        <row r="9033">
          <cell r="A9033" t="str">
            <v>391470016All</v>
          </cell>
          <cell r="B9033">
            <v>41</v>
          </cell>
          <cell r="R9033" t="str">
            <v>391410081All</v>
          </cell>
          <cell r="S9033">
            <v>31</v>
          </cell>
        </row>
        <row r="9034">
          <cell r="A9034" t="str">
            <v>391470041All</v>
          </cell>
          <cell r="B9034">
            <v>98</v>
          </cell>
          <cell r="R9034" t="str">
            <v>391430011All</v>
          </cell>
          <cell r="S9034">
            <v>48</v>
          </cell>
        </row>
        <row r="9035">
          <cell r="A9035" t="str">
            <v>391470081All</v>
          </cell>
          <cell r="B9035">
            <v>28</v>
          </cell>
          <cell r="R9035" t="str">
            <v>391430016All</v>
          </cell>
          <cell r="S9035">
            <v>41</v>
          </cell>
        </row>
        <row r="9036">
          <cell r="A9036" t="str">
            <v>391490011All</v>
          </cell>
          <cell r="B9036">
            <v>46</v>
          </cell>
          <cell r="R9036" t="str">
            <v>391430041All</v>
          </cell>
          <cell r="S9036">
            <v>104</v>
          </cell>
        </row>
        <row r="9037">
          <cell r="A9037" t="str">
            <v>391490016All</v>
          </cell>
          <cell r="B9037">
            <v>36</v>
          </cell>
          <cell r="R9037" t="str">
            <v>391430081All</v>
          </cell>
          <cell r="S9037">
            <v>28</v>
          </cell>
        </row>
        <row r="9038">
          <cell r="A9038" t="str">
            <v>391490041All</v>
          </cell>
          <cell r="B9038">
            <v>101</v>
          </cell>
          <cell r="R9038" t="str">
            <v>391450011All</v>
          </cell>
          <cell r="S9038">
            <v>34</v>
          </cell>
        </row>
        <row r="9039">
          <cell r="A9039" t="str">
            <v>391490081All</v>
          </cell>
          <cell r="B9039">
            <v>32</v>
          </cell>
          <cell r="R9039" t="str">
            <v>391450041All</v>
          </cell>
          <cell r="S9039">
            <v>90</v>
          </cell>
        </row>
        <row r="9040">
          <cell r="A9040" t="str">
            <v>391510011All</v>
          </cell>
          <cell r="B9040">
            <v>41</v>
          </cell>
          <cell r="R9040" t="str">
            <v>391450081All</v>
          </cell>
          <cell r="S9040">
            <v>25</v>
          </cell>
        </row>
        <row r="9041">
          <cell r="A9041" t="str">
            <v>391510016All</v>
          </cell>
          <cell r="B9041">
            <v>38</v>
          </cell>
          <cell r="R9041" t="str">
            <v>391470011All</v>
          </cell>
          <cell r="S9041">
            <v>47</v>
          </cell>
        </row>
        <row r="9042">
          <cell r="A9042" t="str">
            <v>391510041All</v>
          </cell>
          <cell r="B9042">
            <v>87</v>
          </cell>
          <cell r="R9042" t="str">
            <v>391470016All</v>
          </cell>
          <cell r="S9042">
            <v>41</v>
          </cell>
        </row>
        <row r="9043">
          <cell r="A9043" t="str">
            <v>391510081All</v>
          </cell>
          <cell r="B9043">
            <v>29</v>
          </cell>
          <cell r="R9043" t="str">
            <v>391470041All</v>
          </cell>
          <cell r="S9043">
            <v>98</v>
          </cell>
        </row>
        <row r="9044">
          <cell r="A9044" t="str">
            <v>391530011All</v>
          </cell>
          <cell r="B9044">
            <v>39</v>
          </cell>
          <cell r="R9044" t="str">
            <v>391470081All</v>
          </cell>
          <cell r="S9044">
            <v>28</v>
          </cell>
        </row>
        <row r="9045">
          <cell r="A9045" t="str">
            <v>391530041All</v>
          </cell>
          <cell r="B9045">
            <v>80</v>
          </cell>
          <cell r="R9045" t="str">
            <v>391490011All</v>
          </cell>
          <cell r="S9045">
            <v>46</v>
          </cell>
        </row>
        <row r="9046">
          <cell r="A9046" t="str">
            <v>391530081All</v>
          </cell>
          <cell r="B9046">
            <v>22</v>
          </cell>
          <cell r="R9046" t="str">
            <v>391490016All</v>
          </cell>
          <cell r="S9046">
            <v>36</v>
          </cell>
        </row>
        <row r="9047">
          <cell r="A9047" t="str">
            <v>391550011All</v>
          </cell>
          <cell r="B9047">
            <v>39</v>
          </cell>
          <cell r="R9047" t="str">
            <v>391490041All</v>
          </cell>
          <cell r="S9047">
            <v>101</v>
          </cell>
        </row>
        <row r="9048">
          <cell r="A9048" t="str">
            <v>391550016All</v>
          </cell>
          <cell r="B9048">
            <v>38</v>
          </cell>
          <cell r="R9048" t="str">
            <v>391490081All</v>
          </cell>
          <cell r="S9048">
            <v>32</v>
          </cell>
        </row>
        <row r="9049">
          <cell r="A9049" t="str">
            <v>391550041All</v>
          </cell>
          <cell r="B9049">
            <v>92</v>
          </cell>
          <cell r="R9049" t="str">
            <v>391510011All</v>
          </cell>
          <cell r="S9049">
            <v>41</v>
          </cell>
        </row>
        <row r="9050">
          <cell r="A9050" t="str">
            <v>391550081All</v>
          </cell>
          <cell r="B9050">
            <v>27</v>
          </cell>
          <cell r="R9050" t="str">
            <v>391510016All</v>
          </cell>
          <cell r="S9050">
            <v>38</v>
          </cell>
        </row>
        <row r="9051">
          <cell r="A9051" t="str">
            <v>391570011All</v>
          </cell>
          <cell r="B9051">
            <v>35</v>
          </cell>
          <cell r="R9051" t="str">
            <v>391510041All</v>
          </cell>
          <cell r="S9051">
            <v>87</v>
          </cell>
        </row>
        <row r="9052">
          <cell r="A9052" t="str">
            <v>391570016All</v>
          </cell>
          <cell r="B9052">
            <v>33</v>
          </cell>
          <cell r="R9052" t="str">
            <v>391510081All</v>
          </cell>
          <cell r="S9052">
            <v>29</v>
          </cell>
        </row>
        <row r="9053">
          <cell r="A9053" t="str">
            <v>391570041All</v>
          </cell>
          <cell r="B9053">
            <v>91</v>
          </cell>
          <cell r="R9053" t="str">
            <v>391530011All</v>
          </cell>
          <cell r="S9053">
            <v>39</v>
          </cell>
        </row>
        <row r="9054">
          <cell r="A9054" t="str">
            <v>391570081All</v>
          </cell>
          <cell r="B9054">
            <v>29</v>
          </cell>
          <cell r="R9054" t="str">
            <v>391530041All</v>
          </cell>
          <cell r="S9054">
            <v>80</v>
          </cell>
        </row>
        <row r="9055">
          <cell r="A9055" t="str">
            <v>391590011All</v>
          </cell>
          <cell r="B9055">
            <v>43</v>
          </cell>
          <cell r="R9055" t="str">
            <v>391530081All</v>
          </cell>
          <cell r="S9055">
            <v>22</v>
          </cell>
        </row>
        <row r="9056">
          <cell r="A9056" t="str">
            <v>391590016All</v>
          </cell>
          <cell r="B9056">
            <v>34</v>
          </cell>
          <cell r="R9056" t="str">
            <v>391550011All</v>
          </cell>
          <cell r="S9056">
            <v>39</v>
          </cell>
        </row>
        <row r="9057">
          <cell r="A9057" t="str">
            <v>391590041All</v>
          </cell>
          <cell r="B9057">
            <v>99</v>
          </cell>
          <cell r="R9057" t="str">
            <v>391550016All</v>
          </cell>
          <cell r="S9057">
            <v>38</v>
          </cell>
        </row>
        <row r="9058">
          <cell r="A9058" t="str">
            <v>391590081All</v>
          </cell>
          <cell r="B9058">
            <v>32</v>
          </cell>
          <cell r="R9058" t="str">
            <v>391550041All</v>
          </cell>
          <cell r="S9058">
            <v>92</v>
          </cell>
        </row>
        <row r="9059">
          <cell r="A9059" t="str">
            <v>391610011All</v>
          </cell>
          <cell r="B9059">
            <v>46</v>
          </cell>
          <cell r="R9059" t="str">
            <v>391550081All</v>
          </cell>
          <cell r="S9059">
            <v>27</v>
          </cell>
        </row>
        <row r="9060">
          <cell r="A9060" t="str">
            <v>391610041All</v>
          </cell>
          <cell r="B9060">
            <v>98</v>
          </cell>
          <cell r="R9060" t="str">
            <v>391570011All</v>
          </cell>
          <cell r="S9060">
            <v>35</v>
          </cell>
        </row>
        <row r="9061">
          <cell r="A9061" t="str">
            <v>391610081All</v>
          </cell>
          <cell r="B9061">
            <v>32</v>
          </cell>
          <cell r="R9061" t="str">
            <v>391570016All</v>
          </cell>
          <cell r="S9061">
            <v>33</v>
          </cell>
        </row>
        <row r="9062">
          <cell r="A9062" t="str">
            <v>391630041All</v>
          </cell>
          <cell r="B9062">
            <v>102</v>
          </cell>
          <cell r="R9062" t="str">
            <v>391570041All</v>
          </cell>
          <cell r="S9062">
            <v>91</v>
          </cell>
        </row>
        <row r="9063">
          <cell r="A9063" t="str">
            <v>391630081All</v>
          </cell>
          <cell r="B9063">
            <v>29</v>
          </cell>
          <cell r="R9063" t="str">
            <v>391570081All</v>
          </cell>
          <cell r="S9063">
            <v>29</v>
          </cell>
        </row>
        <row r="9064">
          <cell r="A9064" t="str">
            <v>391650011All</v>
          </cell>
          <cell r="B9064">
            <v>45</v>
          </cell>
          <cell r="R9064" t="str">
            <v>391590011All</v>
          </cell>
          <cell r="S9064">
            <v>43</v>
          </cell>
        </row>
        <row r="9065">
          <cell r="A9065" t="str">
            <v>391650041All</v>
          </cell>
          <cell r="B9065">
            <v>102</v>
          </cell>
          <cell r="R9065" t="str">
            <v>391590016All</v>
          </cell>
          <cell r="S9065">
            <v>34</v>
          </cell>
        </row>
        <row r="9066">
          <cell r="A9066" t="str">
            <v>391650081All</v>
          </cell>
          <cell r="B9066">
            <v>29</v>
          </cell>
          <cell r="R9066" t="str">
            <v>391590041All</v>
          </cell>
          <cell r="S9066">
            <v>99</v>
          </cell>
        </row>
        <row r="9067">
          <cell r="A9067" t="str">
            <v>391670011All</v>
          </cell>
          <cell r="B9067">
            <v>33</v>
          </cell>
          <cell r="R9067" t="str">
            <v>391590081All</v>
          </cell>
          <cell r="S9067">
            <v>32</v>
          </cell>
        </row>
        <row r="9068">
          <cell r="A9068" t="str">
            <v>391670041All</v>
          </cell>
          <cell r="B9068">
            <v>83</v>
          </cell>
          <cell r="R9068" t="str">
            <v>391610011All</v>
          </cell>
          <cell r="S9068">
            <v>46</v>
          </cell>
        </row>
        <row r="9069">
          <cell r="A9069" t="str">
            <v>391670081All</v>
          </cell>
          <cell r="B9069">
            <v>27</v>
          </cell>
          <cell r="R9069" t="str">
            <v>391610041All</v>
          </cell>
          <cell r="S9069">
            <v>98</v>
          </cell>
        </row>
        <row r="9070">
          <cell r="A9070" t="str">
            <v>391690011All</v>
          </cell>
          <cell r="B9070">
            <v>41</v>
          </cell>
          <cell r="R9070" t="str">
            <v>391610081All</v>
          </cell>
          <cell r="S9070">
            <v>32</v>
          </cell>
        </row>
        <row r="9071">
          <cell r="A9071" t="str">
            <v>391690016All</v>
          </cell>
          <cell r="B9071">
            <v>38</v>
          </cell>
          <cell r="R9071" t="str">
            <v>391630041All</v>
          </cell>
          <cell r="S9071">
            <v>102</v>
          </cell>
        </row>
        <row r="9072">
          <cell r="A9072" t="str">
            <v>391690041All</v>
          </cell>
          <cell r="B9072">
            <v>93</v>
          </cell>
          <cell r="R9072" t="str">
            <v>391630081All</v>
          </cell>
          <cell r="S9072">
            <v>29</v>
          </cell>
        </row>
        <row r="9073">
          <cell r="A9073" t="str">
            <v>391690081All</v>
          </cell>
          <cell r="B9073">
            <v>31</v>
          </cell>
          <cell r="R9073" t="str">
            <v>391650011All</v>
          </cell>
          <cell r="S9073">
            <v>45</v>
          </cell>
        </row>
        <row r="9074">
          <cell r="A9074" t="str">
            <v>391710011All</v>
          </cell>
          <cell r="B9074">
            <v>46</v>
          </cell>
          <cell r="R9074" t="str">
            <v>391650041All</v>
          </cell>
          <cell r="S9074">
            <v>102</v>
          </cell>
        </row>
        <row r="9075">
          <cell r="A9075" t="str">
            <v>391710041All</v>
          </cell>
          <cell r="B9075">
            <v>98</v>
          </cell>
          <cell r="R9075" t="str">
            <v>391650081All</v>
          </cell>
          <cell r="S9075">
            <v>29</v>
          </cell>
        </row>
        <row r="9076">
          <cell r="A9076" t="str">
            <v>391710081All</v>
          </cell>
          <cell r="B9076">
            <v>28</v>
          </cell>
          <cell r="R9076" t="str">
            <v>391670011All</v>
          </cell>
          <cell r="S9076">
            <v>33</v>
          </cell>
        </row>
        <row r="9077">
          <cell r="A9077" t="str">
            <v>391730011All</v>
          </cell>
          <cell r="B9077">
            <v>50</v>
          </cell>
          <cell r="R9077" t="str">
            <v>391670041All</v>
          </cell>
          <cell r="S9077">
            <v>83</v>
          </cell>
        </row>
        <row r="9078">
          <cell r="A9078" t="str">
            <v>391730016All</v>
          </cell>
          <cell r="B9078">
            <v>36</v>
          </cell>
          <cell r="R9078" t="str">
            <v>391670081All</v>
          </cell>
          <cell r="S9078">
            <v>27</v>
          </cell>
        </row>
        <row r="9079">
          <cell r="A9079" t="str">
            <v>391730041All</v>
          </cell>
          <cell r="B9079">
            <v>102</v>
          </cell>
          <cell r="R9079" t="str">
            <v>391690011All</v>
          </cell>
          <cell r="S9079">
            <v>41</v>
          </cell>
        </row>
        <row r="9080">
          <cell r="A9080" t="str">
            <v>391730081All</v>
          </cell>
          <cell r="B9080">
            <v>29</v>
          </cell>
          <cell r="R9080" t="str">
            <v>391690016All</v>
          </cell>
          <cell r="S9080">
            <v>38</v>
          </cell>
        </row>
        <row r="9081">
          <cell r="A9081" t="str">
            <v>391750011All</v>
          </cell>
          <cell r="B9081">
            <v>42</v>
          </cell>
          <cell r="R9081" t="str">
            <v>391690041All</v>
          </cell>
          <cell r="S9081">
            <v>93</v>
          </cell>
        </row>
        <row r="9082">
          <cell r="A9082" t="str">
            <v>391750041All</v>
          </cell>
          <cell r="B9082">
            <v>95</v>
          </cell>
          <cell r="R9082" t="str">
            <v>391690081All</v>
          </cell>
          <cell r="S9082">
            <v>31</v>
          </cell>
        </row>
        <row r="9083">
          <cell r="A9083" t="str">
            <v>391750081All</v>
          </cell>
          <cell r="B9083">
            <v>29</v>
          </cell>
          <cell r="R9083" t="str">
            <v>391710011All</v>
          </cell>
          <cell r="S9083">
            <v>46</v>
          </cell>
        </row>
        <row r="9084">
          <cell r="A9084" t="str">
            <v>400010011All</v>
          </cell>
          <cell r="B9084">
            <v>18</v>
          </cell>
          <cell r="R9084" t="str">
            <v>391710041All</v>
          </cell>
          <cell r="S9084">
            <v>98</v>
          </cell>
        </row>
        <row r="9085">
          <cell r="A9085" t="str">
            <v>400010081All</v>
          </cell>
          <cell r="B9085">
            <v>14</v>
          </cell>
          <cell r="R9085" t="str">
            <v>391710081All</v>
          </cell>
          <cell r="S9085">
            <v>28</v>
          </cell>
        </row>
        <row r="9086">
          <cell r="A9086" t="str">
            <v>400030011All</v>
          </cell>
          <cell r="B9086">
            <v>22</v>
          </cell>
          <cell r="R9086" t="str">
            <v>391730011All</v>
          </cell>
          <cell r="S9086">
            <v>50</v>
          </cell>
        </row>
        <row r="9087">
          <cell r="A9087" t="str">
            <v>400030016All</v>
          </cell>
          <cell r="B9087">
            <v>15</v>
          </cell>
          <cell r="R9087" t="str">
            <v>391730016All</v>
          </cell>
          <cell r="S9087">
            <v>36</v>
          </cell>
        </row>
        <row r="9088">
          <cell r="A9088" t="str">
            <v>400030041All</v>
          </cell>
          <cell r="B9088">
            <v>37</v>
          </cell>
          <cell r="R9088" t="str">
            <v>391730041All</v>
          </cell>
          <cell r="S9088">
            <v>102</v>
          </cell>
        </row>
        <row r="9089">
          <cell r="A9089" t="str">
            <v>400030051All</v>
          </cell>
          <cell r="B9089">
            <v>25</v>
          </cell>
          <cell r="R9089" t="str">
            <v>391730081All</v>
          </cell>
          <cell r="S9089">
            <v>29</v>
          </cell>
        </row>
        <row r="9090">
          <cell r="A9090" t="str">
            <v>400030081All</v>
          </cell>
          <cell r="B9090">
            <v>11</v>
          </cell>
          <cell r="R9090" t="str">
            <v>391750011All</v>
          </cell>
          <cell r="S9090">
            <v>42</v>
          </cell>
        </row>
        <row r="9091">
          <cell r="A9091" t="str">
            <v>400030711All</v>
          </cell>
          <cell r="B9091">
            <v>909</v>
          </cell>
          <cell r="R9091" t="str">
            <v>391750041All</v>
          </cell>
          <cell r="S9091">
            <v>95</v>
          </cell>
        </row>
        <row r="9092">
          <cell r="A9092" t="str">
            <v>400050011All</v>
          </cell>
          <cell r="B9092">
            <v>15</v>
          </cell>
          <cell r="R9092" t="str">
            <v>391750081All</v>
          </cell>
          <cell r="S9092">
            <v>29</v>
          </cell>
        </row>
        <row r="9093">
          <cell r="A9093" t="str">
            <v>400050075All</v>
          </cell>
          <cell r="B9093">
            <v>1204</v>
          </cell>
          <cell r="R9093" t="str">
            <v>400010011All</v>
          </cell>
          <cell r="S9093">
            <v>18</v>
          </cell>
        </row>
        <row r="9094">
          <cell r="A9094" t="str">
            <v>400070011All</v>
          </cell>
          <cell r="B9094">
            <v>16</v>
          </cell>
          <cell r="R9094" t="str">
            <v>400010081All</v>
          </cell>
          <cell r="S9094">
            <v>14</v>
          </cell>
        </row>
        <row r="9095">
          <cell r="A9095" t="str">
            <v>400070016All</v>
          </cell>
          <cell r="B9095">
            <v>18</v>
          </cell>
          <cell r="R9095" t="str">
            <v>400030011All</v>
          </cell>
          <cell r="S9095">
            <v>22</v>
          </cell>
        </row>
        <row r="9096">
          <cell r="A9096" t="str">
            <v>400070016Irrigated</v>
          </cell>
          <cell r="B9096">
            <v>18</v>
          </cell>
          <cell r="R9096" t="str">
            <v>400030016All</v>
          </cell>
          <cell r="S9096">
            <v>15</v>
          </cell>
        </row>
        <row r="9097">
          <cell r="A9097" t="str">
            <v>400070016Nonirrigated</v>
          </cell>
          <cell r="B9097">
            <v>18</v>
          </cell>
          <cell r="R9097" t="str">
            <v>400030041All</v>
          </cell>
          <cell r="S9097">
            <v>37</v>
          </cell>
        </row>
        <row r="9098">
          <cell r="A9098" t="str">
            <v>400070041All</v>
          </cell>
          <cell r="B9098">
            <v>125</v>
          </cell>
          <cell r="R9098" t="str">
            <v>400030051All</v>
          </cell>
          <cell r="S9098">
            <v>25</v>
          </cell>
        </row>
        <row r="9099">
          <cell r="A9099" t="str">
            <v>400070051All</v>
          </cell>
          <cell r="B9099">
            <v>28</v>
          </cell>
          <cell r="R9099" t="str">
            <v>400030081All</v>
          </cell>
          <cell r="S9099">
            <v>11</v>
          </cell>
        </row>
        <row r="9100">
          <cell r="A9100" t="str">
            <v>400070091All</v>
          </cell>
          <cell r="B9100">
            <v>23</v>
          </cell>
          <cell r="R9100" t="str">
            <v>400030711All</v>
          </cell>
          <cell r="S9100">
            <v>909</v>
          </cell>
        </row>
        <row r="9101">
          <cell r="A9101" t="str">
            <v>400090011All</v>
          </cell>
          <cell r="B9101">
            <v>17</v>
          </cell>
          <cell r="R9101" t="str">
            <v>400050011All</v>
          </cell>
          <cell r="S9101">
            <v>15</v>
          </cell>
        </row>
        <row r="9102">
          <cell r="A9102" t="str">
            <v>400090016All</v>
          </cell>
          <cell r="B9102">
            <v>25</v>
          </cell>
          <cell r="R9102" t="str">
            <v>400050075All</v>
          </cell>
          <cell r="S9102">
            <v>1204</v>
          </cell>
        </row>
        <row r="9103">
          <cell r="A9103" t="str">
            <v>400090041All</v>
          </cell>
          <cell r="B9103">
            <v>48</v>
          </cell>
          <cell r="R9103" t="str">
            <v>400070011All</v>
          </cell>
          <cell r="S9103">
            <v>16</v>
          </cell>
        </row>
        <row r="9104">
          <cell r="A9104" t="str">
            <v>400090051All</v>
          </cell>
          <cell r="B9104">
            <v>17</v>
          </cell>
          <cell r="R9104" t="str">
            <v>400070016All</v>
          </cell>
          <cell r="S9104">
            <v>18</v>
          </cell>
        </row>
        <row r="9105">
          <cell r="A9105" t="str">
            <v>400090075All</v>
          </cell>
          <cell r="B9105">
            <v>2311</v>
          </cell>
          <cell r="R9105" t="str">
            <v>400070016Irrigated</v>
          </cell>
          <cell r="S9105">
            <v>18</v>
          </cell>
        </row>
        <row r="9106">
          <cell r="A9106" t="str">
            <v>400110011All</v>
          </cell>
          <cell r="B9106">
            <v>18</v>
          </cell>
          <cell r="R9106" t="str">
            <v>400070016NonIrrigated</v>
          </cell>
          <cell r="S9106">
            <v>18</v>
          </cell>
        </row>
        <row r="9107">
          <cell r="A9107" t="str">
            <v>400110016All</v>
          </cell>
          <cell r="B9107">
            <v>25</v>
          </cell>
          <cell r="R9107" t="str">
            <v>400070041All</v>
          </cell>
          <cell r="S9107">
            <v>125</v>
          </cell>
        </row>
        <row r="9108">
          <cell r="A9108" t="str">
            <v>400110041All</v>
          </cell>
          <cell r="B9108">
            <v>48</v>
          </cell>
          <cell r="R9108" t="str">
            <v>400070051All</v>
          </cell>
          <cell r="S9108">
            <v>28</v>
          </cell>
        </row>
        <row r="9109">
          <cell r="A9109" t="str">
            <v>400110041Irrigated</v>
          </cell>
          <cell r="B9109">
            <v>58</v>
          </cell>
          <cell r="R9109" t="str">
            <v>400070091All</v>
          </cell>
          <cell r="S9109">
            <v>23</v>
          </cell>
        </row>
        <row r="9110">
          <cell r="A9110" t="str">
            <v>400110041Nonirrigated</v>
          </cell>
          <cell r="B9110">
            <v>23</v>
          </cell>
          <cell r="R9110" t="str">
            <v>400090011All</v>
          </cell>
          <cell r="S9110">
            <v>17</v>
          </cell>
        </row>
        <row r="9111">
          <cell r="A9111" t="str">
            <v>400110051All</v>
          </cell>
          <cell r="B9111">
            <v>22</v>
          </cell>
          <cell r="R9111" t="str">
            <v>400090016All</v>
          </cell>
          <cell r="S9111">
            <v>25</v>
          </cell>
        </row>
        <row r="9112">
          <cell r="A9112" t="str">
            <v>400110081All</v>
          </cell>
          <cell r="B9112">
            <v>11</v>
          </cell>
          <cell r="R9112" t="str">
            <v>400090041All</v>
          </cell>
          <cell r="S9112">
            <v>48</v>
          </cell>
        </row>
        <row r="9113">
          <cell r="A9113" t="str">
            <v>400110091All</v>
          </cell>
          <cell r="B9113">
            <v>25</v>
          </cell>
          <cell r="R9113" t="str">
            <v>400090051All</v>
          </cell>
          <cell r="S9113">
            <v>17</v>
          </cell>
        </row>
        <row r="9114">
          <cell r="A9114" t="str">
            <v>400110091Irrigated</v>
          </cell>
          <cell r="B9114">
            <v>25</v>
          </cell>
          <cell r="R9114" t="str">
            <v>400090075All</v>
          </cell>
          <cell r="S9114">
            <v>2311</v>
          </cell>
        </row>
        <row r="9115">
          <cell r="A9115" t="str">
            <v>400110091Nonirrigated</v>
          </cell>
          <cell r="B9115">
            <v>25</v>
          </cell>
          <cell r="R9115" t="str">
            <v>400110011All</v>
          </cell>
          <cell r="S9115">
            <v>18</v>
          </cell>
        </row>
        <row r="9116">
          <cell r="A9116" t="str">
            <v>400110711All</v>
          </cell>
          <cell r="B9116">
            <v>909</v>
          </cell>
          <cell r="R9116" t="str">
            <v>400110016All</v>
          </cell>
          <cell r="S9116">
            <v>25</v>
          </cell>
        </row>
        <row r="9117">
          <cell r="A9117" t="str">
            <v>400130011All</v>
          </cell>
          <cell r="B9117">
            <v>22</v>
          </cell>
          <cell r="R9117" t="str">
            <v>400110041All</v>
          </cell>
          <cell r="S9117">
            <v>48</v>
          </cell>
        </row>
        <row r="9118">
          <cell r="A9118" t="str">
            <v>400130016All</v>
          </cell>
          <cell r="B9118">
            <v>26</v>
          </cell>
          <cell r="R9118" t="str">
            <v>400110041Irrigated</v>
          </cell>
          <cell r="S9118">
            <v>58</v>
          </cell>
        </row>
        <row r="9119">
          <cell r="A9119" t="str">
            <v>400130041All</v>
          </cell>
          <cell r="B9119">
            <v>60</v>
          </cell>
          <cell r="R9119" t="str">
            <v>400110041NonIrrigated</v>
          </cell>
          <cell r="S9119">
            <v>23</v>
          </cell>
        </row>
        <row r="9120">
          <cell r="A9120" t="str">
            <v>400130041Irrigated</v>
          </cell>
          <cell r="B9120">
            <v>60</v>
          </cell>
          <cell r="R9120" t="str">
            <v>400110051All</v>
          </cell>
          <cell r="S9120">
            <v>22</v>
          </cell>
        </row>
        <row r="9121">
          <cell r="A9121" t="str">
            <v>400130041Nonirrigated</v>
          </cell>
          <cell r="B9121">
            <v>60</v>
          </cell>
          <cell r="R9121" t="str">
            <v>400110081All</v>
          </cell>
          <cell r="S9121">
            <v>11</v>
          </cell>
        </row>
        <row r="9122">
          <cell r="A9122" t="str">
            <v>400130051All</v>
          </cell>
          <cell r="B9122">
            <v>22</v>
          </cell>
          <cell r="R9122" t="str">
            <v>400110091All</v>
          </cell>
          <cell r="S9122">
            <v>25</v>
          </cell>
        </row>
        <row r="9123">
          <cell r="A9123" t="str">
            <v>400130075All</v>
          </cell>
          <cell r="B9123">
            <v>1456</v>
          </cell>
          <cell r="R9123" t="str">
            <v>400110091Irrigated</v>
          </cell>
          <cell r="S9123">
            <v>25</v>
          </cell>
        </row>
        <row r="9124">
          <cell r="A9124" t="str">
            <v>400130081All</v>
          </cell>
          <cell r="B9124">
            <v>11</v>
          </cell>
          <cell r="R9124" t="str">
            <v>400110091NonIrrigated</v>
          </cell>
          <cell r="S9124">
            <v>25</v>
          </cell>
        </row>
        <row r="9125">
          <cell r="A9125" t="str">
            <v>400130081Irrigated</v>
          </cell>
          <cell r="B9125">
            <v>11</v>
          </cell>
          <cell r="R9125" t="str">
            <v>400110711All</v>
          </cell>
          <cell r="S9125">
            <v>909</v>
          </cell>
        </row>
        <row r="9126">
          <cell r="A9126" t="str">
            <v>400130081Nonirrigated</v>
          </cell>
          <cell r="B9126">
            <v>11</v>
          </cell>
          <cell r="R9126" t="str">
            <v>400130011All</v>
          </cell>
          <cell r="S9126">
            <v>22</v>
          </cell>
        </row>
        <row r="9127">
          <cell r="A9127" t="str">
            <v>400150011All</v>
          </cell>
          <cell r="B9127">
            <v>19</v>
          </cell>
          <cell r="R9127" t="str">
            <v>400130016All</v>
          </cell>
          <cell r="S9127">
            <v>26</v>
          </cell>
        </row>
        <row r="9128">
          <cell r="A9128" t="str">
            <v>400150016All</v>
          </cell>
          <cell r="B9128">
            <v>18</v>
          </cell>
          <cell r="R9128" t="str">
            <v>400130041All</v>
          </cell>
          <cell r="S9128">
            <v>60</v>
          </cell>
        </row>
        <row r="9129">
          <cell r="A9129" t="str">
            <v>400150041All</v>
          </cell>
          <cell r="B9129">
            <v>60</v>
          </cell>
          <cell r="R9129" t="str">
            <v>400130041Irrigated</v>
          </cell>
          <cell r="S9129">
            <v>60</v>
          </cell>
        </row>
        <row r="9130">
          <cell r="A9130" t="str">
            <v>400150041Irrigated</v>
          </cell>
          <cell r="B9130">
            <v>71</v>
          </cell>
          <cell r="R9130" t="str">
            <v>400130041NonIrrigated</v>
          </cell>
          <cell r="S9130">
            <v>60</v>
          </cell>
        </row>
        <row r="9131">
          <cell r="A9131" t="str">
            <v>400150041Nonirrigated</v>
          </cell>
          <cell r="B9131">
            <v>31</v>
          </cell>
          <cell r="R9131" t="str">
            <v>400130051All</v>
          </cell>
          <cell r="S9131">
            <v>22</v>
          </cell>
        </row>
        <row r="9132">
          <cell r="A9132" t="str">
            <v>400150051All</v>
          </cell>
          <cell r="B9132">
            <v>25</v>
          </cell>
          <cell r="R9132" t="str">
            <v>400130075All</v>
          </cell>
          <cell r="S9132">
            <v>1456</v>
          </cell>
        </row>
        <row r="9133">
          <cell r="A9133" t="str">
            <v>400150075All</v>
          </cell>
          <cell r="B9133">
            <v>2053</v>
          </cell>
          <cell r="R9133" t="str">
            <v>400130081All</v>
          </cell>
          <cell r="S9133">
            <v>11</v>
          </cell>
        </row>
        <row r="9134">
          <cell r="A9134" t="str">
            <v>400150081All</v>
          </cell>
          <cell r="B9134">
            <v>14</v>
          </cell>
          <cell r="R9134" t="str">
            <v>400130081Irrigated</v>
          </cell>
          <cell r="S9134">
            <v>11</v>
          </cell>
        </row>
        <row r="9135">
          <cell r="A9135" t="str">
            <v>400150081Irrigated</v>
          </cell>
          <cell r="B9135">
            <v>14</v>
          </cell>
          <cell r="R9135" t="str">
            <v>400130081NonIrrigated</v>
          </cell>
          <cell r="S9135">
            <v>11</v>
          </cell>
        </row>
        <row r="9136">
          <cell r="A9136" t="str">
            <v>400150081Nonirrigated</v>
          </cell>
          <cell r="B9136">
            <v>13</v>
          </cell>
          <cell r="R9136" t="str">
            <v>400150011All</v>
          </cell>
          <cell r="S9136">
            <v>19</v>
          </cell>
        </row>
        <row r="9137">
          <cell r="A9137" t="str">
            <v>400150091All</v>
          </cell>
          <cell r="B9137">
            <v>21</v>
          </cell>
          <cell r="R9137" t="str">
            <v>400150016All</v>
          </cell>
          <cell r="S9137">
            <v>18</v>
          </cell>
        </row>
        <row r="9138">
          <cell r="A9138" t="str">
            <v>400150396All</v>
          </cell>
          <cell r="B9138">
            <v>322</v>
          </cell>
          <cell r="R9138" t="str">
            <v>400150041All</v>
          </cell>
          <cell r="S9138">
            <v>60</v>
          </cell>
        </row>
        <row r="9139">
          <cell r="A9139" t="str">
            <v>400150711All</v>
          </cell>
          <cell r="B9139">
            <v>909</v>
          </cell>
          <cell r="R9139" t="str">
            <v>400150041Irrigated</v>
          </cell>
          <cell r="S9139">
            <v>71</v>
          </cell>
        </row>
        <row r="9140">
          <cell r="A9140" t="str">
            <v>400170011All</v>
          </cell>
          <cell r="B9140">
            <v>20</v>
          </cell>
          <cell r="R9140" t="str">
            <v>400150041NonIrrigated</v>
          </cell>
          <cell r="S9140">
            <v>31</v>
          </cell>
        </row>
        <row r="9141">
          <cell r="A9141" t="str">
            <v>400170016All</v>
          </cell>
          <cell r="B9141">
            <v>28</v>
          </cell>
          <cell r="R9141" t="str">
            <v>400150051All</v>
          </cell>
          <cell r="S9141">
            <v>25</v>
          </cell>
        </row>
        <row r="9142">
          <cell r="A9142" t="str">
            <v>400170041All</v>
          </cell>
          <cell r="B9142">
            <v>45</v>
          </cell>
          <cell r="R9142" t="str">
            <v>400150075All</v>
          </cell>
          <cell r="S9142">
            <v>2053</v>
          </cell>
        </row>
        <row r="9143">
          <cell r="A9143" t="str">
            <v>400170041Irrigated</v>
          </cell>
          <cell r="B9143">
            <v>62</v>
          </cell>
          <cell r="R9143" t="str">
            <v>400150081All</v>
          </cell>
          <cell r="S9143">
            <v>14</v>
          </cell>
        </row>
        <row r="9144">
          <cell r="A9144" t="str">
            <v>400170041Nonirrigated</v>
          </cell>
          <cell r="B9144">
            <v>39</v>
          </cell>
          <cell r="R9144" t="str">
            <v>400150081Irrigated</v>
          </cell>
          <cell r="S9144">
            <v>14</v>
          </cell>
        </row>
        <row r="9145">
          <cell r="A9145" t="str">
            <v>400170051All</v>
          </cell>
          <cell r="B9145">
            <v>23</v>
          </cell>
          <cell r="R9145" t="str">
            <v>400150081NonIrrigated</v>
          </cell>
          <cell r="S9145">
            <v>13</v>
          </cell>
        </row>
        <row r="9146">
          <cell r="A9146" t="str">
            <v>400170075All</v>
          </cell>
          <cell r="B9146">
            <v>1717</v>
          </cell>
          <cell r="R9146" t="str">
            <v>400150091All</v>
          </cell>
          <cell r="S9146">
            <v>21</v>
          </cell>
        </row>
        <row r="9147">
          <cell r="A9147" t="str">
            <v>400170081All</v>
          </cell>
          <cell r="B9147">
            <v>15</v>
          </cell>
          <cell r="R9147" t="str">
            <v>400150396All</v>
          </cell>
          <cell r="S9147">
            <v>322</v>
          </cell>
        </row>
        <row r="9148">
          <cell r="A9148" t="str">
            <v>400170091All</v>
          </cell>
          <cell r="B9148">
            <v>27</v>
          </cell>
          <cell r="R9148" t="str">
            <v>400150711All</v>
          </cell>
          <cell r="S9148">
            <v>909</v>
          </cell>
        </row>
        <row r="9149">
          <cell r="A9149" t="str">
            <v>400190011All</v>
          </cell>
          <cell r="B9149">
            <v>16</v>
          </cell>
          <cell r="R9149" t="str">
            <v>400170011All</v>
          </cell>
          <cell r="S9149">
            <v>20</v>
          </cell>
        </row>
        <row r="9150">
          <cell r="A9150" t="str">
            <v>400210011All</v>
          </cell>
          <cell r="B9150">
            <v>16</v>
          </cell>
          <cell r="R9150" t="str">
            <v>400170016All</v>
          </cell>
          <cell r="S9150">
            <v>28</v>
          </cell>
        </row>
        <row r="9151">
          <cell r="A9151" t="str">
            <v>400210041All</v>
          </cell>
          <cell r="B9151">
            <v>50</v>
          </cell>
          <cell r="R9151" t="str">
            <v>400170041All</v>
          </cell>
          <cell r="S9151">
            <v>45</v>
          </cell>
        </row>
        <row r="9152">
          <cell r="A9152" t="str">
            <v>400210051All</v>
          </cell>
          <cell r="B9152">
            <v>32</v>
          </cell>
          <cell r="R9152" t="str">
            <v>400170041Irrigated</v>
          </cell>
          <cell r="S9152">
            <v>62</v>
          </cell>
        </row>
        <row r="9153">
          <cell r="A9153" t="str">
            <v>400210081All</v>
          </cell>
          <cell r="B9153">
            <v>14</v>
          </cell>
          <cell r="R9153" t="str">
            <v>400170041NonIrrigated</v>
          </cell>
          <cell r="S9153">
            <v>39</v>
          </cell>
        </row>
        <row r="9154">
          <cell r="A9154" t="str">
            <v>400230011All</v>
          </cell>
          <cell r="B9154">
            <v>27</v>
          </cell>
          <cell r="R9154" t="str">
            <v>400170051All</v>
          </cell>
          <cell r="S9154">
            <v>23</v>
          </cell>
        </row>
        <row r="9155">
          <cell r="A9155" t="str">
            <v>400230041All</v>
          </cell>
          <cell r="B9155">
            <v>66</v>
          </cell>
          <cell r="R9155" t="str">
            <v>400170075All</v>
          </cell>
          <cell r="S9155">
            <v>1717</v>
          </cell>
        </row>
        <row r="9156">
          <cell r="A9156" t="str">
            <v>400230051All</v>
          </cell>
          <cell r="B9156">
            <v>28</v>
          </cell>
          <cell r="R9156" t="str">
            <v>400170081All</v>
          </cell>
          <cell r="S9156">
            <v>15</v>
          </cell>
        </row>
        <row r="9157">
          <cell r="A9157" t="str">
            <v>400230081All</v>
          </cell>
          <cell r="B9157">
            <v>11</v>
          </cell>
          <cell r="R9157" t="str">
            <v>400170091All</v>
          </cell>
          <cell r="S9157">
            <v>27</v>
          </cell>
        </row>
        <row r="9158">
          <cell r="A9158" t="str">
            <v>400250011All</v>
          </cell>
          <cell r="B9158">
            <v>15</v>
          </cell>
          <cell r="R9158" t="str">
            <v>400190011All</v>
          </cell>
          <cell r="S9158">
            <v>16</v>
          </cell>
        </row>
        <row r="9159">
          <cell r="A9159" t="str">
            <v>400250016All</v>
          </cell>
          <cell r="B9159">
            <v>27</v>
          </cell>
          <cell r="R9159" t="str">
            <v>400210011All</v>
          </cell>
          <cell r="S9159">
            <v>16</v>
          </cell>
        </row>
        <row r="9160">
          <cell r="A9160" t="str">
            <v>400250041All</v>
          </cell>
          <cell r="B9160">
            <v>125</v>
          </cell>
          <cell r="R9160" t="str">
            <v>400210041All</v>
          </cell>
          <cell r="S9160">
            <v>50</v>
          </cell>
        </row>
        <row r="9161">
          <cell r="A9161" t="str">
            <v>400250051All</v>
          </cell>
          <cell r="B9161">
            <v>22</v>
          </cell>
          <cell r="R9161" t="str">
            <v>400210051All</v>
          </cell>
          <cell r="S9161">
            <v>32</v>
          </cell>
        </row>
        <row r="9162">
          <cell r="A9162" t="str">
            <v>400250081All</v>
          </cell>
          <cell r="B9162">
            <v>20</v>
          </cell>
          <cell r="R9162" t="str">
            <v>400210081All</v>
          </cell>
          <cell r="S9162">
            <v>14</v>
          </cell>
        </row>
        <row r="9163">
          <cell r="A9163" t="str">
            <v>400270011All</v>
          </cell>
          <cell r="B9163">
            <v>15</v>
          </cell>
          <cell r="R9163" t="str">
            <v>400230011All</v>
          </cell>
          <cell r="S9163">
            <v>27</v>
          </cell>
        </row>
        <row r="9164">
          <cell r="A9164" t="str">
            <v>400270016All</v>
          </cell>
          <cell r="B9164">
            <v>28</v>
          </cell>
          <cell r="R9164" t="str">
            <v>400230041All</v>
          </cell>
          <cell r="S9164">
            <v>66</v>
          </cell>
        </row>
        <row r="9165">
          <cell r="A9165" t="str">
            <v>400270041All</v>
          </cell>
          <cell r="B9165">
            <v>50</v>
          </cell>
          <cell r="R9165" t="str">
            <v>400230051All</v>
          </cell>
          <cell r="S9165">
            <v>28</v>
          </cell>
        </row>
        <row r="9166">
          <cell r="A9166" t="str">
            <v>400270051All</v>
          </cell>
          <cell r="B9166">
            <v>22</v>
          </cell>
          <cell r="R9166" t="str">
            <v>400230081All</v>
          </cell>
          <cell r="S9166">
            <v>11</v>
          </cell>
        </row>
        <row r="9167">
          <cell r="A9167" t="str">
            <v>400270075All</v>
          </cell>
          <cell r="B9167">
            <v>473</v>
          </cell>
          <cell r="R9167" t="str">
            <v>400250011All</v>
          </cell>
          <cell r="S9167">
            <v>15</v>
          </cell>
        </row>
        <row r="9168">
          <cell r="A9168" t="str">
            <v>400270081All</v>
          </cell>
          <cell r="B9168">
            <v>13</v>
          </cell>
          <cell r="R9168" t="str">
            <v>400250016All</v>
          </cell>
          <cell r="S9168">
            <v>27</v>
          </cell>
        </row>
        <row r="9169">
          <cell r="A9169" t="str">
            <v>400290011All</v>
          </cell>
          <cell r="B9169">
            <v>15</v>
          </cell>
          <cell r="R9169" t="str">
            <v>400250041All</v>
          </cell>
          <cell r="S9169">
            <v>125</v>
          </cell>
        </row>
        <row r="9170">
          <cell r="A9170" t="str">
            <v>400290051All</v>
          </cell>
          <cell r="B9170">
            <v>22</v>
          </cell>
          <cell r="R9170" t="str">
            <v>400250051All</v>
          </cell>
          <cell r="S9170">
            <v>22</v>
          </cell>
        </row>
        <row r="9171">
          <cell r="A9171" t="str">
            <v>400310011All</v>
          </cell>
          <cell r="B9171">
            <v>16</v>
          </cell>
          <cell r="R9171" t="str">
            <v>400250081All</v>
          </cell>
          <cell r="S9171">
            <v>20</v>
          </cell>
        </row>
        <row r="9172">
          <cell r="A9172" t="str">
            <v>400310016All</v>
          </cell>
          <cell r="B9172">
            <v>18</v>
          </cell>
          <cell r="R9172" t="str">
            <v>400270011All</v>
          </cell>
          <cell r="S9172">
            <v>15</v>
          </cell>
        </row>
        <row r="9173">
          <cell r="A9173" t="str">
            <v>400310041All</v>
          </cell>
          <cell r="B9173">
            <v>29</v>
          </cell>
          <cell r="R9173" t="str">
            <v>400270016All</v>
          </cell>
          <cell r="S9173">
            <v>28</v>
          </cell>
        </row>
        <row r="9174">
          <cell r="A9174" t="str">
            <v>400310051All</v>
          </cell>
          <cell r="B9174">
            <v>15</v>
          </cell>
          <cell r="R9174" t="str">
            <v>400270041All</v>
          </cell>
          <cell r="S9174">
            <v>50</v>
          </cell>
        </row>
        <row r="9175">
          <cell r="A9175" t="str">
            <v>400330011All</v>
          </cell>
          <cell r="B9175">
            <v>17</v>
          </cell>
          <cell r="R9175" t="str">
            <v>400270051All</v>
          </cell>
          <cell r="S9175">
            <v>22</v>
          </cell>
        </row>
        <row r="9176">
          <cell r="A9176" t="str">
            <v>400330016All</v>
          </cell>
          <cell r="B9176">
            <v>18</v>
          </cell>
          <cell r="R9176" t="str">
            <v>400270075All</v>
          </cell>
          <cell r="S9176">
            <v>473</v>
          </cell>
        </row>
        <row r="9177">
          <cell r="A9177" t="str">
            <v>400330041All</v>
          </cell>
          <cell r="B9177">
            <v>24</v>
          </cell>
          <cell r="R9177" t="str">
            <v>400270081All</v>
          </cell>
          <cell r="S9177">
            <v>13</v>
          </cell>
        </row>
        <row r="9178">
          <cell r="A9178" t="str">
            <v>400330051All</v>
          </cell>
          <cell r="B9178">
            <v>15</v>
          </cell>
          <cell r="R9178" t="str">
            <v>400290011All</v>
          </cell>
          <cell r="S9178">
            <v>15</v>
          </cell>
        </row>
        <row r="9179">
          <cell r="A9179" t="str">
            <v>400330081All</v>
          </cell>
          <cell r="B9179">
            <v>8</v>
          </cell>
          <cell r="R9179" t="str">
            <v>400290051All</v>
          </cell>
          <cell r="S9179">
            <v>22</v>
          </cell>
        </row>
        <row r="9180">
          <cell r="A9180" t="str">
            <v>400350011All</v>
          </cell>
          <cell r="B9180">
            <v>21</v>
          </cell>
          <cell r="R9180" t="str">
            <v>400310011All</v>
          </cell>
          <cell r="S9180">
            <v>16</v>
          </cell>
        </row>
        <row r="9181">
          <cell r="A9181" t="str">
            <v>400350016All</v>
          </cell>
          <cell r="B9181">
            <v>30</v>
          </cell>
          <cell r="R9181" t="str">
            <v>400310016All</v>
          </cell>
          <cell r="S9181">
            <v>18</v>
          </cell>
        </row>
        <row r="9182">
          <cell r="A9182" t="str">
            <v>400350041All</v>
          </cell>
          <cell r="B9182">
            <v>62</v>
          </cell>
          <cell r="R9182" t="str">
            <v>400310041All</v>
          </cell>
          <cell r="S9182">
            <v>29</v>
          </cell>
        </row>
        <row r="9183">
          <cell r="A9183" t="str">
            <v>400350051All</v>
          </cell>
          <cell r="B9183">
            <v>44</v>
          </cell>
          <cell r="R9183" t="str">
            <v>400310051All</v>
          </cell>
          <cell r="S9183">
            <v>15</v>
          </cell>
        </row>
        <row r="9184">
          <cell r="A9184" t="str">
            <v>400350081All</v>
          </cell>
          <cell r="B9184">
            <v>13</v>
          </cell>
          <cell r="R9184" t="str">
            <v>400330011All</v>
          </cell>
          <cell r="S9184">
            <v>17</v>
          </cell>
        </row>
        <row r="9185">
          <cell r="A9185" t="str">
            <v>400370011All</v>
          </cell>
          <cell r="B9185">
            <v>18</v>
          </cell>
          <cell r="R9185" t="str">
            <v>400330016All</v>
          </cell>
          <cell r="S9185">
            <v>18</v>
          </cell>
        </row>
        <row r="9186">
          <cell r="A9186" t="str">
            <v>400370051All</v>
          </cell>
          <cell r="B9186">
            <v>19</v>
          </cell>
          <cell r="R9186" t="str">
            <v>400330041All</v>
          </cell>
          <cell r="S9186">
            <v>24</v>
          </cell>
        </row>
        <row r="9187">
          <cell r="A9187" t="str">
            <v>400370081All</v>
          </cell>
          <cell r="B9187">
            <v>15</v>
          </cell>
          <cell r="R9187" t="str">
            <v>400330051All</v>
          </cell>
          <cell r="S9187">
            <v>15</v>
          </cell>
        </row>
        <row r="9188">
          <cell r="A9188" t="str">
            <v>400390011All</v>
          </cell>
          <cell r="B9188">
            <v>21</v>
          </cell>
          <cell r="R9188" t="str">
            <v>400330081All</v>
          </cell>
          <cell r="S9188">
            <v>8</v>
          </cell>
        </row>
        <row r="9189">
          <cell r="A9189" t="str">
            <v>400390016All</v>
          </cell>
          <cell r="B9189">
            <v>25</v>
          </cell>
          <cell r="R9189" t="str">
            <v>400350011All</v>
          </cell>
          <cell r="S9189">
            <v>21</v>
          </cell>
        </row>
        <row r="9190">
          <cell r="A9190" t="str">
            <v>400390041All</v>
          </cell>
          <cell r="B9190">
            <v>32</v>
          </cell>
          <cell r="R9190" t="str">
            <v>400350016All</v>
          </cell>
          <cell r="S9190">
            <v>30</v>
          </cell>
        </row>
        <row r="9191">
          <cell r="A9191" t="str">
            <v>400390041Irrigated</v>
          </cell>
          <cell r="B9191">
            <v>58</v>
          </cell>
          <cell r="R9191" t="str">
            <v>400350041All</v>
          </cell>
          <cell r="S9191">
            <v>62</v>
          </cell>
        </row>
        <row r="9192">
          <cell r="A9192" t="str">
            <v>400390041Nonirrigated</v>
          </cell>
          <cell r="B9192">
            <v>23</v>
          </cell>
          <cell r="R9192" t="str">
            <v>400350051All</v>
          </cell>
          <cell r="S9192">
            <v>44</v>
          </cell>
        </row>
        <row r="9193">
          <cell r="A9193" t="str">
            <v>400390051All</v>
          </cell>
          <cell r="B9193">
            <v>24</v>
          </cell>
          <cell r="R9193" t="str">
            <v>400350081All</v>
          </cell>
          <cell r="S9193">
            <v>13</v>
          </cell>
        </row>
        <row r="9194">
          <cell r="A9194" t="str">
            <v>400390075All</v>
          </cell>
          <cell r="B9194">
            <v>1864</v>
          </cell>
          <cell r="R9194" t="str">
            <v>400370011All</v>
          </cell>
          <cell r="S9194">
            <v>18</v>
          </cell>
        </row>
        <row r="9195">
          <cell r="A9195" t="str">
            <v>400390081All</v>
          </cell>
          <cell r="B9195">
            <v>8</v>
          </cell>
          <cell r="R9195" t="str">
            <v>400370051All</v>
          </cell>
          <cell r="S9195">
            <v>19</v>
          </cell>
        </row>
        <row r="9196">
          <cell r="A9196" t="str">
            <v>400390081Irrigated</v>
          </cell>
          <cell r="B9196">
            <v>8</v>
          </cell>
          <cell r="R9196" t="str">
            <v>400370081All</v>
          </cell>
          <cell r="S9196">
            <v>15</v>
          </cell>
        </row>
        <row r="9197">
          <cell r="A9197" t="str">
            <v>400390081Nonirrigated</v>
          </cell>
          <cell r="B9197">
            <v>8</v>
          </cell>
          <cell r="R9197" t="str">
            <v>400390011All</v>
          </cell>
          <cell r="S9197">
            <v>21</v>
          </cell>
        </row>
        <row r="9198">
          <cell r="A9198" t="str">
            <v>400390711All</v>
          </cell>
          <cell r="B9198">
            <v>909</v>
          </cell>
          <cell r="R9198" t="str">
            <v>400390016All</v>
          </cell>
          <cell r="S9198">
            <v>25</v>
          </cell>
        </row>
        <row r="9199">
          <cell r="A9199" t="str">
            <v>400410011All</v>
          </cell>
          <cell r="B9199">
            <v>22</v>
          </cell>
          <cell r="R9199" t="str">
            <v>400390041All</v>
          </cell>
          <cell r="S9199">
            <v>32</v>
          </cell>
        </row>
        <row r="9200">
          <cell r="A9200" t="str">
            <v>400410041All</v>
          </cell>
          <cell r="B9200">
            <v>57</v>
          </cell>
          <cell r="R9200" t="str">
            <v>400390041Irrigated</v>
          </cell>
          <cell r="S9200">
            <v>58</v>
          </cell>
        </row>
        <row r="9201">
          <cell r="A9201" t="str">
            <v>400410051All</v>
          </cell>
          <cell r="B9201">
            <v>43</v>
          </cell>
          <cell r="R9201" t="str">
            <v>400390041NonIrrigated</v>
          </cell>
          <cell r="S9201">
            <v>23</v>
          </cell>
        </row>
        <row r="9202">
          <cell r="A9202" t="str">
            <v>400410081All</v>
          </cell>
          <cell r="B9202">
            <v>12</v>
          </cell>
          <cell r="R9202" t="str">
            <v>400390051All</v>
          </cell>
          <cell r="S9202">
            <v>24</v>
          </cell>
        </row>
        <row r="9203">
          <cell r="A9203" t="str">
            <v>400410091All</v>
          </cell>
          <cell r="B9203">
            <v>27</v>
          </cell>
          <cell r="R9203" t="str">
            <v>400390075All</v>
          </cell>
          <cell r="S9203">
            <v>1864</v>
          </cell>
        </row>
        <row r="9204">
          <cell r="A9204" t="str">
            <v>400430011All</v>
          </cell>
          <cell r="B9204">
            <v>18</v>
          </cell>
          <cell r="R9204" t="str">
            <v>400390081All</v>
          </cell>
          <cell r="S9204">
            <v>8</v>
          </cell>
        </row>
        <row r="9205">
          <cell r="A9205" t="str">
            <v>400430016All</v>
          </cell>
          <cell r="B9205">
            <v>25</v>
          </cell>
          <cell r="R9205" t="str">
            <v>400390081Irrigated</v>
          </cell>
          <cell r="S9205">
            <v>8</v>
          </cell>
        </row>
        <row r="9206">
          <cell r="A9206" t="str">
            <v>400430041All</v>
          </cell>
          <cell r="B9206">
            <v>38</v>
          </cell>
          <cell r="R9206" t="str">
            <v>400390081NonIrrigated</v>
          </cell>
          <cell r="S9206">
            <v>8</v>
          </cell>
        </row>
        <row r="9207">
          <cell r="A9207" t="str">
            <v>400430041Irrigated</v>
          </cell>
          <cell r="B9207">
            <v>58</v>
          </cell>
          <cell r="R9207" t="str">
            <v>400390711All</v>
          </cell>
          <cell r="S9207">
            <v>909</v>
          </cell>
        </row>
        <row r="9208">
          <cell r="A9208" t="str">
            <v>400430041Nonirrigated</v>
          </cell>
          <cell r="B9208">
            <v>18</v>
          </cell>
          <cell r="R9208" t="str">
            <v>400410011All</v>
          </cell>
          <cell r="S9208">
            <v>22</v>
          </cell>
        </row>
        <row r="9209">
          <cell r="A9209" t="str">
            <v>400430051All</v>
          </cell>
          <cell r="B9209">
            <v>15</v>
          </cell>
          <cell r="R9209" t="str">
            <v>400410041All</v>
          </cell>
          <cell r="S9209">
            <v>57</v>
          </cell>
        </row>
        <row r="9210">
          <cell r="A9210" t="str">
            <v>400430711All</v>
          </cell>
          <cell r="B9210">
            <v>909</v>
          </cell>
          <cell r="R9210" t="str">
            <v>400410051All</v>
          </cell>
          <cell r="S9210">
            <v>43</v>
          </cell>
        </row>
        <row r="9211">
          <cell r="A9211" t="str">
            <v>400450011All</v>
          </cell>
          <cell r="B9211">
            <v>15</v>
          </cell>
          <cell r="R9211" t="str">
            <v>400410081All</v>
          </cell>
          <cell r="S9211">
            <v>12</v>
          </cell>
        </row>
        <row r="9212">
          <cell r="A9212" t="str">
            <v>400450016All</v>
          </cell>
          <cell r="B9212">
            <v>25</v>
          </cell>
          <cell r="R9212" t="str">
            <v>400410091All</v>
          </cell>
          <cell r="S9212">
            <v>27</v>
          </cell>
        </row>
        <row r="9213">
          <cell r="A9213" t="str">
            <v>400450041All</v>
          </cell>
          <cell r="B9213">
            <v>110</v>
          </cell>
          <cell r="R9213" t="str">
            <v>400430011All</v>
          </cell>
          <cell r="S9213">
            <v>18</v>
          </cell>
        </row>
        <row r="9214">
          <cell r="A9214" t="str">
            <v>400450051All</v>
          </cell>
          <cell r="B9214">
            <v>20</v>
          </cell>
          <cell r="R9214" t="str">
            <v>400430016All</v>
          </cell>
          <cell r="S9214">
            <v>25</v>
          </cell>
        </row>
        <row r="9215">
          <cell r="A9215" t="str">
            <v>400450051Irrigated</v>
          </cell>
          <cell r="B9215">
            <v>38</v>
          </cell>
          <cell r="R9215" t="str">
            <v>400430041All</v>
          </cell>
          <cell r="S9215">
            <v>38</v>
          </cell>
        </row>
        <row r="9216">
          <cell r="A9216" t="str">
            <v>400450051Nonirrigated</v>
          </cell>
          <cell r="B9216">
            <v>17</v>
          </cell>
          <cell r="R9216" t="str">
            <v>400430041Irrigated</v>
          </cell>
          <cell r="S9216">
            <v>58</v>
          </cell>
        </row>
        <row r="9217">
          <cell r="A9217" t="str">
            <v>400470011All</v>
          </cell>
          <cell r="B9217">
            <v>22</v>
          </cell>
          <cell r="R9217" t="str">
            <v>400430041NonIrrigated</v>
          </cell>
          <cell r="S9217">
            <v>18</v>
          </cell>
        </row>
        <row r="9218">
          <cell r="A9218" t="str">
            <v>400470016All</v>
          </cell>
          <cell r="B9218">
            <v>15</v>
          </cell>
          <cell r="R9218" t="str">
            <v>400430051All</v>
          </cell>
          <cell r="S9218">
            <v>15</v>
          </cell>
        </row>
        <row r="9219">
          <cell r="A9219" t="str">
            <v>400470041All</v>
          </cell>
          <cell r="B9219">
            <v>51</v>
          </cell>
          <cell r="R9219" t="str">
            <v>400430711All</v>
          </cell>
          <cell r="S9219">
            <v>909</v>
          </cell>
        </row>
        <row r="9220">
          <cell r="A9220" t="str">
            <v>400470051All</v>
          </cell>
          <cell r="B9220">
            <v>28</v>
          </cell>
          <cell r="R9220" t="str">
            <v>400450011All</v>
          </cell>
          <cell r="S9220">
            <v>15</v>
          </cell>
        </row>
        <row r="9221">
          <cell r="A9221" t="str">
            <v>400470081All</v>
          </cell>
          <cell r="B9221">
            <v>11</v>
          </cell>
          <cell r="R9221" t="str">
            <v>400450016All</v>
          </cell>
          <cell r="S9221">
            <v>25</v>
          </cell>
        </row>
        <row r="9222">
          <cell r="A9222" t="str">
            <v>400470091All</v>
          </cell>
          <cell r="B9222">
            <v>24</v>
          </cell>
          <cell r="R9222" t="str">
            <v>400450041All</v>
          </cell>
          <cell r="S9222">
            <v>110</v>
          </cell>
        </row>
        <row r="9223">
          <cell r="A9223" t="str">
            <v>400470396All</v>
          </cell>
          <cell r="B9223">
            <v>252</v>
          </cell>
          <cell r="R9223" t="str">
            <v>400450051All</v>
          </cell>
          <cell r="S9223">
            <v>20</v>
          </cell>
        </row>
        <row r="9224">
          <cell r="A9224" t="str">
            <v>400470711All</v>
          </cell>
          <cell r="B9224">
            <v>909</v>
          </cell>
          <cell r="R9224" t="str">
            <v>400450051Irrigated</v>
          </cell>
          <cell r="S9224">
            <v>38</v>
          </cell>
        </row>
        <row r="9225">
          <cell r="A9225" t="str">
            <v>400490011All</v>
          </cell>
          <cell r="B9225">
            <v>23</v>
          </cell>
          <cell r="R9225" t="str">
            <v>400450051NonIrrigated</v>
          </cell>
          <cell r="S9225">
            <v>17</v>
          </cell>
        </row>
        <row r="9226">
          <cell r="A9226" t="str">
            <v>400490016All</v>
          </cell>
          <cell r="B9226">
            <v>27</v>
          </cell>
          <cell r="R9226" t="str">
            <v>400470011All</v>
          </cell>
          <cell r="S9226">
            <v>22</v>
          </cell>
        </row>
        <row r="9227">
          <cell r="A9227" t="str">
            <v>400490041All</v>
          </cell>
          <cell r="B9227">
            <v>70</v>
          </cell>
          <cell r="R9227" t="str">
            <v>400470016All</v>
          </cell>
          <cell r="S9227">
            <v>15</v>
          </cell>
        </row>
        <row r="9228">
          <cell r="A9228" t="str">
            <v>400490051All</v>
          </cell>
          <cell r="B9228">
            <v>28</v>
          </cell>
          <cell r="R9228" t="str">
            <v>400470041All</v>
          </cell>
          <cell r="S9228">
            <v>51</v>
          </cell>
        </row>
        <row r="9229">
          <cell r="A9229" t="str">
            <v>400490081All</v>
          </cell>
          <cell r="B9229">
            <v>17</v>
          </cell>
          <cell r="R9229" t="str">
            <v>400470051All</v>
          </cell>
          <cell r="S9229">
            <v>28</v>
          </cell>
        </row>
        <row r="9230">
          <cell r="A9230" t="str">
            <v>400510011All</v>
          </cell>
          <cell r="B9230">
            <v>20</v>
          </cell>
          <cell r="R9230" t="str">
            <v>400470081All</v>
          </cell>
          <cell r="S9230">
            <v>11</v>
          </cell>
        </row>
        <row r="9231">
          <cell r="A9231" t="str">
            <v>400510016All</v>
          </cell>
          <cell r="B9231">
            <v>28</v>
          </cell>
          <cell r="R9231" t="str">
            <v>400470091All</v>
          </cell>
          <cell r="S9231">
            <v>24</v>
          </cell>
        </row>
        <row r="9232">
          <cell r="A9232" t="str">
            <v>400510041All</v>
          </cell>
          <cell r="B9232">
            <v>41</v>
          </cell>
          <cell r="R9232" t="str">
            <v>400470396All</v>
          </cell>
          <cell r="S9232">
            <v>252</v>
          </cell>
        </row>
        <row r="9233">
          <cell r="A9233" t="str">
            <v>400510051All</v>
          </cell>
          <cell r="B9233">
            <v>23</v>
          </cell>
          <cell r="R9233" t="str">
            <v>400470711All</v>
          </cell>
          <cell r="S9233">
            <v>909</v>
          </cell>
        </row>
        <row r="9234">
          <cell r="A9234" t="str">
            <v>400510075All</v>
          </cell>
          <cell r="B9234">
            <v>1612</v>
          </cell>
          <cell r="R9234" t="str">
            <v>400490011All</v>
          </cell>
          <cell r="S9234">
            <v>23</v>
          </cell>
        </row>
        <row r="9235">
          <cell r="A9235" t="str">
            <v>400510081All</v>
          </cell>
          <cell r="B9235">
            <v>15</v>
          </cell>
          <cell r="R9235" t="str">
            <v>400490016All</v>
          </cell>
          <cell r="S9235">
            <v>27</v>
          </cell>
        </row>
        <row r="9236">
          <cell r="A9236" t="str">
            <v>400530011All</v>
          </cell>
          <cell r="B9236">
            <v>20</v>
          </cell>
          <cell r="R9236" t="str">
            <v>400490041All</v>
          </cell>
          <cell r="S9236">
            <v>70</v>
          </cell>
        </row>
        <row r="9237">
          <cell r="A9237" t="str">
            <v>400530016All</v>
          </cell>
          <cell r="B9237">
            <v>15</v>
          </cell>
          <cell r="R9237" t="str">
            <v>400490051All</v>
          </cell>
          <cell r="S9237">
            <v>28</v>
          </cell>
        </row>
        <row r="9238">
          <cell r="A9238" t="str">
            <v>400530041All</v>
          </cell>
          <cell r="B9238">
            <v>45</v>
          </cell>
          <cell r="R9238" t="str">
            <v>400490081All</v>
          </cell>
          <cell r="S9238">
            <v>17</v>
          </cell>
        </row>
        <row r="9239">
          <cell r="A9239" t="str">
            <v>400530051All</v>
          </cell>
          <cell r="B9239">
            <v>29</v>
          </cell>
          <cell r="R9239" t="str">
            <v>400510011All</v>
          </cell>
          <cell r="S9239">
            <v>20</v>
          </cell>
        </row>
        <row r="9240">
          <cell r="A9240" t="str">
            <v>400530081All</v>
          </cell>
          <cell r="B9240">
            <v>11</v>
          </cell>
          <cell r="R9240" t="str">
            <v>400510016All</v>
          </cell>
          <cell r="S9240">
            <v>28</v>
          </cell>
        </row>
        <row r="9241">
          <cell r="A9241" t="str">
            <v>400530091All</v>
          </cell>
          <cell r="B9241">
            <v>25</v>
          </cell>
          <cell r="R9241" t="str">
            <v>400510041All</v>
          </cell>
          <cell r="S9241">
            <v>41</v>
          </cell>
        </row>
        <row r="9242">
          <cell r="A9242" t="str">
            <v>400530396All</v>
          </cell>
          <cell r="B9242">
            <v>252</v>
          </cell>
          <cell r="R9242" t="str">
            <v>400510051All</v>
          </cell>
          <cell r="S9242">
            <v>23</v>
          </cell>
        </row>
        <row r="9243">
          <cell r="A9243" t="str">
            <v>400530711All</v>
          </cell>
          <cell r="B9243">
            <v>909</v>
          </cell>
          <cell r="R9243" t="str">
            <v>400510075All</v>
          </cell>
          <cell r="S9243">
            <v>1612</v>
          </cell>
        </row>
        <row r="9244">
          <cell r="A9244" t="str">
            <v>400550011All</v>
          </cell>
          <cell r="B9244">
            <v>16</v>
          </cell>
          <cell r="R9244" t="str">
            <v>400510081All</v>
          </cell>
          <cell r="S9244">
            <v>15</v>
          </cell>
        </row>
        <row r="9245">
          <cell r="A9245" t="str">
            <v>400550016All</v>
          </cell>
          <cell r="B9245">
            <v>18</v>
          </cell>
          <cell r="R9245" t="str">
            <v>400530011All</v>
          </cell>
          <cell r="S9245">
            <v>20</v>
          </cell>
        </row>
        <row r="9246">
          <cell r="A9246" t="str">
            <v>400550051All</v>
          </cell>
          <cell r="B9246">
            <v>16</v>
          </cell>
          <cell r="R9246" t="str">
            <v>400530016All</v>
          </cell>
          <cell r="S9246">
            <v>15</v>
          </cell>
        </row>
        <row r="9247">
          <cell r="A9247" t="str">
            <v>400550075All</v>
          </cell>
          <cell r="B9247">
            <v>1433</v>
          </cell>
          <cell r="R9247" t="str">
            <v>400530041All</v>
          </cell>
          <cell r="S9247">
            <v>45</v>
          </cell>
        </row>
        <row r="9248">
          <cell r="A9248" t="str">
            <v>400550075Irrigated</v>
          </cell>
          <cell r="B9248">
            <v>1776</v>
          </cell>
          <cell r="R9248" t="str">
            <v>400530051All</v>
          </cell>
          <cell r="S9248">
            <v>29</v>
          </cell>
        </row>
        <row r="9249">
          <cell r="A9249" t="str">
            <v>400550075Nonirrigated</v>
          </cell>
          <cell r="B9249">
            <v>473</v>
          </cell>
          <cell r="R9249" t="str">
            <v>400530081All</v>
          </cell>
          <cell r="S9249">
            <v>11</v>
          </cell>
        </row>
        <row r="9250">
          <cell r="A9250" t="str">
            <v>400570011All</v>
          </cell>
          <cell r="B9250">
            <v>15</v>
          </cell>
          <cell r="R9250" t="str">
            <v>400530091All</v>
          </cell>
          <cell r="S9250">
            <v>25</v>
          </cell>
        </row>
        <row r="9251">
          <cell r="A9251" t="str">
            <v>400570051All</v>
          </cell>
          <cell r="B9251">
            <v>19</v>
          </cell>
          <cell r="R9251" t="str">
            <v>400530396All</v>
          </cell>
          <cell r="S9251">
            <v>252</v>
          </cell>
        </row>
        <row r="9252">
          <cell r="A9252" t="str">
            <v>400570051Irrigated</v>
          </cell>
          <cell r="B9252">
            <v>19</v>
          </cell>
          <cell r="R9252" t="str">
            <v>400530711All</v>
          </cell>
          <cell r="S9252">
            <v>909</v>
          </cell>
        </row>
        <row r="9253">
          <cell r="A9253" t="str">
            <v>400570051Nonirrigated</v>
          </cell>
          <cell r="B9253">
            <v>19</v>
          </cell>
          <cell r="R9253" t="str">
            <v>400550011All</v>
          </cell>
          <cell r="S9253">
            <v>16</v>
          </cell>
        </row>
        <row r="9254">
          <cell r="A9254" t="str">
            <v>400570075All</v>
          </cell>
          <cell r="B9254">
            <v>1601</v>
          </cell>
          <cell r="R9254" t="str">
            <v>400550016All</v>
          </cell>
          <cell r="S9254">
            <v>18</v>
          </cell>
        </row>
        <row r="9255">
          <cell r="A9255" t="str">
            <v>400590011All</v>
          </cell>
          <cell r="B9255">
            <v>15</v>
          </cell>
          <cell r="R9255" t="str">
            <v>400550051All</v>
          </cell>
          <cell r="S9255">
            <v>16</v>
          </cell>
        </row>
        <row r="9256">
          <cell r="A9256" t="str">
            <v>400590016All</v>
          </cell>
          <cell r="B9256">
            <v>25</v>
          </cell>
          <cell r="R9256" t="str">
            <v>400550075All</v>
          </cell>
          <cell r="S9256">
            <v>1433</v>
          </cell>
        </row>
        <row r="9257">
          <cell r="A9257" t="str">
            <v>400590051All</v>
          </cell>
          <cell r="B9257">
            <v>34</v>
          </cell>
          <cell r="R9257" t="str">
            <v>400550075Irrigated</v>
          </cell>
          <cell r="S9257">
            <v>1776</v>
          </cell>
        </row>
        <row r="9258">
          <cell r="A9258" t="str">
            <v>400590078All</v>
          </cell>
          <cell r="B9258">
            <v>427</v>
          </cell>
          <cell r="R9258" t="str">
            <v>400550075NonIrrigated</v>
          </cell>
          <cell r="S9258">
            <v>473</v>
          </cell>
        </row>
        <row r="9259">
          <cell r="A9259" t="str">
            <v>400590091All</v>
          </cell>
          <cell r="B9259">
            <v>23</v>
          </cell>
          <cell r="R9259" t="str">
            <v>400570011All</v>
          </cell>
          <cell r="S9259">
            <v>15</v>
          </cell>
        </row>
        <row r="9260">
          <cell r="A9260" t="str">
            <v>400590091Irrigated</v>
          </cell>
          <cell r="B9260">
            <v>23</v>
          </cell>
          <cell r="R9260" t="str">
            <v>400570051All</v>
          </cell>
          <cell r="S9260">
            <v>19</v>
          </cell>
        </row>
        <row r="9261">
          <cell r="A9261" t="str">
            <v>400590091Nonirrigated</v>
          </cell>
          <cell r="B9261">
            <v>23</v>
          </cell>
          <cell r="R9261" t="str">
            <v>400570051Irrigated</v>
          </cell>
          <cell r="S9261">
            <v>19</v>
          </cell>
        </row>
        <row r="9262">
          <cell r="A9262" t="str">
            <v>400610011All</v>
          </cell>
          <cell r="B9262">
            <v>15</v>
          </cell>
          <cell r="R9262" t="str">
            <v>400570051NonIrrigated</v>
          </cell>
          <cell r="S9262">
            <v>19</v>
          </cell>
        </row>
        <row r="9263">
          <cell r="A9263" t="str">
            <v>400610041All</v>
          </cell>
          <cell r="B9263">
            <v>61</v>
          </cell>
          <cell r="R9263" t="str">
            <v>400570075All</v>
          </cell>
          <cell r="S9263">
            <v>1601</v>
          </cell>
        </row>
        <row r="9264">
          <cell r="A9264" t="str">
            <v>400610081All</v>
          </cell>
          <cell r="B9264">
            <v>7</v>
          </cell>
          <cell r="R9264" t="str">
            <v>400590011All</v>
          </cell>
          <cell r="S9264">
            <v>15</v>
          </cell>
        </row>
        <row r="9265">
          <cell r="A9265" t="str">
            <v>400630011All</v>
          </cell>
          <cell r="B9265">
            <v>18</v>
          </cell>
          <cell r="R9265" t="str">
            <v>400590016All</v>
          </cell>
          <cell r="S9265">
            <v>25</v>
          </cell>
        </row>
        <row r="9266">
          <cell r="A9266" t="str">
            <v>400630041All</v>
          </cell>
          <cell r="B9266">
            <v>64</v>
          </cell>
          <cell r="R9266" t="str">
            <v>400590051All</v>
          </cell>
          <cell r="S9266">
            <v>34</v>
          </cell>
        </row>
        <row r="9267">
          <cell r="A9267" t="str">
            <v>400630051All</v>
          </cell>
          <cell r="B9267">
            <v>31</v>
          </cell>
          <cell r="R9267" t="str">
            <v>400590078All</v>
          </cell>
          <cell r="S9267">
            <v>427</v>
          </cell>
        </row>
        <row r="9268">
          <cell r="A9268" t="str">
            <v>400630075All</v>
          </cell>
          <cell r="B9268">
            <v>1684</v>
          </cell>
          <cell r="R9268" t="str">
            <v>400590091All</v>
          </cell>
          <cell r="S9268">
            <v>23</v>
          </cell>
        </row>
        <row r="9269">
          <cell r="A9269" t="str">
            <v>400630081All</v>
          </cell>
          <cell r="B9269">
            <v>13</v>
          </cell>
          <cell r="R9269" t="str">
            <v>400590091Irrigated</v>
          </cell>
          <cell r="S9269">
            <v>23</v>
          </cell>
        </row>
        <row r="9270">
          <cell r="A9270" t="str">
            <v>400650011All</v>
          </cell>
          <cell r="B9270">
            <v>18</v>
          </cell>
          <cell r="R9270" t="str">
            <v>400590091NonIrrigated</v>
          </cell>
          <cell r="S9270">
            <v>23</v>
          </cell>
        </row>
        <row r="9271">
          <cell r="A9271" t="str">
            <v>400650016All</v>
          </cell>
          <cell r="B9271">
            <v>18</v>
          </cell>
          <cell r="R9271" t="str">
            <v>400610011All</v>
          </cell>
          <cell r="S9271">
            <v>15</v>
          </cell>
        </row>
        <row r="9272">
          <cell r="A9272" t="str">
            <v>400650041All</v>
          </cell>
          <cell r="B9272">
            <v>52</v>
          </cell>
          <cell r="R9272" t="str">
            <v>400610041All</v>
          </cell>
          <cell r="S9272">
            <v>61</v>
          </cell>
        </row>
        <row r="9273">
          <cell r="A9273" t="str">
            <v>400650051All</v>
          </cell>
          <cell r="B9273">
            <v>27</v>
          </cell>
          <cell r="R9273" t="str">
            <v>400610081All</v>
          </cell>
          <cell r="S9273">
            <v>7</v>
          </cell>
        </row>
        <row r="9274">
          <cell r="A9274" t="str">
            <v>400650051Irrigated</v>
          </cell>
          <cell r="B9274">
            <v>39</v>
          </cell>
          <cell r="R9274" t="str">
            <v>400630011All</v>
          </cell>
          <cell r="S9274">
            <v>18</v>
          </cell>
        </row>
        <row r="9275">
          <cell r="A9275" t="str">
            <v>400650051Nonirrigated</v>
          </cell>
          <cell r="B9275">
            <v>16</v>
          </cell>
          <cell r="R9275" t="str">
            <v>400630041All</v>
          </cell>
          <cell r="S9275">
            <v>64</v>
          </cell>
        </row>
        <row r="9276">
          <cell r="A9276" t="str">
            <v>400650075All</v>
          </cell>
          <cell r="B9276">
            <v>1662</v>
          </cell>
          <cell r="R9276" t="str">
            <v>400630051All</v>
          </cell>
          <cell r="S9276">
            <v>31</v>
          </cell>
        </row>
        <row r="9277">
          <cell r="A9277" t="str">
            <v>400670011All</v>
          </cell>
          <cell r="B9277">
            <v>18</v>
          </cell>
          <cell r="R9277" t="str">
            <v>400630075All</v>
          </cell>
          <cell r="S9277">
            <v>1684</v>
          </cell>
        </row>
        <row r="9278">
          <cell r="A9278" t="str">
            <v>400670016All</v>
          </cell>
          <cell r="B9278">
            <v>31</v>
          </cell>
          <cell r="R9278" t="str">
            <v>400630081All</v>
          </cell>
          <cell r="S9278">
            <v>13</v>
          </cell>
        </row>
        <row r="9279">
          <cell r="A9279" t="str">
            <v>400690011All</v>
          </cell>
          <cell r="B9279">
            <v>15</v>
          </cell>
          <cell r="R9279" t="str">
            <v>400650011All</v>
          </cell>
          <cell r="S9279">
            <v>18</v>
          </cell>
        </row>
        <row r="9280">
          <cell r="A9280" t="str">
            <v>400690041All</v>
          </cell>
          <cell r="B9280">
            <v>47</v>
          </cell>
          <cell r="R9280" t="str">
            <v>400650016All</v>
          </cell>
          <cell r="S9280">
            <v>18</v>
          </cell>
        </row>
        <row r="9281">
          <cell r="A9281" t="str">
            <v>400690051All</v>
          </cell>
          <cell r="B9281">
            <v>22</v>
          </cell>
          <cell r="R9281" t="str">
            <v>400650041All</v>
          </cell>
          <cell r="S9281">
            <v>52</v>
          </cell>
        </row>
        <row r="9282">
          <cell r="A9282" t="str">
            <v>400690081All</v>
          </cell>
          <cell r="B9282">
            <v>12</v>
          </cell>
          <cell r="R9282" t="str">
            <v>400650051All</v>
          </cell>
          <cell r="S9282">
            <v>27</v>
          </cell>
        </row>
        <row r="9283">
          <cell r="A9283" t="str">
            <v>400710011All</v>
          </cell>
          <cell r="B9283">
            <v>20</v>
          </cell>
          <cell r="R9283" t="str">
            <v>400650051Irrigated</v>
          </cell>
          <cell r="S9283">
            <v>39</v>
          </cell>
        </row>
        <row r="9284">
          <cell r="A9284" t="str">
            <v>400710016All</v>
          </cell>
          <cell r="B9284">
            <v>15</v>
          </cell>
          <cell r="R9284" t="str">
            <v>400650051NonIrrigated</v>
          </cell>
          <cell r="S9284">
            <v>16</v>
          </cell>
        </row>
        <row r="9285">
          <cell r="A9285" t="str">
            <v>400710041All</v>
          </cell>
          <cell r="B9285">
            <v>52</v>
          </cell>
          <cell r="R9285" t="str">
            <v>400650075All</v>
          </cell>
          <cell r="S9285">
            <v>1662</v>
          </cell>
        </row>
        <row r="9286">
          <cell r="A9286" t="str">
            <v>400710051All</v>
          </cell>
          <cell r="B9286">
            <v>34</v>
          </cell>
          <cell r="R9286" t="str">
            <v>400670011All</v>
          </cell>
          <cell r="S9286">
            <v>18</v>
          </cell>
        </row>
        <row r="9287">
          <cell r="A9287" t="str">
            <v>400710081All</v>
          </cell>
          <cell r="B9287">
            <v>15</v>
          </cell>
          <cell r="R9287" t="str">
            <v>400670016All</v>
          </cell>
          <cell r="S9287">
            <v>31</v>
          </cell>
        </row>
        <row r="9288">
          <cell r="A9288" t="str">
            <v>400730011All</v>
          </cell>
          <cell r="B9288">
            <v>21</v>
          </cell>
          <cell r="R9288" t="str">
            <v>400690011All</v>
          </cell>
          <cell r="S9288">
            <v>15</v>
          </cell>
        </row>
        <row r="9289">
          <cell r="A9289" t="str">
            <v>400730016All</v>
          </cell>
          <cell r="B9289">
            <v>26</v>
          </cell>
          <cell r="R9289" t="str">
            <v>400690041All</v>
          </cell>
          <cell r="S9289">
            <v>47</v>
          </cell>
        </row>
        <row r="9290">
          <cell r="A9290" t="str">
            <v>400730041All</v>
          </cell>
          <cell r="B9290">
            <v>54</v>
          </cell>
          <cell r="R9290" t="str">
            <v>400690051All</v>
          </cell>
          <cell r="S9290">
            <v>22</v>
          </cell>
        </row>
        <row r="9291">
          <cell r="A9291" t="str">
            <v>400730041Irrigated</v>
          </cell>
          <cell r="B9291">
            <v>96</v>
          </cell>
          <cell r="R9291" t="str">
            <v>400690081All</v>
          </cell>
          <cell r="S9291">
            <v>12</v>
          </cell>
        </row>
        <row r="9292">
          <cell r="A9292" t="str">
            <v>400730041Nonirrigated</v>
          </cell>
          <cell r="B9292">
            <v>33</v>
          </cell>
          <cell r="R9292" t="str">
            <v>400710011All</v>
          </cell>
          <cell r="S9292">
            <v>20</v>
          </cell>
        </row>
        <row r="9293">
          <cell r="A9293" t="str">
            <v>400730051All</v>
          </cell>
          <cell r="B9293">
            <v>23</v>
          </cell>
          <cell r="R9293" t="str">
            <v>400710016All</v>
          </cell>
          <cell r="S9293">
            <v>15</v>
          </cell>
        </row>
        <row r="9294">
          <cell r="A9294" t="str">
            <v>400730081All</v>
          </cell>
          <cell r="B9294">
            <v>18</v>
          </cell>
          <cell r="R9294" t="str">
            <v>400710041All</v>
          </cell>
          <cell r="S9294">
            <v>52</v>
          </cell>
        </row>
        <row r="9295">
          <cell r="A9295" t="str">
            <v>400730091All</v>
          </cell>
          <cell r="B9295">
            <v>25</v>
          </cell>
          <cell r="R9295" t="str">
            <v>400710051All</v>
          </cell>
          <cell r="S9295">
            <v>34</v>
          </cell>
        </row>
        <row r="9296">
          <cell r="A9296" t="str">
            <v>400730711All</v>
          </cell>
          <cell r="B9296">
            <v>909</v>
          </cell>
          <cell r="R9296" t="str">
            <v>400710081All</v>
          </cell>
          <cell r="S9296">
            <v>15</v>
          </cell>
        </row>
        <row r="9297">
          <cell r="A9297" t="str">
            <v>400750011All</v>
          </cell>
          <cell r="B9297">
            <v>19</v>
          </cell>
          <cell r="R9297" t="str">
            <v>400730011All</v>
          </cell>
          <cell r="S9297">
            <v>21</v>
          </cell>
        </row>
        <row r="9298">
          <cell r="A9298" t="str">
            <v>400750016All</v>
          </cell>
          <cell r="B9298">
            <v>18</v>
          </cell>
          <cell r="R9298" t="str">
            <v>400730016All</v>
          </cell>
          <cell r="S9298">
            <v>26</v>
          </cell>
        </row>
        <row r="9299">
          <cell r="A9299" t="str">
            <v>400750041All</v>
          </cell>
          <cell r="B9299">
            <v>45</v>
          </cell>
          <cell r="R9299" t="str">
            <v>400730041All</v>
          </cell>
          <cell r="S9299">
            <v>54</v>
          </cell>
        </row>
        <row r="9300">
          <cell r="A9300" t="str">
            <v>400750041Irrigated</v>
          </cell>
          <cell r="B9300">
            <v>61</v>
          </cell>
          <cell r="R9300" t="str">
            <v>400730041Irrigated</v>
          </cell>
          <cell r="S9300">
            <v>96</v>
          </cell>
        </row>
        <row r="9301">
          <cell r="A9301" t="str">
            <v>400750041Nonirrigated</v>
          </cell>
          <cell r="B9301">
            <v>31</v>
          </cell>
          <cell r="R9301" t="str">
            <v>400730041NonIrrigated</v>
          </cell>
          <cell r="S9301">
            <v>33</v>
          </cell>
        </row>
        <row r="9302">
          <cell r="A9302" t="str">
            <v>400750051All</v>
          </cell>
          <cell r="B9302">
            <v>21</v>
          </cell>
          <cell r="R9302" t="str">
            <v>400730051All</v>
          </cell>
          <cell r="S9302">
            <v>23</v>
          </cell>
        </row>
        <row r="9303">
          <cell r="A9303" t="str">
            <v>400750075All</v>
          </cell>
          <cell r="B9303">
            <v>1223</v>
          </cell>
          <cell r="R9303" t="str">
            <v>400730081All</v>
          </cell>
          <cell r="S9303">
            <v>18</v>
          </cell>
        </row>
        <row r="9304">
          <cell r="A9304" t="str">
            <v>400750081All</v>
          </cell>
          <cell r="B9304">
            <v>8</v>
          </cell>
          <cell r="R9304" t="str">
            <v>400730091All</v>
          </cell>
          <cell r="S9304">
            <v>25</v>
          </cell>
        </row>
        <row r="9305">
          <cell r="A9305" t="str">
            <v>400750396All</v>
          </cell>
          <cell r="B9305">
            <v>280</v>
          </cell>
          <cell r="R9305" t="str">
            <v>400730711All</v>
          </cell>
          <cell r="S9305">
            <v>909</v>
          </cell>
        </row>
        <row r="9306">
          <cell r="A9306" t="str">
            <v>400790011All</v>
          </cell>
          <cell r="B9306">
            <v>21</v>
          </cell>
          <cell r="R9306" t="str">
            <v>400750011All</v>
          </cell>
          <cell r="S9306">
            <v>19</v>
          </cell>
        </row>
        <row r="9307">
          <cell r="A9307" t="str">
            <v>400790041All</v>
          </cell>
          <cell r="B9307">
            <v>67</v>
          </cell>
          <cell r="R9307" t="str">
            <v>400750016All</v>
          </cell>
          <cell r="S9307">
            <v>18</v>
          </cell>
        </row>
        <row r="9308">
          <cell r="A9308" t="str">
            <v>400790041Irrigated</v>
          </cell>
          <cell r="B9308">
            <v>71</v>
          </cell>
          <cell r="R9308" t="str">
            <v>400750041All</v>
          </cell>
          <cell r="S9308">
            <v>45</v>
          </cell>
        </row>
        <row r="9309">
          <cell r="A9309" t="str">
            <v>400790041Nonirrigated</v>
          </cell>
          <cell r="B9309">
            <v>60</v>
          </cell>
          <cell r="R9309" t="str">
            <v>400750041Irrigated</v>
          </cell>
          <cell r="S9309">
            <v>61</v>
          </cell>
        </row>
        <row r="9310">
          <cell r="A9310" t="str">
            <v>400790051All</v>
          </cell>
          <cell r="B9310">
            <v>32</v>
          </cell>
          <cell r="R9310" t="str">
            <v>400750041NonIrrigated</v>
          </cell>
          <cell r="S9310">
            <v>31</v>
          </cell>
        </row>
        <row r="9311">
          <cell r="A9311" t="str">
            <v>400790081All</v>
          </cell>
          <cell r="B9311">
            <v>11</v>
          </cell>
          <cell r="R9311" t="str">
            <v>400750051All</v>
          </cell>
          <cell r="S9311">
            <v>21</v>
          </cell>
        </row>
        <row r="9312">
          <cell r="A9312" t="str">
            <v>400810011All</v>
          </cell>
          <cell r="B9312">
            <v>18</v>
          </cell>
          <cell r="R9312" t="str">
            <v>400750075All</v>
          </cell>
          <cell r="S9312">
            <v>1223</v>
          </cell>
        </row>
        <row r="9313">
          <cell r="A9313" t="str">
            <v>400810016All</v>
          </cell>
          <cell r="B9313">
            <v>25</v>
          </cell>
          <cell r="R9313" t="str">
            <v>400750081All</v>
          </cell>
          <cell r="S9313">
            <v>8</v>
          </cell>
        </row>
        <row r="9314">
          <cell r="A9314" t="str">
            <v>400810041All</v>
          </cell>
          <cell r="B9314">
            <v>56</v>
          </cell>
          <cell r="R9314" t="str">
            <v>400750396All</v>
          </cell>
          <cell r="S9314">
            <v>280</v>
          </cell>
        </row>
        <row r="9315">
          <cell r="A9315" t="str">
            <v>400810051All</v>
          </cell>
          <cell r="B9315">
            <v>22</v>
          </cell>
          <cell r="R9315" t="str">
            <v>400790011All</v>
          </cell>
          <cell r="S9315">
            <v>21</v>
          </cell>
        </row>
        <row r="9316">
          <cell r="A9316" t="str">
            <v>400810081All</v>
          </cell>
          <cell r="B9316">
            <v>12</v>
          </cell>
          <cell r="R9316" t="str">
            <v>400790041All</v>
          </cell>
          <cell r="S9316">
            <v>67</v>
          </cell>
        </row>
        <row r="9317">
          <cell r="A9317" t="str">
            <v>400830011All</v>
          </cell>
          <cell r="B9317">
            <v>20</v>
          </cell>
          <cell r="R9317" t="str">
            <v>400790041Irrigated</v>
          </cell>
          <cell r="S9317">
            <v>71</v>
          </cell>
        </row>
        <row r="9318">
          <cell r="A9318" t="str">
            <v>400830016All</v>
          </cell>
          <cell r="B9318">
            <v>29</v>
          </cell>
          <cell r="R9318" t="str">
            <v>400790041NonIrrigated</v>
          </cell>
          <cell r="S9318">
            <v>60</v>
          </cell>
        </row>
        <row r="9319">
          <cell r="A9319" t="str">
            <v>400830041All</v>
          </cell>
          <cell r="B9319">
            <v>45</v>
          </cell>
          <cell r="R9319" t="str">
            <v>400790051All</v>
          </cell>
          <cell r="S9319">
            <v>32</v>
          </cell>
        </row>
        <row r="9320">
          <cell r="A9320" t="str">
            <v>400830051All</v>
          </cell>
          <cell r="B9320">
            <v>20</v>
          </cell>
          <cell r="R9320" t="str">
            <v>400790081All</v>
          </cell>
          <cell r="S9320">
            <v>11</v>
          </cell>
        </row>
        <row r="9321">
          <cell r="A9321" t="str">
            <v>400830081All</v>
          </cell>
          <cell r="B9321">
            <v>12</v>
          </cell>
          <cell r="R9321" t="str">
            <v>400810011All</v>
          </cell>
          <cell r="S9321">
            <v>18</v>
          </cell>
        </row>
        <row r="9322">
          <cell r="A9322" t="str">
            <v>400850011All</v>
          </cell>
          <cell r="B9322">
            <v>18</v>
          </cell>
          <cell r="R9322" t="str">
            <v>400810016All</v>
          </cell>
          <cell r="S9322">
            <v>25</v>
          </cell>
        </row>
        <row r="9323">
          <cell r="A9323" t="str">
            <v>400850041All</v>
          </cell>
          <cell r="B9323">
            <v>53</v>
          </cell>
          <cell r="R9323" t="str">
            <v>400810041All</v>
          </cell>
          <cell r="S9323">
            <v>56</v>
          </cell>
        </row>
        <row r="9324">
          <cell r="A9324" t="str">
            <v>400850051All</v>
          </cell>
          <cell r="B9324">
            <v>29</v>
          </cell>
          <cell r="R9324" t="str">
            <v>400810051All</v>
          </cell>
          <cell r="S9324">
            <v>22</v>
          </cell>
        </row>
        <row r="9325">
          <cell r="A9325" t="str">
            <v>400850075All</v>
          </cell>
          <cell r="B9325">
            <v>1364</v>
          </cell>
          <cell r="R9325" t="str">
            <v>400810081All</v>
          </cell>
          <cell r="S9325">
            <v>12</v>
          </cell>
        </row>
        <row r="9326">
          <cell r="A9326" t="str">
            <v>400850075Irrigated</v>
          </cell>
          <cell r="B9326">
            <v>1967</v>
          </cell>
          <cell r="R9326" t="str">
            <v>400830011All</v>
          </cell>
          <cell r="S9326">
            <v>20</v>
          </cell>
        </row>
        <row r="9327">
          <cell r="A9327" t="str">
            <v>400850075Nonirrigated</v>
          </cell>
          <cell r="B9327">
            <v>473</v>
          </cell>
          <cell r="R9327" t="str">
            <v>400830016All</v>
          </cell>
          <cell r="S9327">
            <v>29</v>
          </cell>
        </row>
        <row r="9328">
          <cell r="A9328" t="str">
            <v>400850081All</v>
          </cell>
          <cell r="B9328">
            <v>12</v>
          </cell>
          <cell r="R9328" t="str">
            <v>400830041All</v>
          </cell>
          <cell r="S9328">
            <v>45</v>
          </cell>
        </row>
        <row r="9329">
          <cell r="A9329" t="str">
            <v>400870011All</v>
          </cell>
          <cell r="B9329">
            <v>20</v>
          </cell>
          <cell r="R9329" t="str">
            <v>400830051All</v>
          </cell>
          <cell r="S9329">
            <v>20</v>
          </cell>
        </row>
        <row r="9330">
          <cell r="A9330" t="str">
            <v>400870016All</v>
          </cell>
          <cell r="B9330">
            <v>28</v>
          </cell>
          <cell r="R9330" t="str">
            <v>400830081All</v>
          </cell>
          <cell r="S9330">
            <v>12</v>
          </cell>
        </row>
        <row r="9331">
          <cell r="A9331" t="str">
            <v>400870041All</v>
          </cell>
          <cell r="B9331">
            <v>62</v>
          </cell>
          <cell r="R9331" t="str">
            <v>400850011All</v>
          </cell>
          <cell r="S9331">
            <v>18</v>
          </cell>
        </row>
        <row r="9332">
          <cell r="A9332" t="str">
            <v>400870051All</v>
          </cell>
          <cell r="B9332">
            <v>23</v>
          </cell>
          <cell r="R9332" t="str">
            <v>400850041All</v>
          </cell>
          <cell r="S9332">
            <v>53</v>
          </cell>
        </row>
        <row r="9333">
          <cell r="A9333" t="str">
            <v>400870075All</v>
          </cell>
          <cell r="B9333">
            <v>1344</v>
          </cell>
          <cell r="R9333" t="str">
            <v>400850051All</v>
          </cell>
          <cell r="S9333">
            <v>29</v>
          </cell>
        </row>
        <row r="9334">
          <cell r="A9334" t="str">
            <v>400870081All</v>
          </cell>
          <cell r="B9334">
            <v>16</v>
          </cell>
          <cell r="R9334" t="str">
            <v>400850075All</v>
          </cell>
          <cell r="S9334">
            <v>1364</v>
          </cell>
        </row>
        <row r="9335">
          <cell r="A9335" t="str">
            <v>400890011All</v>
          </cell>
          <cell r="B9335">
            <v>22</v>
          </cell>
          <cell r="R9335" t="str">
            <v>400850075Irrigated</v>
          </cell>
          <cell r="S9335">
            <v>1967</v>
          </cell>
        </row>
        <row r="9336">
          <cell r="A9336" t="str">
            <v>400890041All</v>
          </cell>
          <cell r="B9336">
            <v>67</v>
          </cell>
          <cell r="R9336" t="str">
            <v>400850075NonIrrigated</v>
          </cell>
          <cell r="S9336">
            <v>473</v>
          </cell>
        </row>
        <row r="9337">
          <cell r="A9337" t="str">
            <v>400890051All</v>
          </cell>
          <cell r="B9337">
            <v>32</v>
          </cell>
          <cell r="R9337" t="str">
            <v>400850081All</v>
          </cell>
          <cell r="S9337">
            <v>12</v>
          </cell>
        </row>
        <row r="9338">
          <cell r="A9338" t="str">
            <v>400890081All</v>
          </cell>
          <cell r="B9338">
            <v>10</v>
          </cell>
          <cell r="R9338" t="str">
            <v>400870011All</v>
          </cell>
          <cell r="S9338">
            <v>20</v>
          </cell>
        </row>
        <row r="9339">
          <cell r="A9339" t="str">
            <v>400910011All</v>
          </cell>
          <cell r="B9339">
            <v>21</v>
          </cell>
          <cell r="R9339" t="str">
            <v>400870016All</v>
          </cell>
          <cell r="S9339">
            <v>28</v>
          </cell>
        </row>
        <row r="9340">
          <cell r="A9340" t="str">
            <v>400910041All</v>
          </cell>
          <cell r="B9340">
            <v>56</v>
          </cell>
          <cell r="R9340" t="str">
            <v>400870041All</v>
          </cell>
          <cell r="S9340">
            <v>62</v>
          </cell>
        </row>
        <row r="9341">
          <cell r="A9341" t="str">
            <v>400910051All</v>
          </cell>
          <cell r="B9341">
            <v>34</v>
          </cell>
          <cell r="R9341" t="str">
            <v>400870051All</v>
          </cell>
          <cell r="S9341">
            <v>23</v>
          </cell>
        </row>
        <row r="9342">
          <cell r="A9342" t="str">
            <v>400910081All</v>
          </cell>
          <cell r="B9342">
            <v>8</v>
          </cell>
          <cell r="R9342" t="str">
            <v>400870075All</v>
          </cell>
          <cell r="S9342">
            <v>1344</v>
          </cell>
        </row>
        <row r="9343">
          <cell r="A9343" t="str">
            <v>400930011All</v>
          </cell>
          <cell r="B9343">
            <v>18</v>
          </cell>
          <cell r="R9343" t="str">
            <v>400870081All</v>
          </cell>
          <cell r="S9343">
            <v>16</v>
          </cell>
        </row>
        <row r="9344">
          <cell r="A9344" t="str">
            <v>400930016All</v>
          </cell>
          <cell r="B9344">
            <v>15</v>
          </cell>
          <cell r="R9344" t="str">
            <v>400890011All</v>
          </cell>
          <cell r="S9344">
            <v>22</v>
          </cell>
        </row>
        <row r="9345">
          <cell r="A9345" t="str">
            <v>400930041All</v>
          </cell>
          <cell r="B9345">
            <v>92</v>
          </cell>
          <cell r="R9345" t="str">
            <v>400890041All</v>
          </cell>
          <cell r="S9345">
            <v>67</v>
          </cell>
        </row>
        <row r="9346">
          <cell r="A9346" t="str">
            <v>400930051All</v>
          </cell>
          <cell r="B9346">
            <v>22</v>
          </cell>
          <cell r="R9346" t="str">
            <v>400890051All</v>
          </cell>
          <cell r="S9346">
            <v>32</v>
          </cell>
        </row>
        <row r="9347">
          <cell r="A9347" t="str">
            <v>400930081All</v>
          </cell>
          <cell r="B9347">
            <v>12</v>
          </cell>
          <cell r="R9347" t="str">
            <v>400890081All</v>
          </cell>
          <cell r="S9347">
            <v>10</v>
          </cell>
        </row>
        <row r="9348">
          <cell r="A9348" t="str">
            <v>400930081Irrigated</v>
          </cell>
          <cell r="B9348">
            <v>12</v>
          </cell>
          <cell r="R9348" t="str">
            <v>400910011All</v>
          </cell>
          <cell r="S9348">
            <v>21</v>
          </cell>
        </row>
        <row r="9349">
          <cell r="A9349" t="str">
            <v>400930081Nonirrigated</v>
          </cell>
          <cell r="B9349">
            <v>12</v>
          </cell>
          <cell r="R9349" t="str">
            <v>400910041All</v>
          </cell>
          <cell r="S9349">
            <v>56</v>
          </cell>
        </row>
        <row r="9350">
          <cell r="A9350" t="str">
            <v>400930091All</v>
          </cell>
          <cell r="B9350">
            <v>25</v>
          </cell>
          <cell r="R9350" t="str">
            <v>400910051All</v>
          </cell>
          <cell r="S9350">
            <v>34</v>
          </cell>
        </row>
        <row r="9351">
          <cell r="A9351" t="str">
            <v>400930711All</v>
          </cell>
          <cell r="B9351">
            <v>909</v>
          </cell>
          <cell r="R9351" t="str">
            <v>400910081All</v>
          </cell>
          <cell r="S9351">
            <v>8</v>
          </cell>
        </row>
        <row r="9352">
          <cell r="A9352" t="str">
            <v>400950011All</v>
          </cell>
          <cell r="B9352">
            <v>18</v>
          </cell>
          <cell r="R9352" t="str">
            <v>400930011All</v>
          </cell>
          <cell r="S9352">
            <v>18</v>
          </cell>
        </row>
        <row r="9353">
          <cell r="A9353" t="str">
            <v>400950016All</v>
          </cell>
          <cell r="B9353">
            <v>27</v>
          </cell>
          <cell r="R9353" t="str">
            <v>400930016All</v>
          </cell>
          <cell r="S9353">
            <v>15</v>
          </cell>
        </row>
        <row r="9354">
          <cell r="A9354" t="str">
            <v>400950041All</v>
          </cell>
          <cell r="B9354">
            <v>46</v>
          </cell>
          <cell r="R9354" t="str">
            <v>400930041All</v>
          </cell>
          <cell r="S9354">
            <v>92</v>
          </cell>
        </row>
        <row r="9355">
          <cell r="A9355" t="str">
            <v>400950051All</v>
          </cell>
          <cell r="B9355">
            <v>24</v>
          </cell>
          <cell r="R9355" t="str">
            <v>400930051All</v>
          </cell>
          <cell r="S9355">
            <v>22</v>
          </cell>
        </row>
        <row r="9356">
          <cell r="A9356" t="str">
            <v>400950075All</v>
          </cell>
          <cell r="B9356">
            <v>473</v>
          </cell>
          <cell r="R9356" t="str">
            <v>400930081All</v>
          </cell>
          <cell r="S9356">
            <v>12</v>
          </cell>
        </row>
        <row r="9357">
          <cell r="A9357" t="str">
            <v>400950081All</v>
          </cell>
          <cell r="B9357">
            <v>13</v>
          </cell>
          <cell r="R9357" t="str">
            <v>400930081Irrigated</v>
          </cell>
          <cell r="S9357">
            <v>12</v>
          </cell>
        </row>
        <row r="9358">
          <cell r="A9358" t="str">
            <v>400950091All</v>
          </cell>
          <cell r="B9358">
            <v>24</v>
          </cell>
          <cell r="R9358" t="str">
            <v>400930081NonIrrigated</v>
          </cell>
          <cell r="S9358">
            <v>12</v>
          </cell>
        </row>
        <row r="9359">
          <cell r="A9359" t="str">
            <v>400970011All</v>
          </cell>
          <cell r="B9359">
            <v>18</v>
          </cell>
          <cell r="R9359" t="str">
            <v>400930091All</v>
          </cell>
          <cell r="S9359">
            <v>25</v>
          </cell>
        </row>
        <row r="9360">
          <cell r="A9360" t="str">
            <v>400970016All</v>
          </cell>
          <cell r="B9360">
            <v>29</v>
          </cell>
          <cell r="R9360" t="str">
            <v>400930711All</v>
          </cell>
          <cell r="S9360">
            <v>909</v>
          </cell>
        </row>
        <row r="9361">
          <cell r="A9361" t="str">
            <v>400970041All</v>
          </cell>
          <cell r="B9361">
            <v>47</v>
          </cell>
          <cell r="R9361" t="str">
            <v>400950011All</v>
          </cell>
          <cell r="S9361">
            <v>18</v>
          </cell>
        </row>
        <row r="9362">
          <cell r="A9362" t="str">
            <v>400970051All</v>
          </cell>
          <cell r="B9362">
            <v>39</v>
          </cell>
          <cell r="R9362" t="str">
            <v>400950016All</v>
          </cell>
          <cell r="S9362">
            <v>27</v>
          </cell>
        </row>
        <row r="9363">
          <cell r="A9363" t="str">
            <v>400970081All</v>
          </cell>
          <cell r="B9363">
            <v>13</v>
          </cell>
          <cell r="R9363" t="str">
            <v>400950041All</v>
          </cell>
          <cell r="S9363">
            <v>46</v>
          </cell>
        </row>
        <row r="9364">
          <cell r="A9364" t="str">
            <v>400990011All</v>
          </cell>
          <cell r="B9364">
            <v>17</v>
          </cell>
          <cell r="R9364" t="str">
            <v>400950051All</v>
          </cell>
          <cell r="S9364">
            <v>24</v>
          </cell>
        </row>
        <row r="9365">
          <cell r="A9365" t="str">
            <v>400990041All</v>
          </cell>
          <cell r="B9365">
            <v>41</v>
          </cell>
          <cell r="R9365" t="str">
            <v>400950075All</v>
          </cell>
          <cell r="S9365">
            <v>473</v>
          </cell>
        </row>
        <row r="9366">
          <cell r="A9366" t="str">
            <v>400990081All</v>
          </cell>
          <cell r="B9366">
            <v>12</v>
          </cell>
          <cell r="R9366" t="str">
            <v>400950081All</v>
          </cell>
          <cell r="S9366">
            <v>13</v>
          </cell>
        </row>
        <row r="9367">
          <cell r="A9367" t="str">
            <v>401010011All</v>
          </cell>
          <cell r="B9367">
            <v>20</v>
          </cell>
          <cell r="R9367" t="str">
            <v>400950091All</v>
          </cell>
          <cell r="S9367">
            <v>24</v>
          </cell>
        </row>
        <row r="9368">
          <cell r="A9368" t="str">
            <v>401010016All</v>
          </cell>
          <cell r="B9368">
            <v>28</v>
          </cell>
          <cell r="R9368" t="str">
            <v>400970011All</v>
          </cell>
          <cell r="S9368">
            <v>18</v>
          </cell>
        </row>
        <row r="9369">
          <cell r="A9369" t="str">
            <v>401010041All</v>
          </cell>
          <cell r="B9369">
            <v>84</v>
          </cell>
          <cell r="R9369" t="str">
            <v>400970016All</v>
          </cell>
          <cell r="S9369">
            <v>29</v>
          </cell>
        </row>
        <row r="9370">
          <cell r="A9370" t="str">
            <v>401010041Irrigated</v>
          </cell>
          <cell r="B9370">
            <v>89</v>
          </cell>
          <cell r="R9370" t="str">
            <v>400970041All</v>
          </cell>
          <cell r="S9370">
            <v>47</v>
          </cell>
        </row>
        <row r="9371">
          <cell r="A9371" t="str">
            <v>401010041Nonirrigated</v>
          </cell>
          <cell r="B9371">
            <v>79</v>
          </cell>
          <cell r="R9371" t="str">
            <v>400970051All</v>
          </cell>
          <cell r="S9371">
            <v>39</v>
          </cell>
        </row>
        <row r="9372">
          <cell r="A9372" t="str">
            <v>401010051All</v>
          </cell>
          <cell r="B9372">
            <v>33</v>
          </cell>
          <cell r="R9372" t="str">
            <v>400970081All</v>
          </cell>
          <cell r="S9372">
            <v>13</v>
          </cell>
        </row>
        <row r="9373">
          <cell r="A9373" t="str">
            <v>401010081All</v>
          </cell>
          <cell r="B9373">
            <v>13</v>
          </cell>
          <cell r="R9373" t="str">
            <v>400990011All</v>
          </cell>
          <cell r="S9373">
            <v>17</v>
          </cell>
        </row>
        <row r="9374">
          <cell r="A9374" t="str">
            <v>401030011All</v>
          </cell>
          <cell r="B9374">
            <v>19</v>
          </cell>
          <cell r="R9374" t="str">
            <v>400990041All</v>
          </cell>
          <cell r="S9374">
            <v>41</v>
          </cell>
        </row>
        <row r="9375">
          <cell r="A9375" t="str">
            <v>401030016All</v>
          </cell>
          <cell r="B9375">
            <v>15</v>
          </cell>
          <cell r="R9375" t="str">
            <v>400990081All</v>
          </cell>
          <cell r="S9375">
            <v>12</v>
          </cell>
        </row>
        <row r="9376">
          <cell r="A9376" t="str">
            <v>401030041All</v>
          </cell>
          <cell r="B9376">
            <v>43</v>
          </cell>
          <cell r="R9376" t="str">
            <v>401010011All</v>
          </cell>
          <cell r="S9376">
            <v>20</v>
          </cell>
        </row>
        <row r="9377">
          <cell r="A9377" t="str">
            <v>401030051All</v>
          </cell>
          <cell r="B9377">
            <v>29</v>
          </cell>
          <cell r="R9377" t="str">
            <v>401010016All</v>
          </cell>
          <cell r="S9377">
            <v>28</v>
          </cell>
        </row>
        <row r="9378">
          <cell r="A9378" t="str">
            <v>401030081All</v>
          </cell>
          <cell r="B9378">
            <v>12</v>
          </cell>
          <cell r="R9378" t="str">
            <v>401010041All</v>
          </cell>
          <cell r="S9378">
            <v>84</v>
          </cell>
        </row>
        <row r="9379">
          <cell r="A9379" t="str">
            <v>401050011All</v>
          </cell>
          <cell r="B9379">
            <v>18</v>
          </cell>
          <cell r="R9379" t="str">
            <v>401010041Irrigated</v>
          </cell>
          <cell r="S9379">
            <v>89</v>
          </cell>
        </row>
        <row r="9380">
          <cell r="A9380" t="str">
            <v>401050041All</v>
          </cell>
          <cell r="B9380">
            <v>59</v>
          </cell>
          <cell r="R9380" t="str">
            <v>401010041NonIrrigated</v>
          </cell>
          <cell r="S9380">
            <v>79</v>
          </cell>
        </row>
        <row r="9381">
          <cell r="A9381" t="str">
            <v>401050051All</v>
          </cell>
          <cell r="B9381">
            <v>35</v>
          </cell>
          <cell r="R9381" t="str">
            <v>401010051All</v>
          </cell>
          <cell r="S9381">
            <v>33</v>
          </cell>
        </row>
        <row r="9382">
          <cell r="A9382" t="str">
            <v>401050081All</v>
          </cell>
          <cell r="B9382">
            <v>13</v>
          </cell>
          <cell r="R9382" t="str">
            <v>401010081All</v>
          </cell>
          <cell r="S9382">
            <v>13</v>
          </cell>
        </row>
        <row r="9383">
          <cell r="A9383" t="str">
            <v>401070011All</v>
          </cell>
          <cell r="B9383">
            <v>18</v>
          </cell>
          <cell r="R9383" t="str">
            <v>401030011All</v>
          </cell>
          <cell r="S9383">
            <v>19</v>
          </cell>
        </row>
        <row r="9384">
          <cell r="A9384" t="str">
            <v>401070016All</v>
          </cell>
          <cell r="B9384">
            <v>28</v>
          </cell>
          <cell r="R9384" t="str">
            <v>401030016All</v>
          </cell>
          <cell r="S9384">
            <v>15</v>
          </cell>
        </row>
        <row r="9385">
          <cell r="A9385" t="str">
            <v>401070041All</v>
          </cell>
          <cell r="B9385">
            <v>55</v>
          </cell>
          <cell r="R9385" t="str">
            <v>401030041All</v>
          </cell>
          <cell r="S9385">
            <v>43</v>
          </cell>
        </row>
        <row r="9386">
          <cell r="A9386" t="str">
            <v>401070051All</v>
          </cell>
          <cell r="B9386">
            <v>22</v>
          </cell>
          <cell r="R9386" t="str">
            <v>401030051All</v>
          </cell>
          <cell r="S9386">
            <v>29</v>
          </cell>
        </row>
        <row r="9387">
          <cell r="A9387" t="str">
            <v>401070075All</v>
          </cell>
          <cell r="B9387">
            <v>473</v>
          </cell>
          <cell r="R9387" t="str">
            <v>401030081All</v>
          </cell>
          <cell r="S9387">
            <v>12</v>
          </cell>
        </row>
        <row r="9388">
          <cell r="A9388" t="str">
            <v>401070081All</v>
          </cell>
          <cell r="B9388">
            <v>11</v>
          </cell>
          <cell r="R9388" t="str">
            <v>401050011All</v>
          </cell>
          <cell r="S9388">
            <v>18</v>
          </cell>
        </row>
        <row r="9389">
          <cell r="A9389" t="str">
            <v>401090011All</v>
          </cell>
          <cell r="B9389">
            <v>18</v>
          </cell>
          <cell r="R9389" t="str">
            <v>401050041All</v>
          </cell>
          <cell r="S9389">
            <v>59</v>
          </cell>
        </row>
        <row r="9390">
          <cell r="A9390" t="str">
            <v>401090016All</v>
          </cell>
          <cell r="B9390">
            <v>28</v>
          </cell>
          <cell r="R9390" t="str">
            <v>401050051All</v>
          </cell>
          <cell r="S9390">
            <v>35</v>
          </cell>
        </row>
        <row r="9391">
          <cell r="A9391" t="str">
            <v>401090041All</v>
          </cell>
          <cell r="B9391">
            <v>57</v>
          </cell>
          <cell r="R9391" t="str">
            <v>401050081All</v>
          </cell>
          <cell r="S9391">
            <v>13</v>
          </cell>
        </row>
        <row r="9392">
          <cell r="A9392" t="str">
            <v>401090051All</v>
          </cell>
          <cell r="B9392">
            <v>22</v>
          </cell>
          <cell r="R9392" t="str">
            <v>401070011All</v>
          </cell>
          <cell r="S9392">
            <v>18</v>
          </cell>
        </row>
        <row r="9393">
          <cell r="A9393" t="str">
            <v>401090081All</v>
          </cell>
          <cell r="B9393">
            <v>15</v>
          </cell>
          <cell r="R9393" t="str">
            <v>401070016All</v>
          </cell>
          <cell r="S9393">
            <v>28</v>
          </cell>
        </row>
        <row r="9394">
          <cell r="A9394" t="str">
            <v>401110011All</v>
          </cell>
          <cell r="B9394">
            <v>27</v>
          </cell>
          <cell r="R9394" t="str">
            <v>401070041All</v>
          </cell>
          <cell r="S9394">
            <v>55</v>
          </cell>
        </row>
        <row r="9395">
          <cell r="A9395" t="str">
            <v>401110016All</v>
          </cell>
          <cell r="B9395">
            <v>28</v>
          </cell>
          <cell r="R9395" t="str">
            <v>401070051All</v>
          </cell>
          <cell r="S9395">
            <v>22</v>
          </cell>
        </row>
        <row r="9396">
          <cell r="A9396" t="str">
            <v>401110041All</v>
          </cell>
          <cell r="B9396">
            <v>64</v>
          </cell>
          <cell r="R9396" t="str">
            <v>401070075All</v>
          </cell>
          <cell r="S9396">
            <v>473</v>
          </cell>
        </row>
        <row r="9397">
          <cell r="A9397" t="str">
            <v>401110051All</v>
          </cell>
          <cell r="B9397">
            <v>32</v>
          </cell>
          <cell r="R9397" t="str">
            <v>401070081All</v>
          </cell>
          <cell r="S9397">
            <v>11</v>
          </cell>
        </row>
        <row r="9398">
          <cell r="A9398" t="str">
            <v>401110075All</v>
          </cell>
          <cell r="B9398">
            <v>473</v>
          </cell>
          <cell r="R9398" t="str">
            <v>401090011All</v>
          </cell>
          <cell r="S9398">
            <v>18</v>
          </cell>
        </row>
        <row r="9399">
          <cell r="A9399" t="str">
            <v>401110081All</v>
          </cell>
          <cell r="B9399">
            <v>6</v>
          </cell>
          <cell r="R9399" t="str">
            <v>401090016All</v>
          </cell>
          <cell r="S9399">
            <v>28</v>
          </cell>
        </row>
        <row r="9400">
          <cell r="A9400" t="str">
            <v>401130011All</v>
          </cell>
          <cell r="B9400">
            <v>18</v>
          </cell>
          <cell r="R9400" t="str">
            <v>401090041All</v>
          </cell>
          <cell r="S9400">
            <v>57</v>
          </cell>
        </row>
        <row r="9401">
          <cell r="A9401" t="str">
            <v>401130016All</v>
          </cell>
          <cell r="B9401">
            <v>28</v>
          </cell>
          <cell r="R9401" t="str">
            <v>401090051All</v>
          </cell>
          <cell r="S9401">
            <v>22</v>
          </cell>
        </row>
        <row r="9402">
          <cell r="A9402" t="str">
            <v>401130051All</v>
          </cell>
          <cell r="B9402">
            <v>34</v>
          </cell>
          <cell r="R9402" t="str">
            <v>401090081All</v>
          </cell>
          <cell r="S9402">
            <v>15</v>
          </cell>
        </row>
        <row r="9403">
          <cell r="A9403" t="str">
            <v>401130081All</v>
          </cell>
          <cell r="B9403">
            <v>13</v>
          </cell>
          <cell r="R9403" t="str">
            <v>401110011All</v>
          </cell>
          <cell r="S9403">
            <v>27</v>
          </cell>
        </row>
        <row r="9404">
          <cell r="A9404" t="str">
            <v>401150011All</v>
          </cell>
          <cell r="B9404">
            <v>21</v>
          </cell>
          <cell r="R9404" t="str">
            <v>401110016All</v>
          </cell>
          <cell r="S9404">
            <v>28</v>
          </cell>
        </row>
        <row r="9405">
          <cell r="A9405" t="str">
            <v>401150016All</v>
          </cell>
          <cell r="B9405">
            <v>29</v>
          </cell>
          <cell r="R9405" t="str">
            <v>401110041All</v>
          </cell>
          <cell r="S9405">
            <v>64</v>
          </cell>
        </row>
        <row r="9406">
          <cell r="A9406" t="str">
            <v>401150041All</v>
          </cell>
          <cell r="B9406">
            <v>68</v>
          </cell>
          <cell r="R9406" t="str">
            <v>401110051All</v>
          </cell>
          <cell r="S9406">
            <v>32</v>
          </cell>
        </row>
        <row r="9407">
          <cell r="A9407" t="str">
            <v>401150051All</v>
          </cell>
          <cell r="B9407">
            <v>48</v>
          </cell>
          <cell r="R9407" t="str">
            <v>401110075All</v>
          </cell>
          <cell r="S9407">
            <v>473</v>
          </cell>
        </row>
        <row r="9408">
          <cell r="A9408" t="str">
            <v>401150081All</v>
          </cell>
          <cell r="B9408">
            <v>14</v>
          </cell>
          <cell r="R9408" t="str">
            <v>401110081All</v>
          </cell>
          <cell r="S9408">
            <v>6</v>
          </cell>
        </row>
        <row r="9409">
          <cell r="A9409" t="str">
            <v>401170011All</v>
          </cell>
          <cell r="B9409">
            <v>17</v>
          </cell>
          <cell r="R9409" t="str">
            <v>401130011All</v>
          </cell>
          <cell r="S9409">
            <v>18</v>
          </cell>
        </row>
        <row r="9410">
          <cell r="A9410" t="str">
            <v>401170016All</v>
          </cell>
          <cell r="B9410">
            <v>29</v>
          </cell>
          <cell r="R9410" t="str">
            <v>401130016All</v>
          </cell>
          <cell r="S9410">
            <v>28</v>
          </cell>
        </row>
        <row r="9411">
          <cell r="A9411" t="str">
            <v>401170041All</v>
          </cell>
          <cell r="B9411">
            <v>43</v>
          </cell>
          <cell r="R9411" t="str">
            <v>401130051All</v>
          </cell>
          <cell r="S9411">
            <v>34</v>
          </cell>
        </row>
        <row r="9412">
          <cell r="A9412" t="str">
            <v>401170051All</v>
          </cell>
          <cell r="B9412">
            <v>31</v>
          </cell>
          <cell r="R9412" t="str">
            <v>401130081All</v>
          </cell>
          <cell r="S9412">
            <v>13</v>
          </cell>
        </row>
        <row r="9413">
          <cell r="A9413" t="str">
            <v>401170081All</v>
          </cell>
          <cell r="B9413">
            <v>12</v>
          </cell>
          <cell r="R9413" t="str">
            <v>401150011All</v>
          </cell>
          <cell r="S9413">
            <v>21</v>
          </cell>
        </row>
        <row r="9414">
          <cell r="A9414" t="str">
            <v>401190011All</v>
          </cell>
          <cell r="B9414">
            <v>16</v>
          </cell>
          <cell r="R9414" t="str">
            <v>401150016All</v>
          </cell>
          <cell r="S9414">
            <v>29</v>
          </cell>
        </row>
        <row r="9415">
          <cell r="A9415" t="str">
            <v>401190016All</v>
          </cell>
          <cell r="B9415">
            <v>25</v>
          </cell>
          <cell r="R9415" t="str">
            <v>401150041All</v>
          </cell>
          <cell r="S9415">
            <v>68</v>
          </cell>
        </row>
        <row r="9416">
          <cell r="A9416" t="str">
            <v>401190051All</v>
          </cell>
          <cell r="B9416">
            <v>22</v>
          </cell>
          <cell r="R9416" t="str">
            <v>401150051All</v>
          </cell>
          <cell r="S9416">
            <v>48</v>
          </cell>
        </row>
        <row r="9417">
          <cell r="A9417" t="str">
            <v>401190081All</v>
          </cell>
          <cell r="B9417">
            <v>13</v>
          </cell>
          <cell r="R9417" t="str">
            <v>401150081All</v>
          </cell>
          <cell r="S9417">
            <v>14</v>
          </cell>
        </row>
        <row r="9418">
          <cell r="A9418" t="str">
            <v>401210011All</v>
          </cell>
          <cell r="B9418">
            <v>19</v>
          </cell>
          <cell r="R9418" t="str">
            <v>401170011All</v>
          </cell>
          <cell r="S9418">
            <v>17</v>
          </cell>
        </row>
        <row r="9419">
          <cell r="A9419" t="str">
            <v>401210041All</v>
          </cell>
          <cell r="B9419">
            <v>67</v>
          </cell>
          <cell r="R9419" t="str">
            <v>401170016All</v>
          </cell>
          <cell r="S9419">
            <v>29</v>
          </cell>
        </row>
        <row r="9420">
          <cell r="A9420" t="str">
            <v>401210051All</v>
          </cell>
          <cell r="B9420">
            <v>32</v>
          </cell>
          <cell r="R9420" t="str">
            <v>401170041All</v>
          </cell>
          <cell r="S9420">
            <v>43</v>
          </cell>
        </row>
        <row r="9421">
          <cell r="A9421" t="str">
            <v>401210075All</v>
          </cell>
          <cell r="B9421">
            <v>1250</v>
          </cell>
          <cell r="R9421" t="str">
            <v>401170051All</v>
          </cell>
          <cell r="S9421">
            <v>31</v>
          </cell>
        </row>
        <row r="9422">
          <cell r="A9422" t="str">
            <v>401210081All</v>
          </cell>
          <cell r="B9422">
            <v>11</v>
          </cell>
          <cell r="R9422" t="str">
            <v>401170081All</v>
          </cell>
          <cell r="S9422">
            <v>12</v>
          </cell>
        </row>
        <row r="9423">
          <cell r="A9423" t="str">
            <v>401230011All</v>
          </cell>
          <cell r="B9423">
            <v>18</v>
          </cell>
          <cell r="R9423" t="str">
            <v>401190011All</v>
          </cell>
          <cell r="S9423">
            <v>16</v>
          </cell>
        </row>
        <row r="9424">
          <cell r="A9424" t="str">
            <v>401230081All</v>
          </cell>
          <cell r="B9424">
            <v>12</v>
          </cell>
          <cell r="R9424" t="str">
            <v>401190016All</v>
          </cell>
          <cell r="S9424">
            <v>25</v>
          </cell>
        </row>
        <row r="9425">
          <cell r="A9425" t="str">
            <v>401250011All</v>
          </cell>
          <cell r="B9425">
            <v>18</v>
          </cell>
          <cell r="R9425" t="str">
            <v>401190051All</v>
          </cell>
          <cell r="S9425">
            <v>22</v>
          </cell>
        </row>
        <row r="9426">
          <cell r="A9426" t="str">
            <v>401250016All</v>
          </cell>
          <cell r="B9426">
            <v>25</v>
          </cell>
          <cell r="R9426" t="str">
            <v>401190081All</v>
          </cell>
          <cell r="S9426">
            <v>13</v>
          </cell>
        </row>
        <row r="9427">
          <cell r="A9427" t="str">
            <v>401250041All</v>
          </cell>
          <cell r="B9427">
            <v>70</v>
          </cell>
          <cell r="R9427" t="str">
            <v>401210011All</v>
          </cell>
          <cell r="S9427">
            <v>19</v>
          </cell>
        </row>
        <row r="9428">
          <cell r="A9428" t="str">
            <v>401250051All</v>
          </cell>
          <cell r="B9428">
            <v>21</v>
          </cell>
          <cell r="R9428" t="str">
            <v>401210041All</v>
          </cell>
          <cell r="S9428">
            <v>67</v>
          </cell>
        </row>
        <row r="9429">
          <cell r="A9429" t="str">
            <v>401250075All</v>
          </cell>
          <cell r="B9429">
            <v>976</v>
          </cell>
          <cell r="R9429" t="str">
            <v>401210051All</v>
          </cell>
          <cell r="S9429">
            <v>32</v>
          </cell>
        </row>
        <row r="9430">
          <cell r="A9430" t="str">
            <v>401250081All</v>
          </cell>
          <cell r="B9430">
            <v>15</v>
          </cell>
          <cell r="R9430" t="str">
            <v>401210075All</v>
          </cell>
          <cell r="S9430">
            <v>1250</v>
          </cell>
        </row>
        <row r="9431">
          <cell r="A9431" t="str">
            <v>401290011All</v>
          </cell>
          <cell r="B9431">
            <v>18</v>
          </cell>
          <cell r="R9431" t="str">
            <v>401210081All</v>
          </cell>
          <cell r="S9431">
            <v>11</v>
          </cell>
        </row>
        <row r="9432">
          <cell r="A9432" t="str">
            <v>401290016All</v>
          </cell>
          <cell r="B9432">
            <v>25</v>
          </cell>
          <cell r="R9432" t="str">
            <v>401230011All</v>
          </cell>
          <cell r="S9432">
            <v>18</v>
          </cell>
        </row>
        <row r="9433">
          <cell r="A9433" t="str">
            <v>401290051All</v>
          </cell>
          <cell r="B9433">
            <v>17</v>
          </cell>
          <cell r="R9433" t="str">
            <v>401230081All</v>
          </cell>
          <cell r="S9433">
            <v>12</v>
          </cell>
        </row>
        <row r="9434">
          <cell r="A9434" t="str">
            <v>401310011All</v>
          </cell>
          <cell r="B9434">
            <v>17</v>
          </cell>
          <cell r="R9434" t="str">
            <v>401250011All</v>
          </cell>
          <cell r="S9434">
            <v>18</v>
          </cell>
        </row>
        <row r="9435">
          <cell r="A9435" t="str">
            <v>401310016All</v>
          </cell>
          <cell r="B9435">
            <v>28</v>
          </cell>
          <cell r="R9435" t="str">
            <v>401250016All</v>
          </cell>
          <cell r="S9435">
            <v>25</v>
          </cell>
        </row>
        <row r="9436">
          <cell r="A9436" t="str">
            <v>401310041All</v>
          </cell>
          <cell r="B9436">
            <v>41</v>
          </cell>
          <cell r="R9436" t="str">
            <v>401250041All</v>
          </cell>
          <cell r="S9436">
            <v>70</v>
          </cell>
        </row>
        <row r="9437">
          <cell r="A9437" t="str">
            <v>401310051All</v>
          </cell>
          <cell r="B9437">
            <v>38</v>
          </cell>
          <cell r="R9437" t="str">
            <v>401250051All</v>
          </cell>
          <cell r="S9437">
            <v>21</v>
          </cell>
        </row>
        <row r="9438">
          <cell r="A9438" t="str">
            <v>401310081All</v>
          </cell>
          <cell r="B9438">
            <v>15</v>
          </cell>
          <cell r="R9438" t="str">
            <v>401250075All</v>
          </cell>
          <cell r="S9438">
            <v>976</v>
          </cell>
        </row>
        <row r="9439">
          <cell r="A9439" t="str">
            <v>401330011All</v>
          </cell>
          <cell r="B9439">
            <v>20</v>
          </cell>
          <cell r="R9439" t="str">
            <v>401250081All</v>
          </cell>
          <cell r="S9439">
            <v>15</v>
          </cell>
        </row>
        <row r="9440">
          <cell r="A9440" t="str">
            <v>401330041All</v>
          </cell>
          <cell r="B9440">
            <v>48</v>
          </cell>
          <cell r="R9440" t="str">
            <v>401290011All</v>
          </cell>
          <cell r="S9440">
            <v>18</v>
          </cell>
        </row>
        <row r="9441">
          <cell r="A9441" t="str">
            <v>401330051All</v>
          </cell>
          <cell r="B9441">
            <v>24</v>
          </cell>
          <cell r="R9441" t="str">
            <v>401290016All</v>
          </cell>
          <cell r="S9441">
            <v>25</v>
          </cell>
        </row>
        <row r="9442">
          <cell r="A9442" t="str">
            <v>401330081All</v>
          </cell>
          <cell r="B9442">
            <v>15</v>
          </cell>
          <cell r="R9442" t="str">
            <v>401290051All</v>
          </cell>
          <cell r="S9442">
            <v>17</v>
          </cell>
        </row>
        <row r="9443">
          <cell r="A9443" t="str">
            <v>401350011All</v>
          </cell>
          <cell r="B9443">
            <v>30</v>
          </cell>
          <cell r="R9443" t="str">
            <v>401310011All</v>
          </cell>
          <cell r="S9443">
            <v>17</v>
          </cell>
        </row>
        <row r="9444">
          <cell r="A9444" t="str">
            <v>401350011Irrigated</v>
          </cell>
          <cell r="B9444">
            <v>30</v>
          </cell>
          <cell r="R9444" t="str">
            <v>401310016All</v>
          </cell>
          <cell r="S9444">
            <v>28</v>
          </cell>
        </row>
        <row r="9445">
          <cell r="A9445" t="str">
            <v>401350011Nonirrigated</v>
          </cell>
          <cell r="B9445">
            <v>30</v>
          </cell>
          <cell r="R9445" t="str">
            <v>401310041All</v>
          </cell>
          <cell r="S9445">
            <v>41</v>
          </cell>
        </row>
        <row r="9446">
          <cell r="A9446" t="str">
            <v>401350041All</v>
          </cell>
          <cell r="B9446">
            <v>82</v>
          </cell>
          <cell r="R9446" t="str">
            <v>401310051All</v>
          </cell>
          <cell r="S9446">
            <v>38</v>
          </cell>
        </row>
        <row r="9447">
          <cell r="A9447" t="str">
            <v>401350041Irrigated</v>
          </cell>
          <cell r="B9447">
            <v>83</v>
          </cell>
          <cell r="R9447" t="str">
            <v>401310081All</v>
          </cell>
          <cell r="S9447">
            <v>15</v>
          </cell>
        </row>
        <row r="9448">
          <cell r="A9448" t="str">
            <v>401350041Nonirrigated</v>
          </cell>
          <cell r="B9448">
            <v>79</v>
          </cell>
          <cell r="R9448" t="str">
            <v>401330011All</v>
          </cell>
          <cell r="S9448">
            <v>20</v>
          </cell>
        </row>
        <row r="9449">
          <cell r="A9449" t="str">
            <v>401350051All</v>
          </cell>
          <cell r="B9449">
            <v>32</v>
          </cell>
          <cell r="R9449" t="str">
            <v>401330041All</v>
          </cell>
          <cell r="S9449">
            <v>48</v>
          </cell>
        </row>
        <row r="9450">
          <cell r="A9450" t="str">
            <v>401350081All</v>
          </cell>
          <cell r="B9450">
            <v>13</v>
          </cell>
          <cell r="R9450" t="str">
            <v>401330051All</v>
          </cell>
          <cell r="S9450">
            <v>24</v>
          </cell>
        </row>
        <row r="9451">
          <cell r="A9451" t="str">
            <v>401350081Irrigated</v>
          </cell>
          <cell r="B9451">
            <v>15</v>
          </cell>
          <cell r="R9451" t="str">
            <v>401330081All</v>
          </cell>
          <cell r="S9451">
            <v>15</v>
          </cell>
        </row>
        <row r="9452">
          <cell r="A9452" t="str">
            <v>401350081Nonirrigated</v>
          </cell>
          <cell r="B9452">
            <v>12</v>
          </cell>
          <cell r="R9452" t="str">
            <v>401350011All</v>
          </cell>
          <cell r="S9452">
            <v>30</v>
          </cell>
        </row>
        <row r="9453">
          <cell r="A9453" t="str">
            <v>401370011All</v>
          </cell>
          <cell r="B9453">
            <v>17</v>
          </cell>
          <cell r="R9453" t="str">
            <v>401350011Irrigated</v>
          </cell>
          <cell r="S9453">
            <v>30</v>
          </cell>
        </row>
        <row r="9454">
          <cell r="A9454" t="str">
            <v>401370016All</v>
          </cell>
          <cell r="B9454">
            <v>27</v>
          </cell>
          <cell r="R9454" t="str">
            <v>401350011NonIrrigated</v>
          </cell>
          <cell r="S9454">
            <v>30</v>
          </cell>
        </row>
        <row r="9455">
          <cell r="A9455" t="str">
            <v>401370051All</v>
          </cell>
          <cell r="B9455">
            <v>20</v>
          </cell>
          <cell r="R9455" t="str">
            <v>401350041All</v>
          </cell>
          <cell r="S9455">
            <v>82</v>
          </cell>
        </row>
        <row r="9456">
          <cell r="A9456" t="str">
            <v>401370075All</v>
          </cell>
          <cell r="B9456">
            <v>1474</v>
          </cell>
          <cell r="R9456" t="str">
            <v>401350041Irrigated</v>
          </cell>
          <cell r="S9456">
            <v>83</v>
          </cell>
        </row>
        <row r="9457">
          <cell r="A9457" t="str">
            <v>401390011All</v>
          </cell>
          <cell r="B9457">
            <v>20</v>
          </cell>
          <cell r="R9457" t="str">
            <v>401350041NonIrrigated</v>
          </cell>
          <cell r="S9457">
            <v>79</v>
          </cell>
        </row>
        <row r="9458">
          <cell r="A9458" t="str">
            <v>401390011Irrigated</v>
          </cell>
          <cell r="B9458">
            <v>32</v>
          </cell>
          <cell r="R9458" t="str">
            <v>401350051All</v>
          </cell>
          <cell r="S9458">
            <v>32</v>
          </cell>
        </row>
        <row r="9459">
          <cell r="A9459" t="str">
            <v>401390011Nonirrigated</v>
          </cell>
          <cell r="B9459">
            <v>15</v>
          </cell>
          <cell r="R9459" t="str">
            <v>401350081All</v>
          </cell>
          <cell r="S9459">
            <v>13</v>
          </cell>
        </row>
        <row r="9460">
          <cell r="A9460" t="str">
            <v>401390016All</v>
          </cell>
          <cell r="B9460">
            <v>25</v>
          </cell>
          <cell r="R9460" t="str">
            <v>401350081Irrigated</v>
          </cell>
          <cell r="S9460">
            <v>15</v>
          </cell>
        </row>
        <row r="9461">
          <cell r="A9461" t="str">
            <v>401390016Irrigated</v>
          </cell>
          <cell r="B9461">
            <v>29</v>
          </cell>
          <cell r="R9461" t="str">
            <v>401350081NonIrrigated</v>
          </cell>
          <cell r="S9461">
            <v>12</v>
          </cell>
        </row>
        <row r="9462">
          <cell r="A9462" t="str">
            <v>401390016Nonirrigated</v>
          </cell>
          <cell r="B9462">
            <v>18</v>
          </cell>
          <cell r="R9462" t="str">
            <v>401370011All</v>
          </cell>
          <cell r="S9462">
            <v>17</v>
          </cell>
        </row>
        <row r="9463">
          <cell r="A9463" t="str">
            <v>401390041All</v>
          </cell>
          <cell r="B9463">
            <v>131</v>
          </cell>
          <cell r="R9463" t="str">
            <v>401370016All</v>
          </cell>
          <cell r="S9463">
            <v>27</v>
          </cell>
        </row>
        <row r="9464">
          <cell r="A9464" t="str">
            <v>401390051All</v>
          </cell>
          <cell r="B9464">
            <v>24</v>
          </cell>
          <cell r="R9464" t="str">
            <v>401370051All</v>
          </cell>
          <cell r="S9464">
            <v>20</v>
          </cell>
        </row>
        <row r="9465">
          <cell r="A9465" t="str">
            <v>401390078All</v>
          </cell>
          <cell r="B9465">
            <v>692</v>
          </cell>
          <cell r="R9465" t="str">
            <v>401370075All</v>
          </cell>
          <cell r="S9465">
            <v>1474</v>
          </cell>
        </row>
        <row r="9466">
          <cell r="A9466" t="str">
            <v>401390081All</v>
          </cell>
          <cell r="B9466">
            <v>29</v>
          </cell>
          <cell r="R9466" t="str">
            <v>401390011All</v>
          </cell>
          <cell r="S9466">
            <v>20</v>
          </cell>
        </row>
        <row r="9467">
          <cell r="A9467" t="str">
            <v>401390091All</v>
          </cell>
          <cell r="B9467">
            <v>32</v>
          </cell>
          <cell r="R9467" t="str">
            <v>401390011Irrigated</v>
          </cell>
          <cell r="S9467">
            <v>32</v>
          </cell>
        </row>
        <row r="9468">
          <cell r="A9468" t="str">
            <v>401410011All</v>
          </cell>
          <cell r="B9468">
            <v>18</v>
          </cell>
          <cell r="R9468" t="str">
            <v>401390011NonIrrigated</v>
          </cell>
          <cell r="S9468">
            <v>15</v>
          </cell>
        </row>
        <row r="9469">
          <cell r="A9469" t="str">
            <v>401410016All</v>
          </cell>
          <cell r="B9469">
            <v>18</v>
          </cell>
          <cell r="R9469" t="str">
            <v>401390016All</v>
          </cell>
          <cell r="S9469">
            <v>25</v>
          </cell>
        </row>
        <row r="9470">
          <cell r="A9470" t="str">
            <v>401410041All</v>
          </cell>
          <cell r="B9470">
            <v>47</v>
          </cell>
          <cell r="R9470" t="str">
            <v>401390016Irrigated</v>
          </cell>
          <cell r="S9470">
            <v>29</v>
          </cell>
        </row>
        <row r="9471">
          <cell r="A9471" t="str">
            <v>401410041Irrigated</v>
          </cell>
          <cell r="B9471">
            <v>50</v>
          </cell>
          <cell r="R9471" t="str">
            <v>401390016NonIrrigated</v>
          </cell>
          <cell r="S9471">
            <v>18</v>
          </cell>
        </row>
        <row r="9472">
          <cell r="A9472" t="str">
            <v>401410041Nonirrigated</v>
          </cell>
          <cell r="B9472">
            <v>25</v>
          </cell>
          <cell r="R9472" t="str">
            <v>401390041All</v>
          </cell>
          <cell r="S9472">
            <v>131</v>
          </cell>
        </row>
        <row r="9473">
          <cell r="A9473" t="str">
            <v>401410051All</v>
          </cell>
          <cell r="B9473">
            <v>25</v>
          </cell>
          <cell r="R9473" t="str">
            <v>401390051All</v>
          </cell>
          <cell r="S9473">
            <v>24</v>
          </cell>
        </row>
        <row r="9474">
          <cell r="A9474" t="str">
            <v>401410075All</v>
          </cell>
          <cell r="B9474">
            <v>1656</v>
          </cell>
          <cell r="R9474" t="str">
            <v>401390078All</v>
          </cell>
          <cell r="S9474">
            <v>692</v>
          </cell>
        </row>
        <row r="9475">
          <cell r="A9475" t="str">
            <v>401410081All</v>
          </cell>
          <cell r="B9475">
            <v>11</v>
          </cell>
          <cell r="R9475" t="str">
            <v>401390081All</v>
          </cell>
          <cell r="S9475">
            <v>29</v>
          </cell>
        </row>
        <row r="9476">
          <cell r="A9476" t="str">
            <v>401410081Irrigated</v>
          </cell>
          <cell r="B9476">
            <v>17</v>
          </cell>
          <cell r="R9476" t="str">
            <v>401390091All</v>
          </cell>
          <cell r="S9476">
            <v>32</v>
          </cell>
        </row>
        <row r="9477">
          <cell r="A9477" t="str">
            <v>401410081Nonirrigated</v>
          </cell>
          <cell r="B9477">
            <v>8</v>
          </cell>
          <cell r="R9477" t="str">
            <v>401410011All</v>
          </cell>
          <cell r="S9477">
            <v>18</v>
          </cell>
        </row>
        <row r="9478">
          <cell r="A9478" t="str">
            <v>401410396All</v>
          </cell>
          <cell r="B9478">
            <v>280</v>
          </cell>
          <cell r="R9478" t="str">
            <v>401410016All</v>
          </cell>
          <cell r="S9478">
            <v>18</v>
          </cell>
        </row>
        <row r="9479">
          <cell r="A9479" t="str">
            <v>401430011All</v>
          </cell>
          <cell r="B9479">
            <v>18</v>
          </cell>
          <cell r="R9479" t="str">
            <v>401410041All</v>
          </cell>
          <cell r="S9479">
            <v>47</v>
          </cell>
        </row>
        <row r="9480">
          <cell r="A9480" t="str">
            <v>401430051All</v>
          </cell>
          <cell r="B9480">
            <v>41</v>
          </cell>
          <cell r="R9480" t="str">
            <v>401410041Irrigated</v>
          </cell>
          <cell r="S9480">
            <v>50</v>
          </cell>
        </row>
        <row r="9481">
          <cell r="A9481" t="str">
            <v>401430081All</v>
          </cell>
          <cell r="B9481">
            <v>14</v>
          </cell>
          <cell r="R9481" t="str">
            <v>401410041NonIrrigated</v>
          </cell>
          <cell r="S9481">
            <v>25</v>
          </cell>
        </row>
        <row r="9482">
          <cell r="A9482" t="str">
            <v>401450011All</v>
          </cell>
          <cell r="B9482">
            <v>20</v>
          </cell>
          <cell r="R9482" t="str">
            <v>401410051All</v>
          </cell>
          <cell r="S9482">
            <v>25</v>
          </cell>
        </row>
        <row r="9483">
          <cell r="A9483" t="str">
            <v>401450016All</v>
          </cell>
          <cell r="B9483">
            <v>28</v>
          </cell>
          <cell r="R9483" t="str">
            <v>401410075All</v>
          </cell>
          <cell r="S9483">
            <v>1656</v>
          </cell>
        </row>
        <row r="9484">
          <cell r="A9484" t="str">
            <v>401450041All</v>
          </cell>
          <cell r="B9484">
            <v>63</v>
          </cell>
          <cell r="R9484" t="str">
            <v>401410081All</v>
          </cell>
          <cell r="S9484">
            <v>11</v>
          </cell>
        </row>
        <row r="9485">
          <cell r="A9485" t="str">
            <v>401450051All</v>
          </cell>
          <cell r="B9485">
            <v>38</v>
          </cell>
          <cell r="R9485" t="str">
            <v>401410081Irrigated</v>
          </cell>
          <cell r="S9485">
            <v>17</v>
          </cell>
        </row>
        <row r="9486">
          <cell r="A9486" t="str">
            <v>401450081All</v>
          </cell>
          <cell r="B9486">
            <v>15</v>
          </cell>
          <cell r="R9486" t="str">
            <v>401410081NonIrrigated</v>
          </cell>
          <cell r="S9486">
            <v>8</v>
          </cell>
        </row>
        <row r="9487">
          <cell r="A9487" t="str">
            <v>401470011All</v>
          </cell>
          <cell r="B9487">
            <v>18</v>
          </cell>
          <cell r="R9487" t="str">
            <v>401410396All</v>
          </cell>
          <cell r="S9487">
            <v>280</v>
          </cell>
        </row>
        <row r="9488">
          <cell r="A9488" t="str">
            <v>401470051All</v>
          </cell>
          <cell r="B9488">
            <v>32</v>
          </cell>
          <cell r="R9488" t="str">
            <v>401430011All</v>
          </cell>
          <cell r="S9488">
            <v>18</v>
          </cell>
        </row>
        <row r="9489">
          <cell r="A9489" t="str">
            <v>401470081All</v>
          </cell>
          <cell r="B9489">
            <v>13</v>
          </cell>
          <cell r="R9489" t="str">
            <v>401430051All</v>
          </cell>
          <cell r="S9489">
            <v>41</v>
          </cell>
        </row>
        <row r="9490">
          <cell r="A9490" t="str">
            <v>401490011All</v>
          </cell>
          <cell r="B9490">
            <v>20</v>
          </cell>
          <cell r="R9490" t="str">
            <v>401430081All</v>
          </cell>
          <cell r="S9490">
            <v>14</v>
          </cell>
        </row>
        <row r="9491">
          <cell r="A9491" t="str">
            <v>401490016All</v>
          </cell>
          <cell r="B9491">
            <v>25</v>
          </cell>
          <cell r="R9491" t="str">
            <v>401450011All</v>
          </cell>
          <cell r="S9491">
            <v>20</v>
          </cell>
        </row>
        <row r="9492">
          <cell r="A9492" t="str">
            <v>401490041All</v>
          </cell>
          <cell r="B9492">
            <v>43</v>
          </cell>
          <cell r="R9492" t="str">
            <v>401450016All</v>
          </cell>
          <cell r="S9492">
            <v>28</v>
          </cell>
        </row>
        <row r="9493">
          <cell r="A9493" t="str">
            <v>401490041Irrigated</v>
          </cell>
          <cell r="B9493">
            <v>43</v>
          </cell>
          <cell r="R9493" t="str">
            <v>401450041All</v>
          </cell>
          <cell r="S9493">
            <v>63</v>
          </cell>
        </row>
        <row r="9494">
          <cell r="A9494" t="str">
            <v>401490041Nonirrigated</v>
          </cell>
          <cell r="B9494">
            <v>31</v>
          </cell>
          <cell r="R9494" t="str">
            <v>401450051All</v>
          </cell>
          <cell r="S9494">
            <v>38</v>
          </cell>
        </row>
        <row r="9495">
          <cell r="A9495" t="str">
            <v>401490051All</v>
          </cell>
          <cell r="B9495">
            <v>23</v>
          </cell>
          <cell r="R9495" t="str">
            <v>401450081All</v>
          </cell>
          <cell r="S9495">
            <v>15</v>
          </cell>
        </row>
        <row r="9496">
          <cell r="A9496" t="str">
            <v>401490075All</v>
          </cell>
          <cell r="B9496">
            <v>1264</v>
          </cell>
          <cell r="R9496" t="str">
            <v>401470011All</v>
          </cell>
          <cell r="S9496">
            <v>18</v>
          </cell>
        </row>
        <row r="9497">
          <cell r="A9497" t="str">
            <v>401490075Irrigated</v>
          </cell>
          <cell r="B9497">
            <v>1980</v>
          </cell>
          <cell r="R9497" t="str">
            <v>401470051All</v>
          </cell>
          <cell r="S9497">
            <v>32</v>
          </cell>
        </row>
        <row r="9498">
          <cell r="A9498" t="str">
            <v>401490075Nonirrigated</v>
          </cell>
          <cell r="B9498">
            <v>473</v>
          </cell>
          <cell r="R9498" t="str">
            <v>401470081All</v>
          </cell>
          <cell r="S9498">
            <v>13</v>
          </cell>
        </row>
        <row r="9499">
          <cell r="A9499" t="str">
            <v>401490081All</v>
          </cell>
          <cell r="B9499">
            <v>8</v>
          </cell>
          <cell r="R9499" t="str">
            <v>401490011All</v>
          </cell>
          <cell r="S9499">
            <v>20</v>
          </cell>
        </row>
        <row r="9500">
          <cell r="A9500" t="str">
            <v>401490081Irrigated</v>
          </cell>
          <cell r="B9500">
            <v>8</v>
          </cell>
          <cell r="R9500" t="str">
            <v>401490016All</v>
          </cell>
          <cell r="S9500">
            <v>25</v>
          </cell>
        </row>
        <row r="9501">
          <cell r="A9501" t="str">
            <v>401490081Nonirrigated</v>
          </cell>
          <cell r="B9501">
            <v>8</v>
          </cell>
          <cell r="R9501" t="str">
            <v>401490041All</v>
          </cell>
          <cell r="S9501">
            <v>43</v>
          </cell>
        </row>
        <row r="9502">
          <cell r="A9502" t="str">
            <v>401490396All</v>
          </cell>
          <cell r="B9502">
            <v>280</v>
          </cell>
          <cell r="R9502" t="str">
            <v>401490041Irrigated</v>
          </cell>
          <cell r="S9502">
            <v>43</v>
          </cell>
        </row>
        <row r="9503">
          <cell r="A9503" t="str">
            <v>401510011All</v>
          </cell>
          <cell r="B9503">
            <v>20</v>
          </cell>
          <cell r="R9503" t="str">
            <v>401490041NonIrrigated</v>
          </cell>
          <cell r="S9503">
            <v>31</v>
          </cell>
        </row>
        <row r="9504">
          <cell r="A9504" t="str">
            <v>401510051All</v>
          </cell>
          <cell r="B9504">
            <v>20</v>
          </cell>
          <cell r="R9504" t="str">
            <v>401490051All</v>
          </cell>
          <cell r="S9504">
            <v>23</v>
          </cell>
        </row>
        <row r="9505">
          <cell r="A9505" t="str">
            <v>401510081All</v>
          </cell>
          <cell r="B9505">
            <v>12</v>
          </cell>
          <cell r="R9505" t="str">
            <v>401490075All</v>
          </cell>
          <cell r="S9505">
            <v>1264</v>
          </cell>
        </row>
        <row r="9506">
          <cell r="A9506" t="str">
            <v>401510711All</v>
          </cell>
          <cell r="B9506">
            <v>909</v>
          </cell>
          <cell r="R9506" t="str">
            <v>401490075Irrigated</v>
          </cell>
          <cell r="S9506">
            <v>1980</v>
          </cell>
        </row>
        <row r="9507">
          <cell r="A9507" t="str">
            <v>401530011All</v>
          </cell>
          <cell r="B9507">
            <v>18</v>
          </cell>
          <cell r="R9507" t="str">
            <v>401490075NonIrrigated</v>
          </cell>
          <cell r="S9507">
            <v>473</v>
          </cell>
        </row>
        <row r="9508">
          <cell r="A9508" t="str">
            <v>401530016All</v>
          </cell>
          <cell r="B9508">
            <v>15</v>
          </cell>
          <cell r="R9508" t="str">
            <v>401490081All</v>
          </cell>
          <cell r="S9508">
            <v>8</v>
          </cell>
        </row>
        <row r="9509">
          <cell r="A9509" t="str">
            <v>401530051All</v>
          </cell>
          <cell r="B9509">
            <v>15</v>
          </cell>
          <cell r="R9509" t="str">
            <v>401490081Irrigated</v>
          </cell>
          <cell r="S9509">
            <v>8</v>
          </cell>
        </row>
        <row r="9510">
          <cell r="A9510" t="str">
            <v>401530081All</v>
          </cell>
          <cell r="B9510">
            <v>11</v>
          </cell>
          <cell r="R9510" t="str">
            <v>401490081NonIrrigated</v>
          </cell>
          <cell r="S9510">
            <v>8</v>
          </cell>
        </row>
        <row r="9511">
          <cell r="A9511" t="str">
            <v>410010011All</v>
          </cell>
          <cell r="B9511">
            <v>60</v>
          </cell>
          <cell r="R9511" t="str">
            <v>401490396All</v>
          </cell>
          <cell r="S9511">
            <v>280</v>
          </cell>
        </row>
        <row r="9512">
          <cell r="A9512" t="str">
            <v>410030011All</v>
          </cell>
          <cell r="B9512">
            <v>69</v>
          </cell>
          <cell r="R9512" t="str">
            <v>401510011All</v>
          </cell>
          <cell r="S9512">
            <v>20</v>
          </cell>
        </row>
        <row r="9513">
          <cell r="A9513" t="str">
            <v>410030016All</v>
          </cell>
          <cell r="B9513">
            <v>58</v>
          </cell>
          <cell r="R9513" t="str">
            <v>401510051All</v>
          </cell>
          <cell r="S9513">
            <v>20</v>
          </cell>
        </row>
        <row r="9514">
          <cell r="A9514" t="str">
            <v>410050011All</v>
          </cell>
          <cell r="B9514">
            <v>69</v>
          </cell>
          <cell r="R9514" t="str">
            <v>401510081All</v>
          </cell>
          <cell r="S9514">
            <v>12</v>
          </cell>
        </row>
        <row r="9515">
          <cell r="A9515" t="str">
            <v>410050016All</v>
          </cell>
          <cell r="B9515">
            <v>60</v>
          </cell>
          <cell r="R9515" t="str">
            <v>401510711All</v>
          </cell>
          <cell r="S9515">
            <v>909</v>
          </cell>
        </row>
        <row r="9516">
          <cell r="A9516" t="str">
            <v>410050041Irrigated</v>
          </cell>
          <cell r="B9516">
            <v>18</v>
          </cell>
          <cell r="R9516" t="str">
            <v>401530011All</v>
          </cell>
          <cell r="S9516">
            <v>18</v>
          </cell>
        </row>
        <row r="9517">
          <cell r="A9517" t="str">
            <v>410050041Nonirrigated</v>
          </cell>
          <cell r="B9517">
            <v>15</v>
          </cell>
          <cell r="R9517" t="str">
            <v>401530016All</v>
          </cell>
          <cell r="S9517">
            <v>15</v>
          </cell>
        </row>
        <row r="9518">
          <cell r="A9518" t="str">
            <v>410090011All</v>
          </cell>
          <cell r="B9518">
            <v>55</v>
          </cell>
          <cell r="R9518" t="str">
            <v>401530051All</v>
          </cell>
          <cell r="S9518">
            <v>15</v>
          </cell>
        </row>
        <row r="9519">
          <cell r="A9519" t="str">
            <v>410090016All</v>
          </cell>
          <cell r="B9519">
            <v>61</v>
          </cell>
          <cell r="R9519" t="str">
            <v>401530081All</v>
          </cell>
          <cell r="S9519">
            <v>11</v>
          </cell>
        </row>
        <row r="9520">
          <cell r="A9520" t="str">
            <v>410090091All</v>
          </cell>
          <cell r="B9520">
            <v>42</v>
          </cell>
          <cell r="R9520" t="str">
            <v>410010011All</v>
          </cell>
          <cell r="S9520">
            <v>60</v>
          </cell>
        </row>
        <row r="9521">
          <cell r="A9521" t="str">
            <v>410130011All</v>
          </cell>
          <cell r="B9521">
            <v>67</v>
          </cell>
          <cell r="R9521" t="str">
            <v>410030011All</v>
          </cell>
          <cell r="S9521">
            <v>69</v>
          </cell>
        </row>
        <row r="9522">
          <cell r="A9522" t="str">
            <v>410130016All</v>
          </cell>
          <cell r="B9522">
            <v>53</v>
          </cell>
          <cell r="R9522" t="str">
            <v>410030016All</v>
          </cell>
          <cell r="S9522">
            <v>58</v>
          </cell>
        </row>
        <row r="9523">
          <cell r="A9523" t="str">
            <v>410170011All</v>
          </cell>
          <cell r="B9523">
            <v>63</v>
          </cell>
          <cell r="R9523" t="str">
            <v>410050011All</v>
          </cell>
          <cell r="S9523">
            <v>69</v>
          </cell>
        </row>
        <row r="9524">
          <cell r="A9524" t="str">
            <v>410190011All</v>
          </cell>
          <cell r="B9524">
            <v>52</v>
          </cell>
          <cell r="R9524" t="str">
            <v>410050016All</v>
          </cell>
          <cell r="S9524">
            <v>60</v>
          </cell>
        </row>
        <row r="9525">
          <cell r="A9525" t="str">
            <v>410190016All</v>
          </cell>
          <cell r="B9525">
            <v>61</v>
          </cell>
          <cell r="R9525" t="str">
            <v>410050041All</v>
          </cell>
          <cell r="S9525">
            <v>16</v>
          </cell>
        </row>
        <row r="9526">
          <cell r="A9526" t="str">
            <v>410210011All</v>
          </cell>
          <cell r="B9526">
            <v>23</v>
          </cell>
          <cell r="R9526" t="str">
            <v>410050041Irrigated</v>
          </cell>
          <cell r="S9526">
            <v>18</v>
          </cell>
        </row>
        <row r="9527">
          <cell r="A9527" t="str">
            <v>410210016All</v>
          </cell>
          <cell r="B9527">
            <v>27</v>
          </cell>
          <cell r="R9527" t="str">
            <v>410050041NonIrrigated</v>
          </cell>
          <cell r="S9527">
            <v>15</v>
          </cell>
        </row>
        <row r="9528">
          <cell r="A9528" t="str">
            <v>410210047GARAll</v>
          </cell>
          <cell r="B9528">
            <v>350</v>
          </cell>
          <cell r="R9528" t="str">
            <v>410090011All</v>
          </cell>
          <cell r="S9528">
            <v>55</v>
          </cell>
        </row>
        <row r="9529">
          <cell r="A9529" t="str">
            <v>410210067All</v>
          </cell>
          <cell r="B9529">
            <v>1946</v>
          </cell>
          <cell r="R9529" t="str">
            <v>410090016All</v>
          </cell>
          <cell r="S9529">
            <v>61</v>
          </cell>
        </row>
        <row r="9530">
          <cell r="A9530" t="str">
            <v>410210091All</v>
          </cell>
          <cell r="B9530">
            <v>27</v>
          </cell>
          <cell r="R9530" t="str">
            <v>410090091All</v>
          </cell>
          <cell r="S9530">
            <v>42</v>
          </cell>
        </row>
        <row r="9531">
          <cell r="A9531" t="str">
            <v>410210711All</v>
          </cell>
          <cell r="B9531">
            <v>786</v>
          </cell>
          <cell r="R9531" t="str">
            <v>410130011All</v>
          </cell>
          <cell r="S9531">
            <v>67</v>
          </cell>
        </row>
        <row r="9532">
          <cell r="A9532" t="str">
            <v>410230011All</v>
          </cell>
          <cell r="B9532">
            <v>43</v>
          </cell>
          <cell r="R9532" t="str">
            <v>410130016All</v>
          </cell>
          <cell r="S9532">
            <v>53</v>
          </cell>
        </row>
        <row r="9533">
          <cell r="A9533" t="str">
            <v>410250011All</v>
          </cell>
          <cell r="B9533">
            <v>42</v>
          </cell>
          <cell r="R9533" t="str">
            <v>410170011All</v>
          </cell>
          <cell r="S9533">
            <v>63</v>
          </cell>
        </row>
        <row r="9534">
          <cell r="A9534" t="str">
            <v>410250016All</v>
          </cell>
          <cell r="B9534">
            <v>38</v>
          </cell>
          <cell r="R9534" t="str">
            <v>410190011All</v>
          </cell>
          <cell r="S9534">
            <v>52</v>
          </cell>
        </row>
        <row r="9535">
          <cell r="A9535" t="str">
            <v>410290011All</v>
          </cell>
          <cell r="B9535">
            <v>45</v>
          </cell>
          <cell r="R9535" t="str">
            <v>410190016All</v>
          </cell>
          <cell r="S9535">
            <v>61</v>
          </cell>
        </row>
        <row r="9536">
          <cell r="A9536" t="str">
            <v>410290011Irrigated</v>
          </cell>
          <cell r="B9536">
            <v>57</v>
          </cell>
          <cell r="R9536" t="str">
            <v>410210011All</v>
          </cell>
          <cell r="S9536">
            <v>23</v>
          </cell>
        </row>
        <row r="9537">
          <cell r="A9537" t="str">
            <v>410290011Nonirrigated</v>
          </cell>
          <cell r="B9537">
            <v>35</v>
          </cell>
          <cell r="R9537" t="str">
            <v>410210016All</v>
          </cell>
          <cell r="S9537">
            <v>27</v>
          </cell>
        </row>
        <row r="9538">
          <cell r="A9538" t="str">
            <v>410310011All</v>
          </cell>
          <cell r="B9538">
            <v>77</v>
          </cell>
          <cell r="R9538" t="str">
            <v>410210047GARAll</v>
          </cell>
          <cell r="S9538">
            <v>350</v>
          </cell>
        </row>
        <row r="9539">
          <cell r="A9539" t="str">
            <v>410310016All</v>
          </cell>
          <cell r="B9539">
            <v>43</v>
          </cell>
          <cell r="R9539" t="str">
            <v>410210067All</v>
          </cell>
          <cell r="S9539">
            <v>1946</v>
          </cell>
        </row>
        <row r="9540">
          <cell r="A9540" t="str">
            <v>410310016Irrigated</v>
          </cell>
          <cell r="B9540">
            <v>55</v>
          </cell>
          <cell r="R9540" t="str">
            <v>410210091All</v>
          </cell>
          <cell r="S9540">
            <v>27</v>
          </cell>
        </row>
        <row r="9541">
          <cell r="A9541" t="str">
            <v>410310016Nonirrigated</v>
          </cell>
          <cell r="B9541">
            <v>21</v>
          </cell>
          <cell r="R9541" t="str">
            <v>410210711All</v>
          </cell>
          <cell r="S9541">
            <v>786</v>
          </cell>
        </row>
        <row r="9542">
          <cell r="A9542" t="str">
            <v>410330011All</v>
          </cell>
          <cell r="B9542">
            <v>44</v>
          </cell>
          <cell r="R9542" t="str">
            <v>410230011All</v>
          </cell>
          <cell r="S9542">
            <v>43</v>
          </cell>
        </row>
        <row r="9543">
          <cell r="A9543" t="str">
            <v>410350011All</v>
          </cell>
          <cell r="B9543">
            <v>64</v>
          </cell>
          <cell r="R9543" t="str">
            <v>410250011All</v>
          </cell>
          <cell r="S9543">
            <v>42</v>
          </cell>
        </row>
        <row r="9544">
          <cell r="A9544" t="str">
            <v>410350016All</v>
          </cell>
          <cell r="B9544">
            <v>81</v>
          </cell>
          <cell r="R9544" t="str">
            <v>410250016All</v>
          </cell>
          <cell r="S9544">
            <v>38</v>
          </cell>
        </row>
        <row r="9545">
          <cell r="A9545" t="str">
            <v>410350091All</v>
          </cell>
          <cell r="B9545">
            <v>57</v>
          </cell>
          <cell r="R9545" t="str">
            <v>410290011All</v>
          </cell>
          <cell r="S9545">
            <v>45</v>
          </cell>
        </row>
        <row r="9546">
          <cell r="A9546" t="str">
            <v>410370011All</v>
          </cell>
          <cell r="B9546">
            <v>36</v>
          </cell>
          <cell r="R9546" t="str">
            <v>410290011Irrigated</v>
          </cell>
          <cell r="S9546">
            <v>57</v>
          </cell>
        </row>
        <row r="9547">
          <cell r="A9547" t="str">
            <v>410370016All</v>
          </cell>
          <cell r="B9547">
            <v>50</v>
          </cell>
          <cell r="R9547" t="str">
            <v>410290011NonIrrigated</v>
          </cell>
          <cell r="S9547">
            <v>35</v>
          </cell>
        </row>
        <row r="9548">
          <cell r="A9548" t="str">
            <v>410390011All</v>
          </cell>
          <cell r="B9548">
            <v>68</v>
          </cell>
          <cell r="R9548" t="str">
            <v>410310011All</v>
          </cell>
          <cell r="S9548">
            <v>77</v>
          </cell>
        </row>
        <row r="9549">
          <cell r="A9549" t="str">
            <v>410390016All</v>
          </cell>
          <cell r="B9549">
            <v>59</v>
          </cell>
          <cell r="R9549" t="str">
            <v>410310016All</v>
          </cell>
          <cell r="S9549">
            <v>43</v>
          </cell>
        </row>
        <row r="9550">
          <cell r="A9550" t="str">
            <v>410430011All</v>
          </cell>
          <cell r="B9550">
            <v>70</v>
          </cell>
          <cell r="R9550" t="str">
            <v>410310016Irrigated</v>
          </cell>
          <cell r="S9550">
            <v>55</v>
          </cell>
        </row>
        <row r="9551">
          <cell r="A9551" t="str">
            <v>410430016All</v>
          </cell>
          <cell r="B9551">
            <v>61</v>
          </cell>
          <cell r="R9551" t="str">
            <v>410310016NonIrrigated</v>
          </cell>
          <cell r="S9551">
            <v>21</v>
          </cell>
        </row>
        <row r="9552">
          <cell r="A9552" t="str">
            <v>410450011All</v>
          </cell>
          <cell r="B9552">
            <v>76</v>
          </cell>
          <cell r="R9552" t="str">
            <v>410330011All</v>
          </cell>
          <cell r="S9552">
            <v>44</v>
          </cell>
        </row>
        <row r="9553">
          <cell r="A9553" t="str">
            <v>410450016All</v>
          </cell>
          <cell r="B9553">
            <v>59</v>
          </cell>
          <cell r="R9553" t="str">
            <v>410350011All</v>
          </cell>
          <cell r="S9553">
            <v>64</v>
          </cell>
        </row>
        <row r="9554">
          <cell r="A9554" t="str">
            <v>410450041All</v>
          </cell>
          <cell r="B9554">
            <v>125</v>
          </cell>
          <cell r="R9554" t="str">
            <v>410350016All</v>
          </cell>
          <cell r="S9554">
            <v>81</v>
          </cell>
        </row>
        <row r="9555">
          <cell r="A9555" t="str">
            <v>410450091All</v>
          </cell>
          <cell r="B9555">
            <v>57</v>
          </cell>
          <cell r="R9555" t="str">
            <v>410350091All</v>
          </cell>
          <cell r="S9555">
            <v>57</v>
          </cell>
        </row>
        <row r="9556">
          <cell r="A9556" t="str">
            <v>410470011All</v>
          </cell>
          <cell r="B9556">
            <v>67</v>
          </cell>
          <cell r="R9556" t="str">
            <v>410370011All</v>
          </cell>
          <cell r="S9556">
            <v>36</v>
          </cell>
        </row>
        <row r="9557">
          <cell r="A9557" t="str">
            <v>410470016All</v>
          </cell>
          <cell r="B9557">
            <v>68</v>
          </cell>
          <cell r="R9557" t="str">
            <v>410370016All</v>
          </cell>
          <cell r="S9557">
            <v>50</v>
          </cell>
        </row>
        <row r="9558">
          <cell r="A9558" t="str">
            <v>410490011All</v>
          </cell>
          <cell r="B9558">
            <v>26</v>
          </cell>
          <cell r="R9558" t="str">
            <v>410390011All</v>
          </cell>
          <cell r="S9558">
            <v>68</v>
          </cell>
        </row>
        <row r="9559">
          <cell r="A9559" t="str">
            <v>410490016All</v>
          </cell>
          <cell r="B9559">
            <v>49</v>
          </cell>
          <cell r="R9559" t="str">
            <v>410390016All</v>
          </cell>
          <cell r="S9559">
            <v>59</v>
          </cell>
        </row>
        <row r="9560">
          <cell r="A9560" t="str">
            <v>410490016Irrigated</v>
          </cell>
          <cell r="B9560">
            <v>60</v>
          </cell>
          <cell r="R9560" t="str">
            <v>410430011All</v>
          </cell>
          <cell r="S9560">
            <v>70</v>
          </cell>
        </row>
        <row r="9561">
          <cell r="A9561" t="str">
            <v>410490016Nonirrigated</v>
          </cell>
          <cell r="B9561">
            <v>27</v>
          </cell>
          <cell r="R9561" t="str">
            <v>410430016All</v>
          </cell>
          <cell r="S9561">
            <v>61</v>
          </cell>
        </row>
        <row r="9562">
          <cell r="A9562" t="str">
            <v>410490041All</v>
          </cell>
          <cell r="B9562">
            <v>151</v>
          </cell>
          <cell r="R9562" t="str">
            <v>410450011All</v>
          </cell>
          <cell r="S9562">
            <v>76</v>
          </cell>
        </row>
        <row r="9563">
          <cell r="A9563" t="str">
            <v>410490091All</v>
          </cell>
          <cell r="B9563">
            <v>26</v>
          </cell>
          <cell r="R9563" t="str">
            <v>410450016All</v>
          </cell>
          <cell r="S9563">
            <v>59</v>
          </cell>
        </row>
        <row r="9564">
          <cell r="A9564" t="str">
            <v>410490129All</v>
          </cell>
          <cell r="B9564">
            <v>1645</v>
          </cell>
          <cell r="R9564" t="str">
            <v>410450041All</v>
          </cell>
          <cell r="S9564">
            <v>125</v>
          </cell>
        </row>
        <row r="9565">
          <cell r="A9565" t="str">
            <v>410490711All</v>
          </cell>
          <cell r="B9565">
            <v>1645</v>
          </cell>
          <cell r="R9565" t="str">
            <v>410450091All</v>
          </cell>
          <cell r="S9565">
            <v>57</v>
          </cell>
        </row>
        <row r="9566">
          <cell r="A9566" t="str">
            <v>410510011All</v>
          </cell>
          <cell r="B9566">
            <v>59</v>
          </cell>
          <cell r="R9566" t="str">
            <v>410470011All</v>
          </cell>
          <cell r="S9566">
            <v>67</v>
          </cell>
        </row>
        <row r="9567">
          <cell r="A9567" t="str">
            <v>410510016All</v>
          </cell>
          <cell r="B9567">
            <v>60</v>
          </cell>
          <cell r="R9567" t="str">
            <v>410470016All</v>
          </cell>
          <cell r="S9567">
            <v>68</v>
          </cell>
        </row>
        <row r="9568">
          <cell r="A9568" t="str">
            <v>410530011All</v>
          </cell>
          <cell r="B9568">
            <v>70</v>
          </cell>
          <cell r="R9568" t="str">
            <v>410490011All</v>
          </cell>
          <cell r="S9568">
            <v>26</v>
          </cell>
        </row>
        <row r="9569">
          <cell r="A9569" t="str">
            <v>410530016All</v>
          </cell>
          <cell r="B9569">
            <v>62</v>
          </cell>
          <cell r="R9569" t="str">
            <v>410490016All</v>
          </cell>
          <cell r="S9569">
            <v>49</v>
          </cell>
        </row>
        <row r="9570">
          <cell r="A9570" t="str">
            <v>410550011All</v>
          </cell>
          <cell r="B9570">
            <v>31</v>
          </cell>
          <cell r="R9570" t="str">
            <v>410490016Irrigated</v>
          </cell>
          <cell r="S9570">
            <v>60</v>
          </cell>
        </row>
        <row r="9571">
          <cell r="A9571" t="str">
            <v>410550016All</v>
          </cell>
          <cell r="B9571">
            <v>40</v>
          </cell>
          <cell r="R9571" t="str">
            <v>410490016NonIrrigated</v>
          </cell>
          <cell r="S9571">
            <v>27</v>
          </cell>
        </row>
        <row r="9572">
          <cell r="A9572" t="str">
            <v>410550091All</v>
          </cell>
          <cell r="B9572">
            <v>33</v>
          </cell>
          <cell r="R9572" t="str">
            <v>410490041All</v>
          </cell>
          <cell r="S9572">
            <v>151</v>
          </cell>
        </row>
        <row r="9573">
          <cell r="A9573" t="str">
            <v>410590011All</v>
          </cell>
          <cell r="B9573">
            <v>36</v>
          </cell>
          <cell r="R9573" t="str">
            <v>410490091All</v>
          </cell>
          <cell r="S9573">
            <v>26</v>
          </cell>
        </row>
        <row r="9574">
          <cell r="A9574" t="str">
            <v>410590016All</v>
          </cell>
          <cell r="B9574">
            <v>56</v>
          </cell>
          <cell r="R9574" t="str">
            <v>410490129All</v>
          </cell>
          <cell r="S9574">
            <v>1645</v>
          </cell>
        </row>
        <row r="9575">
          <cell r="A9575" t="str">
            <v>410590016Irrigated</v>
          </cell>
          <cell r="B9575">
            <v>63</v>
          </cell>
          <cell r="R9575" t="str">
            <v>410490711All</v>
          </cell>
          <cell r="S9575">
            <v>1645</v>
          </cell>
        </row>
        <row r="9576">
          <cell r="A9576" t="str">
            <v>410590016Nonirrigated</v>
          </cell>
          <cell r="B9576">
            <v>40</v>
          </cell>
          <cell r="R9576" t="str">
            <v>410510011All</v>
          </cell>
          <cell r="S9576">
            <v>59</v>
          </cell>
        </row>
        <row r="9577">
          <cell r="A9577" t="str">
            <v>410590041All</v>
          </cell>
          <cell r="B9577">
            <v>134</v>
          </cell>
          <cell r="R9577" t="str">
            <v>410510016All</v>
          </cell>
          <cell r="S9577">
            <v>60</v>
          </cell>
        </row>
        <row r="9578">
          <cell r="A9578" t="str">
            <v>410590047GARAll</v>
          </cell>
          <cell r="B9578">
            <v>700</v>
          </cell>
          <cell r="R9578" t="str">
            <v>410530011All</v>
          </cell>
          <cell r="S9578">
            <v>70</v>
          </cell>
        </row>
        <row r="9579">
          <cell r="A9579" t="str">
            <v>410590067All</v>
          </cell>
          <cell r="B9579">
            <v>1375</v>
          </cell>
          <cell r="R9579" t="str">
            <v>410530016All</v>
          </cell>
          <cell r="S9579">
            <v>62</v>
          </cell>
        </row>
        <row r="9580">
          <cell r="A9580" t="str">
            <v>410590067Irrigated</v>
          </cell>
          <cell r="B9580">
            <v>1540</v>
          </cell>
          <cell r="R9580" t="str">
            <v>410550011All</v>
          </cell>
          <cell r="S9580">
            <v>31</v>
          </cell>
        </row>
        <row r="9581">
          <cell r="A9581" t="str">
            <v>410590067Nonirrigated</v>
          </cell>
          <cell r="B9581">
            <v>1244</v>
          </cell>
          <cell r="R9581" t="str">
            <v>410550016All</v>
          </cell>
          <cell r="S9581">
            <v>40</v>
          </cell>
        </row>
        <row r="9582">
          <cell r="A9582" t="str">
            <v>410590081All</v>
          </cell>
          <cell r="B9582">
            <v>32</v>
          </cell>
          <cell r="R9582" t="str">
            <v>410550091All</v>
          </cell>
          <cell r="S9582">
            <v>33</v>
          </cell>
        </row>
        <row r="9583">
          <cell r="A9583" t="str">
            <v>410590091All</v>
          </cell>
          <cell r="B9583">
            <v>31</v>
          </cell>
          <cell r="R9583" t="str">
            <v>410590011All</v>
          </cell>
          <cell r="S9583">
            <v>36</v>
          </cell>
        </row>
        <row r="9584">
          <cell r="A9584" t="str">
            <v>410590091Irrigated</v>
          </cell>
          <cell r="B9584">
            <v>45</v>
          </cell>
          <cell r="R9584" t="str">
            <v>410590016All</v>
          </cell>
          <cell r="S9584">
            <v>56</v>
          </cell>
        </row>
        <row r="9585">
          <cell r="A9585" t="str">
            <v>410590091Nonirrigated</v>
          </cell>
          <cell r="B9585">
            <v>29</v>
          </cell>
          <cell r="R9585" t="str">
            <v>410590016Irrigated</v>
          </cell>
          <cell r="S9585">
            <v>63</v>
          </cell>
        </row>
        <row r="9586">
          <cell r="A9586" t="str">
            <v>410590129All</v>
          </cell>
          <cell r="B9586">
            <v>1579</v>
          </cell>
          <cell r="R9586" t="str">
            <v>410590016NonIrrigated</v>
          </cell>
          <cell r="S9586">
            <v>40</v>
          </cell>
        </row>
        <row r="9587">
          <cell r="A9587" t="str">
            <v>410590130All</v>
          </cell>
          <cell r="B9587">
            <v>518</v>
          </cell>
          <cell r="R9587" t="str">
            <v>410590041All</v>
          </cell>
          <cell r="S9587">
            <v>134</v>
          </cell>
        </row>
        <row r="9588">
          <cell r="A9588" t="str">
            <v>410590401All</v>
          </cell>
          <cell r="B9588">
            <v>956</v>
          </cell>
          <cell r="R9588" t="str">
            <v>410590047GARAll</v>
          </cell>
          <cell r="S9588">
            <v>700</v>
          </cell>
        </row>
        <row r="9589">
          <cell r="A9589" t="str">
            <v>410590711All</v>
          </cell>
          <cell r="B9589">
            <v>942</v>
          </cell>
          <cell r="R9589" t="str">
            <v>410590067All</v>
          </cell>
          <cell r="S9589">
            <v>1375</v>
          </cell>
        </row>
        <row r="9590">
          <cell r="A9590" t="str">
            <v>410590711Irrigated</v>
          </cell>
          <cell r="B9590">
            <v>1579</v>
          </cell>
          <cell r="R9590" t="str">
            <v>410590067Irrigated</v>
          </cell>
          <cell r="S9590">
            <v>1540</v>
          </cell>
        </row>
        <row r="9591">
          <cell r="A9591" t="str">
            <v>410590711Nonirrigated</v>
          </cell>
          <cell r="B9591">
            <v>805</v>
          </cell>
          <cell r="R9591" t="str">
            <v>410590067NonIrrigated</v>
          </cell>
          <cell r="S9591">
            <v>1244</v>
          </cell>
        </row>
        <row r="9592">
          <cell r="A9592" t="str">
            <v>410610011All</v>
          </cell>
          <cell r="B9592">
            <v>55</v>
          </cell>
          <cell r="R9592" t="str">
            <v>410590081All</v>
          </cell>
          <cell r="S9592">
            <v>32</v>
          </cell>
        </row>
        <row r="9593">
          <cell r="A9593" t="str">
            <v>410610011Irrigated</v>
          </cell>
          <cell r="B9593">
            <v>60</v>
          </cell>
          <cell r="R9593" t="str">
            <v>410590091All</v>
          </cell>
          <cell r="S9593">
            <v>31</v>
          </cell>
        </row>
        <row r="9594">
          <cell r="A9594" t="str">
            <v>410610011Nonirrigated</v>
          </cell>
          <cell r="B9594">
            <v>43</v>
          </cell>
          <cell r="R9594" t="str">
            <v>410590091Irrigated</v>
          </cell>
          <cell r="S9594">
            <v>45</v>
          </cell>
        </row>
        <row r="9595">
          <cell r="A9595" t="str">
            <v>410610016All</v>
          </cell>
          <cell r="B9595">
            <v>66</v>
          </cell>
          <cell r="R9595" t="str">
            <v>410590091NonIrrigated</v>
          </cell>
          <cell r="S9595">
            <v>29</v>
          </cell>
        </row>
        <row r="9596">
          <cell r="A9596" t="str">
            <v>410610016Irrigated</v>
          </cell>
          <cell r="B9596">
            <v>71</v>
          </cell>
          <cell r="R9596" t="str">
            <v>410590129All</v>
          </cell>
          <cell r="S9596">
            <v>1579</v>
          </cell>
        </row>
        <row r="9597">
          <cell r="A9597" t="str">
            <v>410610016Nonirrigated</v>
          </cell>
          <cell r="B9597">
            <v>45</v>
          </cell>
          <cell r="R9597" t="str">
            <v>410590130All</v>
          </cell>
          <cell r="S9597">
            <v>518</v>
          </cell>
        </row>
        <row r="9598">
          <cell r="A9598" t="str">
            <v>410610067All</v>
          </cell>
          <cell r="B9598">
            <v>2006</v>
          </cell>
          <cell r="R9598" t="str">
            <v>410590401All</v>
          </cell>
          <cell r="S9598">
            <v>956</v>
          </cell>
        </row>
        <row r="9599">
          <cell r="A9599" t="str">
            <v>410610091All</v>
          </cell>
          <cell r="B9599">
            <v>39</v>
          </cell>
          <cell r="R9599" t="str">
            <v>410590711All</v>
          </cell>
          <cell r="S9599">
            <v>942</v>
          </cell>
        </row>
        <row r="9600">
          <cell r="A9600" t="str">
            <v>410610091Irrigated</v>
          </cell>
          <cell r="B9600">
            <v>50</v>
          </cell>
          <cell r="R9600" t="str">
            <v>410590711Irrigated</v>
          </cell>
          <cell r="S9600">
            <v>1579</v>
          </cell>
        </row>
        <row r="9601">
          <cell r="A9601" t="str">
            <v>410610091Nonirrigated</v>
          </cell>
          <cell r="B9601">
            <v>32</v>
          </cell>
          <cell r="R9601" t="str">
            <v>410590711NonIrrigated</v>
          </cell>
          <cell r="S9601">
            <v>805</v>
          </cell>
        </row>
        <row r="9602">
          <cell r="A9602" t="str">
            <v>410610711All</v>
          </cell>
          <cell r="B9602">
            <v>1476</v>
          </cell>
          <cell r="R9602" t="str">
            <v>410610011All</v>
          </cell>
          <cell r="S9602">
            <v>55</v>
          </cell>
        </row>
        <row r="9603">
          <cell r="A9603" t="str">
            <v>410630011All</v>
          </cell>
          <cell r="B9603">
            <v>42</v>
          </cell>
          <cell r="R9603" t="str">
            <v>410610011Irrigated</v>
          </cell>
          <cell r="S9603">
            <v>60</v>
          </cell>
        </row>
        <row r="9604">
          <cell r="A9604" t="str">
            <v>410630011Irrigated</v>
          </cell>
          <cell r="B9604">
            <v>57</v>
          </cell>
          <cell r="R9604" t="str">
            <v>410610011NonIrrigated</v>
          </cell>
          <cell r="S9604">
            <v>43</v>
          </cell>
        </row>
        <row r="9605">
          <cell r="A9605" t="str">
            <v>410630011Nonirrigated</v>
          </cell>
          <cell r="B9605">
            <v>29</v>
          </cell>
          <cell r="R9605" t="str">
            <v>410610016All</v>
          </cell>
          <cell r="S9605">
            <v>66</v>
          </cell>
        </row>
        <row r="9606">
          <cell r="A9606" t="str">
            <v>410630016All</v>
          </cell>
          <cell r="B9606">
            <v>60</v>
          </cell>
          <cell r="R9606" t="str">
            <v>410610016Irrigated</v>
          </cell>
          <cell r="S9606">
            <v>71</v>
          </cell>
        </row>
        <row r="9607">
          <cell r="A9607" t="str">
            <v>410630016Irrigated</v>
          </cell>
          <cell r="B9607">
            <v>74</v>
          </cell>
          <cell r="R9607" t="str">
            <v>410610016NonIrrigated</v>
          </cell>
          <cell r="S9607">
            <v>45</v>
          </cell>
        </row>
        <row r="9608">
          <cell r="A9608" t="str">
            <v>410630016Nonirrigated</v>
          </cell>
          <cell r="B9608">
            <v>39</v>
          </cell>
          <cell r="R9608" t="str">
            <v>410610067All</v>
          </cell>
          <cell r="S9608">
            <v>2006</v>
          </cell>
        </row>
        <row r="9609">
          <cell r="A9609" t="str">
            <v>410630091All</v>
          </cell>
          <cell r="B9609">
            <v>35</v>
          </cell>
          <cell r="R9609" t="str">
            <v>410610091All</v>
          </cell>
          <cell r="S9609">
            <v>39</v>
          </cell>
        </row>
        <row r="9610">
          <cell r="A9610" t="str">
            <v>410630091Irrigated</v>
          </cell>
          <cell r="B9610">
            <v>55</v>
          </cell>
          <cell r="R9610" t="str">
            <v>410610091Irrigated</v>
          </cell>
          <cell r="S9610">
            <v>50</v>
          </cell>
        </row>
        <row r="9611">
          <cell r="A9611" t="str">
            <v>410630091Nonirrigated</v>
          </cell>
          <cell r="B9611">
            <v>29</v>
          </cell>
          <cell r="R9611" t="str">
            <v>410610091NonIrrigated</v>
          </cell>
          <cell r="S9611">
            <v>32</v>
          </cell>
        </row>
        <row r="9612">
          <cell r="A9612" t="str">
            <v>410630129All</v>
          </cell>
          <cell r="B9612">
            <v>518</v>
          </cell>
          <cell r="R9612" t="str">
            <v>410610711All</v>
          </cell>
          <cell r="S9612">
            <v>1476</v>
          </cell>
        </row>
        <row r="9613">
          <cell r="A9613" t="str">
            <v>410630711All</v>
          </cell>
          <cell r="B9613">
            <v>690</v>
          </cell>
          <cell r="R9613" t="str">
            <v>410630011All</v>
          </cell>
          <cell r="S9613">
            <v>42</v>
          </cell>
        </row>
        <row r="9614">
          <cell r="A9614" t="str">
            <v>410650011All</v>
          </cell>
          <cell r="B9614">
            <v>34</v>
          </cell>
          <cell r="R9614" t="str">
            <v>410630011Irrigated</v>
          </cell>
          <cell r="S9614">
            <v>57</v>
          </cell>
        </row>
        <row r="9615">
          <cell r="A9615" t="str">
            <v>410650016All</v>
          </cell>
          <cell r="B9615">
            <v>39</v>
          </cell>
          <cell r="R9615" t="str">
            <v>410630011NonIrrigated</v>
          </cell>
          <cell r="S9615">
            <v>29</v>
          </cell>
        </row>
        <row r="9616">
          <cell r="A9616" t="str">
            <v>410650091All</v>
          </cell>
          <cell r="B9616">
            <v>29</v>
          </cell>
          <cell r="R9616" t="str">
            <v>410630016All</v>
          </cell>
          <cell r="S9616">
            <v>60</v>
          </cell>
        </row>
        <row r="9617">
          <cell r="A9617" t="str">
            <v>410650091Irrigated</v>
          </cell>
          <cell r="B9617">
            <v>38</v>
          </cell>
          <cell r="R9617" t="str">
            <v>410630016Irrigated</v>
          </cell>
          <cell r="S9617">
            <v>74</v>
          </cell>
        </row>
        <row r="9618">
          <cell r="A9618" t="str">
            <v>410650091Nonirrigated</v>
          </cell>
          <cell r="B9618">
            <v>26</v>
          </cell>
          <cell r="R9618" t="str">
            <v>410630016NonIrrigated</v>
          </cell>
          <cell r="S9618">
            <v>39</v>
          </cell>
        </row>
        <row r="9619">
          <cell r="A9619" t="str">
            <v>410670011All</v>
          </cell>
          <cell r="B9619">
            <v>64</v>
          </cell>
          <cell r="R9619" t="str">
            <v>410630091All</v>
          </cell>
          <cell r="S9619">
            <v>35</v>
          </cell>
        </row>
        <row r="9620">
          <cell r="A9620" t="str">
            <v>410670016All</v>
          </cell>
          <cell r="B9620">
            <v>67</v>
          </cell>
          <cell r="R9620" t="str">
            <v>410630091Irrigated</v>
          </cell>
          <cell r="S9620">
            <v>55</v>
          </cell>
        </row>
        <row r="9621">
          <cell r="A9621" t="str">
            <v>410670091All</v>
          </cell>
          <cell r="B9621">
            <v>42</v>
          </cell>
          <cell r="R9621" t="str">
            <v>410630091NonIrrigated</v>
          </cell>
          <cell r="S9621">
            <v>29</v>
          </cell>
        </row>
        <row r="9622">
          <cell r="A9622" t="str">
            <v>410690011All</v>
          </cell>
          <cell r="B9622">
            <v>63</v>
          </cell>
          <cell r="R9622" t="str">
            <v>410630129All</v>
          </cell>
          <cell r="S9622">
            <v>518</v>
          </cell>
        </row>
        <row r="9623">
          <cell r="A9623" t="str">
            <v>410690016All</v>
          </cell>
          <cell r="B9623">
            <v>27</v>
          </cell>
          <cell r="R9623" t="str">
            <v>410630711All</v>
          </cell>
          <cell r="S9623">
            <v>690</v>
          </cell>
        </row>
        <row r="9624">
          <cell r="A9624" t="str">
            <v>410710011All</v>
          </cell>
          <cell r="B9624">
            <v>70</v>
          </cell>
          <cell r="R9624" t="str">
            <v>410650011All</v>
          </cell>
          <cell r="S9624">
            <v>34</v>
          </cell>
        </row>
        <row r="9625">
          <cell r="A9625" t="str">
            <v>410710016All</v>
          </cell>
          <cell r="B9625">
            <v>64</v>
          </cell>
          <cell r="R9625" t="str">
            <v>410650016All</v>
          </cell>
          <cell r="S9625">
            <v>39</v>
          </cell>
        </row>
        <row r="9626">
          <cell r="A9626" t="str">
            <v>410710091All</v>
          </cell>
          <cell r="B9626">
            <v>55</v>
          </cell>
          <cell r="R9626" t="str">
            <v>410650091All</v>
          </cell>
          <cell r="S9626">
            <v>29</v>
          </cell>
        </row>
        <row r="9627">
          <cell r="A9627" t="str">
            <v>420010011All</v>
          </cell>
          <cell r="B9627">
            <v>34</v>
          </cell>
          <cell r="R9627" t="str">
            <v>410650091Irrigated</v>
          </cell>
          <cell r="S9627">
            <v>38</v>
          </cell>
        </row>
        <row r="9628">
          <cell r="A9628" t="str">
            <v>420010016All</v>
          </cell>
          <cell r="B9628">
            <v>41</v>
          </cell>
          <cell r="R9628" t="str">
            <v>410650091NonIrrigated</v>
          </cell>
          <cell r="S9628">
            <v>26</v>
          </cell>
        </row>
        <row r="9629">
          <cell r="A9629" t="str">
            <v>420010041All</v>
          </cell>
          <cell r="B9629">
            <v>64</v>
          </cell>
          <cell r="R9629" t="str">
            <v>410670011All</v>
          </cell>
          <cell r="S9629">
            <v>64</v>
          </cell>
        </row>
        <row r="9630">
          <cell r="A9630" t="str">
            <v>420010051All</v>
          </cell>
          <cell r="B9630">
            <v>32</v>
          </cell>
          <cell r="R9630" t="str">
            <v>410670016All</v>
          </cell>
          <cell r="S9630">
            <v>67</v>
          </cell>
        </row>
        <row r="9631">
          <cell r="A9631" t="str">
            <v>420010081All</v>
          </cell>
          <cell r="B9631">
            <v>24</v>
          </cell>
          <cell r="R9631" t="str">
            <v>410670091All</v>
          </cell>
          <cell r="S9631">
            <v>42</v>
          </cell>
        </row>
        <row r="9632">
          <cell r="A9632" t="str">
            <v>420010091All</v>
          </cell>
          <cell r="B9632">
            <v>52</v>
          </cell>
          <cell r="R9632" t="str">
            <v>410690011All</v>
          </cell>
          <cell r="S9632">
            <v>63</v>
          </cell>
        </row>
        <row r="9633">
          <cell r="A9633" t="str">
            <v>420030011All</v>
          </cell>
          <cell r="B9633">
            <v>32</v>
          </cell>
          <cell r="R9633" t="str">
            <v>410690016All</v>
          </cell>
          <cell r="S9633">
            <v>27</v>
          </cell>
        </row>
        <row r="9634">
          <cell r="A9634" t="str">
            <v>420030016All</v>
          </cell>
          <cell r="B9634">
            <v>41</v>
          </cell>
          <cell r="R9634" t="str">
            <v>410710011All</v>
          </cell>
          <cell r="S9634">
            <v>70</v>
          </cell>
        </row>
        <row r="9635">
          <cell r="A9635" t="str">
            <v>420030041All</v>
          </cell>
          <cell r="B9635">
            <v>64</v>
          </cell>
          <cell r="R9635" t="str">
            <v>410710016All</v>
          </cell>
          <cell r="S9635">
            <v>64</v>
          </cell>
        </row>
        <row r="9636">
          <cell r="A9636" t="str">
            <v>420050011All</v>
          </cell>
          <cell r="B9636">
            <v>32</v>
          </cell>
          <cell r="R9636" t="str">
            <v>410710091All</v>
          </cell>
          <cell r="S9636">
            <v>55</v>
          </cell>
        </row>
        <row r="9637">
          <cell r="A9637" t="str">
            <v>420050016All</v>
          </cell>
          <cell r="B9637">
            <v>41</v>
          </cell>
          <cell r="R9637" t="str">
            <v>420010011All</v>
          </cell>
          <cell r="S9637">
            <v>34</v>
          </cell>
        </row>
        <row r="9638">
          <cell r="A9638" t="str">
            <v>420050041All</v>
          </cell>
          <cell r="B9638">
            <v>70</v>
          </cell>
          <cell r="R9638" t="str">
            <v>420010016All</v>
          </cell>
          <cell r="S9638">
            <v>41</v>
          </cell>
        </row>
        <row r="9639">
          <cell r="A9639" t="str">
            <v>420050051All</v>
          </cell>
          <cell r="B9639">
            <v>32</v>
          </cell>
          <cell r="R9639" t="str">
            <v>420010041All</v>
          </cell>
          <cell r="S9639">
            <v>64</v>
          </cell>
        </row>
        <row r="9640">
          <cell r="A9640" t="str">
            <v>420050081All</v>
          </cell>
          <cell r="B9640">
            <v>25</v>
          </cell>
          <cell r="R9640" t="str">
            <v>420010051All</v>
          </cell>
          <cell r="S9640">
            <v>32</v>
          </cell>
        </row>
        <row r="9641">
          <cell r="A9641" t="str">
            <v>420050091All</v>
          </cell>
          <cell r="B9641">
            <v>36</v>
          </cell>
          <cell r="R9641" t="str">
            <v>420010081All</v>
          </cell>
          <cell r="S9641">
            <v>24</v>
          </cell>
        </row>
        <row r="9642">
          <cell r="A9642" t="str">
            <v>420070011All</v>
          </cell>
          <cell r="B9642">
            <v>32</v>
          </cell>
          <cell r="R9642" t="str">
            <v>420010091All</v>
          </cell>
          <cell r="S9642">
            <v>52</v>
          </cell>
        </row>
        <row r="9643">
          <cell r="A9643" t="str">
            <v>420070016All</v>
          </cell>
          <cell r="B9643">
            <v>41</v>
          </cell>
          <cell r="R9643" t="str">
            <v>420030011All</v>
          </cell>
          <cell r="S9643">
            <v>32</v>
          </cell>
        </row>
        <row r="9644">
          <cell r="A9644" t="str">
            <v>420070041All</v>
          </cell>
          <cell r="B9644">
            <v>67</v>
          </cell>
          <cell r="R9644" t="str">
            <v>420030016All</v>
          </cell>
          <cell r="S9644">
            <v>41</v>
          </cell>
        </row>
        <row r="9645">
          <cell r="A9645" t="str">
            <v>420070051All</v>
          </cell>
          <cell r="B9645">
            <v>32</v>
          </cell>
          <cell r="R9645" t="str">
            <v>420030041All</v>
          </cell>
          <cell r="S9645">
            <v>64</v>
          </cell>
        </row>
        <row r="9646">
          <cell r="A9646" t="str">
            <v>420070081All</v>
          </cell>
          <cell r="B9646">
            <v>23</v>
          </cell>
          <cell r="R9646" t="str">
            <v>420050011All</v>
          </cell>
          <cell r="S9646">
            <v>32</v>
          </cell>
        </row>
        <row r="9647">
          <cell r="A9647" t="str">
            <v>420090011All</v>
          </cell>
          <cell r="B9647">
            <v>32</v>
          </cell>
          <cell r="R9647" t="str">
            <v>420050016All</v>
          </cell>
          <cell r="S9647">
            <v>41</v>
          </cell>
        </row>
        <row r="9648">
          <cell r="A9648" t="str">
            <v>420090016All</v>
          </cell>
          <cell r="B9648">
            <v>41</v>
          </cell>
          <cell r="R9648" t="str">
            <v>420050041All</v>
          </cell>
          <cell r="S9648">
            <v>70</v>
          </cell>
        </row>
        <row r="9649">
          <cell r="A9649" t="str">
            <v>420090041All</v>
          </cell>
          <cell r="B9649">
            <v>74</v>
          </cell>
          <cell r="R9649" t="str">
            <v>420050051All</v>
          </cell>
          <cell r="S9649">
            <v>32</v>
          </cell>
        </row>
        <row r="9650">
          <cell r="A9650" t="str">
            <v>420090051All</v>
          </cell>
          <cell r="B9650">
            <v>32</v>
          </cell>
          <cell r="R9650" t="str">
            <v>420050081All</v>
          </cell>
          <cell r="S9650">
            <v>25</v>
          </cell>
        </row>
        <row r="9651">
          <cell r="A9651" t="str">
            <v>420090081All</v>
          </cell>
          <cell r="B9651">
            <v>25</v>
          </cell>
          <cell r="R9651" t="str">
            <v>420050091All</v>
          </cell>
          <cell r="S9651">
            <v>36</v>
          </cell>
        </row>
        <row r="9652">
          <cell r="A9652" t="str">
            <v>420090091All</v>
          </cell>
          <cell r="B9652">
            <v>46</v>
          </cell>
          <cell r="R9652" t="str">
            <v>420070011All</v>
          </cell>
          <cell r="S9652">
            <v>32</v>
          </cell>
        </row>
        <row r="9653">
          <cell r="A9653" t="str">
            <v>420110011All</v>
          </cell>
          <cell r="B9653">
            <v>38</v>
          </cell>
          <cell r="R9653" t="str">
            <v>420070016All</v>
          </cell>
          <cell r="S9653">
            <v>41</v>
          </cell>
        </row>
        <row r="9654">
          <cell r="A9654" t="str">
            <v>420110016All</v>
          </cell>
          <cell r="B9654">
            <v>41</v>
          </cell>
          <cell r="R9654" t="str">
            <v>420070041All</v>
          </cell>
          <cell r="S9654">
            <v>67</v>
          </cell>
        </row>
        <row r="9655">
          <cell r="A9655" t="str">
            <v>420110041All</v>
          </cell>
          <cell r="B9655">
            <v>76</v>
          </cell>
          <cell r="R9655" t="str">
            <v>420070051All</v>
          </cell>
          <cell r="S9655">
            <v>32</v>
          </cell>
        </row>
        <row r="9656">
          <cell r="A9656" t="str">
            <v>420110051All</v>
          </cell>
          <cell r="B9656">
            <v>32</v>
          </cell>
          <cell r="R9656" t="str">
            <v>420070081All</v>
          </cell>
          <cell r="S9656">
            <v>23</v>
          </cell>
        </row>
        <row r="9657">
          <cell r="A9657" t="str">
            <v>420110081All</v>
          </cell>
          <cell r="B9657">
            <v>29</v>
          </cell>
          <cell r="R9657" t="str">
            <v>420090011All</v>
          </cell>
          <cell r="S9657">
            <v>32</v>
          </cell>
        </row>
        <row r="9658">
          <cell r="A9658" t="str">
            <v>420110091All</v>
          </cell>
          <cell r="B9658">
            <v>53</v>
          </cell>
          <cell r="R9658" t="str">
            <v>420090016All</v>
          </cell>
          <cell r="S9658">
            <v>41</v>
          </cell>
        </row>
        <row r="9659">
          <cell r="A9659" t="str">
            <v>420130011All</v>
          </cell>
          <cell r="B9659">
            <v>32</v>
          </cell>
          <cell r="R9659" t="str">
            <v>420090041All</v>
          </cell>
          <cell r="S9659">
            <v>74</v>
          </cell>
        </row>
        <row r="9660">
          <cell r="A9660" t="str">
            <v>420130016All</v>
          </cell>
          <cell r="B9660">
            <v>41</v>
          </cell>
          <cell r="R9660" t="str">
            <v>420090051All</v>
          </cell>
          <cell r="S9660">
            <v>32</v>
          </cell>
        </row>
        <row r="9661">
          <cell r="A9661" t="str">
            <v>420130041All</v>
          </cell>
          <cell r="B9661">
            <v>74</v>
          </cell>
          <cell r="R9661" t="str">
            <v>420090081All</v>
          </cell>
          <cell r="S9661">
            <v>25</v>
          </cell>
        </row>
        <row r="9662">
          <cell r="A9662" t="str">
            <v>420130051All</v>
          </cell>
          <cell r="B9662">
            <v>32</v>
          </cell>
          <cell r="R9662" t="str">
            <v>420090091All</v>
          </cell>
          <cell r="S9662">
            <v>46</v>
          </cell>
        </row>
        <row r="9663">
          <cell r="A9663" t="str">
            <v>420130081All</v>
          </cell>
          <cell r="B9663">
            <v>29</v>
          </cell>
          <cell r="R9663" t="str">
            <v>420110011All</v>
          </cell>
          <cell r="S9663">
            <v>38</v>
          </cell>
        </row>
        <row r="9664">
          <cell r="A9664" t="str">
            <v>420130091All</v>
          </cell>
          <cell r="B9664">
            <v>46</v>
          </cell>
          <cell r="R9664" t="str">
            <v>420110016All</v>
          </cell>
          <cell r="S9664">
            <v>41</v>
          </cell>
        </row>
        <row r="9665">
          <cell r="A9665" t="str">
            <v>420150011All</v>
          </cell>
          <cell r="B9665">
            <v>32</v>
          </cell>
          <cell r="R9665" t="str">
            <v>420110041All</v>
          </cell>
          <cell r="S9665">
            <v>76</v>
          </cell>
        </row>
        <row r="9666">
          <cell r="A9666" t="str">
            <v>420150016All</v>
          </cell>
          <cell r="B9666">
            <v>41</v>
          </cell>
          <cell r="R9666" t="str">
            <v>420110051All</v>
          </cell>
          <cell r="S9666">
            <v>32</v>
          </cell>
        </row>
        <row r="9667">
          <cell r="A9667" t="str">
            <v>420150041All</v>
          </cell>
          <cell r="B9667">
            <v>70</v>
          </cell>
          <cell r="R9667" t="str">
            <v>420110081All</v>
          </cell>
          <cell r="S9667">
            <v>29</v>
          </cell>
        </row>
        <row r="9668">
          <cell r="A9668" t="str">
            <v>420150051All</v>
          </cell>
          <cell r="B9668">
            <v>32</v>
          </cell>
          <cell r="R9668" t="str">
            <v>420110091All</v>
          </cell>
          <cell r="S9668">
            <v>53</v>
          </cell>
        </row>
        <row r="9669">
          <cell r="A9669" t="str">
            <v>420170011All</v>
          </cell>
          <cell r="B9669">
            <v>34</v>
          </cell>
          <cell r="R9669" t="str">
            <v>420130011All</v>
          </cell>
          <cell r="S9669">
            <v>32</v>
          </cell>
        </row>
        <row r="9670">
          <cell r="A9670" t="str">
            <v>420170016All</v>
          </cell>
          <cell r="B9670">
            <v>41</v>
          </cell>
          <cell r="R9670" t="str">
            <v>420130016All</v>
          </cell>
          <cell r="S9670">
            <v>41</v>
          </cell>
        </row>
        <row r="9671">
          <cell r="A9671" t="str">
            <v>420170041All</v>
          </cell>
          <cell r="B9671">
            <v>67</v>
          </cell>
          <cell r="R9671" t="str">
            <v>420130041All</v>
          </cell>
          <cell r="S9671">
            <v>74</v>
          </cell>
        </row>
        <row r="9672">
          <cell r="A9672" t="str">
            <v>420170051All</v>
          </cell>
          <cell r="B9672">
            <v>32</v>
          </cell>
          <cell r="R9672" t="str">
            <v>420130051All</v>
          </cell>
          <cell r="S9672">
            <v>32</v>
          </cell>
        </row>
        <row r="9673">
          <cell r="A9673" t="str">
            <v>420170081All</v>
          </cell>
          <cell r="B9673">
            <v>24</v>
          </cell>
          <cell r="R9673" t="str">
            <v>420130081All</v>
          </cell>
          <cell r="S9673">
            <v>29</v>
          </cell>
        </row>
        <row r="9674">
          <cell r="A9674" t="str">
            <v>420170091All</v>
          </cell>
          <cell r="B9674">
            <v>53</v>
          </cell>
          <cell r="R9674" t="str">
            <v>420130091All</v>
          </cell>
          <cell r="S9674">
            <v>46</v>
          </cell>
        </row>
        <row r="9675">
          <cell r="A9675" t="str">
            <v>420190011All</v>
          </cell>
          <cell r="B9675">
            <v>31</v>
          </cell>
          <cell r="R9675" t="str">
            <v>420150011All</v>
          </cell>
          <cell r="S9675">
            <v>32</v>
          </cell>
        </row>
        <row r="9676">
          <cell r="A9676" t="str">
            <v>420190016All</v>
          </cell>
          <cell r="B9676">
            <v>41</v>
          </cell>
          <cell r="R9676" t="str">
            <v>420150016All</v>
          </cell>
          <cell r="S9676">
            <v>41</v>
          </cell>
        </row>
        <row r="9677">
          <cell r="A9677" t="str">
            <v>420190041All</v>
          </cell>
          <cell r="B9677">
            <v>71</v>
          </cell>
          <cell r="R9677" t="str">
            <v>420150041All</v>
          </cell>
          <cell r="S9677">
            <v>70</v>
          </cell>
        </row>
        <row r="9678">
          <cell r="A9678" t="str">
            <v>420190081All</v>
          </cell>
          <cell r="B9678">
            <v>25</v>
          </cell>
          <cell r="R9678" t="str">
            <v>420150051All</v>
          </cell>
          <cell r="S9678">
            <v>32</v>
          </cell>
        </row>
        <row r="9679">
          <cell r="A9679" t="str">
            <v>420190091All</v>
          </cell>
          <cell r="B9679">
            <v>41</v>
          </cell>
          <cell r="R9679" t="str">
            <v>420170011All</v>
          </cell>
          <cell r="S9679">
            <v>34</v>
          </cell>
        </row>
        <row r="9680">
          <cell r="A9680" t="str">
            <v>420210011All</v>
          </cell>
          <cell r="B9680">
            <v>33</v>
          </cell>
          <cell r="R9680" t="str">
            <v>420170016All</v>
          </cell>
          <cell r="S9680">
            <v>41</v>
          </cell>
        </row>
        <row r="9681">
          <cell r="A9681" t="str">
            <v>420210016All</v>
          </cell>
          <cell r="B9681">
            <v>41</v>
          </cell>
          <cell r="R9681" t="str">
            <v>420170041All</v>
          </cell>
          <cell r="S9681">
            <v>67</v>
          </cell>
        </row>
        <row r="9682">
          <cell r="A9682" t="str">
            <v>420210041All</v>
          </cell>
          <cell r="B9682">
            <v>66</v>
          </cell>
          <cell r="R9682" t="str">
            <v>420170051All</v>
          </cell>
          <cell r="S9682">
            <v>32</v>
          </cell>
        </row>
        <row r="9683">
          <cell r="A9683" t="str">
            <v>420210051All</v>
          </cell>
          <cell r="B9683">
            <v>32</v>
          </cell>
          <cell r="R9683" t="str">
            <v>420170081All</v>
          </cell>
          <cell r="S9683">
            <v>24</v>
          </cell>
        </row>
        <row r="9684">
          <cell r="A9684" t="str">
            <v>420210081All</v>
          </cell>
          <cell r="B9684">
            <v>27</v>
          </cell>
          <cell r="R9684" t="str">
            <v>420170091All</v>
          </cell>
          <cell r="S9684">
            <v>53</v>
          </cell>
        </row>
        <row r="9685">
          <cell r="A9685" t="str">
            <v>420210091All</v>
          </cell>
          <cell r="B9685">
            <v>44</v>
          </cell>
          <cell r="R9685" t="str">
            <v>420190011All</v>
          </cell>
          <cell r="S9685">
            <v>31</v>
          </cell>
        </row>
        <row r="9686">
          <cell r="A9686" t="str">
            <v>420230016All</v>
          </cell>
          <cell r="B9686">
            <v>41</v>
          </cell>
          <cell r="R9686" t="str">
            <v>420190016All</v>
          </cell>
          <cell r="S9686">
            <v>41</v>
          </cell>
        </row>
        <row r="9687">
          <cell r="A9687" t="str">
            <v>420230041All</v>
          </cell>
          <cell r="B9687">
            <v>64</v>
          </cell>
          <cell r="R9687" t="str">
            <v>420190041All</v>
          </cell>
          <cell r="S9687">
            <v>71</v>
          </cell>
        </row>
        <row r="9688">
          <cell r="A9688" t="str">
            <v>420250011All</v>
          </cell>
          <cell r="B9688">
            <v>32</v>
          </cell>
          <cell r="R9688" t="str">
            <v>420190081All</v>
          </cell>
          <cell r="S9688">
            <v>25</v>
          </cell>
        </row>
        <row r="9689">
          <cell r="A9689" t="str">
            <v>420250016All</v>
          </cell>
          <cell r="B9689">
            <v>41</v>
          </cell>
          <cell r="R9689" t="str">
            <v>420190091All</v>
          </cell>
          <cell r="S9689">
            <v>41</v>
          </cell>
        </row>
        <row r="9690">
          <cell r="A9690" t="str">
            <v>420250041All</v>
          </cell>
          <cell r="B9690">
            <v>59</v>
          </cell>
          <cell r="R9690" t="str">
            <v>420210011All</v>
          </cell>
          <cell r="S9690">
            <v>33</v>
          </cell>
        </row>
        <row r="9691">
          <cell r="A9691" t="str">
            <v>420250051All</v>
          </cell>
          <cell r="B9691">
            <v>32</v>
          </cell>
          <cell r="R9691" t="str">
            <v>420210016All</v>
          </cell>
          <cell r="S9691">
            <v>41</v>
          </cell>
        </row>
        <row r="9692">
          <cell r="A9692" t="str">
            <v>420250081All</v>
          </cell>
          <cell r="B9692">
            <v>21</v>
          </cell>
          <cell r="R9692" t="str">
            <v>420210041All</v>
          </cell>
          <cell r="S9692">
            <v>66</v>
          </cell>
        </row>
        <row r="9693">
          <cell r="A9693" t="str">
            <v>420270011All</v>
          </cell>
          <cell r="B9693">
            <v>37</v>
          </cell>
          <cell r="R9693" t="str">
            <v>420210051All</v>
          </cell>
          <cell r="S9693">
            <v>32</v>
          </cell>
        </row>
        <row r="9694">
          <cell r="A9694" t="str">
            <v>420270016All</v>
          </cell>
          <cell r="B9694">
            <v>41</v>
          </cell>
          <cell r="R9694" t="str">
            <v>420210081All</v>
          </cell>
          <cell r="S9694">
            <v>27</v>
          </cell>
        </row>
        <row r="9695">
          <cell r="A9695" t="str">
            <v>420270041All</v>
          </cell>
          <cell r="B9695">
            <v>74</v>
          </cell>
          <cell r="R9695" t="str">
            <v>420210091All</v>
          </cell>
          <cell r="S9695">
            <v>44</v>
          </cell>
        </row>
        <row r="9696">
          <cell r="A9696" t="str">
            <v>420270051All</v>
          </cell>
          <cell r="B9696">
            <v>32</v>
          </cell>
          <cell r="R9696" t="str">
            <v>420230016All</v>
          </cell>
          <cell r="S9696">
            <v>41</v>
          </cell>
        </row>
        <row r="9697">
          <cell r="A9697" t="str">
            <v>420270081All</v>
          </cell>
          <cell r="B9697">
            <v>27</v>
          </cell>
          <cell r="R9697" t="str">
            <v>420230041All</v>
          </cell>
          <cell r="S9697">
            <v>64</v>
          </cell>
        </row>
        <row r="9698">
          <cell r="A9698" t="str">
            <v>420270091All</v>
          </cell>
          <cell r="B9698">
            <v>42</v>
          </cell>
          <cell r="R9698" t="str">
            <v>420250011All</v>
          </cell>
          <cell r="S9698">
            <v>32</v>
          </cell>
        </row>
        <row r="9699">
          <cell r="A9699" t="str">
            <v>420290011All</v>
          </cell>
          <cell r="B9699">
            <v>50</v>
          </cell>
          <cell r="R9699" t="str">
            <v>420250016All</v>
          </cell>
          <cell r="S9699">
            <v>41</v>
          </cell>
        </row>
        <row r="9700">
          <cell r="A9700" t="str">
            <v>420290016All</v>
          </cell>
          <cell r="B9700">
            <v>41</v>
          </cell>
          <cell r="R9700" t="str">
            <v>420250041All</v>
          </cell>
          <cell r="S9700">
            <v>59</v>
          </cell>
        </row>
        <row r="9701">
          <cell r="A9701" t="str">
            <v>420290041All</v>
          </cell>
          <cell r="B9701">
            <v>83</v>
          </cell>
          <cell r="R9701" t="str">
            <v>420250051All</v>
          </cell>
          <cell r="S9701">
            <v>32</v>
          </cell>
        </row>
        <row r="9702">
          <cell r="A9702" t="str">
            <v>420290081All</v>
          </cell>
          <cell r="B9702">
            <v>32</v>
          </cell>
          <cell r="R9702" t="str">
            <v>420250081All</v>
          </cell>
          <cell r="S9702">
            <v>21</v>
          </cell>
        </row>
        <row r="9703">
          <cell r="A9703" t="str">
            <v>420290091All</v>
          </cell>
          <cell r="B9703">
            <v>57</v>
          </cell>
          <cell r="R9703" t="str">
            <v>420270011All</v>
          </cell>
          <cell r="S9703">
            <v>37</v>
          </cell>
        </row>
        <row r="9704">
          <cell r="A9704" t="str">
            <v>420310011All</v>
          </cell>
          <cell r="B9704">
            <v>32</v>
          </cell>
          <cell r="R9704" t="str">
            <v>420270016All</v>
          </cell>
          <cell r="S9704">
            <v>41</v>
          </cell>
        </row>
        <row r="9705">
          <cell r="A9705" t="str">
            <v>420310016All</v>
          </cell>
          <cell r="B9705">
            <v>41</v>
          </cell>
          <cell r="R9705" t="str">
            <v>420270041All</v>
          </cell>
          <cell r="S9705">
            <v>74</v>
          </cell>
        </row>
        <row r="9706">
          <cell r="A9706" t="str">
            <v>420310041All</v>
          </cell>
          <cell r="B9706">
            <v>69</v>
          </cell>
          <cell r="R9706" t="str">
            <v>420270051All</v>
          </cell>
          <cell r="S9706">
            <v>32</v>
          </cell>
        </row>
        <row r="9707">
          <cell r="A9707" t="str">
            <v>420310051All</v>
          </cell>
          <cell r="B9707">
            <v>32</v>
          </cell>
          <cell r="R9707" t="str">
            <v>420270081All</v>
          </cell>
          <cell r="S9707">
            <v>27</v>
          </cell>
        </row>
        <row r="9708">
          <cell r="A9708" t="str">
            <v>420310081All</v>
          </cell>
          <cell r="B9708">
            <v>26</v>
          </cell>
          <cell r="R9708" t="str">
            <v>420270091All</v>
          </cell>
          <cell r="S9708">
            <v>42</v>
          </cell>
        </row>
        <row r="9709">
          <cell r="A9709" t="str">
            <v>420330011All</v>
          </cell>
          <cell r="B9709">
            <v>32</v>
          </cell>
          <cell r="R9709" t="str">
            <v>420290011All</v>
          </cell>
          <cell r="S9709">
            <v>50</v>
          </cell>
        </row>
        <row r="9710">
          <cell r="A9710" t="str">
            <v>420330016All</v>
          </cell>
          <cell r="B9710">
            <v>41</v>
          </cell>
          <cell r="R9710" t="str">
            <v>420290016All</v>
          </cell>
          <cell r="S9710">
            <v>41</v>
          </cell>
        </row>
        <row r="9711">
          <cell r="A9711" t="str">
            <v>420330041All</v>
          </cell>
          <cell r="B9711">
            <v>68</v>
          </cell>
          <cell r="R9711" t="str">
            <v>420290041All</v>
          </cell>
          <cell r="S9711">
            <v>83</v>
          </cell>
        </row>
        <row r="9712">
          <cell r="A9712" t="str">
            <v>420330051All</v>
          </cell>
          <cell r="B9712">
            <v>32</v>
          </cell>
          <cell r="R9712" t="str">
            <v>420290081All</v>
          </cell>
          <cell r="S9712">
            <v>32</v>
          </cell>
        </row>
        <row r="9713">
          <cell r="A9713" t="str">
            <v>420350011All</v>
          </cell>
          <cell r="B9713">
            <v>35</v>
          </cell>
          <cell r="R9713" t="str">
            <v>420290091All</v>
          </cell>
          <cell r="S9713">
            <v>57</v>
          </cell>
        </row>
        <row r="9714">
          <cell r="A9714" t="str">
            <v>420350016All</v>
          </cell>
          <cell r="B9714">
            <v>41</v>
          </cell>
          <cell r="R9714" t="str">
            <v>420310011All</v>
          </cell>
          <cell r="S9714">
            <v>32</v>
          </cell>
        </row>
        <row r="9715">
          <cell r="A9715" t="str">
            <v>420350041All</v>
          </cell>
          <cell r="B9715">
            <v>69</v>
          </cell>
          <cell r="R9715" t="str">
            <v>420310016All</v>
          </cell>
          <cell r="S9715">
            <v>41</v>
          </cell>
        </row>
        <row r="9716">
          <cell r="A9716" t="str">
            <v>420350051All</v>
          </cell>
          <cell r="B9716">
            <v>32</v>
          </cell>
          <cell r="R9716" t="str">
            <v>420310041All</v>
          </cell>
          <cell r="S9716">
            <v>69</v>
          </cell>
        </row>
        <row r="9717">
          <cell r="A9717" t="str">
            <v>420350081All</v>
          </cell>
          <cell r="B9717">
            <v>29</v>
          </cell>
          <cell r="R9717" t="str">
            <v>420310051All</v>
          </cell>
          <cell r="S9717">
            <v>32</v>
          </cell>
        </row>
        <row r="9718">
          <cell r="A9718" t="str">
            <v>420370011All</v>
          </cell>
          <cell r="B9718">
            <v>41</v>
          </cell>
          <cell r="R9718" t="str">
            <v>420310081All</v>
          </cell>
          <cell r="S9718">
            <v>26</v>
          </cell>
        </row>
        <row r="9719">
          <cell r="A9719" t="str">
            <v>420370016All</v>
          </cell>
          <cell r="B9719">
            <v>41</v>
          </cell>
          <cell r="R9719" t="str">
            <v>420330011All</v>
          </cell>
          <cell r="S9719">
            <v>32</v>
          </cell>
        </row>
        <row r="9720">
          <cell r="A9720" t="str">
            <v>420370041All</v>
          </cell>
          <cell r="B9720">
            <v>70</v>
          </cell>
          <cell r="R9720" t="str">
            <v>420330016All</v>
          </cell>
          <cell r="S9720">
            <v>41</v>
          </cell>
        </row>
        <row r="9721">
          <cell r="A9721" t="str">
            <v>420370051All</v>
          </cell>
          <cell r="B9721">
            <v>32</v>
          </cell>
          <cell r="R9721" t="str">
            <v>420330041All</v>
          </cell>
          <cell r="S9721">
            <v>68</v>
          </cell>
        </row>
        <row r="9722">
          <cell r="A9722" t="str">
            <v>420370081All</v>
          </cell>
          <cell r="B9722">
            <v>25</v>
          </cell>
          <cell r="R9722" t="str">
            <v>420330051All</v>
          </cell>
          <cell r="S9722">
            <v>32</v>
          </cell>
        </row>
        <row r="9723">
          <cell r="A9723" t="str">
            <v>420370091All</v>
          </cell>
          <cell r="B9723">
            <v>42</v>
          </cell>
          <cell r="R9723" t="str">
            <v>420350011All</v>
          </cell>
          <cell r="S9723">
            <v>35</v>
          </cell>
        </row>
        <row r="9724">
          <cell r="A9724" t="str">
            <v>420390011All</v>
          </cell>
          <cell r="B9724">
            <v>32</v>
          </cell>
          <cell r="R9724" t="str">
            <v>420350016All</v>
          </cell>
          <cell r="S9724">
            <v>41</v>
          </cell>
        </row>
        <row r="9725">
          <cell r="A9725" t="str">
            <v>420390016All</v>
          </cell>
          <cell r="B9725">
            <v>41</v>
          </cell>
          <cell r="R9725" t="str">
            <v>420350041All</v>
          </cell>
          <cell r="S9725">
            <v>69</v>
          </cell>
        </row>
        <row r="9726">
          <cell r="A9726" t="str">
            <v>420390041All</v>
          </cell>
          <cell r="B9726">
            <v>76</v>
          </cell>
          <cell r="R9726" t="str">
            <v>420350051All</v>
          </cell>
          <cell r="S9726">
            <v>32</v>
          </cell>
        </row>
        <row r="9727">
          <cell r="A9727" t="str">
            <v>420390051All</v>
          </cell>
          <cell r="B9727">
            <v>32</v>
          </cell>
          <cell r="R9727" t="str">
            <v>420350081All</v>
          </cell>
          <cell r="S9727">
            <v>29</v>
          </cell>
        </row>
        <row r="9728">
          <cell r="A9728" t="str">
            <v>420390081All</v>
          </cell>
          <cell r="B9728">
            <v>25</v>
          </cell>
          <cell r="R9728" t="str">
            <v>420370011All</v>
          </cell>
          <cell r="S9728">
            <v>41</v>
          </cell>
        </row>
        <row r="9729">
          <cell r="A9729" t="str">
            <v>420410011All</v>
          </cell>
          <cell r="B9729">
            <v>39</v>
          </cell>
          <cell r="R9729" t="str">
            <v>420370016All</v>
          </cell>
          <cell r="S9729">
            <v>41</v>
          </cell>
        </row>
        <row r="9730">
          <cell r="A9730" t="str">
            <v>420410016All</v>
          </cell>
          <cell r="B9730">
            <v>41</v>
          </cell>
          <cell r="R9730" t="str">
            <v>420370041All</v>
          </cell>
          <cell r="S9730">
            <v>70</v>
          </cell>
        </row>
        <row r="9731">
          <cell r="A9731" t="str">
            <v>420410041All</v>
          </cell>
          <cell r="B9731">
            <v>75</v>
          </cell>
          <cell r="R9731" t="str">
            <v>420370051All</v>
          </cell>
          <cell r="S9731">
            <v>32</v>
          </cell>
        </row>
        <row r="9732">
          <cell r="A9732" t="str">
            <v>420410051All</v>
          </cell>
          <cell r="B9732">
            <v>32</v>
          </cell>
          <cell r="R9732" t="str">
            <v>420370081All</v>
          </cell>
          <cell r="S9732">
            <v>25</v>
          </cell>
        </row>
        <row r="9733">
          <cell r="A9733" t="str">
            <v>420410081All</v>
          </cell>
          <cell r="B9733">
            <v>27</v>
          </cell>
          <cell r="R9733" t="str">
            <v>420370091All</v>
          </cell>
          <cell r="S9733">
            <v>42</v>
          </cell>
        </row>
        <row r="9734">
          <cell r="A9734" t="str">
            <v>420410091All</v>
          </cell>
          <cell r="B9734">
            <v>50</v>
          </cell>
          <cell r="R9734" t="str">
            <v>420390011All</v>
          </cell>
          <cell r="S9734">
            <v>32</v>
          </cell>
        </row>
        <row r="9735">
          <cell r="A9735" t="str">
            <v>420430011All</v>
          </cell>
          <cell r="B9735">
            <v>41</v>
          </cell>
          <cell r="R9735" t="str">
            <v>420390016All</v>
          </cell>
          <cell r="S9735">
            <v>41</v>
          </cell>
        </row>
        <row r="9736">
          <cell r="A9736" t="str">
            <v>420430016All</v>
          </cell>
          <cell r="B9736">
            <v>41</v>
          </cell>
          <cell r="R9736" t="str">
            <v>420390041All</v>
          </cell>
          <cell r="S9736">
            <v>76</v>
          </cell>
        </row>
        <row r="9737">
          <cell r="A9737" t="str">
            <v>420430041All</v>
          </cell>
          <cell r="B9737">
            <v>71</v>
          </cell>
          <cell r="R9737" t="str">
            <v>420390051All</v>
          </cell>
          <cell r="S9737">
            <v>32</v>
          </cell>
        </row>
        <row r="9738">
          <cell r="A9738" t="str">
            <v>420430051All</v>
          </cell>
          <cell r="B9738">
            <v>32</v>
          </cell>
          <cell r="R9738" t="str">
            <v>420390081All</v>
          </cell>
          <cell r="S9738">
            <v>25</v>
          </cell>
        </row>
        <row r="9739">
          <cell r="A9739" t="str">
            <v>420430081All</v>
          </cell>
          <cell r="B9739">
            <v>27</v>
          </cell>
          <cell r="R9739" t="str">
            <v>420410011All</v>
          </cell>
          <cell r="S9739">
            <v>39</v>
          </cell>
        </row>
        <row r="9740">
          <cell r="A9740" t="str">
            <v>420430091All</v>
          </cell>
          <cell r="B9740">
            <v>51</v>
          </cell>
          <cell r="R9740" t="str">
            <v>420410016All</v>
          </cell>
          <cell r="S9740">
            <v>41</v>
          </cell>
        </row>
        <row r="9741">
          <cell r="A9741" t="str">
            <v>420450041All</v>
          </cell>
          <cell r="B9741">
            <v>76</v>
          </cell>
          <cell r="R9741" t="str">
            <v>420410041All</v>
          </cell>
          <cell r="S9741">
            <v>75</v>
          </cell>
        </row>
        <row r="9742">
          <cell r="A9742" t="str">
            <v>420450081All</v>
          </cell>
          <cell r="B9742">
            <v>26</v>
          </cell>
          <cell r="R9742" t="str">
            <v>420410051All</v>
          </cell>
          <cell r="S9742">
            <v>32</v>
          </cell>
        </row>
        <row r="9743">
          <cell r="A9743" t="str">
            <v>420470016All</v>
          </cell>
          <cell r="B9743">
            <v>41</v>
          </cell>
          <cell r="R9743" t="str">
            <v>420410081All</v>
          </cell>
          <cell r="S9743">
            <v>27</v>
          </cell>
        </row>
        <row r="9744">
          <cell r="A9744" t="str">
            <v>420470041All</v>
          </cell>
          <cell r="B9744">
            <v>67</v>
          </cell>
          <cell r="R9744" t="str">
            <v>420410091All</v>
          </cell>
          <cell r="S9744">
            <v>50</v>
          </cell>
        </row>
        <row r="9745">
          <cell r="A9745" t="str">
            <v>420490011All</v>
          </cell>
          <cell r="B9745">
            <v>32</v>
          </cell>
          <cell r="R9745" t="str">
            <v>420430011All</v>
          </cell>
          <cell r="S9745">
            <v>41</v>
          </cell>
        </row>
        <row r="9746">
          <cell r="A9746" t="str">
            <v>420490016All</v>
          </cell>
          <cell r="B9746">
            <v>41</v>
          </cell>
          <cell r="R9746" t="str">
            <v>420430016All</v>
          </cell>
          <cell r="S9746">
            <v>41</v>
          </cell>
        </row>
        <row r="9747">
          <cell r="A9747" t="str">
            <v>420490041All</v>
          </cell>
          <cell r="B9747">
            <v>76</v>
          </cell>
          <cell r="R9747" t="str">
            <v>420430041All</v>
          </cell>
          <cell r="S9747">
            <v>71</v>
          </cell>
        </row>
        <row r="9748">
          <cell r="A9748" t="str">
            <v>420490051All</v>
          </cell>
          <cell r="B9748">
            <v>32</v>
          </cell>
          <cell r="R9748" t="str">
            <v>420430051All</v>
          </cell>
          <cell r="S9748">
            <v>32</v>
          </cell>
        </row>
        <row r="9749">
          <cell r="A9749" t="str">
            <v>420490081All</v>
          </cell>
          <cell r="B9749">
            <v>25</v>
          </cell>
          <cell r="R9749" t="str">
            <v>420430081All</v>
          </cell>
          <cell r="S9749">
            <v>27</v>
          </cell>
        </row>
        <row r="9750">
          <cell r="A9750" t="str">
            <v>420510011All</v>
          </cell>
          <cell r="B9750">
            <v>32</v>
          </cell>
          <cell r="R9750" t="str">
            <v>420430091All</v>
          </cell>
          <cell r="S9750">
            <v>51</v>
          </cell>
        </row>
        <row r="9751">
          <cell r="A9751" t="str">
            <v>420510016All</v>
          </cell>
          <cell r="B9751">
            <v>41</v>
          </cell>
          <cell r="R9751" t="str">
            <v>420450041All</v>
          </cell>
          <cell r="S9751">
            <v>76</v>
          </cell>
        </row>
        <row r="9752">
          <cell r="A9752" t="str">
            <v>420510041All</v>
          </cell>
          <cell r="B9752">
            <v>62</v>
          </cell>
          <cell r="R9752" t="str">
            <v>420450081All</v>
          </cell>
          <cell r="S9752">
            <v>26</v>
          </cell>
        </row>
        <row r="9753">
          <cell r="A9753" t="str">
            <v>420510051All</v>
          </cell>
          <cell r="B9753">
            <v>32</v>
          </cell>
          <cell r="R9753" t="str">
            <v>420470016All</v>
          </cell>
          <cell r="S9753">
            <v>41</v>
          </cell>
        </row>
        <row r="9754">
          <cell r="A9754" t="str">
            <v>420510081All</v>
          </cell>
          <cell r="B9754">
            <v>24</v>
          </cell>
          <cell r="R9754" t="str">
            <v>420470041All</v>
          </cell>
          <cell r="S9754">
            <v>67</v>
          </cell>
        </row>
        <row r="9755">
          <cell r="A9755" t="str">
            <v>420510091All</v>
          </cell>
          <cell r="B9755">
            <v>43</v>
          </cell>
          <cell r="R9755" t="str">
            <v>420490011All</v>
          </cell>
          <cell r="S9755">
            <v>32</v>
          </cell>
        </row>
        <row r="9756">
          <cell r="A9756" t="str">
            <v>420530016All</v>
          </cell>
          <cell r="B9756">
            <v>41</v>
          </cell>
          <cell r="R9756" t="str">
            <v>420490016All</v>
          </cell>
          <cell r="S9756">
            <v>41</v>
          </cell>
        </row>
        <row r="9757">
          <cell r="A9757" t="str">
            <v>420530041All</v>
          </cell>
          <cell r="B9757">
            <v>71</v>
          </cell>
          <cell r="R9757" t="str">
            <v>420490041All</v>
          </cell>
          <cell r="S9757">
            <v>76</v>
          </cell>
        </row>
        <row r="9758">
          <cell r="A9758" t="str">
            <v>420550011All</v>
          </cell>
          <cell r="B9758">
            <v>40</v>
          </cell>
          <cell r="R9758" t="str">
            <v>420490051All</v>
          </cell>
          <cell r="S9758">
            <v>32</v>
          </cell>
        </row>
        <row r="9759">
          <cell r="A9759" t="str">
            <v>420550016All</v>
          </cell>
          <cell r="B9759">
            <v>41</v>
          </cell>
          <cell r="R9759" t="str">
            <v>420490081All</v>
          </cell>
          <cell r="S9759">
            <v>25</v>
          </cell>
        </row>
        <row r="9760">
          <cell r="A9760" t="str">
            <v>420550041All</v>
          </cell>
          <cell r="B9760">
            <v>75</v>
          </cell>
          <cell r="R9760" t="str">
            <v>420510011All</v>
          </cell>
          <cell r="S9760">
            <v>32</v>
          </cell>
        </row>
        <row r="9761">
          <cell r="A9761" t="str">
            <v>420550051All</v>
          </cell>
          <cell r="B9761">
            <v>32</v>
          </cell>
          <cell r="R9761" t="str">
            <v>420510016All</v>
          </cell>
          <cell r="S9761">
            <v>41</v>
          </cell>
        </row>
        <row r="9762">
          <cell r="A9762" t="str">
            <v>420550081All</v>
          </cell>
          <cell r="B9762">
            <v>26</v>
          </cell>
          <cell r="R9762" t="str">
            <v>420510041All</v>
          </cell>
          <cell r="S9762">
            <v>62</v>
          </cell>
        </row>
        <row r="9763">
          <cell r="A9763" t="str">
            <v>420550091All</v>
          </cell>
          <cell r="B9763">
            <v>53</v>
          </cell>
          <cell r="R9763" t="str">
            <v>420510051All</v>
          </cell>
          <cell r="S9763">
            <v>32</v>
          </cell>
        </row>
        <row r="9764">
          <cell r="A9764" t="str">
            <v>420570011All</v>
          </cell>
          <cell r="B9764">
            <v>29</v>
          </cell>
          <cell r="R9764" t="str">
            <v>420510081All</v>
          </cell>
          <cell r="S9764">
            <v>24</v>
          </cell>
        </row>
        <row r="9765">
          <cell r="A9765" t="str">
            <v>420570016All</v>
          </cell>
          <cell r="B9765">
            <v>41</v>
          </cell>
          <cell r="R9765" t="str">
            <v>420510091All</v>
          </cell>
          <cell r="S9765">
            <v>43</v>
          </cell>
        </row>
        <row r="9766">
          <cell r="A9766" t="str">
            <v>420570041All</v>
          </cell>
          <cell r="B9766">
            <v>64</v>
          </cell>
          <cell r="R9766" t="str">
            <v>420530016All</v>
          </cell>
          <cell r="S9766">
            <v>41</v>
          </cell>
        </row>
        <row r="9767">
          <cell r="A9767" t="str">
            <v>420570051All</v>
          </cell>
          <cell r="B9767">
            <v>32</v>
          </cell>
          <cell r="R9767" t="str">
            <v>420530041All</v>
          </cell>
          <cell r="S9767">
            <v>71</v>
          </cell>
        </row>
        <row r="9768">
          <cell r="A9768" t="str">
            <v>420570081All</v>
          </cell>
          <cell r="B9768">
            <v>25</v>
          </cell>
          <cell r="R9768" t="str">
            <v>420550011All</v>
          </cell>
          <cell r="S9768">
            <v>40</v>
          </cell>
        </row>
        <row r="9769">
          <cell r="A9769" t="str">
            <v>420570091All</v>
          </cell>
          <cell r="B9769">
            <v>47</v>
          </cell>
          <cell r="R9769" t="str">
            <v>420550016All</v>
          </cell>
          <cell r="S9769">
            <v>41</v>
          </cell>
        </row>
        <row r="9770">
          <cell r="A9770" t="str">
            <v>420590011All</v>
          </cell>
          <cell r="B9770">
            <v>32</v>
          </cell>
          <cell r="R9770" t="str">
            <v>420550041All</v>
          </cell>
          <cell r="S9770">
            <v>75</v>
          </cell>
        </row>
        <row r="9771">
          <cell r="A9771" t="str">
            <v>420590016All</v>
          </cell>
          <cell r="B9771">
            <v>41</v>
          </cell>
          <cell r="R9771" t="str">
            <v>420550051All</v>
          </cell>
          <cell r="S9771">
            <v>32</v>
          </cell>
        </row>
        <row r="9772">
          <cell r="A9772" t="str">
            <v>420590041All</v>
          </cell>
          <cell r="B9772">
            <v>61</v>
          </cell>
          <cell r="R9772" t="str">
            <v>420550081All</v>
          </cell>
          <cell r="S9772">
            <v>26</v>
          </cell>
        </row>
        <row r="9773">
          <cell r="A9773" t="str">
            <v>420590051All</v>
          </cell>
          <cell r="B9773">
            <v>32</v>
          </cell>
          <cell r="R9773" t="str">
            <v>420550091All</v>
          </cell>
          <cell r="S9773">
            <v>53</v>
          </cell>
        </row>
        <row r="9774">
          <cell r="A9774" t="str">
            <v>420610011All</v>
          </cell>
          <cell r="B9774">
            <v>32</v>
          </cell>
          <cell r="R9774" t="str">
            <v>420570011All</v>
          </cell>
          <cell r="S9774">
            <v>29</v>
          </cell>
        </row>
        <row r="9775">
          <cell r="A9775" t="str">
            <v>420610016All</v>
          </cell>
          <cell r="B9775">
            <v>41</v>
          </cell>
          <cell r="R9775" t="str">
            <v>420570016All</v>
          </cell>
          <cell r="S9775">
            <v>41</v>
          </cell>
        </row>
        <row r="9776">
          <cell r="A9776" t="str">
            <v>420610041All</v>
          </cell>
          <cell r="B9776">
            <v>69</v>
          </cell>
          <cell r="R9776" t="str">
            <v>420570041All</v>
          </cell>
          <cell r="S9776">
            <v>64</v>
          </cell>
        </row>
        <row r="9777">
          <cell r="A9777" t="str">
            <v>420610051All</v>
          </cell>
          <cell r="B9777">
            <v>32</v>
          </cell>
          <cell r="R9777" t="str">
            <v>420570051All</v>
          </cell>
          <cell r="S9777">
            <v>32</v>
          </cell>
        </row>
        <row r="9778">
          <cell r="A9778" t="str">
            <v>420610081All</v>
          </cell>
          <cell r="B9778">
            <v>26</v>
          </cell>
          <cell r="R9778" t="str">
            <v>420570081All</v>
          </cell>
          <cell r="S9778">
            <v>25</v>
          </cell>
        </row>
        <row r="9779">
          <cell r="A9779" t="str">
            <v>420610091All</v>
          </cell>
          <cell r="B9779">
            <v>43</v>
          </cell>
          <cell r="R9779" t="str">
            <v>420570091All</v>
          </cell>
          <cell r="S9779">
            <v>47</v>
          </cell>
        </row>
        <row r="9780">
          <cell r="A9780" t="str">
            <v>420630011All</v>
          </cell>
          <cell r="B9780">
            <v>33</v>
          </cell>
          <cell r="R9780" t="str">
            <v>420590011All</v>
          </cell>
          <cell r="S9780">
            <v>32</v>
          </cell>
        </row>
        <row r="9781">
          <cell r="A9781" t="str">
            <v>420630016All</v>
          </cell>
          <cell r="B9781">
            <v>41</v>
          </cell>
          <cell r="R9781" t="str">
            <v>420590016All</v>
          </cell>
          <cell r="S9781">
            <v>41</v>
          </cell>
        </row>
        <row r="9782">
          <cell r="A9782" t="str">
            <v>420630041All</v>
          </cell>
          <cell r="B9782">
            <v>67</v>
          </cell>
          <cell r="R9782" t="str">
            <v>420590041All</v>
          </cell>
          <cell r="S9782">
            <v>61</v>
          </cell>
        </row>
        <row r="9783">
          <cell r="A9783" t="str">
            <v>420630051All</v>
          </cell>
          <cell r="B9783">
            <v>32</v>
          </cell>
          <cell r="R9783" t="str">
            <v>420590051All</v>
          </cell>
          <cell r="S9783">
            <v>32</v>
          </cell>
        </row>
        <row r="9784">
          <cell r="A9784" t="str">
            <v>420630081All</v>
          </cell>
          <cell r="B9784">
            <v>23</v>
          </cell>
          <cell r="R9784" t="str">
            <v>420610011All</v>
          </cell>
          <cell r="S9784">
            <v>32</v>
          </cell>
        </row>
        <row r="9785">
          <cell r="A9785" t="str">
            <v>420630091All</v>
          </cell>
          <cell r="B9785">
            <v>35</v>
          </cell>
          <cell r="R9785" t="str">
            <v>420610016All</v>
          </cell>
          <cell r="S9785">
            <v>41</v>
          </cell>
        </row>
        <row r="9786">
          <cell r="A9786" t="str">
            <v>420650011All</v>
          </cell>
          <cell r="B9786">
            <v>32</v>
          </cell>
          <cell r="R9786" t="str">
            <v>420610041All</v>
          </cell>
          <cell r="S9786">
            <v>69</v>
          </cell>
        </row>
        <row r="9787">
          <cell r="A9787" t="str">
            <v>420650016All</v>
          </cell>
          <cell r="B9787">
            <v>41</v>
          </cell>
          <cell r="R9787" t="str">
            <v>420610051All</v>
          </cell>
          <cell r="S9787">
            <v>32</v>
          </cell>
        </row>
        <row r="9788">
          <cell r="A9788" t="str">
            <v>420650041All</v>
          </cell>
          <cell r="B9788">
            <v>69</v>
          </cell>
          <cell r="R9788" t="str">
            <v>420610081All</v>
          </cell>
          <cell r="S9788">
            <v>26</v>
          </cell>
        </row>
        <row r="9789">
          <cell r="A9789" t="str">
            <v>420650081All</v>
          </cell>
          <cell r="B9789">
            <v>20</v>
          </cell>
          <cell r="R9789" t="str">
            <v>420610091All</v>
          </cell>
          <cell r="S9789">
            <v>43</v>
          </cell>
        </row>
        <row r="9790">
          <cell r="A9790" t="str">
            <v>420670011All</v>
          </cell>
          <cell r="B9790">
            <v>32</v>
          </cell>
          <cell r="R9790" t="str">
            <v>420630011All</v>
          </cell>
          <cell r="S9790">
            <v>33</v>
          </cell>
        </row>
        <row r="9791">
          <cell r="A9791" t="str">
            <v>420670016All</v>
          </cell>
          <cell r="B9791">
            <v>41</v>
          </cell>
          <cell r="R9791" t="str">
            <v>420630016All</v>
          </cell>
          <cell r="S9791">
            <v>41</v>
          </cell>
        </row>
        <row r="9792">
          <cell r="A9792" t="str">
            <v>420670041All</v>
          </cell>
          <cell r="B9792">
            <v>69</v>
          </cell>
          <cell r="R9792" t="str">
            <v>420630041All</v>
          </cell>
          <cell r="S9792">
            <v>67</v>
          </cell>
        </row>
        <row r="9793">
          <cell r="A9793" t="str">
            <v>420670051All</v>
          </cell>
          <cell r="B9793">
            <v>32</v>
          </cell>
          <cell r="R9793" t="str">
            <v>420630051All</v>
          </cell>
          <cell r="S9793">
            <v>32</v>
          </cell>
        </row>
        <row r="9794">
          <cell r="A9794" t="str">
            <v>420670081All</v>
          </cell>
          <cell r="B9794">
            <v>25</v>
          </cell>
          <cell r="R9794" t="str">
            <v>420630081All</v>
          </cell>
          <cell r="S9794">
            <v>23</v>
          </cell>
        </row>
        <row r="9795">
          <cell r="A9795" t="str">
            <v>420670091All</v>
          </cell>
          <cell r="B9795">
            <v>47</v>
          </cell>
          <cell r="R9795" t="str">
            <v>420630091All</v>
          </cell>
          <cell r="S9795">
            <v>35</v>
          </cell>
        </row>
        <row r="9796">
          <cell r="A9796" t="str">
            <v>420690011All</v>
          </cell>
          <cell r="B9796">
            <v>32</v>
          </cell>
          <cell r="R9796" t="str">
            <v>420650011All</v>
          </cell>
          <cell r="S9796">
            <v>32</v>
          </cell>
        </row>
        <row r="9797">
          <cell r="A9797" t="str">
            <v>420690016All</v>
          </cell>
          <cell r="B9797">
            <v>41</v>
          </cell>
          <cell r="R9797" t="str">
            <v>420650016All</v>
          </cell>
          <cell r="S9797">
            <v>41</v>
          </cell>
        </row>
        <row r="9798">
          <cell r="A9798" t="str">
            <v>420690041All</v>
          </cell>
          <cell r="B9798">
            <v>69</v>
          </cell>
          <cell r="R9798" t="str">
            <v>420650041All</v>
          </cell>
          <cell r="S9798">
            <v>69</v>
          </cell>
        </row>
        <row r="9799">
          <cell r="A9799" t="str">
            <v>420690051All</v>
          </cell>
          <cell r="B9799">
            <v>32</v>
          </cell>
          <cell r="R9799" t="str">
            <v>420650081All</v>
          </cell>
          <cell r="S9799">
            <v>20</v>
          </cell>
        </row>
        <row r="9800">
          <cell r="A9800" t="str">
            <v>420710011All</v>
          </cell>
          <cell r="B9800">
            <v>53</v>
          </cell>
          <cell r="R9800" t="str">
            <v>420670011All</v>
          </cell>
          <cell r="S9800">
            <v>32</v>
          </cell>
        </row>
        <row r="9801">
          <cell r="A9801" t="str">
            <v>420710016All</v>
          </cell>
          <cell r="B9801">
            <v>41</v>
          </cell>
          <cell r="R9801" t="str">
            <v>420670016All</v>
          </cell>
          <cell r="S9801">
            <v>41</v>
          </cell>
        </row>
        <row r="9802">
          <cell r="A9802" t="str">
            <v>420710041All</v>
          </cell>
          <cell r="B9802">
            <v>88</v>
          </cell>
          <cell r="R9802" t="str">
            <v>420670041All</v>
          </cell>
          <cell r="S9802">
            <v>69</v>
          </cell>
        </row>
        <row r="9803">
          <cell r="A9803" t="str">
            <v>420710051All</v>
          </cell>
          <cell r="B9803">
            <v>32</v>
          </cell>
          <cell r="R9803" t="str">
            <v>420670051All</v>
          </cell>
          <cell r="S9803">
            <v>32</v>
          </cell>
        </row>
        <row r="9804">
          <cell r="A9804" t="str">
            <v>420710081All</v>
          </cell>
          <cell r="B9804">
            <v>32</v>
          </cell>
          <cell r="R9804" t="str">
            <v>420670081All</v>
          </cell>
          <cell r="S9804">
            <v>25</v>
          </cell>
        </row>
        <row r="9805">
          <cell r="A9805" t="str">
            <v>420710091All</v>
          </cell>
          <cell r="B9805">
            <v>54</v>
          </cell>
          <cell r="R9805" t="str">
            <v>420670091All</v>
          </cell>
          <cell r="S9805">
            <v>47</v>
          </cell>
        </row>
        <row r="9806">
          <cell r="A9806" t="str">
            <v>420730011All</v>
          </cell>
          <cell r="B9806">
            <v>33</v>
          </cell>
          <cell r="R9806" t="str">
            <v>420690011All</v>
          </cell>
          <cell r="S9806">
            <v>32</v>
          </cell>
        </row>
        <row r="9807">
          <cell r="A9807" t="str">
            <v>420730016All</v>
          </cell>
          <cell r="B9807">
            <v>41</v>
          </cell>
          <cell r="R9807" t="str">
            <v>420690016All</v>
          </cell>
          <cell r="S9807">
            <v>41</v>
          </cell>
        </row>
        <row r="9808">
          <cell r="A9808" t="str">
            <v>420730041All</v>
          </cell>
          <cell r="B9808">
            <v>80</v>
          </cell>
          <cell r="R9808" t="str">
            <v>420690041All</v>
          </cell>
          <cell r="S9808">
            <v>69</v>
          </cell>
        </row>
        <row r="9809">
          <cell r="A9809" t="str">
            <v>420730051All</v>
          </cell>
          <cell r="B9809">
            <v>32</v>
          </cell>
          <cell r="R9809" t="str">
            <v>420690051All</v>
          </cell>
          <cell r="S9809">
            <v>32</v>
          </cell>
        </row>
        <row r="9810">
          <cell r="A9810" t="str">
            <v>420730081All</v>
          </cell>
          <cell r="B9810">
            <v>29</v>
          </cell>
          <cell r="R9810" t="str">
            <v>420710011All</v>
          </cell>
          <cell r="S9810">
            <v>53</v>
          </cell>
        </row>
        <row r="9811">
          <cell r="A9811" t="str">
            <v>420750011All</v>
          </cell>
          <cell r="B9811">
            <v>40</v>
          </cell>
          <cell r="R9811" t="str">
            <v>420710016All</v>
          </cell>
          <cell r="S9811">
            <v>41</v>
          </cell>
        </row>
        <row r="9812">
          <cell r="A9812" t="str">
            <v>420750016All</v>
          </cell>
          <cell r="B9812">
            <v>41</v>
          </cell>
          <cell r="R9812" t="str">
            <v>420710041All</v>
          </cell>
          <cell r="S9812">
            <v>88</v>
          </cell>
        </row>
        <row r="9813">
          <cell r="A9813" t="str">
            <v>420750041All</v>
          </cell>
          <cell r="B9813">
            <v>81</v>
          </cell>
          <cell r="R9813" t="str">
            <v>420710051All</v>
          </cell>
          <cell r="S9813">
            <v>32</v>
          </cell>
        </row>
        <row r="9814">
          <cell r="A9814" t="str">
            <v>420750051All</v>
          </cell>
          <cell r="B9814">
            <v>32</v>
          </cell>
          <cell r="R9814" t="str">
            <v>420710081All</v>
          </cell>
          <cell r="S9814">
            <v>32</v>
          </cell>
        </row>
        <row r="9815">
          <cell r="A9815" t="str">
            <v>420750081All</v>
          </cell>
          <cell r="B9815">
            <v>29</v>
          </cell>
          <cell r="R9815" t="str">
            <v>420710091All</v>
          </cell>
          <cell r="S9815">
            <v>54</v>
          </cell>
        </row>
        <row r="9816">
          <cell r="A9816" t="str">
            <v>420750091All</v>
          </cell>
          <cell r="B9816">
            <v>56</v>
          </cell>
          <cell r="R9816" t="str">
            <v>420730011All</v>
          </cell>
          <cell r="S9816">
            <v>33</v>
          </cell>
        </row>
        <row r="9817">
          <cell r="A9817" t="str">
            <v>420770011All</v>
          </cell>
          <cell r="B9817">
            <v>38</v>
          </cell>
          <cell r="R9817" t="str">
            <v>420730016All</v>
          </cell>
          <cell r="S9817">
            <v>41</v>
          </cell>
        </row>
        <row r="9818">
          <cell r="A9818" t="str">
            <v>420770016All</v>
          </cell>
          <cell r="B9818">
            <v>41</v>
          </cell>
          <cell r="R9818" t="str">
            <v>420730041All</v>
          </cell>
          <cell r="S9818">
            <v>80</v>
          </cell>
        </row>
        <row r="9819">
          <cell r="A9819" t="str">
            <v>420770041All</v>
          </cell>
          <cell r="B9819">
            <v>69</v>
          </cell>
          <cell r="R9819" t="str">
            <v>420730051All</v>
          </cell>
          <cell r="S9819">
            <v>32</v>
          </cell>
        </row>
        <row r="9820">
          <cell r="A9820" t="str">
            <v>420770051All</v>
          </cell>
          <cell r="B9820">
            <v>32</v>
          </cell>
          <cell r="R9820" t="str">
            <v>420730081All</v>
          </cell>
          <cell r="S9820">
            <v>29</v>
          </cell>
        </row>
        <row r="9821">
          <cell r="A9821" t="str">
            <v>420770081All</v>
          </cell>
          <cell r="B9821">
            <v>27</v>
          </cell>
          <cell r="R9821" t="str">
            <v>420750011All</v>
          </cell>
          <cell r="S9821">
            <v>40</v>
          </cell>
        </row>
        <row r="9822">
          <cell r="A9822" t="str">
            <v>420770091All</v>
          </cell>
          <cell r="B9822">
            <v>50</v>
          </cell>
          <cell r="R9822" t="str">
            <v>420750016All</v>
          </cell>
          <cell r="S9822">
            <v>41</v>
          </cell>
        </row>
        <row r="9823">
          <cell r="A9823" t="str">
            <v>420790011All</v>
          </cell>
          <cell r="B9823">
            <v>32</v>
          </cell>
          <cell r="R9823" t="str">
            <v>420750041All</v>
          </cell>
          <cell r="S9823">
            <v>81</v>
          </cell>
        </row>
        <row r="9824">
          <cell r="A9824" t="str">
            <v>420790016All</v>
          </cell>
          <cell r="B9824">
            <v>41</v>
          </cell>
          <cell r="R9824" t="str">
            <v>420750051All</v>
          </cell>
          <cell r="S9824">
            <v>32</v>
          </cell>
        </row>
        <row r="9825">
          <cell r="A9825" t="str">
            <v>420790041All</v>
          </cell>
          <cell r="B9825">
            <v>64</v>
          </cell>
          <cell r="R9825" t="str">
            <v>420750081All</v>
          </cell>
          <cell r="S9825">
            <v>29</v>
          </cell>
        </row>
        <row r="9826">
          <cell r="A9826" t="str">
            <v>420790051All</v>
          </cell>
          <cell r="B9826">
            <v>32</v>
          </cell>
          <cell r="R9826" t="str">
            <v>420750091All</v>
          </cell>
          <cell r="S9826">
            <v>56</v>
          </cell>
        </row>
        <row r="9827">
          <cell r="A9827" t="str">
            <v>420790081All</v>
          </cell>
          <cell r="B9827">
            <v>26</v>
          </cell>
          <cell r="R9827" t="str">
            <v>420770011All</v>
          </cell>
          <cell r="S9827">
            <v>38</v>
          </cell>
        </row>
        <row r="9828">
          <cell r="A9828" t="str">
            <v>420810011All</v>
          </cell>
          <cell r="B9828">
            <v>31</v>
          </cell>
          <cell r="R9828" t="str">
            <v>420770016All</v>
          </cell>
          <cell r="S9828">
            <v>41</v>
          </cell>
        </row>
        <row r="9829">
          <cell r="A9829" t="str">
            <v>420810016All</v>
          </cell>
          <cell r="B9829">
            <v>41</v>
          </cell>
          <cell r="R9829" t="str">
            <v>420770041All</v>
          </cell>
          <cell r="S9829">
            <v>69</v>
          </cell>
        </row>
        <row r="9830">
          <cell r="A9830" t="str">
            <v>420810041All</v>
          </cell>
          <cell r="B9830">
            <v>72</v>
          </cell>
          <cell r="R9830" t="str">
            <v>420770051All</v>
          </cell>
          <cell r="S9830">
            <v>32</v>
          </cell>
        </row>
        <row r="9831">
          <cell r="A9831" t="str">
            <v>420810051All</v>
          </cell>
          <cell r="B9831">
            <v>32</v>
          </cell>
          <cell r="R9831" t="str">
            <v>420770081All</v>
          </cell>
          <cell r="S9831">
            <v>27</v>
          </cell>
        </row>
        <row r="9832">
          <cell r="A9832" t="str">
            <v>420810081All</v>
          </cell>
          <cell r="B9832">
            <v>27</v>
          </cell>
          <cell r="R9832" t="str">
            <v>420770091All</v>
          </cell>
          <cell r="S9832">
            <v>50</v>
          </cell>
        </row>
        <row r="9833">
          <cell r="A9833" t="str">
            <v>420830016All</v>
          </cell>
          <cell r="B9833">
            <v>41</v>
          </cell>
          <cell r="R9833" t="str">
            <v>420790011All</v>
          </cell>
          <cell r="S9833">
            <v>32</v>
          </cell>
        </row>
        <row r="9834">
          <cell r="A9834" t="str">
            <v>420830041All</v>
          </cell>
          <cell r="B9834">
            <v>69</v>
          </cell>
          <cell r="R9834" t="str">
            <v>420790016All</v>
          </cell>
          <cell r="S9834">
            <v>41</v>
          </cell>
        </row>
        <row r="9835">
          <cell r="A9835" t="str">
            <v>420850011All</v>
          </cell>
          <cell r="B9835">
            <v>33</v>
          </cell>
          <cell r="R9835" t="str">
            <v>420790041All</v>
          </cell>
          <cell r="S9835">
            <v>64</v>
          </cell>
        </row>
        <row r="9836">
          <cell r="A9836" t="str">
            <v>420850016All</v>
          </cell>
          <cell r="B9836">
            <v>41</v>
          </cell>
          <cell r="R9836" t="str">
            <v>420790051All</v>
          </cell>
          <cell r="S9836">
            <v>32</v>
          </cell>
        </row>
        <row r="9837">
          <cell r="A9837" t="str">
            <v>420850041All</v>
          </cell>
          <cell r="B9837">
            <v>72</v>
          </cell>
          <cell r="R9837" t="str">
            <v>420790081All</v>
          </cell>
          <cell r="S9837">
            <v>26</v>
          </cell>
        </row>
        <row r="9838">
          <cell r="A9838" t="str">
            <v>420850051All</v>
          </cell>
          <cell r="B9838">
            <v>32</v>
          </cell>
          <cell r="R9838" t="str">
            <v>420810011All</v>
          </cell>
          <cell r="S9838">
            <v>31</v>
          </cell>
        </row>
        <row r="9839">
          <cell r="A9839" t="str">
            <v>420850081All</v>
          </cell>
          <cell r="B9839">
            <v>27</v>
          </cell>
          <cell r="R9839" t="str">
            <v>420810016All</v>
          </cell>
          <cell r="S9839">
            <v>41</v>
          </cell>
        </row>
        <row r="9840">
          <cell r="A9840" t="str">
            <v>420870011All</v>
          </cell>
          <cell r="B9840">
            <v>32</v>
          </cell>
          <cell r="R9840" t="str">
            <v>420810041All</v>
          </cell>
          <cell r="S9840">
            <v>72</v>
          </cell>
        </row>
        <row r="9841">
          <cell r="A9841" t="str">
            <v>420870016All</v>
          </cell>
          <cell r="B9841">
            <v>41</v>
          </cell>
          <cell r="R9841" t="str">
            <v>420810051All</v>
          </cell>
          <cell r="S9841">
            <v>32</v>
          </cell>
        </row>
        <row r="9842">
          <cell r="A9842" t="str">
            <v>420870041All</v>
          </cell>
          <cell r="B9842">
            <v>73</v>
          </cell>
          <cell r="R9842" t="str">
            <v>420810081All</v>
          </cell>
          <cell r="S9842">
            <v>27</v>
          </cell>
        </row>
        <row r="9843">
          <cell r="A9843" t="str">
            <v>420870051All</v>
          </cell>
          <cell r="B9843">
            <v>32</v>
          </cell>
          <cell r="R9843" t="str">
            <v>420830016All</v>
          </cell>
          <cell r="S9843">
            <v>41</v>
          </cell>
        </row>
        <row r="9844">
          <cell r="A9844" t="str">
            <v>420870081All</v>
          </cell>
          <cell r="B9844">
            <v>29</v>
          </cell>
          <cell r="R9844" t="str">
            <v>420830041All</v>
          </cell>
          <cell r="S9844">
            <v>69</v>
          </cell>
        </row>
        <row r="9845">
          <cell r="A9845" t="str">
            <v>420870091All</v>
          </cell>
          <cell r="B9845">
            <v>43</v>
          </cell>
          <cell r="R9845" t="str">
            <v>420850011All</v>
          </cell>
          <cell r="S9845">
            <v>33</v>
          </cell>
        </row>
        <row r="9846">
          <cell r="A9846" t="str">
            <v>420890011All</v>
          </cell>
          <cell r="B9846">
            <v>31</v>
          </cell>
          <cell r="R9846" t="str">
            <v>420850016All</v>
          </cell>
          <cell r="S9846">
            <v>41</v>
          </cell>
        </row>
        <row r="9847">
          <cell r="A9847" t="str">
            <v>420890016All</v>
          </cell>
          <cell r="B9847">
            <v>41</v>
          </cell>
          <cell r="R9847" t="str">
            <v>420850041All</v>
          </cell>
          <cell r="S9847">
            <v>72</v>
          </cell>
        </row>
        <row r="9848">
          <cell r="A9848" t="str">
            <v>420890041All</v>
          </cell>
          <cell r="B9848">
            <v>64</v>
          </cell>
          <cell r="R9848" t="str">
            <v>420850051All</v>
          </cell>
          <cell r="S9848">
            <v>32</v>
          </cell>
        </row>
        <row r="9849">
          <cell r="A9849" t="str">
            <v>420890051All</v>
          </cell>
          <cell r="B9849">
            <v>32</v>
          </cell>
          <cell r="R9849" t="str">
            <v>420850081All</v>
          </cell>
          <cell r="S9849">
            <v>27</v>
          </cell>
        </row>
        <row r="9850">
          <cell r="A9850" t="str">
            <v>420890081All</v>
          </cell>
          <cell r="B9850">
            <v>25</v>
          </cell>
          <cell r="R9850" t="str">
            <v>420870011All</v>
          </cell>
          <cell r="S9850">
            <v>32</v>
          </cell>
        </row>
        <row r="9851">
          <cell r="A9851" t="str">
            <v>420910011All</v>
          </cell>
          <cell r="B9851">
            <v>34</v>
          </cell>
          <cell r="R9851" t="str">
            <v>420870016All</v>
          </cell>
          <cell r="S9851">
            <v>41</v>
          </cell>
        </row>
        <row r="9852">
          <cell r="A9852" t="str">
            <v>420910016All</v>
          </cell>
          <cell r="B9852">
            <v>41</v>
          </cell>
          <cell r="R9852" t="str">
            <v>420870041All</v>
          </cell>
          <cell r="S9852">
            <v>73</v>
          </cell>
        </row>
        <row r="9853">
          <cell r="A9853" t="str">
            <v>420910041All</v>
          </cell>
          <cell r="B9853">
            <v>69</v>
          </cell>
          <cell r="R9853" t="str">
            <v>420870051All</v>
          </cell>
          <cell r="S9853">
            <v>32</v>
          </cell>
        </row>
        <row r="9854">
          <cell r="A9854" t="str">
            <v>420910051All</v>
          </cell>
          <cell r="B9854">
            <v>32</v>
          </cell>
          <cell r="R9854" t="str">
            <v>420870081All</v>
          </cell>
          <cell r="S9854">
            <v>29</v>
          </cell>
        </row>
        <row r="9855">
          <cell r="A9855" t="str">
            <v>420910081All</v>
          </cell>
          <cell r="B9855">
            <v>23</v>
          </cell>
          <cell r="R9855" t="str">
            <v>420870091All</v>
          </cell>
          <cell r="S9855">
            <v>43</v>
          </cell>
        </row>
        <row r="9856">
          <cell r="A9856" t="str">
            <v>420930011All</v>
          </cell>
          <cell r="B9856">
            <v>32</v>
          </cell>
          <cell r="R9856" t="str">
            <v>420890011All</v>
          </cell>
          <cell r="S9856">
            <v>31</v>
          </cell>
        </row>
        <row r="9857">
          <cell r="A9857" t="str">
            <v>420930016All</v>
          </cell>
          <cell r="B9857">
            <v>41</v>
          </cell>
          <cell r="R9857" t="str">
            <v>420890016All</v>
          </cell>
          <cell r="S9857">
            <v>41</v>
          </cell>
        </row>
        <row r="9858">
          <cell r="A9858" t="str">
            <v>420930041All</v>
          </cell>
          <cell r="B9858">
            <v>69</v>
          </cell>
          <cell r="R9858" t="str">
            <v>420890041All</v>
          </cell>
          <cell r="S9858">
            <v>64</v>
          </cell>
        </row>
        <row r="9859">
          <cell r="A9859" t="str">
            <v>420930051All</v>
          </cell>
          <cell r="B9859">
            <v>32</v>
          </cell>
          <cell r="R9859" t="str">
            <v>420890051All</v>
          </cell>
          <cell r="S9859">
            <v>32</v>
          </cell>
        </row>
        <row r="9860">
          <cell r="A9860" t="str">
            <v>420930081All</v>
          </cell>
          <cell r="B9860">
            <v>25</v>
          </cell>
          <cell r="R9860" t="str">
            <v>420890081All</v>
          </cell>
          <cell r="S9860">
            <v>25</v>
          </cell>
        </row>
        <row r="9861">
          <cell r="A9861" t="str">
            <v>420950011All</v>
          </cell>
          <cell r="B9861">
            <v>39</v>
          </cell>
          <cell r="R9861" t="str">
            <v>420910011All</v>
          </cell>
          <cell r="S9861">
            <v>34</v>
          </cell>
        </row>
        <row r="9862">
          <cell r="A9862" t="str">
            <v>420950016All</v>
          </cell>
          <cell r="B9862">
            <v>41</v>
          </cell>
          <cell r="R9862" t="str">
            <v>420910016All</v>
          </cell>
          <cell r="S9862">
            <v>41</v>
          </cell>
        </row>
        <row r="9863">
          <cell r="A9863" t="str">
            <v>420950041All</v>
          </cell>
          <cell r="B9863">
            <v>70</v>
          </cell>
          <cell r="R9863" t="str">
            <v>420910041All</v>
          </cell>
          <cell r="S9863">
            <v>69</v>
          </cell>
        </row>
        <row r="9864">
          <cell r="A9864" t="str">
            <v>420950051All</v>
          </cell>
          <cell r="B9864">
            <v>32</v>
          </cell>
          <cell r="R9864" t="str">
            <v>420910051All</v>
          </cell>
          <cell r="S9864">
            <v>32</v>
          </cell>
        </row>
        <row r="9865">
          <cell r="A9865" t="str">
            <v>420950081All</v>
          </cell>
          <cell r="B9865">
            <v>27</v>
          </cell>
          <cell r="R9865" t="str">
            <v>420910081All</v>
          </cell>
          <cell r="S9865">
            <v>23</v>
          </cell>
        </row>
        <row r="9866">
          <cell r="A9866" t="str">
            <v>420950091All</v>
          </cell>
          <cell r="B9866">
            <v>53</v>
          </cell>
          <cell r="R9866" t="str">
            <v>420930011All</v>
          </cell>
          <cell r="S9866">
            <v>32</v>
          </cell>
        </row>
        <row r="9867">
          <cell r="A9867" t="str">
            <v>420970011All</v>
          </cell>
          <cell r="B9867">
            <v>36</v>
          </cell>
          <cell r="R9867" t="str">
            <v>420930016All</v>
          </cell>
          <cell r="S9867">
            <v>41</v>
          </cell>
        </row>
        <row r="9868">
          <cell r="A9868" t="str">
            <v>420970016All</v>
          </cell>
          <cell r="B9868">
            <v>41</v>
          </cell>
          <cell r="R9868" t="str">
            <v>420930041All</v>
          </cell>
          <cell r="S9868">
            <v>69</v>
          </cell>
        </row>
        <row r="9869">
          <cell r="A9869" t="str">
            <v>420970041All</v>
          </cell>
          <cell r="B9869">
            <v>76</v>
          </cell>
          <cell r="R9869" t="str">
            <v>420930051All</v>
          </cell>
          <cell r="S9869">
            <v>32</v>
          </cell>
        </row>
        <row r="9870">
          <cell r="A9870" t="str">
            <v>420970051All</v>
          </cell>
          <cell r="B9870">
            <v>32</v>
          </cell>
          <cell r="R9870" t="str">
            <v>420930081All</v>
          </cell>
          <cell r="S9870">
            <v>25</v>
          </cell>
        </row>
        <row r="9871">
          <cell r="A9871" t="str">
            <v>420970081All</v>
          </cell>
          <cell r="B9871">
            <v>26</v>
          </cell>
          <cell r="R9871" t="str">
            <v>420950011All</v>
          </cell>
          <cell r="S9871">
            <v>39</v>
          </cell>
        </row>
        <row r="9872">
          <cell r="A9872" t="str">
            <v>420970091All</v>
          </cell>
          <cell r="B9872">
            <v>50</v>
          </cell>
          <cell r="R9872" t="str">
            <v>420950016All</v>
          </cell>
          <cell r="S9872">
            <v>41</v>
          </cell>
        </row>
        <row r="9873">
          <cell r="A9873" t="str">
            <v>420990011All</v>
          </cell>
          <cell r="B9873">
            <v>35</v>
          </cell>
          <cell r="R9873" t="str">
            <v>420950041All</v>
          </cell>
          <cell r="S9873">
            <v>70</v>
          </cell>
        </row>
        <row r="9874">
          <cell r="A9874" t="str">
            <v>420990016All</v>
          </cell>
          <cell r="B9874">
            <v>41</v>
          </cell>
          <cell r="R9874" t="str">
            <v>420950051All</v>
          </cell>
          <cell r="S9874">
            <v>32</v>
          </cell>
        </row>
        <row r="9875">
          <cell r="A9875" t="str">
            <v>420990041All</v>
          </cell>
          <cell r="B9875">
            <v>67</v>
          </cell>
          <cell r="R9875" t="str">
            <v>420950081All</v>
          </cell>
          <cell r="S9875">
            <v>27</v>
          </cell>
        </row>
        <row r="9876">
          <cell r="A9876" t="str">
            <v>420990051All</v>
          </cell>
          <cell r="B9876">
            <v>32</v>
          </cell>
          <cell r="R9876" t="str">
            <v>420950091All</v>
          </cell>
          <cell r="S9876">
            <v>53</v>
          </cell>
        </row>
        <row r="9877">
          <cell r="A9877" t="str">
            <v>420990081All</v>
          </cell>
          <cell r="B9877">
            <v>25</v>
          </cell>
          <cell r="R9877" t="str">
            <v>420970011All</v>
          </cell>
          <cell r="S9877">
            <v>36</v>
          </cell>
        </row>
        <row r="9878">
          <cell r="A9878" t="str">
            <v>420990091All</v>
          </cell>
          <cell r="B9878">
            <v>48</v>
          </cell>
          <cell r="R9878" t="str">
            <v>420970016All</v>
          </cell>
          <cell r="S9878">
            <v>41</v>
          </cell>
        </row>
        <row r="9879">
          <cell r="A9879" t="str">
            <v>421030041All</v>
          </cell>
          <cell r="B9879">
            <v>68</v>
          </cell>
          <cell r="R9879" t="str">
            <v>420970041All</v>
          </cell>
          <cell r="S9879">
            <v>76</v>
          </cell>
        </row>
        <row r="9880">
          <cell r="A9880" t="str">
            <v>421050011All</v>
          </cell>
          <cell r="B9880">
            <v>33</v>
          </cell>
          <cell r="R9880" t="str">
            <v>420970051All</v>
          </cell>
          <cell r="S9880">
            <v>32</v>
          </cell>
        </row>
        <row r="9881">
          <cell r="A9881" t="str">
            <v>421050016All</v>
          </cell>
          <cell r="B9881">
            <v>41</v>
          </cell>
          <cell r="R9881" t="str">
            <v>420970081All</v>
          </cell>
          <cell r="S9881">
            <v>26</v>
          </cell>
        </row>
        <row r="9882">
          <cell r="A9882" t="str">
            <v>421050041All</v>
          </cell>
          <cell r="B9882">
            <v>66</v>
          </cell>
          <cell r="R9882" t="str">
            <v>420970091All</v>
          </cell>
          <cell r="S9882">
            <v>50</v>
          </cell>
        </row>
        <row r="9883">
          <cell r="A9883" t="str">
            <v>421050051All</v>
          </cell>
          <cell r="B9883">
            <v>32</v>
          </cell>
          <cell r="R9883" t="str">
            <v>420990011All</v>
          </cell>
          <cell r="S9883">
            <v>35</v>
          </cell>
        </row>
        <row r="9884">
          <cell r="A9884" t="str">
            <v>421070011All</v>
          </cell>
          <cell r="B9884">
            <v>36</v>
          </cell>
          <cell r="R9884" t="str">
            <v>420990016All</v>
          </cell>
          <cell r="S9884">
            <v>41</v>
          </cell>
        </row>
        <row r="9885">
          <cell r="A9885" t="str">
            <v>421070016All</v>
          </cell>
          <cell r="B9885">
            <v>41</v>
          </cell>
          <cell r="R9885" t="str">
            <v>420990041All</v>
          </cell>
          <cell r="S9885">
            <v>67</v>
          </cell>
        </row>
        <row r="9886">
          <cell r="A9886" t="str">
            <v>421070041All</v>
          </cell>
          <cell r="B9886">
            <v>70</v>
          </cell>
          <cell r="R9886" t="str">
            <v>420990051All</v>
          </cell>
          <cell r="S9886">
            <v>32</v>
          </cell>
        </row>
        <row r="9887">
          <cell r="A9887" t="str">
            <v>421070051All</v>
          </cell>
          <cell r="B9887">
            <v>32</v>
          </cell>
          <cell r="R9887" t="str">
            <v>420990081All</v>
          </cell>
          <cell r="S9887">
            <v>25</v>
          </cell>
        </row>
        <row r="9888">
          <cell r="A9888" t="str">
            <v>421070081All</v>
          </cell>
          <cell r="B9888">
            <v>25</v>
          </cell>
          <cell r="R9888" t="str">
            <v>420990091All</v>
          </cell>
          <cell r="S9888">
            <v>48</v>
          </cell>
        </row>
        <row r="9889">
          <cell r="A9889" t="str">
            <v>421070091All</v>
          </cell>
          <cell r="B9889">
            <v>51</v>
          </cell>
          <cell r="R9889" t="str">
            <v>421030041All</v>
          </cell>
          <cell r="S9889">
            <v>68</v>
          </cell>
        </row>
        <row r="9890">
          <cell r="A9890" t="str">
            <v>421090011All</v>
          </cell>
          <cell r="B9890">
            <v>31</v>
          </cell>
          <cell r="R9890" t="str">
            <v>421050011All</v>
          </cell>
          <cell r="S9890">
            <v>33</v>
          </cell>
        </row>
        <row r="9891">
          <cell r="A9891" t="str">
            <v>421090016All</v>
          </cell>
          <cell r="B9891">
            <v>41</v>
          </cell>
          <cell r="R9891" t="str">
            <v>421050016All</v>
          </cell>
          <cell r="S9891">
            <v>41</v>
          </cell>
        </row>
        <row r="9892">
          <cell r="A9892" t="str">
            <v>421090041All</v>
          </cell>
          <cell r="B9892">
            <v>69</v>
          </cell>
          <cell r="R9892" t="str">
            <v>421050041All</v>
          </cell>
          <cell r="S9892">
            <v>66</v>
          </cell>
        </row>
        <row r="9893">
          <cell r="A9893" t="str">
            <v>421090051All</v>
          </cell>
          <cell r="B9893">
            <v>32</v>
          </cell>
          <cell r="R9893" t="str">
            <v>421050051All</v>
          </cell>
          <cell r="S9893">
            <v>32</v>
          </cell>
        </row>
        <row r="9894">
          <cell r="A9894" t="str">
            <v>421090081All</v>
          </cell>
          <cell r="B9894">
            <v>25</v>
          </cell>
          <cell r="R9894" t="str">
            <v>421070011All</v>
          </cell>
          <cell r="S9894">
            <v>36</v>
          </cell>
        </row>
        <row r="9895">
          <cell r="A9895" t="str">
            <v>421090091All</v>
          </cell>
          <cell r="B9895">
            <v>42</v>
          </cell>
          <cell r="R9895" t="str">
            <v>421070016All</v>
          </cell>
          <cell r="S9895">
            <v>41</v>
          </cell>
        </row>
        <row r="9896">
          <cell r="A9896" t="str">
            <v>421110011All</v>
          </cell>
          <cell r="B9896">
            <v>32</v>
          </cell>
          <cell r="R9896" t="str">
            <v>421070041All</v>
          </cell>
          <cell r="S9896">
            <v>70</v>
          </cell>
        </row>
        <row r="9897">
          <cell r="A9897" t="str">
            <v>421110016All</v>
          </cell>
          <cell r="B9897">
            <v>41</v>
          </cell>
          <cell r="R9897" t="str">
            <v>421070051All</v>
          </cell>
          <cell r="S9897">
            <v>32</v>
          </cell>
        </row>
        <row r="9898">
          <cell r="A9898" t="str">
            <v>421110041All</v>
          </cell>
          <cell r="B9898">
            <v>67</v>
          </cell>
          <cell r="R9898" t="str">
            <v>421070081All</v>
          </cell>
          <cell r="S9898">
            <v>25</v>
          </cell>
        </row>
        <row r="9899">
          <cell r="A9899" t="str">
            <v>421110051All</v>
          </cell>
          <cell r="B9899">
            <v>32</v>
          </cell>
          <cell r="R9899" t="str">
            <v>421070091All</v>
          </cell>
          <cell r="S9899">
            <v>51</v>
          </cell>
        </row>
        <row r="9900">
          <cell r="A9900" t="str">
            <v>421110081All</v>
          </cell>
          <cell r="B9900">
            <v>24</v>
          </cell>
          <cell r="R9900" t="str">
            <v>421090011All</v>
          </cell>
          <cell r="S9900">
            <v>31</v>
          </cell>
        </row>
        <row r="9901">
          <cell r="A9901" t="str">
            <v>421130016All</v>
          </cell>
          <cell r="B9901">
            <v>41</v>
          </cell>
          <cell r="R9901" t="str">
            <v>421090016All</v>
          </cell>
          <cell r="S9901">
            <v>41</v>
          </cell>
        </row>
        <row r="9902">
          <cell r="A9902" t="str">
            <v>421130041All</v>
          </cell>
          <cell r="B9902">
            <v>67</v>
          </cell>
          <cell r="R9902" t="str">
            <v>421090041All</v>
          </cell>
          <cell r="S9902">
            <v>69</v>
          </cell>
        </row>
        <row r="9903">
          <cell r="A9903" t="str">
            <v>421150016All</v>
          </cell>
          <cell r="B9903">
            <v>41</v>
          </cell>
          <cell r="R9903" t="str">
            <v>421090051All</v>
          </cell>
          <cell r="S9903">
            <v>32</v>
          </cell>
        </row>
        <row r="9904">
          <cell r="A9904" t="str">
            <v>421150041All</v>
          </cell>
          <cell r="B9904">
            <v>63</v>
          </cell>
          <cell r="R9904" t="str">
            <v>421090081All</v>
          </cell>
          <cell r="S9904">
            <v>25</v>
          </cell>
        </row>
        <row r="9905">
          <cell r="A9905" t="str">
            <v>421170011All</v>
          </cell>
          <cell r="B9905">
            <v>32</v>
          </cell>
          <cell r="R9905" t="str">
            <v>421090091All</v>
          </cell>
          <cell r="S9905">
            <v>42</v>
          </cell>
        </row>
        <row r="9906">
          <cell r="A9906" t="str">
            <v>421170016All</v>
          </cell>
          <cell r="B9906">
            <v>41</v>
          </cell>
          <cell r="R9906" t="str">
            <v>421110011All</v>
          </cell>
          <cell r="S9906">
            <v>32</v>
          </cell>
        </row>
        <row r="9907">
          <cell r="A9907" t="str">
            <v>421170041All</v>
          </cell>
          <cell r="B9907">
            <v>68</v>
          </cell>
          <cell r="R9907" t="str">
            <v>421110016All</v>
          </cell>
          <cell r="S9907">
            <v>41</v>
          </cell>
        </row>
        <row r="9908">
          <cell r="A9908" t="str">
            <v>421170051All</v>
          </cell>
          <cell r="B9908">
            <v>32</v>
          </cell>
          <cell r="R9908" t="str">
            <v>421110041All</v>
          </cell>
          <cell r="S9908">
            <v>67</v>
          </cell>
        </row>
        <row r="9909">
          <cell r="A9909" t="str">
            <v>421170081All</v>
          </cell>
          <cell r="B9909">
            <v>25</v>
          </cell>
          <cell r="R9909" t="str">
            <v>421110051All</v>
          </cell>
          <cell r="S9909">
            <v>32</v>
          </cell>
        </row>
        <row r="9910">
          <cell r="A9910" t="str">
            <v>421190011All</v>
          </cell>
          <cell r="B9910">
            <v>34</v>
          </cell>
          <cell r="R9910" t="str">
            <v>421110081All</v>
          </cell>
          <cell r="S9910">
            <v>24</v>
          </cell>
        </row>
        <row r="9911">
          <cell r="A9911" t="str">
            <v>421190016All</v>
          </cell>
          <cell r="B9911">
            <v>41</v>
          </cell>
          <cell r="R9911" t="str">
            <v>421130016All</v>
          </cell>
          <cell r="S9911">
            <v>41</v>
          </cell>
        </row>
        <row r="9912">
          <cell r="A9912" t="str">
            <v>421190041All</v>
          </cell>
          <cell r="B9912">
            <v>76</v>
          </cell>
          <cell r="R9912" t="str">
            <v>421130041All</v>
          </cell>
          <cell r="S9912">
            <v>67</v>
          </cell>
        </row>
        <row r="9913">
          <cell r="A9913" t="str">
            <v>421190051All</v>
          </cell>
          <cell r="B9913">
            <v>32</v>
          </cell>
          <cell r="R9913" t="str">
            <v>421150016All</v>
          </cell>
          <cell r="S9913">
            <v>41</v>
          </cell>
        </row>
        <row r="9914">
          <cell r="A9914" t="str">
            <v>421190081All</v>
          </cell>
          <cell r="B9914">
            <v>28</v>
          </cell>
          <cell r="R9914" t="str">
            <v>421150041All</v>
          </cell>
          <cell r="S9914">
            <v>63</v>
          </cell>
        </row>
        <row r="9915">
          <cell r="A9915" t="str">
            <v>421190091All</v>
          </cell>
          <cell r="B9915">
            <v>50</v>
          </cell>
          <cell r="R9915" t="str">
            <v>421170011All</v>
          </cell>
          <cell r="S9915">
            <v>32</v>
          </cell>
        </row>
        <row r="9916">
          <cell r="A9916" t="str">
            <v>421210011All</v>
          </cell>
          <cell r="B9916">
            <v>32</v>
          </cell>
          <cell r="R9916" t="str">
            <v>421170016All</v>
          </cell>
          <cell r="S9916">
            <v>41</v>
          </cell>
        </row>
        <row r="9917">
          <cell r="A9917" t="str">
            <v>421210016All</v>
          </cell>
          <cell r="B9917">
            <v>41</v>
          </cell>
          <cell r="R9917" t="str">
            <v>421170041All</v>
          </cell>
          <cell r="S9917">
            <v>68</v>
          </cell>
        </row>
        <row r="9918">
          <cell r="A9918" t="str">
            <v>421210041All</v>
          </cell>
          <cell r="B9918">
            <v>71</v>
          </cell>
          <cell r="R9918" t="str">
            <v>421170051All</v>
          </cell>
          <cell r="S9918">
            <v>32</v>
          </cell>
        </row>
        <row r="9919">
          <cell r="A9919" t="str">
            <v>421210051All</v>
          </cell>
          <cell r="B9919">
            <v>32</v>
          </cell>
          <cell r="R9919" t="str">
            <v>421170081All</v>
          </cell>
          <cell r="S9919">
            <v>25</v>
          </cell>
        </row>
        <row r="9920">
          <cell r="A9920" t="str">
            <v>421210081All</v>
          </cell>
          <cell r="B9920">
            <v>27</v>
          </cell>
          <cell r="R9920" t="str">
            <v>421190011All</v>
          </cell>
          <cell r="S9920">
            <v>34</v>
          </cell>
        </row>
        <row r="9921">
          <cell r="A9921" t="str">
            <v>421230016All</v>
          </cell>
          <cell r="B9921">
            <v>41</v>
          </cell>
          <cell r="R9921" t="str">
            <v>421190016All</v>
          </cell>
          <cell r="S9921">
            <v>41</v>
          </cell>
        </row>
        <row r="9922">
          <cell r="A9922" t="str">
            <v>421230041All</v>
          </cell>
          <cell r="B9922">
            <v>69</v>
          </cell>
          <cell r="R9922" t="str">
            <v>421190041All</v>
          </cell>
          <cell r="S9922">
            <v>76</v>
          </cell>
        </row>
        <row r="9923">
          <cell r="A9923" t="str">
            <v>421230051All</v>
          </cell>
          <cell r="B9923">
            <v>32</v>
          </cell>
          <cell r="R9923" t="str">
            <v>421190051All</v>
          </cell>
          <cell r="S9923">
            <v>32</v>
          </cell>
        </row>
        <row r="9924">
          <cell r="A9924" t="str">
            <v>421250011All</v>
          </cell>
          <cell r="B9924">
            <v>32</v>
          </cell>
          <cell r="R9924" t="str">
            <v>421190081All</v>
          </cell>
          <cell r="S9924">
            <v>28</v>
          </cell>
        </row>
        <row r="9925">
          <cell r="A9925" t="str">
            <v>421250016All</v>
          </cell>
          <cell r="B9925">
            <v>41</v>
          </cell>
          <cell r="R9925" t="str">
            <v>421190091All</v>
          </cell>
          <cell r="S9925">
            <v>50</v>
          </cell>
        </row>
        <row r="9926">
          <cell r="A9926" t="str">
            <v>421250041All</v>
          </cell>
          <cell r="B9926">
            <v>64</v>
          </cell>
          <cell r="R9926" t="str">
            <v>421210011All</v>
          </cell>
          <cell r="S9926">
            <v>32</v>
          </cell>
        </row>
        <row r="9927">
          <cell r="A9927" t="str">
            <v>421250051All</v>
          </cell>
          <cell r="B9927">
            <v>32</v>
          </cell>
          <cell r="R9927" t="str">
            <v>421210016All</v>
          </cell>
          <cell r="S9927">
            <v>41</v>
          </cell>
        </row>
        <row r="9928">
          <cell r="A9928" t="str">
            <v>421250081All</v>
          </cell>
          <cell r="B9928">
            <v>25</v>
          </cell>
          <cell r="R9928" t="str">
            <v>421210041All</v>
          </cell>
          <cell r="S9928">
            <v>71</v>
          </cell>
        </row>
        <row r="9929">
          <cell r="A9929" t="str">
            <v>421270016All</v>
          </cell>
          <cell r="B9929">
            <v>41</v>
          </cell>
          <cell r="R9929" t="str">
            <v>421210051All</v>
          </cell>
          <cell r="S9929">
            <v>32</v>
          </cell>
        </row>
        <row r="9930">
          <cell r="A9930" t="str">
            <v>421270041All</v>
          </cell>
          <cell r="B9930">
            <v>69</v>
          </cell>
          <cell r="R9930" t="str">
            <v>421210081All</v>
          </cell>
          <cell r="S9930">
            <v>27</v>
          </cell>
        </row>
        <row r="9931">
          <cell r="A9931" t="str">
            <v>421290011All</v>
          </cell>
          <cell r="B9931">
            <v>32</v>
          </cell>
          <cell r="R9931" t="str">
            <v>421230016All</v>
          </cell>
          <cell r="S9931">
            <v>41</v>
          </cell>
        </row>
        <row r="9932">
          <cell r="A9932" t="str">
            <v>421290016All</v>
          </cell>
          <cell r="B9932">
            <v>41</v>
          </cell>
          <cell r="R9932" t="str">
            <v>421230041All</v>
          </cell>
          <cell r="S9932">
            <v>69</v>
          </cell>
        </row>
        <row r="9933">
          <cell r="A9933" t="str">
            <v>421290041All</v>
          </cell>
          <cell r="B9933">
            <v>69</v>
          </cell>
          <cell r="R9933" t="str">
            <v>421230051All</v>
          </cell>
          <cell r="S9933">
            <v>32</v>
          </cell>
        </row>
        <row r="9934">
          <cell r="A9934" t="str">
            <v>421290051All</v>
          </cell>
          <cell r="B9934">
            <v>32</v>
          </cell>
          <cell r="R9934" t="str">
            <v>421250011All</v>
          </cell>
          <cell r="S9934">
            <v>32</v>
          </cell>
        </row>
        <row r="9935">
          <cell r="A9935" t="str">
            <v>421290081All</v>
          </cell>
          <cell r="B9935">
            <v>25</v>
          </cell>
          <cell r="R9935" t="str">
            <v>421250016All</v>
          </cell>
          <cell r="S9935">
            <v>41</v>
          </cell>
        </row>
        <row r="9936">
          <cell r="A9936" t="str">
            <v>421310011All</v>
          </cell>
          <cell r="B9936">
            <v>32</v>
          </cell>
          <cell r="R9936" t="str">
            <v>421250041All</v>
          </cell>
          <cell r="S9936">
            <v>64</v>
          </cell>
        </row>
        <row r="9937">
          <cell r="A9937" t="str">
            <v>421310016All</v>
          </cell>
          <cell r="B9937">
            <v>41</v>
          </cell>
          <cell r="R9937" t="str">
            <v>421250051All</v>
          </cell>
          <cell r="S9937">
            <v>32</v>
          </cell>
        </row>
        <row r="9938">
          <cell r="A9938" t="str">
            <v>421310041All</v>
          </cell>
          <cell r="B9938">
            <v>69</v>
          </cell>
          <cell r="R9938" t="str">
            <v>421250081All</v>
          </cell>
          <cell r="S9938">
            <v>25</v>
          </cell>
        </row>
        <row r="9939">
          <cell r="A9939" t="str">
            <v>421310081All</v>
          </cell>
          <cell r="B9939">
            <v>25</v>
          </cell>
          <cell r="R9939" t="str">
            <v>421270016All</v>
          </cell>
          <cell r="S9939">
            <v>41</v>
          </cell>
        </row>
        <row r="9940">
          <cell r="A9940" t="str">
            <v>421330011All</v>
          </cell>
          <cell r="B9940">
            <v>41</v>
          </cell>
          <cell r="R9940" t="str">
            <v>421270041All</v>
          </cell>
          <cell r="S9940">
            <v>69</v>
          </cell>
        </row>
        <row r="9941">
          <cell r="A9941" t="str">
            <v>421330016All</v>
          </cell>
          <cell r="B9941">
            <v>41</v>
          </cell>
          <cell r="R9941" t="str">
            <v>421290011All</v>
          </cell>
          <cell r="S9941">
            <v>32</v>
          </cell>
        </row>
        <row r="9942">
          <cell r="A9942" t="str">
            <v>421330041All</v>
          </cell>
          <cell r="B9942">
            <v>83</v>
          </cell>
          <cell r="R9942" t="str">
            <v>421290016All</v>
          </cell>
          <cell r="S9942">
            <v>41</v>
          </cell>
        </row>
        <row r="9943">
          <cell r="A9943" t="str">
            <v>421330051All</v>
          </cell>
          <cell r="B9943">
            <v>32</v>
          </cell>
          <cell r="R9943" t="str">
            <v>421290041All</v>
          </cell>
          <cell r="S9943">
            <v>69</v>
          </cell>
        </row>
        <row r="9944">
          <cell r="A9944" t="str">
            <v>421330081All</v>
          </cell>
          <cell r="B9944">
            <v>27</v>
          </cell>
          <cell r="R9944" t="str">
            <v>421290051All</v>
          </cell>
          <cell r="S9944">
            <v>32</v>
          </cell>
        </row>
        <row r="9945">
          <cell r="A9945" t="str">
            <v>421330091All</v>
          </cell>
          <cell r="B9945">
            <v>53</v>
          </cell>
          <cell r="R9945" t="str">
            <v>421290081All</v>
          </cell>
          <cell r="S9945">
            <v>25</v>
          </cell>
        </row>
        <row r="9946">
          <cell r="A9946" t="str">
            <v>440010041All</v>
          </cell>
          <cell r="B9946">
            <v>70</v>
          </cell>
          <cell r="R9946" t="str">
            <v>421310011All</v>
          </cell>
          <cell r="S9946">
            <v>32</v>
          </cell>
        </row>
        <row r="9947">
          <cell r="A9947" t="str">
            <v>440030041All</v>
          </cell>
          <cell r="B9947">
            <v>70</v>
          </cell>
          <cell r="R9947" t="str">
            <v>421310016All</v>
          </cell>
          <cell r="S9947">
            <v>41</v>
          </cell>
        </row>
        <row r="9948">
          <cell r="A9948" t="str">
            <v>440050041All</v>
          </cell>
          <cell r="B9948">
            <v>70</v>
          </cell>
          <cell r="R9948" t="str">
            <v>421310041All</v>
          </cell>
          <cell r="S9948">
            <v>69</v>
          </cell>
        </row>
        <row r="9949">
          <cell r="A9949" t="str">
            <v>440070041All</v>
          </cell>
          <cell r="B9949">
            <v>70</v>
          </cell>
          <cell r="R9949" t="str">
            <v>421310081All</v>
          </cell>
          <cell r="S9949">
            <v>25</v>
          </cell>
        </row>
        <row r="9950">
          <cell r="A9950" t="str">
            <v>440090041All</v>
          </cell>
          <cell r="B9950">
            <v>70</v>
          </cell>
          <cell r="R9950" t="str">
            <v>421330011All</v>
          </cell>
          <cell r="S9950">
            <v>41</v>
          </cell>
        </row>
        <row r="9951">
          <cell r="A9951" t="str">
            <v>450010011All</v>
          </cell>
          <cell r="B9951">
            <v>28</v>
          </cell>
          <cell r="R9951" t="str">
            <v>421330016All</v>
          </cell>
          <cell r="S9951">
            <v>41</v>
          </cell>
        </row>
        <row r="9952">
          <cell r="A9952" t="str">
            <v>450010016All</v>
          </cell>
          <cell r="B9952">
            <v>34</v>
          </cell>
          <cell r="R9952" t="str">
            <v>421330041All</v>
          </cell>
          <cell r="S9952">
            <v>83</v>
          </cell>
        </row>
        <row r="9953">
          <cell r="A9953" t="str">
            <v>450010041All</v>
          </cell>
          <cell r="B9953">
            <v>46</v>
          </cell>
          <cell r="R9953" t="str">
            <v>421330051All</v>
          </cell>
          <cell r="S9953">
            <v>32</v>
          </cell>
        </row>
        <row r="9954">
          <cell r="A9954" t="str">
            <v>450010051All</v>
          </cell>
          <cell r="B9954">
            <v>27</v>
          </cell>
          <cell r="R9954" t="str">
            <v>421330081All</v>
          </cell>
          <cell r="S9954">
            <v>27</v>
          </cell>
        </row>
        <row r="9955">
          <cell r="A9955" t="str">
            <v>450010081All</v>
          </cell>
          <cell r="B9955">
            <v>13</v>
          </cell>
          <cell r="R9955" t="str">
            <v>421330091All</v>
          </cell>
          <cell r="S9955">
            <v>53</v>
          </cell>
        </row>
        <row r="9956">
          <cell r="A9956" t="str">
            <v>450030011All</v>
          </cell>
          <cell r="B9956">
            <v>24</v>
          </cell>
          <cell r="R9956" t="str">
            <v>440010041All</v>
          </cell>
          <cell r="S9956">
            <v>70</v>
          </cell>
        </row>
        <row r="9957">
          <cell r="A9957" t="str">
            <v>450030016All</v>
          </cell>
          <cell r="B9957">
            <v>34</v>
          </cell>
          <cell r="R9957" t="str">
            <v>440030041All</v>
          </cell>
          <cell r="S9957">
            <v>70</v>
          </cell>
        </row>
        <row r="9958">
          <cell r="A9958" t="str">
            <v>450030041All</v>
          </cell>
          <cell r="B9958">
            <v>50</v>
          </cell>
          <cell r="R9958" t="str">
            <v>440050041All</v>
          </cell>
          <cell r="S9958">
            <v>70</v>
          </cell>
        </row>
        <row r="9959">
          <cell r="A9959" t="str">
            <v>450030051All</v>
          </cell>
          <cell r="B9959">
            <v>27</v>
          </cell>
          <cell r="R9959" t="str">
            <v>440070041All</v>
          </cell>
          <cell r="S9959">
            <v>70</v>
          </cell>
        </row>
        <row r="9960">
          <cell r="A9960" t="str">
            <v>450030075All</v>
          </cell>
          <cell r="B9960">
            <v>2012</v>
          </cell>
          <cell r="R9960" t="str">
            <v>440090041All</v>
          </cell>
          <cell r="S9960">
            <v>70</v>
          </cell>
        </row>
        <row r="9961">
          <cell r="A9961" t="str">
            <v>450030081All</v>
          </cell>
          <cell r="B9961">
            <v>10</v>
          </cell>
          <cell r="R9961" t="str">
            <v>450010011All</v>
          </cell>
          <cell r="S9961">
            <v>28</v>
          </cell>
        </row>
        <row r="9962">
          <cell r="A9962" t="str">
            <v>450050011All</v>
          </cell>
          <cell r="B9962">
            <v>27</v>
          </cell>
          <cell r="R9962" t="str">
            <v>450010016All</v>
          </cell>
          <cell r="S9962">
            <v>34</v>
          </cell>
        </row>
        <row r="9963">
          <cell r="A9963" t="str">
            <v>450050011Irrigated</v>
          </cell>
          <cell r="B9963">
            <v>31</v>
          </cell>
          <cell r="R9963" t="str">
            <v>450010041All</v>
          </cell>
          <cell r="S9963">
            <v>46</v>
          </cell>
        </row>
        <row r="9964">
          <cell r="A9964" t="str">
            <v>450050011Nonirrigated</v>
          </cell>
          <cell r="B9964">
            <v>25</v>
          </cell>
          <cell r="R9964" t="str">
            <v>450010051All</v>
          </cell>
          <cell r="S9964">
            <v>27</v>
          </cell>
        </row>
        <row r="9965">
          <cell r="A9965" t="str">
            <v>450050016All</v>
          </cell>
          <cell r="B9965">
            <v>39</v>
          </cell>
          <cell r="R9965" t="str">
            <v>450010081All</v>
          </cell>
          <cell r="S9965">
            <v>13</v>
          </cell>
        </row>
        <row r="9966">
          <cell r="A9966" t="str">
            <v>450050016Irrigated</v>
          </cell>
          <cell r="B9966">
            <v>39</v>
          </cell>
          <cell r="R9966" t="str">
            <v>450030011All</v>
          </cell>
          <cell r="S9966">
            <v>24</v>
          </cell>
        </row>
        <row r="9967">
          <cell r="A9967" t="str">
            <v>450050016Nonirrigated</v>
          </cell>
          <cell r="B9967">
            <v>39</v>
          </cell>
          <cell r="R9967" t="str">
            <v>450030016All</v>
          </cell>
          <cell r="S9967">
            <v>34</v>
          </cell>
        </row>
        <row r="9968">
          <cell r="A9968" t="str">
            <v>450050041All</v>
          </cell>
          <cell r="B9968">
            <v>56</v>
          </cell>
          <cell r="R9968" t="str">
            <v>450030041All</v>
          </cell>
          <cell r="S9968">
            <v>50</v>
          </cell>
        </row>
        <row r="9969">
          <cell r="A9969" t="str">
            <v>450050041Irrigated</v>
          </cell>
          <cell r="B9969">
            <v>81</v>
          </cell>
          <cell r="R9969" t="str">
            <v>450030051All</v>
          </cell>
          <cell r="S9969">
            <v>27</v>
          </cell>
        </row>
        <row r="9970">
          <cell r="A9970" t="str">
            <v>450050041Nonirrigated</v>
          </cell>
          <cell r="B9970">
            <v>46</v>
          </cell>
          <cell r="R9970" t="str">
            <v>450030075All</v>
          </cell>
          <cell r="S9970">
            <v>2012</v>
          </cell>
        </row>
        <row r="9971">
          <cell r="A9971" t="str">
            <v>450050075All</v>
          </cell>
          <cell r="B9971">
            <v>2296</v>
          </cell>
          <cell r="R9971" t="str">
            <v>450030081All</v>
          </cell>
          <cell r="S9971">
            <v>10</v>
          </cell>
        </row>
        <row r="9972">
          <cell r="A9972" t="str">
            <v>450050075Irrigated</v>
          </cell>
          <cell r="B9972">
            <v>2701</v>
          </cell>
          <cell r="R9972" t="str">
            <v>450050011All</v>
          </cell>
          <cell r="S9972">
            <v>27</v>
          </cell>
        </row>
        <row r="9973">
          <cell r="A9973" t="str">
            <v>450050075Nonirrigated</v>
          </cell>
          <cell r="B9973">
            <v>2134</v>
          </cell>
          <cell r="R9973" t="str">
            <v>450050011Irrigated</v>
          </cell>
          <cell r="S9973">
            <v>31</v>
          </cell>
        </row>
        <row r="9974">
          <cell r="A9974" t="str">
            <v>450050081All</v>
          </cell>
          <cell r="B9974">
            <v>16</v>
          </cell>
          <cell r="R9974" t="str">
            <v>450050011NonIrrigated</v>
          </cell>
          <cell r="S9974">
            <v>25</v>
          </cell>
        </row>
        <row r="9975">
          <cell r="A9975" t="str">
            <v>450070011All</v>
          </cell>
          <cell r="B9975">
            <v>27</v>
          </cell>
          <cell r="R9975" t="str">
            <v>450050016All</v>
          </cell>
          <cell r="S9975">
            <v>39</v>
          </cell>
        </row>
        <row r="9976">
          <cell r="A9976" t="str">
            <v>450070016All</v>
          </cell>
          <cell r="B9976">
            <v>32</v>
          </cell>
          <cell r="R9976" t="str">
            <v>450050016Irrigated</v>
          </cell>
          <cell r="S9976">
            <v>39</v>
          </cell>
        </row>
        <row r="9977">
          <cell r="A9977" t="str">
            <v>450070041All</v>
          </cell>
          <cell r="B9977">
            <v>46</v>
          </cell>
          <cell r="R9977" t="str">
            <v>450050016NonIrrigated</v>
          </cell>
          <cell r="S9977">
            <v>39</v>
          </cell>
        </row>
        <row r="9978">
          <cell r="A9978" t="str">
            <v>450070051All</v>
          </cell>
          <cell r="B9978">
            <v>29</v>
          </cell>
          <cell r="R9978" t="str">
            <v>450050041All</v>
          </cell>
          <cell r="S9978">
            <v>56</v>
          </cell>
        </row>
        <row r="9979">
          <cell r="A9979" t="str">
            <v>450070081All</v>
          </cell>
          <cell r="B9979">
            <v>15</v>
          </cell>
          <cell r="R9979" t="str">
            <v>450050041Irrigated</v>
          </cell>
          <cell r="S9979">
            <v>81</v>
          </cell>
        </row>
        <row r="9980">
          <cell r="A9980" t="str">
            <v>450070091All</v>
          </cell>
          <cell r="B9980">
            <v>28</v>
          </cell>
          <cell r="R9980" t="str">
            <v>450050041NonIrrigated</v>
          </cell>
          <cell r="S9980">
            <v>46</v>
          </cell>
        </row>
        <row r="9981">
          <cell r="A9981" t="str">
            <v>450090011All</v>
          </cell>
          <cell r="B9981">
            <v>26</v>
          </cell>
          <cell r="R9981" t="str">
            <v>450050075All</v>
          </cell>
          <cell r="S9981">
            <v>2296</v>
          </cell>
        </row>
        <row r="9982">
          <cell r="A9982" t="str">
            <v>450090016All</v>
          </cell>
          <cell r="B9982">
            <v>39</v>
          </cell>
          <cell r="R9982" t="str">
            <v>450050075Irrigated</v>
          </cell>
          <cell r="S9982">
            <v>2701</v>
          </cell>
        </row>
        <row r="9983">
          <cell r="A9983" t="str">
            <v>450090041All</v>
          </cell>
          <cell r="B9983">
            <v>60</v>
          </cell>
          <cell r="R9983" t="str">
            <v>450050075NonIrrigated</v>
          </cell>
          <cell r="S9983">
            <v>2134</v>
          </cell>
        </row>
        <row r="9984">
          <cell r="A9984" t="str">
            <v>450090041Irrigated</v>
          </cell>
          <cell r="B9984">
            <v>81</v>
          </cell>
          <cell r="R9984" t="str">
            <v>450050081All</v>
          </cell>
          <cell r="S9984">
            <v>16</v>
          </cell>
        </row>
        <row r="9985">
          <cell r="A9985" t="str">
            <v>450090041Nonirrigated</v>
          </cell>
          <cell r="B9985">
            <v>45</v>
          </cell>
          <cell r="R9985" t="str">
            <v>450070011All</v>
          </cell>
          <cell r="S9985">
            <v>27</v>
          </cell>
        </row>
        <row r="9986">
          <cell r="A9986" t="str">
            <v>450090075All</v>
          </cell>
          <cell r="B9986">
            <v>2200</v>
          </cell>
          <cell r="R9986" t="str">
            <v>450070016All</v>
          </cell>
          <cell r="S9986">
            <v>32</v>
          </cell>
        </row>
        <row r="9987">
          <cell r="A9987" t="str">
            <v>450090081All</v>
          </cell>
          <cell r="B9987">
            <v>17</v>
          </cell>
          <cell r="R9987" t="str">
            <v>450070041All</v>
          </cell>
          <cell r="S9987">
            <v>46</v>
          </cell>
        </row>
        <row r="9988">
          <cell r="A9988" t="str">
            <v>450110011All</v>
          </cell>
          <cell r="B9988">
            <v>27</v>
          </cell>
          <cell r="R9988" t="str">
            <v>450070051All</v>
          </cell>
          <cell r="S9988">
            <v>29</v>
          </cell>
        </row>
        <row r="9989">
          <cell r="A9989" t="str">
            <v>450110011Irrigated</v>
          </cell>
          <cell r="B9989">
            <v>32</v>
          </cell>
          <cell r="R9989" t="str">
            <v>450070081All</v>
          </cell>
          <cell r="S9989">
            <v>15</v>
          </cell>
        </row>
        <row r="9990">
          <cell r="A9990" t="str">
            <v>450110011Nonirrigated</v>
          </cell>
          <cell r="B9990">
            <v>26</v>
          </cell>
          <cell r="R9990" t="str">
            <v>450070091All</v>
          </cell>
          <cell r="S9990">
            <v>28</v>
          </cell>
        </row>
        <row r="9991">
          <cell r="A9991" t="str">
            <v>450110016All</v>
          </cell>
          <cell r="B9991">
            <v>39</v>
          </cell>
          <cell r="R9991" t="str">
            <v>450090011All</v>
          </cell>
          <cell r="S9991">
            <v>26</v>
          </cell>
        </row>
        <row r="9992">
          <cell r="A9992" t="str">
            <v>450110041All</v>
          </cell>
          <cell r="B9992">
            <v>60</v>
          </cell>
          <cell r="R9992" t="str">
            <v>450090016All</v>
          </cell>
          <cell r="S9992">
            <v>39</v>
          </cell>
        </row>
        <row r="9993">
          <cell r="A9993" t="str">
            <v>450110075All</v>
          </cell>
          <cell r="B9993">
            <v>2051</v>
          </cell>
          <cell r="R9993" t="str">
            <v>450090041All</v>
          </cell>
          <cell r="S9993">
            <v>60</v>
          </cell>
        </row>
        <row r="9994">
          <cell r="A9994" t="str">
            <v>450110081All</v>
          </cell>
          <cell r="B9994">
            <v>15</v>
          </cell>
          <cell r="R9994" t="str">
            <v>450090041Irrigated</v>
          </cell>
          <cell r="S9994">
            <v>81</v>
          </cell>
        </row>
        <row r="9995">
          <cell r="A9995" t="str">
            <v>450130041All</v>
          </cell>
          <cell r="B9995">
            <v>60</v>
          </cell>
          <cell r="R9995" t="str">
            <v>450090041NonIrrigated</v>
          </cell>
          <cell r="S9995">
            <v>45</v>
          </cell>
        </row>
        <row r="9996">
          <cell r="A9996" t="str">
            <v>450130081All</v>
          </cell>
          <cell r="B9996">
            <v>17</v>
          </cell>
          <cell r="R9996" t="str">
            <v>450090075All</v>
          </cell>
          <cell r="S9996">
            <v>2200</v>
          </cell>
        </row>
        <row r="9997">
          <cell r="A9997" t="str">
            <v>450150011All</v>
          </cell>
          <cell r="B9997">
            <v>29</v>
          </cell>
          <cell r="R9997" t="str">
            <v>450090081All</v>
          </cell>
          <cell r="S9997">
            <v>17</v>
          </cell>
        </row>
        <row r="9998">
          <cell r="A9998" t="str">
            <v>450150016All</v>
          </cell>
          <cell r="B9998">
            <v>39</v>
          </cell>
          <cell r="R9998" t="str">
            <v>450110011All</v>
          </cell>
          <cell r="S9998">
            <v>27</v>
          </cell>
        </row>
        <row r="9999">
          <cell r="A9999" t="str">
            <v>450150041All</v>
          </cell>
          <cell r="B9999">
            <v>50</v>
          </cell>
          <cell r="R9999" t="str">
            <v>450110011Irrigated</v>
          </cell>
          <cell r="S9999">
            <v>32</v>
          </cell>
        </row>
        <row r="10000">
          <cell r="A10000" t="str">
            <v>450150081All</v>
          </cell>
          <cell r="B10000">
            <v>15</v>
          </cell>
          <cell r="R10000" t="str">
            <v>450110011NonIrrigated</v>
          </cell>
          <cell r="S10000">
            <v>26</v>
          </cell>
        </row>
        <row r="10001">
          <cell r="A10001" t="str">
            <v>450170011All</v>
          </cell>
          <cell r="B10001">
            <v>39</v>
          </cell>
          <cell r="R10001" t="str">
            <v>450110016All</v>
          </cell>
          <cell r="S10001">
            <v>39</v>
          </cell>
        </row>
        <row r="10002">
          <cell r="A10002" t="str">
            <v>450170011Irrigated</v>
          </cell>
          <cell r="B10002">
            <v>42</v>
          </cell>
          <cell r="R10002" t="str">
            <v>450110041All</v>
          </cell>
          <cell r="S10002">
            <v>60</v>
          </cell>
        </row>
        <row r="10003">
          <cell r="A10003" t="str">
            <v>450170011Nonirrigated</v>
          </cell>
          <cell r="B10003">
            <v>36</v>
          </cell>
          <cell r="R10003" t="str">
            <v>450110075All</v>
          </cell>
          <cell r="S10003">
            <v>2051</v>
          </cell>
        </row>
        <row r="10004">
          <cell r="A10004" t="str">
            <v>450170016All</v>
          </cell>
          <cell r="B10004">
            <v>43</v>
          </cell>
          <cell r="R10004" t="str">
            <v>450110081All</v>
          </cell>
          <cell r="S10004">
            <v>15</v>
          </cell>
        </row>
        <row r="10005">
          <cell r="A10005" t="str">
            <v>450170016Irrigated</v>
          </cell>
          <cell r="B10005">
            <v>43</v>
          </cell>
          <cell r="R10005" t="str">
            <v>450130041All</v>
          </cell>
          <cell r="S10005">
            <v>60</v>
          </cell>
        </row>
        <row r="10006">
          <cell r="A10006" t="str">
            <v>450170016Nonirrigated</v>
          </cell>
          <cell r="B10006">
            <v>43</v>
          </cell>
          <cell r="R10006" t="str">
            <v>450130081All</v>
          </cell>
          <cell r="S10006">
            <v>17</v>
          </cell>
        </row>
        <row r="10007">
          <cell r="A10007" t="str">
            <v>450170041All</v>
          </cell>
          <cell r="B10007">
            <v>88</v>
          </cell>
          <cell r="R10007" t="str">
            <v>450150011All</v>
          </cell>
          <cell r="S10007">
            <v>29</v>
          </cell>
        </row>
        <row r="10008">
          <cell r="A10008" t="str">
            <v>450170041Irrigated</v>
          </cell>
          <cell r="B10008">
            <v>105</v>
          </cell>
          <cell r="R10008" t="str">
            <v>450150016All</v>
          </cell>
          <cell r="S10008">
            <v>39</v>
          </cell>
        </row>
        <row r="10009">
          <cell r="A10009" t="str">
            <v>450170041Nonirrigated</v>
          </cell>
          <cell r="B10009">
            <v>59</v>
          </cell>
          <cell r="R10009" t="str">
            <v>450150041All</v>
          </cell>
          <cell r="S10009">
            <v>50</v>
          </cell>
        </row>
        <row r="10010">
          <cell r="A10010" t="str">
            <v>450170075All</v>
          </cell>
          <cell r="B10010">
            <v>2460</v>
          </cell>
          <cell r="R10010" t="str">
            <v>450150081All</v>
          </cell>
          <cell r="S10010">
            <v>15</v>
          </cell>
        </row>
        <row r="10011">
          <cell r="A10011" t="str">
            <v>450170075Irrigated</v>
          </cell>
          <cell r="B10011">
            <v>2772</v>
          </cell>
          <cell r="R10011" t="str">
            <v>450170011All</v>
          </cell>
          <cell r="S10011">
            <v>39</v>
          </cell>
        </row>
        <row r="10012">
          <cell r="A10012" t="str">
            <v>450170075Nonirrigated</v>
          </cell>
          <cell r="B10012">
            <v>2219</v>
          </cell>
          <cell r="R10012" t="str">
            <v>450170011Irrigated</v>
          </cell>
          <cell r="S10012">
            <v>42</v>
          </cell>
        </row>
        <row r="10013">
          <cell r="A10013" t="str">
            <v>450170081All</v>
          </cell>
          <cell r="B10013">
            <v>18</v>
          </cell>
          <cell r="R10013" t="str">
            <v>450170011NonIrrigated</v>
          </cell>
          <cell r="S10013">
            <v>36</v>
          </cell>
        </row>
        <row r="10014">
          <cell r="A10014" t="str">
            <v>450190011All</v>
          </cell>
          <cell r="B10014">
            <v>29</v>
          </cell>
          <cell r="R10014" t="str">
            <v>450170016All</v>
          </cell>
          <cell r="S10014">
            <v>43</v>
          </cell>
        </row>
        <row r="10015">
          <cell r="A10015" t="str">
            <v>450190041All</v>
          </cell>
          <cell r="B10015">
            <v>58</v>
          </cell>
          <cell r="R10015" t="str">
            <v>450170016Irrigated</v>
          </cell>
          <cell r="S10015">
            <v>43</v>
          </cell>
        </row>
        <row r="10016">
          <cell r="A10016" t="str">
            <v>450190081All</v>
          </cell>
          <cell r="B10016">
            <v>17</v>
          </cell>
          <cell r="R10016" t="str">
            <v>450170016NonIrrigated</v>
          </cell>
          <cell r="S10016">
            <v>43</v>
          </cell>
        </row>
        <row r="10017">
          <cell r="A10017" t="str">
            <v>450210011All</v>
          </cell>
          <cell r="B10017">
            <v>28</v>
          </cell>
          <cell r="R10017" t="str">
            <v>450170041All</v>
          </cell>
          <cell r="S10017">
            <v>88</v>
          </cell>
        </row>
        <row r="10018">
          <cell r="A10018" t="str">
            <v>450210016All</v>
          </cell>
          <cell r="B10018">
            <v>32</v>
          </cell>
          <cell r="R10018" t="str">
            <v>450170041Irrigated</v>
          </cell>
          <cell r="S10018">
            <v>105</v>
          </cell>
        </row>
        <row r="10019">
          <cell r="A10019" t="str">
            <v>450210041All</v>
          </cell>
          <cell r="B10019">
            <v>46</v>
          </cell>
          <cell r="R10019" t="str">
            <v>450170041NonIrrigated</v>
          </cell>
          <cell r="S10019">
            <v>59</v>
          </cell>
        </row>
        <row r="10020">
          <cell r="A10020" t="str">
            <v>450210081All</v>
          </cell>
          <cell r="B10020">
            <v>13</v>
          </cell>
          <cell r="R10020" t="str">
            <v>450170075All</v>
          </cell>
          <cell r="S10020">
            <v>2460</v>
          </cell>
        </row>
        <row r="10021">
          <cell r="A10021" t="str">
            <v>450230011All</v>
          </cell>
          <cell r="B10021">
            <v>28</v>
          </cell>
          <cell r="R10021" t="str">
            <v>450170075Irrigated</v>
          </cell>
          <cell r="S10021">
            <v>2772</v>
          </cell>
        </row>
        <row r="10022">
          <cell r="A10022" t="str">
            <v>450230016All</v>
          </cell>
          <cell r="B10022">
            <v>33</v>
          </cell>
          <cell r="R10022" t="str">
            <v>450170075NonIrrigated</v>
          </cell>
          <cell r="S10022">
            <v>2219</v>
          </cell>
        </row>
        <row r="10023">
          <cell r="A10023" t="str">
            <v>450230041All</v>
          </cell>
          <cell r="B10023">
            <v>60</v>
          </cell>
          <cell r="R10023" t="str">
            <v>450170081All</v>
          </cell>
          <cell r="S10023">
            <v>18</v>
          </cell>
        </row>
        <row r="10024">
          <cell r="A10024" t="str">
            <v>450230081All</v>
          </cell>
          <cell r="B10024">
            <v>16</v>
          </cell>
          <cell r="R10024" t="str">
            <v>450190011All</v>
          </cell>
          <cell r="S10024">
            <v>29</v>
          </cell>
        </row>
        <row r="10025">
          <cell r="A10025" t="str">
            <v>450250011All</v>
          </cell>
          <cell r="B10025">
            <v>36</v>
          </cell>
          <cell r="R10025" t="str">
            <v>450190041All</v>
          </cell>
          <cell r="S10025">
            <v>58</v>
          </cell>
        </row>
        <row r="10026">
          <cell r="A10026" t="str">
            <v>450250016All</v>
          </cell>
          <cell r="B10026">
            <v>36</v>
          </cell>
          <cell r="R10026" t="str">
            <v>450190081All</v>
          </cell>
          <cell r="S10026">
            <v>17</v>
          </cell>
        </row>
        <row r="10027">
          <cell r="A10027" t="str">
            <v>450250041All</v>
          </cell>
          <cell r="B10027">
            <v>65</v>
          </cell>
          <cell r="R10027" t="str">
            <v>450210011All</v>
          </cell>
          <cell r="S10027">
            <v>28</v>
          </cell>
        </row>
        <row r="10028">
          <cell r="A10028" t="str">
            <v>450250051All</v>
          </cell>
          <cell r="B10028">
            <v>27</v>
          </cell>
          <cell r="R10028" t="str">
            <v>450210016All</v>
          </cell>
          <cell r="S10028">
            <v>32</v>
          </cell>
        </row>
        <row r="10029">
          <cell r="A10029" t="str">
            <v>450250075All</v>
          </cell>
          <cell r="B10029">
            <v>1373</v>
          </cell>
          <cell r="R10029" t="str">
            <v>450210041All</v>
          </cell>
          <cell r="S10029">
            <v>46</v>
          </cell>
        </row>
        <row r="10030">
          <cell r="A10030" t="str">
            <v>450250081All</v>
          </cell>
          <cell r="B10030">
            <v>18</v>
          </cell>
          <cell r="R10030" t="str">
            <v>450210081All</v>
          </cell>
          <cell r="S10030">
            <v>13</v>
          </cell>
        </row>
        <row r="10031">
          <cell r="A10031" t="str">
            <v>450270011All</v>
          </cell>
          <cell r="B10031">
            <v>36</v>
          </cell>
          <cell r="R10031" t="str">
            <v>450230011All</v>
          </cell>
          <cell r="S10031">
            <v>28</v>
          </cell>
        </row>
        <row r="10032">
          <cell r="A10032" t="str">
            <v>450270016All</v>
          </cell>
          <cell r="B10032">
            <v>43</v>
          </cell>
          <cell r="R10032" t="str">
            <v>450230016All</v>
          </cell>
          <cell r="S10032">
            <v>33</v>
          </cell>
        </row>
        <row r="10033">
          <cell r="A10033" t="str">
            <v>450270041All</v>
          </cell>
          <cell r="B10033">
            <v>78</v>
          </cell>
          <cell r="R10033" t="str">
            <v>450230041All</v>
          </cell>
          <cell r="S10033">
            <v>60</v>
          </cell>
        </row>
        <row r="10034">
          <cell r="A10034" t="str">
            <v>450270051All</v>
          </cell>
          <cell r="B10034">
            <v>36</v>
          </cell>
          <cell r="R10034" t="str">
            <v>450230051All</v>
          </cell>
          <cell r="S10034">
            <v>27</v>
          </cell>
        </row>
        <row r="10035">
          <cell r="A10035" t="str">
            <v>450270075All</v>
          </cell>
          <cell r="B10035">
            <v>2150</v>
          </cell>
          <cell r="R10035" t="str">
            <v>450230081All</v>
          </cell>
          <cell r="S10035">
            <v>16</v>
          </cell>
        </row>
        <row r="10036">
          <cell r="A10036" t="str">
            <v>450270081All</v>
          </cell>
          <cell r="B10036">
            <v>19</v>
          </cell>
          <cell r="R10036" t="str">
            <v>450250011All</v>
          </cell>
          <cell r="S10036">
            <v>36</v>
          </cell>
        </row>
        <row r="10037">
          <cell r="A10037" t="str">
            <v>450290011All</v>
          </cell>
          <cell r="B10037">
            <v>25</v>
          </cell>
          <cell r="R10037" t="str">
            <v>450250016All</v>
          </cell>
          <cell r="S10037">
            <v>36</v>
          </cell>
        </row>
        <row r="10038">
          <cell r="A10038" t="str">
            <v>450290016All</v>
          </cell>
          <cell r="B10038">
            <v>41</v>
          </cell>
          <cell r="R10038" t="str">
            <v>450250041All</v>
          </cell>
          <cell r="S10038">
            <v>65</v>
          </cell>
        </row>
        <row r="10039">
          <cell r="A10039" t="str">
            <v>450290041All</v>
          </cell>
          <cell r="B10039">
            <v>54</v>
          </cell>
          <cell r="R10039" t="str">
            <v>450250051All</v>
          </cell>
          <cell r="S10039">
            <v>27</v>
          </cell>
        </row>
        <row r="10040">
          <cell r="A10040" t="str">
            <v>450290075All</v>
          </cell>
          <cell r="B10040">
            <v>1875</v>
          </cell>
          <cell r="R10040" t="str">
            <v>450250075All</v>
          </cell>
          <cell r="S10040">
            <v>1373</v>
          </cell>
        </row>
        <row r="10041">
          <cell r="A10041" t="str">
            <v>450290081All</v>
          </cell>
          <cell r="B10041">
            <v>14</v>
          </cell>
          <cell r="R10041" t="str">
            <v>450250081All</v>
          </cell>
          <cell r="S10041">
            <v>18</v>
          </cell>
        </row>
        <row r="10042">
          <cell r="A10042" t="str">
            <v>450310011All</v>
          </cell>
          <cell r="B10042">
            <v>29</v>
          </cell>
          <cell r="R10042" t="str">
            <v>450270011All</v>
          </cell>
          <cell r="S10042">
            <v>36</v>
          </cell>
        </row>
        <row r="10043">
          <cell r="A10043" t="str">
            <v>450310016All</v>
          </cell>
          <cell r="B10043">
            <v>36</v>
          </cell>
          <cell r="R10043" t="str">
            <v>450270016All</v>
          </cell>
          <cell r="S10043">
            <v>43</v>
          </cell>
        </row>
        <row r="10044">
          <cell r="A10044" t="str">
            <v>450310041All</v>
          </cell>
          <cell r="B10044">
            <v>67</v>
          </cell>
          <cell r="R10044" t="str">
            <v>450270041All</v>
          </cell>
          <cell r="S10044">
            <v>78</v>
          </cell>
        </row>
        <row r="10045">
          <cell r="A10045" t="str">
            <v>450310075All</v>
          </cell>
          <cell r="B10045">
            <v>1987</v>
          </cell>
          <cell r="R10045" t="str">
            <v>450270051All</v>
          </cell>
          <cell r="S10045">
            <v>36</v>
          </cell>
        </row>
        <row r="10046">
          <cell r="A10046" t="str">
            <v>450310081All</v>
          </cell>
          <cell r="B10046">
            <v>15</v>
          </cell>
          <cell r="R10046" t="str">
            <v>450270075All</v>
          </cell>
          <cell r="S10046">
            <v>2150</v>
          </cell>
        </row>
        <row r="10047">
          <cell r="A10047" t="str">
            <v>450330011All</v>
          </cell>
          <cell r="B10047">
            <v>29</v>
          </cell>
          <cell r="R10047" t="str">
            <v>450270081All</v>
          </cell>
          <cell r="S10047">
            <v>19</v>
          </cell>
        </row>
        <row r="10048">
          <cell r="A10048" t="str">
            <v>450330016All</v>
          </cell>
          <cell r="B10048">
            <v>36</v>
          </cell>
          <cell r="R10048" t="str">
            <v>450290011All</v>
          </cell>
          <cell r="S10048">
            <v>25</v>
          </cell>
        </row>
        <row r="10049">
          <cell r="A10049" t="str">
            <v>450330041All</v>
          </cell>
          <cell r="B10049">
            <v>74</v>
          </cell>
          <cell r="R10049" t="str">
            <v>450290016All</v>
          </cell>
          <cell r="S10049">
            <v>41</v>
          </cell>
        </row>
        <row r="10050">
          <cell r="A10050" t="str">
            <v>450330051All</v>
          </cell>
          <cell r="B10050">
            <v>30</v>
          </cell>
          <cell r="R10050" t="str">
            <v>450290041All</v>
          </cell>
          <cell r="S10050">
            <v>54</v>
          </cell>
        </row>
        <row r="10051">
          <cell r="A10051" t="str">
            <v>450330075All</v>
          </cell>
          <cell r="B10051">
            <v>1838</v>
          </cell>
          <cell r="R10051" t="str">
            <v>450290075All</v>
          </cell>
          <cell r="S10051">
            <v>1875</v>
          </cell>
        </row>
        <row r="10052">
          <cell r="A10052" t="str">
            <v>450330081All</v>
          </cell>
          <cell r="B10052">
            <v>16</v>
          </cell>
          <cell r="R10052" t="str">
            <v>450290081All</v>
          </cell>
          <cell r="S10052">
            <v>14</v>
          </cell>
        </row>
        <row r="10053">
          <cell r="A10053" t="str">
            <v>450350011All</v>
          </cell>
          <cell r="B10053">
            <v>30</v>
          </cell>
          <cell r="R10053" t="str">
            <v>450310011All</v>
          </cell>
          <cell r="S10053">
            <v>29</v>
          </cell>
        </row>
        <row r="10054">
          <cell r="A10054" t="str">
            <v>450350016All</v>
          </cell>
          <cell r="B10054">
            <v>39</v>
          </cell>
          <cell r="R10054" t="str">
            <v>450310016All</v>
          </cell>
          <cell r="S10054">
            <v>36</v>
          </cell>
        </row>
        <row r="10055">
          <cell r="A10055" t="str">
            <v>450350041All</v>
          </cell>
          <cell r="B10055">
            <v>69</v>
          </cell>
          <cell r="R10055" t="str">
            <v>450310041All</v>
          </cell>
          <cell r="S10055">
            <v>67</v>
          </cell>
        </row>
        <row r="10056">
          <cell r="A10056" t="str">
            <v>450350075All</v>
          </cell>
          <cell r="B10056">
            <v>2230</v>
          </cell>
          <cell r="R10056" t="str">
            <v>450310075All</v>
          </cell>
          <cell r="S10056">
            <v>1987</v>
          </cell>
        </row>
        <row r="10057">
          <cell r="A10057" t="str">
            <v>450350081All</v>
          </cell>
          <cell r="B10057">
            <v>19</v>
          </cell>
          <cell r="R10057" t="str">
            <v>450310081All</v>
          </cell>
          <cell r="S10057">
            <v>15</v>
          </cell>
        </row>
        <row r="10058">
          <cell r="A10058" t="str">
            <v>450370011All</v>
          </cell>
          <cell r="B10058">
            <v>23</v>
          </cell>
          <cell r="R10058" t="str">
            <v>450330011All</v>
          </cell>
          <cell r="S10058">
            <v>29</v>
          </cell>
        </row>
        <row r="10059">
          <cell r="A10059" t="str">
            <v>450370016All</v>
          </cell>
          <cell r="B10059">
            <v>34</v>
          </cell>
          <cell r="R10059" t="str">
            <v>450330016All</v>
          </cell>
          <cell r="S10059">
            <v>36</v>
          </cell>
        </row>
        <row r="10060">
          <cell r="A10060" t="str">
            <v>450370041All</v>
          </cell>
          <cell r="B10060">
            <v>46</v>
          </cell>
          <cell r="R10060" t="str">
            <v>450330041All</v>
          </cell>
          <cell r="S10060">
            <v>74</v>
          </cell>
        </row>
        <row r="10061">
          <cell r="A10061" t="str">
            <v>450370081All</v>
          </cell>
          <cell r="B10061">
            <v>13</v>
          </cell>
          <cell r="R10061" t="str">
            <v>450330051All</v>
          </cell>
          <cell r="S10061">
            <v>30</v>
          </cell>
        </row>
        <row r="10062">
          <cell r="A10062" t="str">
            <v>450390011All</v>
          </cell>
          <cell r="B10062">
            <v>28</v>
          </cell>
          <cell r="R10062" t="str">
            <v>450330075All</v>
          </cell>
          <cell r="S10062">
            <v>1838</v>
          </cell>
        </row>
        <row r="10063">
          <cell r="A10063" t="str">
            <v>450390041All</v>
          </cell>
          <cell r="B10063">
            <v>60</v>
          </cell>
          <cell r="R10063" t="str">
            <v>450330081All</v>
          </cell>
          <cell r="S10063">
            <v>16</v>
          </cell>
        </row>
        <row r="10064">
          <cell r="A10064" t="str">
            <v>450390081All</v>
          </cell>
          <cell r="B10064">
            <v>16</v>
          </cell>
          <cell r="R10064" t="str">
            <v>450350011All</v>
          </cell>
          <cell r="S10064">
            <v>30</v>
          </cell>
        </row>
        <row r="10065">
          <cell r="A10065" t="str">
            <v>450410011All</v>
          </cell>
          <cell r="B10065">
            <v>27</v>
          </cell>
          <cell r="R10065" t="str">
            <v>450350016All</v>
          </cell>
          <cell r="S10065">
            <v>39</v>
          </cell>
        </row>
        <row r="10066">
          <cell r="A10066" t="str">
            <v>450410016All</v>
          </cell>
          <cell r="B10066">
            <v>36</v>
          </cell>
          <cell r="R10066" t="str">
            <v>450350041All</v>
          </cell>
          <cell r="S10066">
            <v>69</v>
          </cell>
        </row>
        <row r="10067">
          <cell r="A10067" t="str">
            <v>450410041All</v>
          </cell>
          <cell r="B10067">
            <v>62</v>
          </cell>
          <cell r="R10067" t="str">
            <v>450350075All</v>
          </cell>
          <cell r="S10067">
            <v>2230</v>
          </cell>
        </row>
        <row r="10068">
          <cell r="A10068" t="str">
            <v>450410051All</v>
          </cell>
          <cell r="B10068">
            <v>30</v>
          </cell>
          <cell r="R10068" t="str">
            <v>450350081All</v>
          </cell>
          <cell r="S10068">
            <v>19</v>
          </cell>
        </row>
        <row r="10069">
          <cell r="A10069" t="str">
            <v>450410075All</v>
          </cell>
          <cell r="B10069">
            <v>1548</v>
          </cell>
          <cell r="R10069" t="str">
            <v>450370011All</v>
          </cell>
          <cell r="S10069">
            <v>23</v>
          </cell>
        </row>
        <row r="10070">
          <cell r="A10070" t="str">
            <v>450410081All</v>
          </cell>
          <cell r="B10070">
            <v>15</v>
          </cell>
          <cell r="R10070" t="str">
            <v>450370016All</v>
          </cell>
          <cell r="S10070">
            <v>34</v>
          </cell>
        </row>
        <row r="10071">
          <cell r="A10071" t="str">
            <v>450430011All</v>
          </cell>
          <cell r="B10071">
            <v>27</v>
          </cell>
          <cell r="R10071" t="str">
            <v>450370041All</v>
          </cell>
          <cell r="S10071">
            <v>46</v>
          </cell>
        </row>
        <row r="10072">
          <cell r="A10072" t="str">
            <v>450430041All</v>
          </cell>
          <cell r="B10072">
            <v>62</v>
          </cell>
          <cell r="R10072" t="str">
            <v>450370081All</v>
          </cell>
          <cell r="S10072">
            <v>13</v>
          </cell>
        </row>
        <row r="10073">
          <cell r="A10073" t="str">
            <v>450430075All</v>
          </cell>
          <cell r="B10073">
            <v>1783</v>
          </cell>
          <cell r="R10073" t="str">
            <v>450390011All</v>
          </cell>
          <cell r="S10073">
            <v>28</v>
          </cell>
        </row>
        <row r="10074">
          <cell r="A10074" t="str">
            <v>450430081All</v>
          </cell>
          <cell r="B10074">
            <v>15</v>
          </cell>
          <cell r="R10074" t="str">
            <v>450390041All</v>
          </cell>
          <cell r="S10074">
            <v>60</v>
          </cell>
        </row>
        <row r="10075">
          <cell r="A10075" t="str">
            <v>450450011All</v>
          </cell>
          <cell r="B10075">
            <v>26</v>
          </cell>
          <cell r="R10075" t="str">
            <v>450390081All</v>
          </cell>
          <cell r="S10075">
            <v>16</v>
          </cell>
        </row>
        <row r="10076">
          <cell r="A10076" t="str">
            <v>450450016All</v>
          </cell>
          <cell r="B10076">
            <v>32</v>
          </cell>
          <cell r="R10076" t="str">
            <v>450410011All</v>
          </cell>
          <cell r="S10076">
            <v>27</v>
          </cell>
        </row>
        <row r="10077">
          <cell r="A10077" t="str">
            <v>450450041All</v>
          </cell>
          <cell r="B10077">
            <v>46</v>
          </cell>
          <cell r="R10077" t="str">
            <v>450410016All</v>
          </cell>
          <cell r="S10077">
            <v>36</v>
          </cell>
        </row>
        <row r="10078">
          <cell r="A10078" t="str">
            <v>450450081All</v>
          </cell>
          <cell r="B10078">
            <v>13</v>
          </cell>
          <cell r="R10078" t="str">
            <v>450410041All</v>
          </cell>
          <cell r="S10078">
            <v>62</v>
          </cell>
        </row>
        <row r="10079">
          <cell r="A10079" t="str">
            <v>450470011All</v>
          </cell>
          <cell r="B10079">
            <v>28</v>
          </cell>
          <cell r="R10079" t="str">
            <v>450410051All</v>
          </cell>
          <cell r="S10079">
            <v>30</v>
          </cell>
        </row>
        <row r="10080">
          <cell r="A10080" t="str">
            <v>450470041All</v>
          </cell>
          <cell r="B10080">
            <v>46</v>
          </cell>
          <cell r="R10080" t="str">
            <v>450410075All</v>
          </cell>
          <cell r="S10080">
            <v>1548</v>
          </cell>
        </row>
        <row r="10081">
          <cell r="A10081" t="str">
            <v>450470081All</v>
          </cell>
          <cell r="B10081">
            <v>13</v>
          </cell>
          <cell r="R10081" t="str">
            <v>450410081All</v>
          </cell>
          <cell r="S10081">
            <v>15</v>
          </cell>
        </row>
        <row r="10082">
          <cell r="A10082" t="str">
            <v>450490011All</v>
          </cell>
          <cell r="B10082">
            <v>27</v>
          </cell>
          <cell r="R10082" t="str">
            <v>450430011All</v>
          </cell>
          <cell r="S10082">
            <v>27</v>
          </cell>
        </row>
        <row r="10083">
          <cell r="A10083" t="str">
            <v>450490016All</v>
          </cell>
          <cell r="B10083">
            <v>39</v>
          </cell>
          <cell r="R10083" t="str">
            <v>450430041All</v>
          </cell>
          <cell r="S10083">
            <v>62</v>
          </cell>
        </row>
        <row r="10084">
          <cell r="A10084" t="str">
            <v>450490041All</v>
          </cell>
          <cell r="B10084">
            <v>69</v>
          </cell>
          <cell r="R10084" t="str">
            <v>450430075All</v>
          </cell>
          <cell r="S10084">
            <v>1783</v>
          </cell>
        </row>
        <row r="10085">
          <cell r="A10085" t="str">
            <v>450490051All</v>
          </cell>
          <cell r="B10085">
            <v>27</v>
          </cell>
          <cell r="R10085" t="str">
            <v>450430081All</v>
          </cell>
          <cell r="S10085">
            <v>15</v>
          </cell>
        </row>
        <row r="10086">
          <cell r="A10086" t="str">
            <v>450490075All</v>
          </cell>
          <cell r="B10086">
            <v>2221</v>
          </cell>
          <cell r="R10086" t="str">
            <v>450450011All</v>
          </cell>
          <cell r="S10086">
            <v>26</v>
          </cell>
        </row>
        <row r="10087">
          <cell r="A10087" t="str">
            <v>450490081All</v>
          </cell>
          <cell r="B10087">
            <v>18</v>
          </cell>
          <cell r="R10087" t="str">
            <v>450450016All</v>
          </cell>
          <cell r="S10087">
            <v>32</v>
          </cell>
        </row>
        <row r="10088">
          <cell r="A10088" t="str">
            <v>450510011All</v>
          </cell>
          <cell r="B10088">
            <v>27</v>
          </cell>
          <cell r="R10088" t="str">
            <v>450450041All</v>
          </cell>
          <cell r="S10088">
            <v>46</v>
          </cell>
        </row>
        <row r="10089">
          <cell r="A10089" t="str">
            <v>450510016All</v>
          </cell>
          <cell r="B10089">
            <v>36</v>
          </cell>
          <cell r="R10089" t="str">
            <v>450450081All</v>
          </cell>
          <cell r="S10089">
            <v>13</v>
          </cell>
        </row>
        <row r="10090">
          <cell r="A10090" t="str">
            <v>450510041All</v>
          </cell>
          <cell r="B10090">
            <v>67</v>
          </cell>
          <cell r="R10090" t="str">
            <v>450470011All</v>
          </cell>
          <cell r="S10090">
            <v>28</v>
          </cell>
        </row>
        <row r="10091">
          <cell r="A10091" t="str">
            <v>450510075All</v>
          </cell>
          <cell r="B10091">
            <v>1568</v>
          </cell>
          <cell r="R10091" t="str">
            <v>450470041All</v>
          </cell>
          <cell r="S10091">
            <v>46</v>
          </cell>
        </row>
        <row r="10092">
          <cell r="A10092" t="str">
            <v>450510081All</v>
          </cell>
          <cell r="B10092">
            <v>14</v>
          </cell>
          <cell r="R10092" t="str">
            <v>450470081All</v>
          </cell>
          <cell r="S10092">
            <v>13</v>
          </cell>
        </row>
        <row r="10093">
          <cell r="A10093" t="str">
            <v>450530011All</v>
          </cell>
          <cell r="B10093">
            <v>29</v>
          </cell>
          <cell r="R10093" t="str">
            <v>450490011All</v>
          </cell>
          <cell r="S10093">
            <v>27</v>
          </cell>
        </row>
        <row r="10094">
          <cell r="A10094" t="str">
            <v>450530041All</v>
          </cell>
          <cell r="B10094">
            <v>49</v>
          </cell>
          <cell r="R10094" t="str">
            <v>450490016All</v>
          </cell>
          <cell r="S10094">
            <v>39</v>
          </cell>
        </row>
        <row r="10095">
          <cell r="A10095" t="str">
            <v>450530075All</v>
          </cell>
          <cell r="B10095">
            <v>2134</v>
          </cell>
          <cell r="R10095" t="str">
            <v>450490041All</v>
          </cell>
          <cell r="S10095">
            <v>69</v>
          </cell>
        </row>
        <row r="10096">
          <cell r="A10096" t="str">
            <v>450530081All</v>
          </cell>
          <cell r="B10096">
            <v>17</v>
          </cell>
          <cell r="R10096" t="str">
            <v>450490051All</v>
          </cell>
          <cell r="S10096">
            <v>27</v>
          </cell>
        </row>
        <row r="10097">
          <cell r="A10097" t="str">
            <v>450550011All</v>
          </cell>
          <cell r="B10097">
            <v>29</v>
          </cell>
          <cell r="R10097" t="str">
            <v>450490075All</v>
          </cell>
          <cell r="S10097">
            <v>2221</v>
          </cell>
        </row>
        <row r="10098">
          <cell r="A10098" t="str">
            <v>450550041All</v>
          </cell>
          <cell r="B10098">
            <v>69</v>
          </cell>
          <cell r="R10098" t="str">
            <v>450490081All</v>
          </cell>
          <cell r="S10098">
            <v>18</v>
          </cell>
        </row>
        <row r="10099">
          <cell r="A10099" t="str">
            <v>450550081All</v>
          </cell>
          <cell r="B10099">
            <v>14</v>
          </cell>
          <cell r="R10099" t="str">
            <v>450510011All</v>
          </cell>
          <cell r="S10099">
            <v>27</v>
          </cell>
        </row>
        <row r="10100">
          <cell r="A10100" t="str">
            <v>450570011All</v>
          </cell>
          <cell r="B10100">
            <v>28</v>
          </cell>
          <cell r="R10100" t="str">
            <v>450510016All</v>
          </cell>
          <cell r="S10100">
            <v>36</v>
          </cell>
        </row>
        <row r="10101">
          <cell r="A10101" t="str">
            <v>450570041All</v>
          </cell>
          <cell r="B10101">
            <v>60</v>
          </cell>
          <cell r="R10101" t="str">
            <v>450510041All</v>
          </cell>
          <cell r="S10101">
            <v>67</v>
          </cell>
        </row>
        <row r="10102">
          <cell r="A10102" t="str">
            <v>450570081All</v>
          </cell>
          <cell r="B10102">
            <v>16</v>
          </cell>
          <cell r="R10102" t="str">
            <v>450510075All</v>
          </cell>
          <cell r="S10102">
            <v>1568</v>
          </cell>
        </row>
        <row r="10103">
          <cell r="A10103" t="str">
            <v>450590011All</v>
          </cell>
          <cell r="B10103">
            <v>24</v>
          </cell>
          <cell r="R10103" t="str">
            <v>450510081All</v>
          </cell>
          <cell r="S10103">
            <v>14</v>
          </cell>
        </row>
        <row r="10104">
          <cell r="A10104" t="str">
            <v>450590016All</v>
          </cell>
          <cell r="B10104">
            <v>32</v>
          </cell>
          <cell r="R10104" t="str">
            <v>450530011All</v>
          </cell>
          <cell r="S10104">
            <v>29</v>
          </cell>
        </row>
        <row r="10105">
          <cell r="A10105" t="str">
            <v>450590041All</v>
          </cell>
          <cell r="B10105">
            <v>51</v>
          </cell>
          <cell r="R10105" t="str">
            <v>450530041All</v>
          </cell>
          <cell r="S10105">
            <v>49</v>
          </cell>
        </row>
        <row r="10106">
          <cell r="A10106" t="str">
            <v>450590051All</v>
          </cell>
          <cell r="B10106">
            <v>29</v>
          </cell>
          <cell r="R10106" t="str">
            <v>450530075All</v>
          </cell>
          <cell r="S10106">
            <v>2134</v>
          </cell>
        </row>
        <row r="10107">
          <cell r="A10107" t="str">
            <v>450590081All</v>
          </cell>
          <cell r="B10107">
            <v>13</v>
          </cell>
          <cell r="R10107" t="str">
            <v>450530081All</v>
          </cell>
          <cell r="S10107">
            <v>17</v>
          </cell>
        </row>
        <row r="10108">
          <cell r="A10108" t="str">
            <v>450610011All</v>
          </cell>
          <cell r="B10108">
            <v>34</v>
          </cell>
          <cell r="R10108" t="str">
            <v>450550011All</v>
          </cell>
          <cell r="S10108">
            <v>29</v>
          </cell>
        </row>
        <row r="10109">
          <cell r="A10109" t="str">
            <v>450610016All</v>
          </cell>
          <cell r="B10109">
            <v>43</v>
          </cell>
          <cell r="R10109" t="str">
            <v>450550041All</v>
          </cell>
          <cell r="S10109">
            <v>69</v>
          </cell>
        </row>
        <row r="10110">
          <cell r="A10110" t="str">
            <v>450610041All</v>
          </cell>
          <cell r="B10110">
            <v>76</v>
          </cell>
          <cell r="R10110" t="str">
            <v>450550075All</v>
          </cell>
          <cell r="S10110">
            <v>1575</v>
          </cell>
        </row>
        <row r="10111">
          <cell r="A10111" t="str">
            <v>450610051All</v>
          </cell>
          <cell r="B10111">
            <v>36</v>
          </cell>
          <cell r="R10111" t="str">
            <v>450550081All</v>
          </cell>
          <cell r="S10111">
            <v>14</v>
          </cell>
        </row>
        <row r="10112">
          <cell r="A10112" t="str">
            <v>450610075All</v>
          </cell>
          <cell r="B10112">
            <v>2146</v>
          </cell>
          <cell r="R10112" t="str">
            <v>450570011All</v>
          </cell>
          <cell r="S10112">
            <v>28</v>
          </cell>
        </row>
        <row r="10113">
          <cell r="A10113" t="str">
            <v>450610081All</v>
          </cell>
          <cell r="B10113">
            <v>19</v>
          </cell>
          <cell r="R10113" t="str">
            <v>450570041All</v>
          </cell>
          <cell r="S10113">
            <v>60</v>
          </cell>
        </row>
        <row r="10114">
          <cell r="A10114" t="str">
            <v>450630011All</v>
          </cell>
          <cell r="B10114">
            <v>29</v>
          </cell>
          <cell r="R10114" t="str">
            <v>450570081All</v>
          </cell>
          <cell r="S10114">
            <v>16</v>
          </cell>
        </row>
        <row r="10115">
          <cell r="A10115" t="str">
            <v>450630011Irrigated</v>
          </cell>
          <cell r="B10115">
            <v>31</v>
          </cell>
          <cell r="R10115" t="str">
            <v>450590011All</v>
          </cell>
          <cell r="S10115">
            <v>24</v>
          </cell>
        </row>
        <row r="10116">
          <cell r="A10116" t="str">
            <v>450630011Nonirrigated</v>
          </cell>
          <cell r="B10116">
            <v>25</v>
          </cell>
          <cell r="R10116" t="str">
            <v>450590016All</v>
          </cell>
          <cell r="S10116">
            <v>32</v>
          </cell>
        </row>
        <row r="10117">
          <cell r="A10117" t="str">
            <v>450630016All</v>
          </cell>
          <cell r="B10117">
            <v>43</v>
          </cell>
          <cell r="R10117" t="str">
            <v>450590041All</v>
          </cell>
          <cell r="S10117">
            <v>51</v>
          </cell>
        </row>
        <row r="10118">
          <cell r="A10118" t="str">
            <v>450630041All</v>
          </cell>
          <cell r="B10118">
            <v>83</v>
          </cell>
          <cell r="R10118" t="str">
            <v>450590051All</v>
          </cell>
          <cell r="S10118">
            <v>29</v>
          </cell>
        </row>
        <row r="10119">
          <cell r="A10119" t="str">
            <v>450630041Irrigated</v>
          </cell>
          <cell r="B10119">
            <v>105</v>
          </cell>
          <cell r="R10119" t="str">
            <v>450590081All</v>
          </cell>
          <cell r="S10119">
            <v>13</v>
          </cell>
        </row>
        <row r="10120">
          <cell r="A10120" t="str">
            <v>450630041Nonirrigated</v>
          </cell>
          <cell r="B10120">
            <v>60</v>
          </cell>
          <cell r="R10120" t="str">
            <v>450590091All</v>
          </cell>
          <cell r="S10120">
            <v>29</v>
          </cell>
        </row>
        <row r="10121">
          <cell r="A10121" t="str">
            <v>450630051All</v>
          </cell>
          <cell r="B10121">
            <v>32</v>
          </cell>
          <cell r="R10121" t="str">
            <v>450610011All</v>
          </cell>
          <cell r="S10121">
            <v>34</v>
          </cell>
        </row>
        <row r="10122">
          <cell r="A10122" t="str">
            <v>450630075All</v>
          </cell>
          <cell r="B10122">
            <v>2168</v>
          </cell>
          <cell r="R10122" t="str">
            <v>450610016All</v>
          </cell>
          <cell r="S10122">
            <v>43</v>
          </cell>
        </row>
        <row r="10123">
          <cell r="A10123" t="str">
            <v>450630081All</v>
          </cell>
          <cell r="B10123">
            <v>12</v>
          </cell>
          <cell r="R10123" t="str">
            <v>450610041All</v>
          </cell>
          <cell r="S10123">
            <v>76</v>
          </cell>
        </row>
        <row r="10124">
          <cell r="A10124" t="str">
            <v>450650041All</v>
          </cell>
          <cell r="B10124">
            <v>46</v>
          </cell>
          <cell r="R10124" t="str">
            <v>450610051All</v>
          </cell>
          <cell r="S10124">
            <v>36</v>
          </cell>
        </row>
        <row r="10125">
          <cell r="A10125" t="str">
            <v>450670011All</v>
          </cell>
          <cell r="B10125">
            <v>24</v>
          </cell>
          <cell r="R10125" t="str">
            <v>450610075All</v>
          </cell>
          <cell r="S10125">
            <v>2146</v>
          </cell>
        </row>
        <row r="10126">
          <cell r="A10126" t="str">
            <v>450670016All</v>
          </cell>
          <cell r="B10126">
            <v>36</v>
          </cell>
          <cell r="R10126" t="str">
            <v>450610081All</v>
          </cell>
          <cell r="S10126">
            <v>19</v>
          </cell>
        </row>
        <row r="10127">
          <cell r="A10127" t="str">
            <v>450670041All</v>
          </cell>
          <cell r="B10127">
            <v>73</v>
          </cell>
          <cell r="R10127" t="str">
            <v>450630011All</v>
          </cell>
          <cell r="S10127">
            <v>29</v>
          </cell>
        </row>
        <row r="10128">
          <cell r="A10128" t="str">
            <v>450670051All</v>
          </cell>
          <cell r="B10128">
            <v>30</v>
          </cell>
          <cell r="R10128" t="str">
            <v>450630011Irrigated</v>
          </cell>
          <cell r="S10128">
            <v>31</v>
          </cell>
        </row>
        <row r="10129">
          <cell r="A10129" t="str">
            <v>450670075All</v>
          </cell>
          <cell r="B10129">
            <v>1756</v>
          </cell>
          <cell r="R10129" t="str">
            <v>450630011NonIrrigated</v>
          </cell>
          <cell r="S10129">
            <v>25</v>
          </cell>
        </row>
        <row r="10130">
          <cell r="A10130" t="str">
            <v>450670081All</v>
          </cell>
          <cell r="B10130">
            <v>15</v>
          </cell>
          <cell r="R10130" t="str">
            <v>450630016All</v>
          </cell>
          <cell r="S10130">
            <v>43</v>
          </cell>
        </row>
        <row r="10131">
          <cell r="A10131" t="str">
            <v>450690011All</v>
          </cell>
          <cell r="B10131">
            <v>31</v>
          </cell>
          <cell r="R10131" t="str">
            <v>450630041All</v>
          </cell>
          <cell r="S10131">
            <v>83</v>
          </cell>
        </row>
        <row r="10132">
          <cell r="A10132" t="str">
            <v>450690016All</v>
          </cell>
          <cell r="B10132">
            <v>36</v>
          </cell>
          <cell r="R10132" t="str">
            <v>450630041Irrigated</v>
          </cell>
          <cell r="S10132">
            <v>105</v>
          </cell>
        </row>
        <row r="10133">
          <cell r="A10133" t="str">
            <v>450690041All</v>
          </cell>
          <cell r="B10133">
            <v>64</v>
          </cell>
          <cell r="R10133" t="str">
            <v>450630041NonIrrigated</v>
          </cell>
          <cell r="S10133">
            <v>60</v>
          </cell>
        </row>
        <row r="10134">
          <cell r="A10134" t="str">
            <v>450690075All</v>
          </cell>
          <cell r="B10134">
            <v>1996</v>
          </cell>
          <cell r="R10134" t="str">
            <v>450630051All</v>
          </cell>
          <cell r="S10134">
            <v>32</v>
          </cell>
        </row>
        <row r="10135">
          <cell r="A10135" t="str">
            <v>450690081All</v>
          </cell>
          <cell r="B10135">
            <v>15</v>
          </cell>
          <cell r="R10135" t="str">
            <v>450630075All</v>
          </cell>
          <cell r="S10135">
            <v>2168</v>
          </cell>
        </row>
        <row r="10136">
          <cell r="A10136" t="str">
            <v>450710011All</v>
          </cell>
          <cell r="B10136">
            <v>27</v>
          </cell>
          <cell r="R10136" t="str">
            <v>450630081All</v>
          </cell>
          <cell r="S10136">
            <v>12</v>
          </cell>
        </row>
        <row r="10137">
          <cell r="A10137" t="str">
            <v>450710016All</v>
          </cell>
          <cell r="B10137">
            <v>34</v>
          </cell>
          <cell r="R10137" t="str">
            <v>450650041All</v>
          </cell>
          <cell r="S10137">
            <v>46</v>
          </cell>
        </row>
        <row r="10138">
          <cell r="A10138" t="str">
            <v>450710041All</v>
          </cell>
          <cell r="B10138">
            <v>50</v>
          </cell>
          <cell r="R10138" t="str">
            <v>450670011All</v>
          </cell>
          <cell r="S10138">
            <v>24</v>
          </cell>
        </row>
        <row r="10139">
          <cell r="A10139" t="str">
            <v>450710051All</v>
          </cell>
          <cell r="B10139">
            <v>27</v>
          </cell>
          <cell r="R10139" t="str">
            <v>450670016All</v>
          </cell>
          <cell r="S10139">
            <v>36</v>
          </cell>
        </row>
        <row r="10140">
          <cell r="A10140" t="str">
            <v>450710081All</v>
          </cell>
          <cell r="B10140">
            <v>14</v>
          </cell>
          <cell r="R10140" t="str">
            <v>450670041All</v>
          </cell>
          <cell r="S10140">
            <v>73</v>
          </cell>
        </row>
        <row r="10141">
          <cell r="A10141" t="str">
            <v>450730011All</v>
          </cell>
          <cell r="B10141">
            <v>29</v>
          </cell>
          <cell r="R10141" t="str">
            <v>450670051All</v>
          </cell>
          <cell r="S10141">
            <v>30</v>
          </cell>
        </row>
        <row r="10142">
          <cell r="A10142" t="str">
            <v>450730016All</v>
          </cell>
          <cell r="B10142">
            <v>32</v>
          </cell>
          <cell r="R10142" t="str">
            <v>450670075All</v>
          </cell>
          <cell r="S10142">
            <v>1756</v>
          </cell>
        </row>
        <row r="10143">
          <cell r="A10143" t="str">
            <v>450730041All</v>
          </cell>
          <cell r="B10143">
            <v>46</v>
          </cell>
          <cell r="R10143" t="str">
            <v>450670081All</v>
          </cell>
          <cell r="S10143">
            <v>15</v>
          </cell>
        </row>
        <row r="10144">
          <cell r="A10144" t="str">
            <v>450730051All</v>
          </cell>
          <cell r="B10144">
            <v>29</v>
          </cell>
          <cell r="R10144" t="str">
            <v>450690011All</v>
          </cell>
          <cell r="S10144">
            <v>31</v>
          </cell>
        </row>
        <row r="10145">
          <cell r="A10145" t="str">
            <v>450730081All</v>
          </cell>
          <cell r="B10145">
            <v>13</v>
          </cell>
          <cell r="R10145" t="str">
            <v>450690016All</v>
          </cell>
          <cell r="S10145">
            <v>36</v>
          </cell>
        </row>
        <row r="10146">
          <cell r="A10146" t="str">
            <v>450750011All</v>
          </cell>
          <cell r="B10146">
            <v>36</v>
          </cell>
          <cell r="R10146" t="str">
            <v>450690041All</v>
          </cell>
          <cell r="S10146">
            <v>64</v>
          </cell>
        </row>
        <row r="10147">
          <cell r="A10147" t="str">
            <v>450750016All</v>
          </cell>
          <cell r="B10147">
            <v>43</v>
          </cell>
          <cell r="R10147" t="str">
            <v>450690075All</v>
          </cell>
          <cell r="S10147">
            <v>1996</v>
          </cell>
        </row>
        <row r="10148">
          <cell r="A10148" t="str">
            <v>450750041All</v>
          </cell>
          <cell r="B10148">
            <v>83</v>
          </cell>
          <cell r="R10148" t="str">
            <v>450690081All</v>
          </cell>
          <cell r="S10148">
            <v>15</v>
          </cell>
        </row>
        <row r="10149">
          <cell r="A10149" t="str">
            <v>450750041Irrigated</v>
          </cell>
          <cell r="B10149">
            <v>105</v>
          </cell>
          <cell r="R10149" t="str">
            <v>450710011All</v>
          </cell>
          <cell r="S10149">
            <v>27</v>
          </cell>
        </row>
        <row r="10150">
          <cell r="A10150" t="str">
            <v>450750041Nonirrigated</v>
          </cell>
          <cell r="B10150">
            <v>63</v>
          </cell>
          <cell r="R10150" t="str">
            <v>450710016All</v>
          </cell>
          <cell r="S10150">
            <v>34</v>
          </cell>
        </row>
        <row r="10151">
          <cell r="A10151" t="str">
            <v>450750051All</v>
          </cell>
          <cell r="B10151">
            <v>36</v>
          </cell>
          <cell r="R10151" t="str">
            <v>450710041All</v>
          </cell>
          <cell r="S10151">
            <v>50</v>
          </cell>
        </row>
        <row r="10152">
          <cell r="A10152" t="str">
            <v>450750075All</v>
          </cell>
          <cell r="B10152">
            <v>2234</v>
          </cell>
          <cell r="R10152" t="str">
            <v>450710051All</v>
          </cell>
          <cell r="S10152">
            <v>27</v>
          </cell>
        </row>
        <row r="10153">
          <cell r="A10153" t="str">
            <v>450750075Irrigated</v>
          </cell>
          <cell r="B10153">
            <v>2594</v>
          </cell>
          <cell r="R10153" t="str">
            <v>450710081All</v>
          </cell>
          <cell r="S10153">
            <v>14</v>
          </cell>
        </row>
        <row r="10154">
          <cell r="A10154" t="str">
            <v>450750075Nonirrigated</v>
          </cell>
          <cell r="B10154">
            <v>2117</v>
          </cell>
          <cell r="R10154" t="str">
            <v>450710091All</v>
          </cell>
          <cell r="S10154">
            <v>30</v>
          </cell>
        </row>
        <row r="10155">
          <cell r="A10155" t="str">
            <v>450750081All</v>
          </cell>
          <cell r="B10155">
            <v>19</v>
          </cell>
          <cell r="R10155" t="str">
            <v>450730011All</v>
          </cell>
          <cell r="S10155">
            <v>29</v>
          </cell>
        </row>
        <row r="10156">
          <cell r="A10156" t="str">
            <v>450770011All</v>
          </cell>
          <cell r="B10156">
            <v>28</v>
          </cell>
          <cell r="R10156" t="str">
            <v>450730016All</v>
          </cell>
          <cell r="S10156">
            <v>32</v>
          </cell>
        </row>
        <row r="10157">
          <cell r="A10157" t="str">
            <v>450770016All</v>
          </cell>
          <cell r="B10157">
            <v>32</v>
          </cell>
          <cell r="R10157" t="str">
            <v>450730041All</v>
          </cell>
          <cell r="S10157">
            <v>46</v>
          </cell>
        </row>
        <row r="10158">
          <cell r="A10158" t="str">
            <v>450770041All</v>
          </cell>
          <cell r="B10158">
            <v>46</v>
          </cell>
          <cell r="R10158" t="str">
            <v>450730051All</v>
          </cell>
          <cell r="S10158">
            <v>29</v>
          </cell>
        </row>
        <row r="10159">
          <cell r="A10159" t="str">
            <v>450770081All</v>
          </cell>
          <cell r="B10159">
            <v>13</v>
          </cell>
          <cell r="R10159" t="str">
            <v>450730081All</v>
          </cell>
          <cell r="S10159">
            <v>13</v>
          </cell>
        </row>
        <row r="10160">
          <cell r="A10160" t="str">
            <v>450790011All</v>
          </cell>
          <cell r="B10160">
            <v>35</v>
          </cell>
          <cell r="R10160" t="str">
            <v>450730091All</v>
          </cell>
          <cell r="S10160">
            <v>29</v>
          </cell>
        </row>
        <row r="10161">
          <cell r="A10161" t="str">
            <v>450790016All</v>
          </cell>
          <cell r="B10161">
            <v>43</v>
          </cell>
          <cell r="R10161" t="str">
            <v>450750011All</v>
          </cell>
          <cell r="S10161">
            <v>36</v>
          </cell>
        </row>
        <row r="10162">
          <cell r="A10162" t="str">
            <v>450790041All</v>
          </cell>
          <cell r="B10162">
            <v>84</v>
          </cell>
          <cell r="R10162" t="str">
            <v>450750016All</v>
          </cell>
          <cell r="S10162">
            <v>43</v>
          </cell>
        </row>
        <row r="10163">
          <cell r="A10163" t="str">
            <v>450790041Irrigated</v>
          </cell>
          <cell r="B10163">
            <v>105</v>
          </cell>
          <cell r="R10163" t="str">
            <v>450750041All</v>
          </cell>
          <cell r="S10163">
            <v>83</v>
          </cell>
        </row>
        <row r="10164">
          <cell r="A10164" t="str">
            <v>450790041Nonirrigated</v>
          </cell>
          <cell r="B10164">
            <v>69</v>
          </cell>
          <cell r="R10164" t="str">
            <v>450750041Irrigated</v>
          </cell>
          <cell r="S10164">
            <v>105</v>
          </cell>
        </row>
        <row r="10165">
          <cell r="A10165" t="str">
            <v>450790075All</v>
          </cell>
          <cell r="B10165">
            <v>1728</v>
          </cell>
          <cell r="R10165" t="str">
            <v>450750041NonIrrigated</v>
          </cell>
          <cell r="S10165">
            <v>63</v>
          </cell>
        </row>
        <row r="10166">
          <cell r="A10166" t="str">
            <v>450790081All</v>
          </cell>
          <cell r="B10166">
            <v>16</v>
          </cell>
          <cell r="R10166" t="str">
            <v>450750051All</v>
          </cell>
          <cell r="S10166">
            <v>36</v>
          </cell>
        </row>
        <row r="10167">
          <cell r="A10167" t="str">
            <v>450810011All</v>
          </cell>
          <cell r="B10167">
            <v>25</v>
          </cell>
          <cell r="R10167" t="str">
            <v>450750075All</v>
          </cell>
          <cell r="S10167">
            <v>2234</v>
          </cell>
        </row>
        <row r="10168">
          <cell r="A10168" t="str">
            <v>450810016All</v>
          </cell>
          <cell r="B10168">
            <v>34</v>
          </cell>
          <cell r="R10168" t="str">
            <v>450750075Irrigated</v>
          </cell>
          <cell r="S10168">
            <v>2594</v>
          </cell>
        </row>
        <row r="10169">
          <cell r="A10169" t="str">
            <v>450810041All</v>
          </cell>
          <cell r="B10169">
            <v>49</v>
          </cell>
          <cell r="R10169" t="str">
            <v>450750075NonIrrigated</v>
          </cell>
          <cell r="S10169">
            <v>2117</v>
          </cell>
        </row>
        <row r="10170">
          <cell r="A10170" t="str">
            <v>450810051All</v>
          </cell>
          <cell r="B10170">
            <v>27</v>
          </cell>
          <cell r="R10170" t="str">
            <v>450750081All</v>
          </cell>
          <cell r="S10170">
            <v>19</v>
          </cell>
        </row>
        <row r="10171">
          <cell r="A10171" t="str">
            <v>450810075All</v>
          </cell>
          <cell r="B10171">
            <v>1659</v>
          </cell>
          <cell r="R10171" t="str">
            <v>450770011All</v>
          </cell>
          <cell r="S10171">
            <v>28</v>
          </cell>
        </row>
        <row r="10172">
          <cell r="A10172" t="str">
            <v>450810081All</v>
          </cell>
          <cell r="B10172">
            <v>13</v>
          </cell>
          <cell r="R10172" t="str">
            <v>450770016All</v>
          </cell>
          <cell r="S10172">
            <v>32</v>
          </cell>
        </row>
        <row r="10173">
          <cell r="A10173" t="str">
            <v>450830011All</v>
          </cell>
          <cell r="B10173">
            <v>28</v>
          </cell>
          <cell r="R10173" t="str">
            <v>450770041All</v>
          </cell>
          <cell r="S10173">
            <v>46</v>
          </cell>
        </row>
        <row r="10174">
          <cell r="A10174" t="str">
            <v>450830016All</v>
          </cell>
          <cell r="B10174">
            <v>32</v>
          </cell>
          <cell r="R10174" t="str">
            <v>450770081All</v>
          </cell>
          <cell r="S10174">
            <v>13</v>
          </cell>
        </row>
        <row r="10175">
          <cell r="A10175" t="str">
            <v>450830041All</v>
          </cell>
          <cell r="B10175">
            <v>46</v>
          </cell>
          <cell r="R10175" t="str">
            <v>450790011All</v>
          </cell>
          <cell r="S10175">
            <v>35</v>
          </cell>
        </row>
        <row r="10176">
          <cell r="A10176" t="str">
            <v>450830081All</v>
          </cell>
          <cell r="B10176">
            <v>13</v>
          </cell>
          <cell r="R10176" t="str">
            <v>450790016All</v>
          </cell>
          <cell r="S10176">
            <v>43</v>
          </cell>
        </row>
        <row r="10177">
          <cell r="A10177" t="str">
            <v>450850011All</v>
          </cell>
          <cell r="B10177">
            <v>33</v>
          </cell>
          <cell r="R10177" t="str">
            <v>450790041All</v>
          </cell>
          <cell r="S10177">
            <v>84</v>
          </cell>
        </row>
        <row r="10178">
          <cell r="A10178" t="str">
            <v>450850016All</v>
          </cell>
          <cell r="B10178">
            <v>43</v>
          </cell>
          <cell r="R10178" t="str">
            <v>450790041Irrigated</v>
          </cell>
          <cell r="S10178">
            <v>105</v>
          </cell>
        </row>
        <row r="10179">
          <cell r="A10179" t="str">
            <v>450850041All</v>
          </cell>
          <cell r="B10179">
            <v>79</v>
          </cell>
          <cell r="R10179" t="str">
            <v>450790041NonIrrigated</v>
          </cell>
          <cell r="S10179">
            <v>69</v>
          </cell>
        </row>
        <row r="10180">
          <cell r="A10180" t="str">
            <v>450850051All</v>
          </cell>
          <cell r="B10180">
            <v>36</v>
          </cell>
          <cell r="R10180" t="str">
            <v>450790075All</v>
          </cell>
          <cell r="S10180">
            <v>1728</v>
          </cell>
        </row>
        <row r="10181">
          <cell r="A10181" t="str">
            <v>450850075All</v>
          </cell>
          <cell r="B10181">
            <v>2290</v>
          </cell>
          <cell r="R10181" t="str">
            <v>450790081All</v>
          </cell>
          <cell r="S10181">
            <v>16</v>
          </cell>
        </row>
        <row r="10182">
          <cell r="A10182" t="str">
            <v>450850081All</v>
          </cell>
          <cell r="B10182">
            <v>18</v>
          </cell>
          <cell r="R10182" t="str">
            <v>450810011All</v>
          </cell>
          <cell r="S10182">
            <v>25</v>
          </cell>
        </row>
        <row r="10183">
          <cell r="A10183" t="str">
            <v>450870011All</v>
          </cell>
          <cell r="B10183">
            <v>28</v>
          </cell>
          <cell r="R10183" t="str">
            <v>450810016All</v>
          </cell>
          <cell r="S10183">
            <v>34</v>
          </cell>
        </row>
        <row r="10184">
          <cell r="A10184" t="str">
            <v>450870041All</v>
          </cell>
          <cell r="B10184">
            <v>46</v>
          </cell>
          <cell r="R10184" t="str">
            <v>450810041All</v>
          </cell>
          <cell r="S10184">
            <v>49</v>
          </cell>
        </row>
        <row r="10185">
          <cell r="A10185" t="str">
            <v>450870081All</v>
          </cell>
          <cell r="B10185">
            <v>13</v>
          </cell>
          <cell r="R10185" t="str">
            <v>450810051All</v>
          </cell>
          <cell r="S10185">
            <v>27</v>
          </cell>
        </row>
        <row r="10186">
          <cell r="A10186" t="str">
            <v>450890011All</v>
          </cell>
          <cell r="B10186">
            <v>30</v>
          </cell>
          <cell r="R10186" t="str">
            <v>450810075All</v>
          </cell>
          <cell r="S10186">
            <v>1659</v>
          </cell>
        </row>
        <row r="10187">
          <cell r="A10187" t="str">
            <v>450890016All</v>
          </cell>
          <cell r="B10187">
            <v>36</v>
          </cell>
          <cell r="R10187" t="str">
            <v>450810081All</v>
          </cell>
          <cell r="S10187">
            <v>13</v>
          </cell>
        </row>
        <row r="10188">
          <cell r="A10188" t="str">
            <v>450890041All</v>
          </cell>
          <cell r="B10188">
            <v>59</v>
          </cell>
          <cell r="R10188" t="str">
            <v>450830011All</v>
          </cell>
          <cell r="S10188">
            <v>28</v>
          </cell>
        </row>
        <row r="10189">
          <cell r="A10189" t="str">
            <v>450890051All</v>
          </cell>
          <cell r="B10189">
            <v>27</v>
          </cell>
          <cell r="R10189" t="str">
            <v>450830016All</v>
          </cell>
          <cell r="S10189">
            <v>32</v>
          </cell>
        </row>
        <row r="10190">
          <cell r="A10190" t="str">
            <v>450890075All</v>
          </cell>
          <cell r="B10190">
            <v>1746</v>
          </cell>
          <cell r="R10190" t="str">
            <v>450830041All</v>
          </cell>
          <cell r="S10190">
            <v>46</v>
          </cell>
        </row>
        <row r="10191">
          <cell r="A10191" t="str">
            <v>450890081All</v>
          </cell>
          <cell r="B10191">
            <v>18</v>
          </cell>
          <cell r="R10191" t="str">
            <v>450830051All</v>
          </cell>
          <cell r="S10191">
            <v>29</v>
          </cell>
        </row>
        <row r="10192">
          <cell r="A10192" t="str">
            <v>450910011All</v>
          </cell>
          <cell r="B10192">
            <v>26</v>
          </cell>
          <cell r="R10192" t="str">
            <v>450830081All</v>
          </cell>
          <cell r="S10192">
            <v>13</v>
          </cell>
        </row>
        <row r="10193">
          <cell r="A10193" t="str">
            <v>450910016All</v>
          </cell>
          <cell r="B10193">
            <v>33</v>
          </cell>
          <cell r="R10193" t="str">
            <v>450850011All</v>
          </cell>
          <cell r="S10193">
            <v>33</v>
          </cell>
        </row>
        <row r="10194">
          <cell r="A10194" t="str">
            <v>450910041All</v>
          </cell>
          <cell r="B10194">
            <v>60</v>
          </cell>
          <cell r="R10194" t="str">
            <v>450850016All</v>
          </cell>
          <cell r="S10194">
            <v>43</v>
          </cell>
        </row>
        <row r="10195">
          <cell r="A10195" t="str">
            <v>450910051All</v>
          </cell>
          <cell r="B10195">
            <v>27</v>
          </cell>
          <cell r="R10195" t="str">
            <v>450850041All</v>
          </cell>
          <cell r="S10195">
            <v>79</v>
          </cell>
        </row>
        <row r="10196">
          <cell r="A10196" t="str">
            <v>450910081All</v>
          </cell>
          <cell r="B10196">
            <v>14</v>
          </cell>
          <cell r="R10196" t="str">
            <v>450850051All</v>
          </cell>
          <cell r="S10196">
            <v>36</v>
          </cell>
        </row>
        <row r="10197">
          <cell r="A10197" t="str">
            <v>460030011All</v>
          </cell>
          <cell r="B10197">
            <v>34</v>
          </cell>
          <cell r="R10197" t="str">
            <v>450850075All</v>
          </cell>
          <cell r="S10197">
            <v>2290</v>
          </cell>
        </row>
        <row r="10198">
          <cell r="A10198" t="str">
            <v>460030016All</v>
          </cell>
          <cell r="B10198">
            <v>43</v>
          </cell>
          <cell r="R10198" t="str">
            <v>450850081All</v>
          </cell>
          <cell r="S10198">
            <v>18</v>
          </cell>
        </row>
        <row r="10199">
          <cell r="A10199" t="str">
            <v>460030041All</v>
          </cell>
          <cell r="B10199">
            <v>56</v>
          </cell>
          <cell r="R10199" t="str">
            <v>450870011All</v>
          </cell>
          <cell r="S10199">
            <v>28</v>
          </cell>
        </row>
        <row r="10200">
          <cell r="A10200" t="str">
            <v>460030051All</v>
          </cell>
          <cell r="B10200">
            <v>53</v>
          </cell>
          <cell r="R10200" t="str">
            <v>450870041All</v>
          </cell>
          <cell r="S10200">
            <v>46</v>
          </cell>
        </row>
        <row r="10201">
          <cell r="A10201" t="str">
            <v>460030078All</v>
          </cell>
          <cell r="B10201">
            <v>986</v>
          </cell>
          <cell r="R10201" t="str">
            <v>450870081All</v>
          </cell>
          <cell r="S10201">
            <v>13</v>
          </cell>
        </row>
        <row r="10202">
          <cell r="A10202" t="str">
            <v>460030081All</v>
          </cell>
          <cell r="B10202">
            <v>22</v>
          </cell>
          <cell r="R10202" t="str">
            <v>450890011All</v>
          </cell>
          <cell r="S10202">
            <v>30</v>
          </cell>
        </row>
        <row r="10203">
          <cell r="A10203" t="str">
            <v>460050011All</v>
          </cell>
          <cell r="B10203">
            <v>34</v>
          </cell>
          <cell r="R10203" t="str">
            <v>450890016All</v>
          </cell>
          <cell r="S10203">
            <v>36</v>
          </cell>
        </row>
        <row r="10204">
          <cell r="A10204" t="str">
            <v>460050016All</v>
          </cell>
          <cell r="B10204">
            <v>50</v>
          </cell>
          <cell r="R10204" t="str">
            <v>450890041All</v>
          </cell>
          <cell r="S10204">
            <v>59</v>
          </cell>
        </row>
        <row r="10205">
          <cell r="A10205" t="str">
            <v>460050041All</v>
          </cell>
          <cell r="B10205">
            <v>73</v>
          </cell>
          <cell r="R10205" t="str">
            <v>450890051All</v>
          </cell>
          <cell r="S10205">
            <v>27</v>
          </cell>
        </row>
        <row r="10206">
          <cell r="A10206" t="str">
            <v>460050051All</v>
          </cell>
          <cell r="B10206">
            <v>29</v>
          </cell>
          <cell r="R10206" t="str">
            <v>450890075All</v>
          </cell>
          <cell r="S10206">
            <v>1746</v>
          </cell>
        </row>
        <row r="10207">
          <cell r="A10207" t="str">
            <v>460050067All</v>
          </cell>
          <cell r="B10207">
            <v>1400</v>
          </cell>
          <cell r="R10207" t="str">
            <v>450890081All</v>
          </cell>
          <cell r="S10207">
            <v>18</v>
          </cell>
        </row>
        <row r="10208">
          <cell r="A10208" t="str">
            <v>460050078All</v>
          </cell>
          <cell r="B10208">
            <v>1023</v>
          </cell>
          <cell r="R10208" t="str">
            <v>450910011All</v>
          </cell>
          <cell r="S10208">
            <v>26</v>
          </cell>
        </row>
        <row r="10209">
          <cell r="A10209" t="str">
            <v>460050081All</v>
          </cell>
          <cell r="B10209">
            <v>23</v>
          </cell>
          <cell r="R10209" t="str">
            <v>450910016All</v>
          </cell>
          <cell r="S10209">
            <v>33</v>
          </cell>
        </row>
        <row r="10210">
          <cell r="A10210" t="str">
            <v>460050091All</v>
          </cell>
          <cell r="B10210">
            <v>35</v>
          </cell>
          <cell r="R10210" t="str">
            <v>450910041All</v>
          </cell>
          <cell r="S10210">
            <v>60</v>
          </cell>
        </row>
        <row r="10211">
          <cell r="A10211" t="str">
            <v>460070011All</v>
          </cell>
          <cell r="B10211">
            <v>20</v>
          </cell>
          <cell r="R10211" t="str">
            <v>450910051All</v>
          </cell>
          <cell r="S10211">
            <v>27</v>
          </cell>
        </row>
        <row r="10212">
          <cell r="A10212" t="str">
            <v>460070016All</v>
          </cell>
          <cell r="B10212">
            <v>18</v>
          </cell>
          <cell r="R10212" t="str">
            <v>450910081All</v>
          </cell>
          <cell r="S10212">
            <v>14</v>
          </cell>
        </row>
        <row r="10213">
          <cell r="A10213" t="str">
            <v>460070041Irrigated</v>
          </cell>
          <cell r="B10213">
            <v>113</v>
          </cell>
          <cell r="R10213" t="str">
            <v>460030011All</v>
          </cell>
          <cell r="S10213">
            <v>34</v>
          </cell>
        </row>
        <row r="10214">
          <cell r="A10214" t="str">
            <v>460070047GAD/GASAll</v>
          </cell>
          <cell r="B10214">
            <v>605</v>
          </cell>
          <cell r="R10214" t="str">
            <v>460030016All</v>
          </cell>
          <cell r="S10214">
            <v>43</v>
          </cell>
        </row>
        <row r="10215">
          <cell r="A10215" t="str">
            <v>460070047GARAll</v>
          </cell>
          <cell r="B10215">
            <v>605</v>
          </cell>
          <cell r="R10215" t="str">
            <v>460030041All</v>
          </cell>
          <cell r="S10215">
            <v>56</v>
          </cell>
        </row>
        <row r="10216">
          <cell r="A10216" t="str">
            <v>460070051All</v>
          </cell>
          <cell r="B10216">
            <v>28</v>
          </cell>
          <cell r="R10216" t="str">
            <v>460030051All</v>
          </cell>
          <cell r="S10216">
            <v>53</v>
          </cell>
        </row>
        <row r="10217">
          <cell r="A10217" t="str">
            <v>460070067All</v>
          </cell>
          <cell r="B10217">
            <v>713</v>
          </cell>
          <cell r="R10217" t="str">
            <v>460030078All</v>
          </cell>
          <cell r="S10217">
            <v>986</v>
          </cell>
        </row>
        <row r="10218">
          <cell r="A10218" t="str">
            <v>460070078All</v>
          </cell>
          <cell r="B10218">
            <v>645</v>
          </cell>
          <cell r="R10218" t="str">
            <v>460030081All</v>
          </cell>
          <cell r="S10218">
            <v>22</v>
          </cell>
        </row>
        <row r="10219">
          <cell r="A10219" t="str">
            <v>460090011All</v>
          </cell>
          <cell r="B10219">
            <v>32</v>
          </cell>
          <cell r="R10219" t="str">
            <v>460050011All</v>
          </cell>
          <cell r="S10219">
            <v>34</v>
          </cell>
        </row>
        <row r="10220">
          <cell r="A10220" t="str">
            <v>460090016All</v>
          </cell>
          <cell r="B10220">
            <v>50</v>
          </cell>
          <cell r="R10220" t="str">
            <v>460050016All</v>
          </cell>
          <cell r="S10220">
            <v>50</v>
          </cell>
        </row>
        <row r="10221">
          <cell r="A10221" t="str">
            <v>460090041All</v>
          </cell>
          <cell r="B10221">
            <v>74</v>
          </cell>
          <cell r="R10221" t="str">
            <v>460050041All</v>
          </cell>
          <cell r="S10221">
            <v>73</v>
          </cell>
        </row>
        <row r="10222">
          <cell r="A10222" t="str">
            <v>460090051All</v>
          </cell>
          <cell r="B10222">
            <v>48</v>
          </cell>
          <cell r="R10222" t="str">
            <v>460050051All</v>
          </cell>
          <cell r="S10222">
            <v>29</v>
          </cell>
        </row>
        <row r="10223">
          <cell r="A10223" t="str">
            <v>460090081All</v>
          </cell>
          <cell r="B10223">
            <v>24</v>
          </cell>
          <cell r="R10223" t="str">
            <v>460050067All</v>
          </cell>
          <cell r="S10223">
            <v>1400</v>
          </cell>
        </row>
        <row r="10224">
          <cell r="A10224" t="str">
            <v>460090091All</v>
          </cell>
          <cell r="B10224">
            <v>34</v>
          </cell>
          <cell r="R10224" t="str">
            <v>460050078All</v>
          </cell>
          <cell r="S10224">
            <v>1023</v>
          </cell>
        </row>
        <row r="10225">
          <cell r="A10225" t="str">
            <v>460110011All</v>
          </cell>
          <cell r="B10225">
            <v>37</v>
          </cell>
          <cell r="R10225" t="str">
            <v>460050081All</v>
          </cell>
          <cell r="S10225">
            <v>23</v>
          </cell>
        </row>
        <row r="10226">
          <cell r="A10226" t="str">
            <v>460110016All</v>
          </cell>
          <cell r="B10226">
            <v>63</v>
          </cell>
          <cell r="R10226" t="str">
            <v>460050091All</v>
          </cell>
          <cell r="S10226">
            <v>35</v>
          </cell>
        </row>
        <row r="10227">
          <cell r="A10227" t="str">
            <v>460110031All</v>
          </cell>
          <cell r="B10227">
            <v>11</v>
          </cell>
          <cell r="R10227" t="str">
            <v>460070011All</v>
          </cell>
          <cell r="S10227">
            <v>20</v>
          </cell>
        </row>
        <row r="10228">
          <cell r="A10228" t="str">
            <v>460110041All</v>
          </cell>
          <cell r="B10228">
            <v>99</v>
          </cell>
          <cell r="R10228" t="str">
            <v>460070016All</v>
          </cell>
          <cell r="S10228">
            <v>18</v>
          </cell>
        </row>
        <row r="10229">
          <cell r="A10229" t="str">
            <v>460110051All</v>
          </cell>
          <cell r="B10229">
            <v>29</v>
          </cell>
          <cell r="R10229" t="str">
            <v>460070041Irrigated</v>
          </cell>
          <cell r="S10229">
            <v>113</v>
          </cell>
        </row>
        <row r="10230">
          <cell r="A10230" t="str">
            <v>460110078All</v>
          </cell>
          <cell r="B10230">
            <v>1035</v>
          </cell>
          <cell r="R10230" t="str">
            <v>460070047GAD/GASAll</v>
          </cell>
          <cell r="S10230">
            <v>605</v>
          </cell>
        </row>
        <row r="10231">
          <cell r="A10231" t="str">
            <v>460110081All</v>
          </cell>
          <cell r="B10231">
            <v>27</v>
          </cell>
          <cell r="R10231" t="str">
            <v>460070047GARAll</v>
          </cell>
          <cell r="S10231">
            <v>605</v>
          </cell>
        </row>
        <row r="10232">
          <cell r="A10232" t="str">
            <v>460130011All</v>
          </cell>
          <cell r="B10232">
            <v>36</v>
          </cell>
          <cell r="R10232" t="str">
            <v>460070051All</v>
          </cell>
          <cell r="S10232">
            <v>28</v>
          </cell>
        </row>
        <row r="10233">
          <cell r="A10233" t="str">
            <v>460130016All</v>
          </cell>
          <cell r="B10233">
            <v>49</v>
          </cell>
          <cell r="R10233" t="str">
            <v>460070067All</v>
          </cell>
          <cell r="S10233">
            <v>713</v>
          </cell>
        </row>
        <row r="10234">
          <cell r="A10234" t="str">
            <v>460130031All</v>
          </cell>
          <cell r="B10234">
            <v>10</v>
          </cell>
          <cell r="R10234" t="str">
            <v>460070078All</v>
          </cell>
          <cell r="S10234">
            <v>645</v>
          </cell>
        </row>
        <row r="10235">
          <cell r="A10235" t="str">
            <v>460130041All</v>
          </cell>
          <cell r="B10235">
            <v>100</v>
          </cell>
          <cell r="R10235" t="str">
            <v>460090011All</v>
          </cell>
          <cell r="S10235">
            <v>32</v>
          </cell>
        </row>
        <row r="10236">
          <cell r="A10236" t="str">
            <v>460130051All</v>
          </cell>
          <cell r="B10236">
            <v>29</v>
          </cell>
          <cell r="R10236" t="str">
            <v>460090016All</v>
          </cell>
          <cell r="S10236">
            <v>50</v>
          </cell>
        </row>
        <row r="10237">
          <cell r="A10237" t="str">
            <v>460130078All</v>
          </cell>
          <cell r="B10237">
            <v>920</v>
          </cell>
          <cell r="R10237" t="str">
            <v>460090041All</v>
          </cell>
          <cell r="S10237">
            <v>74</v>
          </cell>
        </row>
        <row r="10238">
          <cell r="A10238" t="str">
            <v>460130081All</v>
          </cell>
          <cell r="B10238">
            <v>27</v>
          </cell>
          <cell r="R10238" t="str">
            <v>460090051All</v>
          </cell>
          <cell r="S10238">
            <v>48</v>
          </cell>
        </row>
        <row r="10239">
          <cell r="A10239" t="str">
            <v>460130091All</v>
          </cell>
          <cell r="B10239">
            <v>37</v>
          </cell>
          <cell r="R10239" t="str">
            <v>460090081All</v>
          </cell>
          <cell r="S10239">
            <v>24</v>
          </cell>
        </row>
        <row r="10240">
          <cell r="A10240" t="str">
            <v>460150011All</v>
          </cell>
          <cell r="B10240">
            <v>31</v>
          </cell>
          <cell r="R10240" t="str">
            <v>460090091All</v>
          </cell>
          <cell r="S10240">
            <v>34</v>
          </cell>
        </row>
        <row r="10241">
          <cell r="A10241" t="str">
            <v>460150016All</v>
          </cell>
          <cell r="B10241">
            <v>46</v>
          </cell>
          <cell r="R10241" t="str">
            <v>460110011All</v>
          </cell>
          <cell r="S10241">
            <v>37</v>
          </cell>
        </row>
        <row r="10242">
          <cell r="A10242" t="str">
            <v>460150041All</v>
          </cell>
          <cell r="B10242">
            <v>50</v>
          </cell>
          <cell r="R10242" t="str">
            <v>460110016All</v>
          </cell>
          <cell r="S10242">
            <v>63</v>
          </cell>
        </row>
        <row r="10243">
          <cell r="A10243" t="str">
            <v>460150051All</v>
          </cell>
          <cell r="B10243">
            <v>46</v>
          </cell>
          <cell r="R10243" t="str">
            <v>460110031All</v>
          </cell>
          <cell r="S10243">
            <v>11</v>
          </cell>
        </row>
        <row r="10244">
          <cell r="A10244" t="str">
            <v>460150067All</v>
          </cell>
          <cell r="B10244">
            <v>1022</v>
          </cell>
          <cell r="R10244" t="str">
            <v>460110041All</v>
          </cell>
          <cell r="S10244">
            <v>99</v>
          </cell>
        </row>
        <row r="10245">
          <cell r="A10245" t="str">
            <v>460150078All</v>
          </cell>
          <cell r="B10245">
            <v>1089</v>
          </cell>
          <cell r="R10245" t="str">
            <v>460110051All</v>
          </cell>
          <cell r="S10245">
            <v>29</v>
          </cell>
        </row>
        <row r="10246">
          <cell r="A10246" t="str">
            <v>460150081All</v>
          </cell>
          <cell r="B10246">
            <v>20</v>
          </cell>
          <cell r="R10246" t="str">
            <v>460110078All</v>
          </cell>
          <cell r="S10246">
            <v>1035</v>
          </cell>
        </row>
        <row r="10247">
          <cell r="A10247" t="str">
            <v>460170011All</v>
          </cell>
          <cell r="B10247">
            <v>26</v>
          </cell>
          <cell r="R10247" t="str">
            <v>460110081All</v>
          </cell>
          <cell r="S10247">
            <v>27</v>
          </cell>
        </row>
        <row r="10248">
          <cell r="A10248" t="str">
            <v>460170016All</v>
          </cell>
          <cell r="B10248">
            <v>43</v>
          </cell>
          <cell r="R10248" t="str">
            <v>460130011All</v>
          </cell>
          <cell r="S10248">
            <v>36</v>
          </cell>
        </row>
        <row r="10249">
          <cell r="A10249" t="str">
            <v>460170031All</v>
          </cell>
          <cell r="B10249">
            <v>10</v>
          </cell>
          <cell r="R10249" t="str">
            <v>460130016All</v>
          </cell>
          <cell r="S10249">
            <v>49</v>
          </cell>
        </row>
        <row r="10250">
          <cell r="A10250" t="str">
            <v>460170041All</v>
          </cell>
          <cell r="B10250">
            <v>56</v>
          </cell>
          <cell r="R10250" t="str">
            <v>460130031All</v>
          </cell>
          <cell r="S10250">
            <v>10</v>
          </cell>
        </row>
        <row r="10251">
          <cell r="A10251" t="str">
            <v>460170051All</v>
          </cell>
          <cell r="B10251">
            <v>41</v>
          </cell>
          <cell r="R10251" t="str">
            <v>460130041All</v>
          </cell>
          <cell r="S10251">
            <v>100</v>
          </cell>
        </row>
        <row r="10252">
          <cell r="A10252" t="str">
            <v>460170067All</v>
          </cell>
          <cell r="B10252">
            <v>1022</v>
          </cell>
          <cell r="R10252" t="str">
            <v>460130051All</v>
          </cell>
          <cell r="S10252">
            <v>29</v>
          </cell>
        </row>
        <row r="10253">
          <cell r="A10253" t="str">
            <v>460170078All</v>
          </cell>
          <cell r="B10253">
            <v>826</v>
          </cell>
          <cell r="R10253" t="str">
            <v>460130078All</v>
          </cell>
          <cell r="S10253">
            <v>920</v>
          </cell>
        </row>
        <row r="10254">
          <cell r="A10254" t="str">
            <v>460170081All</v>
          </cell>
          <cell r="B10254">
            <v>18</v>
          </cell>
          <cell r="R10254" t="str">
            <v>460130081All</v>
          </cell>
          <cell r="S10254">
            <v>27</v>
          </cell>
        </row>
        <row r="10255">
          <cell r="A10255" t="str">
            <v>460170081Irrigated</v>
          </cell>
          <cell r="B10255">
            <v>36</v>
          </cell>
          <cell r="R10255" t="str">
            <v>460130091All</v>
          </cell>
          <cell r="S10255">
            <v>37</v>
          </cell>
        </row>
        <row r="10256">
          <cell r="A10256" t="str">
            <v>460170081Nonirrigated</v>
          </cell>
          <cell r="B10256">
            <v>14</v>
          </cell>
          <cell r="R10256" t="str">
            <v>460150011All</v>
          </cell>
          <cell r="S10256">
            <v>31</v>
          </cell>
        </row>
        <row r="10257">
          <cell r="A10257" t="str">
            <v>460190011All</v>
          </cell>
          <cell r="B10257">
            <v>15</v>
          </cell>
          <cell r="R10257" t="str">
            <v>460150016All</v>
          </cell>
          <cell r="S10257">
            <v>46</v>
          </cell>
        </row>
        <row r="10258">
          <cell r="A10258" t="str">
            <v>460190016All</v>
          </cell>
          <cell r="B10258">
            <v>23</v>
          </cell>
          <cell r="R10258" t="str">
            <v>460150041All</v>
          </cell>
          <cell r="S10258">
            <v>50</v>
          </cell>
        </row>
        <row r="10259">
          <cell r="A10259" t="str">
            <v>460190016Irrigated</v>
          </cell>
          <cell r="B10259">
            <v>25</v>
          </cell>
          <cell r="R10259" t="str">
            <v>460150051All</v>
          </cell>
          <cell r="S10259">
            <v>46</v>
          </cell>
        </row>
        <row r="10260">
          <cell r="A10260" t="str">
            <v>460190016Nonirrigated</v>
          </cell>
          <cell r="B10260">
            <v>20</v>
          </cell>
          <cell r="R10260" t="str">
            <v>460150067All</v>
          </cell>
          <cell r="S10260">
            <v>1022</v>
          </cell>
        </row>
        <row r="10261">
          <cell r="A10261" t="str">
            <v>460190041All</v>
          </cell>
          <cell r="B10261">
            <v>78</v>
          </cell>
          <cell r="R10261" t="str">
            <v>460150078All</v>
          </cell>
          <cell r="S10261">
            <v>1089</v>
          </cell>
        </row>
        <row r="10262">
          <cell r="A10262" t="str">
            <v>460190051All</v>
          </cell>
          <cell r="B10262">
            <v>16</v>
          </cell>
          <cell r="R10262" t="str">
            <v>460150081All</v>
          </cell>
          <cell r="S10262">
            <v>20</v>
          </cell>
        </row>
        <row r="10263">
          <cell r="A10263" t="str">
            <v>460190091All</v>
          </cell>
          <cell r="B10263">
            <v>25</v>
          </cell>
          <cell r="R10263" t="str">
            <v>460170011All</v>
          </cell>
          <cell r="S10263">
            <v>26</v>
          </cell>
        </row>
        <row r="10264">
          <cell r="A10264" t="str">
            <v>460190091Irrigated</v>
          </cell>
          <cell r="B10264">
            <v>29</v>
          </cell>
          <cell r="R10264" t="str">
            <v>460170016All</v>
          </cell>
          <cell r="S10264">
            <v>43</v>
          </cell>
        </row>
        <row r="10265">
          <cell r="A10265" t="str">
            <v>460190091Nonirrigated</v>
          </cell>
          <cell r="B10265">
            <v>20</v>
          </cell>
          <cell r="R10265" t="str">
            <v>460170031All</v>
          </cell>
          <cell r="S10265">
            <v>10</v>
          </cell>
        </row>
        <row r="10266">
          <cell r="A10266" t="str">
            <v>460210011All</v>
          </cell>
          <cell r="B10266">
            <v>25</v>
          </cell>
          <cell r="R10266" t="str">
            <v>460170041All</v>
          </cell>
          <cell r="S10266">
            <v>56</v>
          </cell>
        </row>
        <row r="10267">
          <cell r="A10267" t="str">
            <v>460210016All</v>
          </cell>
          <cell r="B10267">
            <v>43</v>
          </cell>
          <cell r="R10267" t="str">
            <v>460170051All</v>
          </cell>
          <cell r="S10267">
            <v>41</v>
          </cell>
        </row>
        <row r="10268">
          <cell r="A10268" t="str">
            <v>460210031All</v>
          </cell>
          <cell r="B10268">
            <v>10</v>
          </cell>
          <cell r="R10268" t="str">
            <v>460170067All</v>
          </cell>
          <cell r="S10268">
            <v>1022</v>
          </cell>
        </row>
        <row r="10269">
          <cell r="A10269" t="str">
            <v>460210041All</v>
          </cell>
          <cell r="B10269">
            <v>58</v>
          </cell>
          <cell r="R10269" t="str">
            <v>460170078All</v>
          </cell>
          <cell r="S10269">
            <v>826</v>
          </cell>
        </row>
        <row r="10270">
          <cell r="A10270" t="str">
            <v>460210051All</v>
          </cell>
          <cell r="B10270">
            <v>29</v>
          </cell>
          <cell r="R10270" t="str">
            <v>460170081All</v>
          </cell>
          <cell r="S10270">
            <v>18</v>
          </cell>
        </row>
        <row r="10271">
          <cell r="A10271" t="str">
            <v>460210067All</v>
          </cell>
          <cell r="B10271">
            <v>1155</v>
          </cell>
          <cell r="R10271" t="str">
            <v>460170081Irrigated</v>
          </cell>
          <cell r="S10271">
            <v>36</v>
          </cell>
        </row>
        <row r="10272">
          <cell r="A10272" t="str">
            <v>460210078All</v>
          </cell>
          <cell r="B10272">
            <v>970</v>
          </cell>
          <cell r="R10272" t="str">
            <v>460170081NonIrrigated</v>
          </cell>
          <cell r="S10272">
            <v>14</v>
          </cell>
        </row>
        <row r="10273">
          <cell r="A10273" t="str">
            <v>460210081All</v>
          </cell>
          <cell r="B10273">
            <v>18</v>
          </cell>
          <cell r="R10273" t="str">
            <v>460190011All</v>
          </cell>
          <cell r="S10273">
            <v>15</v>
          </cell>
        </row>
        <row r="10274">
          <cell r="A10274" t="str">
            <v>460210091All</v>
          </cell>
          <cell r="B10274">
            <v>31</v>
          </cell>
          <cell r="R10274" t="str">
            <v>460190016All</v>
          </cell>
          <cell r="S10274">
            <v>23</v>
          </cell>
        </row>
        <row r="10275">
          <cell r="A10275" t="str">
            <v>460230011All</v>
          </cell>
          <cell r="B10275">
            <v>35</v>
          </cell>
          <cell r="R10275" t="str">
            <v>460190016Irrigated</v>
          </cell>
          <cell r="S10275">
            <v>25</v>
          </cell>
        </row>
        <row r="10276">
          <cell r="A10276" t="str">
            <v>460230016All</v>
          </cell>
          <cell r="B10276">
            <v>52</v>
          </cell>
          <cell r="R10276" t="str">
            <v>460190016NonIrrigated</v>
          </cell>
          <cell r="S10276">
            <v>20</v>
          </cell>
        </row>
        <row r="10277">
          <cell r="A10277" t="str">
            <v>460230041All</v>
          </cell>
          <cell r="B10277">
            <v>62</v>
          </cell>
          <cell r="R10277" t="str">
            <v>460190041All</v>
          </cell>
          <cell r="S10277">
            <v>78</v>
          </cell>
        </row>
        <row r="10278">
          <cell r="A10278" t="str">
            <v>460230051All</v>
          </cell>
          <cell r="B10278">
            <v>54</v>
          </cell>
          <cell r="R10278" t="str">
            <v>460190051All</v>
          </cell>
          <cell r="S10278">
            <v>16</v>
          </cell>
        </row>
        <row r="10279">
          <cell r="A10279" t="str">
            <v>460230078All</v>
          </cell>
          <cell r="B10279">
            <v>1155</v>
          </cell>
          <cell r="R10279" t="str">
            <v>460190091All</v>
          </cell>
          <cell r="S10279">
            <v>25</v>
          </cell>
        </row>
        <row r="10280">
          <cell r="A10280" t="str">
            <v>460230081All</v>
          </cell>
          <cell r="B10280">
            <v>22</v>
          </cell>
          <cell r="R10280" t="str">
            <v>460190091Irrigated</v>
          </cell>
          <cell r="S10280">
            <v>29</v>
          </cell>
        </row>
        <row r="10281">
          <cell r="A10281" t="str">
            <v>460250011All</v>
          </cell>
          <cell r="B10281">
            <v>34</v>
          </cell>
          <cell r="R10281" t="str">
            <v>460190091NonIrrigated</v>
          </cell>
          <cell r="S10281">
            <v>20</v>
          </cell>
        </row>
        <row r="10282">
          <cell r="A10282" t="str">
            <v>460250016All</v>
          </cell>
          <cell r="B10282">
            <v>53</v>
          </cell>
          <cell r="R10282" t="str">
            <v>460210011All</v>
          </cell>
          <cell r="S10282">
            <v>25</v>
          </cell>
        </row>
        <row r="10283">
          <cell r="A10283" t="str">
            <v>460250031All</v>
          </cell>
          <cell r="B10283">
            <v>12</v>
          </cell>
          <cell r="R10283" t="str">
            <v>460210016All</v>
          </cell>
          <cell r="S10283">
            <v>43</v>
          </cell>
        </row>
        <row r="10284">
          <cell r="A10284" t="str">
            <v>460250041All</v>
          </cell>
          <cell r="B10284">
            <v>88</v>
          </cell>
          <cell r="R10284" t="str">
            <v>460210031All</v>
          </cell>
          <cell r="S10284">
            <v>10</v>
          </cell>
        </row>
        <row r="10285">
          <cell r="A10285" t="str">
            <v>460250051All</v>
          </cell>
          <cell r="B10285">
            <v>29</v>
          </cell>
          <cell r="R10285" t="str">
            <v>460210041All</v>
          </cell>
          <cell r="S10285">
            <v>58</v>
          </cell>
        </row>
        <row r="10286">
          <cell r="A10286" t="str">
            <v>460250078All</v>
          </cell>
          <cell r="B10286">
            <v>973</v>
          </cell>
          <cell r="R10286" t="str">
            <v>460210051All</v>
          </cell>
          <cell r="S10286">
            <v>29</v>
          </cell>
        </row>
        <row r="10287">
          <cell r="A10287" t="str">
            <v>460250081All</v>
          </cell>
          <cell r="B10287">
            <v>24</v>
          </cell>
          <cell r="R10287" t="str">
            <v>460210067All</v>
          </cell>
          <cell r="S10287">
            <v>1155</v>
          </cell>
        </row>
        <row r="10288">
          <cell r="A10288" t="str">
            <v>460270011All</v>
          </cell>
          <cell r="B10288">
            <v>39</v>
          </cell>
          <cell r="R10288" t="str">
            <v>460210078All</v>
          </cell>
          <cell r="S10288">
            <v>970</v>
          </cell>
        </row>
        <row r="10289">
          <cell r="A10289" t="str">
            <v>460270016All</v>
          </cell>
          <cell r="B10289">
            <v>53</v>
          </cell>
          <cell r="R10289" t="str">
            <v>460210081All</v>
          </cell>
          <cell r="S10289">
            <v>18</v>
          </cell>
        </row>
        <row r="10290">
          <cell r="A10290" t="str">
            <v>460270041All</v>
          </cell>
          <cell r="B10290">
            <v>99</v>
          </cell>
          <cell r="R10290" t="str">
            <v>460210091All</v>
          </cell>
          <cell r="S10290">
            <v>31</v>
          </cell>
        </row>
        <row r="10291">
          <cell r="A10291" t="str">
            <v>460270051All</v>
          </cell>
          <cell r="B10291">
            <v>48</v>
          </cell>
          <cell r="R10291" t="str">
            <v>460230011All</v>
          </cell>
          <cell r="S10291">
            <v>35</v>
          </cell>
        </row>
        <row r="10292">
          <cell r="A10292" t="str">
            <v>460270081All</v>
          </cell>
          <cell r="B10292">
            <v>28</v>
          </cell>
          <cell r="R10292" t="str">
            <v>460230016All</v>
          </cell>
          <cell r="S10292">
            <v>52</v>
          </cell>
        </row>
        <row r="10293">
          <cell r="A10293" t="str">
            <v>460290011All</v>
          </cell>
          <cell r="B10293">
            <v>38</v>
          </cell>
          <cell r="R10293" t="str">
            <v>460230041All</v>
          </cell>
          <cell r="S10293">
            <v>62</v>
          </cell>
        </row>
        <row r="10294">
          <cell r="A10294" t="str">
            <v>460290016All</v>
          </cell>
          <cell r="B10294">
            <v>63</v>
          </cell>
          <cell r="R10294" t="str">
            <v>460230051All</v>
          </cell>
          <cell r="S10294">
            <v>54</v>
          </cell>
        </row>
        <row r="10295">
          <cell r="A10295" t="str">
            <v>460290031All</v>
          </cell>
          <cell r="B10295">
            <v>12</v>
          </cell>
          <cell r="R10295" t="str">
            <v>460230078All</v>
          </cell>
          <cell r="S10295">
            <v>1155</v>
          </cell>
        </row>
        <row r="10296">
          <cell r="A10296" t="str">
            <v>460290041All</v>
          </cell>
          <cell r="B10296">
            <v>93</v>
          </cell>
          <cell r="R10296" t="str">
            <v>460230081All</v>
          </cell>
          <cell r="S10296">
            <v>22</v>
          </cell>
        </row>
        <row r="10297">
          <cell r="A10297" t="str">
            <v>460290051All</v>
          </cell>
          <cell r="B10297">
            <v>29</v>
          </cell>
          <cell r="R10297" t="str">
            <v>460250011All</v>
          </cell>
          <cell r="S10297">
            <v>34</v>
          </cell>
        </row>
        <row r="10298">
          <cell r="A10298" t="str">
            <v>460290078All</v>
          </cell>
          <cell r="B10298">
            <v>980</v>
          </cell>
          <cell r="R10298" t="str">
            <v>460250016All</v>
          </cell>
          <cell r="S10298">
            <v>53</v>
          </cell>
        </row>
        <row r="10299">
          <cell r="A10299" t="str">
            <v>460290081All</v>
          </cell>
          <cell r="B10299">
            <v>24</v>
          </cell>
          <cell r="R10299" t="str">
            <v>460250031All</v>
          </cell>
          <cell r="S10299">
            <v>12</v>
          </cell>
        </row>
        <row r="10300">
          <cell r="A10300" t="str">
            <v>460310011All</v>
          </cell>
          <cell r="B10300">
            <v>15</v>
          </cell>
          <cell r="R10300" t="str">
            <v>460250041All</v>
          </cell>
          <cell r="S10300">
            <v>88</v>
          </cell>
        </row>
        <row r="10301">
          <cell r="A10301" t="str">
            <v>460310016All</v>
          </cell>
          <cell r="B10301">
            <v>32</v>
          </cell>
          <cell r="R10301" t="str">
            <v>460250051All</v>
          </cell>
          <cell r="S10301">
            <v>29</v>
          </cell>
        </row>
        <row r="10302">
          <cell r="A10302" t="str">
            <v>460310031All</v>
          </cell>
          <cell r="B10302">
            <v>7</v>
          </cell>
          <cell r="R10302" t="str">
            <v>460250078All</v>
          </cell>
          <cell r="S10302">
            <v>973</v>
          </cell>
        </row>
        <row r="10303">
          <cell r="A10303" t="str">
            <v>460310041All</v>
          </cell>
          <cell r="B10303">
            <v>78</v>
          </cell>
          <cell r="R10303" t="str">
            <v>460250081All</v>
          </cell>
          <cell r="S10303">
            <v>24</v>
          </cell>
        </row>
        <row r="10304">
          <cell r="A10304" t="str">
            <v>460310047GAD/GASAll</v>
          </cell>
          <cell r="B10304">
            <v>574</v>
          </cell>
          <cell r="R10304" t="str">
            <v>460270011All</v>
          </cell>
          <cell r="S10304">
            <v>39</v>
          </cell>
        </row>
        <row r="10305">
          <cell r="A10305" t="str">
            <v>460310051All</v>
          </cell>
          <cell r="B10305">
            <v>15</v>
          </cell>
          <cell r="R10305" t="str">
            <v>460270016All</v>
          </cell>
          <cell r="S10305">
            <v>53</v>
          </cell>
        </row>
        <row r="10306">
          <cell r="A10306" t="str">
            <v>460310067All</v>
          </cell>
          <cell r="B10306">
            <v>883</v>
          </cell>
          <cell r="R10306" t="str">
            <v>460270041All</v>
          </cell>
          <cell r="S10306">
            <v>99</v>
          </cell>
        </row>
        <row r="10307">
          <cell r="A10307" t="str">
            <v>460310078All</v>
          </cell>
          <cell r="B10307">
            <v>690</v>
          </cell>
          <cell r="R10307" t="str">
            <v>460270051All</v>
          </cell>
          <cell r="S10307">
            <v>48</v>
          </cell>
        </row>
        <row r="10308">
          <cell r="A10308" t="str">
            <v>460310091All</v>
          </cell>
          <cell r="B10308">
            <v>22</v>
          </cell>
          <cell r="R10308" t="str">
            <v>460270081All</v>
          </cell>
          <cell r="S10308">
            <v>28</v>
          </cell>
        </row>
        <row r="10309">
          <cell r="A10309" t="str">
            <v>460330011All</v>
          </cell>
          <cell r="B10309">
            <v>15</v>
          </cell>
          <cell r="R10309" t="str">
            <v>460290011All</v>
          </cell>
          <cell r="S10309">
            <v>38</v>
          </cell>
        </row>
        <row r="10310">
          <cell r="A10310" t="str">
            <v>460330016All</v>
          </cell>
          <cell r="B10310">
            <v>20</v>
          </cell>
          <cell r="R10310" t="str">
            <v>460290016All</v>
          </cell>
          <cell r="S10310">
            <v>63</v>
          </cell>
        </row>
        <row r="10311">
          <cell r="A10311" t="str">
            <v>460330041All</v>
          </cell>
          <cell r="B10311">
            <v>58</v>
          </cell>
          <cell r="R10311" t="str">
            <v>460290031All</v>
          </cell>
          <cell r="S10311">
            <v>12</v>
          </cell>
        </row>
        <row r="10312">
          <cell r="A10312" t="str">
            <v>460330051All</v>
          </cell>
          <cell r="B10312">
            <v>14</v>
          </cell>
          <cell r="R10312" t="str">
            <v>460290041All</v>
          </cell>
          <cell r="S10312">
            <v>93</v>
          </cell>
        </row>
        <row r="10313">
          <cell r="A10313" t="str">
            <v>460350011All</v>
          </cell>
          <cell r="B10313">
            <v>37</v>
          </cell>
          <cell r="R10313" t="str">
            <v>460290051All</v>
          </cell>
          <cell r="S10313">
            <v>29</v>
          </cell>
        </row>
        <row r="10314">
          <cell r="A10314" t="str">
            <v>460350016All</v>
          </cell>
          <cell r="B10314">
            <v>53</v>
          </cell>
          <cell r="R10314" t="str">
            <v>460290078All</v>
          </cell>
          <cell r="S10314">
            <v>980</v>
          </cell>
        </row>
        <row r="10315">
          <cell r="A10315" t="str">
            <v>460350041All</v>
          </cell>
          <cell r="B10315">
            <v>70</v>
          </cell>
          <cell r="R10315" t="str">
            <v>460290081All</v>
          </cell>
          <cell r="S10315">
            <v>24</v>
          </cell>
        </row>
        <row r="10316">
          <cell r="A10316" t="str">
            <v>460350051All</v>
          </cell>
          <cell r="B10316">
            <v>53</v>
          </cell>
          <cell r="R10316" t="str">
            <v>460310011All</v>
          </cell>
          <cell r="S10316">
            <v>15</v>
          </cell>
        </row>
        <row r="10317">
          <cell r="A10317" t="str">
            <v>460350078All</v>
          </cell>
          <cell r="B10317">
            <v>1076</v>
          </cell>
          <cell r="R10317" t="str">
            <v>460310016All</v>
          </cell>
          <cell r="S10317">
            <v>32</v>
          </cell>
        </row>
        <row r="10318">
          <cell r="A10318" t="str">
            <v>460350081All</v>
          </cell>
          <cell r="B10318">
            <v>25</v>
          </cell>
          <cell r="R10318" t="str">
            <v>460310031All</v>
          </cell>
          <cell r="S10318">
            <v>7</v>
          </cell>
        </row>
        <row r="10319">
          <cell r="A10319" t="str">
            <v>460370011All</v>
          </cell>
          <cell r="B10319">
            <v>36</v>
          </cell>
          <cell r="R10319" t="str">
            <v>460310041All</v>
          </cell>
          <cell r="S10319">
            <v>78</v>
          </cell>
        </row>
        <row r="10320">
          <cell r="A10320" t="str">
            <v>460370016All</v>
          </cell>
          <cell r="B10320">
            <v>53</v>
          </cell>
          <cell r="R10320" t="str">
            <v>460310047GAD/GASAll</v>
          </cell>
          <cell r="S10320">
            <v>574</v>
          </cell>
        </row>
        <row r="10321">
          <cell r="A10321" t="str">
            <v>460370031All</v>
          </cell>
          <cell r="B10321">
            <v>14</v>
          </cell>
          <cell r="R10321" t="str">
            <v>460310051All</v>
          </cell>
          <cell r="S10321">
            <v>15</v>
          </cell>
        </row>
        <row r="10322">
          <cell r="A10322" t="str">
            <v>460370041All</v>
          </cell>
          <cell r="B10322">
            <v>91</v>
          </cell>
          <cell r="R10322" t="str">
            <v>460310067All</v>
          </cell>
          <cell r="S10322">
            <v>883</v>
          </cell>
        </row>
        <row r="10323">
          <cell r="A10323" t="str">
            <v>460370051All</v>
          </cell>
          <cell r="B10323">
            <v>29</v>
          </cell>
          <cell r="R10323" t="str">
            <v>460310078All</v>
          </cell>
          <cell r="S10323">
            <v>690</v>
          </cell>
        </row>
        <row r="10324">
          <cell r="A10324" t="str">
            <v>460370078All</v>
          </cell>
          <cell r="B10324">
            <v>902</v>
          </cell>
          <cell r="R10324" t="str">
            <v>460310091All</v>
          </cell>
          <cell r="S10324">
            <v>22</v>
          </cell>
        </row>
        <row r="10325">
          <cell r="A10325" t="str">
            <v>460370081All</v>
          </cell>
          <cell r="B10325">
            <v>24</v>
          </cell>
          <cell r="R10325" t="str">
            <v>460330011All</v>
          </cell>
          <cell r="S10325">
            <v>15</v>
          </cell>
        </row>
        <row r="10326">
          <cell r="A10326" t="str">
            <v>460370091All</v>
          </cell>
          <cell r="B10326">
            <v>43</v>
          </cell>
          <cell r="R10326" t="str">
            <v>460330016All</v>
          </cell>
          <cell r="S10326">
            <v>20</v>
          </cell>
        </row>
        <row r="10327">
          <cell r="A10327" t="str">
            <v>460390011All</v>
          </cell>
          <cell r="B10327">
            <v>40</v>
          </cell>
          <cell r="R10327" t="str">
            <v>460330041All</v>
          </cell>
          <cell r="S10327">
            <v>58</v>
          </cell>
        </row>
        <row r="10328">
          <cell r="A10328" t="str">
            <v>460390016All</v>
          </cell>
          <cell r="B10328">
            <v>65</v>
          </cell>
          <cell r="R10328" t="str">
            <v>460330051All</v>
          </cell>
          <cell r="S10328">
            <v>14</v>
          </cell>
        </row>
        <row r="10329">
          <cell r="A10329" t="str">
            <v>460390031All</v>
          </cell>
          <cell r="B10329">
            <v>12</v>
          </cell>
          <cell r="R10329" t="str">
            <v>460350011All</v>
          </cell>
          <cell r="S10329">
            <v>37</v>
          </cell>
        </row>
        <row r="10330">
          <cell r="A10330" t="str">
            <v>460390041All</v>
          </cell>
          <cell r="B10330">
            <v>96</v>
          </cell>
          <cell r="R10330" t="str">
            <v>460350016All</v>
          </cell>
          <cell r="S10330">
            <v>53</v>
          </cell>
        </row>
        <row r="10331">
          <cell r="A10331" t="str">
            <v>460390051All</v>
          </cell>
          <cell r="B10331">
            <v>29</v>
          </cell>
          <cell r="R10331" t="str">
            <v>460350041All</v>
          </cell>
          <cell r="S10331">
            <v>70</v>
          </cell>
        </row>
        <row r="10332">
          <cell r="A10332" t="str">
            <v>460390078All</v>
          </cell>
          <cell r="B10332">
            <v>1029</v>
          </cell>
          <cell r="R10332" t="str">
            <v>460350051All</v>
          </cell>
          <cell r="S10332">
            <v>53</v>
          </cell>
        </row>
        <row r="10333">
          <cell r="A10333" t="str">
            <v>460390081All</v>
          </cell>
          <cell r="B10333">
            <v>25</v>
          </cell>
          <cell r="R10333" t="str">
            <v>460350078All</v>
          </cell>
          <cell r="S10333">
            <v>1076</v>
          </cell>
        </row>
        <row r="10334">
          <cell r="A10334" t="str">
            <v>460410011All</v>
          </cell>
          <cell r="B10334">
            <v>18</v>
          </cell>
          <cell r="R10334" t="str">
            <v>460350081All</v>
          </cell>
          <cell r="S10334">
            <v>25</v>
          </cell>
        </row>
        <row r="10335">
          <cell r="A10335" t="str">
            <v>460410016All</v>
          </cell>
          <cell r="B10335">
            <v>29</v>
          </cell>
          <cell r="R10335" t="str">
            <v>460370011All</v>
          </cell>
          <cell r="S10335">
            <v>36</v>
          </cell>
        </row>
        <row r="10336">
          <cell r="A10336" t="str">
            <v>460410031All</v>
          </cell>
          <cell r="B10336">
            <v>8</v>
          </cell>
          <cell r="R10336" t="str">
            <v>460370016All</v>
          </cell>
          <cell r="S10336">
            <v>53</v>
          </cell>
        </row>
        <row r="10337">
          <cell r="A10337" t="str">
            <v>460410041All</v>
          </cell>
          <cell r="B10337">
            <v>76</v>
          </cell>
          <cell r="R10337" t="str">
            <v>460370031All</v>
          </cell>
          <cell r="S10337">
            <v>14</v>
          </cell>
        </row>
        <row r="10338">
          <cell r="A10338" t="str">
            <v>460410051All</v>
          </cell>
          <cell r="B10338">
            <v>22</v>
          </cell>
          <cell r="R10338" t="str">
            <v>460370041All</v>
          </cell>
          <cell r="S10338">
            <v>91</v>
          </cell>
        </row>
        <row r="10339">
          <cell r="A10339" t="str">
            <v>460410067All</v>
          </cell>
          <cell r="B10339">
            <v>910</v>
          </cell>
          <cell r="R10339" t="str">
            <v>460370051All</v>
          </cell>
          <cell r="S10339">
            <v>29</v>
          </cell>
        </row>
        <row r="10340">
          <cell r="A10340" t="str">
            <v>460410078All</v>
          </cell>
          <cell r="B10340">
            <v>784</v>
          </cell>
          <cell r="R10340" t="str">
            <v>460370078All</v>
          </cell>
          <cell r="S10340">
            <v>902</v>
          </cell>
        </row>
        <row r="10341">
          <cell r="A10341" t="str">
            <v>460410091All</v>
          </cell>
          <cell r="B10341">
            <v>20</v>
          </cell>
          <cell r="R10341" t="str">
            <v>460370081All</v>
          </cell>
          <cell r="S10341">
            <v>24</v>
          </cell>
        </row>
        <row r="10342">
          <cell r="A10342" t="str">
            <v>460430011All</v>
          </cell>
          <cell r="B10342">
            <v>37</v>
          </cell>
          <cell r="R10342" t="str">
            <v>460370091All</v>
          </cell>
          <cell r="S10342">
            <v>43</v>
          </cell>
        </row>
        <row r="10343">
          <cell r="A10343" t="str">
            <v>460430016All</v>
          </cell>
          <cell r="B10343">
            <v>52</v>
          </cell>
          <cell r="R10343" t="str">
            <v>460390011All</v>
          </cell>
          <cell r="S10343">
            <v>40</v>
          </cell>
        </row>
        <row r="10344">
          <cell r="A10344" t="str">
            <v>460430041All</v>
          </cell>
          <cell r="B10344">
            <v>69</v>
          </cell>
          <cell r="R10344" t="str">
            <v>460390016All</v>
          </cell>
          <cell r="S10344">
            <v>65</v>
          </cell>
        </row>
        <row r="10345">
          <cell r="A10345" t="str">
            <v>460430051All</v>
          </cell>
          <cell r="B10345">
            <v>54</v>
          </cell>
          <cell r="R10345" t="str">
            <v>460390031All</v>
          </cell>
          <cell r="S10345">
            <v>12</v>
          </cell>
        </row>
        <row r="10346">
          <cell r="A10346" t="str">
            <v>460430078All</v>
          </cell>
          <cell r="B10346">
            <v>1042</v>
          </cell>
          <cell r="R10346" t="str">
            <v>460390041All</v>
          </cell>
          <cell r="S10346">
            <v>96</v>
          </cell>
        </row>
        <row r="10347">
          <cell r="A10347" t="str">
            <v>460430081All</v>
          </cell>
          <cell r="B10347">
            <v>25</v>
          </cell>
          <cell r="R10347" t="str">
            <v>460390051All</v>
          </cell>
          <cell r="S10347">
            <v>29</v>
          </cell>
        </row>
        <row r="10348">
          <cell r="A10348" t="str">
            <v>460450011All</v>
          </cell>
          <cell r="B10348">
            <v>33</v>
          </cell>
          <cell r="R10348" t="str">
            <v>460390078All</v>
          </cell>
          <cell r="S10348">
            <v>1029</v>
          </cell>
        </row>
        <row r="10349">
          <cell r="A10349" t="str">
            <v>460450016All</v>
          </cell>
          <cell r="B10349">
            <v>48</v>
          </cell>
          <cell r="R10349" t="str">
            <v>460390081All</v>
          </cell>
          <cell r="S10349">
            <v>25</v>
          </cell>
        </row>
        <row r="10350">
          <cell r="A10350" t="str">
            <v>460450031All</v>
          </cell>
          <cell r="B10350">
            <v>10</v>
          </cell>
          <cell r="R10350" t="str">
            <v>460410011All</v>
          </cell>
          <cell r="S10350">
            <v>18</v>
          </cell>
        </row>
        <row r="10351">
          <cell r="A10351" t="str">
            <v>460450041All</v>
          </cell>
          <cell r="B10351">
            <v>75</v>
          </cell>
          <cell r="R10351" t="str">
            <v>460410016All</v>
          </cell>
          <cell r="S10351">
            <v>29</v>
          </cell>
        </row>
        <row r="10352">
          <cell r="A10352" t="str">
            <v>460450051All</v>
          </cell>
          <cell r="B10352">
            <v>29</v>
          </cell>
          <cell r="R10352" t="str">
            <v>460410031All</v>
          </cell>
          <cell r="S10352">
            <v>8</v>
          </cell>
        </row>
        <row r="10353">
          <cell r="A10353" t="str">
            <v>460450078All</v>
          </cell>
          <cell r="B10353">
            <v>1015</v>
          </cell>
          <cell r="R10353" t="str">
            <v>460410041All</v>
          </cell>
          <cell r="S10353">
            <v>76</v>
          </cell>
        </row>
        <row r="10354">
          <cell r="A10354" t="str">
            <v>460450081All</v>
          </cell>
          <cell r="B10354">
            <v>23</v>
          </cell>
          <cell r="R10354" t="str">
            <v>460410051All</v>
          </cell>
          <cell r="S10354">
            <v>22</v>
          </cell>
        </row>
        <row r="10355">
          <cell r="A10355" t="str">
            <v>460450091All</v>
          </cell>
          <cell r="B10355">
            <v>35</v>
          </cell>
          <cell r="R10355" t="str">
            <v>460410067All</v>
          </cell>
          <cell r="S10355">
            <v>910</v>
          </cell>
        </row>
        <row r="10356">
          <cell r="A10356" t="str">
            <v>460470011All</v>
          </cell>
          <cell r="B10356">
            <v>22</v>
          </cell>
          <cell r="R10356" t="str">
            <v>460410078All</v>
          </cell>
          <cell r="S10356">
            <v>784</v>
          </cell>
        </row>
        <row r="10357">
          <cell r="A10357" t="str">
            <v>460470016All</v>
          </cell>
          <cell r="B10357">
            <v>18</v>
          </cell>
          <cell r="R10357" t="str">
            <v>460410091All</v>
          </cell>
          <cell r="S10357">
            <v>20</v>
          </cell>
        </row>
        <row r="10358">
          <cell r="A10358" t="str">
            <v>460470031All</v>
          </cell>
          <cell r="B10358">
            <v>8</v>
          </cell>
          <cell r="R10358" t="str">
            <v>460430011All</v>
          </cell>
          <cell r="S10358">
            <v>37</v>
          </cell>
        </row>
        <row r="10359">
          <cell r="A10359" t="str">
            <v>460470041All</v>
          </cell>
          <cell r="B10359">
            <v>66</v>
          </cell>
          <cell r="R10359" t="str">
            <v>460430016All</v>
          </cell>
          <cell r="S10359">
            <v>52</v>
          </cell>
        </row>
        <row r="10360">
          <cell r="A10360" t="str">
            <v>460470051All</v>
          </cell>
          <cell r="B10360">
            <v>30</v>
          </cell>
          <cell r="R10360" t="str">
            <v>460430041All</v>
          </cell>
          <cell r="S10360">
            <v>69</v>
          </cell>
        </row>
        <row r="10361">
          <cell r="A10361" t="str">
            <v>460470079All</v>
          </cell>
          <cell r="B10361">
            <v>420</v>
          </cell>
          <cell r="R10361" t="str">
            <v>460430051All</v>
          </cell>
          <cell r="S10361">
            <v>54</v>
          </cell>
        </row>
        <row r="10362">
          <cell r="A10362" t="str">
            <v>460490011All</v>
          </cell>
          <cell r="B10362">
            <v>35</v>
          </cell>
          <cell r="R10362" t="str">
            <v>460430078All</v>
          </cell>
          <cell r="S10362">
            <v>1042</v>
          </cell>
        </row>
        <row r="10363">
          <cell r="A10363" t="str">
            <v>460490016All</v>
          </cell>
          <cell r="B10363">
            <v>50</v>
          </cell>
          <cell r="R10363" t="str">
            <v>460430081All</v>
          </cell>
          <cell r="S10363">
            <v>25</v>
          </cell>
        </row>
        <row r="10364">
          <cell r="A10364" t="str">
            <v>460490031All</v>
          </cell>
          <cell r="B10364">
            <v>10</v>
          </cell>
          <cell r="R10364" t="str">
            <v>460450011All</v>
          </cell>
          <cell r="S10364">
            <v>33</v>
          </cell>
        </row>
        <row r="10365">
          <cell r="A10365" t="str">
            <v>460490041All</v>
          </cell>
          <cell r="B10365">
            <v>73</v>
          </cell>
          <cell r="R10365" t="str">
            <v>460450016All</v>
          </cell>
          <cell r="S10365">
            <v>48</v>
          </cell>
        </row>
        <row r="10366">
          <cell r="A10366" t="str">
            <v>460490051All</v>
          </cell>
          <cell r="B10366">
            <v>29</v>
          </cell>
          <cell r="R10366" t="str">
            <v>460450031All</v>
          </cell>
          <cell r="S10366">
            <v>10</v>
          </cell>
        </row>
        <row r="10367">
          <cell r="A10367" t="str">
            <v>460490067All</v>
          </cell>
          <cell r="B10367">
            <v>1155</v>
          </cell>
          <cell r="R10367" t="str">
            <v>460450041All</v>
          </cell>
          <cell r="S10367">
            <v>75</v>
          </cell>
        </row>
        <row r="10368">
          <cell r="A10368" t="str">
            <v>460490078All</v>
          </cell>
          <cell r="B10368">
            <v>986</v>
          </cell>
          <cell r="R10368" t="str">
            <v>460450051All</v>
          </cell>
          <cell r="S10368">
            <v>29</v>
          </cell>
        </row>
        <row r="10369">
          <cell r="A10369" t="str">
            <v>460490081All</v>
          </cell>
          <cell r="B10369">
            <v>23</v>
          </cell>
          <cell r="R10369" t="str">
            <v>460450078All</v>
          </cell>
          <cell r="S10369">
            <v>1015</v>
          </cell>
        </row>
        <row r="10370">
          <cell r="A10370" t="str">
            <v>460510011All</v>
          </cell>
          <cell r="B10370">
            <v>38</v>
          </cell>
          <cell r="R10370" t="str">
            <v>460450081All</v>
          </cell>
          <cell r="S10370">
            <v>23</v>
          </cell>
        </row>
        <row r="10371">
          <cell r="A10371" t="str">
            <v>460510016All</v>
          </cell>
          <cell r="B10371">
            <v>59</v>
          </cell>
          <cell r="R10371" t="str">
            <v>460450091All</v>
          </cell>
          <cell r="S10371">
            <v>35</v>
          </cell>
        </row>
        <row r="10372">
          <cell r="A10372" t="str">
            <v>460510031All</v>
          </cell>
          <cell r="B10372">
            <v>11</v>
          </cell>
          <cell r="R10372" t="str">
            <v>460470011All</v>
          </cell>
          <cell r="S10372">
            <v>22</v>
          </cell>
        </row>
        <row r="10373">
          <cell r="A10373" t="str">
            <v>460510041All</v>
          </cell>
          <cell r="B10373">
            <v>89</v>
          </cell>
          <cell r="R10373" t="str">
            <v>460470016All</v>
          </cell>
          <cell r="S10373">
            <v>18</v>
          </cell>
        </row>
        <row r="10374">
          <cell r="A10374" t="str">
            <v>460510051All</v>
          </cell>
          <cell r="B10374">
            <v>29</v>
          </cell>
          <cell r="R10374" t="str">
            <v>460470031All</v>
          </cell>
          <cell r="S10374">
            <v>8</v>
          </cell>
        </row>
        <row r="10375">
          <cell r="A10375" t="str">
            <v>460510078All</v>
          </cell>
          <cell r="B10375">
            <v>931</v>
          </cell>
          <cell r="R10375" t="str">
            <v>460470041All</v>
          </cell>
          <cell r="S10375">
            <v>66</v>
          </cell>
        </row>
        <row r="10376">
          <cell r="A10376" t="str">
            <v>460510081All</v>
          </cell>
          <cell r="B10376">
            <v>23</v>
          </cell>
          <cell r="R10376" t="str">
            <v>460470051All</v>
          </cell>
          <cell r="S10376">
            <v>30</v>
          </cell>
        </row>
        <row r="10377">
          <cell r="A10377" t="str">
            <v>460510091All</v>
          </cell>
          <cell r="B10377">
            <v>39</v>
          </cell>
          <cell r="R10377" t="str">
            <v>460470079All</v>
          </cell>
          <cell r="S10377">
            <v>420</v>
          </cell>
        </row>
        <row r="10378">
          <cell r="A10378" t="str">
            <v>460530011All</v>
          </cell>
          <cell r="B10378">
            <v>29</v>
          </cell>
          <cell r="R10378" t="str">
            <v>460490011All</v>
          </cell>
          <cell r="S10378">
            <v>35</v>
          </cell>
        </row>
        <row r="10379">
          <cell r="A10379" t="str">
            <v>460530016All</v>
          </cell>
          <cell r="B10379">
            <v>42</v>
          </cell>
          <cell r="R10379" t="str">
            <v>460490016All</v>
          </cell>
          <cell r="S10379">
            <v>50</v>
          </cell>
        </row>
        <row r="10380">
          <cell r="A10380" t="str">
            <v>460530041All</v>
          </cell>
          <cell r="B10380">
            <v>43</v>
          </cell>
          <cell r="R10380" t="str">
            <v>460490031All</v>
          </cell>
          <cell r="S10380">
            <v>10</v>
          </cell>
        </row>
        <row r="10381">
          <cell r="A10381" t="str">
            <v>460530051All</v>
          </cell>
          <cell r="B10381">
            <v>22</v>
          </cell>
          <cell r="R10381" t="str">
            <v>460490041All</v>
          </cell>
          <cell r="S10381">
            <v>73</v>
          </cell>
        </row>
        <row r="10382">
          <cell r="A10382" t="str">
            <v>460530078All</v>
          </cell>
          <cell r="B10382">
            <v>883</v>
          </cell>
          <cell r="R10382" t="str">
            <v>460490051All</v>
          </cell>
          <cell r="S10382">
            <v>29</v>
          </cell>
        </row>
        <row r="10383">
          <cell r="A10383" t="str">
            <v>460530081All</v>
          </cell>
          <cell r="B10383">
            <v>19</v>
          </cell>
          <cell r="R10383" t="str">
            <v>460490067All</v>
          </cell>
          <cell r="S10383">
            <v>1155</v>
          </cell>
        </row>
        <row r="10384">
          <cell r="A10384" t="str">
            <v>460550011All</v>
          </cell>
          <cell r="B10384">
            <v>18</v>
          </cell>
          <cell r="R10384" t="str">
            <v>460490078All</v>
          </cell>
          <cell r="S10384">
            <v>986</v>
          </cell>
        </row>
        <row r="10385">
          <cell r="A10385" t="str">
            <v>460550016All</v>
          </cell>
          <cell r="B10385">
            <v>28</v>
          </cell>
          <cell r="R10385" t="str">
            <v>460490081All</v>
          </cell>
          <cell r="S10385">
            <v>23</v>
          </cell>
        </row>
        <row r="10386">
          <cell r="A10386" t="str">
            <v>460550031All</v>
          </cell>
          <cell r="B10386">
            <v>8</v>
          </cell>
          <cell r="R10386" t="str">
            <v>460510011All</v>
          </cell>
          <cell r="S10386">
            <v>38</v>
          </cell>
        </row>
        <row r="10387">
          <cell r="A10387" t="str">
            <v>460550051All</v>
          </cell>
          <cell r="B10387">
            <v>16</v>
          </cell>
          <cell r="R10387" t="str">
            <v>460510016All</v>
          </cell>
          <cell r="S10387">
            <v>59</v>
          </cell>
        </row>
        <row r="10388">
          <cell r="A10388" t="str">
            <v>460550067All</v>
          </cell>
          <cell r="B10388">
            <v>770</v>
          </cell>
          <cell r="R10388" t="str">
            <v>460510031All</v>
          </cell>
          <cell r="S10388">
            <v>11</v>
          </cell>
        </row>
        <row r="10389">
          <cell r="A10389" t="str">
            <v>460550078All</v>
          </cell>
          <cell r="B10389">
            <v>700</v>
          </cell>
          <cell r="R10389" t="str">
            <v>460510041All</v>
          </cell>
          <cell r="S10389">
            <v>89</v>
          </cell>
        </row>
        <row r="10390">
          <cell r="A10390" t="str">
            <v>460550079All</v>
          </cell>
          <cell r="B10390">
            <v>441</v>
          </cell>
          <cell r="R10390" t="str">
            <v>460510051All</v>
          </cell>
          <cell r="S10390">
            <v>29</v>
          </cell>
        </row>
        <row r="10391">
          <cell r="A10391" t="str">
            <v>460550091All</v>
          </cell>
          <cell r="B10391">
            <v>20</v>
          </cell>
          <cell r="R10391" t="str">
            <v>460510078All</v>
          </cell>
          <cell r="S10391">
            <v>931</v>
          </cell>
        </row>
        <row r="10392">
          <cell r="A10392" t="str">
            <v>460570011All</v>
          </cell>
          <cell r="B10392">
            <v>40</v>
          </cell>
          <cell r="R10392" t="str">
            <v>460510081All</v>
          </cell>
          <cell r="S10392">
            <v>23</v>
          </cell>
        </row>
        <row r="10393">
          <cell r="A10393" t="str">
            <v>460570016All</v>
          </cell>
          <cell r="B10393">
            <v>65</v>
          </cell>
          <cell r="R10393" t="str">
            <v>460510091All</v>
          </cell>
          <cell r="S10393">
            <v>39</v>
          </cell>
        </row>
        <row r="10394">
          <cell r="A10394" t="str">
            <v>460570031All</v>
          </cell>
          <cell r="B10394">
            <v>11</v>
          </cell>
          <cell r="R10394" t="str">
            <v>460530011All</v>
          </cell>
          <cell r="S10394">
            <v>29</v>
          </cell>
        </row>
        <row r="10395">
          <cell r="A10395" t="str">
            <v>460570041All</v>
          </cell>
          <cell r="B10395">
            <v>99</v>
          </cell>
          <cell r="R10395" t="str">
            <v>460530016All</v>
          </cell>
          <cell r="S10395">
            <v>42</v>
          </cell>
        </row>
        <row r="10396">
          <cell r="A10396" t="str">
            <v>460570051All</v>
          </cell>
          <cell r="B10396">
            <v>29</v>
          </cell>
          <cell r="R10396" t="str">
            <v>460530041All</v>
          </cell>
          <cell r="S10396">
            <v>43</v>
          </cell>
        </row>
        <row r="10397">
          <cell r="A10397" t="str">
            <v>460570078All</v>
          </cell>
          <cell r="B10397">
            <v>980</v>
          </cell>
          <cell r="R10397" t="str">
            <v>460530051All</v>
          </cell>
          <cell r="S10397">
            <v>22</v>
          </cell>
        </row>
        <row r="10398">
          <cell r="A10398" t="str">
            <v>460570081All</v>
          </cell>
          <cell r="B10398">
            <v>27</v>
          </cell>
          <cell r="R10398" t="str">
            <v>460530078All</v>
          </cell>
          <cell r="S10398">
            <v>883</v>
          </cell>
        </row>
        <row r="10399">
          <cell r="A10399" t="str">
            <v>460590011All</v>
          </cell>
          <cell r="B10399">
            <v>28</v>
          </cell>
          <cell r="R10399" t="str">
            <v>460530081All</v>
          </cell>
          <cell r="S10399">
            <v>19</v>
          </cell>
        </row>
        <row r="10400">
          <cell r="A10400" t="str">
            <v>460590016All</v>
          </cell>
          <cell r="B10400">
            <v>41</v>
          </cell>
          <cell r="R10400" t="str">
            <v>460550011All</v>
          </cell>
          <cell r="S10400">
            <v>18</v>
          </cell>
        </row>
        <row r="10401">
          <cell r="A10401" t="str">
            <v>460590041All</v>
          </cell>
          <cell r="B10401">
            <v>58</v>
          </cell>
          <cell r="R10401" t="str">
            <v>460550016All</v>
          </cell>
          <cell r="S10401">
            <v>28</v>
          </cell>
        </row>
        <row r="10402">
          <cell r="A10402" t="str">
            <v>460590051All</v>
          </cell>
          <cell r="B10402">
            <v>29</v>
          </cell>
          <cell r="R10402" t="str">
            <v>460550031All</v>
          </cell>
          <cell r="S10402">
            <v>8</v>
          </cell>
        </row>
        <row r="10403">
          <cell r="A10403" t="str">
            <v>460590067All</v>
          </cell>
          <cell r="B10403">
            <v>1120</v>
          </cell>
          <cell r="R10403" t="str">
            <v>460550051All</v>
          </cell>
          <cell r="S10403">
            <v>16</v>
          </cell>
        </row>
        <row r="10404">
          <cell r="A10404" t="str">
            <v>460590078All</v>
          </cell>
          <cell r="B10404">
            <v>923</v>
          </cell>
          <cell r="R10404" t="str">
            <v>460550067All</v>
          </cell>
          <cell r="S10404">
            <v>770</v>
          </cell>
        </row>
        <row r="10405">
          <cell r="A10405" t="str">
            <v>460590081All</v>
          </cell>
          <cell r="B10405">
            <v>20</v>
          </cell>
          <cell r="R10405" t="str">
            <v>460550078All</v>
          </cell>
          <cell r="S10405">
            <v>700</v>
          </cell>
        </row>
        <row r="10406">
          <cell r="A10406" t="str">
            <v>460610011All</v>
          </cell>
          <cell r="B10406">
            <v>34</v>
          </cell>
          <cell r="R10406" t="str">
            <v>460550079All</v>
          </cell>
          <cell r="S10406">
            <v>441</v>
          </cell>
        </row>
        <row r="10407">
          <cell r="A10407" t="str">
            <v>460610016All</v>
          </cell>
          <cell r="B10407">
            <v>46</v>
          </cell>
          <cell r="R10407" t="str">
            <v>460550091All</v>
          </cell>
          <cell r="S10407">
            <v>20</v>
          </cell>
        </row>
        <row r="10408">
          <cell r="A10408" t="str">
            <v>460610041All</v>
          </cell>
          <cell r="B10408">
            <v>77</v>
          </cell>
          <cell r="R10408" t="str">
            <v>460570011All</v>
          </cell>
          <cell r="S10408">
            <v>40</v>
          </cell>
        </row>
        <row r="10409">
          <cell r="A10409" t="str">
            <v>460610051All</v>
          </cell>
          <cell r="B10409">
            <v>53</v>
          </cell>
          <cell r="R10409" t="str">
            <v>460570016All</v>
          </cell>
          <cell r="S10409">
            <v>65</v>
          </cell>
        </row>
        <row r="10410">
          <cell r="A10410" t="str">
            <v>460610078All</v>
          </cell>
          <cell r="B10410">
            <v>1086</v>
          </cell>
          <cell r="R10410" t="str">
            <v>460570031All</v>
          </cell>
          <cell r="S10410">
            <v>11</v>
          </cell>
        </row>
        <row r="10411">
          <cell r="A10411" t="str">
            <v>460610081All</v>
          </cell>
          <cell r="B10411">
            <v>27</v>
          </cell>
          <cell r="R10411" t="str">
            <v>460570041All</v>
          </cell>
          <cell r="S10411">
            <v>99</v>
          </cell>
        </row>
        <row r="10412">
          <cell r="A10412" t="str">
            <v>460630011All</v>
          </cell>
          <cell r="B10412">
            <v>14</v>
          </cell>
          <cell r="R10412" t="str">
            <v>460570051All</v>
          </cell>
          <cell r="S10412">
            <v>29</v>
          </cell>
        </row>
        <row r="10413">
          <cell r="A10413" t="str">
            <v>460630016All</v>
          </cell>
          <cell r="B10413">
            <v>22</v>
          </cell>
          <cell r="R10413" t="str">
            <v>460570078All</v>
          </cell>
          <cell r="S10413">
            <v>980</v>
          </cell>
        </row>
        <row r="10414">
          <cell r="A10414" t="str">
            <v>460630031All</v>
          </cell>
          <cell r="B10414">
            <v>7</v>
          </cell>
          <cell r="R10414" t="str">
            <v>460570081All</v>
          </cell>
          <cell r="S10414">
            <v>27</v>
          </cell>
        </row>
        <row r="10415">
          <cell r="A10415" t="str">
            <v>460630067All</v>
          </cell>
          <cell r="B10415">
            <v>865</v>
          </cell>
          <cell r="R10415" t="str">
            <v>460590011All</v>
          </cell>
          <cell r="S10415">
            <v>28</v>
          </cell>
        </row>
        <row r="10416">
          <cell r="A10416" t="str">
            <v>460630079All</v>
          </cell>
          <cell r="B10416">
            <v>499</v>
          </cell>
          <cell r="R10416" t="str">
            <v>460590016All</v>
          </cell>
          <cell r="S10416">
            <v>41</v>
          </cell>
        </row>
        <row r="10417">
          <cell r="A10417" t="str">
            <v>460630091All</v>
          </cell>
          <cell r="B10417">
            <v>19</v>
          </cell>
          <cell r="R10417" t="str">
            <v>460590041All</v>
          </cell>
          <cell r="S10417">
            <v>58</v>
          </cell>
        </row>
        <row r="10418">
          <cell r="A10418" t="str">
            <v>460650011All</v>
          </cell>
          <cell r="B10418">
            <v>22</v>
          </cell>
          <cell r="R10418" t="str">
            <v>460590051All</v>
          </cell>
          <cell r="S10418">
            <v>29</v>
          </cell>
        </row>
        <row r="10419">
          <cell r="A10419" t="str">
            <v>460650016All</v>
          </cell>
          <cell r="B10419">
            <v>34</v>
          </cell>
          <cell r="R10419" t="str">
            <v>460590067All</v>
          </cell>
          <cell r="S10419">
            <v>1120</v>
          </cell>
        </row>
        <row r="10420">
          <cell r="A10420" t="str">
            <v>460650031All</v>
          </cell>
          <cell r="B10420">
            <v>10</v>
          </cell>
          <cell r="R10420" t="str">
            <v>460590078All</v>
          </cell>
          <cell r="S10420">
            <v>923</v>
          </cell>
        </row>
        <row r="10421">
          <cell r="A10421" t="str">
            <v>460650041All</v>
          </cell>
          <cell r="B10421">
            <v>56</v>
          </cell>
          <cell r="R10421" t="str">
            <v>460590081All</v>
          </cell>
          <cell r="S10421">
            <v>20</v>
          </cell>
        </row>
        <row r="10422">
          <cell r="A10422" t="str">
            <v>460650051All</v>
          </cell>
          <cell r="B10422">
            <v>33</v>
          </cell>
          <cell r="R10422" t="str">
            <v>460590091All</v>
          </cell>
          <cell r="S10422">
            <v>34</v>
          </cell>
        </row>
        <row r="10423">
          <cell r="A10423" t="str">
            <v>460650067All</v>
          </cell>
          <cell r="B10423">
            <v>1190</v>
          </cell>
          <cell r="R10423" t="str">
            <v>460610011All</v>
          </cell>
          <cell r="S10423">
            <v>34</v>
          </cell>
        </row>
        <row r="10424">
          <cell r="A10424" t="str">
            <v>460650078All</v>
          </cell>
          <cell r="B10424">
            <v>879</v>
          </cell>
          <cell r="R10424" t="str">
            <v>460610016All</v>
          </cell>
          <cell r="S10424">
            <v>46</v>
          </cell>
        </row>
        <row r="10425">
          <cell r="A10425" t="str">
            <v>460650081All</v>
          </cell>
          <cell r="B10425">
            <v>20</v>
          </cell>
          <cell r="R10425" t="str">
            <v>460610041All</v>
          </cell>
          <cell r="S10425">
            <v>77</v>
          </cell>
        </row>
        <row r="10426">
          <cell r="A10426" t="str">
            <v>460670011All</v>
          </cell>
          <cell r="B10426">
            <v>34</v>
          </cell>
          <cell r="R10426" t="str">
            <v>460610051All</v>
          </cell>
          <cell r="S10426">
            <v>53</v>
          </cell>
        </row>
        <row r="10427">
          <cell r="A10427" t="str">
            <v>460670016All</v>
          </cell>
          <cell r="B10427">
            <v>51</v>
          </cell>
          <cell r="R10427" t="str">
            <v>460610078All</v>
          </cell>
          <cell r="S10427">
            <v>1086</v>
          </cell>
        </row>
        <row r="10428">
          <cell r="A10428" t="str">
            <v>460670041All</v>
          </cell>
          <cell r="B10428">
            <v>77</v>
          </cell>
          <cell r="R10428" t="str">
            <v>460610081All</v>
          </cell>
          <cell r="S10428">
            <v>27</v>
          </cell>
        </row>
        <row r="10429">
          <cell r="A10429" t="str">
            <v>460670051All</v>
          </cell>
          <cell r="B10429">
            <v>48</v>
          </cell>
          <cell r="R10429" t="str">
            <v>460630011All</v>
          </cell>
          <cell r="S10429">
            <v>14</v>
          </cell>
        </row>
        <row r="10430">
          <cell r="A10430" t="str">
            <v>460670081All</v>
          </cell>
          <cell r="B10430">
            <v>26</v>
          </cell>
          <cell r="R10430" t="str">
            <v>460630016All</v>
          </cell>
          <cell r="S10430">
            <v>22</v>
          </cell>
        </row>
        <row r="10431">
          <cell r="A10431" t="str">
            <v>460690011All</v>
          </cell>
          <cell r="B10431">
            <v>24</v>
          </cell>
          <cell r="R10431" t="str">
            <v>460630031All</v>
          </cell>
          <cell r="S10431">
            <v>7</v>
          </cell>
        </row>
        <row r="10432">
          <cell r="A10432" t="str">
            <v>460690016All</v>
          </cell>
          <cell r="B10432">
            <v>39</v>
          </cell>
          <cell r="R10432" t="str">
            <v>460630067All</v>
          </cell>
          <cell r="S10432">
            <v>865</v>
          </cell>
        </row>
        <row r="10433">
          <cell r="A10433" t="str">
            <v>460690041All</v>
          </cell>
          <cell r="B10433">
            <v>43</v>
          </cell>
          <cell r="R10433" t="str">
            <v>460630079All</v>
          </cell>
          <cell r="S10433">
            <v>499</v>
          </cell>
        </row>
        <row r="10434">
          <cell r="A10434" t="str">
            <v>460690051All</v>
          </cell>
          <cell r="B10434">
            <v>32</v>
          </cell>
          <cell r="R10434" t="str">
            <v>460630091All</v>
          </cell>
          <cell r="S10434">
            <v>19</v>
          </cell>
        </row>
        <row r="10435">
          <cell r="A10435" t="str">
            <v>460690078All</v>
          </cell>
          <cell r="B10435">
            <v>979</v>
          </cell>
          <cell r="R10435" t="str">
            <v>460650011All</v>
          </cell>
          <cell r="S10435">
            <v>22</v>
          </cell>
        </row>
        <row r="10436">
          <cell r="A10436" t="str">
            <v>460690081All</v>
          </cell>
          <cell r="B10436">
            <v>15</v>
          </cell>
          <cell r="R10436" t="str">
            <v>460650016All</v>
          </cell>
          <cell r="S10436">
            <v>34</v>
          </cell>
        </row>
        <row r="10437">
          <cell r="A10437" t="str">
            <v>460710011All</v>
          </cell>
          <cell r="B10437">
            <v>15</v>
          </cell>
          <cell r="R10437" t="str">
            <v>460650031All</v>
          </cell>
          <cell r="S10437">
            <v>10</v>
          </cell>
        </row>
        <row r="10438">
          <cell r="A10438" t="str">
            <v>460710016All</v>
          </cell>
          <cell r="B10438">
            <v>18</v>
          </cell>
          <cell r="R10438" t="str">
            <v>460650041All</v>
          </cell>
          <cell r="S10438">
            <v>56</v>
          </cell>
        </row>
        <row r="10439">
          <cell r="A10439" t="str">
            <v>460710031All</v>
          </cell>
          <cell r="B10439">
            <v>9</v>
          </cell>
          <cell r="R10439" t="str">
            <v>460650051All</v>
          </cell>
          <cell r="S10439">
            <v>33</v>
          </cell>
        </row>
        <row r="10440">
          <cell r="A10440" t="str">
            <v>460710051All</v>
          </cell>
          <cell r="B10440">
            <v>18</v>
          </cell>
          <cell r="R10440" t="str">
            <v>460650067All</v>
          </cell>
          <cell r="S10440">
            <v>1190</v>
          </cell>
        </row>
        <row r="10441">
          <cell r="A10441" t="str">
            <v>460710067All</v>
          </cell>
          <cell r="B10441">
            <v>770</v>
          </cell>
          <cell r="R10441" t="str">
            <v>460650078All</v>
          </cell>
          <cell r="S10441">
            <v>879</v>
          </cell>
        </row>
        <row r="10442">
          <cell r="A10442" t="str">
            <v>460710078All</v>
          </cell>
          <cell r="B10442">
            <v>735</v>
          </cell>
          <cell r="R10442" t="str">
            <v>460650081All</v>
          </cell>
          <cell r="S10442">
            <v>20</v>
          </cell>
        </row>
        <row r="10443">
          <cell r="A10443" t="str">
            <v>460710079All</v>
          </cell>
          <cell r="B10443">
            <v>525</v>
          </cell>
          <cell r="R10443" t="str">
            <v>460670011All</v>
          </cell>
          <cell r="S10443">
            <v>34</v>
          </cell>
        </row>
        <row r="10444">
          <cell r="A10444" t="str">
            <v>460730011All</v>
          </cell>
          <cell r="B10444">
            <v>31</v>
          </cell>
          <cell r="R10444" t="str">
            <v>460670016All</v>
          </cell>
          <cell r="S10444">
            <v>51</v>
          </cell>
        </row>
        <row r="10445">
          <cell r="A10445" t="str">
            <v>460730016All</v>
          </cell>
          <cell r="B10445">
            <v>49</v>
          </cell>
          <cell r="R10445" t="str">
            <v>460670041All</v>
          </cell>
          <cell r="S10445">
            <v>77</v>
          </cell>
        </row>
        <row r="10446">
          <cell r="A10446" t="str">
            <v>460730041All</v>
          </cell>
          <cell r="B10446">
            <v>57</v>
          </cell>
          <cell r="R10446" t="str">
            <v>460670051All</v>
          </cell>
          <cell r="S10446">
            <v>48</v>
          </cell>
        </row>
        <row r="10447">
          <cell r="A10447" t="str">
            <v>460730051All</v>
          </cell>
          <cell r="B10447">
            <v>49</v>
          </cell>
          <cell r="R10447" t="str">
            <v>460670081All</v>
          </cell>
          <cell r="S10447">
            <v>26</v>
          </cell>
        </row>
        <row r="10448">
          <cell r="A10448" t="str">
            <v>460730078All</v>
          </cell>
          <cell r="B10448">
            <v>907</v>
          </cell>
          <cell r="R10448" t="str">
            <v>460690011All</v>
          </cell>
          <cell r="S10448">
            <v>24</v>
          </cell>
        </row>
        <row r="10449">
          <cell r="A10449" t="str">
            <v>460730081All</v>
          </cell>
          <cell r="B10449">
            <v>22</v>
          </cell>
          <cell r="R10449" t="str">
            <v>460690016All</v>
          </cell>
          <cell r="S10449">
            <v>39</v>
          </cell>
        </row>
        <row r="10450">
          <cell r="A10450" t="str">
            <v>460750011All</v>
          </cell>
          <cell r="B10450">
            <v>22</v>
          </cell>
          <cell r="R10450" t="str">
            <v>460690041All</v>
          </cell>
          <cell r="S10450">
            <v>43</v>
          </cell>
        </row>
        <row r="10451">
          <cell r="A10451" t="str">
            <v>460750016All</v>
          </cell>
          <cell r="B10451">
            <v>27</v>
          </cell>
          <cell r="R10451" t="str">
            <v>460690051All</v>
          </cell>
          <cell r="S10451">
            <v>32</v>
          </cell>
        </row>
        <row r="10452">
          <cell r="A10452" t="str">
            <v>460750031All</v>
          </cell>
          <cell r="B10452">
            <v>9</v>
          </cell>
          <cell r="R10452" t="str">
            <v>460690078All</v>
          </cell>
          <cell r="S10452">
            <v>979</v>
          </cell>
        </row>
        <row r="10453">
          <cell r="A10453" t="str">
            <v>460750051All</v>
          </cell>
          <cell r="B10453">
            <v>25</v>
          </cell>
          <cell r="R10453" t="str">
            <v>460690081All</v>
          </cell>
          <cell r="S10453">
            <v>15</v>
          </cell>
        </row>
        <row r="10454">
          <cell r="A10454" t="str">
            <v>460750067All</v>
          </cell>
          <cell r="B10454">
            <v>910</v>
          </cell>
          <cell r="R10454" t="str">
            <v>460710011All</v>
          </cell>
          <cell r="S10454">
            <v>15</v>
          </cell>
        </row>
        <row r="10455">
          <cell r="A10455" t="str">
            <v>460750078All</v>
          </cell>
          <cell r="B10455">
            <v>739</v>
          </cell>
          <cell r="R10455" t="str">
            <v>460710016All</v>
          </cell>
          <cell r="S10455">
            <v>18</v>
          </cell>
        </row>
        <row r="10456">
          <cell r="A10456" t="str">
            <v>460770011All</v>
          </cell>
          <cell r="B10456">
            <v>36</v>
          </cell>
          <cell r="R10456" t="str">
            <v>460710031All</v>
          </cell>
          <cell r="S10456">
            <v>9</v>
          </cell>
        </row>
        <row r="10457">
          <cell r="A10457" t="str">
            <v>460770016All</v>
          </cell>
          <cell r="B10457">
            <v>62</v>
          </cell>
          <cell r="R10457" t="str">
            <v>460710051All</v>
          </cell>
          <cell r="S10457">
            <v>18</v>
          </cell>
        </row>
        <row r="10458">
          <cell r="A10458" t="str">
            <v>460770031All</v>
          </cell>
          <cell r="B10458">
            <v>11</v>
          </cell>
          <cell r="R10458" t="str">
            <v>460710067All</v>
          </cell>
          <cell r="S10458">
            <v>770</v>
          </cell>
        </row>
        <row r="10459">
          <cell r="A10459" t="str">
            <v>460770041All</v>
          </cell>
          <cell r="B10459">
            <v>86</v>
          </cell>
          <cell r="R10459" t="str">
            <v>460710078All</v>
          </cell>
          <cell r="S10459">
            <v>735</v>
          </cell>
        </row>
        <row r="10460">
          <cell r="A10460" t="str">
            <v>460770051All</v>
          </cell>
          <cell r="B10460">
            <v>29</v>
          </cell>
          <cell r="R10460" t="str">
            <v>460710079All</v>
          </cell>
          <cell r="S10460">
            <v>525</v>
          </cell>
        </row>
        <row r="10461">
          <cell r="A10461" t="str">
            <v>460770078All</v>
          </cell>
          <cell r="B10461">
            <v>1137</v>
          </cell>
          <cell r="R10461" t="str">
            <v>460730011All</v>
          </cell>
          <cell r="S10461">
            <v>31</v>
          </cell>
        </row>
        <row r="10462">
          <cell r="A10462" t="str">
            <v>460770081All</v>
          </cell>
          <cell r="B10462">
            <v>25</v>
          </cell>
          <cell r="R10462" t="str">
            <v>460730016All</v>
          </cell>
          <cell r="S10462">
            <v>49</v>
          </cell>
        </row>
        <row r="10463">
          <cell r="A10463" t="str">
            <v>460790011All</v>
          </cell>
          <cell r="B10463">
            <v>37</v>
          </cell>
          <cell r="R10463" t="str">
            <v>460730041All</v>
          </cell>
          <cell r="S10463">
            <v>57</v>
          </cell>
        </row>
        <row r="10464">
          <cell r="A10464" t="str">
            <v>460790016All</v>
          </cell>
          <cell r="B10464">
            <v>57</v>
          </cell>
          <cell r="R10464" t="str">
            <v>460730051All</v>
          </cell>
          <cell r="S10464">
            <v>49</v>
          </cell>
        </row>
        <row r="10465">
          <cell r="A10465" t="str">
            <v>460790031All</v>
          </cell>
          <cell r="B10465">
            <v>10</v>
          </cell>
          <cell r="R10465" t="str">
            <v>460730078All</v>
          </cell>
          <cell r="S10465">
            <v>907</v>
          </cell>
        </row>
        <row r="10466">
          <cell r="A10466" t="str">
            <v>460790041All</v>
          </cell>
          <cell r="B10466">
            <v>101</v>
          </cell>
          <cell r="R10466" t="str">
            <v>460730081All</v>
          </cell>
          <cell r="S10466">
            <v>22</v>
          </cell>
        </row>
        <row r="10467">
          <cell r="A10467" t="str">
            <v>460790081All</v>
          </cell>
          <cell r="B10467">
            <v>28</v>
          </cell>
          <cell r="R10467" t="str">
            <v>460750011All</v>
          </cell>
          <cell r="S10467">
            <v>22</v>
          </cell>
        </row>
        <row r="10468">
          <cell r="A10468" t="str">
            <v>460810011All</v>
          </cell>
          <cell r="B10468">
            <v>15</v>
          </cell>
          <cell r="R10468" t="str">
            <v>460750016All</v>
          </cell>
          <cell r="S10468">
            <v>27</v>
          </cell>
        </row>
        <row r="10469">
          <cell r="A10469" t="str">
            <v>460810016All</v>
          </cell>
          <cell r="B10469">
            <v>34</v>
          </cell>
          <cell r="R10469" t="str">
            <v>460750031All</v>
          </cell>
          <cell r="S10469">
            <v>9</v>
          </cell>
        </row>
        <row r="10470">
          <cell r="A10470" t="str">
            <v>460810016Irrigated</v>
          </cell>
          <cell r="B10470">
            <v>38</v>
          </cell>
          <cell r="R10470" t="str">
            <v>460750051All</v>
          </cell>
          <cell r="S10470">
            <v>25</v>
          </cell>
        </row>
        <row r="10471">
          <cell r="A10471" t="str">
            <v>460810016Nonirrigated</v>
          </cell>
          <cell r="B10471">
            <v>23</v>
          </cell>
          <cell r="R10471" t="str">
            <v>460750067All</v>
          </cell>
          <cell r="S10471">
            <v>910</v>
          </cell>
        </row>
        <row r="10472">
          <cell r="A10472" t="str">
            <v>460810041All</v>
          </cell>
          <cell r="B10472">
            <v>76</v>
          </cell>
          <cell r="R10472" t="str">
            <v>460750078All</v>
          </cell>
          <cell r="S10472">
            <v>739</v>
          </cell>
        </row>
        <row r="10473">
          <cell r="A10473" t="str">
            <v>460810091All</v>
          </cell>
          <cell r="B10473">
            <v>19</v>
          </cell>
          <cell r="R10473" t="str">
            <v>460770011All</v>
          </cell>
          <cell r="S10473">
            <v>36</v>
          </cell>
        </row>
        <row r="10474">
          <cell r="A10474" t="str">
            <v>460830011All</v>
          </cell>
          <cell r="B10474">
            <v>39</v>
          </cell>
          <cell r="R10474" t="str">
            <v>460770016All</v>
          </cell>
          <cell r="S10474">
            <v>62</v>
          </cell>
        </row>
        <row r="10475">
          <cell r="A10475" t="str">
            <v>460830016All</v>
          </cell>
          <cell r="B10475">
            <v>55</v>
          </cell>
          <cell r="R10475" t="str">
            <v>460770031All</v>
          </cell>
          <cell r="S10475">
            <v>11</v>
          </cell>
        </row>
        <row r="10476">
          <cell r="A10476" t="str">
            <v>460830041All</v>
          </cell>
          <cell r="B10476">
            <v>101</v>
          </cell>
          <cell r="R10476" t="str">
            <v>460770041All</v>
          </cell>
          <cell r="S10476">
            <v>86</v>
          </cell>
        </row>
        <row r="10477">
          <cell r="A10477" t="str">
            <v>460830081All</v>
          </cell>
          <cell r="B10477">
            <v>29</v>
          </cell>
          <cell r="R10477" t="str">
            <v>460770051All</v>
          </cell>
          <cell r="S10477">
            <v>29</v>
          </cell>
        </row>
        <row r="10478">
          <cell r="A10478" t="str">
            <v>460830091All</v>
          </cell>
          <cell r="B10478">
            <v>38</v>
          </cell>
          <cell r="R10478" t="str">
            <v>460770078All</v>
          </cell>
          <cell r="S10478">
            <v>1137</v>
          </cell>
        </row>
        <row r="10479">
          <cell r="A10479" t="str">
            <v>460850011All</v>
          </cell>
          <cell r="B10479">
            <v>25</v>
          </cell>
          <cell r="R10479" t="str">
            <v>460770081All</v>
          </cell>
          <cell r="S10479">
            <v>25</v>
          </cell>
        </row>
        <row r="10480">
          <cell r="A10480" t="str">
            <v>460850016All</v>
          </cell>
          <cell r="B10480">
            <v>46</v>
          </cell>
          <cell r="R10480" t="str">
            <v>460790011All</v>
          </cell>
          <cell r="S10480">
            <v>37</v>
          </cell>
        </row>
        <row r="10481">
          <cell r="A10481" t="str">
            <v>460850041All</v>
          </cell>
          <cell r="B10481">
            <v>39</v>
          </cell>
          <cell r="R10481" t="str">
            <v>460790016All</v>
          </cell>
          <cell r="S10481">
            <v>57</v>
          </cell>
        </row>
        <row r="10482">
          <cell r="A10482" t="str">
            <v>460850047GAD/GASAll</v>
          </cell>
          <cell r="B10482">
            <v>701</v>
          </cell>
          <cell r="R10482" t="str">
            <v>460790031All</v>
          </cell>
          <cell r="S10482">
            <v>10</v>
          </cell>
        </row>
        <row r="10483">
          <cell r="A10483" t="str">
            <v>460850051All</v>
          </cell>
          <cell r="B10483">
            <v>36</v>
          </cell>
          <cell r="R10483" t="str">
            <v>460790041All</v>
          </cell>
          <cell r="S10483">
            <v>101</v>
          </cell>
        </row>
        <row r="10484">
          <cell r="A10484" t="str">
            <v>460850067All</v>
          </cell>
          <cell r="B10484">
            <v>910</v>
          </cell>
          <cell r="R10484" t="str">
            <v>460790081All</v>
          </cell>
          <cell r="S10484">
            <v>28</v>
          </cell>
        </row>
        <row r="10485">
          <cell r="A10485" t="str">
            <v>460850078All</v>
          </cell>
          <cell r="B10485">
            <v>741</v>
          </cell>
          <cell r="R10485" t="str">
            <v>460810011All</v>
          </cell>
          <cell r="S10485">
            <v>15</v>
          </cell>
        </row>
        <row r="10486">
          <cell r="A10486" t="str">
            <v>460850081All</v>
          </cell>
          <cell r="B10486">
            <v>18</v>
          </cell>
          <cell r="R10486" t="str">
            <v>460810016All</v>
          </cell>
          <cell r="S10486">
            <v>34</v>
          </cell>
        </row>
        <row r="10487">
          <cell r="A10487" t="str">
            <v>460850081Irrigated</v>
          </cell>
          <cell r="B10487">
            <v>33</v>
          </cell>
          <cell r="R10487" t="str">
            <v>460810016Irrigated</v>
          </cell>
          <cell r="S10487">
            <v>38</v>
          </cell>
        </row>
        <row r="10488">
          <cell r="A10488" t="str">
            <v>460850081Nonirrigated</v>
          </cell>
          <cell r="B10488">
            <v>14</v>
          </cell>
          <cell r="R10488" t="str">
            <v>460810016NonIrrigated</v>
          </cell>
          <cell r="S10488">
            <v>23</v>
          </cell>
        </row>
        <row r="10489">
          <cell r="A10489" t="str">
            <v>460870011All</v>
          </cell>
          <cell r="B10489">
            <v>33</v>
          </cell>
          <cell r="R10489" t="str">
            <v>460810041All</v>
          </cell>
          <cell r="S10489">
            <v>76</v>
          </cell>
        </row>
        <row r="10490">
          <cell r="A10490" t="str">
            <v>460870016All</v>
          </cell>
          <cell r="B10490">
            <v>54</v>
          </cell>
          <cell r="R10490" t="str">
            <v>460810091All</v>
          </cell>
          <cell r="S10490">
            <v>19</v>
          </cell>
        </row>
        <row r="10491">
          <cell r="A10491" t="str">
            <v>460870041All</v>
          </cell>
          <cell r="B10491">
            <v>95</v>
          </cell>
          <cell r="R10491" t="str">
            <v>460830011All</v>
          </cell>
          <cell r="S10491">
            <v>39</v>
          </cell>
        </row>
        <row r="10492">
          <cell r="A10492" t="str">
            <v>460870051All</v>
          </cell>
          <cell r="B10492">
            <v>48</v>
          </cell>
          <cell r="R10492" t="str">
            <v>460830016All</v>
          </cell>
          <cell r="S10492">
            <v>55</v>
          </cell>
        </row>
        <row r="10493">
          <cell r="A10493" t="str">
            <v>460870081All</v>
          </cell>
          <cell r="B10493">
            <v>28</v>
          </cell>
          <cell r="R10493" t="str">
            <v>460830041All</v>
          </cell>
          <cell r="S10493">
            <v>101</v>
          </cell>
        </row>
        <row r="10494">
          <cell r="A10494" t="str">
            <v>460890011All</v>
          </cell>
          <cell r="B10494">
            <v>27</v>
          </cell>
          <cell r="R10494" t="str">
            <v>460830081All</v>
          </cell>
          <cell r="S10494">
            <v>29</v>
          </cell>
        </row>
        <row r="10495">
          <cell r="A10495" t="str">
            <v>460890016All</v>
          </cell>
          <cell r="B10495">
            <v>43</v>
          </cell>
          <cell r="R10495" t="str">
            <v>460830091All</v>
          </cell>
          <cell r="S10495">
            <v>38</v>
          </cell>
        </row>
        <row r="10496">
          <cell r="A10496" t="str">
            <v>460890031All</v>
          </cell>
          <cell r="B10496">
            <v>8</v>
          </cell>
          <cell r="R10496" t="str">
            <v>460850011All</v>
          </cell>
          <cell r="S10496">
            <v>25</v>
          </cell>
        </row>
        <row r="10497">
          <cell r="A10497" t="str">
            <v>460890041All</v>
          </cell>
          <cell r="B10497">
            <v>63</v>
          </cell>
          <cell r="R10497" t="str">
            <v>460850016All</v>
          </cell>
          <cell r="S10497">
            <v>46</v>
          </cell>
        </row>
        <row r="10498">
          <cell r="A10498" t="str">
            <v>460890051All</v>
          </cell>
          <cell r="B10498">
            <v>29</v>
          </cell>
          <cell r="R10498" t="str">
            <v>460850041All</v>
          </cell>
          <cell r="S10498">
            <v>39</v>
          </cell>
        </row>
        <row r="10499">
          <cell r="A10499" t="str">
            <v>460890078All</v>
          </cell>
          <cell r="B10499">
            <v>980</v>
          </cell>
          <cell r="R10499" t="str">
            <v>460850047GAD/GASAll</v>
          </cell>
          <cell r="S10499">
            <v>701</v>
          </cell>
        </row>
        <row r="10500">
          <cell r="A10500" t="str">
            <v>460890081All</v>
          </cell>
          <cell r="B10500">
            <v>19</v>
          </cell>
          <cell r="R10500" t="str">
            <v>460850051All</v>
          </cell>
          <cell r="S10500">
            <v>36</v>
          </cell>
        </row>
        <row r="10501">
          <cell r="A10501" t="str">
            <v>460890091All</v>
          </cell>
          <cell r="B10501">
            <v>32</v>
          </cell>
          <cell r="R10501" t="str">
            <v>460850067All</v>
          </cell>
          <cell r="S10501">
            <v>910</v>
          </cell>
        </row>
        <row r="10502">
          <cell r="A10502" t="str">
            <v>460910011All</v>
          </cell>
          <cell r="B10502">
            <v>33</v>
          </cell>
          <cell r="R10502" t="str">
            <v>460850078All</v>
          </cell>
          <cell r="S10502">
            <v>741</v>
          </cell>
        </row>
        <row r="10503">
          <cell r="A10503" t="str">
            <v>460910016All</v>
          </cell>
          <cell r="B10503">
            <v>51</v>
          </cell>
          <cell r="R10503" t="str">
            <v>460850081All</v>
          </cell>
          <cell r="S10503">
            <v>18</v>
          </cell>
        </row>
        <row r="10504">
          <cell r="A10504" t="str">
            <v>460910041All</v>
          </cell>
          <cell r="B10504">
            <v>95</v>
          </cell>
          <cell r="R10504" t="str">
            <v>460850081Irrigated</v>
          </cell>
          <cell r="S10504">
            <v>33</v>
          </cell>
        </row>
        <row r="10505">
          <cell r="A10505" t="str">
            <v>460910078All</v>
          </cell>
          <cell r="B10505">
            <v>1109</v>
          </cell>
          <cell r="R10505" t="str">
            <v>460850081NonIrrigated</v>
          </cell>
          <cell r="S10505">
            <v>14</v>
          </cell>
        </row>
        <row r="10506">
          <cell r="A10506" t="str">
            <v>460910081All</v>
          </cell>
          <cell r="B10506">
            <v>25</v>
          </cell>
          <cell r="R10506" t="str">
            <v>460870011All</v>
          </cell>
          <cell r="S10506">
            <v>33</v>
          </cell>
        </row>
        <row r="10507">
          <cell r="A10507" t="str">
            <v>460910091All</v>
          </cell>
          <cell r="B10507">
            <v>39</v>
          </cell>
          <cell r="R10507" t="str">
            <v>460870016All</v>
          </cell>
          <cell r="S10507">
            <v>54</v>
          </cell>
        </row>
        <row r="10508">
          <cell r="A10508" t="str">
            <v>460930011All</v>
          </cell>
          <cell r="B10508">
            <v>17</v>
          </cell>
          <cell r="R10508" t="str">
            <v>460870041All</v>
          </cell>
          <cell r="S10508">
            <v>95</v>
          </cell>
        </row>
        <row r="10509">
          <cell r="A10509" t="str">
            <v>460930016All</v>
          </cell>
          <cell r="B10509">
            <v>16</v>
          </cell>
          <cell r="R10509" t="str">
            <v>460870051All</v>
          </cell>
          <cell r="S10509">
            <v>48</v>
          </cell>
        </row>
        <row r="10510">
          <cell r="A10510" t="str">
            <v>460930041All</v>
          </cell>
          <cell r="B10510">
            <v>76</v>
          </cell>
          <cell r="R10510" t="str">
            <v>460870081All</v>
          </cell>
          <cell r="S10510">
            <v>28</v>
          </cell>
        </row>
        <row r="10511">
          <cell r="A10511" t="str">
            <v>460930051All</v>
          </cell>
          <cell r="B10511">
            <v>14</v>
          </cell>
          <cell r="R10511" t="str">
            <v>460890011All</v>
          </cell>
          <cell r="S10511">
            <v>27</v>
          </cell>
        </row>
        <row r="10512">
          <cell r="A10512" t="str">
            <v>460930067All</v>
          </cell>
          <cell r="B10512">
            <v>729</v>
          </cell>
          <cell r="R10512" t="str">
            <v>460890016All</v>
          </cell>
          <cell r="S10512">
            <v>43</v>
          </cell>
        </row>
        <row r="10513">
          <cell r="A10513" t="str">
            <v>460930078All</v>
          </cell>
          <cell r="B10513">
            <v>539</v>
          </cell>
          <cell r="R10513" t="str">
            <v>460890031All</v>
          </cell>
          <cell r="S10513">
            <v>8</v>
          </cell>
        </row>
        <row r="10514">
          <cell r="A10514" t="str">
            <v>460930079All</v>
          </cell>
          <cell r="B10514">
            <v>382</v>
          </cell>
          <cell r="R10514" t="str">
            <v>460890041All</v>
          </cell>
          <cell r="S10514">
            <v>63</v>
          </cell>
        </row>
        <row r="10515">
          <cell r="A10515" t="str">
            <v>460930091All</v>
          </cell>
          <cell r="B10515">
            <v>20</v>
          </cell>
          <cell r="R10515" t="str">
            <v>460890051All</v>
          </cell>
          <cell r="S10515">
            <v>29</v>
          </cell>
        </row>
        <row r="10516">
          <cell r="A10516" t="str">
            <v>460950011All</v>
          </cell>
          <cell r="B10516">
            <v>20</v>
          </cell>
          <cell r="R10516" t="str">
            <v>460890078All</v>
          </cell>
          <cell r="S10516">
            <v>980</v>
          </cell>
        </row>
        <row r="10517">
          <cell r="A10517" t="str">
            <v>460950016All</v>
          </cell>
          <cell r="B10517">
            <v>27</v>
          </cell>
          <cell r="R10517" t="str">
            <v>460890081All</v>
          </cell>
          <cell r="S10517">
            <v>19</v>
          </cell>
        </row>
        <row r="10518">
          <cell r="A10518" t="str">
            <v>460950031All</v>
          </cell>
          <cell r="B10518">
            <v>9</v>
          </cell>
          <cell r="R10518" t="str">
            <v>460890091All</v>
          </cell>
          <cell r="S10518">
            <v>32</v>
          </cell>
        </row>
        <row r="10519">
          <cell r="A10519" t="str">
            <v>460950041All</v>
          </cell>
          <cell r="B10519">
            <v>34</v>
          </cell>
          <cell r="R10519" t="str">
            <v>460910011All</v>
          </cell>
          <cell r="S10519">
            <v>33</v>
          </cell>
        </row>
        <row r="10520">
          <cell r="A10520" t="str">
            <v>460950051All</v>
          </cell>
          <cell r="B10520">
            <v>27</v>
          </cell>
          <cell r="R10520" t="str">
            <v>460910016All</v>
          </cell>
          <cell r="S10520">
            <v>51</v>
          </cell>
        </row>
        <row r="10521">
          <cell r="A10521" t="str">
            <v>460950078All</v>
          </cell>
          <cell r="B10521">
            <v>611</v>
          </cell>
          <cell r="R10521" t="str">
            <v>460910041All</v>
          </cell>
          <cell r="S10521">
            <v>95</v>
          </cell>
        </row>
        <row r="10522">
          <cell r="A10522" t="str">
            <v>460950091All</v>
          </cell>
          <cell r="B10522">
            <v>21</v>
          </cell>
          <cell r="R10522" t="str">
            <v>460910078All</v>
          </cell>
          <cell r="S10522">
            <v>1109</v>
          </cell>
        </row>
        <row r="10523">
          <cell r="A10523" t="str">
            <v>460970011All</v>
          </cell>
          <cell r="B10523">
            <v>37</v>
          </cell>
          <cell r="R10523" t="str">
            <v>460910081All</v>
          </cell>
          <cell r="S10523">
            <v>25</v>
          </cell>
        </row>
        <row r="10524">
          <cell r="A10524" t="str">
            <v>460970016All</v>
          </cell>
          <cell r="B10524">
            <v>56</v>
          </cell>
          <cell r="R10524" t="str">
            <v>460910091All</v>
          </cell>
          <cell r="S10524">
            <v>39</v>
          </cell>
        </row>
        <row r="10525">
          <cell r="A10525" t="str">
            <v>460970031All</v>
          </cell>
          <cell r="B10525">
            <v>10</v>
          </cell>
          <cell r="R10525" t="str">
            <v>460930011All</v>
          </cell>
          <cell r="S10525">
            <v>17</v>
          </cell>
        </row>
        <row r="10526">
          <cell r="A10526" t="str">
            <v>460970041All</v>
          </cell>
          <cell r="B10526">
            <v>80</v>
          </cell>
          <cell r="R10526" t="str">
            <v>460930016All</v>
          </cell>
          <cell r="S10526">
            <v>16</v>
          </cell>
        </row>
        <row r="10527">
          <cell r="A10527" t="str">
            <v>460970051All</v>
          </cell>
          <cell r="B10527">
            <v>43</v>
          </cell>
          <cell r="R10527" t="str">
            <v>460930041All</v>
          </cell>
          <cell r="S10527">
            <v>76</v>
          </cell>
        </row>
        <row r="10528">
          <cell r="A10528" t="str">
            <v>460970081All</v>
          </cell>
          <cell r="B10528">
            <v>25</v>
          </cell>
          <cell r="R10528" t="str">
            <v>460930051All</v>
          </cell>
          <cell r="S10528">
            <v>14</v>
          </cell>
        </row>
        <row r="10529">
          <cell r="A10529" t="str">
            <v>460990011All</v>
          </cell>
          <cell r="B10529">
            <v>36</v>
          </cell>
          <cell r="R10529" t="str">
            <v>460930067All</v>
          </cell>
          <cell r="S10529">
            <v>729</v>
          </cell>
        </row>
        <row r="10530">
          <cell r="A10530" t="str">
            <v>460990016All</v>
          </cell>
          <cell r="B10530">
            <v>59</v>
          </cell>
          <cell r="R10530" t="str">
            <v>460930078All</v>
          </cell>
          <cell r="S10530">
            <v>539</v>
          </cell>
        </row>
        <row r="10531">
          <cell r="A10531" t="str">
            <v>460990041All</v>
          </cell>
          <cell r="B10531">
            <v>106</v>
          </cell>
          <cell r="R10531" t="str">
            <v>460930079All</v>
          </cell>
          <cell r="S10531">
            <v>382</v>
          </cell>
        </row>
        <row r="10532">
          <cell r="A10532" t="str">
            <v>460990051All</v>
          </cell>
          <cell r="B10532">
            <v>48</v>
          </cell>
          <cell r="R10532" t="str">
            <v>460930091All</v>
          </cell>
          <cell r="S10532">
            <v>20</v>
          </cell>
        </row>
        <row r="10533">
          <cell r="A10533" t="str">
            <v>460990081All</v>
          </cell>
          <cell r="B10533">
            <v>30</v>
          </cell>
          <cell r="R10533" t="str">
            <v>460950011All</v>
          </cell>
          <cell r="S10533">
            <v>20</v>
          </cell>
        </row>
        <row r="10534">
          <cell r="A10534" t="str">
            <v>461010011All</v>
          </cell>
          <cell r="B10534">
            <v>37</v>
          </cell>
          <cell r="R10534" t="str">
            <v>460950016All</v>
          </cell>
          <cell r="S10534">
            <v>27</v>
          </cell>
        </row>
        <row r="10535">
          <cell r="A10535" t="str">
            <v>461010016All</v>
          </cell>
          <cell r="B10535">
            <v>56</v>
          </cell>
          <cell r="R10535" t="str">
            <v>460950031All</v>
          </cell>
          <cell r="S10535">
            <v>9</v>
          </cell>
        </row>
        <row r="10536">
          <cell r="A10536" t="str">
            <v>461010041All</v>
          </cell>
          <cell r="B10536">
            <v>109</v>
          </cell>
          <cell r="R10536" t="str">
            <v>460950041All</v>
          </cell>
          <cell r="S10536">
            <v>34</v>
          </cell>
        </row>
        <row r="10537">
          <cell r="A10537" t="str">
            <v>461010081All</v>
          </cell>
          <cell r="B10537">
            <v>30</v>
          </cell>
          <cell r="R10537" t="str">
            <v>460950051All</v>
          </cell>
          <cell r="S10537">
            <v>27</v>
          </cell>
        </row>
        <row r="10538">
          <cell r="A10538" t="str">
            <v>461030011All</v>
          </cell>
          <cell r="B10538">
            <v>20</v>
          </cell>
          <cell r="R10538" t="str">
            <v>460950078All</v>
          </cell>
          <cell r="S10538">
            <v>611</v>
          </cell>
        </row>
        <row r="10539">
          <cell r="A10539" t="str">
            <v>461030016All</v>
          </cell>
          <cell r="B10539">
            <v>22</v>
          </cell>
          <cell r="R10539" t="str">
            <v>460950091All</v>
          </cell>
          <cell r="S10539">
            <v>21</v>
          </cell>
        </row>
        <row r="10540">
          <cell r="A10540" t="str">
            <v>461030047GARAll</v>
          </cell>
          <cell r="B10540">
            <v>593</v>
          </cell>
          <cell r="R10540" t="str">
            <v>460970011All</v>
          </cell>
          <cell r="S10540">
            <v>37</v>
          </cell>
        </row>
        <row r="10541">
          <cell r="A10541" t="str">
            <v>461030051All</v>
          </cell>
          <cell r="B10541">
            <v>15</v>
          </cell>
          <cell r="R10541" t="str">
            <v>460970016All</v>
          </cell>
          <cell r="S10541">
            <v>56</v>
          </cell>
        </row>
        <row r="10542">
          <cell r="A10542" t="str">
            <v>461030067All</v>
          </cell>
          <cell r="B10542">
            <v>770</v>
          </cell>
          <cell r="R10542" t="str">
            <v>460970031All</v>
          </cell>
          <cell r="S10542">
            <v>10</v>
          </cell>
        </row>
        <row r="10543">
          <cell r="A10543" t="str">
            <v>461030078All</v>
          </cell>
          <cell r="B10543">
            <v>735</v>
          </cell>
          <cell r="R10543" t="str">
            <v>460970041All</v>
          </cell>
          <cell r="S10543">
            <v>80</v>
          </cell>
        </row>
        <row r="10544">
          <cell r="A10544" t="str">
            <v>461030079All</v>
          </cell>
          <cell r="B10544">
            <v>406</v>
          </cell>
          <cell r="R10544" t="str">
            <v>460970051All</v>
          </cell>
          <cell r="S10544">
            <v>43</v>
          </cell>
        </row>
        <row r="10545">
          <cell r="A10545" t="str">
            <v>461030091All</v>
          </cell>
          <cell r="B10545">
            <v>19</v>
          </cell>
          <cell r="R10545" t="str">
            <v>460970081All</v>
          </cell>
          <cell r="S10545">
            <v>25</v>
          </cell>
        </row>
        <row r="10546">
          <cell r="A10546" t="str">
            <v>461050011All</v>
          </cell>
          <cell r="B10546">
            <v>15</v>
          </cell>
          <cell r="R10546" t="str">
            <v>460990011All</v>
          </cell>
          <cell r="S10546">
            <v>36</v>
          </cell>
        </row>
        <row r="10547">
          <cell r="A10547" t="str">
            <v>461050016All</v>
          </cell>
          <cell r="B10547">
            <v>27</v>
          </cell>
          <cell r="R10547" t="str">
            <v>460990016All</v>
          </cell>
          <cell r="S10547">
            <v>59</v>
          </cell>
        </row>
        <row r="10548">
          <cell r="A10548" t="str">
            <v>461050031All</v>
          </cell>
          <cell r="B10548">
            <v>7</v>
          </cell>
          <cell r="R10548" t="str">
            <v>460990041All</v>
          </cell>
          <cell r="S10548">
            <v>106</v>
          </cell>
        </row>
        <row r="10549">
          <cell r="A10549" t="str">
            <v>461050041All</v>
          </cell>
          <cell r="B10549">
            <v>65</v>
          </cell>
          <cell r="R10549" t="str">
            <v>460990051All</v>
          </cell>
          <cell r="S10549">
            <v>48</v>
          </cell>
        </row>
        <row r="10550">
          <cell r="A10550" t="str">
            <v>461050047GAD/GASAll</v>
          </cell>
          <cell r="B10550">
            <v>669</v>
          </cell>
          <cell r="R10550" t="str">
            <v>460990081All</v>
          </cell>
          <cell r="S10550">
            <v>30</v>
          </cell>
        </row>
        <row r="10551">
          <cell r="A10551" t="str">
            <v>461050051All</v>
          </cell>
          <cell r="B10551">
            <v>11</v>
          </cell>
          <cell r="R10551" t="str">
            <v>461010011All</v>
          </cell>
          <cell r="S10551">
            <v>37</v>
          </cell>
        </row>
        <row r="10552">
          <cell r="A10552" t="str">
            <v>461050067All</v>
          </cell>
          <cell r="B10552">
            <v>869</v>
          </cell>
          <cell r="R10552" t="str">
            <v>461010016All</v>
          </cell>
          <cell r="S10552">
            <v>56</v>
          </cell>
        </row>
        <row r="10553">
          <cell r="A10553" t="str">
            <v>461050078All</v>
          </cell>
          <cell r="B10553">
            <v>598</v>
          </cell>
          <cell r="R10553" t="str">
            <v>461010041All</v>
          </cell>
          <cell r="S10553">
            <v>109</v>
          </cell>
        </row>
        <row r="10554">
          <cell r="A10554" t="str">
            <v>461050079All</v>
          </cell>
          <cell r="B10554">
            <v>493</v>
          </cell>
          <cell r="R10554" t="str">
            <v>461010081All</v>
          </cell>
          <cell r="S10554">
            <v>30</v>
          </cell>
        </row>
        <row r="10555">
          <cell r="A10555" t="str">
            <v>461050091All</v>
          </cell>
          <cell r="B10555">
            <v>22</v>
          </cell>
          <cell r="R10555" t="str">
            <v>461030011All</v>
          </cell>
          <cell r="S10555">
            <v>20</v>
          </cell>
        </row>
        <row r="10556">
          <cell r="A10556" t="str">
            <v>461070011All</v>
          </cell>
          <cell r="B10556">
            <v>29</v>
          </cell>
          <cell r="R10556" t="str">
            <v>461030016All</v>
          </cell>
          <cell r="S10556">
            <v>22</v>
          </cell>
        </row>
        <row r="10557">
          <cell r="A10557" t="str">
            <v>461070016All</v>
          </cell>
          <cell r="B10557">
            <v>59</v>
          </cell>
          <cell r="R10557" t="str">
            <v>461030047GARAll</v>
          </cell>
          <cell r="S10557">
            <v>593</v>
          </cell>
        </row>
        <row r="10558">
          <cell r="A10558" t="str">
            <v>461070031All</v>
          </cell>
          <cell r="B10558">
            <v>11</v>
          </cell>
          <cell r="R10558" t="str">
            <v>461030051All</v>
          </cell>
          <cell r="S10558">
            <v>15</v>
          </cell>
        </row>
        <row r="10559">
          <cell r="A10559" t="str">
            <v>461070041All</v>
          </cell>
          <cell r="B10559">
            <v>64</v>
          </cell>
          <cell r="R10559" t="str">
            <v>461030067All</v>
          </cell>
          <cell r="S10559">
            <v>770</v>
          </cell>
        </row>
        <row r="10560">
          <cell r="A10560" t="str">
            <v>461070051All</v>
          </cell>
          <cell r="B10560">
            <v>35</v>
          </cell>
          <cell r="R10560" t="str">
            <v>461030078All</v>
          </cell>
          <cell r="S10560">
            <v>735</v>
          </cell>
        </row>
        <row r="10561">
          <cell r="A10561" t="str">
            <v>461070067All</v>
          </cell>
          <cell r="B10561">
            <v>1260</v>
          </cell>
          <cell r="R10561" t="str">
            <v>461030079All</v>
          </cell>
          <cell r="S10561">
            <v>406</v>
          </cell>
        </row>
        <row r="10562">
          <cell r="A10562" t="str">
            <v>461070078All</v>
          </cell>
          <cell r="B10562">
            <v>1092</v>
          </cell>
          <cell r="R10562" t="str">
            <v>461030091All</v>
          </cell>
          <cell r="S10562">
            <v>19</v>
          </cell>
        </row>
        <row r="10563">
          <cell r="A10563" t="str">
            <v>461070081All</v>
          </cell>
          <cell r="B10563">
            <v>20</v>
          </cell>
          <cell r="R10563" t="str">
            <v>461050011All</v>
          </cell>
          <cell r="S10563">
            <v>15</v>
          </cell>
        </row>
        <row r="10564">
          <cell r="A10564" t="str">
            <v>461090011All</v>
          </cell>
          <cell r="B10564">
            <v>36</v>
          </cell>
          <cell r="R10564" t="str">
            <v>461050016All</v>
          </cell>
          <cell r="S10564">
            <v>27</v>
          </cell>
        </row>
        <row r="10565">
          <cell r="A10565" t="str">
            <v>461090016All</v>
          </cell>
          <cell r="B10565">
            <v>55</v>
          </cell>
          <cell r="R10565" t="str">
            <v>461050031All</v>
          </cell>
          <cell r="S10565">
            <v>7</v>
          </cell>
        </row>
        <row r="10566">
          <cell r="A10566" t="str">
            <v>461090041All</v>
          </cell>
          <cell r="B10566">
            <v>102</v>
          </cell>
          <cell r="R10566" t="str">
            <v>461050041All</v>
          </cell>
          <cell r="S10566">
            <v>65</v>
          </cell>
        </row>
        <row r="10567">
          <cell r="A10567" t="str">
            <v>461090078All</v>
          </cell>
          <cell r="B10567">
            <v>931</v>
          </cell>
          <cell r="R10567" t="str">
            <v>461050047GAD/GASAll</v>
          </cell>
          <cell r="S10567">
            <v>669</v>
          </cell>
        </row>
        <row r="10568">
          <cell r="A10568" t="str">
            <v>461090081All</v>
          </cell>
          <cell r="B10568">
            <v>26</v>
          </cell>
          <cell r="R10568" t="str">
            <v>461050051All</v>
          </cell>
          <cell r="S10568">
            <v>11</v>
          </cell>
        </row>
        <row r="10569">
          <cell r="A10569" t="str">
            <v>461110011All</v>
          </cell>
          <cell r="B10569">
            <v>31</v>
          </cell>
          <cell r="R10569" t="str">
            <v>461050067All</v>
          </cell>
          <cell r="S10569">
            <v>869</v>
          </cell>
        </row>
        <row r="10570">
          <cell r="A10570" t="str">
            <v>461110016All</v>
          </cell>
          <cell r="B10570">
            <v>51</v>
          </cell>
          <cell r="R10570" t="str">
            <v>461050078All</v>
          </cell>
          <cell r="S10570">
            <v>598</v>
          </cell>
        </row>
        <row r="10571">
          <cell r="A10571" t="str">
            <v>461110041All</v>
          </cell>
          <cell r="B10571">
            <v>69</v>
          </cell>
          <cell r="R10571" t="str">
            <v>461050079All</v>
          </cell>
          <cell r="S10571">
            <v>493</v>
          </cell>
        </row>
        <row r="10572">
          <cell r="A10572" t="str">
            <v>461110051All</v>
          </cell>
          <cell r="B10572">
            <v>43</v>
          </cell>
          <cell r="R10572" t="str">
            <v>461050091All</v>
          </cell>
          <cell r="S10572">
            <v>22</v>
          </cell>
        </row>
        <row r="10573">
          <cell r="A10573" t="str">
            <v>461110078All</v>
          </cell>
          <cell r="B10573">
            <v>856</v>
          </cell>
          <cell r="R10573" t="str">
            <v>461070011All</v>
          </cell>
          <cell r="S10573">
            <v>29</v>
          </cell>
        </row>
        <row r="10574">
          <cell r="A10574" t="str">
            <v>461110081All</v>
          </cell>
          <cell r="B10574">
            <v>25</v>
          </cell>
          <cell r="R10574" t="str">
            <v>461070016All</v>
          </cell>
          <cell r="S10574">
            <v>59</v>
          </cell>
        </row>
        <row r="10575">
          <cell r="A10575" t="str">
            <v>461130011All</v>
          </cell>
          <cell r="B10575">
            <v>22</v>
          </cell>
          <cell r="R10575" t="str">
            <v>461070031All</v>
          </cell>
          <cell r="S10575">
            <v>11</v>
          </cell>
        </row>
        <row r="10576">
          <cell r="A10576" t="str">
            <v>461130016All</v>
          </cell>
          <cell r="B10576">
            <v>21</v>
          </cell>
          <cell r="R10576" t="str">
            <v>461070041All</v>
          </cell>
          <cell r="S10576">
            <v>64</v>
          </cell>
        </row>
        <row r="10577">
          <cell r="A10577" t="str">
            <v>461130078All</v>
          </cell>
          <cell r="B10577">
            <v>547</v>
          </cell>
          <cell r="R10577" t="str">
            <v>461070051All</v>
          </cell>
          <cell r="S10577">
            <v>35</v>
          </cell>
        </row>
        <row r="10578">
          <cell r="A10578" t="str">
            <v>461130079All</v>
          </cell>
          <cell r="B10578">
            <v>469</v>
          </cell>
          <cell r="R10578" t="str">
            <v>461070067All</v>
          </cell>
          <cell r="S10578">
            <v>1260</v>
          </cell>
        </row>
        <row r="10579">
          <cell r="A10579" t="str">
            <v>461130091All</v>
          </cell>
          <cell r="B10579">
            <v>20</v>
          </cell>
          <cell r="R10579" t="str">
            <v>461070078All</v>
          </cell>
          <cell r="S10579">
            <v>1092</v>
          </cell>
        </row>
        <row r="10580">
          <cell r="A10580" t="str">
            <v>461150011All</v>
          </cell>
          <cell r="B10580">
            <v>35</v>
          </cell>
          <cell r="R10580" t="str">
            <v>461070081All</v>
          </cell>
          <cell r="S10580">
            <v>20</v>
          </cell>
        </row>
        <row r="10581">
          <cell r="A10581" t="str">
            <v>461150016All</v>
          </cell>
          <cell r="B10581">
            <v>47</v>
          </cell>
          <cell r="R10581" t="str">
            <v>461090011All</v>
          </cell>
          <cell r="S10581">
            <v>36</v>
          </cell>
        </row>
        <row r="10582">
          <cell r="A10582" t="str">
            <v>461150031All</v>
          </cell>
          <cell r="B10582">
            <v>10</v>
          </cell>
          <cell r="R10582" t="str">
            <v>461090016All</v>
          </cell>
          <cell r="S10582">
            <v>55</v>
          </cell>
        </row>
        <row r="10583">
          <cell r="A10583" t="str">
            <v>461150041All</v>
          </cell>
          <cell r="B10583">
            <v>88</v>
          </cell>
          <cell r="R10583" t="str">
            <v>461090041All</v>
          </cell>
          <cell r="S10583">
            <v>102</v>
          </cell>
        </row>
        <row r="10584">
          <cell r="A10584" t="str">
            <v>461150051All</v>
          </cell>
          <cell r="B10584">
            <v>29</v>
          </cell>
          <cell r="R10584" t="str">
            <v>461090078All</v>
          </cell>
          <cell r="S10584">
            <v>931</v>
          </cell>
        </row>
        <row r="10585">
          <cell r="A10585" t="str">
            <v>461150078All</v>
          </cell>
          <cell r="B10585">
            <v>1085</v>
          </cell>
          <cell r="R10585" t="str">
            <v>461090081All</v>
          </cell>
          <cell r="S10585">
            <v>26</v>
          </cell>
        </row>
        <row r="10586">
          <cell r="A10586" t="str">
            <v>461150081All</v>
          </cell>
          <cell r="B10586">
            <v>25</v>
          </cell>
          <cell r="R10586" t="str">
            <v>461110011All</v>
          </cell>
          <cell r="S10586">
            <v>31</v>
          </cell>
        </row>
        <row r="10587">
          <cell r="A10587" t="str">
            <v>461150091All</v>
          </cell>
          <cell r="B10587">
            <v>41</v>
          </cell>
          <cell r="R10587" t="str">
            <v>461110016All</v>
          </cell>
          <cell r="S10587">
            <v>51</v>
          </cell>
        </row>
        <row r="10588">
          <cell r="A10588" t="str">
            <v>461170011All</v>
          </cell>
          <cell r="B10588">
            <v>19</v>
          </cell>
          <cell r="R10588" t="str">
            <v>461110041All</v>
          </cell>
          <cell r="S10588">
            <v>69</v>
          </cell>
        </row>
        <row r="10589">
          <cell r="A10589" t="str">
            <v>461170016All</v>
          </cell>
          <cell r="B10589">
            <v>27</v>
          </cell>
          <cell r="R10589" t="str">
            <v>461110051All</v>
          </cell>
          <cell r="S10589">
            <v>43</v>
          </cell>
        </row>
        <row r="10590">
          <cell r="A10590" t="str">
            <v>461170031All</v>
          </cell>
          <cell r="B10590">
            <v>9</v>
          </cell>
          <cell r="R10590" t="str">
            <v>461110078All</v>
          </cell>
          <cell r="S10590">
            <v>856</v>
          </cell>
        </row>
        <row r="10591">
          <cell r="A10591" t="str">
            <v>461170047GAD/GASAll</v>
          </cell>
          <cell r="B10591">
            <v>596</v>
          </cell>
          <cell r="R10591" t="str">
            <v>461110081All</v>
          </cell>
          <cell r="S10591">
            <v>25</v>
          </cell>
        </row>
        <row r="10592">
          <cell r="A10592" t="str">
            <v>461170051All</v>
          </cell>
          <cell r="B10592">
            <v>24</v>
          </cell>
          <cell r="R10592" t="str">
            <v>461130011All</v>
          </cell>
          <cell r="S10592">
            <v>22</v>
          </cell>
        </row>
        <row r="10593">
          <cell r="A10593" t="str">
            <v>461170067All</v>
          </cell>
          <cell r="B10593">
            <v>840</v>
          </cell>
          <cell r="R10593" t="str">
            <v>461130016All</v>
          </cell>
          <cell r="S10593">
            <v>21</v>
          </cell>
        </row>
        <row r="10594">
          <cell r="A10594" t="str">
            <v>461170078All</v>
          </cell>
          <cell r="B10594">
            <v>500</v>
          </cell>
          <cell r="R10594" t="str">
            <v>461130078All</v>
          </cell>
          <cell r="S10594">
            <v>547</v>
          </cell>
        </row>
        <row r="10595">
          <cell r="A10595" t="str">
            <v>461170091All</v>
          </cell>
          <cell r="B10595">
            <v>20</v>
          </cell>
          <cell r="R10595" t="str">
            <v>461130079All</v>
          </cell>
          <cell r="S10595">
            <v>469</v>
          </cell>
        </row>
        <row r="10596">
          <cell r="A10596" t="str">
            <v>461190011All</v>
          </cell>
          <cell r="B10596">
            <v>25</v>
          </cell>
          <cell r="R10596" t="str">
            <v>461130091All</v>
          </cell>
          <cell r="S10596">
            <v>20</v>
          </cell>
        </row>
        <row r="10597">
          <cell r="A10597" t="str">
            <v>461190016All</v>
          </cell>
          <cell r="B10597">
            <v>43</v>
          </cell>
          <cell r="R10597" t="str">
            <v>461150011All</v>
          </cell>
          <cell r="S10597">
            <v>35</v>
          </cell>
        </row>
        <row r="10598">
          <cell r="A10598" t="str">
            <v>461190041All</v>
          </cell>
          <cell r="B10598">
            <v>55</v>
          </cell>
          <cell r="R10598" t="str">
            <v>461150016All</v>
          </cell>
          <cell r="S10598">
            <v>47</v>
          </cell>
        </row>
        <row r="10599">
          <cell r="A10599" t="str">
            <v>461190051All</v>
          </cell>
          <cell r="B10599">
            <v>40</v>
          </cell>
          <cell r="R10599" t="str">
            <v>461150031All</v>
          </cell>
          <cell r="S10599">
            <v>10</v>
          </cell>
        </row>
        <row r="10600">
          <cell r="A10600" t="str">
            <v>461190067All</v>
          </cell>
          <cell r="B10600">
            <v>1260</v>
          </cell>
          <cell r="R10600" t="str">
            <v>461150041All</v>
          </cell>
          <cell r="S10600">
            <v>88</v>
          </cell>
        </row>
        <row r="10601">
          <cell r="A10601" t="str">
            <v>461190078All</v>
          </cell>
          <cell r="B10601">
            <v>1011</v>
          </cell>
          <cell r="R10601" t="str">
            <v>461150051All</v>
          </cell>
          <cell r="S10601">
            <v>29</v>
          </cell>
        </row>
        <row r="10602">
          <cell r="A10602" t="str">
            <v>461190081All</v>
          </cell>
          <cell r="B10602">
            <v>19</v>
          </cell>
          <cell r="R10602" t="str">
            <v>461150078All</v>
          </cell>
          <cell r="S10602">
            <v>1085</v>
          </cell>
        </row>
        <row r="10603">
          <cell r="A10603" t="str">
            <v>461210011All</v>
          </cell>
          <cell r="B10603">
            <v>21</v>
          </cell>
          <cell r="R10603" t="str">
            <v>461150081All</v>
          </cell>
          <cell r="S10603">
            <v>25</v>
          </cell>
        </row>
        <row r="10604">
          <cell r="A10604" t="str">
            <v>461210016All</v>
          </cell>
          <cell r="B10604">
            <v>26</v>
          </cell>
          <cell r="R10604" t="str">
            <v>461150091All</v>
          </cell>
          <cell r="S10604">
            <v>41</v>
          </cell>
        </row>
        <row r="10605">
          <cell r="A10605" t="str">
            <v>461210031All</v>
          </cell>
          <cell r="B10605">
            <v>9</v>
          </cell>
          <cell r="R10605" t="str">
            <v>461170011All</v>
          </cell>
          <cell r="S10605">
            <v>19</v>
          </cell>
        </row>
        <row r="10606">
          <cell r="A10606" t="str">
            <v>461210041All</v>
          </cell>
          <cell r="B10606">
            <v>77</v>
          </cell>
          <cell r="R10606" t="str">
            <v>461170016All</v>
          </cell>
          <cell r="S10606">
            <v>27</v>
          </cell>
        </row>
        <row r="10607">
          <cell r="A10607" t="str">
            <v>461210041Irrigated</v>
          </cell>
          <cell r="B10607">
            <v>121</v>
          </cell>
          <cell r="R10607" t="str">
            <v>461170031All</v>
          </cell>
          <cell r="S10607">
            <v>9</v>
          </cell>
        </row>
        <row r="10608">
          <cell r="A10608" t="str">
            <v>461210041Nonirrigated</v>
          </cell>
          <cell r="B10608">
            <v>25</v>
          </cell>
          <cell r="R10608" t="str">
            <v>461170047GAD/GASAll</v>
          </cell>
          <cell r="S10608">
            <v>596</v>
          </cell>
        </row>
        <row r="10609">
          <cell r="A10609" t="str">
            <v>461210051All</v>
          </cell>
          <cell r="B10609">
            <v>27</v>
          </cell>
          <cell r="R10609" t="str">
            <v>461170051All</v>
          </cell>
          <cell r="S10609">
            <v>24</v>
          </cell>
        </row>
        <row r="10610">
          <cell r="A10610" t="str">
            <v>461210078All</v>
          </cell>
          <cell r="B10610">
            <v>697</v>
          </cell>
          <cell r="R10610" t="str">
            <v>461170067All</v>
          </cell>
          <cell r="S10610">
            <v>840</v>
          </cell>
        </row>
        <row r="10611">
          <cell r="A10611" t="str">
            <v>461210081All</v>
          </cell>
          <cell r="B10611">
            <v>19</v>
          </cell>
          <cell r="R10611" t="str">
            <v>461170078All</v>
          </cell>
          <cell r="S10611">
            <v>500</v>
          </cell>
        </row>
        <row r="10612">
          <cell r="A10612" t="str">
            <v>461210081Irrigated</v>
          </cell>
          <cell r="B10612">
            <v>32</v>
          </cell>
          <cell r="R10612" t="str">
            <v>461170091All</v>
          </cell>
          <cell r="S10612">
            <v>20</v>
          </cell>
        </row>
        <row r="10613">
          <cell r="A10613" t="str">
            <v>461210081Nonirrigated</v>
          </cell>
          <cell r="B10613">
            <v>12</v>
          </cell>
          <cell r="R10613" t="str">
            <v>461190011All</v>
          </cell>
          <cell r="S10613">
            <v>25</v>
          </cell>
        </row>
        <row r="10614">
          <cell r="A10614" t="str">
            <v>461230011All</v>
          </cell>
          <cell r="B10614">
            <v>27</v>
          </cell>
          <cell r="R10614" t="str">
            <v>461190016All</v>
          </cell>
          <cell r="S10614">
            <v>43</v>
          </cell>
        </row>
        <row r="10615">
          <cell r="A10615" t="str">
            <v>461230016All</v>
          </cell>
          <cell r="B10615">
            <v>46</v>
          </cell>
          <cell r="R10615" t="str">
            <v>461190041All</v>
          </cell>
          <cell r="S10615">
            <v>55</v>
          </cell>
        </row>
        <row r="10616">
          <cell r="A10616" t="str">
            <v>461230041All</v>
          </cell>
          <cell r="B10616">
            <v>36</v>
          </cell>
          <cell r="R10616" t="str">
            <v>461190051All</v>
          </cell>
          <cell r="S10616">
            <v>40</v>
          </cell>
        </row>
        <row r="10617">
          <cell r="A10617" t="str">
            <v>461230051All</v>
          </cell>
          <cell r="B10617">
            <v>34</v>
          </cell>
          <cell r="R10617" t="str">
            <v>461190067All</v>
          </cell>
          <cell r="S10617">
            <v>1260</v>
          </cell>
        </row>
        <row r="10618">
          <cell r="A10618" t="str">
            <v>461230067All</v>
          </cell>
          <cell r="B10618">
            <v>1120</v>
          </cell>
          <cell r="R10618" t="str">
            <v>461190078All</v>
          </cell>
          <cell r="S10618">
            <v>1011</v>
          </cell>
        </row>
        <row r="10619">
          <cell r="A10619" t="str">
            <v>461230078All</v>
          </cell>
          <cell r="B10619">
            <v>734</v>
          </cell>
          <cell r="R10619" t="str">
            <v>461190081All</v>
          </cell>
          <cell r="S10619">
            <v>19</v>
          </cell>
        </row>
        <row r="10620">
          <cell r="A10620" t="str">
            <v>461230081All</v>
          </cell>
          <cell r="B10620">
            <v>15</v>
          </cell>
          <cell r="R10620" t="str">
            <v>461210011All</v>
          </cell>
          <cell r="S10620">
            <v>21</v>
          </cell>
        </row>
        <row r="10621">
          <cell r="A10621" t="str">
            <v>461250011All</v>
          </cell>
          <cell r="B10621">
            <v>41</v>
          </cell>
          <cell r="R10621" t="str">
            <v>461210016All</v>
          </cell>
          <cell r="S10621">
            <v>26</v>
          </cell>
        </row>
        <row r="10622">
          <cell r="A10622" t="str">
            <v>461250016All</v>
          </cell>
          <cell r="B10622">
            <v>52</v>
          </cell>
          <cell r="R10622" t="str">
            <v>461210031All</v>
          </cell>
          <cell r="S10622">
            <v>9</v>
          </cell>
        </row>
        <row r="10623">
          <cell r="A10623" t="str">
            <v>461250031All</v>
          </cell>
          <cell r="B10623">
            <v>10</v>
          </cell>
          <cell r="R10623" t="str">
            <v>461210041All</v>
          </cell>
          <cell r="S10623">
            <v>77</v>
          </cell>
        </row>
        <row r="10624">
          <cell r="A10624" t="str">
            <v>461250041All</v>
          </cell>
          <cell r="B10624">
            <v>94</v>
          </cell>
          <cell r="R10624" t="str">
            <v>461210041Irrigated</v>
          </cell>
          <cell r="S10624">
            <v>121</v>
          </cell>
        </row>
        <row r="10625">
          <cell r="A10625" t="str">
            <v>461250051All</v>
          </cell>
          <cell r="B10625">
            <v>48</v>
          </cell>
          <cell r="R10625" t="str">
            <v>461210041NonIrrigated</v>
          </cell>
          <cell r="S10625">
            <v>25</v>
          </cell>
        </row>
        <row r="10626">
          <cell r="A10626" t="str">
            <v>461250081All</v>
          </cell>
          <cell r="B10626">
            <v>27</v>
          </cell>
          <cell r="R10626" t="str">
            <v>461210051All</v>
          </cell>
          <cell r="S10626">
            <v>27</v>
          </cell>
        </row>
        <row r="10627">
          <cell r="A10627" t="str">
            <v>461270011All</v>
          </cell>
          <cell r="B10627">
            <v>38</v>
          </cell>
          <cell r="R10627" t="str">
            <v>461210078All</v>
          </cell>
          <cell r="S10627">
            <v>697</v>
          </cell>
        </row>
        <row r="10628">
          <cell r="A10628" t="str">
            <v>461270016All</v>
          </cell>
          <cell r="B10628">
            <v>62</v>
          </cell>
          <cell r="R10628" t="str">
            <v>461210081All</v>
          </cell>
          <cell r="S10628">
            <v>19</v>
          </cell>
        </row>
        <row r="10629">
          <cell r="A10629" t="str">
            <v>461270041All</v>
          </cell>
          <cell r="B10629">
            <v>104</v>
          </cell>
          <cell r="R10629" t="str">
            <v>461210081Irrigated</v>
          </cell>
          <cell r="S10629">
            <v>32</v>
          </cell>
        </row>
        <row r="10630">
          <cell r="A10630" t="str">
            <v>461270051All</v>
          </cell>
          <cell r="B10630">
            <v>48</v>
          </cell>
          <cell r="R10630" t="str">
            <v>461210081NonIrrigated</v>
          </cell>
          <cell r="S10630">
            <v>12</v>
          </cell>
        </row>
        <row r="10631">
          <cell r="A10631" t="str">
            <v>461270081All</v>
          </cell>
          <cell r="B10631">
            <v>30</v>
          </cell>
          <cell r="R10631" t="str">
            <v>461230011All</v>
          </cell>
          <cell r="S10631">
            <v>27</v>
          </cell>
        </row>
        <row r="10632">
          <cell r="A10632" t="str">
            <v>461290011All</v>
          </cell>
          <cell r="B10632">
            <v>28</v>
          </cell>
          <cell r="R10632" t="str">
            <v>461230016All</v>
          </cell>
          <cell r="S10632">
            <v>46</v>
          </cell>
        </row>
        <row r="10633">
          <cell r="A10633" t="str">
            <v>461290016All</v>
          </cell>
          <cell r="B10633">
            <v>53</v>
          </cell>
          <cell r="R10633" t="str">
            <v>461230041All</v>
          </cell>
          <cell r="S10633">
            <v>36</v>
          </cell>
        </row>
        <row r="10634">
          <cell r="A10634" t="str">
            <v>461290031All</v>
          </cell>
          <cell r="B10634">
            <v>8</v>
          </cell>
          <cell r="R10634" t="str">
            <v>461230051All</v>
          </cell>
          <cell r="S10634">
            <v>34</v>
          </cell>
        </row>
        <row r="10635">
          <cell r="A10635" t="str">
            <v>461290041All</v>
          </cell>
          <cell r="B10635">
            <v>63</v>
          </cell>
          <cell r="R10635" t="str">
            <v>461230067All</v>
          </cell>
          <cell r="S10635">
            <v>1120</v>
          </cell>
        </row>
        <row r="10636">
          <cell r="A10636" t="str">
            <v>461290051All</v>
          </cell>
          <cell r="B10636">
            <v>35</v>
          </cell>
          <cell r="R10636" t="str">
            <v>461230078All</v>
          </cell>
          <cell r="S10636">
            <v>734</v>
          </cell>
        </row>
        <row r="10637">
          <cell r="A10637" t="str">
            <v>461290067All</v>
          </cell>
          <cell r="B10637">
            <v>1260</v>
          </cell>
          <cell r="R10637" t="str">
            <v>461230081All</v>
          </cell>
          <cell r="S10637">
            <v>15</v>
          </cell>
        </row>
        <row r="10638">
          <cell r="A10638" t="str">
            <v>461290078All</v>
          </cell>
          <cell r="B10638">
            <v>1001</v>
          </cell>
          <cell r="R10638" t="str">
            <v>461250011All</v>
          </cell>
          <cell r="S10638">
            <v>41</v>
          </cell>
        </row>
        <row r="10639">
          <cell r="A10639" t="str">
            <v>461290081All</v>
          </cell>
          <cell r="B10639">
            <v>18</v>
          </cell>
          <cell r="R10639" t="str">
            <v>461250016All</v>
          </cell>
          <cell r="S10639">
            <v>52</v>
          </cell>
        </row>
        <row r="10640">
          <cell r="A10640" t="str">
            <v>461290091All</v>
          </cell>
          <cell r="B10640">
            <v>34</v>
          </cell>
          <cell r="R10640" t="str">
            <v>461250031All</v>
          </cell>
          <cell r="S10640">
            <v>10</v>
          </cell>
        </row>
        <row r="10641">
          <cell r="A10641" t="str">
            <v>461350011All</v>
          </cell>
          <cell r="B10641">
            <v>37</v>
          </cell>
          <cell r="R10641" t="str">
            <v>461250041All</v>
          </cell>
          <cell r="S10641">
            <v>94</v>
          </cell>
        </row>
        <row r="10642">
          <cell r="A10642" t="str">
            <v>461350016All</v>
          </cell>
          <cell r="B10642">
            <v>52</v>
          </cell>
          <cell r="R10642" t="str">
            <v>461250051All</v>
          </cell>
          <cell r="S10642">
            <v>48</v>
          </cell>
        </row>
        <row r="10643">
          <cell r="A10643" t="str">
            <v>461350031All</v>
          </cell>
          <cell r="B10643">
            <v>10</v>
          </cell>
          <cell r="R10643" t="str">
            <v>461250081All</v>
          </cell>
          <cell r="S10643">
            <v>27</v>
          </cell>
        </row>
        <row r="10644">
          <cell r="A10644" t="str">
            <v>461350041All</v>
          </cell>
          <cell r="B10644">
            <v>87</v>
          </cell>
          <cell r="R10644" t="str">
            <v>461270011All</v>
          </cell>
          <cell r="S10644">
            <v>38</v>
          </cell>
        </row>
        <row r="10645">
          <cell r="A10645" t="str">
            <v>461350051All</v>
          </cell>
          <cell r="B10645">
            <v>48</v>
          </cell>
          <cell r="R10645" t="str">
            <v>461270016All</v>
          </cell>
          <cell r="S10645">
            <v>62</v>
          </cell>
        </row>
        <row r="10646">
          <cell r="A10646" t="str">
            <v>461350081All</v>
          </cell>
          <cell r="B10646">
            <v>27</v>
          </cell>
          <cell r="R10646" t="str">
            <v>461270041All</v>
          </cell>
          <cell r="S10646">
            <v>104</v>
          </cell>
        </row>
        <row r="10647">
          <cell r="A10647" t="str">
            <v>461350091All</v>
          </cell>
          <cell r="B10647">
            <v>34</v>
          </cell>
          <cell r="R10647" t="str">
            <v>461270051All</v>
          </cell>
          <cell r="S10647">
            <v>48</v>
          </cell>
        </row>
        <row r="10648">
          <cell r="A10648" t="str">
            <v>461370011All</v>
          </cell>
          <cell r="B10648">
            <v>15</v>
          </cell>
          <cell r="R10648" t="str">
            <v>461270081All</v>
          </cell>
          <cell r="S10648">
            <v>30</v>
          </cell>
        </row>
        <row r="10649">
          <cell r="A10649" t="str">
            <v>461370016All</v>
          </cell>
          <cell r="B10649">
            <v>27</v>
          </cell>
          <cell r="R10649" t="str">
            <v>461290011All</v>
          </cell>
          <cell r="S10649">
            <v>28</v>
          </cell>
        </row>
        <row r="10650">
          <cell r="A10650" t="str">
            <v>461370051All</v>
          </cell>
          <cell r="B10650">
            <v>11</v>
          </cell>
          <cell r="R10650" t="str">
            <v>461290016All</v>
          </cell>
          <cell r="S10650">
            <v>53</v>
          </cell>
        </row>
        <row r="10651">
          <cell r="A10651" t="str">
            <v>461370067All</v>
          </cell>
          <cell r="B10651">
            <v>1015</v>
          </cell>
          <cell r="R10651" t="str">
            <v>461290031All</v>
          </cell>
          <cell r="S10651">
            <v>8</v>
          </cell>
        </row>
        <row r="10652">
          <cell r="A10652" t="str">
            <v>461370078All</v>
          </cell>
          <cell r="B10652">
            <v>627</v>
          </cell>
          <cell r="R10652" t="str">
            <v>461290041All</v>
          </cell>
          <cell r="S10652">
            <v>63</v>
          </cell>
        </row>
        <row r="10653">
          <cell r="A10653" t="str">
            <v>461370091All</v>
          </cell>
          <cell r="B10653">
            <v>19</v>
          </cell>
          <cell r="R10653" t="str">
            <v>461290051All</v>
          </cell>
          <cell r="S10653">
            <v>35</v>
          </cell>
        </row>
        <row r="10654">
          <cell r="A10654" t="str">
            <v>470030011All</v>
          </cell>
          <cell r="B10654">
            <v>32</v>
          </cell>
          <cell r="R10654" t="str">
            <v>461290067All</v>
          </cell>
          <cell r="S10654">
            <v>1260</v>
          </cell>
        </row>
        <row r="10655">
          <cell r="A10655" t="str">
            <v>470030041All</v>
          </cell>
          <cell r="B10655">
            <v>61</v>
          </cell>
          <cell r="R10655" t="str">
            <v>461290078All</v>
          </cell>
          <cell r="S10655">
            <v>1001</v>
          </cell>
        </row>
        <row r="10656">
          <cell r="A10656" t="str">
            <v>470030081All</v>
          </cell>
          <cell r="B10656">
            <v>21</v>
          </cell>
          <cell r="R10656" t="str">
            <v>461290081All</v>
          </cell>
          <cell r="S10656">
            <v>18</v>
          </cell>
        </row>
        <row r="10657">
          <cell r="A10657" t="str">
            <v>470050011All</v>
          </cell>
          <cell r="B10657">
            <v>29</v>
          </cell>
          <cell r="R10657" t="str">
            <v>461290091All</v>
          </cell>
          <cell r="S10657">
            <v>34</v>
          </cell>
        </row>
        <row r="10658">
          <cell r="A10658" t="str">
            <v>470050041All</v>
          </cell>
          <cell r="B10658">
            <v>69</v>
          </cell>
          <cell r="R10658" t="str">
            <v>461350011All</v>
          </cell>
          <cell r="S10658">
            <v>37</v>
          </cell>
        </row>
        <row r="10659">
          <cell r="A10659" t="str">
            <v>470050051All</v>
          </cell>
          <cell r="B10659">
            <v>47</v>
          </cell>
          <cell r="R10659" t="str">
            <v>461350016All</v>
          </cell>
          <cell r="S10659">
            <v>52</v>
          </cell>
        </row>
        <row r="10660">
          <cell r="A10660" t="str">
            <v>470050081All</v>
          </cell>
          <cell r="B10660">
            <v>21</v>
          </cell>
          <cell r="R10660" t="str">
            <v>461350031All</v>
          </cell>
          <cell r="S10660">
            <v>10</v>
          </cell>
        </row>
        <row r="10661">
          <cell r="A10661" t="str">
            <v>470070011All</v>
          </cell>
          <cell r="B10661">
            <v>30</v>
          </cell>
          <cell r="R10661" t="str">
            <v>461350041All</v>
          </cell>
          <cell r="S10661">
            <v>87</v>
          </cell>
        </row>
        <row r="10662">
          <cell r="A10662" t="str">
            <v>470070041All</v>
          </cell>
          <cell r="B10662">
            <v>55</v>
          </cell>
          <cell r="R10662" t="str">
            <v>461350051All</v>
          </cell>
          <cell r="S10662">
            <v>48</v>
          </cell>
        </row>
        <row r="10663">
          <cell r="A10663" t="str">
            <v>470070081All</v>
          </cell>
          <cell r="B10663">
            <v>19</v>
          </cell>
          <cell r="R10663" t="str">
            <v>461350081All</v>
          </cell>
          <cell r="S10663">
            <v>27</v>
          </cell>
        </row>
        <row r="10664">
          <cell r="A10664" t="str">
            <v>470090011All</v>
          </cell>
          <cell r="B10664">
            <v>30</v>
          </cell>
          <cell r="R10664" t="str">
            <v>461350091All</v>
          </cell>
          <cell r="S10664">
            <v>34</v>
          </cell>
        </row>
        <row r="10665">
          <cell r="A10665" t="str">
            <v>470090041All</v>
          </cell>
          <cell r="B10665">
            <v>52</v>
          </cell>
          <cell r="R10665" t="str">
            <v>461370011All</v>
          </cell>
          <cell r="S10665">
            <v>15</v>
          </cell>
        </row>
        <row r="10666">
          <cell r="A10666" t="str">
            <v>470090081All</v>
          </cell>
          <cell r="B10666">
            <v>19</v>
          </cell>
          <cell r="R10666" t="str">
            <v>461370016All</v>
          </cell>
          <cell r="S10666">
            <v>27</v>
          </cell>
        </row>
        <row r="10667">
          <cell r="A10667" t="str">
            <v>470110011All</v>
          </cell>
          <cell r="B10667">
            <v>29</v>
          </cell>
          <cell r="R10667" t="str">
            <v>461370051All</v>
          </cell>
          <cell r="S10667">
            <v>11</v>
          </cell>
        </row>
        <row r="10668">
          <cell r="A10668" t="str">
            <v>470110041All</v>
          </cell>
          <cell r="B10668">
            <v>43</v>
          </cell>
          <cell r="R10668" t="str">
            <v>461370067All</v>
          </cell>
          <cell r="S10668">
            <v>1015</v>
          </cell>
        </row>
        <row r="10669">
          <cell r="A10669" t="str">
            <v>470110081All</v>
          </cell>
          <cell r="B10669">
            <v>20</v>
          </cell>
          <cell r="R10669" t="str">
            <v>461370078All</v>
          </cell>
          <cell r="S10669">
            <v>627</v>
          </cell>
        </row>
        <row r="10670">
          <cell r="A10670" t="str">
            <v>470150011All</v>
          </cell>
          <cell r="B10670">
            <v>32</v>
          </cell>
          <cell r="R10670" t="str">
            <v>461370091All</v>
          </cell>
          <cell r="S10670">
            <v>19</v>
          </cell>
        </row>
        <row r="10671">
          <cell r="A10671" t="str">
            <v>470150041All</v>
          </cell>
          <cell r="B10671">
            <v>78</v>
          </cell>
          <cell r="R10671" t="str">
            <v>470030011All</v>
          </cell>
          <cell r="S10671">
            <v>32</v>
          </cell>
        </row>
        <row r="10672">
          <cell r="A10672" t="str">
            <v>470150081All</v>
          </cell>
          <cell r="B10672">
            <v>23</v>
          </cell>
          <cell r="R10672" t="str">
            <v>470030041All</v>
          </cell>
          <cell r="S10672">
            <v>61</v>
          </cell>
        </row>
        <row r="10673">
          <cell r="A10673" t="str">
            <v>470170011All</v>
          </cell>
          <cell r="B10673">
            <v>36</v>
          </cell>
          <cell r="R10673" t="str">
            <v>470030081All</v>
          </cell>
          <cell r="S10673">
            <v>21</v>
          </cell>
        </row>
        <row r="10674">
          <cell r="A10674" t="str">
            <v>470170041All</v>
          </cell>
          <cell r="B10674">
            <v>84</v>
          </cell>
          <cell r="R10674" t="str">
            <v>470050011All</v>
          </cell>
          <cell r="S10674">
            <v>29</v>
          </cell>
        </row>
        <row r="10675">
          <cell r="A10675" t="str">
            <v>470170051All</v>
          </cell>
          <cell r="B10675">
            <v>47</v>
          </cell>
          <cell r="R10675" t="str">
            <v>470050041All</v>
          </cell>
          <cell r="S10675">
            <v>69</v>
          </cell>
        </row>
        <row r="10676">
          <cell r="A10676" t="str">
            <v>470170081All</v>
          </cell>
          <cell r="B10676">
            <v>22</v>
          </cell>
          <cell r="R10676" t="str">
            <v>470050051All</v>
          </cell>
          <cell r="S10676">
            <v>47</v>
          </cell>
        </row>
        <row r="10677">
          <cell r="A10677" t="str">
            <v>470190041All</v>
          </cell>
          <cell r="B10677">
            <v>43</v>
          </cell>
          <cell r="R10677" t="str">
            <v>470050081All</v>
          </cell>
          <cell r="S10677">
            <v>21</v>
          </cell>
        </row>
        <row r="10678">
          <cell r="A10678" t="str">
            <v>470210041All</v>
          </cell>
          <cell r="B10678">
            <v>69</v>
          </cell>
          <cell r="R10678" t="str">
            <v>470070011All</v>
          </cell>
          <cell r="S10678">
            <v>30</v>
          </cell>
        </row>
        <row r="10679">
          <cell r="A10679" t="str">
            <v>470210081All</v>
          </cell>
          <cell r="B10679">
            <v>22</v>
          </cell>
          <cell r="R10679" t="str">
            <v>470070041All</v>
          </cell>
          <cell r="S10679">
            <v>55</v>
          </cell>
        </row>
        <row r="10680">
          <cell r="A10680" t="str">
            <v>470230011All</v>
          </cell>
          <cell r="B10680">
            <v>33</v>
          </cell>
          <cell r="R10680" t="str">
            <v>470070081All</v>
          </cell>
          <cell r="S10680">
            <v>19</v>
          </cell>
        </row>
        <row r="10681">
          <cell r="A10681" t="str">
            <v>470230041All</v>
          </cell>
          <cell r="B10681">
            <v>68</v>
          </cell>
          <cell r="R10681" t="str">
            <v>470090011All</v>
          </cell>
          <cell r="S10681">
            <v>30</v>
          </cell>
        </row>
        <row r="10682">
          <cell r="A10682" t="str">
            <v>470230051All</v>
          </cell>
          <cell r="B10682">
            <v>47</v>
          </cell>
          <cell r="R10682" t="str">
            <v>470090041All</v>
          </cell>
          <cell r="S10682">
            <v>52</v>
          </cell>
        </row>
        <row r="10683">
          <cell r="A10683" t="str">
            <v>470230081All</v>
          </cell>
          <cell r="B10683">
            <v>20</v>
          </cell>
          <cell r="R10683" t="str">
            <v>470090081All</v>
          </cell>
          <cell r="S10683">
            <v>19</v>
          </cell>
        </row>
        <row r="10684">
          <cell r="A10684" t="str">
            <v>470250041All</v>
          </cell>
          <cell r="B10684">
            <v>49</v>
          </cell>
          <cell r="R10684" t="str">
            <v>470110011All</v>
          </cell>
          <cell r="S10684">
            <v>29</v>
          </cell>
        </row>
        <row r="10685">
          <cell r="A10685" t="str">
            <v>470270041All</v>
          </cell>
          <cell r="B10685">
            <v>67</v>
          </cell>
          <cell r="R10685" t="str">
            <v>470110041All</v>
          </cell>
          <cell r="S10685">
            <v>43</v>
          </cell>
        </row>
        <row r="10686">
          <cell r="A10686" t="str">
            <v>470270081All</v>
          </cell>
          <cell r="B10686">
            <v>23</v>
          </cell>
          <cell r="R10686" t="str">
            <v>470110081All</v>
          </cell>
          <cell r="S10686">
            <v>20</v>
          </cell>
        </row>
        <row r="10687">
          <cell r="A10687" t="str">
            <v>470290041All</v>
          </cell>
          <cell r="B10687">
            <v>55</v>
          </cell>
          <cell r="R10687" t="str">
            <v>470150011All</v>
          </cell>
          <cell r="S10687">
            <v>32</v>
          </cell>
        </row>
        <row r="10688">
          <cell r="A10688" t="str">
            <v>470290081All</v>
          </cell>
          <cell r="B10688">
            <v>22</v>
          </cell>
          <cell r="R10688" t="str">
            <v>470150041All</v>
          </cell>
          <cell r="S10688">
            <v>78</v>
          </cell>
        </row>
        <row r="10689">
          <cell r="A10689" t="str">
            <v>470310011All</v>
          </cell>
          <cell r="B10689">
            <v>34</v>
          </cell>
          <cell r="R10689" t="str">
            <v>470150081All</v>
          </cell>
          <cell r="S10689">
            <v>23</v>
          </cell>
        </row>
        <row r="10690">
          <cell r="A10690" t="str">
            <v>470310041All</v>
          </cell>
          <cell r="B10690">
            <v>76</v>
          </cell>
          <cell r="R10690" t="str">
            <v>470170011All</v>
          </cell>
          <cell r="S10690">
            <v>36</v>
          </cell>
        </row>
        <row r="10691">
          <cell r="A10691" t="str">
            <v>470310081All</v>
          </cell>
          <cell r="B10691">
            <v>23</v>
          </cell>
          <cell r="R10691" t="str">
            <v>470170041All</v>
          </cell>
          <cell r="S10691">
            <v>84</v>
          </cell>
        </row>
        <row r="10692">
          <cell r="A10692" t="str">
            <v>470330011All</v>
          </cell>
          <cell r="B10692">
            <v>36</v>
          </cell>
          <cell r="R10692" t="str">
            <v>470170051All</v>
          </cell>
          <cell r="S10692">
            <v>47</v>
          </cell>
        </row>
        <row r="10693">
          <cell r="A10693" t="str">
            <v>470330041All</v>
          </cell>
          <cell r="B10693">
            <v>78</v>
          </cell>
          <cell r="R10693" t="str">
            <v>470170081All</v>
          </cell>
          <cell r="S10693">
            <v>22</v>
          </cell>
        </row>
        <row r="10694">
          <cell r="A10694" t="str">
            <v>470330051All</v>
          </cell>
          <cell r="B10694">
            <v>52</v>
          </cell>
          <cell r="R10694" t="str">
            <v>470190041All</v>
          </cell>
          <cell r="S10694">
            <v>43</v>
          </cell>
        </row>
        <row r="10695">
          <cell r="A10695" t="str">
            <v>470330081All</v>
          </cell>
          <cell r="B10695">
            <v>20</v>
          </cell>
          <cell r="R10695" t="str">
            <v>470210041All</v>
          </cell>
          <cell r="S10695">
            <v>69</v>
          </cell>
        </row>
        <row r="10696">
          <cell r="A10696" t="str">
            <v>470350011All</v>
          </cell>
          <cell r="B10696">
            <v>28</v>
          </cell>
          <cell r="R10696" t="str">
            <v>470210081All</v>
          </cell>
          <cell r="S10696">
            <v>22</v>
          </cell>
        </row>
        <row r="10697">
          <cell r="A10697" t="str">
            <v>470350041All</v>
          </cell>
          <cell r="B10697">
            <v>50</v>
          </cell>
          <cell r="R10697" t="str">
            <v>470230011All</v>
          </cell>
          <cell r="S10697">
            <v>33</v>
          </cell>
        </row>
        <row r="10698">
          <cell r="A10698" t="str">
            <v>470350081All</v>
          </cell>
          <cell r="B10698">
            <v>22</v>
          </cell>
          <cell r="R10698" t="str">
            <v>470230041All</v>
          </cell>
          <cell r="S10698">
            <v>68</v>
          </cell>
        </row>
        <row r="10699">
          <cell r="A10699" t="str">
            <v>470370011All</v>
          </cell>
          <cell r="B10699">
            <v>30</v>
          </cell>
          <cell r="R10699" t="str">
            <v>470230051All</v>
          </cell>
          <cell r="S10699">
            <v>47</v>
          </cell>
        </row>
        <row r="10700">
          <cell r="A10700" t="str">
            <v>470370041All</v>
          </cell>
          <cell r="B10700">
            <v>66</v>
          </cell>
          <cell r="R10700" t="str">
            <v>470230081All</v>
          </cell>
          <cell r="S10700">
            <v>20</v>
          </cell>
        </row>
        <row r="10701">
          <cell r="A10701" t="str">
            <v>470370081All</v>
          </cell>
          <cell r="B10701">
            <v>22</v>
          </cell>
          <cell r="R10701" t="str">
            <v>470250041All</v>
          </cell>
          <cell r="S10701">
            <v>49</v>
          </cell>
        </row>
        <row r="10702">
          <cell r="A10702" t="str">
            <v>470390041All</v>
          </cell>
          <cell r="B10702">
            <v>79</v>
          </cell>
          <cell r="R10702" t="str">
            <v>470270041All</v>
          </cell>
          <cell r="S10702">
            <v>67</v>
          </cell>
        </row>
        <row r="10703">
          <cell r="A10703" t="str">
            <v>470390081All</v>
          </cell>
          <cell r="B10703">
            <v>21</v>
          </cell>
          <cell r="R10703" t="str">
            <v>470270081All</v>
          </cell>
          <cell r="S10703">
            <v>23</v>
          </cell>
        </row>
        <row r="10704">
          <cell r="A10704" t="str">
            <v>470410011All</v>
          </cell>
          <cell r="B10704">
            <v>30</v>
          </cell>
          <cell r="R10704" t="str">
            <v>470290041All</v>
          </cell>
          <cell r="S10704">
            <v>55</v>
          </cell>
        </row>
        <row r="10705">
          <cell r="A10705" t="str">
            <v>470410041All</v>
          </cell>
          <cell r="B10705">
            <v>79</v>
          </cell>
          <cell r="R10705" t="str">
            <v>470290081All</v>
          </cell>
          <cell r="S10705">
            <v>22</v>
          </cell>
        </row>
        <row r="10706">
          <cell r="A10706" t="str">
            <v>470410081All</v>
          </cell>
          <cell r="B10706">
            <v>24</v>
          </cell>
          <cell r="R10706" t="str">
            <v>470310011All</v>
          </cell>
          <cell r="S10706">
            <v>34</v>
          </cell>
        </row>
        <row r="10707">
          <cell r="A10707" t="str">
            <v>470430041All</v>
          </cell>
          <cell r="B10707">
            <v>60</v>
          </cell>
          <cell r="R10707" t="str">
            <v>470310041All</v>
          </cell>
          <cell r="S10707">
            <v>76</v>
          </cell>
        </row>
        <row r="10708">
          <cell r="A10708" t="str">
            <v>470430081All</v>
          </cell>
          <cell r="B10708">
            <v>22</v>
          </cell>
          <cell r="R10708" t="str">
            <v>470310081All</v>
          </cell>
          <cell r="S10708">
            <v>23</v>
          </cell>
        </row>
        <row r="10709">
          <cell r="A10709" t="str">
            <v>470450011All</v>
          </cell>
          <cell r="B10709">
            <v>27</v>
          </cell>
          <cell r="R10709" t="str">
            <v>470330011All</v>
          </cell>
          <cell r="S10709">
            <v>36</v>
          </cell>
        </row>
        <row r="10710">
          <cell r="A10710" t="str">
            <v>470450041All</v>
          </cell>
          <cell r="B10710">
            <v>85</v>
          </cell>
          <cell r="R10710" t="str">
            <v>470330041All</v>
          </cell>
          <cell r="S10710">
            <v>78</v>
          </cell>
        </row>
        <row r="10711">
          <cell r="A10711" t="str">
            <v>470450051All</v>
          </cell>
          <cell r="B10711">
            <v>55</v>
          </cell>
          <cell r="R10711" t="str">
            <v>470330051All</v>
          </cell>
          <cell r="S10711">
            <v>52</v>
          </cell>
        </row>
        <row r="10712">
          <cell r="A10712" t="str">
            <v>470450081All</v>
          </cell>
          <cell r="B10712">
            <v>23</v>
          </cell>
          <cell r="R10712" t="str">
            <v>470330081All</v>
          </cell>
          <cell r="S10712">
            <v>20</v>
          </cell>
        </row>
        <row r="10713">
          <cell r="A10713" t="str">
            <v>470470011All</v>
          </cell>
          <cell r="B10713">
            <v>30</v>
          </cell>
          <cell r="R10713" t="str">
            <v>470350011All</v>
          </cell>
          <cell r="S10713">
            <v>28</v>
          </cell>
        </row>
        <row r="10714">
          <cell r="A10714" t="str">
            <v>470470041All</v>
          </cell>
          <cell r="B10714">
            <v>78</v>
          </cell>
          <cell r="R10714" t="str">
            <v>470350041All</v>
          </cell>
          <cell r="S10714">
            <v>50</v>
          </cell>
        </row>
        <row r="10715">
          <cell r="A10715" t="str">
            <v>470470051All</v>
          </cell>
          <cell r="B10715">
            <v>51</v>
          </cell>
          <cell r="R10715" t="str">
            <v>470350081All</v>
          </cell>
          <cell r="S10715">
            <v>22</v>
          </cell>
        </row>
        <row r="10716">
          <cell r="A10716" t="str">
            <v>470470081All</v>
          </cell>
          <cell r="B10716">
            <v>20</v>
          </cell>
          <cell r="R10716" t="str">
            <v>470370011All</v>
          </cell>
          <cell r="S10716">
            <v>30</v>
          </cell>
        </row>
        <row r="10717">
          <cell r="A10717" t="str">
            <v>470490041All</v>
          </cell>
          <cell r="B10717">
            <v>58</v>
          </cell>
          <cell r="R10717" t="str">
            <v>470370041All</v>
          </cell>
          <cell r="S10717">
            <v>66</v>
          </cell>
        </row>
        <row r="10718">
          <cell r="A10718" t="str">
            <v>470490081All</v>
          </cell>
          <cell r="B10718">
            <v>22</v>
          </cell>
          <cell r="R10718" t="str">
            <v>470370081All</v>
          </cell>
          <cell r="S10718">
            <v>22</v>
          </cell>
        </row>
        <row r="10719">
          <cell r="A10719" t="str">
            <v>470510011All</v>
          </cell>
          <cell r="B10719">
            <v>39</v>
          </cell>
          <cell r="R10719" t="str">
            <v>470390041All</v>
          </cell>
          <cell r="S10719">
            <v>79</v>
          </cell>
        </row>
        <row r="10720">
          <cell r="A10720" t="str">
            <v>470510041All</v>
          </cell>
          <cell r="B10720">
            <v>78</v>
          </cell>
          <cell r="R10720" t="str">
            <v>470390081All</v>
          </cell>
          <cell r="S10720">
            <v>21</v>
          </cell>
        </row>
        <row r="10721">
          <cell r="A10721" t="str">
            <v>470510081All</v>
          </cell>
          <cell r="B10721">
            <v>21</v>
          </cell>
          <cell r="R10721" t="str">
            <v>470410011All</v>
          </cell>
          <cell r="S10721">
            <v>30</v>
          </cell>
        </row>
        <row r="10722">
          <cell r="A10722" t="str">
            <v>470530011All</v>
          </cell>
          <cell r="B10722">
            <v>35</v>
          </cell>
          <cell r="R10722" t="str">
            <v>470410041All</v>
          </cell>
          <cell r="S10722">
            <v>79</v>
          </cell>
        </row>
        <row r="10723">
          <cell r="A10723" t="str">
            <v>470530041All</v>
          </cell>
          <cell r="B10723">
            <v>85</v>
          </cell>
          <cell r="R10723" t="str">
            <v>470410081All</v>
          </cell>
          <cell r="S10723">
            <v>24</v>
          </cell>
        </row>
        <row r="10724">
          <cell r="A10724" t="str">
            <v>470530051All</v>
          </cell>
          <cell r="B10724">
            <v>47</v>
          </cell>
          <cell r="R10724" t="str">
            <v>470430041All</v>
          </cell>
          <cell r="S10724">
            <v>60</v>
          </cell>
        </row>
        <row r="10725">
          <cell r="A10725" t="str">
            <v>470530081All</v>
          </cell>
          <cell r="B10725">
            <v>21</v>
          </cell>
          <cell r="R10725" t="str">
            <v>470430081All</v>
          </cell>
          <cell r="S10725">
            <v>22</v>
          </cell>
        </row>
        <row r="10726">
          <cell r="A10726" t="str">
            <v>470550011All</v>
          </cell>
          <cell r="B10726">
            <v>34</v>
          </cell>
          <cell r="R10726" t="str">
            <v>470450011All</v>
          </cell>
          <cell r="S10726">
            <v>27</v>
          </cell>
        </row>
        <row r="10727">
          <cell r="A10727" t="str">
            <v>470550041All</v>
          </cell>
          <cell r="B10727">
            <v>78</v>
          </cell>
          <cell r="R10727" t="str">
            <v>470450018LGRAll</v>
          </cell>
          <cell r="S10727">
            <v>4011</v>
          </cell>
        </row>
        <row r="10728">
          <cell r="A10728" t="str">
            <v>470550051All</v>
          </cell>
          <cell r="B10728">
            <v>30</v>
          </cell>
          <cell r="R10728" t="str">
            <v>470450041All</v>
          </cell>
          <cell r="S10728">
            <v>85</v>
          </cell>
        </row>
        <row r="10729">
          <cell r="A10729" t="str">
            <v>470550081All</v>
          </cell>
          <cell r="B10729">
            <v>22</v>
          </cell>
          <cell r="R10729" t="str">
            <v>470450051All</v>
          </cell>
          <cell r="S10729">
            <v>55</v>
          </cell>
        </row>
        <row r="10730">
          <cell r="A10730" t="str">
            <v>470570041All</v>
          </cell>
          <cell r="B10730">
            <v>42</v>
          </cell>
          <cell r="R10730" t="str">
            <v>470450081All</v>
          </cell>
          <cell r="S10730">
            <v>23</v>
          </cell>
        </row>
        <row r="10731">
          <cell r="A10731" t="str">
            <v>470590011All</v>
          </cell>
          <cell r="B10731">
            <v>29</v>
          </cell>
          <cell r="R10731" t="str">
            <v>470470011All</v>
          </cell>
          <cell r="S10731">
            <v>30</v>
          </cell>
        </row>
        <row r="10732">
          <cell r="A10732" t="str">
            <v>470590041All</v>
          </cell>
          <cell r="B10732">
            <v>50</v>
          </cell>
          <cell r="R10732" t="str">
            <v>470470041All</v>
          </cell>
          <cell r="S10732">
            <v>78</v>
          </cell>
        </row>
        <row r="10733">
          <cell r="A10733" t="str">
            <v>470590081All</v>
          </cell>
          <cell r="B10733">
            <v>20</v>
          </cell>
          <cell r="R10733" t="str">
            <v>470470051All</v>
          </cell>
          <cell r="S10733">
            <v>51</v>
          </cell>
        </row>
        <row r="10734">
          <cell r="A10734" t="str">
            <v>470610011All</v>
          </cell>
          <cell r="B10734">
            <v>34</v>
          </cell>
          <cell r="R10734" t="str">
            <v>470470081All</v>
          </cell>
          <cell r="S10734">
            <v>20</v>
          </cell>
        </row>
        <row r="10735">
          <cell r="A10735" t="str">
            <v>470610041All</v>
          </cell>
          <cell r="B10735">
            <v>71</v>
          </cell>
          <cell r="R10735" t="str">
            <v>470490041All</v>
          </cell>
          <cell r="S10735">
            <v>58</v>
          </cell>
        </row>
        <row r="10736">
          <cell r="A10736" t="str">
            <v>470610081All</v>
          </cell>
          <cell r="B10736">
            <v>21</v>
          </cell>
          <cell r="R10736" t="str">
            <v>470490081All</v>
          </cell>
          <cell r="S10736">
            <v>22</v>
          </cell>
        </row>
        <row r="10737">
          <cell r="A10737" t="str">
            <v>470630011All</v>
          </cell>
          <cell r="B10737">
            <v>31</v>
          </cell>
          <cell r="R10737" t="str">
            <v>470510011All</v>
          </cell>
          <cell r="S10737">
            <v>39</v>
          </cell>
        </row>
        <row r="10738">
          <cell r="A10738" t="str">
            <v>470630041All</v>
          </cell>
          <cell r="B10738">
            <v>60</v>
          </cell>
          <cell r="R10738" t="str">
            <v>470510041All</v>
          </cell>
          <cell r="S10738">
            <v>78</v>
          </cell>
        </row>
        <row r="10739">
          <cell r="A10739" t="str">
            <v>470630081All</v>
          </cell>
          <cell r="B10739">
            <v>18</v>
          </cell>
          <cell r="R10739" t="str">
            <v>470510081All</v>
          </cell>
          <cell r="S10739">
            <v>21</v>
          </cell>
        </row>
        <row r="10740">
          <cell r="A10740" t="str">
            <v>470650011All</v>
          </cell>
          <cell r="B10740">
            <v>28</v>
          </cell>
          <cell r="R10740" t="str">
            <v>470530011All</v>
          </cell>
          <cell r="S10740">
            <v>35</v>
          </cell>
        </row>
        <row r="10741">
          <cell r="A10741" t="str">
            <v>470650041All</v>
          </cell>
          <cell r="B10741">
            <v>49</v>
          </cell>
          <cell r="R10741" t="str">
            <v>470530041All</v>
          </cell>
          <cell r="S10741">
            <v>85</v>
          </cell>
        </row>
        <row r="10742">
          <cell r="A10742" t="str">
            <v>470690011All</v>
          </cell>
          <cell r="B10742">
            <v>32</v>
          </cell>
          <cell r="R10742" t="str">
            <v>470530051All</v>
          </cell>
          <cell r="S10742">
            <v>47</v>
          </cell>
        </row>
        <row r="10743">
          <cell r="A10743" t="str">
            <v>470690041All</v>
          </cell>
          <cell r="B10743">
            <v>74</v>
          </cell>
          <cell r="R10743" t="str">
            <v>470530081All</v>
          </cell>
          <cell r="S10743">
            <v>21</v>
          </cell>
        </row>
        <row r="10744">
          <cell r="A10744" t="str">
            <v>470690051All</v>
          </cell>
          <cell r="B10744">
            <v>40</v>
          </cell>
          <cell r="R10744" t="str">
            <v>470550011All</v>
          </cell>
          <cell r="S10744">
            <v>34</v>
          </cell>
        </row>
        <row r="10745">
          <cell r="A10745" t="str">
            <v>470690081All</v>
          </cell>
          <cell r="B10745">
            <v>18</v>
          </cell>
          <cell r="R10745" t="str">
            <v>470550041All</v>
          </cell>
          <cell r="S10745">
            <v>78</v>
          </cell>
        </row>
        <row r="10746">
          <cell r="A10746" t="str">
            <v>470710011All</v>
          </cell>
          <cell r="B10746">
            <v>22</v>
          </cell>
          <cell r="R10746" t="str">
            <v>470550051All</v>
          </cell>
          <cell r="S10746">
            <v>30</v>
          </cell>
        </row>
        <row r="10747">
          <cell r="A10747" t="str">
            <v>470710041All</v>
          </cell>
          <cell r="B10747">
            <v>64</v>
          </cell>
          <cell r="R10747" t="str">
            <v>470550081All</v>
          </cell>
          <cell r="S10747">
            <v>22</v>
          </cell>
        </row>
        <row r="10748">
          <cell r="A10748" t="str">
            <v>470710051All</v>
          </cell>
          <cell r="B10748">
            <v>47</v>
          </cell>
          <cell r="R10748" t="str">
            <v>470570041All</v>
          </cell>
          <cell r="S10748">
            <v>42</v>
          </cell>
        </row>
        <row r="10749">
          <cell r="A10749" t="str">
            <v>470710081All</v>
          </cell>
          <cell r="B10749">
            <v>20</v>
          </cell>
          <cell r="R10749" t="str">
            <v>470590011All</v>
          </cell>
          <cell r="S10749">
            <v>29</v>
          </cell>
        </row>
        <row r="10750">
          <cell r="A10750" t="str">
            <v>470730041All</v>
          </cell>
          <cell r="B10750">
            <v>50</v>
          </cell>
          <cell r="R10750" t="str">
            <v>470590041All</v>
          </cell>
          <cell r="S10750">
            <v>50</v>
          </cell>
        </row>
        <row r="10751">
          <cell r="A10751" t="str">
            <v>470750011All</v>
          </cell>
          <cell r="B10751">
            <v>38</v>
          </cell>
          <cell r="R10751" t="str">
            <v>470590081All</v>
          </cell>
          <cell r="S10751">
            <v>20</v>
          </cell>
        </row>
        <row r="10752">
          <cell r="A10752" t="str">
            <v>470750041All</v>
          </cell>
          <cell r="B10752">
            <v>81</v>
          </cell>
          <cell r="R10752" t="str">
            <v>470610011All</v>
          </cell>
          <cell r="S10752">
            <v>34</v>
          </cell>
        </row>
        <row r="10753">
          <cell r="A10753" t="str">
            <v>470750051All</v>
          </cell>
          <cell r="B10753">
            <v>47</v>
          </cell>
          <cell r="R10753" t="str">
            <v>470610041All</v>
          </cell>
          <cell r="S10753">
            <v>71</v>
          </cell>
        </row>
        <row r="10754">
          <cell r="A10754" t="str">
            <v>470750081All</v>
          </cell>
          <cell r="B10754">
            <v>19</v>
          </cell>
          <cell r="R10754" t="str">
            <v>470610081All</v>
          </cell>
          <cell r="S10754">
            <v>21</v>
          </cell>
        </row>
        <row r="10755">
          <cell r="A10755" t="str">
            <v>470770011All</v>
          </cell>
          <cell r="B10755">
            <v>31</v>
          </cell>
          <cell r="R10755" t="str">
            <v>470630011All</v>
          </cell>
          <cell r="S10755">
            <v>31</v>
          </cell>
        </row>
        <row r="10756">
          <cell r="A10756" t="str">
            <v>470770041All</v>
          </cell>
          <cell r="B10756">
            <v>81</v>
          </cell>
          <cell r="R10756" t="str">
            <v>470630041All</v>
          </cell>
          <cell r="S10756">
            <v>60</v>
          </cell>
        </row>
        <row r="10757">
          <cell r="A10757" t="str">
            <v>470770051All</v>
          </cell>
          <cell r="B10757">
            <v>47</v>
          </cell>
          <cell r="R10757" t="str">
            <v>470630081All</v>
          </cell>
          <cell r="S10757">
            <v>18</v>
          </cell>
        </row>
        <row r="10758">
          <cell r="A10758" t="str">
            <v>470770081All</v>
          </cell>
          <cell r="B10758">
            <v>22</v>
          </cell>
          <cell r="R10758" t="str">
            <v>470650011All</v>
          </cell>
          <cell r="S10758">
            <v>28</v>
          </cell>
        </row>
        <row r="10759">
          <cell r="A10759" t="str">
            <v>470790011All</v>
          </cell>
          <cell r="B10759">
            <v>35</v>
          </cell>
          <cell r="R10759" t="str">
            <v>470650041All</v>
          </cell>
          <cell r="S10759">
            <v>49</v>
          </cell>
        </row>
        <row r="10760">
          <cell r="A10760" t="str">
            <v>470790041All</v>
          </cell>
          <cell r="B10760">
            <v>87</v>
          </cell>
          <cell r="R10760" t="str">
            <v>470690011All</v>
          </cell>
          <cell r="S10760">
            <v>32</v>
          </cell>
        </row>
        <row r="10761">
          <cell r="A10761" t="str">
            <v>470790051All</v>
          </cell>
          <cell r="B10761">
            <v>47</v>
          </cell>
          <cell r="R10761" t="str">
            <v>470690041All</v>
          </cell>
          <cell r="S10761">
            <v>74</v>
          </cell>
        </row>
        <row r="10762">
          <cell r="A10762" t="str">
            <v>470790081All</v>
          </cell>
          <cell r="B10762">
            <v>22</v>
          </cell>
          <cell r="R10762" t="str">
            <v>470690051All</v>
          </cell>
          <cell r="S10762">
            <v>40</v>
          </cell>
        </row>
        <row r="10763">
          <cell r="A10763" t="str">
            <v>470810011All</v>
          </cell>
          <cell r="B10763">
            <v>34</v>
          </cell>
          <cell r="R10763" t="str">
            <v>470690081All</v>
          </cell>
          <cell r="S10763">
            <v>18</v>
          </cell>
        </row>
        <row r="10764">
          <cell r="A10764" t="str">
            <v>470810041All</v>
          </cell>
          <cell r="B10764">
            <v>65</v>
          </cell>
          <cell r="R10764" t="str">
            <v>470710011All</v>
          </cell>
          <cell r="S10764">
            <v>22</v>
          </cell>
        </row>
        <row r="10765">
          <cell r="A10765" t="str">
            <v>470810081All</v>
          </cell>
          <cell r="B10765">
            <v>22</v>
          </cell>
          <cell r="R10765" t="str">
            <v>470710041All</v>
          </cell>
          <cell r="S10765">
            <v>64</v>
          </cell>
        </row>
        <row r="10766">
          <cell r="A10766" t="str">
            <v>470830041All</v>
          </cell>
          <cell r="B10766">
            <v>66</v>
          </cell>
          <cell r="R10766" t="str">
            <v>470710051All</v>
          </cell>
          <cell r="S10766">
            <v>47</v>
          </cell>
        </row>
        <row r="10767">
          <cell r="A10767" t="str">
            <v>470830081All</v>
          </cell>
          <cell r="B10767">
            <v>19</v>
          </cell>
          <cell r="R10767" t="str">
            <v>470710081All</v>
          </cell>
          <cell r="S10767">
            <v>20</v>
          </cell>
        </row>
        <row r="10768">
          <cell r="A10768" t="str">
            <v>470850041All</v>
          </cell>
          <cell r="B10768">
            <v>83</v>
          </cell>
          <cell r="R10768" t="str">
            <v>470730041All</v>
          </cell>
          <cell r="S10768">
            <v>50</v>
          </cell>
        </row>
        <row r="10769">
          <cell r="A10769" t="str">
            <v>470850081All</v>
          </cell>
          <cell r="B10769">
            <v>25</v>
          </cell>
          <cell r="R10769" t="str">
            <v>470750011All</v>
          </cell>
          <cell r="S10769">
            <v>38</v>
          </cell>
        </row>
        <row r="10770">
          <cell r="A10770" t="str">
            <v>470870041All</v>
          </cell>
          <cell r="B10770">
            <v>53</v>
          </cell>
          <cell r="R10770" t="str">
            <v>470750041All</v>
          </cell>
          <cell r="S10770">
            <v>81</v>
          </cell>
        </row>
        <row r="10771">
          <cell r="A10771" t="str">
            <v>470870081All</v>
          </cell>
          <cell r="B10771">
            <v>23</v>
          </cell>
          <cell r="R10771" t="str">
            <v>470750051All</v>
          </cell>
          <cell r="S10771">
            <v>47</v>
          </cell>
        </row>
        <row r="10772">
          <cell r="A10772" t="str">
            <v>470890011All</v>
          </cell>
          <cell r="B10772">
            <v>32</v>
          </cell>
          <cell r="R10772" t="str">
            <v>470750081All</v>
          </cell>
          <cell r="S10772">
            <v>19</v>
          </cell>
        </row>
        <row r="10773">
          <cell r="A10773" t="str">
            <v>470890041All</v>
          </cell>
          <cell r="B10773">
            <v>55</v>
          </cell>
          <cell r="R10773" t="str">
            <v>470770011All</v>
          </cell>
          <cell r="S10773">
            <v>31</v>
          </cell>
        </row>
        <row r="10774">
          <cell r="A10774" t="str">
            <v>470890081All</v>
          </cell>
          <cell r="B10774">
            <v>20</v>
          </cell>
          <cell r="R10774" t="str">
            <v>470770041All</v>
          </cell>
          <cell r="S10774">
            <v>81</v>
          </cell>
        </row>
        <row r="10775">
          <cell r="A10775" t="str">
            <v>470910041All</v>
          </cell>
          <cell r="B10775">
            <v>50</v>
          </cell>
          <cell r="R10775" t="str">
            <v>470770051All</v>
          </cell>
          <cell r="S10775">
            <v>47</v>
          </cell>
        </row>
        <row r="10776">
          <cell r="A10776" t="str">
            <v>470930011All</v>
          </cell>
          <cell r="B10776">
            <v>31</v>
          </cell>
          <cell r="R10776" t="str">
            <v>470770081All</v>
          </cell>
          <cell r="S10776">
            <v>22</v>
          </cell>
        </row>
        <row r="10777">
          <cell r="A10777" t="str">
            <v>470930041All</v>
          </cell>
          <cell r="B10777">
            <v>51</v>
          </cell>
          <cell r="R10777" t="str">
            <v>470790011All</v>
          </cell>
          <cell r="S10777">
            <v>35</v>
          </cell>
        </row>
        <row r="10778">
          <cell r="A10778" t="str">
            <v>470950011All</v>
          </cell>
          <cell r="B10778">
            <v>36</v>
          </cell>
          <cell r="R10778" t="str">
            <v>470790041All</v>
          </cell>
          <cell r="S10778">
            <v>87</v>
          </cell>
        </row>
        <row r="10779">
          <cell r="A10779" t="str">
            <v>470950041All</v>
          </cell>
          <cell r="B10779">
            <v>95</v>
          </cell>
          <cell r="R10779" t="str">
            <v>470790051All</v>
          </cell>
          <cell r="S10779">
            <v>47</v>
          </cell>
        </row>
        <row r="10780">
          <cell r="A10780" t="str">
            <v>470950051All</v>
          </cell>
          <cell r="B10780">
            <v>47</v>
          </cell>
          <cell r="R10780" t="str">
            <v>470790081All</v>
          </cell>
          <cell r="S10780">
            <v>22</v>
          </cell>
        </row>
        <row r="10781">
          <cell r="A10781" t="str">
            <v>470950081All</v>
          </cell>
          <cell r="B10781">
            <v>24</v>
          </cell>
          <cell r="R10781" t="str">
            <v>470810011All</v>
          </cell>
          <cell r="S10781">
            <v>34</v>
          </cell>
        </row>
        <row r="10782">
          <cell r="A10782" t="str">
            <v>470970011All</v>
          </cell>
          <cell r="B10782">
            <v>33</v>
          </cell>
          <cell r="R10782" t="str">
            <v>470810041All</v>
          </cell>
          <cell r="S10782">
            <v>65</v>
          </cell>
        </row>
        <row r="10783">
          <cell r="A10783" t="str">
            <v>470970041All</v>
          </cell>
          <cell r="B10783">
            <v>77</v>
          </cell>
          <cell r="R10783" t="str">
            <v>470810081All</v>
          </cell>
          <cell r="S10783">
            <v>22</v>
          </cell>
        </row>
        <row r="10784">
          <cell r="A10784" t="str">
            <v>470970051All</v>
          </cell>
          <cell r="B10784">
            <v>47</v>
          </cell>
          <cell r="R10784" t="str">
            <v>470830041All</v>
          </cell>
          <cell r="S10784">
            <v>66</v>
          </cell>
        </row>
        <row r="10785">
          <cell r="A10785" t="str">
            <v>470970081All</v>
          </cell>
          <cell r="B10785">
            <v>22</v>
          </cell>
          <cell r="R10785" t="str">
            <v>470830081All</v>
          </cell>
          <cell r="S10785">
            <v>19</v>
          </cell>
        </row>
        <row r="10786">
          <cell r="A10786" t="str">
            <v>470990011All</v>
          </cell>
          <cell r="B10786">
            <v>39</v>
          </cell>
          <cell r="R10786" t="str">
            <v>470850041All</v>
          </cell>
          <cell r="S10786">
            <v>83</v>
          </cell>
        </row>
        <row r="10787">
          <cell r="A10787" t="str">
            <v>470990041All</v>
          </cell>
          <cell r="B10787">
            <v>86</v>
          </cell>
          <cell r="R10787" t="str">
            <v>470850081All</v>
          </cell>
          <cell r="S10787">
            <v>25</v>
          </cell>
        </row>
        <row r="10788">
          <cell r="A10788" t="str">
            <v>470990081All</v>
          </cell>
          <cell r="B10788">
            <v>23</v>
          </cell>
          <cell r="R10788" t="str">
            <v>470870041All</v>
          </cell>
          <cell r="S10788">
            <v>53</v>
          </cell>
        </row>
        <row r="10789">
          <cell r="A10789" t="str">
            <v>471010041All</v>
          </cell>
          <cell r="B10789">
            <v>66</v>
          </cell>
          <cell r="R10789" t="str">
            <v>470870081All</v>
          </cell>
          <cell r="S10789">
            <v>23</v>
          </cell>
        </row>
        <row r="10790">
          <cell r="A10790" t="str">
            <v>471010081All</v>
          </cell>
          <cell r="B10790">
            <v>23</v>
          </cell>
          <cell r="R10790" t="str">
            <v>470890011All</v>
          </cell>
          <cell r="S10790">
            <v>32</v>
          </cell>
        </row>
        <row r="10791">
          <cell r="A10791" t="str">
            <v>471030011All</v>
          </cell>
          <cell r="B10791">
            <v>36</v>
          </cell>
          <cell r="R10791" t="str">
            <v>470890041All</v>
          </cell>
          <cell r="S10791">
            <v>55</v>
          </cell>
        </row>
        <row r="10792">
          <cell r="A10792" t="str">
            <v>471030041All</v>
          </cell>
          <cell r="B10792">
            <v>75</v>
          </cell>
          <cell r="R10792" t="str">
            <v>470890081All</v>
          </cell>
          <cell r="S10792">
            <v>20</v>
          </cell>
        </row>
        <row r="10793">
          <cell r="A10793" t="str">
            <v>471030081All</v>
          </cell>
          <cell r="B10793">
            <v>19</v>
          </cell>
          <cell r="R10793" t="str">
            <v>470910041All</v>
          </cell>
          <cell r="S10793">
            <v>50</v>
          </cell>
        </row>
        <row r="10794">
          <cell r="A10794" t="str">
            <v>471050011All</v>
          </cell>
          <cell r="B10794">
            <v>31</v>
          </cell>
          <cell r="R10794" t="str">
            <v>470930011All</v>
          </cell>
          <cell r="S10794">
            <v>31</v>
          </cell>
        </row>
        <row r="10795">
          <cell r="A10795" t="str">
            <v>471050041All</v>
          </cell>
          <cell r="B10795">
            <v>52</v>
          </cell>
          <cell r="R10795" t="str">
            <v>470930041All</v>
          </cell>
          <cell r="S10795">
            <v>51</v>
          </cell>
        </row>
        <row r="10796">
          <cell r="A10796" t="str">
            <v>471050081All</v>
          </cell>
          <cell r="B10796">
            <v>20</v>
          </cell>
          <cell r="R10796" t="str">
            <v>470950011All</v>
          </cell>
          <cell r="S10796">
            <v>36</v>
          </cell>
        </row>
        <row r="10797">
          <cell r="A10797" t="str">
            <v>471070011All</v>
          </cell>
          <cell r="B10797">
            <v>32</v>
          </cell>
          <cell r="R10797" t="str">
            <v>470950041All</v>
          </cell>
          <cell r="S10797">
            <v>95</v>
          </cell>
        </row>
        <row r="10798">
          <cell r="A10798" t="str">
            <v>471070041All</v>
          </cell>
          <cell r="B10798">
            <v>50</v>
          </cell>
          <cell r="R10798" t="str">
            <v>470950051All</v>
          </cell>
          <cell r="S10798">
            <v>47</v>
          </cell>
        </row>
        <row r="10799">
          <cell r="A10799" t="str">
            <v>471070081All</v>
          </cell>
          <cell r="B10799">
            <v>20</v>
          </cell>
          <cell r="R10799" t="str">
            <v>470950081All</v>
          </cell>
          <cell r="S10799">
            <v>24</v>
          </cell>
        </row>
        <row r="10800">
          <cell r="A10800" t="str">
            <v>471090011All</v>
          </cell>
          <cell r="B10800">
            <v>32</v>
          </cell>
          <cell r="R10800" t="str">
            <v>470970011All</v>
          </cell>
          <cell r="S10800">
            <v>33</v>
          </cell>
        </row>
        <row r="10801">
          <cell r="A10801" t="str">
            <v>471090041All</v>
          </cell>
          <cell r="B10801">
            <v>74</v>
          </cell>
          <cell r="R10801" t="str">
            <v>470970041All</v>
          </cell>
          <cell r="S10801">
            <v>77</v>
          </cell>
        </row>
        <row r="10802">
          <cell r="A10802" t="str">
            <v>471090051All</v>
          </cell>
          <cell r="B10802">
            <v>47</v>
          </cell>
          <cell r="R10802" t="str">
            <v>470970051All</v>
          </cell>
          <cell r="S10802">
            <v>47</v>
          </cell>
        </row>
        <row r="10803">
          <cell r="A10803" t="str">
            <v>471090081All</v>
          </cell>
          <cell r="B10803">
            <v>21</v>
          </cell>
          <cell r="R10803" t="str">
            <v>470970081All</v>
          </cell>
          <cell r="S10803">
            <v>22</v>
          </cell>
        </row>
        <row r="10804">
          <cell r="A10804" t="str">
            <v>471110011All</v>
          </cell>
          <cell r="B10804">
            <v>35</v>
          </cell>
          <cell r="R10804" t="str">
            <v>470990011All</v>
          </cell>
          <cell r="S10804">
            <v>39</v>
          </cell>
        </row>
        <row r="10805">
          <cell r="A10805" t="str">
            <v>471110041All</v>
          </cell>
          <cell r="B10805">
            <v>76</v>
          </cell>
          <cell r="R10805" t="str">
            <v>470990016All</v>
          </cell>
          <cell r="S10805">
            <v>38</v>
          </cell>
        </row>
        <row r="10806">
          <cell r="A10806" t="str">
            <v>471110081All</v>
          </cell>
          <cell r="B10806">
            <v>22</v>
          </cell>
          <cell r="R10806" t="str">
            <v>470990041All</v>
          </cell>
          <cell r="S10806">
            <v>86</v>
          </cell>
        </row>
        <row r="10807">
          <cell r="A10807" t="str">
            <v>471130011All</v>
          </cell>
          <cell r="B10807">
            <v>34</v>
          </cell>
          <cell r="R10807" t="str">
            <v>470990081All</v>
          </cell>
          <cell r="S10807">
            <v>23</v>
          </cell>
        </row>
        <row r="10808">
          <cell r="A10808" t="str">
            <v>471130041All</v>
          </cell>
          <cell r="B10808">
            <v>75</v>
          </cell>
          <cell r="R10808" t="str">
            <v>471010041All</v>
          </cell>
          <cell r="S10808">
            <v>66</v>
          </cell>
        </row>
        <row r="10809">
          <cell r="A10809" t="str">
            <v>471130051All</v>
          </cell>
          <cell r="B10809">
            <v>47</v>
          </cell>
          <cell r="R10809" t="str">
            <v>471010081All</v>
          </cell>
          <cell r="S10809">
            <v>23</v>
          </cell>
        </row>
        <row r="10810">
          <cell r="A10810" t="str">
            <v>471130081All</v>
          </cell>
          <cell r="B10810">
            <v>20</v>
          </cell>
          <cell r="R10810" t="str">
            <v>471030011All</v>
          </cell>
          <cell r="S10810">
            <v>36</v>
          </cell>
        </row>
        <row r="10811">
          <cell r="A10811" t="str">
            <v>471150011All</v>
          </cell>
          <cell r="B10811">
            <v>29</v>
          </cell>
          <cell r="R10811" t="str">
            <v>471030041All</v>
          </cell>
          <cell r="S10811">
            <v>75</v>
          </cell>
        </row>
        <row r="10812">
          <cell r="A10812" t="str">
            <v>471150041All</v>
          </cell>
          <cell r="B10812">
            <v>73</v>
          </cell>
          <cell r="R10812" t="str">
            <v>471030081All</v>
          </cell>
          <cell r="S10812">
            <v>19</v>
          </cell>
        </row>
        <row r="10813">
          <cell r="A10813" t="str">
            <v>471150081All</v>
          </cell>
          <cell r="B10813">
            <v>19</v>
          </cell>
          <cell r="R10813" t="str">
            <v>471050011All</v>
          </cell>
          <cell r="S10813">
            <v>31</v>
          </cell>
        </row>
        <row r="10814">
          <cell r="A10814" t="str">
            <v>471170011All</v>
          </cell>
          <cell r="B10814">
            <v>35</v>
          </cell>
          <cell r="R10814" t="str">
            <v>471050041All</v>
          </cell>
          <cell r="S10814">
            <v>52</v>
          </cell>
        </row>
        <row r="10815">
          <cell r="A10815" t="str">
            <v>471170041All</v>
          </cell>
          <cell r="B10815">
            <v>48</v>
          </cell>
          <cell r="R10815" t="str">
            <v>471050081All</v>
          </cell>
          <cell r="S10815">
            <v>20</v>
          </cell>
        </row>
        <row r="10816">
          <cell r="A10816" t="str">
            <v>471170081All</v>
          </cell>
          <cell r="B10816">
            <v>18</v>
          </cell>
          <cell r="R10816" t="str">
            <v>471070011All</v>
          </cell>
          <cell r="S10816">
            <v>32</v>
          </cell>
        </row>
        <row r="10817">
          <cell r="A10817" t="str">
            <v>471190011All</v>
          </cell>
          <cell r="B10817">
            <v>34</v>
          </cell>
          <cell r="R10817" t="str">
            <v>471070041All</v>
          </cell>
          <cell r="S10817">
            <v>50</v>
          </cell>
        </row>
        <row r="10818">
          <cell r="A10818" t="str">
            <v>471190041All</v>
          </cell>
          <cell r="B10818">
            <v>69</v>
          </cell>
          <cell r="R10818" t="str">
            <v>471070081All</v>
          </cell>
          <cell r="S10818">
            <v>20</v>
          </cell>
        </row>
        <row r="10819">
          <cell r="A10819" t="str">
            <v>471190051All</v>
          </cell>
          <cell r="B10819">
            <v>30</v>
          </cell>
          <cell r="R10819" t="str">
            <v>471090011All</v>
          </cell>
          <cell r="S10819">
            <v>32</v>
          </cell>
        </row>
        <row r="10820">
          <cell r="A10820" t="str">
            <v>471190081All</v>
          </cell>
          <cell r="B10820">
            <v>22</v>
          </cell>
          <cell r="R10820" t="str">
            <v>471090041All</v>
          </cell>
          <cell r="S10820">
            <v>74</v>
          </cell>
        </row>
        <row r="10821">
          <cell r="A10821" t="str">
            <v>471210011All</v>
          </cell>
          <cell r="B10821">
            <v>31</v>
          </cell>
          <cell r="R10821" t="str">
            <v>471090051All</v>
          </cell>
          <cell r="S10821">
            <v>47</v>
          </cell>
        </row>
        <row r="10822">
          <cell r="A10822" t="str">
            <v>471210041All</v>
          </cell>
          <cell r="B10822">
            <v>49</v>
          </cell>
          <cell r="R10822" t="str">
            <v>471090081All</v>
          </cell>
          <cell r="S10822">
            <v>21</v>
          </cell>
        </row>
        <row r="10823">
          <cell r="A10823" t="str">
            <v>471210081All</v>
          </cell>
          <cell r="B10823">
            <v>20</v>
          </cell>
          <cell r="R10823" t="str">
            <v>471110011All</v>
          </cell>
          <cell r="S10823">
            <v>35</v>
          </cell>
        </row>
        <row r="10824">
          <cell r="A10824" t="str">
            <v>471230011All</v>
          </cell>
          <cell r="B10824">
            <v>32</v>
          </cell>
          <cell r="R10824" t="str">
            <v>471110041All</v>
          </cell>
          <cell r="S10824">
            <v>76</v>
          </cell>
        </row>
        <row r="10825">
          <cell r="A10825" t="str">
            <v>471230041All</v>
          </cell>
          <cell r="B10825">
            <v>55</v>
          </cell>
          <cell r="R10825" t="str">
            <v>471110081All</v>
          </cell>
          <cell r="S10825">
            <v>22</v>
          </cell>
        </row>
        <row r="10826">
          <cell r="A10826" t="str">
            <v>471230081All</v>
          </cell>
          <cell r="B10826">
            <v>20</v>
          </cell>
          <cell r="R10826" t="str">
            <v>471130011All</v>
          </cell>
          <cell r="S10826">
            <v>34</v>
          </cell>
        </row>
        <row r="10827">
          <cell r="A10827" t="str">
            <v>471250011All</v>
          </cell>
          <cell r="B10827">
            <v>39</v>
          </cell>
          <cell r="R10827" t="str">
            <v>471130041All</v>
          </cell>
          <cell r="S10827">
            <v>75</v>
          </cell>
        </row>
        <row r="10828">
          <cell r="A10828" t="str">
            <v>471250041All</v>
          </cell>
          <cell r="B10828">
            <v>91</v>
          </cell>
          <cell r="R10828" t="str">
            <v>471130051All</v>
          </cell>
          <cell r="S10828">
            <v>47</v>
          </cell>
        </row>
        <row r="10829">
          <cell r="A10829" t="str">
            <v>471250051All</v>
          </cell>
          <cell r="B10829">
            <v>46</v>
          </cell>
          <cell r="R10829" t="str">
            <v>471130081All</v>
          </cell>
          <cell r="S10829">
            <v>20</v>
          </cell>
        </row>
        <row r="10830">
          <cell r="A10830" t="str">
            <v>471250081All</v>
          </cell>
          <cell r="B10830">
            <v>22</v>
          </cell>
          <cell r="R10830" t="str">
            <v>471150011All</v>
          </cell>
          <cell r="S10830">
            <v>29</v>
          </cell>
        </row>
        <row r="10831">
          <cell r="A10831" t="str">
            <v>471290041All</v>
          </cell>
          <cell r="B10831">
            <v>63</v>
          </cell>
          <cell r="R10831" t="str">
            <v>471150041All</v>
          </cell>
          <cell r="S10831">
            <v>73</v>
          </cell>
        </row>
        <row r="10832">
          <cell r="A10832" t="str">
            <v>471310011All</v>
          </cell>
          <cell r="B10832">
            <v>36</v>
          </cell>
          <cell r="R10832" t="str">
            <v>471150081All</v>
          </cell>
          <cell r="S10832">
            <v>19</v>
          </cell>
        </row>
        <row r="10833">
          <cell r="A10833" t="str">
            <v>471310041All</v>
          </cell>
          <cell r="B10833">
            <v>92</v>
          </cell>
          <cell r="R10833" t="str">
            <v>471170011All</v>
          </cell>
          <cell r="S10833">
            <v>35</v>
          </cell>
        </row>
        <row r="10834">
          <cell r="A10834" t="str">
            <v>471310051All</v>
          </cell>
          <cell r="B10834">
            <v>47</v>
          </cell>
          <cell r="R10834" t="str">
            <v>471170041All</v>
          </cell>
          <cell r="S10834">
            <v>48</v>
          </cell>
        </row>
        <row r="10835">
          <cell r="A10835" t="str">
            <v>471310081All</v>
          </cell>
          <cell r="B10835">
            <v>26</v>
          </cell>
          <cell r="R10835" t="str">
            <v>471170081All</v>
          </cell>
          <cell r="S10835">
            <v>18</v>
          </cell>
        </row>
        <row r="10836">
          <cell r="A10836" t="str">
            <v>471330041All</v>
          </cell>
          <cell r="B10836">
            <v>39</v>
          </cell>
          <cell r="R10836" t="str">
            <v>471190011All</v>
          </cell>
          <cell r="S10836">
            <v>34</v>
          </cell>
        </row>
        <row r="10837">
          <cell r="A10837" t="str">
            <v>471330081All</v>
          </cell>
          <cell r="B10837">
            <v>21</v>
          </cell>
          <cell r="R10837" t="str">
            <v>471190041All</v>
          </cell>
          <cell r="S10837">
            <v>69</v>
          </cell>
        </row>
        <row r="10838">
          <cell r="A10838" t="str">
            <v>471350011All</v>
          </cell>
          <cell r="B10838">
            <v>32</v>
          </cell>
          <cell r="R10838" t="str">
            <v>471190051All</v>
          </cell>
          <cell r="S10838">
            <v>30</v>
          </cell>
        </row>
        <row r="10839">
          <cell r="A10839" t="str">
            <v>471350041All</v>
          </cell>
          <cell r="B10839">
            <v>62</v>
          </cell>
          <cell r="R10839" t="str">
            <v>471190081All</v>
          </cell>
          <cell r="S10839">
            <v>22</v>
          </cell>
        </row>
        <row r="10840">
          <cell r="A10840" t="str">
            <v>471350081All</v>
          </cell>
          <cell r="B10840">
            <v>18</v>
          </cell>
          <cell r="R10840" t="str">
            <v>471210011All</v>
          </cell>
          <cell r="S10840">
            <v>31</v>
          </cell>
        </row>
        <row r="10841">
          <cell r="A10841" t="str">
            <v>471370011All</v>
          </cell>
          <cell r="B10841">
            <v>31</v>
          </cell>
          <cell r="R10841" t="str">
            <v>471210041All</v>
          </cell>
          <cell r="S10841">
            <v>49</v>
          </cell>
        </row>
        <row r="10842">
          <cell r="A10842" t="str">
            <v>471370041All</v>
          </cell>
          <cell r="B10842">
            <v>66</v>
          </cell>
          <cell r="R10842" t="str">
            <v>471210081All</v>
          </cell>
          <cell r="S10842">
            <v>20</v>
          </cell>
        </row>
        <row r="10843">
          <cell r="A10843" t="str">
            <v>471370081All</v>
          </cell>
          <cell r="B10843">
            <v>22</v>
          </cell>
          <cell r="R10843" t="str">
            <v>471230011All</v>
          </cell>
          <cell r="S10843">
            <v>32</v>
          </cell>
        </row>
        <row r="10844">
          <cell r="A10844" t="str">
            <v>471390011All</v>
          </cell>
          <cell r="B10844">
            <v>30</v>
          </cell>
          <cell r="R10844" t="str">
            <v>471230041All</v>
          </cell>
          <cell r="S10844">
            <v>55</v>
          </cell>
        </row>
        <row r="10845">
          <cell r="A10845" t="str">
            <v>471390041All</v>
          </cell>
          <cell r="B10845">
            <v>55</v>
          </cell>
          <cell r="R10845" t="str">
            <v>471230081All</v>
          </cell>
          <cell r="S10845">
            <v>20</v>
          </cell>
        </row>
        <row r="10846">
          <cell r="A10846" t="str">
            <v>471390081All</v>
          </cell>
          <cell r="B10846">
            <v>18</v>
          </cell>
          <cell r="R10846" t="str">
            <v>471250011All</v>
          </cell>
          <cell r="S10846">
            <v>39</v>
          </cell>
        </row>
        <row r="10847">
          <cell r="A10847" t="str">
            <v>471410041All</v>
          </cell>
          <cell r="B10847">
            <v>60</v>
          </cell>
          <cell r="R10847" t="str">
            <v>471250041All</v>
          </cell>
          <cell r="S10847">
            <v>91</v>
          </cell>
        </row>
        <row r="10848">
          <cell r="A10848" t="str">
            <v>471410081All</v>
          </cell>
          <cell r="B10848">
            <v>20</v>
          </cell>
          <cell r="R10848" t="str">
            <v>471250051All</v>
          </cell>
          <cell r="S10848">
            <v>46</v>
          </cell>
        </row>
        <row r="10849">
          <cell r="A10849" t="str">
            <v>471430011All</v>
          </cell>
          <cell r="B10849">
            <v>31</v>
          </cell>
          <cell r="R10849" t="str">
            <v>471250081All</v>
          </cell>
          <cell r="S10849">
            <v>22</v>
          </cell>
        </row>
        <row r="10850">
          <cell r="A10850" t="str">
            <v>471430041All</v>
          </cell>
          <cell r="B10850">
            <v>48</v>
          </cell>
          <cell r="R10850" t="str">
            <v>471290041All</v>
          </cell>
          <cell r="S10850">
            <v>63</v>
          </cell>
        </row>
        <row r="10851">
          <cell r="A10851" t="str">
            <v>471430081All</v>
          </cell>
          <cell r="B10851">
            <v>17</v>
          </cell>
          <cell r="R10851" t="str">
            <v>471310011All</v>
          </cell>
          <cell r="S10851">
            <v>36</v>
          </cell>
        </row>
        <row r="10852">
          <cell r="A10852" t="str">
            <v>471470011All</v>
          </cell>
          <cell r="B10852">
            <v>40</v>
          </cell>
          <cell r="R10852" t="str">
            <v>471310041All</v>
          </cell>
          <cell r="S10852">
            <v>92</v>
          </cell>
        </row>
        <row r="10853">
          <cell r="A10853" t="str">
            <v>471470041All</v>
          </cell>
          <cell r="B10853">
            <v>91</v>
          </cell>
          <cell r="R10853" t="str">
            <v>471310051All</v>
          </cell>
          <cell r="S10853">
            <v>47</v>
          </cell>
        </row>
        <row r="10854">
          <cell r="A10854" t="str">
            <v>471470051All</v>
          </cell>
          <cell r="B10854">
            <v>46</v>
          </cell>
          <cell r="R10854" t="str">
            <v>471310081All</v>
          </cell>
          <cell r="S10854">
            <v>26</v>
          </cell>
        </row>
        <row r="10855">
          <cell r="A10855" t="str">
            <v>471470081All</v>
          </cell>
          <cell r="B10855">
            <v>21</v>
          </cell>
          <cell r="R10855" t="str">
            <v>471330041All</v>
          </cell>
          <cell r="S10855">
            <v>39</v>
          </cell>
        </row>
        <row r="10856">
          <cell r="A10856" t="str">
            <v>471470091All</v>
          </cell>
          <cell r="B10856">
            <v>41</v>
          </cell>
          <cell r="R10856" t="str">
            <v>471330081All</v>
          </cell>
          <cell r="S10856">
            <v>21</v>
          </cell>
        </row>
        <row r="10857">
          <cell r="A10857" t="str">
            <v>471490011All</v>
          </cell>
          <cell r="B10857">
            <v>32</v>
          </cell>
          <cell r="R10857" t="str">
            <v>471350011All</v>
          </cell>
          <cell r="S10857">
            <v>32</v>
          </cell>
        </row>
        <row r="10858">
          <cell r="A10858" t="str">
            <v>471490041All</v>
          </cell>
          <cell r="B10858">
            <v>71</v>
          </cell>
          <cell r="R10858" t="str">
            <v>471350041All</v>
          </cell>
          <cell r="S10858">
            <v>62</v>
          </cell>
        </row>
        <row r="10859">
          <cell r="A10859" t="str">
            <v>471490081All</v>
          </cell>
          <cell r="B10859">
            <v>20</v>
          </cell>
          <cell r="R10859" t="str">
            <v>471350081All</v>
          </cell>
          <cell r="S10859">
            <v>18</v>
          </cell>
        </row>
        <row r="10860">
          <cell r="A10860" t="str">
            <v>471510041All</v>
          </cell>
          <cell r="B10860">
            <v>59</v>
          </cell>
          <cell r="R10860" t="str">
            <v>471370011All</v>
          </cell>
          <cell r="S10860">
            <v>31</v>
          </cell>
        </row>
        <row r="10861">
          <cell r="A10861" t="str">
            <v>471530041All</v>
          </cell>
          <cell r="B10861">
            <v>67</v>
          </cell>
          <cell r="R10861" t="str">
            <v>471370041All</v>
          </cell>
          <cell r="S10861">
            <v>66</v>
          </cell>
        </row>
        <row r="10862">
          <cell r="A10862" t="str">
            <v>471530081All</v>
          </cell>
          <cell r="B10862">
            <v>18</v>
          </cell>
          <cell r="R10862" t="str">
            <v>471370081All</v>
          </cell>
          <cell r="S10862">
            <v>22</v>
          </cell>
        </row>
        <row r="10863">
          <cell r="A10863" t="str">
            <v>471550011All</v>
          </cell>
          <cell r="B10863">
            <v>31</v>
          </cell>
          <cell r="R10863" t="str">
            <v>471390011All</v>
          </cell>
          <cell r="S10863">
            <v>30</v>
          </cell>
        </row>
        <row r="10864">
          <cell r="A10864" t="str">
            <v>471550041All</v>
          </cell>
          <cell r="B10864">
            <v>49</v>
          </cell>
          <cell r="R10864" t="str">
            <v>471390041All</v>
          </cell>
          <cell r="S10864">
            <v>55</v>
          </cell>
        </row>
        <row r="10865">
          <cell r="A10865" t="str">
            <v>471570011All</v>
          </cell>
          <cell r="B10865">
            <v>34</v>
          </cell>
          <cell r="R10865" t="str">
            <v>471390081All</v>
          </cell>
          <cell r="S10865">
            <v>18</v>
          </cell>
        </row>
        <row r="10866">
          <cell r="A10866" t="str">
            <v>471570041All</v>
          </cell>
          <cell r="B10866">
            <v>78</v>
          </cell>
          <cell r="R10866" t="str">
            <v>471410041All</v>
          </cell>
          <cell r="S10866">
            <v>60</v>
          </cell>
        </row>
        <row r="10867">
          <cell r="A10867" t="str">
            <v>471570051All</v>
          </cell>
          <cell r="B10867">
            <v>47</v>
          </cell>
          <cell r="R10867" t="str">
            <v>471410081All</v>
          </cell>
          <cell r="S10867">
            <v>20</v>
          </cell>
        </row>
        <row r="10868">
          <cell r="A10868" t="str">
            <v>471570081All</v>
          </cell>
          <cell r="B10868">
            <v>20</v>
          </cell>
          <cell r="R10868" t="str">
            <v>471430011All</v>
          </cell>
          <cell r="S10868">
            <v>31</v>
          </cell>
        </row>
        <row r="10869">
          <cell r="A10869" t="str">
            <v>471590011All</v>
          </cell>
          <cell r="B10869">
            <v>33</v>
          </cell>
          <cell r="R10869" t="str">
            <v>471430041All</v>
          </cell>
          <cell r="S10869">
            <v>48</v>
          </cell>
        </row>
        <row r="10870">
          <cell r="A10870" t="str">
            <v>471590041All</v>
          </cell>
          <cell r="B10870">
            <v>81</v>
          </cell>
          <cell r="R10870" t="str">
            <v>471430081All</v>
          </cell>
          <cell r="S10870">
            <v>17</v>
          </cell>
        </row>
        <row r="10871">
          <cell r="A10871" t="str">
            <v>471590081All</v>
          </cell>
          <cell r="B10871">
            <v>21</v>
          </cell>
          <cell r="R10871" t="str">
            <v>471470011All</v>
          </cell>
          <cell r="S10871">
            <v>40</v>
          </cell>
        </row>
        <row r="10872">
          <cell r="A10872" t="str">
            <v>471610011All</v>
          </cell>
          <cell r="B10872">
            <v>33</v>
          </cell>
          <cell r="R10872" t="str">
            <v>471470041All</v>
          </cell>
          <cell r="S10872">
            <v>91</v>
          </cell>
        </row>
        <row r="10873">
          <cell r="A10873" t="str">
            <v>471610041All</v>
          </cell>
          <cell r="B10873">
            <v>71</v>
          </cell>
          <cell r="R10873" t="str">
            <v>471470051All</v>
          </cell>
          <cell r="S10873">
            <v>46</v>
          </cell>
        </row>
        <row r="10874">
          <cell r="A10874" t="str">
            <v>471610081All</v>
          </cell>
          <cell r="B10874">
            <v>21</v>
          </cell>
          <cell r="R10874" t="str">
            <v>471470081All</v>
          </cell>
          <cell r="S10874">
            <v>21</v>
          </cell>
        </row>
        <row r="10875">
          <cell r="A10875" t="str">
            <v>471630041All</v>
          </cell>
          <cell r="B10875">
            <v>51</v>
          </cell>
          <cell r="R10875" t="str">
            <v>471470091All</v>
          </cell>
          <cell r="S10875">
            <v>41</v>
          </cell>
        </row>
        <row r="10876">
          <cell r="A10876" t="str">
            <v>471650011All</v>
          </cell>
          <cell r="B10876">
            <v>35</v>
          </cell>
          <cell r="R10876" t="str">
            <v>471490011All</v>
          </cell>
          <cell r="S10876">
            <v>32</v>
          </cell>
        </row>
        <row r="10877">
          <cell r="A10877" t="str">
            <v>471650041All</v>
          </cell>
          <cell r="B10877">
            <v>74</v>
          </cell>
          <cell r="R10877" t="str">
            <v>471490041All</v>
          </cell>
          <cell r="S10877">
            <v>71</v>
          </cell>
        </row>
        <row r="10878">
          <cell r="A10878" t="str">
            <v>471650081All</v>
          </cell>
          <cell r="B10878">
            <v>20</v>
          </cell>
          <cell r="R10878" t="str">
            <v>471490081All</v>
          </cell>
          <cell r="S10878">
            <v>20</v>
          </cell>
        </row>
        <row r="10879">
          <cell r="A10879" t="str">
            <v>471670011All</v>
          </cell>
          <cell r="B10879">
            <v>32</v>
          </cell>
          <cell r="R10879" t="str">
            <v>471510041All</v>
          </cell>
          <cell r="S10879">
            <v>59</v>
          </cell>
        </row>
        <row r="10880">
          <cell r="A10880" t="str">
            <v>471670041All</v>
          </cell>
          <cell r="B10880">
            <v>76</v>
          </cell>
          <cell r="R10880" t="str">
            <v>471530041All</v>
          </cell>
          <cell r="S10880">
            <v>67</v>
          </cell>
        </row>
        <row r="10881">
          <cell r="A10881" t="str">
            <v>471670051All</v>
          </cell>
          <cell r="B10881">
            <v>47</v>
          </cell>
          <cell r="R10881" t="str">
            <v>471530081All</v>
          </cell>
          <cell r="S10881">
            <v>18</v>
          </cell>
        </row>
        <row r="10882">
          <cell r="A10882" t="str">
            <v>471670081All</v>
          </cell>
          <cell r="B10882">
            <v>21</v>
          </cell>
          <cell r="R10882" t="str">
            <v>471550011All</v>
          </cell>
          <cell r="S10882">
            <v>31</v>
          </cell>
        </row>
        <row r="10883">
          <cell r="A10883" t="str">
            <v>471690011All</v>
          </cell>
          <cell r="B10883">
            <v>29</v>
          </cell>
          <cell r="R10883" t="str">
            <v>471550041All</v>
          </cell>
          <cell r="S10883">
            <v>49</v>
          </cell>
        </row>
        <row r="10884">
          <cell r="A10884" t="str">
            <v>471690041All</v>
          </cell>
          <cell r="B10884">
            <v>62</v>
          </cell>
          <cell r="R10884" t="str">
            <v>471570011All</v>
          </cell>
          <cell r="S10884">
            <v>34</v>
          </cell>
        </row>
        <row r="10885">
          <cell r="A10885" t="str">
            <v>471690081All</v>
          </cell>
          <cell r="B10885">
            <v>21</v>
          </cell>
          <cell r="R10885" t="str">
            <v>471570041All</v>
          </cell>
          <cell r="S10885">
            <v>78</v>
          </cell>
        </row>
        <row r="10886">
          <cell r="A10886" t="str">
            <v>471750041All</v>
          </cell>
          <cell r="B10886">
            <v>66</v>
          </cell>
          <cell r="R10886" t="str">
            <v>471570051All</v>
          </cell>
          <cell r="S10886">
            <v>47</v>
          </cell>
        </row>
        <row r="10887">
          <cell r="A10887" t="str">
            <v>471750081All</v>
          </cell>
          <cell r="B10887">
            <v>22</v>
          </cell>
          <cell r="R10887" t="str">
            <v>471570081All</v>
          </cell>
          <cell r="S10887">
            <v>20</v>
          </cell>
        </row>
        <row r="10888">
          <cell r="A10888" t="str">
            <v>471770011All</v>
          </cell>
          <cell r="B10888">
            <v>32</v>
          </cell>
          <cell r="R10888" t="str">
            <v>471590011All</v>
          </cell>
          <cell r="S10888">
            <v>33</v>
          </cell>
        </row>
        <row r="10889">
          <cell r="A10889" t="str">
            <v>471770041All</v>
          </cell>
          <cell r="B10889">
            <v>68</v>
          </cell>
          <cell r="R10889" t="str">
            <v>471590041All</v>
          </cell>
          <cell r="S10889">
            <v>81</v>
          </cell>
        </row>
        <row r="10890">
          <cell r="A10890" t="str">
            <v>471770081All</v>
          </cell>
          <cell r="B10890">
            <v>22</v>
          </cell>
          <cell r="R10890" t="str">
            <v>471590081All</v>
          </cell>
          <cell r="S10890">
            <v>21</v>
          </cell>
        </row>
        <row r="10891">
          <cell r="A10891" t="str">
            <v>471790041All</v>
          </cell>
          <cell r="B10891">
            <v>50</v>
          </cell>
          <cell r="R10891" t="str">
            <v>471610011All</v>
          </cell>
          <cell r="S10891">
            <v>33</v>
          </cell>
        </row>
        <row r="10892">
          <cell r="A10892" t="str">
            <v>471810011All</v>
          </cell>
          <cell r="B10892">
            <v>33</v>
          </cell>
          <cell r="R10892" t="str">
            <v>471610041All</v>
          </cell>
          <cell r="S10892">
            <v>71</v>
          </cell>
        </row>
        <row r="10893">
          <cell r="A10893" t="str">
            <v>471810041All</v>
          </cell>
          <cell r="B10893">
            <v>65</v>
          </cell>
          <cell r="R10893" t="str">
            <v>471610081All</v>
          </cell>
          <cell r="S10893">
            <v>21</v>
          </cell>
        </row>
        <row r="10894">
          <cell r="A10894" t="str">
            <v>471810081All</v>
          </cell>
          <cell r="B10894">
            <v>17</v>
          </cell>
          <cell r="R10894" t="str">
            <v>471630041All</v>
          </cell>
          <cell r="S10894">
            <v>51</v>
          </cell>
        </row>
        <row r="10895">
          <cell r="A10895" t="str">
            <v>471830011All</v>
          </cell>
          <cell r="B10895">
            <v>38</v>
          </cell>
          <cell r="R10895" t="str">
            <v>471650011All</v>
          </cell>
          <cell r="S10895">
            <v>35</v>
          </cell>
        </row>
        <row r="10896">
          <cell r="A10896" t="str">
            <v>471830041All</v>
          </cell>
          <cell r="B10896">
            <v>90</v>
          </cell>
          <cell r="R10896" t="str">
            <v>471650041All</v>
          </cell>
          <cell r="S10896">
            <v>74</v>
          </cell>
        </row>
        <row r="10897">
          <cell r="A10897" t="str">
            <v>471830051All</v>
          </cell>
          <cell r="B10897">
            <v>47</v>
          </cell>
          <cell r="R10897" t="str">
            <v>471650081All</v>
          </cell>
          <cell r="S10897">
            <v>20</v>
          </cell>
        </row>
        <row r="10898">
          <cell r="A10898" t="str">
            <v>471830081All</v>
          </cell>
          <cell r="B10898">
            <v>23</v>
          </cell>
          <cell r="R10898" t="str">
            <v>471670011All</v>
          </cell>
          <cell r="S10898">
            <v>32</v>
          </cell>
        </row>
        <row r="10899">
          <cell r="A10899" t="str">
            <v>471850011All</v>
          </cell>
          <cell r="B10899">
            <v>31</v>
          </cell>
          <cell r="R10899" t="str">
            <v>471670041All</v>
          </cell>
          <cell r="S10899">
            <v>76</v>
          </cell>
        </row>
        <row r="10900">
          <cell r="A10900" t="str">
            <v>471850041All</v>
          </cell>
          <cell r="B10900">
            <v>54</v>
          </cell>
          <cell r="R10900" t="str">
            <v>471670051All</v>
          </cell>
          <cell r="S10900">
            <v>47</v>
          </cell>
        </row>
        <row r="10901">
          <cell r="A10901" t="str">
            <v>471850081All</v>
          </cell>
          <cell r="B10901">
            <v>18</v>
          </cell>
          <cell r="R10901" t="str">
            <v>471670081All</v>
          </cell>
          <cell r="S10901">
            <v>21</v>
          </cell>
        </row>
        <row r="10902">
          <cell r="A10902" t="str">
            <v>471870011All</v>
          </cell>
          <cell r="B10902">
            <v>30</v>
          </cell>
          <cell r="R10902" t="str">
            <v>471690011All</v>
          </cell>
          <cell r="S10902">
            <v>29</v>
          </cell>
        </row>
        <row r="10903">
          <cell r="A10903" t="str">
            <v>471870041All</v>
          </cell>
          <cell r="B10903">
            <v>73</v>
          </cell>
          <cell r="R10903" t="str">
            <v>471690041All</v>
          </cell>
          <cell r="S10903">
            <v>62</v>
          </cell>
        </row>
        <row r="10904">
          <cell r="A10904" t="str">
            <v>471870081All</v>
          </cell>
          <cell r="B10904">
            <v>21</v>
          </cell>
          <cell r="R10904" t="str">
            <v>471690081All</v>
          </cell>
          <cell r="S10904">
            <v>21</v>
          </cell>
        </row>
        <row r="10905">
          <cell r="A10905" t="str">
            <v>471890011All</v>
          </cell>
          <cell r="B10905">
            <v>29</v>
          </cell>
          <cell r="R10905" t="str">
            <v>471750041All</v>
          </cell>
          <cell r="S10905">
            <v>66</v>
          </cell>
        </row>
        <row r="10906">
          <cell r="A10906" t="str">
            <v>471890041All</v>
          </cell>
          <cell r="B10906">
            <v>54</v>
          </cell>
          <cell r="R10906" t="str">
            <v>471750081All</v>
          </cell>
          <cell r="S10906">
            <v>22</v>
          </cell>
        </row>
        <row r="10907">
          <cell r="A10907" t="str">
            <v>471890081All</v>
          </cell>
          <cell r="B10907">
            <v>21</v>
          </cell>
          <cell r="R10907" t="str">
            <v>471770011All</v>
          </cell>
          <cell r="S10907">
            <v>32</v>
          </cell>
        </row>
        <row r="10908">
          <cell r="A10908" t="str">
            <v>480010011All</v>
          </cell>
          <cell r="B10908">
            <v>18</v>
          </cell>
          <cell r="R10908" t="str">
            <v>471770041All</v>
          </cell>
          <cell r="S10908">
            <v>68</v>
          </cell>
        </row>
        <row r="10909">
          <cell r="A10909" t="str">
            <v>480010041All</v>
          </cell>
          <cell r="B10909">
            <v>62</v>
          </cell>
          <cell r="R10909" t="str">
            <v>471770051All</v>
          </cell>
          <cell r="S10909">
            <v>30</v>
          </cell>
        </row>
        <row r="10910">
          <cell r="A10910" t="str">
            <v>480010051All</v>
          </cell>
          <cell r="B10910">
            <v>34</v>
          </cell>
          <cell r="R10910" t="str">
            <v>471770081All</v>
          </cell>
          <cell r="S10910">
            <v>22</v>
          </cell>
        </row>
        <row r="10911">
          <cell r="A10911" t="str">
            <v>480030011All</v>
          </cell>
          <cell r="B10911">
            <v>13</v>
          </cell>
          <cell r="R10911" t="str">
            <v>471790041All</v>
          </cell>
          <cell r="S10911">
            <v>50</v>
          </cell>
        </row>
        <row r="10912">
          <cell r="A10912" t="str">
            <v>480030011Irrigated</v>
          </cell>
          <cell r="B10912">
            <v>17</v>
          </cell>
          <cell r="R10912" t="str">
            <v>471810011All</v>
          </cell>
          <cell r="S10912">
            <v>33</v>
          </cell>
        </row>
        <row r="10913">
          <cell r="A10913" t="str">
            <v>480030011Nonirrigated</v>
          </cell>
          <cell r="B10913">
            <v>11</v>
          </cell>
          <cell r="R10913" t="str">
            <v>471810041All</v>
          </cell>
          <cell r="S10913">
            <v>65</v>
          </cell>
        </row>
        <row r="10914">
          <cell r="A10914" t="str">
            <v>480030051All</v>
          </cell>
          <cell r="B10914">
            <v>15</v>
          </cell>
          <cell r="R10914" t="str">
            <v>471810081All</v>
          </cell>
          <cell r="S10914">
            <v>17</v>
          </cell>
        </row>
        <row r="10915">
          <cell r="A10915" t="str">
            <v>480030075All</v>
          </cell>
          <cell r="B10915">
            <v>1900</v>
          </cell>
          <cell r="R10915" t="str">
            <v>471830011All</v>
          </cell>
          <cell r="S10915">
            <v>38</v>
          </cell>
        </row>
        <row r="10916">
          <cell r="A10916" t="str">
            <v>480070051All</v>
          </cell>
          <cell r="B10916">
            <v>39</v>
          </cell>
          <cell r="R10916" t="str">
            <v>471830041All</v>
          </cell>
          <cell r="S10916">
            <v>90</v>
          </cell>
        </row>
        <row r="10917">
          <cell r="A10917" t="str">
            <v>480090011All</v>
          </cell>
          <cell r="B10917">
            <v>15</v>
          </cell>
          <cell r="R10917" t="str">
            <v>471830051All</v>
          </cell>
          <cell r="S10917">
            <v>47</v>
          </cell>
        </row>
        <row r="10918">
          <cell r="A10918" t="str">
            <v>480090016All</v>
          </cell>
          <cell r="B10918">
            <v>21</v>
          </cell>
          <cell r="R10918" t="str">
            <v>471830081All</v>
          </cell>
          <cell r="S10918">
            <v>23</v>
          </cell>
        </row>
        <row r="10919">
          <cell r="A10919" t="str">
            <v>480090051All</v>
          </cell>
          <cell r="B10919">
            <v>35</v>
          </cell>
          <cell r="R10919" t="str">
            <v>471850011All</v>
          </cell>
          <cell r="S10919">
            <v>31</v>
          </cell>
        </row>
        <row r="10920">
          <cell r="A10920" t="str">
            <v>480090091All</v>
          </cell>
          <cell r="B10920">
            <v>22</v>
          </cell>
          <cell r="R10920" t="str">
            <v>471850041All</v>
          </cell>
          <cell r="S10920">
            <v>54</v>
          </cell>
        </row>
        <row r="10921">
          <cell r="A10921" t="str">
            <v>480110011All</v>
          </cell>
          <cell r="B10921">
            <v>15</v>
          </cell>
          <cell r="R10921" t="str">
            <v>471850081All</v>
          </cell>
          <cell r="S10921">
            <v>18</v>
          </cell>
        </row>
        <row r="10922">
          <cell r="A10922" t="str">
            <v>480110041All</v>
          </cell>
          <cell r="B10922">
            <v>128</v>
          </cell>
          <cell r="R10922" t="str">
            <v>471870011All</v>
          </cell>
          <cell r="S10922">
            <v>30</v>
          </cell>
        </row>
        <row r="10923">
          <cell r="A10923" t="str">
            <v>480110051All</v>
          </cell>
          <cell r="B10923">
            <v>26</v>
          </cell>
          <cell r="R10923" t="str">
            <v>471870041All</v>
          </cell>
          <cell r="S10923">
            <v>73</v>
          </cell>
        </row>
        <row r="10924">
          <cell r="A10924" t="str">
            <v>480110075All</v>
          </cell>
          <cell r="B10924">
            <v>1411</v>
          </cell>
          <cell r="R10924" t="str">
            <v>471870081All</v>
          </cell>
          <cell r="S10924">
            <v>21</v>
          </cell>
        </row>
        <row r="10925">
          <cell r="A10925" t="str">
            <v>480130011All</v>
          </cell>
          <cell r="B10925">
            <v>20</v>
          </cell>
          <cell r="R10925" t="str">
            <v>471890011All</v>
          </cell>
          <cell r="S10925">
            <v>29</v>
          </cell>
        </row>
        <row r="10926">
          <cell r="A10926" t="str">
            <v>480130011Irrigated</v>
          </cell>
          <cell r="B10926">
            <v>23</v>
          </cell>
          <cell r="R10926" t="str">
            <v>471890041All</v>
          </cell>
          <cell r="S10926">
            <v>54</v>
          </cell>
        </row>
        <row r="10927">
          <cell r="A10927" t="str">
            <v>480130011Nonirrigated</v>
          </cell>
          <cell r="B10927">
            <v>10</v>
          </cell>
          <cell r="R10927" t="str">
            <v>471890081All</v>
          </cell>
          <cell r="S10927">
            <v>21</v>
          </cell>
        </row>
        <row r="10928">
          <cell r="A10928" t="str">
            <v>480130016All</v>
          </cell>
          <cell r="B10928">
            <v>20</v>
          </cell>
          <cell r="R10928" t="str">
            <v>480010011All</v>
          </cell>
          <cell r="S10928">
            <v>18</v>
          </cell>
        </row>
        <row r="10929">
          <cell r="A10929" t="str">
            <v>480130016Irrigated</v>
          </cell>
          <cell r="B10929">
            <v>26</v>
          </cell>
          <cell r="R10929" t="str">
            <v>480010041All</v>
          </cell>
          <cell r="S10929">
            <v>62</v>
          </cell>
        </row>
        <row r="10930">
          <cell r="A10930" t="str">
            <v>480130016Nonirrigated</v>
          </cell>
          <cell r="B10930">
            <v>14</v>
          </cell>
          <cell r="R10930" t="str">
            <v>480010051All</v>
          </cell>
          <cell r="S10930">
            <v>34</v>
          </cell>
        </row>
        <row r="10931">
          <cell r="A10931" t="str">
            <v>480130041All</v>
          </cell>
          <cell r="B10931">
            <v>38</v>
          </cell>
          <cell r="R10931" t="str">
            <v>480030011All</v>
          </cell>
          <cell r="S10931">
            <v>13</v>
          </cell>
        </row>
        <row r="10932">
          <cell r="A10932" t="str">
            <v>480130041Irrigated</v>
          </cell>
          <cell r="B10932">
            <v>60</v>
          </cell>
          <cell r="R10932" t="str">
            <v>480030011Irrigated</v>
          </cell>
          <cell r="S10932">
            <v>17</v>
          </cell>
        </row>
        <row r="10933">
          <cell r="A10933" t="str">
            <v>480130041Nonirrigated</v>
          </cell>
          <cell r="B10933">
            <v>29</v>
          </cell>
          <cell r="R10933" t="str">
            <v>480030011NonIrrigated</v>
          </cell>
          <cell r="S10933">
            <v>11</v>
          </cell>
        </row>
        <row r="10934">
          <cell r="A10934" t="str">
            <v>480130051All</v>
          </cell>
          <cell r="B10934">
            <v>30</v>
          </cell>
          <cell r="R10934" t="str">
            <v>480030051All</v>
          </cell>
          <cell r="S10934">
            <v>15</v>
          </cell>
        </row>
        <row r="10935">
          <cell r="A10935" t="str">
            <v>480130051Irrigated</v>
          </cell>
          <cell r="B10935">
            <v>53</v>
          </cell>
          <cell r="R10935" t="str">
            <v>480030075All</v>
          </cell>
          <cell r="S10935">
            <v>1900</v>
          </cell>
        </row>
        <row r="10936">
          <cell r="A10936" t="str">
            <v>480130051Nonirrigated</v>
          </cell>
          <cell r="B10936">
            <v>25</v>
          </cell>
          <cell r="R10936" t="str">
            <v>480070051All</v>
          </cell>
          <cell r="S10936">
            <v>39</v>
          </cell>
        </row>
        <row r="10937">
          <cell r="A10937" t="str">
            <v>480130075All</v>
          </cell>
          <cell r="B10937">
            <v>1853</v>
          </cell>
          <cell r="R10937" t="str">
            <v>480090011All</v>
          </cell>
          <cell r="S10937">
            <v>15</v>
          </cell>
        </row>
        <row r="10938">
          <cell r="A10938" t="str">
            <v>480150011All</v>
          </cell>
          <cell r="B10938">
            <v>15</v>
          </cell>
          <cell r="R10938" t="str">
            <v>480090016All</v>
          </cell>
          <cell r="S10938">
            <v>21</v>
          </cell>
        </row>
        <row r="10939">
          <cell r="A10939" t="str">
            <v>480150018LGRAll</v>
          </cell>
          <cell r="B10939">
            <v>5349</v>
          </cell>
          <cell r="R10939" t="str">
            <v>480090051All</v>
          </cell>
          <cell r="S10939">
            <v>35</v>
          </cell>
        </row>
        <row r="10940">
          <cell r="A10940" t="str">
            <v>480150041All</v>
          </cell>
          <cell r="B10940">
            <v>60</v>
          </cell>
          <cell r="R10940" t="str">
            <v>480090091All</v>
          </cell>
          <cell r="S10940">
            <v>22</v>
          </cell>
        </row>
        <row r="10941">
          <cell r="A10941" t="str">
            <v>480150051All</v>
          </cell>
          <cell r="B10941">
            <v>47</v>
          </cell>
          <cell r="R10941" t="str">
            <v>480110011All</v>
          </cell>
          <cell r="S10941">
            <v>15</v>
          </cell>
        </row>
        <row r="10942">
          <cell r="A10942" t="str">
            <v>480150081All</v>
          </cell>
          <cell r="B10942">
            <v>15</v>
          </cell>
          <cell r="R10942" t="str">
            <v>480110041All</v>
          </cell>
          <cell r="S10942">
            <v>128</v>
          </cell>
        </row>
        <row r="10943">
          <cell r="A10943" t="str">
            <v>480170011All</v>
          </cell>
          <cell r="B10943">
            <v>15</v>
          </cell>
          <cell r="R10943" t="str">
            <v>480110051All</v>
          </cell>
          <cell r="S10943">
            <v>26</v>
          </cell>
        </row>
        <row r="10944">
          <cell r="A10944" t="str">
            <v>480170011Irrigated</v>
          </cell>
          <cell r="B10944">
            <v>22</v>
          </cell>
          <cell r="R10944" t="str">
            <v>480110075All</v>
          </cell>
          <cell r="S10944">
            <v>1411</v>
          </cell>
        </row>
        <row r="10945">
          <cell r="A10945" t="str">
            <v>480170011Nonirrigated</v>
          </cell>
          <cell r="B10945">
            <v>12</v>
          </cell>
          <cell r="R10945" t="str">
            <v>480130011All</v>
          </cell>
          <cell r="S10945">
            <v>20</v>
          </cell>
        </row>
        <row r="10946">
          <cell r="A10946" t="str">
            <v>480170041All</v>
          </cell>
          <cell r="B10946">
            <v>84</v>
          </cell>
          <cell r="R10946" t="str">
            <v>480130011Irrigated</v>
          </cell>
          <cell r="S10946">
            <v>23</v>
          </cell>
        </row>
        <row r="10947">
          <cell r="A10947" t="str">
            <v>480170051All</v>
          </cell>
          <cell r="B10947">
            <v>27</v>
          </cell>
          <cell r="R10947" t="str">
            <v>480130011NonIrrigated</v>
          </cell>
          <cell r="S10947">
            <v>10</v>
          </cell>
        </row>
        <row r="10948">
          <cell r="A10948" t="str">
            <v>480170075All</v>
          </cell>
          <cell r="B10948">
            <v>1768</v>
          </cell>
          <cell r="R10948" t="str">
            <v>480130016All</v>
          </cell>
          <cell r="S10948">
            <v>20</v>
          </cell>
        </row>
        <row r="10949">
          <cell r="A10949" t="str">
            <v>480170078All</v>
          </cell>
          <cell r="B10949">
            <v>596</v>
          </cell>
          <cell r="R10949" t="str">
            <v>480130016Irrigated</v>
          </cell>
          <cell r="S10949">
            <v>26</v>
          </cell>
        </row>
        <row r="10950">
          <cell r="A10950" t="str">
            <v>480170078Irrigated</v>
          </cell>
          <cell r="B10950">
            <v>800</v>
          </cell>
          <cell r="R10950" t="str">
            <v>480130016NonIrrigated</v>
          </cell>
          <cell r="S10950">
            <v>14</v>
          </cell>
        </row>
        <row r="10951">
          <cell r="A10951" t="str">
            <v>480170078Nonirrigated</v>
          </cell>
          <cell r="B10951">
            <v>426</v>
          </cell>
          <cell r="R10951" t="str">
            <v>480130041All</v>
          </cell>
          <cell r="S10951">
            <v>38</v>
          </cell>
        </row>
        <row r="10952">
          <cell r="A10952" t="str">
            <v>480170081All</v>
          </cell>
          <cell r="B10952">
            <v>26</v>
          </cell>
          <cell r="R10952" t="str">
            <v>480130041Irrigated</v>
          </cell>
          <cell r="S10952">
            <v>60</v>
          </cell>
        </row>
        <row r="10953">
          <cell r="A10953" t="str">
            <v>480170091All</v>
          </cell>
          <cell r="B10953">
            <v>18</v>
          </cell>
          <cell r="R10953" t="str">
            <v>480130041NonIrrigated</v>
          </cell>
          <cell r="S10953">
            <v>29</v>
          </cell>
        </row>
        <row r="10954">
          <cell r="A10954" t="str">
            <v>480190011All</v>
          </cell>
          <cell r="B10954">
            <v>13</v>
          </cell>
          <cell r="R10954" t="str">
            <v>480130051All</v>
          </cell>
          <cell r="S10954">
            <v>30</v>
          </cell>
        </row>
        <row r="10955">
          <cell r="A10955" t="str">
            <v>480190016All</v>
          </cell>
          <cell r="B10955">
            <v>17</v>
          </cell>
          <cell r="R10955" t="str">
            <v>480130051Irrigated</v>
          </cell>
          <cell r="S10955">
            <v>53</v>
          </cell>
        </row>
        <row r="10956">
          <cell r="A10956" t="str">
            <v>480190051All</v>
          </cell>
          <cell r="B10956">
            <v>22</v>
          </cell>
          <cell r="R10956" t="str">
            <v>480130051NonIrrigated</v>
          </cell>
          <cell r="S10956">
            <v>25</v>
          </cell>
        </row>
        <row r="10957">
          <cell r="A10957" t="str">
            <v>480210011All</v>
          </cell>
          <cell r="B10957">
            <v>22</v>
          </cell>
          <cell r="R10957" t="str">
            <v>480130075All</v>
          </cell>
          <cell r="S10957">
            <v>1853</v>
          </cell>
        </row>
        <row r="10958">
          <cell r="A10958" t="str">
            <v>480210041All</v>
          </cell>
          <cell r="B10958">
            <v>41</v>
          </cell>
          <cell r="R10958" t="str">
            <v>480150011All</v>
          </cell>
          <cell r="S10958">
            <v>15</v>
          </cell>
        </row>
        <row r="10959">
          <cell r="A10959" t="str">
            <v>480210051All</v>
          </cell>
          <cell r="B10959">
            <v>42</v>
          </cell>
          <cell r="R10959" t="str">
            <v>480150018LGRAll</v>
          </cell>
          <cell r="S10959">
            <v>5349</v>
          </cell>
        </row>
        <row r="10960">
          <cell r="A10960" t="str">
            <v>480230011All</v>
          </cell>
          <cell r="B10960">
            <v>15</v>
          </cell>
          <cell r="R10960" t="str">
            <v>480150041All</v>
          </cell>
          <cell r="S10960">
            <v>60</v>
          </cell>
        </row>
        <row r="10961">
          <cell r="A10961" t="str">
            <v>480230016All</v>
          </cell>
          <cell r="B10961">
            <v>19</v>
          </cell>
          <cell r="R10961" t="str">
            <v>480150051All</v>
          </cell>
          <cell r="S10961">
            <v>47</v>
          </cell>
        </row>
        <row r="10962">
          <cell r="A10962" t="str">
            <v>480230051All</v>
          </cell>
          <cell r="B10962">
            <v>18</v>
          </cell>
          <cell r="R10962" t="str">
            <v>480150081All</v>
          </cell>
          <cell r="S10962">
            <v>15</v>
          </cell>
        </row>
        <row r="10963">
          <cell r="A10963" t="str">
            <v>480230075All</v>
          </cell>
          <cell r="B10963">
            <v>1635</v>
          </cell>
          <cell r="R10963" t="str">
            <v>480170011All</v>
          </cell>
          <cell r="S10963">
            <v>15</v>
          </cell>
        </row>
        <row r="10964">
          <cell r="A10964" t="str">
            <v>480250011All</v>
          </cell>
          <cell r="B10964">
            <v>14</v>
          </cell>
          <cell r="R10964" t="str">
            <v>480170011Irrigated</v>
          </cell>
          <cell r="S10964">
            <v>22</v>
          </cell>
        </row>
        <row r="10965">
          <cell r="A10965" t="str">
            <v>480250041All</v>
          </cell>
          <cell r="B10965">
            <v>34</v>
          </cell>
          <cell r="R10965" t="str">
            <v>480170011NonIrrigated</v>
          </cell>
          <cell r="S10965">
            <v>12</v>
          </cell>
        </row>
        <row r="10966">
          <cell r="A10966" t="str">
            <v>480250051All</v>
          </cell>
          <cell r="B10966">
            <v>36</v>
          </cell>
          <cell r="R10966" t="str">
            <v>480170041All</v>
          </cell>
          <cell r="S10966">
            <v>84</v>
          </cell>
        </row>
        <row r="10967">
          <cell r="A10967" t="str">
            <v>480250396All</v>
          </cell>
          <cell r="B10967">
            <v>630</v>
          </cell>
          <cell r="R10967" t="str">
            <v>480170051All</v>
          </cell>
          <cell r="S10967">
            <v>27</v>
          </cell>
        </row>
        <row r="10968">
          <cell r="A10968" t="str">
            <v>480270011All</v>
          </cell>
          <cell r="B10968">
            <v>26</v>
          </cell>
          <cell r="R10968" t="str">
            <v>480170075All</v>
          </cell>
          <cell r="S10968">
            <v>1768</v>
          </cell>
        </row>
        <row r="10969">
          <cell r="A10969" t="str">
            <v>480270016All</v>
          </cell>
          <cell r="B10969">
            <v>33</v>
          </cell>
          <cell r="R10969" t="str">
            <v>480170078All</v>
          </cell>
          <cell r="S10969">
            <v>596</v>
          </cell>
        </row>
        <row r="10970">
          <cell r="A10970" t="str">
            <v>480270041All</v>
          </cell>
          <cell r="B10970">
            <v>51</v>
          </cell>
          <cell r="R10970" t="str">
            <v>480170078Irrigated</v>
          </cell>
          <cell r="S10970">
            <v>800</v>
          </cell>
        </row>
        <row r="10971">
          <cell r="A10971" t="str">
            <v>480270051All</v>
          </cell>
          <cell r="B10971">
            <v>50</v>
          </cell>
          <cell r="R10971" t="str">
            <v>480170078NonIrrigated</v>
          </cell>
          <cell r="S10971">
            <v>426</v>
          </cell>
        </row>
        <row r="10972">
          <cell r="A10972" t="str">
            <v>480270081All</v>
          </cell>
          <cell r="B10972">
            <v>14</v>
          </cell>
          <cell r="R10972" t="str">
            <v>480170081All</v>
          </cell>
          <cell r="S10972">
            <v>26</v>
          </cell>
        </row>
        <row r="10973">
          <cell r="A10973" t="str">
            <v>480290011All</v>
          </cell>
          <cell r="B10973">
            <v>16</v>
          </cell>
          <cell r="R10973" t="str">
            <v>480170091All</v>
          </cell>
          <cell r="S10973">
            <v>18</v>
          </cell>
        </row>
        <row r="10974">
          <cell r="A10974" t="str">
            <v>480290016All</v>
          </cell>
          <cell r="B10974">
            <v>14</v>
          </cell>
          <cell r="R10974" t="str">
            <v>480190011All</v>
          </cell>
          <cell r="S10974">
            <v>13</v>
          </cell>
        </row>
        <row r="10975">
          <cell r="A10975" t="str">
            <v>480290041All</v>
          </cell>
          <cell r="B10975">
            <v>41</v>
          </cell>
          <cell r="R10975" t="str">
            <v>480190016All</v>
          </cell>
          <cell r="S10975">
            <v>17</v>
          </cell>
        </row>
        <row r="10976">
          <cell r="A10976" t="str">
            <v>480290041Irrigated</v>
          </cell>
          <cell r="B10976">
            <v>76</v>
          </cell>
          <cell r="R10976" t="str">
            <v>480190051All</v>
          </cell>
          <cell r="S10976">
            <v>22</v>
          </cell>
        </row>
        <row r="10977">
          <cell r="A10977" t="str">
            <v>480290041Nonirrigated</v>
          </cell>
          <cell r="B10977">
            <v>27</v>
          </cell>
          <cell r="R10977" t="str">
            <v>480210011All</v>
          </cell>
          <cell r="S10977">
            <v>22</v>
          </cell>
        </row>
        <row r="10978">
          <cell r="A10978" t="str">
            <v>480290051All</v>
          </cell>
          <cell r="B10978">
            <v>36</v>
          </cell>
          <cell r="R10978" t="str">
            <v>480210041All</v>
          </cell>
          <cell r="S10978">
            <v>41</v>
          </cell>
        </row>
        <row r="10979">
          <cell r="A10979" t="str">
            <v>480310016All</v>
          </cell>
          <cell r="B10979">
            <v>21</v>
          </cell>
          <cell r="R10979" t="str">
            <v>480210051All</v>
          </cell>
          <cell r="S10979">
            <v>42</v>
          </cell>
        </row>
        <row r="10980">
          <cell r="A10980" t="str">
            <v>480310051All</v>
          </cell>
          <cell r="B10980">
            <v>22</v>
          </cell>
          <cell r="R10980" t="str">
            <v>480230011All</v>
          </cell>
          <cell r="S10980">
            <v>15</v>
          </cell>
        </row>
        <row r="10981">
          <cell r="A10981" t="str">
            <v>480330011All</v>
          </cell>
          <cell r="B10981">
            <v>15</v>
          </cell>
          <cell r="R10981" t="str">
            <v>480230016All</v>
          </cell>
          <cell r="S10981">
            <v>19</v>
          </cell>
        </row>
        <row r="10982">
          <cell r="A10982" t="str">
            <v>480330051All</v>
          </cell>
          <cell r="B10982">
            <v>14</v>
          </cell>
          <cell r="R10982" t="str">
            <v>480230051All</v>
          </cell>
          <cell r="S10982">
            <v>18</v>
          </cell>
        </row>
        <row r="10983">
          <cell r="A10983" t="str">
            <v>480350011All</v>
          </cell>
          <cell r="B10983">
            <v>17</v>
          </cell>
          <cell r="R10983" t="str">
            <v>480230075All</v>
          </cell>
          <cell r="S10983">
            <v>1635</v>
          </cell>
        </row>
        <row r="10984">
          <cell r="A10984" t="str">
            <v>480350016All</v>
          </cell>
          <cell r="B10984">
            <v>31</v>
          </cell>
          <cell r="R10984" t="str">
            <v>480250011All</v>
          </cell>
          <cell r="S10984">
            <v>14</v>
          </cell>
        </row>
        <row r="10985">
          <cell r="A10985" t="str">
            <v>480350041All</v>
          </cell>
          <cell r="B10985">
            <v>29</v>
          </cell>
          <cell r="R10985" t="str">
            <v>480250041All</v>
          </cell>
          <cell r="S10985">
            <v>34</v>
          </cell>
        </row>
        <row r="10986">
          <cell r="A10986" t="str">
            <v>480350051All</v>
          </cell>
          <cell r="B10986">
            <v>36</v>
          </cell>
          <cell r="R10986" t="str">
            <v>480250051All</v>
          </cell>
          <cell r="S10986">
            <v>36</v>
          </cell>
        </row>
        <row r="10987">
          <cell r="A10987" t="str">
            <v>480370011All</v>
          </cell>
          <cell r="B10987">
            <v>29</v>
          </cell>
          <cell r="R10987" t="str">
            <v>480250396All</v>
          </cell>
          <cell r="S10987">
            <v>630</v>
          </cell>
        </row>
        <row r="10988">
          <cell r="A10988" t="str">
            <v>480370016All</v>
          </cell>
          <cell r="B10988">
            <v>31</v>
          </cell>
          <cell r="R10988" t="str">
            <v>480270011All</v>
          </cell>
          <cell r="S10988">
            <v>26</v>
          </cell>
        </row>
        <row r="10989">
          <cell r="A10989" t="str">
            <v>480370018LGRAll</v>
          </cell>
          <cell r="B10989">
            <v>3391</v>
          </cell>
          <cell r="R10989" t="str">
            <v>480270016All</v>
          </cell>
          <cell r="S10989">
            <v>33</v>
          </cell>
        </row>
        <row r="10990">
          <cell r="A10990" t="str">
            <v>480370041All</v>
          </cell>
          <cell r="B10990">
            <v>67</v>
          </cell>
          <cell r="R10990" t="str">
            <v>480270041All</v>
          </cell>
          <cell r="S10990">
            <v>51</v>
          </cell>
        </row>
        <row r="10991">
          <cell r="A10991" t="str">
            <v>480370041Irrigated</v>
          </cell>
          <cell r="B10991">
            <v>67</v>
          </cell>
          <cell r="R10991" t="str">
            <v>480270051All</v>
          </cell>
          <cell r="S10991">
            <v>50</v>
          </cell>
        </row>
        <row r="10992">
          <cell r="A10992" t="str">
            <v>480370041Nonirrigated</v>
          </cell>
          <cell r="B10992">
            <v>67</v>
          </cell>
          <cell r="R10992" t="str">
            <v>480270081All</v>
          </cell>
          <cell r="S10992">
            <v>14</v>
          </cell>
        </row>
        <row r="10993">
          <cell r="A10993" t="str">
            <v>480370051All</v>
          </cell>
          <cell r="B10993">
            <v>40</v>
          </cell>
          <cell r="R10993" t="str">
            <v>480290011All</v>
          </cell>
          <cell r="S10993">
            <v>16</v>
          </cell>
        </row>
        <row r="10994">
          <cell r="A10994" t="str">
            <v>480370051Irrigated</v>
          </cell>
          <cell r="B10994">
            <v>40</v>
          </cell>
          <cell r="R10994" t="str">
            <v>480290016All</v>
          </cell>
          <cell r="S10994">
            <v>14</v>
          </cell>
        </row>
        <row r="10995">
          <cell r="A10995" t="str">
            <v>480370051Nonirrigated</v>
          </cell>
          <cell r="B10995">
            <v>40</v>
          </cell>
          <cell r="R10995" t="str">
            <v>480290041All</v>
          </cell>
          <cell r="S10995">
            <v>41</v>
          </cell>
        </row>
        <row r="10996">
          <cell r="A10996" t="str">
            <v>480370081All</v>
          </cell>
          <cell r="B10996">
            <v>10</v>
          </cell>
          <cell r="R10996" t="str">
            <v>480290041Irrigated</v>
          </cell>
          <cell r="S10996">
            <v>76</v>
          </cell>
        </row>
        <row r="10997">
          <cell r="A10997" t="str">
            <v>480370081Irrigated</v>
          </cell>
          <cell r="B10997">
            <v>11</v>
          </cell>
          <cell r="R10997" t="str">
            <v>480290041NonIrrigated</v>
          </cell>
          <cell r="S10997">
            <v>27</v>
          </cell>
        </row>
        <row r="10998">
          <cell r="A10998" t="str">
            <v>480370081Nonirrigated</v>
          </cell>
          <cell r="B10998">
            <v>9</v>
          </cell>
          <cell r="R10998" t="str">
            <v>480290051All</v>
          </cell>
          <cell r="S10998">
            <v>36</v>
          </cell>
        </row>
        <row r="10999">
          <cell r="A10999" t="str">
            <v>480390011All</v>
          </cell>
          <cell r="B10999">
            <v>22</v>
          </cell>
          <cell r="R10999" t="str">
            <v>480310016All</v>
          </cell>
          <cell r="S10999">
            <v>21</v>
          </cell>
        </row>
        <row r="11000">
          <cell r="A11000" t="str">
            <v>480390018LGRAll</v>
          </cell>
          <cell r="B11000">
            <v>5672</v>
          </cell>
          <cell r="R11000" t="str">
            <v>480310051All</v>
          </cell>
          <cell r="S11000">
            <v>22</v>
          </cell>
        </row>
        <row r="11001">
          <cell r="A11001" t="str">
            <v>480390041All</v>
          </cell>
          <cell r="B11001">
            <v>52</v>
          </cell>
          <cell r="R11001" t="str">
            <v>480330011All</v>
          </cell>
          <cell r="S11001">
            <v>15</v>
          </cell>
        </row>
        <row r="11002">
          <cell r="A11002" t="str">
            <v>480390051All</v>
          </cell>
          <cell r="B11002">
            <v>48</v>
          </cell>
          <cell r="R11002" t="str">
            <v>480330051All</v>
          </cell>
          <cell r="S11002">
            <v>14</v>
          </cell>
        </row>
        <row r="11003">
          <cell r="A11003" t="str">
            <v>480390081All</v>
          </cell>
          <cell r="B11003">
            <v>11</v>
          </cell>
          <cell r="R11003" t="str">
            <v>480350011All</v>
          </cell>
          <cell r="S11003">
            <v>17</v>
          </cell>
        </row>
        <row r="11004">
          <cell r="A11004" t="str">
            <v>480410011All</v>
          </cell>
          <cell r="B11004">
            <v>17</v>
          </cell>
          <cell r="R11004" t="str">
            <v>480350016All</v>
          </cell>
          <cell r="S11004">
            <v>31</v>
          </cell>
        </row>
        <row r="11005">
          <cell r="A11005" t="str">
            <v>480410011Irrigated</v>
          </cell>
          <cell r="B11005">
            <v>17</v>
          </cell>
          <cell r="R11005" t="str">
            <v>480350041All</v>
          </cell>
          <cell r="S11005">
            <v>29</v>
          </cell>
        </row>
        <row r="11006">
          <cell r="A11006" t="str">
            <v>480410011Nonirrigated</v>
          </cell>
          <cell r="B11006">
            <v>17</v>
          </cell>
          <cell r="R11006" t="str">
            <v>480350051All</v>
          </cell>
          <cell r="S11006">
            <v>36</v>
          </cell>
        </row>
        <row r="11007">
          <cell r="A11007" t="str">
            <v>480410041All</v>
          </cell>
          <cell r="B11007">
            <v>75</v>
          </cell>
          <cell r="R11007" t="str">
            <v>480370011All</v>
          </cell>
          <cell r="S11007">
            <v>29</v>
          </cell>
        </row>
        <row r="11008">
          <cell r="A11008" t="str">
            <v>480410041Irrigated</v>
          </cell>
          <cell r="B11008">
            <v>80</v>
          </cell>
          <cell r="R11008" t="str">
            <v>480370016All</v>
          </cell>
          <cell r="S11008">
            <v>31</v>
          </cell>
        </row>
        <row r="11009">
          <cell r="A11009" t="str">
            <v>480410041Nonirrigated</v>
          </cell>
          <cell r="B11009">
            <v>55</v>
          </cell>
          <cell r="R11009" t="str">
            <v>480370018LGRAll</v>
          </cell>
          <cell r="S11009">
            <v>3391</v>
          </cell>
        </row>
        <row r="11010">
          <cell r="A11010" t="str">
            <v>480410051All</v>
          </cell>
          <cell r="B11010">
            <v>42</v>
          </cell>
          <cell r="R11010" t="str">
            <v>480370041All</v>
          </cell>
          <cell r="S11010">
            <v>67</v>
          </cell>
        </row>
        <row r="11011">
          <cell r="A11011" t="str">
            <v>480410081All</v>
          </cell>
          <cell r="B11011">
            <v>15</v>
          </cell>
          <cell r="R11011" t="str">
            <v>480370041Irrigated</v>
          </cell>
          <cell r="S11011">
            <v>67</v>
          </cell>
        </row>
        <row r="11012">
          <cell r="A11012" t="str">
            <v>480450011All</v>
          </cell>
          <cell r="B11012">
            <v>12</v>
          </cell>
          <cell r="R11012" t="str">
            <v>480370041NonIrrigated</v>
          </cell>
          <cell r="S11012">
            <v>67</v>
          </cell>
        </row>
        <row r="11013">
          <cell r="A11013" t="str">
            <v>480450016All</v>
          </cell>
          <cell r="B11013">
            <v>18</v>
          </cell>
          <cell r="R11013" t="str">
            <v>480370051All</v>
          </cell>
          <cell r="S11013">
            <v>40</v>
          </cell>
        </row>
        <row r="11014">
          <cell r="A11014" t="str">
            <v>480450041All</v>
          </cell>
          <cell r="B11014">
            <v>81</v>
          </cell>
          <cell r="R11014" t="str">
            <v>480370051Irrigated</v>
          </cell>
          <cell r="S11014">
            <v>40</v>
          </cell>
        </row>
        <row r="11015">
          <cell r="A11015" t="str">
            <v>480450051All</v>
          </cell>
          <cell r="B11015">
            <v>26</v>
          </cell>
          <cell r="R11015" t="str">
            <v>480370051NonIrrigated</v>
          </cell>
          <cell r="S11015">
            <v>40</v>
          </cell>
        </row>
        <row r="11016">
          <cell r="A11016" t="str">
            <v>480450075All</v>
          </cell>
          <cell r="B11016">
            <v>1896</v>
          </cell>
          <cell r="R11016" t="str">
            <v>480370081All</v>
          </cell>
          <cell r="S11016">
            <v>10</v>
          </cell>
        </row>
        <row r="11017">
          <cell r="A11017" t="str">
            <v>480450078All</v>
          </cell>
          <cell r="B11017">
            <v>793</v>
          </cell>
          <cell r="R11017" t="str">
            <v>480370081Irrigated</v>
          </cell>
          <cell r="S11017">
            <v>11</v>
          </cell>
        </row>
        <row r="11018">
          <cell r="A11018" t="str">
            <v>480450081All</v>
          </cell>
          <cell r="B11018">
            <v>24</v>
          </cell>
          <cell r="R11018" t="str">
            <v>480370081NonIrrigated</v>
          </cell>
          <cell r="S11018">
            <v>9</v>
          </cell>
        </row>
        <row r="11019">
          <cell r="A11019" t="str">
            <v>480470041All</v>
          </cell>
          <cell r="B11019">
            <v>33</v>
          </cell>
          <cell r="R11019" t="str">
            <v>480390011All</v>
          </cell>
          <cell r="S11019">
            <v>22</v>
          </cell>
        </row>
        <row r="11020">
          <cell r="A11020" t="str">
            <v>480470051All</v>
          </cell>
          <cell r="B11020">
            <v>22</v>
          </cell>
          <cell r="R11020" t="str">
            <v>480390018LGRAll</v>
          </cell>
          <cell r="S11020">
            <v>5672</v>
          </cell>
        </row>
        <row r="11021">
          <cell r="A11021" t="str">
            <v>480490011All</v>
          </cell>
          <cell r="B11021">
            <v>13</v>
          </cell>
          <cell r="R11021" t="str">
            <v>480390041All</v>
          </cell>
          <cell r="S11021">
            <v>52</v>
          </cell>
        </row>
        <row r="11022">
          <cell r="A11022" t="str">
            <v>480490016All</v>
          </cell>
          <cell r="B11022">
            <v>22</v>
          </cell>
          <cell r="R11022" t="str">
            <v>480390051All</v>
          </cell>
          <cell r="S11022">
            <v>48</v>
          </cell>
        </row>
        <row r="11023">
          <cell r="A11023" t="str">
            <v>480490041All</v>
          </cell>
          <cell r="B11023">
            <v>36</v>
          </cell>
          <cell r="R11023" t="str">
            <v>480390081All</v>
          </cell>
          <cell r="S11023">
            <v>11</v>
          </cell>
        </row>
        <row r="11024">
          <cell r="A11024" t="str">
            <v>480490051All</v>
          </cell>
          <cell r="B11024">
            <v>16</v>
          </cell>
          <cell r="R11024" t="str">
            <v>480410011All</v>
          </cell>
          <cell r="S11024">
            <v>17</v>
          </cell>
        </row>
        <row r="11025">
          <cell r="A11025" t="str">
            <v>480490075All</v>
          </cell>
          <cell r="B11025">
            <v>1030</v>
          </cell>
          <cell r="R11025" t="str">
            <v>480410011Irrigated</v>
          </cell>
          <cell r="S11025">
            <v>17</v>
          </cell>
        </row>
        <row r="11026">
          <cell r="A11026" t="str">
            <v>480490075Irrigated</v>
          </cell>
          <cell r="B11026">
            <v>1456</v>
          </cell>
          <cell r="R11026" t="str">
            <v>480410011NonIrrigated</v>
          </cell>
          <cell r="S11026">
            <v>17</v>
          </cell>
        </row>
        <row r="11027">
          <cell r="A11027" t="str">
            <v>480490075Nonirrigated</v>
          </cell>
          <cell r="B11027">
            <v>473</v>
          </cell>
          <cell r="R11027" t="str">
            <v>480410041All</v>
          </cell>
          <cell r="S11027">
            <v>75</v>
          </cell>
        </row>
        <row r="11028">
          <cell r="A11028" t="str">
            <v>480510011All</v>
          </cell>
          <cell r="B11028">
            <v>25</v>
          </cell>
          <cell r="R11028" t="str">
            <v>480410041Irrigated</v>
          </cell>
          <cell r="S11028">
            <v>80</v>
          </cell>
        </row>
        <row r="11029">
          <cell r="A11029" t="str">
            <v>480510016All</v>
          </cell>
          <cell r="B11029">
            <v>27</v>
          </cell>
          <cell r="R11029" t="str">
            <v>480410041NonIrrigated</v>
          </cell>
          <cell r="S11029">
            <v>55</v>
          </cell>
        </row>
        <row r="11030">
          <cell r="A11030" t="str">
            <v>480510041All</v>
          </cell>
          <cell r="B11030">
            <v>68</v>
          </cell>
          <cell r="R11030" t="str">
            <v>480410051All</v>
          </cell>
          <cell r="S11030">
            <v>42</v>
          </cell>
        </row>
        <row r="11031">
          <cell r="A11031" t="str">
            <v>480510041Irrigated</v>
          </cell>
          <cell r="B11031">
            <v>87</v>
          </cell>
          <cell r="R11031" t="str">
            <v>480410081All</v>
          </cell>
          <cell r="S11031">
            <v>15</v>
          </cell>
        </row>
        <row r="11032">
          <cell r="A11032" t="str">
            <v>480510041Nonirrigated</v>
          </cell>
          <cell r="B11032">
            <v>57</v>
          </cell>
          <cell r="R11032" t="str">
            <v>480450011All</v>
          </cell>
          <cell r="S11032">
            <v>12</v>
          </cell>
        </row>
        <row r="11033">
          <cell r="A11033" t="str">
            <v>480510051All</v>
          </cell>
          <cell r="B11033">
            <v>48</v>
          </cell>
          <cell r="R11033" t="str">
            <v>480450016All</v>
          </cell>
          <cell r="S11033">
            <v>18</v>
          </cell>
        </row>
        <row r="11034">
          <cell r="A11034" t="str">
            <v>480510081All</v>
          </cell>
          <cell r="B11034">
            <v>18</v>
          </cell>
          <cell r="R11034" t="str">
            <v>480450041All</v>
          </cell>
          <cell r="S11034">
            <v>81</v>
          </cell>
        </row>
        <row r="11035">
          <cell r="A11035" t="str">
            <v>480510081Irrigated</v>
          </cell>
          <cell r="B11035">
            <v>21</v>
          </cell>
          <cell r="R11035" t="str">
            <v>480450051All</v>
          </cell>
          <cell r="S11035">
            <v>26</v>
          </cell>
        </row>
        <row r="11036">
          <cell r="A11036" t="str">
            <v>480510081Nonirrigated</v>
          </cell>
          <cell r="B11036">
            <v>16</v>
          </cell>
          <cell r="R11036" t="str">
            <v>480450075All</v>
          </cell>
          <cell r="S11036">
            <v>1896</v>
          </cell>
        </row>
        <row r="11037">
          <cell r="A11037" t="str">
            <v>480530011All</v>
          </cell>
          <cell r="B11037">
            <v>13</v>
          </cell>
          <cell r="R11037" t="str">
            <v>480450078All</v>
          </cell>
          <cell r="S11037">
            <v>793</v>
          </cell>
        </row>
        <row r="11038">
          <cell r="A11038" t="str">
            <v>480530016All</v>
          </cell>
          <cell r="B11038">
            <v>24</v>
          </cell>
          <cell r="R11038" t="str">
            <v>480450081All</v>
          </cell>
          <cell r="S11038">
            <v>24</v>
          </cell>
        </row>
        <row r="11039">
          <cell r="A11039" t="str">
            <v>480530051All</v>
          </cell>
          <cell r="B11039">
            <v>22</v>
          </cell>
          <cell r="R11039" t="str">
            <v>480470041All</v>
          </cell>
          <cell r="S11039">
            <v>33</v>
          </cell>
        </row>
        <row r="11040">
          <cell r="A11040" t="str">
            <v>480550011All</v>
          </cell>
          <cell r="B11040">
            <v>15</v>
          </cell>
          <cell r="R11040" t="str">
            <v>480470051All</v>
          </cell>
          <cell r="S11040">
            <v>22</v>
          </cell>
        </row>
        <row r="11041">
          <cell r="A11041" t="str">
            <v>480550041All</v>
          </cell>
          <cell r="B11041">
            <v>36</v>
          </cell>
          <cell r="R11041" t="str">
            <v>480490011All</v>
          </cell>
          <cell r="S11041">
            <v>13</v>
          </cell>
        </row>
        <row r="11042">
          <cell r="A11042" t="str">
            <v>480550051All</v>
          </cell>
          <cell r="B11042">
            <v>36</v>
          </cell>
          <cell r="R11042" t="str">
            <v>480490016All</v>
          </cell>
          <cell r="S11042">
            <v>22</v>
          </cell>
        </row>
        <row r="11043">
          <cell r="A11043" t="str">
            <v>480570011All</v>
          </cell>
          <cell r="B11043">
            <v>16</v>
          </cell>
          <cell r="R11043" t="str">
            <v>480490041All</v>
          </cell>
          <cell r="S11043">
            <v>36</v>
          </cell>
        </row>
        <row r="11044">
          <cell r="A11044" t="str">
            <v>480570018LGRAll</v>
          </cell>
          <cell r="B11044">
            <v>4236</v>
          </cell>
          <cell r="R11044" t="str">
            <v>480490051All</v>
          </cell>
          <cell r="S11044">
            <v>16</v>
          </cell>
        </row>
        <row r="11045">
          <cell r="A11045" t="str">
            <v>480570041All</v>
          </cell>
          <cell r="B11045">
            <v>55</v>
          </cell>
          <cell r="R11045" t="str">
            <v>480490075All</v>
          </cell>
          <cell r="S11045">
            <v>1030</v>
          </cell>
        </row>
        <row r="11046">
          <cell r="A11046" t="str">
            <v>480570051All</v>
          </cell>
          <cell r="B11046">
            <v>46</v>
          </cell>
          <cell r="R11046" t="str">
            <v>480490075Irrigated</v>
          </cell>
          <cell r="S11046">
            <v>1456</v>
          </cell>
        </row>
        <row r="11047">
          <cell r="A11047" t="str">
            <v>480570081All</v>
          </cell>
          <cell r="B11047">
            <v>17</v>
          </cell>
          <cell r="R11047" t="str">
            <v>480490075NonIrrigated</v>
          </cell>
          <cell r="S11047">
            <v>473</v>
          </cell>
        </row>
        <row r="11048">
          <cell r="A11048" t="str">
            <v>480590011All</v>
          </cell>
          <cell r="B11048">
            <v>14</v>
          </cell>
          <cell r="R11048" t="str">
            <v>480510011All</v>
          </cell>
          <cell r="S11048">
            <v>25</v>
          </cell>
        </row>
        <row r="11049">
          <cell r="A11049" t="str">
            <v>480590016All</v>
          </cell>
          <cell r="B11049">
            <v>22</v>
          </cell>
          <cell r="R11049" t="str">
            <v>480510016All</v>
          </cell>
          <cell r="S11049">
            <v>27</v>
          </cell>
        </row>
        <row r="11050">
          <cell r="A11050" t="str">
            <v>480590051All</v>
          </cell>
          <cell r="B11050">
            <v>26</v>
          </cell>
          <cell r="R11050" t="str">
            <v>480510041All</v>
          </cell>
          <cell r="S11050">
            <v>68</v>
          </cell>
        </row>
        <row r="11051">
          <cell r="A11051" t="str">
            <v>480590091All</v>
          </cell>
          <cell r="B11051">
            <v>22</v>
          </cell>
          <cell r="R11051" t="str">
            <v>480510041Irrigated</v>
          </cell>
          <cell r="S11051">
            <v>87</v>
          </cell>
        </row>
        <row r="11052">
          <cell r="A11052" t="str">
            <v>480610011All</v>
          </cell>
          <cell r="B11052">
            <v>21</v>
          </cell>
          <cell r="R11052" t="str">
            <v>480510041NonIrrigated</v>
          </cell>
          <cell r="S11052">
            <v>57</v>
          </cell>
        </row>
        <row r="11053">
          <cell r="A11053" t="str">
            <v>480610041All</v>
          </cell>
          <cell r="B11053">
            <v>53</v>
          </cell>
          <cell r="R11053" t="str">
            <v>480510051All</v>
          </cell>
          <cell r="S11053">
            <v>48</v>
          </cell>
        </row>
        <row r="11054">
          <cell r="A11054" t="str">
            <v>480610051All</v>
          </cell>
          <cell r="B11054">
            <v>36</v>
          </cell>
          <cell r="R11054" t="str">
            <v>480510081All</v>
          </cell>
          <cell r="S11054">
            <v>18</v>
          </cell>
        </row>
        <row r="11055">
          <cell r="A11055" t="str">
            <v>480610051Irrigated</v>
          </cell>
          <cell r="B11055">
            <v>45</v>
          </cell>
          <cell r="R11055" t="str">
            <v>480510081Irrigated</v>
          </cell>
          <cell r="S11055">
            <v>21</v>
          </cell>
        </row>
        <row r="11056">
          <cell r="A11056" t="str">
            <v>480610051Nonirrigated</v>
          </cell>
          <cell r="B11056">
            <v>31</v>
          </cell>
          <cell r="R11056" t="str">
            <v>480510081NonIrrigated</v>
          </cell>
          <cell r="S11056">
            <v>16</v>
          </cell>
        </row>
        <row r="11057">
          <cell r="A11057" t="str">
            <v>480610081All</v>
          </cell>
          <cell r="B11057">
            <v>15</v>
          </cell>
          <cell r="R11057" t="str">
            <v>480530011All</v>
          </cell>
          <cell r="S11057">
            <v>13</v>
          </cell>
        </row>
        <row r="11058">
          <cell r="A11058" t="str">
            <v>480630081All</v>
          </cell>
          <cell r="B11058">
            <v>15</v>
          </cell>
          <cell r="R11058" t="str">
            <v>480530016All</v>
          </cell>
          <cell r="S11058">
            <v>24</v>
          </cell>
        </row>
        <row r="11059">
          <cell r="A11059" t="str">
            <v>480650011All</v>
          </cell>
          <cell r="B11059">
            <v>17</v>
          </cell>
          <cell r="R11059" t="str">
            <v>480530051All</v>
          </cell>
          <cell r="S11059">
            <v>22</v>
          </cell>
        </row>
        <row r="11060">
          <cell r="A11060" t="str">
            <v>480650016All</v>
          </cell>
          <cell r="B11060">
            <v>27</v>
          </cell>
          <cell r="R11060" t="str">
            <v>480550011All</v>
          </cell>
          <cell r="S11060">
            <v>15</v>
          </cell>
        </row>
        <row r="11061">
          <cell r="A11061" t="str">
            <v>480650041All</v>
          </cell>
          <cell r="B11061">
            <v>128</v>
          </cell>
          <cell r="R11061" t="str">
            <v>480550041All</v>
          </cell>
          <cell r="S11061">
            <v>36</v>
          </cell>
        </row>
        <row r="11062">
          <cell r="A11062" t="str">
            <v>480650051All</v>
          </cell>
          <cell r="B11062">
            <v>28</v>
          </cell>
          <cell r="R11062" t="str">
            <v>480550051All</v>
          </cell>
          <cell r="S11062">
            <v>36</v>
          </cell>
        </row>
        <row r="11063">
          <cell r="A11063" t="str">
            <v>480650078All</v>
          </cell>
          <cell r="B11063">
            <v>480</v>
          </cell>
          <cell r="R11063" t="str">
            <v>480570011All</v>
          </cell>
          <cell r="S11063">
            <v>16</v>
          </cell>
        </row>
        <row r="11064">
          <cell r="A11064" t="str">
            <v>480650081All</v>
          </cell>
          <cell r="B11064">
            <v>27</v>
          </cell>
          <cell r="R11064" t="str">
            <v>480570018LGRAll</v>
          </cell>
          <cell r="S11064">
            <v>4236</v>
          </cell>
        </row>
        <row r="11065">
          <cell r="A11065" t="str">
            <v>480690011All</v>
          </cell>
          <cell r="B11065">
            <v>20</v>
          </cell>
          <cell r="R11065" t="str">
            <v>480570041All</v>
          </cell>
          <cell r="S11065">
            <v>55</v>
          </cell>
        </row>
        <row r="11066">
          <cell r="A11066" t="str">
            <v>480690011Irrigated</v>
          </cell>
          <cell r="B11066">
            <v>34</v>
          </cell>
          <cell r="R11066" t="str">
            <v>480570051All</v>
          </cell>
          <cell r="S11066">
            <v>46</v>
          </cell>
        </row>
        <row r="11067">
          <cell r="A11067" t="str">
            <v>480690011Nonirrigated</v>
          </cell>
          <cell r="B11067">
            <v>14</v>
          </cell>
          <cell r="R11067" t="str">
            <v>480570081All</v>
          </cell>
          <cell r="S11067">
            <v>17</v>
          </cell>
        </row>
        <row r="11068">
          <cell r="A11068" t="str">
            <v>480690016All</v>
          </cell>
          <cell r="B11068">
            <v>27</v>
          </cell>
          <cell r="R11068" t="str">
            <v>480590011All</v>
          </cell>
          <cell r="S11068">
            <v>14</v>
          </cell>
        </row>
        <row r="11069">
          <cell r="A11069" t="str">
            <v>480690016Irrigated</v>
          </cell>
          <cell r="B11069">
            <v>31</v>
          </cell>
          <cell r="R11069" t="str">
            <v>480590016All</v>
          </cell>
          <cell r="S11069">
            <v>22</v>
          </cell>
        </row>
        <row r="11070">
          <cell r="A11070" t="str">
            <v>480690016Nonirrigated</v>
          </cell>
          <cell r="B11070">
            <v>17</v>
          </cell>
          <cell r="R11070" t="str">
            <v>480590051All</v>
          </cell>
          <cell r="S11070">
            <v>26</v>
          </cell>
        </row>
        <row r="11071">
          <cell r="A11071" t="str">
            <v>480690041All</v>
          </cell>
          <cell r="B11071">
            <v>141</v>
          </cell>
          <cell r="R11071" t="str">
            <v>480590091All</v>
          </cell>
          <cell r="S11071">
            <v>22</v>
          </cell>
        </row>
        <row r="11072">
          <cell r="A11072" t="str">
            <v>480690051All</v>
          </cell>
          <cell r="B11072">
            <v>34</v>
          </cell>
          <cell r="R11072" t="str">
            <v>480610011All</v>
          </cell>
          <cell r="S11072">
            <v>21</v>
          </cell>
        </row>
        <row r="11073">
          <cell r="A11073" t="str">
            <v>480690051Irrigated</v>
          </cell>
          <cell r="B11073">
            <v>51</v>
          </cell>
          <cell r="R11073" t="str">
            <v>480610041All</v>
          </cell>
          <cell r="S11073">
            <v>53</v>
          </cell>
        </row>
        <row r="11074">
          <cell r="A11074" t="str">
            <v>480690051Nonirrigated</v>
          </cell>
          <cell r="B11074">
            <v>19</v>
          </cell>
          <cell r="R11074" t="str">
            <v>480610051All</v>
          </cell>
          <cell r="S11074">
            <v>36</v>
          </cell>
        </row>
        <row r="11075">
          <cell r="A11075" t="str">
            <v>480690078All</v>
          </cell>
          <cell r="B11075">
            <v>718</v>
          </cell>
          <cell r="R11075" t="str">
            <v>480610051Irrigated</v>
          </cell>
          <cell r="S11075">
            <v>45</v>
          </cell>
        </row>
        <row r="11076">
          <cell r="A11076" t="str">
            <v>480690078Irrigated</v>
          </cell>
          <cell r="B11076">
            <v>875</v>
          </cell>
          <cell r="R11076" t="str">
            <v>480610051NonIrrigated</v>
          </cell>
          <cell r="S11076">
            <v>31</v>
          </cell>
        </row>
        <row r="11077">
          <cell r="A11077" t="str">
            <v>480690078Nonirrigated</v>
          </cell>
          <cell r="B11077">
            <v>505</v>
          </cell>
          <cell r="R11077" t="str">
            <v>480610081All</v>
          </cell>
          <cell r="S11077">
            <v>15</v>
          </cell>
        </row>
        <row r="11078">
          <cell r="A11078" t="str">
            <v>480690081All</v>
          </cell>
          <cell r="B11078">
            <v>28</v>
          </cell>
          <cell r="R11078" t="str">
            <v>480630081All</v>
          </cell>
          <cell r="S11078">
            <v>15</v>
          </cell>
        </row>
        <row r="11079">
          <cell r="A11079" t="str">
            <v>480710011All</v>
          </cell>
          <cell r="B11079">
            <v>16</v>
          </cell>
          <cell r="R11079" t="str">
            <v>480650011All</v>
          </cell>
          <cell r="S11079">
            <v>17</v>
          </cell>
        </row>
        <row r="11080">
          <cell r="A11080" t="str">
            <v>480710018LGRAll</v>
          </cell>
          <cell r="B11080">
            <v>3522</v>
          </cell>
          <cell r="R11080" t="str">
            <v>480650016All</v>
          </cell>
          <cell r="S11080">
            <v>27</v>
          </cell>
        </row>
        <row r="11081">
          <cell r="A11081" t="str">
            <v>480710041All</v>
          </cell>
          <cell r="B11081">
            <v>23</v>
          </cell>
          <cell r="R11081" t="str">
            <v>480650041All</v>
          </cell>
          <cell r="S11081">
            <v>128</v>
          </cell>
        </row>
        <row r="11082">
          <cell r="A11082" t="str">
            <v>480710051All</v>
          </cell>
          <cell r="B11082">
            <v>47</v>
          </cell>
          <cell r="R11082" t="str">
            <v>480650051All</v>
          </cell>
          <cell r="S11082">
            <v>28</v>
          </cell>
        </row>
        <row r="11083">
          <cell r="A11083" t="str">
            <v>480710081All</v>
          </cell>
          <cell r="B11083">
            <v>10</v>
          </cell>
          <cell r="R11083" t="str">
            <v>480650078All</v>
          </cell>
          <cell r="S11083">
            <v>480</v>
          </cell>
        </row>
        <row r="11084">
          <cell r="A11084" t="str">
            <v>480730041All</v>
          </cell>
          <cell r="B11084">
            <v>62</v>
          </cell>
          <cell r="R11084" t="str">
            <v>480650081All</v>
          </cell>
          <cell r="S11084">
            <v>27</v>
          </cell>
        </row>
        <row r="11085">
          <cell r="A11085" t="str">
            <v>480750011All</v>
          </cell>
          <cell r="B11085">
            <v>13</v>
          </cell>
          <cell r="R11085" t="str">
            <v>480690011All</v>
          </cell>
          <cell r="S11085">
            <v>20</v>
          </cell>
        </row>
        <row r="11086">
          <cell r="A11086" t="str">
            <v>480750051All</v>
          </cell>
          <cell r="B11086">
            <v>26</v>
          </cell>
          <cell r="R11086" t="str">
            <v>480690011Irrigated</v>
          </cell>
          <cell r="S11086">
            <v>34</v>
          </cell>
        </row>
        <row r="11087">
          <cell r="A11087" t="str">
            <v>480750075All</v>
          </cell>
          <cell r="B11087">
            <v>910</v>
          </cell>
          <cell r="R11087" t="str">
            <v>480690011NonIrrigated</v>
          </cell>
          <cell r="S11087">
            <v>14</v>
          </cell>
        </row>
        <row r="11088">
          <cell r="A11088" t="str">
            <v>480770011All</v>
          </cell>
          <cell r="B11088">
            <v>15</v>
          </cell>
          <cell r="R11088" t="str">
            <v>480690016All</v>
          </cell>
          <cell r="S11088">
            <v>27</v>
          </cell>
        </row>
        <row r="11089">
          <cell r="A11089" t="str">
            <v>480770016All</v>
          </cell>
          <cell r="B11089">
            <v>31</v>
          </cell>
          <cell r="R11089" t="str">
            <v>480690016Irrigated</v>
          </cell>
          <cell r="S11089">
            <v>31</v>
          </cell>
        </row>
        <row r="11090">
          <cell r="A11090" t="str">
            <v>480770051All</v>
          </cell>
          <cell r="B11090">
            <v>36</v>
          </cell>
          <cell r="R11090" t="str">
            <v>480690016NonIrrigated</v>
          </cell>
          <cell r="S11090">
            <v>17</v>
          </cell>
        </row>
        <row r="11091">
          <cell r="A11091" t="str">
            <v>480790011All</v>
          </cell>
          <cell r="B11091">
            <v>14</v>
          </cell>
          <cell r="R11091" t="str">
            <v>480690041All</v>
          </cell>
          <cell r="S11091">
            <v>141</v>
          </cell>
        </row>
        <row r="11092">
          <cell r="A11092" t="str">
            <v>480790011Irrigated</v>
          </cell>
          <cell r="B11092">
            <v>19</v>
          </cell>
          <cell r="R11092" t="str">
            <v>480690051All</v>
          </cell>
          <cell r="S11092">
            <v>34</v>
          </cell>
        </row>
        <row r="11093">
          <cell r="A11093" t="str">
            <v>480790011Nonirrigated</v>
          </cell>
          <cell r="B11093">
            <v>10</v>
          </cell>
          <cell r="R11093" t="str">
            <v>480690051Irrigated</v>
          </cell>
          <cell r="S11093">
            <v>51</v>
          </cell>
        </row>
        <row r="11094">
          <cell r="A11094" t="str">
            <v>480790051All</v>
          </cell>
          <cell r="B11094">
            <v>29</v>
          </cell>
          <cell r="R11094" t="str">
            <v>480690051NonIrrigated</v>
          </cell>
          <cell r="S11094">
            <v>19</v>
          </cell>
        </row>
        <row r="11095">
          <cell r="A11095" t="str">
            <v>480790051Irrigated</v>
          </cell>
          <cell r="B11095">
            <v>35</v>
          </cell>
          <cell r="R11095" t="str">
            <v>480690078All</v>
          </cell>
          <cell r="S11095">
            <v>718</v>
          </cell>
        </row>
        <row r="11096">
          <cell r="A11096" t="str">
            <v>480790051Nonirrigated</v>
          </cell>
          <cell r="B11096">
            <v>16</v>
          </cell>
          <cell r="R11096" t="str">
            <v>480690078Irrigated</v>
          </cell>
          <cell r="S11096">
            <v>875</v>
          </cell>
        </row>
        <row r="11097">
          <cell r="A11097" t="str">
            <v>480790075All</v>
          </cell>
          <cell r="B11097">
            <v>1927</v>
          </cell>
          <cell r="R11097" t="str">
            <v>480690078NonIrrigated</v>
          </cell>
          <cell r="S11097">
            <v>505</v>
          </cell>
        </row>
        <row r="11098">
          <cell r="A11098" t="str">
            <v>480790078All</v>
          </cell>
          <cell r="B11098">
            <v>550</v>
          </cell>
          <cell r="R11098" t="str">
            <v>480690081All</v>
          </cell>
          <cell r="S11098">
            <v>28</v>
          </cell>
        </row>
        <row r="11099">
          <cell r="A11099" t="str">
            <v>480790078Irrigated</v>
          </cell>
          <cell r="B11099">
            <v>788</v>
          </cell>
          <cell r="R11099" t="str">
            <v>480710011All</v>
          </cell>
          <cell r="S11099">
            <v>16</v>
          </cell>
        </row>
        <row r="11100">
          <cell r="A11100" t="str">
            <v>480790078Nonirrigated</v>
          </cell>
          <cell r="B11100">
            <v>377</v>
          </cell>
          <cell r="R11100" t="str">
            <v>480710018LGRAll</v>
          </cell>
          <cell r="S11100">
            <v>3522</v>
          </cell>
        </row>
        <row r="11101">
          <cell r="A11101" t="str">
            <v>480810011All</v>
          </cell>
          <cell r="B11101">
            <v>10</v>
          </cell>
          <cell r="R11101" t="str">
            <v>480710041All</v>
          </cell>
          <cell r="S11101">
            <v>23</v>
          </cell>
        </row>
        <row r="11102">
          <cell r="A11102" t="str">
            <v>480810016All</v>
          </cell>
          <cell r="B11102">
            <v>18</v>
          </cell>
          <cell r="R11102" t="str">
            <v>480710051All</v>
          </cell>
          <cell r="S11102">
            <v>47</v>
          </cell>
        </row>
        <row r="11103">
          <cell r="A11103" t="str">
            <v>480810051All</v>
          </cell>
          <cell r="B11103">
            <v>17</v>
          </cell>
          <cell r="R11103" t="str">
            <v>480710081All</v>
          </cell>
          <cell r="S11103">
            <v>10</v>
          </cell>
        </row>
        <row r="11104">
          <cell r="A11104" t="str">
            <v>480810091All</v>
          </cell>
          <cell r="B11104">
            <v>22</v>
          </cell>
          <cell r="R11104" t="str">
            <v>480730041All</v>
          </cell>
          <cell r="S11104">
            <v>62</v>
          </cell>
        </row>
        <row r="11105">
          <cell r="A11105" t="str">
            <v>480830011All</v>
          </cell>
          <cell r="B11105">
            <v>13</v>
          </cell>
          <cell r="R11105" t="str">
            <v>480750011All</v>
          </cell>
          <cell r="S11105">
            <v>13</v>
          </cell>
        </row>
        <row r="11106">
          <cell r="A11106" t="str">
            <v>480830016All</v>
          </cell>
          <cell r="B11106">
            <v>18</v>
          </cell>
          <cell r="R11106" t="str">
            <v>480750051All</v>
          </cell>
          <cell r="S11106">
            <v>26</v>
          </cell>
        </row>
        <row r="11107">
          <cell r="A11107" t="str">
            <v>480830051All</v>
          </cell>
          <cell r="B11107">
            <v>15</v>
          </cell>
          <cell r="R11107" t="str">
            <v>480750075All</v>
          </cell>
          <cell r="S11107">
            <v>910</v>
          </cell>
        </row>
        <row r="11108">
          <cell r="A11108" t="str">
            <v>480830091All</v>
          </cell>
          <cell r="B11108">
            <v>22</v>
          </cell>
          <cell r="R11108" t="str">
            <v>480770011All</v>
          </cell>
          <cell r="S11108">
            <v>15</v>
          </cell>
        </row>
        <row r="11109">
          <cell r="A11109" t="str">
            <v>480850011All</v>
          </cell>
          <cell r="B11109">
            <v>26</v>
          </cell>
          <cell r="R11109" t="str">
            <v>480770016All</v>
          </cell>
          <cell r="S11109">
            <v>31</v>
          </cell>
        </row>
        <row r="11110">
          <cell r="A11110" t="str">
            <v>480850016All</v>
          </cell>
          <cell r="B11110">
            <v>31</v>
          </cell>
          <cell r="R11110" t="str">
            <v>480770051All</v>
          </cell>
          <cell r="S11110">
            <v>36</v>
          </cell>
        </row>
        <row r="11111">
          <cell r="A11111" t="str">
            <v>480850041All</v>
          </cell>
          <cell r="B11111">
            <v>47</v>
          </cell>
          <cell r="R11111" t="str">
            <v>480790011All</v>
          </cell>
          <cell r="S11111">
            <v>14</v>
          </cell>
        </row>
        <row r="11112">
          <cell r="A11112" t="str">
            <v>480850051All</v>
          </cell>
          <cell r="B11112">
            <v>46</v>
          </cell>
          <cell r="R11112" t="str">
            <v>480790011Irrigated</v>
          </cell>
          <cell r="S11112">
            <v>19</v>
          </cell>
        </row>
        <row r="11113">
          <cell r="A11113" t="str">
            <v>480850081All</v>
          </cell>
          <cell r="B11113">
            <v>13</v>
          </cell>
          <cell r="R11113" t="str">
            <v>480790011NonIrrigated</v>
          </cell>
          <cell r="S11113">
            <v>10</v>
          </cell>
        </row>
        <row r="11114">
          <cell r="A11114" t="str">
            <v>480870011All</v>
          </cell>
          <cell r="B11114">
            <v>15</v>
          </cell>
          <cell r="R11114" t="str">
            <v>480790051All</v>
          </cell>
          <cell r="S11114">
            <v>29</v>
          </cell>
        </row>
        <row r="11115">
          <cell r="A11115" t="str">
            <v>480870051All</v>
          </cell>
          <cell r="B11115">
            <v>29</v>
          </cell>
          <cell r="R11115" t="str">
            <v>480790051Irrigated</v>
          </cell>
          <cell r="S11115">
            <v>35</v>
          </cell>
        </row>
        <row r="11116">
          <cell r="A11116" t="str">
            <v>480870051Irrigated</v>
          </cell>
          <cell r="B11116">
            <v>36</v>
          </cell>
          <cell r="R11116" t="str">
            <v>480790051NonIrrigated</v>
          </cell>
          <cell r="S11116">
            <v>16</v>
          </cell>
        </row>
        <row r="11117">
          <cell r="A11117" t="str">
            <v>480870051Nonirrigated</v>
          </cell>
          <cell r="B11117">
            <v>21</v>
          </cell>
          <cell r="R11117" t="str">
            <v>480790075All</v>
          </cell>
          <cell r="S11117">
            <v>1927</v>
          </cell>
        </row>
        <row r="11118">
          <cell r="A11118" t="str">
            <v>480870075All</v>
          </cell>
          <cell r="B11118">
            <v>1721</v>
          </cell>
          <cell r="R11118" t="str">
            <v>480790078All</v>
          </cell>
          <cell r="S11118">
            <v>550</v>
          </cell>
        </row>
        <row r="11119">
          <cell r="A11119" t="str">
            <v>480870075Irrigated</v>
          </cell>
          <cell r="B11119">
            <v>1980</v>
          </cell>
          <cell r="R11119" t="str">
            <v>480790078Irrigated</v>
          </cell>
          <cell r="S11119">
            <v>788</v>
          </cell>
        </row>
        <row r="11120">
          <cell r="A11120" t="str">
            <v>480870075Nonirrigated</v>
          </cell>
          <cell r="B11120">
            <v>451</v>
          </cell>
          <cell r="R11120" t="str">
            <v>480790078NonIrrigated</v>
          </cell>
          <cell r="S11120">
            <v>377</v>
          </cell>
        </row>
        <row r="11121">
          <cell r="A11121" t="str">
            <v>480890011All</v>
          </cell>
          <cell r="B11121">
            <v>16</v>
          </cell>
          <cell r="R11121" t="str">
            <v>480810011All</v>
          </cell>
          <cell r="S11121">
            <v>10</v>
          </cell>
        </row>
        <row r="11122">
          <cell r="A11122" t="str">
            <v>480890018LGRAll</v>
          </cell>
          <cell r="B11122">
            <v>5583</v>
          </cell>
          <cell r="R11122" t="str">
            <v>480810016All</v>
          </cell>
          <cell r="S11122">
            <v>18</v>
          </cell>
        </row>
        <row r="11123">
          <cell r="A11123" t="str">
            <v>480890041All</v>
          </cell>
          <cell r="B11123">
            <v>63</v>
          </cell>
          <cell r="R11123" t="str">
            <v>480810051All</v>
          </cell>
          <cell r="S11123">
            <v>17</v>
          </cell>
        </row>
        <row r="11124">
          <cell r="A11124" t="str">
            <v>480890051All</v>
          </cell>
          <cell r="B11124">
            <v>47</v>
          </cell>
          <cell r="R11124" t="str">
            <v>480810091All</v>
          </cell>
          <cell r="S11124">
            <v>22</v>
          </cell>
        </row>
        <row r="11125">
          <cell r="A11125" t="str">
            <v>480890081All</v>
          </cell>
          <cell r="B11125">
            <v>13</v>
          </cell>
          <cell r="R11125" t="str">
            <v>480830011All</v>
          </cell>
          <cell r="S11125">
            <v>13</v>
          </cell>
        </row>
        <row r="11126">
          <cell r="A11126" t="str">
            <v>480910011All</v>
          </cell>
          <cell r="B11126">
            <v>18</v>
          </cell>
          <cell r="R11126" t="str">
            <v>480830016All</v>
          </cell>
          <cell r="S11126">
            <v>18</v>
          </cell>
        </row>
        <row r="11127">
          <cell r="A11127" t="str">
            <v>480910016All</v>
          </cell>
          <cell r="B11127">
            <v>26</v>
          </cell>
          <cell r="R11127" t="str">
            <v>480830051All</v>
          </cell>
          <cell r="S11127">
            <v>15</v>
          </cell>
        </row>
        <row r="11128">
          <cell r="A11128" t="str">
            <v>480910041All</v>
          </cell>
          <cell r="B11128">
            <v>38</v>
          </cell>
          <cell r="R11128" t="str">
            <v>480830091All</v>
          </cell>
          <cell r="S11128">
            <v>22</v>
          </cell>
        </row>
        <row r="11129">
          <cell r="A11129" t="str">
            <v>480910051All</v>
          </cell>
          <cell r="B11129">
            <v>41</v>
          </cell>
          <cell r="R11129" t="str">
            <v>480850011All</v>
          </cell>
          <cell r="S11129">
            <v>26</v>
          </cell>
        </row>
        <row r="11130">
          <cell r="A11130" t="str">
            <v>480930011All</v>
          </cell>
          <cell r="B11130">
            <v>20</v>
          </cell>
          <cell r="R11130" t="str">
            <v>480850016All</v>
          </cell>
          <cell r="S11130">
            <v>31</v>
          </cell>
        </row>
        <row r="11131">
          <cell r="A11131" t="str">
            <v>480930016All</v>
          </cell>
          <cell r="B11131">
            <v>21</v>
          </cell>
          <cell r="R11131" t="str">
            <v>480850041All</v>
          </cell>
          <cell r="S11131">
            <v>47</v>
          </cell>
        </row>
        <row r="11132">
          <cell r="A11132" t="str">
            <v>480930041All</v>
          </cell>
          <cell r="B11132">
            <v>11</v>
          </cell>
          <cell r="R11132" t="str">
            <v>480850051All</v>
          </cell>
          <cell r="S11132">
            <v>46</v>
          </cell>
        </row>
        <row r="11133">
          <cell r="A11133" t="str">
            <v>480930041Irrigated</v>
          </cell>
          <cell r="B11133">
            <v>13</v>
          </cell>
          <cell r="R11133" t="str">
            <v>480850081All</v>
          </cell>
          <cell r="S11133">
            <v>13</v>
          </cell>
        </row>
        <row r="11134">
          <cell r="A11134" t="str">
            <v>480930041Nonirrigated</v>
          </cell>
          <cell r="B11134">
            <v>7</v>
          </cell>
          <cell r="R11134" t="str">
            <v>480870011All</v>
          </cell>
          <cell r="S11134">
            <v>15</v>
          </cell>
        </row>
        <row r="11135">
          <cell r="A11135" t="str">
            <v>480930051All</v>
          </cell>
          <cell r="B11135">
            <v>26</v>
          </cell>
          <cell r="R11135" t="str">
            <v>480870051All</v>
          </cell>
          <cell r="S11135">
            <v>29</v>
          </cell>
        </row>
        <row r="11136">
          <cell r="A11136" t="str">
            <v>480930075All</v>
          </cell>
          <cell r="B11136">
            <v>701</v>
          </cell>
          <cell r="R11136" t="str">
            <v>480870051Irrigated</v>
          </cell>
          <cell r="S11136">
            <v>36</v>
          </cell>
        </row>
        <row r="11137">
          <cell r="A11137" t="str">
            <v>480930075Irrigated</v>
          </cell>
          <cell r="B11137">
            <v>1254</v>
          </cell>
          <cell r="R11137" t="str">
            <v>480870051NonIrrigated</v>
          </cell>
          <cell r="S11137">
            <v>21</v>
          </cell>
        </row>
        <row r="11138">
          <cell r="A11138" t="str">
            <v>480930075Nonirrigated</v>
          </cell>
          <cell r="B11138">
            <v>389</v>
          </cell>
          <cell r="R11138" t="str">
            <v>480870075All</v>
          </cell>
          <cell r="S11138">
            <v>1721</v>
          </cell>
        </row>
        <row r="11139">
          <cell r="A11139" t="str">
            <v>480950011All</v>
          </cell>
          <cell r="B11139">
            <v>13</v>
          </cell>
          <cell r="R11139" t="str">
            <v>480870075Irrigated</v>
          </cell>
          <cell r="S11139">
            <v>1980</v>
          </cell>
        </row>
        <row r="11140">
          <cell r="A11140" t="str">
            <v>480950016All</v>
          </cell>
          <cell r="B11140">
            <v>19</v>
          </cell>
          <cell r="R11140" t="str">
            <v>480870075NonIrrigated</v>
          </cell>
          <cell r="S11140">
            <v>451</v>
          </cell>
        </row>
        <row r="11141">
          <cell r="A11141" t="str">
            <v>480950051All</v>
          </cell>
          <cell r="B11141">
            <v>23</v>
          </cell>
          <cell r="R11141" t="str">
            <v>480890011All</v>
          </cell>
          <cell r="S11141">
            <v>16</v>
          </cell>
        </row>
        <row r="11142">
          <cell r="A11142" t="str">
            <v>480950091All</v>
          </cell>
          <cell r="B11142">
            <v>22</v>
          </cell>
          <cell r="R11142" t="str">
            <v>480890018LGRAll</v>
          </cell>
          <cell r="S11142">
            <v>5583</v>
          </cell>
        </row>
        <row r="11143">
          <cell r="A11143" t="str">
            <v>480970011All</v>
          </cell>
          <cell r="B11143">
            <v>25</v>
          </cell>
          <cell r="R11143" t="str">
            <v>480890041All</v>
          </cell>
          <cell r="S11143">
            <v>63</v>
          </cell>
        </row>
        <row r="11144">
          <cell r="A11144" t="str">
            <v>480970016All</v>
          </cell>
          <cell r="B11144">
            <v>31</v>
          </cell>
          <cell r="R11144" t="str">
            <v>480890051All</v>
          </cell>
          <cell r="S11144">
            <v>47</v>
          </cell>
        </row>
        <row r="11145">
          <cell r="A11145" t="str">
            <v>480970041All</v>
          </cell>
          <cell r="B11145">
            <v>51</v>
          </cell>
          <cell r="R11145" t="str">
            <v>480890081All</v>
          </cell>
          <cell r="S11145">
            <v>13</v>
          </cell>
        </row>
        <row r="11146">
          <cell r="A11146" t="str">
            <v>480970051All</v>
          </cell>
          <cell r="B11146">
            <v>36</v>
          </cell>
          <cell r="R11146" t="str">
            <v>480910011All</v>
          </cell>
          <cell r="S11146">
            <v>18</v>
          </cell>
        </row>
        <row r="11147">
          <cell r="A11147" t="str">
            <v>480970081All</v>
          </cell>
          <cell r="B11147">
            <v>11</v>
          </cell>
          <cell r="R11147" t="str">
            <v>480910016All</v>
          </cell>
          <cell r="S11147">
            <v>26</v>
          </cell>
        </row>
        <row r="11148">
          <cell r="A11148" t="str">
            <v>480990011All</v>
          </cell>
          <cell r="B11148">
            <v>25</v>
          </cell>
          <cell r="R11148" t="str">
            <v>480910041All</v>
          </cell>
          <cell r="S11148">
            <v>38</v>
          </cell>
        </row>
        <row r="11149">
          <cell r="A11149" t="str">
            <v>480990016All</v>
          </cell>
          <cell r="B11149">
            <v>33</v>
          </cell>
          <cell r="R11149" t="str">
            <v>480910051All</v>
          </cell>
          <cell r="S11149">
            <v>41</v>
          </cell>
        </row>
        <row r="11150">
          <cell r="A11150" t="str">
            <v>480990041All</v>
          </cell>
          <cell r="B11150">
            <v>38</v>
          </cell>
          <cell r="R11150" t="str">
            <v>480930011All</v>
          </cell>
          <cell r="S11150">
            <v>20</v>
          </cell>
        </row>
        <row r="11151">
          <cell r="A11151" t="str">
            <v>480990051All</v>
          </cell>
          <cell r="B11151">
            <v>39</v>
          </cell>
          <cell r="R11151" t="str">
            <v>480930016All</v>
          </cell>
          <cell r="S11151">
            <v>21</v>
          </cell>
        </row>
        <row r="11152">
          <cell r="A11152" t="str">
            <v>480990081All</v>
          </cell>
          <cell r="B11152">
            <v>14</v>
          </cell>
          <cell r="R11152" t="str">
            <v>480930041All</v>
          </cell>
          <cell r="S11152">
            <v>11</v>
          </cell>
        </row>
        <row r="11153">
          <cell r="A11153" t="str">
            <v>481010011All</v>
          </cell>
          <cell r="B11153">
            <v>11</v>
          </cell>
          <cell r="R11153" t="str">
            <v>480930041Irrigated</v>
          </cell>
          <cell r="S11153">
            <v>13</v>
          </cell>
        </row>
        <row r="11154">
          <cell r="A11154" t="str">
            <v>481010016All</v>
          </cell>
          <cell r="B11154">
            <v>18</v>
          </cell>
          <cell r="R11154" t="str">
            <v>480930041NonIrrigated</v>
          </cell>
          <cell r="S11154">
            <v>7</v>
          </cell>
        </row>
        <row r="11155">
          <cell r="A11155" t="str">
            <v>481010051All</v>
          </cell>
          <cell r="B11155">
            <v>17</v>
          </cell>
          <cell r="R11155" t="str">
            <v>480930051All</v>
          </cell>
          <cell r="S11155">
            <v>26</v>
          </cell>
        </row>
        <row r="11156">
          <cell r="A11156" t="str">
            <v>481050011All</v>
          </cell>
          <cell r="B11156">
            <v>11</v>
          </cell>
          <cell r="R11156" t="str">
            <v>480930075All</v>
          </cell>
          <cell r="S11156">
            <v>701</v>
          </cell>
        </row>
        <row r="11157">
          <cell r="A11157" t="str">
            <v>481070011All</v>
          </cell>
          <cell r="B11157">
            <v>11</v>
          </cell>
          <cell r="R11157" t="str">
            <v>480930075Irrigated</v>
          </cell>
          <cell r="S11157">
            <v>1254</v>
          </cell>
        </row>
        <row r="11158">
          <cell r="A11158" t="str">
            <v>481070041All</v>
          </cell>
          <cell r="B11158">
            <v>83</v>
          </cell>
          <cell r="R11158" t="str">
            <v>480930075NonIrrigated</v>
          </cell>
          <cell r="S11158">
            <v>389</v>
          </cell>
        </row>
        <row r="11159">
          <cell r="A11159" t="str">
            <v>481070051All</v>
          </cell>
          <cell r="B11159">
            <v>32</v>
          </cell>
          <cell r="R11159" t="str">
            <v>480950011All</v>
          </cell>
          <cell r="S11159">
            <v>13</v>
          </cell>
        </row>
        <row r="11160">
          <cell r="A11160" t="str">
            <v>481070051Irrigated</v>
          </cell>
          <cell r="B11160">
            <v>38</v>
          </cell>
          <cell r="R11160" t="str">
            <v>480950016All</v>
          </cell>
          <cell r="S11160">
            <v>19</v>
          </cell>
        </row>
        <row r="11161">
          <cell r="A11161" t="str">
            <v>481070051Nonirrigated</v>
          </cell>
          <cell r="B11161">
            <v>18</v>
          </cell>
          <cell r="R11161" t="str">
            <v>480950051All</v>
          </cell>
          <cell r="S11161">
            <v>23</v>
          </cell>
        </row>
        <row r="11162">
          <cell r="A11162" t="str">
            <v>481070075All</v>
          </cell>
          <cell r="B11162">
            <v>1936</v>
          </cell>
          <cell r="R11162" t="str">
            <v>480950091All</v>
          </cell>
          <cell r="S11162">
            <v>22</v>
          </cell>
        </row>
        <row r="11163">
          <cell r="A11163" t="str">
            <v>481070078All</v>
          </cell>
          <cell r="B11163">
            <v>917</v>
          </cell>
          <cell r="R11163" t="str">
            <v>480970011All</v>
          </cell>
          <cell r="S11163">
            <v>25</v>
          </cell>
        </row>
        <row r="11164">
          <cell r="A11164" t="str">
            <v>481070081All</v>
          </cell>
          <cell r="B11164">
            <v>20</v>
          </cell>
          <cell r="R11164" t="str">
            <v>480970016All</v>
          </cell>
          <cell r="S11164">
            <v>31</v>
          </cell>
        </row>
        <row r="11165">
          <cell r="A11165" t="str">
            <v>481070396All</v>
          </cell>
          <cell r="B11165">
            <v>473</v>
          </cell>
          <cell r="R11165" t="str">
            <v>480970041All</v>
          </cell>
          <cell r="S11165">
            <v>51</v>
          </cell>
        </row>
        <row r="11166">
          <cell r="A11166" t="str">
            <v>481090011All</v>
          </cell>
          <cell r="B11166">
            <v>20</v>
          </cell>
          <cell r="R11166" t="str">
            <v>480970051All</v>
          </cell>
          <cell r="S11166">
            <v>36</v>
          </cell>
        </row>
        <row r="11167">
          <cell r="A11167" t="str">
            <v>481110011All</v>
          </cell>
          <cell r="B11167">
            <v>26</v>
          </cell>
          <cell r="R11167" t="str">
            <v>480970081All</v>
          </cell>
          <cell r="S11167">
            <v>11</v>
          </cell>
        </row>
        <row r="11168">
          <cell r="A11168" t="str">
            <v>481110011Irrigated</v>
          </cell>
          <cell r="B11168">
            <v>33</v>
          </cell>
          <cell r="R11168" t="str">
            <v>480990011All</v>
          </cell>
          <cell r="S11168">
            <v>25</v>
          </cell>
        </row>
        <row r="11169">
          <cell r="A11169" t="str">
            <v>481110011Nonirrigated</v>
          </cell>
          <cell r="B11169">
            <v>13</v>
          </cell>
          <cell r="R11169" t="str">
            <v>480990016All</v>
          </cell>
          <cell r="S11169">
            <v>33</v>
          </cell>
        </row>
        <row r="11170">
          <cell r="A11170" t="str">
            <v>481110016All</v>
          </cell>
          <cell r="B11170">
            <v>33</v>
          </cell>
          <cell r="R11170" t="str">
            <v>480990041All</v>
          </cell>
          <cell r="S11170">
            <v>38</v>
          </cell>
        </row>
        <row r="11171">
          <cell r="A11171" t="str">
            <v>481110041All</v>
          </cell>
          <cell r="B11171">
            <v>153</v>
          </cell>
          <cell r="R11171" t="str">
            <v>480990051All</v>
          </cell>
          <cell r="S11171">
            <v>39</v>
          </cell>
        </row>
        <row r="11172">
          <cell r="A11172" t="str">
            <v>481110051All</v>
          </cell>
          <cell r="B11172">
            <v>30</v>
          </cell>
          <cell r="R11172" t="str">
            <v>480990081All</v>
          </cell>
          <cell r="S11172">
            <v>14</v>
          </cell>
        </row>
        <row r="11173">
          <cell r="A11173" t="str">
            <v>481110051Irrigated</v>
          </cell>
          <cell r="B11173">
            <v>41</v>
          </cell>
          <cell r="R11173" t="str">
            <v>481010011All</v>
          </cell>
          <cell r="S11173">
            <v>11</v>
          </cell>
        </row>
        <row r="11174">
          <cell r="A11174" t="str">
            <v>481110051Nonirrigated</v>
          </cell>
          <cell r="B11174">
            <v>18</v>
          </cell>
          <cell r="R11174" t="str">
            <v>481010016All</v>
          </cell>
          <cell r="S11174">
            <v>18</v>
          </cell>
        </row>
        <row r="11175">
          <cell r="A11175" t="str">
            <v>481110078All</v>
          </cell>
          <cell r="B11175">
            <v>620</v>
          </cell>
          <cell r="R11175" t="str">
            <v>481010051All</v>
          </cell>
          <cell r="S11175">
            <v>17</v>
          </cell>
        </row>
        <row r="11176">
          <cell r="A11176" t="str">
            <v>481110081All</v>
          </cell>
          <cell r="B11176">
            <v>26</v>
          </cell>
          <cell r="R11176" t="str">
            <v>481050011All</v>
          </cell>
          <cell r="S11176">
            <v>11</v>
          </cell>
        </row>
        <row r="11177">
          <cell r="A11177" t="str">
            <v>481130011All</v>
          </cell>
          <cell r="B11177">
            <v>25</v>
          </cell>
          <cell r="R11177" t="str">
            <v>481070011All</v>
          </cell>
          <cell r="S11177">
            <v>11</v>
          </cell>
        </row>
        <row r="11178">
          <cell r="A11178" t="str">
            <v>481130016All</v>
          </cell>
          <cell r="B11178">
            <v>27</v>
          </cell>
          <cell r="R11178" t="str">
            <v>481070041All</v>
          </cell>
          <cell r="S11178">
            <v>83</v>
          </cell>
        </row>
        <row r="11179">
          <cell r="A11179" t="str">
            <v>481130041All</v>
          </cell>
          <cell r="B11179">
            <v>44</v>
          </cell>
          <cell r="R11179" t="str">
            <v>481070051All</v>
          </cell>
          <cell r="S11179">
            <v>32</v>
          </cell>
        </row>
        <row r="11180">
          <cell r="A11180" t="str">
            <v>481130051All</v>
          </cell>
          <cell r="B11180">
            <v>42</v>
          </cell>
          <cell r="R11180" t="str">
            <v>481070051Irrigated</v>
          </cell>
          <cell r="S11180">
            <v>38</v>
          </cell>
        </row>
        <row r="11181">
          <cell r="A11181" t="str">
            <v>481130081All</v>
          </cell>
          <cell r="B11181">
            <v>18</v>
          </cell>
          <cell r="R11181" t="str">
            <v>481070051NonIrrigated</v>
          </cell>
          <cell r="S11181">
            <v>18</v>
          </cell>
        </row>
        <row r="11182">
          <cell r="A11182" t="str">
            <v>481150011All</v>
          </cell>
          <cell r="B11182">
            <v>21</v>
          </cell>
          <cell r="R11182" t="str">
            <v>481070075All</v>
          </cell>
          <cell r="S11182">
            <v>1936</v>
          </cell>
        </row>
        <row r="11183">
          <cell r="A11183" t="str">
            <v>481150011Irrigated</v>
          </cell>
          <cell r="B11183">
            <v>26</v>
          </cell>
          <cell r="R11183" t="str">
            <v>481070078All</v>
          </cell>
          <cell r="S11183">
            <v>917</v>
          </cell>
        </row>
        <row r="11184">
          <cell r="A11184" t="str">
            <v>481150011Nonirrigated</v>
          </cell>
          <cell r="B11184">
            <v>12</v>
          </cell>
          <cell r="R11184" t="str">
            <v>481070081All</v>
          </cell>
          <cell r="S11184">
            <v>20</v>
          </cell>
        </row>
        <row r="11185">
          <cell r="A11185" t="str">
            <v>481150051All</v>
          </cell>
          <cell r="B11185">
            <v>36</v>
          </cell>
          <cell r="R11185" t="str">
            <v>481070396All</v>
          </cell>
          <cell r="S11185">
            <v>473</v>
          </cell>
        </row>
        <row r="11186">
          <cell r="A11186" t="str">
            <v>481150075All</v>
          </cell>
          <cell r="B11186">
            <v>2818</v>
          </cell>
          <cell r="R11186" t="str">
            <v>481090011All</v>
          </cell>
          <cell r="S11186">
            <v>20</v>
          </cell>
        </row>
        <row r="11187">
          <cell r="A11187" t="str">
            <v>481150078All</v>
          </cell>
          <cell r="B11187">
            <v>431</v>
          </cell>
          <cell r="R11187" t="str">
            <v>481110011All</v>
          </cell>
          <cell r="S11187">
            <v>26</v>
          </cell>
        </row>
        <row r="11188">
          <cell r="A11188" t="str">
            <v>481170011All</v>
          </cell>
          <cell r="B11188">
            <v>17</v>
          </cell>
          <cell r="R11188" t="str">
            <v>481110011Irrigated</v>
          </cell>
          <cell r="S11188">
            <v>33</v>
          </cell>
        </row>
        <row r="11189">
          <cell r="A11189" t="str">
            <v>481170011Irrigated</v>
          </cell>
          <cell r="B11189">
            <v>29</v>
          </cell>
          <cell r="R11189" t="str">
            <v>481110011NonIrrigated</v>
          </cell>
          <cell r="S11189">
            <v>13</v>
          </cell>
        </row>
        <row r="11190">
          <cell r="A11190" t="str">
            <v>481170011Nonirrigated</v>
          </cell>
          <cell r="B11190">
            <v>13</v>
          </cell>
          <cell r="R11190" t="str">
            <v>481110016All</v>
          </cell>
          <cell r="S11190">
            <v>33</v>
          </cell>
        </row>
        <row r="11191">
          <cell r="A11191" t="str">
            <v>481170016All</v>
          </cell>
          <cell r="B11191">
            <v>25</v>
          </cell>
          <cell r="R11191" t="str">
            <v>481110041All</v>
          </cell>
          <cell r="S11191">
            <v>153</v>
          </cell>
        </row>
        <row r="11192">
          <cell r="A11192" t="str">
            <v>481170016Irrigated</v>
          </cell>
          <cell r="B11192">
            <v>29</v>
          </cell>
          <cell r="R11192" t="str">
            <v>481110051All</v>
          </cell>
          <cell r="S11192">
            <v>30</v>
          </cell>
        </row>
        <row r="11193">
          <cell r="A11193" t="str">
            <v>481170016Nonirrigated</v>
          </cell>
          <cell r="B11193">
            <v>15</v>
          </cell>
          <cell r="R11193" t="str">
            <v>481110051Irrigated</v>
          </cell>
          <cell r="S11193">
            <v>41</v>
          </cell>
        </row>
        <row r="11194">
          <cell r="A11194" t="str">
            <v>481170041All</v>
          </cell>
          <cell r="B11194">
            <v>108</v>
          </cell>
          <cell r="R11194" t="str">
            <v>481110051NonIrrigated</v>
          </cell>
          <cell r="S11194">
            <v>18</v>
          </cell>
        </row>
        <row r="11195">
          <cell r="A11195" t="str">
            <v>481170051All</v>
          </cell>
          <cell r="B11195">
            <v>22</v>
          </cell>
          <cell r="R11195" t="str">
            <v>481110078All</v>
          </cell>
          <cell r="S11195">
            <v>620</v>
          </cell>
        </row>
        <row r="11196">
          <cell r="A11196" t="str">
            <v>481170051Irrigated</v>
          </cell>
          <cell r="B11196">
            <v>43</v>
          </cell>
          <cell r="R11196" t="str">
            <v>481110081All</v>
          </cell>
          <cell r="S11196">
            <v>26</v>
          </cell>
        </row>
        <row r="11197">
          <cell r="A11197" t="str">
            <v>481170051Nonirrigated</v>
          </cell>
          <cell r="B11197">
            <v>18</v>
          </cell>
          <cell r="R11197" t="str">
            <v>481130011All</v>
          </cell>
          <cell r="S11197">
            <v>25</v>
          </cell>
        </row>
        <row r="11198">
          <cell r="A11198" t="str">
            <v>481170078All</v>
          </cell>
          <cell r="B11198">
            <v>646</v>
          </cell>
          <cell r="R11198" t="str">
            <v>481130016All</v>
          </cell>
          <cell r="S11198">
            <v>27</v>
          </cell>
        </row>
        <row r="11199">
          <cell r="A11199" t="str">
            <v>481170078Irrigated</v>
          </cell>
          <cell r="B11199">
            <v>875</v>
          </cell>
          <cell r="R11199" t="str">
            <v>481130041All</v>
          </cell>
          <cell r="S11199">
            <v>44</v>
          </cell>
        </row>
        <row r="11200">
          <cell r="A11200" t="str">
            <v>481170078Nonirrigated</v>
          </cell>
          <cell r="B11200">
            <v>389</v>
          </cell>
          <cell r="R11200" t="str">
            <v>481130051All</v>
          </cell>
          <cell r="S11200">
            <v>42</v>
          </cell>
        </row>
        <row r="11201">
          <cell r="A11201" t="str">
            <v>481170081All</v>
          </cell>
          <cell r="B11201">
            <v>26</v>
          </cell>
          <cell r="R11201" t="str">
            <v>481130081All</v>
          </cell>
          <cell r="S11201">
            <v>18</v>
          </cell>
        </row>
        <row r="11202">
          <cell r="A11202" t="str">
            <v>481170091All</v>
          </cell>
          <cell r="B11202">
            <v>37</v>
          </cell>
          <cell r="R11202" t="str">
            <v>481150011All</v>
          </cell>
          <cell r="S11202">
            <v>21</v>
          </cell>
        </row>
        <row r="11203">
          <cell r="A11203" t="str">
            <v>481190011All</v>
          </cell>
          <cell r="B11203">
            <v>29</v>
          </cell>
          <cell r="R11203" t="str">
            <v>481150011Irrigated</v>
          </cell>
          <cell r="S11203">
            <v>26</v>
          </cell>
        </row>
        <row r="11204">
          <cell r="A11204" t="str">
            <v>481190016All</v>
          </cell>
          <cell r="B11204">
            <v>31</v>
          </cell>
          <cell r="R11204" t="str">
            <v>481150011NonIrrigated</v>
          </cell>
          <cell r="S11204">
            <v>12</v>
          </cell>
        </row>
        <row r="11205">
          <cell r="A11205" t="str">
            <v>481190018LGRAll</v>
          </cell>
          <cell r="B11205">
            <v>3070</v>
          </cell>
          <cell r="R11205" t="str">
            <v>481150051All</v>
          </cell>
          <cell r="S11205">
            <v>36</v>
          </cell>
        </row>
        <row r="11206">
          <cell r="A11206" t="str">
            <v>481190041All</v>
          </cell>
          <cell r="B11206">
            <v>63</v>
          </cell>
          <cell r="R11206" t="str">
            <v>481150075All</v>
          </cell>
          <cell r="S11206">
            <v>2818</v>
          </cell>
        </row>
        <row r="11207">
          <cell r="A11207" t="str">
            <v>481190051All</v>
          </cell>
          <cell r="B11207">
            <v>41</v>
          </cell>
          <cell r="R11207" t="str">
            <v>481150078All</v>
          </cell>
          <cell r="S11207">
            <v>431</v>
          </cell>
        </row>
        <row r="11208">
          <cell r="A11208" t="str">
            <v>481190081All</v>
          </cell>
          <cell r="B11208">
            <v>15</v>
          </cell>
          <cell r="R11208" t="str">
            <v>481170011All</v>
          </cell>
          <cell r="S11208">
            <v>17</v>
          </cell>
        </row>
        <row r="11209">
          <cell r="A11209" t="str">
            <v>481210011All</v>
          </cell>
          <cell r="B11209">
            <v>18</v>
          </cell>
          <cell r="R11209" t="str">
            <v>481170011Irrigated</v>
          </cell>
          <cell r="S11209">
            <v>29</v>
          </cell>
        </row>
        <row r="11210">
          <cell r="A11210" t="str">
            <v>481210016All</v>
          </cell>
          <cell r="B11210">
            <v>31</v>
          </cell>
          <cell r="R11210" t="str">
            <v>481170011NonIrrigated</v>
          </cell>
          <cell r="S11210">
            <v>13</v>
          </cell>
        </row>
        <row r="11211">
          <cell r="A11211" t="str">
            <v>481210041All</v>
          </cell>
          <cell r="B11211">
            <v>41</v>
          </cell>
          <cell r="R11211" t="str">
            <v>481170016All</v>
          </cell>
          <cell r="S11211">
            <v>25</v>
          </cell>
        </row>
        <row r="11212">
          <cell r="A11212" t="str">
            <v>481210051All</v>
          </cell>
          <cell r="B11212">
            <v>32</v>
          </cell>
          <cell r="R11212" t="str">
            <v>481170016Irrigated</v>
          </cell>
          <cell r="S11212">
            <v>29</v>
          </cell>
        </row>
        <row r="11213">
          <cell r="A11213" t="str">
            <v>481210081All</v>
          </cell>
          <cell r="B11213">
            <v>13</v>
          </cell>
          <cell r="R11213" t="str">
            <v>481170016NonIrrigated</v>
          </cell>
          <cell r="S11213">
            <v>15</v>
          </cell>
        </row>
        <row r="11214">
          <cell r="A11214" t="str">
            <v>481230011All</v>
          </cell>
          <cell r="B11214">
            <v>15</v>
          </cell>
          <cell r="R11214" t="str">
            <v>481170041All</v>
          </cell>
          <cell r="S11214">
            <v>108</v>
          </cell>
        </row>
        <row r="11215">
          <cell r="A11215" t="str">
            <v>481230041All</v>
          </cell>
          <cell r="B11215">
            <v>41</v>
          </cell>
          <cell r="R11215" t="str">
            <v>481170051All</v>
          </cell>
          <cell r="S11215">
            <v>22</v>
          </cell>
        </row>
        <row r="11216">
          <cell r="A11216" t="str">
            <v>481230051All</v>
          </cell>
          <cell r="B11216">
            <v>41</v>
          </cell>
          <cell r="R11216" t="str">
            <v>481170051Irrigated</v>
          </cell>
          <cell r="S11216">
            <v>43</v>
          </cell>
        </row>
        <row r="11217">
          <cell r="A11217" t="str">
            <v>481230075All</v>
          </cell>
          <cell r="B11217">
            <v>851</v>
          </cell>
          <cell r="R11217" t="str">
            <v>481170051NonIrrigated</v>
          </cell>
          <cell r="S11217">
            <v>18</v>
          </cell>
        </row>
        <row r="11218">
          <cell r="A11218" t="str">
            <v>481250011All</v>
          </cell>
          <cell r="B11218">
            <v>10</v>
          </cell>
          <cell r="R11218" t="str">
            <v>481170078All</v>
          </cell>
          <cell r="S11218">
            <v>646</v>
          </cell>
        </row>
        <row r="11219">
          <cell r="A11219" t="str">
            <v>481250051All</v>
          </cell>
          <cell r="B11219">
            <v>21</v>
          </cell>
          <cell r="R11219" t="str">
            <v>481170078Irrigated</v>
          </cell>
          <cell r="S11219">
            <v>875</v>
          </cell>
        </row>
        <row r="11220">
          <cell r="A11220" t="str">
            <v>481250075All</v>
          </cell>
          <cell r="B11220">
            <v>1087</v>
          </cell>
          <cell r="R11220" t="str">
            <v>481170078NonIrrigated</v>
          </cell>
          <cell r="S11220">
            <v>389</v>
          </cell>
        </row>
        <row r="11221">
          <cell r="A11221" t="str">
            <v>481270011All</v>
          </cell>
          <cell r="B11221">
            <v>16</v>
          </cell>
          <cell r="R11221" t="str">
            <v>481170081All</v>
          </cell>
          <cell r="S11221">
            <v>26</v>
          </cell>
        </row>
        <row r="11222">
          <cell r="A11222" t="str">
            <v>481270011Irrigated</v>
          </cell>
          <cell r="B11222">
            <v>20</v>
          </cell>
          <cell r="R11222" t="str">
            <v>481170091All</v>
          </cell>
          <cell r="S11222">
            <v>37</v>
          </cell>
        </row>
        <row r="11223">
          <cell r="A11223" t="str">
            <v>481270011Nonirrigated</v>
          </cell>
          <cell r="B11223">
            <v>11</v>
          </cell>
          <cell r="R11223" t="str">
            <v>481190011All</v>
          </cell>
          <cell r="S11223">
            <v>29</v>
          </cell>
        </row>
        <row r="11224">
          <cell r="A11224" t="str">
            <v>481270041All</v>
          </cell>
          <cell r="B11224">
            <v>27</v>
          </cell>
          <cell r="R11224" t="str">
            <v>481190016All</v>
          </cell>
          <cell r="S11224">
            <v>31</v>
          </cell>
        </row>
        <row r="11225">
          <cell r="A11225" t="str">
            <v>481270051All</v>
          </cell>
          <cell r="B11225">
            <v>50</v>
          </cell>
          <cell r="R11225" t="str">
            <v>481190018LGRAll</v>
          </cell>
          <cell r="S11225">
            <v>3070</v>
          </cell>
        </row>
        <row r="11226">
          <cell r="A11226" t="str">
            <v>481290011All</v>
          </cell>
          <cell r="B11226">
            <v>16</v>
          </cell>
          <cell r="R11226" t="str">
            <v>481190041All</v>
          </cell>
          <cell r="S11226">
            <v>63</v>
          </cell>
        </row>
        <row r="11227">
          <cell r="A11227" t="str">
            <v>481290041All</v>
          </cell>
          <cell r="B11227">
            <v>113</v>
          </cell>
          <cell r="R11227" t="str">
            <v>481190051All</v>
          </cell>
          <cell r="S11227">
            <v>41</v>
          </cell>
        </row>
        <row r="11228">
          <cell r="A11228" t="str">
            <v>481290051All</v>
          </cell>
          <cell r="B11228">
            <v>23</v>
          </cell>
          <cell r="R11228" t="str">
            <v>481190081All</v>
          </cell>
          <cell r="S11228">
            <v>15</v>
          </cell>
        </row>
        <row r="11229">
          <cell r="A11229" t="str">
            <v>481290051Irrigated</v>
          </cell>
          <cell r="B11229">
            <v>34</v>
          </cell>
          <cell r="R11229" t="str">
            <v>481210011All</v>
          </cell>
          <cell r="S11229">
            <v>18</v>
          </cell>
        </row>
        <row r="11230">
          <cell r="A11230" t="str">
            <v>481290051Nonirrigated</v>
          </cell>
          <cell r="B11230">
            <v>20</v>
          </cell>
          <cell r="R11230" t="str">
            <v>481210016All</v>
          </cell>
          <cell r="S11230">
            <v>31</v>
          </cell>
        </row>
        <row r="11231">
          <cell r="A11231" t="str">
            <v>481290075All</v>
          </cell>
          <cell r="B11231">
            <v>1961</v>
          </cell>
          <cell r="R11231" t="str">
            <v>481210041All</v>
          </cell>
          <cell r="S11231">
            <v>41</v>
          </cell>
        </row>
        <row r="11232">
          <cell r="A11232" t="str">
            <v>481310011All</v>
          </cell>
          <cell r="B11232">
            <v>11</v>
          </cell>
          <cell r="R11232" t="str">
            <v>481210051All</v>
          </cell>
          <cell r="S11232">
            <v>32</v>
          </cell>
        </row>
        <row r="11233">
          <cell r="A11233" t="str">
            <v>481310041All</v>
          </cell>
          <cell r="B11233">
            <v>27</v>
          </cell>
          <cell r="R11233" t="str">
            <v>481210081All</v>
          </cell>
          <cell r="S11233">
            <v>13</v>
          </cell>
        </row>
        <row r="11234">
          <cell r="A11234" t="str">
            <v>481310051All</v>
          </cell>
          <cell r="B11234">
            <v>25</v>
          </cell>
          <cell r="R11234" t="str">
            <v>481230011All</v>
          </cell>
          <cell r="S11234">
            <v>15</v>
          </cell>
        </row>
        <row r="11235">
          <cell r="A11235" t="str">
            <v>481310075All</v>
          </cell>
          <cell r="B11235">
            <v>1729</v>
          </cell>
          <cell r="R11235" t="str">
            <v>481230041All</v>
          </cell>
          <cell r="S11235">
            <v>41</v>
          </cell>
        </row>
        <row r="11236">
          <cell r="A11236" t="str">
            <v>481330011All</v>
          </cell>
          <cell r="B11236">
            <v>13</v>
          </cell>
          <cell r="R11236" t="str">
            <v>481230051All</v>
          </cell>
          <cell r="S11236">
            <v>41</v>
          </cell>
        </row>
        <row r="11237">
          <cell r="A11237" t="str">
            <v>481330016All</v>
          </cell>
          <cell r="B11237">
            <v>26</v>
          </cell>
          <cell r="R11237" t="str">
            <v>481230075All</v>
          </cell>
          <cell r="S11237">
            <v>851</v>
          </cell>
        </row>
        <row r="11238">
          <cell r="A11238" t="str">
            <v>481330051All</v>
          </cell>
          <cell r="B11238">
            <v>20</v>
          </cell>
          <cell r="R11238" t="str">
            <v>481250011All</v>
          </cell>
          <cell r="S11238">
            <v>10</v>
          </cell>
        </row>
        <row r="11239">
          <cell r="A11239" t="str">
            <v>481330075All</v>
          </cell>
          <cell r="B11239">
            <v>888</v>
          </cell>
          <cell r="R11239" t="str">
            <v>481250051All</v>
          </cell>
          <cell r="S11239">
            <v>21</v>
          </cell>
        </row>
        <row r="11240">
          <cell r="A11240" t="str">
            <v>481330075Irrigated</v>
          </cell>
          <cell r="B11240">
            <v>1188</v>
          </cell>
          <cell r="R11240" t="str">
            <v>481250075All</v>
          </cell>
          <cell r="S11240">
            <v>1087</v>
          </cell>
        </row>
        <row r="11241">
          <cell r="A11241" t="str">
            <v>481330075Nonirrigated</v>
          </cell>
          <cell r="B11241">
            <v>473</v>
          </cell>
          <cell r="R11241" t="str">
            <v>481270011All</v>
          </cell>
          <cell r="S11241">
            <v>16</v>
          </cell>
        </row>
        <row r="11242">
          <cell r="A11242" t="str">
            <v>481390011All</v>
          </cell>
          <cell r="B11242">
            <v>22</v>
          </cell>
          <cell r="R11242" t="str">
            <v>481270011Irrigated</v>
          </cell>
          <cell r="S11242">
            <v>20</v>
          </cell>
        </row>
        <row r="11243">
          <cell r="A11243" t="str">
            <v>481390016All</v>
          </cell>
          <cell r="B11243">
            <v>31</v>
          </cell>
          <cell r="R11243" t="str">
            <v>481270011NonIrrigated</v>
          </cell>
          <cell r="S11243">
            <v>11</v>
          </cell>
        </row>
        <row r="11244">
          <cell r="A11244" t="str">
            <v>481390041All</v>
          </cell>
          <cell r="B11244">
            <v>48</v>
          </cell>
          <cell r="R11244" t="str">
            <v>481270041All</v>
          </cell>
          <cell r="S11244">
            <v>27</v>
          </cell>
        </row>
        <row r="11245">
          <cell r="A11245" t="str">
            <v>481390051All</v>
          </cell>
          <cell r="B11245">
            <v>45</v>
          </cell>
          <cell r="R11245" t="str">
            <v>481270051All</v>
          </cell>
          <cell r="S11245">
            <v>50</v>
          </cell>
        </row>
        <row r="11246">
          <cell r="A11246" t="str">
            <v>481390078All</v>
          </cell>
          <cell r="B11246">
            <v>430</v>
          </cell>
          <cell r="R11246" t="str">
            <v>481290011All</v>
          </cell>
          <cell r="S11246">
            <v>16</v>
          </cell>
        </row>
        <row r="11247">
          <cell r="A11247" t="str">
            <v>481390081All</v>
          </cell>
          <cell r="B11247">
            <v>18</v>
          </cell>
          <cell r="R11247" t="str">
            <v>481290041All</v>
          </cell>
          <cell r="S11247">
            <v>113</v>
          </cell>
        </row>
        <row r="11248">
          <cell r="A11248" t="str">
            <v>481410011All</v>
          </cell>
          <cell r="B11248">
            <v>43</v>
          </cell>
          <cell r="R11248" t="str">
            <v>481290051All</v>
          </cell>
          <cell r="S11248">
            <v>23</v>
          </cell>
        </row>
        <row r="11249">
          <cell r="A11249" t="str">
            <v>481410051All</v>
          </cell>
          <cell r="B11249">
            <v>34</v>
          </cell>
          <cell r="R11249" t="str">
            <v>481290051Irrigated</v>
          </cell>
          <cell r="S11249">
            <v>34</v>
          </cell>
        </row>
        <row r="11250">
          <cell r="A11250" t="str">
            <v>481430011All</v>
          </cell>
          <cell r="B11250">
            <v>15</v>
          </cell>
          <cell r="R11250" t="str">
            <v>481290051NonIrrigated</v>
          </cell>
          <cell r="S11250">
            <v>20</v>
          </cell>
        </row>
        <row r="11251">
          <cell r="A11251" t="str">
            <v>481430016All</v>
          </cell>
          <cell r="B11251">
            <v>28</v>
          </cell>
          <cell r="R11251" t="str">
            <v>481290075All</v>
          </cell>
          <cell r="S11251">
            <v>1961</v>
          </cell>
        </row>
        <row r="11252">
          <cell r="A11252" t="str">
            <v>481430041All</v>
          </cell>
          <cell r="B11252">
            <v>11</v>
          </cell>
          <cell r="R11252" t="str">
            <v>481310011All</v>
          </cell>
          <cell r="S11252">
            <v>11</v>
          </cell>
        </row>
        <row r="11253">
          <cell r="A11253" t="str">
            <v>481430041Irrigated</v>
          </cell>
          <cell r="B11253">
            <v>15</v>
          </cell>
          <cell r="R11253" t="str">
            <v>481310041All</v>
          </cell>
          <cell r="S11253">
            <v>27</v>
          </cell>
        </row>
        <row r="11254">
          <cell r="A11254" t="str">
            <v>481430041Nonirrigated</v>
          </cell>
          <cell r="B11254">
            <v>7</v>
          </cell>
          <cell r="R11254" t="str">
            <v>481310051All</v>
          </cell>
          <cell r="S11254">
            <v>25</v>
          </cell>
        </row>
        <row r="11255">
          <cell r="A11255" t="str">
            <v>481430051All</v>
          </cell>
          <cell r="B11255">
            <v>18</v>
          </cell>
          <cell r="R11255" t="str">
            <v>481310075All</v>
          </cell>
          <cell r="S11255">
            <v>1729</v>
          </cell>
        </row>
        <row r="11256">
          <cell r="A11256" t="str">
            <v>481430075All</v>
          </cell>
          <cell r="B11256">
            <v>1002</v>
          </cell>
          <cell r="R11256" t="str">
            <v>481330011All</v>
          </cell>
          <cell r="S11256">
            <v>13</v>
          </cell>
        </row>
        <row r="11257">
          <cell r="A11257" t="str">
            <v>481450011All</v>
          </cell>
          <cell r="B11257">
            <v>21</v>
          </cell>
          <cell r="R11257" t="str">
            <v>481330016All</v>
          </cell>
          <cell r="S11257">
            <v>26</v>
          </cell>
        </row>
        <row r="11258">
          <cell r="A11258" t="str">
            <v>481450016All</v>
          </cell>
          <cell r="B11258">
            <v>29</v>
          </cell>
          <cell r="R11258" t="str">
            <v>481330051All</v>
          </cell>
          <cell r="S11258">
            <v>20</v>
          </cell>
        </row>
        <row r="11259">
          <cell r="A11259" t="str">
            <v>481450041All</v>
          </cell>
          <cell r="B11259">
            <v>60</v>
          </cell>
          <cell r="R11259" t="str">
            <v>481330075All</v>
          </cell>
          <cell r="S11259">
            <v>888</v>
          </cell>
        </row>
        <row r="11260">
          <cell r="A11260" t="str">
            <v>481450051All</v>
          </cell>
          <cell r="B11260">
            <v>44</v>
          </cell>
          <cell r="R11260" t="str">
            <v>481330075Irrigated</v>
          </cell>
          <cell r="S11260">
            <v>1188</v>
          </cell>
        </row>
        <row r="11261">
          <cell r="A11261" t="str">
            <v>481450081All</v>
          </cell>
          <cell r="B11261">
            <v>18</v>
          </cell>
          <cell r="R11261" t="str">
            <v>481330075NonIrrigated</v>
          </cell>
          <cell r="S11261">
            <v>473</v>
          </cell>
        </row>
        <row r="11262">
          <cell r="A11262" t="str">
            <v>481470011All</v>
          </cell>
          <cell r="B11262">
            <v>22</v>
          </cell>
          <cell r="R11262" t="str">
            <v>481390011All</v>
          </cell>
          <cell r="S11262">
            <v>22</v>
          </cell>
        </row>
        <row r="11263">
          <cell r="A11263" t="str">
            <v>481470016All</v>
          </cell>
          <cell r="B11263">
            <v>28</v>
          </cell>
          <cell r="R11263" t="str">
            <v>481390016All</v>
          </cell>
          <cell r="S11263">
            <v>31</v>
          </cell>
        </row>
        <row r="11264">
          <cell r="A11264" t="str">
            <v>481470041All</v>
          </cell>
          <cell r="B11264">
            <v>48</v>
          </cell>
          <cell r="R11264" t="str">
            <v>481390041All</v>
          </cell>
          <cell r="S11264">
            <v>48</v>
          </cell>
        </row>
        <row r="11265">
          <cell r="A11265" t="str">
            <v>481470051All</v>
          </cell>
          <cell r="B11265">
            <v>42</v>
          </cell>
          <cell r="R11265" t="str">
            <v>481390051All</v>
          </cell>
          <cell r="S11265">
            <v>45</v>
          </cell>
        </row>
        <row r="11266">
          <cell r="A11266" t="str">
            <v>481470075All</v>
          </cell>
          <cell r="B11266">
            <v>928</v>
          </cell>
          <cell r="R11266" t="str">
            <v>481390078All</v>
          </cell>
          <cell r="S11266">
            <v>430</v>
          </cell>
        </row>
        <row r="11267">
          <cell r="A11267" t="str">
            <v>481470081All</v>
          </cell>
          <cell r="B11267">
            <v>13</v>
          </cell>
          <cell r="R11267" t="str">
            <v>481390081All</v>
          </cell>
          <cell r="S11267">
            <v>18</v>
          </cell>
        </row>
        <row r="11268">
          <cell r="A11268" t="str">
            <v>481490011All</v>
          </cell>
          <cell r="B11268">
            <v>19</v>
          </cell>
          <cell r="R11268" t="str">
            <v>481410011All</v>
          </cell>
          <cell r="S11268">
            <v>43</v>
          </cell>
        </row>
        <row r="11269">
          <cell r="A11269" t="str">
            <v>481490041All</v>
          </cell>
          <cell r="B11269">
            <v>46</v>
          </cell>
          <cell r="R11269" t="str">
            <v>481410051All</v>
          </cell>
          <cell r="S11269">
            <v>34</v>
          </cell>
        </row>
        <row r="11270">
          <cell r="A11270" t="str">
            <v>481490051All</v>
          </cell>
          <cell r="B11270">
            <v>42</v>
          </cell>
          <cell r="R11270" t="str">
            <v>481430011All</v>
          </cell>
          <cell r="S11270">
            <v>15</v>
          </cell>
        </row>
        <row r="11271">
          <cell r="A11271" t="str">
            <v>481490081All</v>
          </cell>
          <cell r="B11271">
            <v>16</v>
          </cell>
          <cell r="R11271" t="str">
            <v>481430016All</v>
          </cell>
          <cell r="S11271">
            <v>28</v>
          </cell>
        </row>
        <row r="11272">
          <cell r="A11272" t="str">
            <v>481510011All</v>
          </cell>
          <cell r="B11272">
            <v>13</v>
          </cell>
          <cell r="R11272" t="str">
            <v>481430041All</v>
          </cell>
          <cell r="S11272">
            <v>11</v>
          </cell>
        </row>
        <row r="11273">
          <cell r="A11273" t="str">
            <v>481510016All</v>
          </cell>
          <cell r="B11273">
            <v>15</v>
          </cell>
          <cell r="R11273" t="str">
            <v>481430041Irrigated</v>
          </cell>
          <cell r="S11273">
            <v>15</v>
          </cell>
        </row>
        <row r="11274">
          <cell r="A11274" t="str">
            <v>481510051All</v>
          </cell>
          <cell r="B11274">
            <v>14</v>
          </cell>
          <cell r="R11274" t="str">
            <v>481430041NonIrrigated</v>
          </cell>
          <cell r="S11274">
            <v>7</v>
          </cell>
        </row>
        <row r="11275">
          <cell r="A11275" t="str">
            <v>481530011All</v>
          </cell>
          <cell r="B11275">
            <v>13</v>
          </cell>
          <cell r="R11275" t="str">
            <v>481430051All</v>
          </cell>
          <cell r="S11275">
            <v>18</v>
          </cell>
        </row>
        <row r="11276">
          <cell r="A11276" t="str">
            <v>481530041All</v>
          </cell>
          <cell r="B11276">
            <v>91</v>
          </cell>
          <cell r="R11276" t="str">
            <v>481430075All</v>
          </cell>
          <cell r="S11276">
            <v>1002</v>
          </cell>
        </row>
        <row r="11277">
          <cell r="A11277" t="str">
            <v>481530051All</v>
          </cell>
          <cell r="B11277">
            <v>40</v>
          </cell>
          <cell r="R11277" t="str">
            <v>481450011All</v>
          </cell>
          <cell r="S11277">
            <v>21</v>
          </cell>
        </row>
        <row r="11278">
          <cell r="A11278" t="str">
            <v>481530051Irrigated</v>
          </cell>
          <cell r="B11278">
            <v>54</v>
          </cell>
          <cell r="R11278" t="str">
            <v>481450016All</v>
          </cell>
          <cell r="S11278">
            <v>29</v>
          </cell>
        </row>
        <row r="11279">
          <cell r="A11279" t="str">
            <v>481530051Nonirrigated</v>
          </cell>
          <cell r="B11279">
            <v>21</v>
          </cell>
          <cell r="R11279" t="str">
            <v>481450041All</v>
          </cell>
          <cell r="S11279">
            <v>60</v>
          </cell>
        </row>
        <row r="11280">
          <cell r="A11280" t="str">
            <v>481530078All</v>
          </cell>
          <cell r="B11280">
            <v>828</v>
          </cell>
          <cell r="R11280" t="str">
            <v>481450051All</v>
          </cell>
          <cell r="S11280">
            <v>44</v>
          </cell>
        </row>
        <row r="11281">
          <cell r="A11281" t="str">
            <v>481530081All</v>
          </cell>
          <cell r="B11281">
            <v>26</v>
          </cell>
          <cell r="R11281" t="str">
            <v>481450081All</v>
          </cell>
          <cell r="S11281">
            <v>18</v>
          </cell>
        </row>
        <row r="11282">
          <cell r="A11282" t="str">
            <v>481530091All</v>
          </cell>
          <cell r="B11282">
            <v>27</v>
          </cell>
          <cell r="R11282" t="str">
            <v>481470011All</v>
          </cell>
          <cell r="S11282">
            <v>22</v>
          </cell>
        </row>
        <row r="11283">
          <cell r="A11283" t="str">
            <v>481530396All</v>
          </cell>
          <cell r="B11283">
            <v>473</v>
          </cell>
          <cell r="R11283" t="str">
            <v>481470016All</v>
          </cell>
          <cell r="S11283">
            <v>28</v>
          </cell>
        </row>
        <row r="11284">
          <cell r="A11284" t="str">
            <v>481550011All</v>
          </cell>
          <cell r="B11284">
            <v>15</v>
          </cell>
          <cell r="R11284" t="str">
            <v>481470041All</v>
          </cell>
          <cell r="S11284">
            <v>48</v>
          </cell>
        </row>
        <row r="11285">
          <cell r="A11285" t="str">
            <v>481550016All</v>
          </cell>
          <cell r="B11285">
            <v>18</v>
          </cell>
          <cell r="R11285" t="str">
            <v>481470051All</v>
          </cell>
          <cell r="S11285">
            <v>42</v>
          </cell>
        </row>
        <row r="11286">
          <cell r="A11286" t="str">
            <v>481550051All</v>
          </cell>
          <cell r="B11286">
            <v>15</v>
          </cell>
          <cell r="R11286" t="str">
            <v>481470075All</v>
          </cell>
          <cell r="S11286">
            <v>928</v>
          </cell>
        </row>
        <row r="11287">
          <cell r="A11287" t="str">
            <v>481550075All</v>
          </cell>
          <cell r="B11287">
            <v>2014</v>
          </cell>
          <cell r="R11287" t="str">
            <v>481470081All</v>
          </cell>
          <cell r="S11287">
            <v>13</v>
          </cell>
        </row>
        <row r="11288">
          <cell r="A11288" t="str">
            <v>481570011All</v>
          </cell>
          <cell r="B11288">
            <v>22</v>
          </cell>
          <cell r="R11288" t="str">
            <v>481490011All</v>
          </cell>
          <cell r="S11288">
            <v>19</v>
          </cell>
        </row>
        <row r="11289">
          <cell r="A11289" t="str">
            <v>481570018LGRAll</v>
          </cell>
          <cell r="B11289">
            <v>5764</v>
          </cell>
          <cell r="R11289" t="str">
            <v>481490041All</v>
          </cell>
          <cell r="S11289">
            <v>46</v>
          </cell>
        </row>
        <row r="11290">
          <cell r="A11290" t="str">
            <v>481570041All</v>
          </cell>
          <cell r="B11290">
            <v>57</v>
          </cell>
          <cell r="R11290" t="str">
            <v>481490051All</v>
          </cell>
          <cell r="S11290">
            <v>42</v>
          </cell>
        </row>
        <row r="11291">
          <cell r="A11291" t="str">
            <v>481570051All</v>
          </cell>
          <cell r="B11291">
            <v>48</v>
          </cell>
          <cell r="R11291" t="str">
            <v>481490081All</v>
          </cell>
          <cell r="S11291">
            <v>16</v>
          </cell>
        </row>
        <row r="11292">
          <cell r="A11292" t="str">
            <v>481570081All</v>
          </cell>
          <cell r="B11292">
            <v>10</v>
          </cell>
          <cell r="R11292" t="str">
            <v>481510011All</v>
          </cell>
          <cell r="S11292">
            <v>13</v>
          </cell>
        </row>
        <row r="11293">
          <cell r="A11293" t="str">
            <v>481590011All</v>
          </cell>
          <cell r="B11293">
            <v>22</v>
          </cell>
          <cell r="R11293" t="str">
            <v>481510016All</v>
          </cell>
          <cell r="S11293">
            <v>15</v>
          </cell>
        </row>
        <row r="11294">
          <cell r="A11294" t="str">
            <v>481590051All</v>
          </cell>
          <cell r="B11294">
            <v>41</v>
          </cell>
          <cell r="R11294" t="str">
            <v>481510051All</v>
          </cell>
          <cell r="S11294">
            <v>14</v>
          </cell>
        </row>
        <row r="11295">
          <cell r="A11295" t="str">
            <v>481590081All</v>
          </cell>
          <cell r="B11295">
            <v>14</v>
          </cell>
          <cell r="R11295" t="str">
            <v>481530011All</v>
          </cell>
          <cell r="S11295">
            <v>13</v>
          </cell>
        </row>
        <row r="11296">
          <cell r="A11296" t="str">
            <v>481630011All</v>
          </cell>
          <cell r="B11296">
            <v>22</v>
          </cell>
          <cell r="R11296" t="str">
            <v>481530041All</v>
          </cell>
          <cell r="S11296">
            <v>91</v>
          </cell>
        </row>
        <row r="11297">
          <cell r="A11297" t="str">
            <v>481630011Irrigated</v>
          </cell>
          <cell r="B11297">
            <v>25</v>
          </cell>
          <cell r="R11297" t="str">
            <v>481530051All</v>
          </cell>
          <cell r="S11297">
            <v>40</v>
          </cell>
        </row>
        <row r="11298">
          <cell r="A11298" t="str">
            <v>481630011Nonirrigated</v>
          </cell>
          <cell r="B11298">
            <v>13</v>
          </cell>
          <cell r="R11298" t="str">
            <v>481530051Irrigated</v>
          </cell>
          <cell r="S11298">
            <v>54</v>
          </cell>
        </row>
        <row r="11299">
          <cell r="A11299" t="str">
            <v>481630016All</v>
          </cell>
          <cell r="B11299">
            <v>20</v>
          </cell>
          <cell r="R11299" t="str">
            <v>481530051NonIrrigated</v>
          </cell>
          <cell r="S11299">
            <v>21</v>
          </cell>
        </row>
        <row r="11300">
          <cell r="A11300" t="str">
            <v>481630016Irrigated</v>
          </cell>
          <cell r="B11300">
            <v>27</v>
          </cell>
          <cell r="R11300" t="str">
            <v>481530078All</v>
          </cell>
          <cell r="S11300">
            <v>828</v>
          </cell>
        </row>
        <row r="11301">
          <cell r="A11301" t="str">
            <v>481630016Nonirrigated</v>
          </cell>
          <cell r="B11301">
            <v>14</v>
          </cell>
          <cell r="R11301" t="str">
            <v>481530081All</v>
          </cell>
          <cell r="S11301">
            <v>26</v>
          </cell>
        </row>
        <row r="11302">
          <cell r="A11302" t="str">
            <v>481630041All</v>
          </cell>
          <cell r="B11302">
            <v>78</v>
          </cell>
          <cell r="R11302" t="str">
            <v>481530091All</v>
          </cell>
          <cell r="S11302">
            <v>27</v>
          </cell>
        </row>
        <row r="11303">
          <cell r="A11303" t="str">
            <v>481630051All</v>
          </cell>
          <cell r="B11303">
            <v>36</v>
          </cell>
          <cell r="R11303" t="str">
            <v>481530396All</v>
          </cell>
          <cell r="S11303">
            <v>473</v>
          </cell>
        </row>
        <row r="11304">
          <cell r="A11304" t="str">
            <v>481630051Irrigated</v>
          </cell>
          <cell r="B11304">
            <v>46</v>
          </cell>
          <cell r="R11304" t="str">
            <v>481550011All</v>
          </cell>
          <cell r="S11304">
            <v>15</v>
          </cell>
        </row>
        <row r="11305">
          <cell r="A11305" t="str">
            <v>481630051Nonirrigated</v>
          </cell>
          <cell r="B11305">
            <v>22</v>
          </cell>
          <cell r="R11305" t="str">
            <v>481550016All</v>
          </cell>
          <cell r="S11305">
            <v>18</v>
          </cell>
        </row>
        <row r="11306">
          <cell r="A11306" t="str">
            <v>481630075All</v>
          </cell>
          <cell r="B11306">
            <v>2584</v>
          </cell>
          <cell r="R11306" t="str">
            <v>481550051All</v>
          </cell>
          <cell r="S11306">
            <v>15</v>
          </cell>
        </row>
        <row r="11307">
          <cell r="A11307" t="str">
            <v>481650011All</v>
          </cell>
          <cell r="B11307">
            <v>18</v>
          </cell>
          <cell r="R11307" t="str">
            <v>481550075All</v>
          </cell>
          <cell r="S11307">
            <v>2014</v>
          </cell>
        </row>
        <row r="11308">
          <cell r="A11308" t="str">
            <v>481650051All</v>
          </cell>
          <cell r="B11308">
            <v>30</v>
          </cell>
          <cell r="R11308" t="str">
            <v>481570011All</v>
          </cell>
          <cell r="S11308">
            <v>22</v>
          </cell>
        </row>
        <row r="11309">
          <cell r="A11309" t="str">
            <v>481650051Irrigated</v>
          </cell>
          <cell r="B11309">
            <v>32</v>
          </cell>
          <cell r="R11309" t="str">
            <v>481570018LGRAll</v>
          </cell>
          <cell r="S11309">
            <v>5764</v>
          </cell>
        </row>
        <row r="11310">
          <cell r="A11310" t="str">
            <v>481650051Nonirrigated</v>
          </cell>
          <cell r="B11310">
            <v>15</v>
          </cell>
          <cell r="R11310" t="str">
            <v>481570041All</v>
          </cell>
          <cell r="S11310">
            <v>57</v>
          </cell>
        </row>
        <row r="11311">
          <cell r="A11311" t="str">
            <v>481650075All</v>
          </cell>
          <cell r="B11311">
            <v>2307</v>
          </cell>
          <cell r="R11311" t="str">
            <v>481570051All</v>
          </cell>
          <cell r="S11311">
            <v>48</v>
          </cell>
        </row>
        <row r="11312">
          <cell r="A11312" t="str">
            <v>481650081All</v>
          </cell>
          <cell r="B11312">
            <v>21</v>
          </cell>
          <cell r="R11312" t="str">
            <v>481570081All</v>
          </cell>
          <cell r="S11312">
            <v>10</v>
          </cell>
        </row>
        <row r="11313">
          <cell r="A11313" t="str">
            <v>481670018LGRAll</v>
          </cell>
          <cell r="B11313">
            <v>3594</v>
          </cell>
          <cell r="R11313" t="str">
            <v>481590011All</v>
          </cell>
          <cell r="S11313">
            <v>22</v>
          </cell>
        </row>
        <row r="11314">
          <cell r="A11314" t="str">
            <v>481670041All</v>
          </cell>
          <cell r="B11314">
            <v>53</v>
          </cell>
          <cell r="R11314" t="str">
            <v>481590051All</v>
          </cell>
          <cell r="S11314">
            <v>41</v>
          </cell>
        </row>
        <row r="11315">
          <cell r="A11315" t="str">
            <v>481670051All</v>
          </cell>
          <cell r="B11315">
            <v>47</v>
          </cell>
          <cell r="R11315" t="str">
            <v>481590081All</v>
          </cell>
          <cell r="S11315">
            <v>14</v>
          </cell>
        </row>
        <row r="11316">
          <cell r="A11316" t="str">
            <v>481670081All</v>
          </cell>
          <cell r="B11316">
            <v>15</v>
          </cell>
          <cell r="R11316" t="str">
            <v>481630011All</v>
          </cell>
          <cell r="S11316">
            <v>22</v>
          </cell>
        </row>
        <row r="11317">
          <cell r="A11317" t="str">
            <v>481690011All</v>
          </cell>
          <cell r="B11317">
            <v>14</v>
          </cell>
          <cell r="R11317" t="str">
            <v>481630011Irrigated</v>
          </cell>
          <cell r="S11317">
            <v>25</v>
          </cell>
        </row>
        <row r="11318">
          <cell r="A11318" t="str">
            <v>481690051All</v>
          </cell>
          <cell r="B11318">
            <v>18</v>
          </cell>
          <cell r="R11318" t="str">
            <v>481630011NonIrrigated</v>
          </cell>
          <cell r="S11318">
            <v>13</v>
          </cell>
        </row>
        <row r="11319">
          <cell r="A11319" t="str">
            <v>481710011All</v>
          </cell>
          <cell r="B11319">
            <v>16</v>
          </cell>
          <cell r="R11319" t="str">
            <v>481630016All</v>
          </cell>
          <cell r="S11319">
            <v>20</v>
          </cell>
        </row>
        <row r="11320">
          <cell r="A11320" t="str">
            <v>481710016All</v>
          </cell>
          <cell r="B11320">
            <v>23</v>
          </cell>
          <cell r="R11320" t="str">
            <v>481630016Irrigated</v>
          </cell>
          <cell r="S11320">
            <v>27</v>
          </cell>
        </row>
        <row r="11321">
          <cell r="A11321" t="str">
            <v>481710041All</v>
          </cell>
          <cell r="B11321">
            <v>34</v>
          </cell>
          <cell r="R11321" t="str">
            <v>481630016NonIrrigated</v>
          </cell>
          <cell r="S11321">
            <v>14</v>
          </cell>
        </row>
        <row r="11322">
          <cell r="A11322" t="str">
            <v>481710051All</v>
          </cell>
          <cell r="B11322">
            <v>27</v>
          </cell>
          <cell r="R11322" t="str">
            <v>481630041All</v>
          </cell>
          <cell r="S11322">
            <v>78</v>
          </cell>
        </row>
        <row r="11323">
          <cell r="A11323" t="str">
            <v>481730011All</v>
          </cell>
          <cell r="B11323">
            <v>11</v>
          </cell>
          <cell r="R11323" t="str">
            <v>481630051All</v>
          </cell>
          <cell r="S11323">
            <v>36</v>
          </cell>
        </row>
        <row r="11324">
          <cell r="A11324" t="str">
            <v>481730051All</v>
          </cell>
          <cell r="B11324">
            <v>20</v>
          </cell>
          <cell r="R11324" t="str">
            <v>481630051Irrigated</v>
          </cell>
          <cell r="S11324">
            <v>46</v>
          </cell>
        </row>
        <row r="11325">
          <cell r="A11325" t="str">
            <v>481750011All</v>
          </cell>
          <cell r="B11325">
            <v>15</v>
          </cell>
          <cell r="R11325" t="str">
            <v>481630051NonIrrigated</v>
          </cell>
          <cell r="S11325">
            <v>22</v>
          </cell>
        </row>
        <row r="11326">
          <cell r="A11326" t="str">
            <v>481750041All</v>
          </cell>
          <cell r="B11326">
            <v>33</v>
          </cell>
          <cell r="R11326" t="str">
            <v>481630075All</v>
          </cell>
          <cell r="S11326">
            <v>2584</v>
          </cell>
        </row>
        <row r="11327">
          <cell r="A11327" t="str">
            <v>481750051All</v>
          </cell>
          <cell r="B11327">
            <v>39</v>
          </cell>
          <cell r="R11327" t="str">
            <v>481650011All</v>
          </cell>
          <cell r="S11327">
            <v>18</v>
          </cell>
        </row>
        <row r="11328">
          <cell r="A11328" t="str">
            <v>481770011All</v>
          </cell>
          <cell r="B11328">
            <v>17</v>
          </cell>
          <cell r="R11328" t="str">
            <v>481650051All</v>
          </cell>
          <cell r="S11328">
            <v>30</v>
          </cell>
        </row>
        <row r="11329">
          <cell r="A11329" t="str">
            <v>481770041All</v>
          </cell>
          <cell r="B11329">
            <v>41</v>
          </cell>
          <cell r="R11329" t="str">
            <v>481650051Irrigated</v>
          </cell>
          <cell r="S11329">
            <v>32</v>
          </cell>
        </row>
        <row r="11330">
          <cell r="A11330" t="str">
            <v>481770051All</v>
          </cell>
          <cell r="B11330">
            <v>42</v>
          </cell>
          <cell r="R11330" t="str">
            <v>481650051NonIrrigated</v>
          </cell>
          <cell r="S11330">
            <v>15</v>
          </cell>
        </row>
        <row r="11331">
          <cell r="A11331" t="str">
            <v>481790011All</v>
          </cell>
          <cell r="B11331">
            <v>15</v>
          </cell>
          <cell r="R11331" t="str">
            <v>481650075All</v>
          </cell>
          <cell r="S11331">
            <v>2307</v>
          </cell>
        </row>
        <row r="11332">
          <cell r="A11332" t="str">
            <v>481790041All</v>
          </cell>
          <cell r="B11332">
            <v>130</v>
          </cell>
          <cell r="R11332" t="str">
            <v>481650081All</v>
          </cell>
          <cell r="S11332">
            <v>21</v>
          </cell>
        </row>
        <row r="11333">
          <cell r="A11333" t="str">
            <v>481790051All</v>
          </cell>
          <cell r="B11333">
            <v>33</v>
          </cell>
          <cell r="R11333" t="str">
            <v>481670018LGRAll</v>
          </cell>
          <cell r="S11333">
            <v>3594</v>
          </cell>
        </row>
        <row r="11334">
          <cell r="A11334" t="str">
            <v>481790078All</v>
          </cell>
          <cell r="B11334">
            <v>554</v>
          </cell>
          <cell r="R11334" t="str">
            <v>481670041All</v>
          </cell>
          <cell r="S11334">
            <v>53</v>
          </cell>
        </row>
        <row r="11335">
          <cell r="A11335" t="str">
            <v>481790081All</v>
          </cell>
          <cell r="B11335">
            <v>27</v>
          </cell>
          <cell r="R11335" t="str">
            <v>481670051All</v>
          </cell>
          <cell r="S11335">
            <v>47</v>
          </cell>
        </row>
        <row r="11336">
          <cell r="A11336" t="str">
            <v>481810011All</v>
          </cell>
          <cell r="B11336">
            <v>27</v>
          </cell>
          <cell r="R11336" t="str">
            <v>481670081All</v>
          </cell>
          <cell r="S11336">
            <v>15</v>
          </cell>
        </row>
        <row r="11337">
          <cell r="A11337" t="str">
            <v>481810016All</v>
          </cell>
          <cell r="B11337">
            <v>31</v>
          </cell>
          <cell r="R11337" t="str">
            <v>481690011All</v>
          </cell>
          <cell r="S11337">
            <v>14</v>
          </cell>
        </row>
        <row r="11338">
          <cell r="A11338" t="str">
            <v>481810041All</v>
          </cell>
          <cell r="B11338">
            <v>52</v>
          </cell>
          <cell r="R11338" t="str">
            <v>481690051All</v>
          </cell>
          <cell r="S11338">
            <v>18</v>
          </cell>
        </row>
        <row r="11339">
          <cell r="A11339" t="str">
            <v>481810051All</v>
          </cell>
          <cell r="B11339">
            <v>44</v>
          </cell>
          <cell r="R11339" t="str">
            <v>481710011All</v>
          </cell>
          <cell r="S11339">
            <v>16</v>
          </cell>
        </row>
        <row r="11340">
          <cell r="A11340" t="str">
            <v>481810075All</v>
          </cell>
          <cell r="B11340">
            <v>572</v>
          </cell>
          <cell r="R11340" t="str">
            <v>481710016All</v>
          </cell>
          <cell r="S11340">
            <v>23</v>
          </cell>
        </row>
        <row r="11341">
          <cell r="A11341" t="str">
            <v>481810081All</v>
          </cell>
          <cell r="B11341">
            <v>14</v>
          </cell>
          <cell r="R11341" t="str">
            <v>481710041All</v>
          </cell>
          <cell r="S11341">
            <v>34</v>
          </cell>
        </row>
        <row r="11342">
          <cell r="A11342" t="str">
            <v>481870011All</v>
          </cell>
          <cell r="B11342">
            <v>18</v>
          </cell>
          <cell r="R11342" t="str">
            <v>481710051All</v>
          </cell>
          <cell r="S11342">
            <v>27</v>
          </cell>
        </row>
        <row r="11343">
          <cell r="A11343" t="str">
            <v>481870016All</v>
          </cell>
          <cell r="B11343">
            <v>22</v>
          </cell>
          <cell r="R11343" t="str">
            <v>481730011All</v>
          </cell>
          <cell r="S11343">
            <v>11</v>
          </cell>
        </row>
        <row r="11344">
          <cell r="A11344" t="str">
            <v>481870041All</v>
          </cell>
          <cell r="B11344">
            <v>32</v>
          </cell>
          <cell r="R11344" t="str">
            <v>481730051All</v>
          </cell>
          <cell r="S11344">
            <v>20</v>
          </cell>
        </row>
        <row r="11345">
          <cell r="A11345" t="str">
            <v>481870051All</v>
          </cell>
          <cell r="B11345">
            <v>34</v>
          </cell>
          <cell r="R11345" t="str">
            <v>481750011All</v>
          </cell>
          <cell r="S11345">
            <v>15</v>
          </cell>
        </row>
        <row r="11346">
          <cell r="A11346" t="str">
            <v>481890011All</v>
          </cell>
          <cell r="B11346">
            <v>18</v>
          </cell>
          <cell r="R11346" t="str">
            <v>481750041All</v>
          </cell>
          <cell r="S11346">
            <v>33</v>
          </cell>
        </row>
        <row r="11347">
          <cell r="A11347" t="str">
            <v>481890011Irrigated</v>
          </cell>
          <cell r="B11347">
            <v>26</v>
          </cell>
          <cell r="R11347" t="str">
            <v>481750051All</v>
          </cell>
          <cell r="S11347">
            <v>39</v>
          </cell>
        </row>
        <row r="11348">
          <cell r="A11348" t="str">
            <v>481890011Nonirrigated</v>
          </cell>
          <cell r="B11348">
            <v>12</v>
          </cell>
          <cell r="R11348" t="str">
            <v>481770011All</v>
          </cell>
          <cell r="S11348">
            <v>17</v>
          </cell>
        </row>
        <row r="11349">
          <cell r="A11349" t="str">
            <v>481890041All</v>
          </cell>
          <cell r="B11349">
            <v>120</v>
          </cell>
          <cell r="R11349" t="str">
            <v>481770041All</v>
          </cell>
          <cell r="S11349">
            <v>41</v>
          </cell>
        </row>
        <row r="11350">
          <cell r="A11350" t="str">
            <v>481890051All</v>
          </cell>
          <cell r="B11350">
            <v>40</v>
          </cell>
          <cell r="R11350" t="str">
            <v>481770051All</v>
          </cell>
          <cell r="S11350">
            <v>42</v>
          </cell>
        </row>
        <row r="11351">
          <cell r="A11351" t="str">
            <v>481890051Irrigated</v>
          </cell>
          <cell r="B11351">
            <v>46</v>
          </cell>
          <cell r="R11351" t="str">
            <v>481790011All</v>
          </cell>
          <cell r="S11351">
            <v>15</v>
          </cell>
        </row>
        <row r="11352">
          <cell r="A11352" t="str">
            <v>481890051Nonirrigated</v>
          </cell>
          <cell r="B11352">
            <v>19</v>
          </cell>
          <cell r="R11352" t="str">
            <v>481790041All</v>
          </cell>
          <cell r="S11352">
            <v>130</v>
          </cell>
        </row>
        <row r="11353">
          <cell r="A11353" t="str">
            <v>481890078All</v>
          </cell>
          <cell r="B11353">
            <v>898</v>
          </cell>
          <cell r="R11353" t="str">
            <v>481790051All</v>
          </cell>
          <cell r="S11353">
            <v>33</v>
          </cell>
        </row>
        <row r="11354">
          <cell r="A11354" t="str">
            <v>481890081All</v>
          </cell>
          <cell r="B11354">
            <v>27</v>
          </cell>
          <cell r="R11354" t="str">
            <v>481790078All</v>
          </cell>
          <cell r="S11354">
            <v>554</v>
          </cell>
        </row>
        <row r="11355">
          <cell r="A11355" t="str">
            <v>481890396All</v>
          </cell>
          <cell r="B11355">
            <v>473</v>
          </cell>
          <cell r="R11355" t="str">
            <v>481790081All</v>
          </cell>
          <cell r="S11355">
            <v>27</v>
          </cell>
        </row>
        <row r="11356">
          <cell r="A11356" t="str">
            <v>481910011All</v>
          </cell>
          <cell r="B11356">
            <v>13</v>
          </cell>
          <cell r="R11356" t="str">
            <v>481810011All</v>
          </cell>
          <cell r="S11356">
            <v>27</v>
          </cell>
        </row>
        <row r="11357">
          <cell r="A11357" t="str">
            <v>481910051All</v>
          </cell>
          <cell r="B11357">
            <v>16</v>
          </cell>
          <cell r="R11357" t="str">
            <v>481810016All</v>
          </cell>
          <cell r="S11357">
            <v>31</v>
          </cell>
        </row>
        <row r="11358">
          <cell r="A11358" t="str">
            <v>481910075All</v>
          </cell>
          <cell r="B11358">
            <v>2040</v>
          </cell>
          <cell r="R11358" t="str">
            <v>481810041All</v>
          </cell>
          <cell r="S11358">
            <v>52</v>
          </cell>
        </row>
        <row r="11359">
          <cell r="A11359" t="str">
            <v>481930011All</v>
          </cell>
          <cell r="B11359">
            <v>22</v>
          </cell>
          <cell r="R11359" t="str">
            <v>481810051All</v>
          </cell>
          <cell r="S11359">
            <v>44</v>
          </cell>
        </row>
        <row r="11360">
          <cell r="A11360" t="str">
            <v>481930016All</v>
          </cell>
          <cell r="B11360">
            <v>31</v>
          </cell>
          <cell r="R11360" t="str">
            <v>481810075All</v>
          </cell>
          <cell r="S11360">
            <v>572</v>
          </cell>
        </row>
        <row r="11361">
          <cell r="A11361" t="str">
            <v>481930041All</v>
          </cell>
          <cell r="B11361">
            <v>36</v>
          </cell>
          <cell r="R11361" t="str">
            <v>481810081All</v>
          </cell>
          <cell r="S11361">
            <v>14</v>
          </cell>
        </row>
        <row r="11362">
          <cell r="A11362" t="str">
            <v>481930051All</v>
          </cell>
          <cell r="B11362">
            <v>35</v>
          </cell>
          <cell r="R11362" t="str">
            <v>481870011All</v>
          </cell>
          <cell r="S11362">
            <v>18</v>
          </cell>
        </row>
        <row r="11363">
          <cell r="A11363" t="str">
            <v>481950011All</v>
          </cell>
          <cell r="B11363">
            <v>18</v>
          </cell>
          <cell r="R11363" t="str">
            <v>481870016All</v>
          </cell>
          <cell r="S11363">
            <v>22</v>
          </cell>
        </row>
        <row r="11364">
          <cell r="A11364" t="str">
            <v>481950011Irrigated</v>
          </cell>
          <cell r="B11364">
            <v>26</v>
          </cell>
          <cell r="R11364" t="str">
            <v>481870041All</v>
          </cell>
          <cell r="S11364">
            <v>32</v>
          </cell>
        </row>
        <row r="11365">
          <cell r="A11365" t="str">
            <v>481950011Nonirrigated</v>
          </cell>
          <cell r="B11365">
            <v>15</v>
          </cell>
          <cell r="R11365" t="str">
            <v>481870051All</v>
          </cell>
          <cell r="S11365">
            <v>34</v>
          </cell>
        </row>
        <row r="11366">
          <cell r="A11366" t="str">
            <v>481950016All</v>
          </cell>
          <cell r="B11366">
            <v>25</v>
          </cell>
          <cell r="R11366" t="str">
            <v>481890011All</v>
          </cell>
          <cell r="S11366">
            <v>18</v>
          </cell>
        </row>
        <row r="11367">
          <cell r="A11367" t="str">
            <v>481950041All</v>
          </cell>
          <cell r="B11367">
            <v>137</v>
          </cell>
          <cell r="R11367" t="str">
            <v>481890011Irrigated</v>
          </cell>
          <cell r="S11367">
            <v>26</v>
          </cell>
        </row>
        <row r="11368">
          <cell r="A11368" t="str">
            <v>481950051All</v>
          </cell>
          <cell r="B11368">
            <v>27</v>
          </cell>
          <cell r="R11368" t="str">
            <v>481890011NonIrrigated</v>
          </cell>
          <cell r="S11368">
            <v>12</v>
          </cell>
        </row>
        <row r="11369">
          <cell r="A11369" t="str">
            <v>481950051Irrigated</v>
          </cell>
          <cell r="B11369">
            <v>50</v>
          </cell>
          <cell r="R11369" t="str">
            <v>481890041All</v>
          </cell>
          <cell r="S11369">
            <v>120</v>
          </cell>
        </row>
        <row r="11370">
          <cell r="A11370" t="str">
            <v>481950051Nonirrigated</v>
          </cell>
          <cell r="B11370">
            <v>16</v>
          </cell>
          <cell r="R11370" t="str">
            <v>481890051All</v>
          </cell>
          <cell r="S11370">
            <v>40</v>
          </cell>
        </row>
        <row r="11371">
          <cell r="A11371" t="str">
            <v>481950081All</v>
          </cell>
          <cell r="B11371">
            <v>25</v>
          </cell>
          <cell r="R11371" t="str">
            <v>481890051Irrigated</v>
          </cell>
          <cell r="S11371">
            <v>46</v>
          </cell>
        </row>
        <row r="11372">
          <cell r="A11372" t="str">
            <v>481970011All</v>
          </cell>
          <cell r="B11372">
            <v>13</v>
          </cell>
          <cell r="R11372" t="str">
            <v>481890051NonIrrigated</v>
          </cell>
          <cell r="S11372">
            <v>19</v>
          </cell>
        </row>
        <row r="11373">
          <cell r="A11373" t="str">
            <v>481970016All</v>
          </cell>
          <cell r="B11373">
            <v>12</v>
          </cell>
          <cell r="R11373" t="str">
            <v>481890078All</v>
          </cell>
          <cell r="S11373">
            <v>898</v>
          </cell>
        </row>
        <row r="11374">
          <cell r="A11374" t="str">
            <v>481970051All</v>
          </cell>
          <cell r="B11374">
            <v>18</v>
          </cell>
          <cell r="R11374" t="str">
            <v>481890081All</v>
          </cell>
          <cell r="S11374">
            <v>27</v>
          </cell>
        </row>
        <row r="11375">
          <cell r="A11375" t="str">
            <v>481970075All</v>
          </cell>
          <cell r="B11375">
            <v>1646</v>
          </cell>
          <cell r="R11375" t="str">
            <v>481890396All</v>
          </cell>
          <cell r="S11375">
            <v>473</v>
          </cell>
        </row>
        <row r="11376">
          <cell r="A11376" t="str">
            <v>481990018LGRAll</v>
          </cell>
          <cell r="B11376">
            <v>1544</v>
          </cell>
          <cell r="R11376" t="str">
            <v>481910011All</v>
          </cell>
          <cell r="S11376">
            <v>13</v>
          </cell>
        </row>
        <row r="11377">
          <cell r="A11377" t="str">
            <v>482010011All</v>
          </cell>
          <cell r="B11377">
            <v>16</v>
          </cell>
          <cell r="R11377" t="str">
            <v>481910051All</v>
          </cell>
          <cell r="S11377">
            <v>16</v>
          </cell>
        </row>
        <row r="11378">
          <cell r="A11378" t="str">
            <v>482010018LGRAll</v>
          </cell>
          <cell r="B11378">
            <v>3748</v>
          </cell>
          <cell r="R11378" t="str">
            <v>481910075All</v>
          </cell>
          <cell r="S11378">
            <v>2040</v>
          </cell>
        </row>
        <row r="11379">
          <cell r="A11379" t="str">
            <v>482010041All</v>
          </cell>
          <cell r="B11379">
            <v>63</v>
          </cell>
          <cell r="R11379" t="str">
            <v>481930011All</v>
          </cell>
          <cell r="S11379">
            <v>22</v>
          </cell>
        </row>
        <row r="11380">
          <cell r="A11380" t="str">
            <v>482010051All</v>
          </cell>
          <cell r="B11380">
            <v>46</v>
          </cell>
          <cell r="R11380" t="str">
            <v>481930016All</v>
          </cell>
          <cell r="S11380">
            <v>31</v>
          </cell>
        </row>
        <row r="11381">
          <cell r="A11381" t="str">
            <v>482010081All</v>
          </cell>
          <cell r="B11381">
            <v>15</v>
          </cell>
          <cell r="R11381" t="str">
            <v>481930041All</v>
          </cell>
          <cell r="S11381">
            <v>36</v>
          </cell>
        </row>
        <row r="11382">
          <cell r="A11382" t="str">
            <v>482050011All</v>
          </cell>
          <cell r="B11382">
            <v>29</v>
          </cell>
          <cell r="R11382" t="str">
            <v>481930051All</v>
          </cell>
          <cell r="S11382">
            <v>35</v>
          </cell>
        </row>
        <row r="11383">
          <cell r="A11383" t="str">
            <v>482050011Irrigated</v>
          </cell>
          <cell r="B11383">
            <v>35</v>
          </cell>
          <cell r="R11383" t="str">
            <v>481950011All</v>
          </cell>
          <cell r="S11383">
            <v>18</v>
          </cell>
        </row>
        <row r="11384">
          <cell r="A11384" t="str">
            <v>482050011Nonirrigated</v>
          </cell>
          <cell r="B11384">
            <v>13</v>
          </cell>
          <cell r="R11384" t="str">
            <v>481950011Irrigated</v>
          </cell>
          <cell r="S11384">
            <v>26</v>
          </cell>
        </row>
        <row r="11385">
          <cell r="A11385" t="str">
            <v>482050041All</v>
          </cell>
          <cell r="B11385">
            <v>151</v>
          </cell>
          <cell r="R11385" t="str">
            <v>481950011NonIrrigated</v>
          </cell>
          <cell r="S11385">
            <v>15</v>
          </cell>
        </row>
        <row r="11386">
          <cell r="A11386" t="str">
            <v>482050051All</v>
          </cell>
          <cell r="B11386">
            <v>41</v>
          </cell>
          <cell r="R11386" t="str">
            <v>481950016All</v>
          </cell>
          <cell r="S11386">
            <v>25</v>
          </cell>
        </row>
        <row r="11387">
          <cell r="A11387" t="str">
            <v>482050051Irrigated</v>
          </cell>
          <cell r="B11387">
            <v>53</v>
          </cell>
          <cell r="R11387" t="str">
            <v>481950041All</v>
          </cell>
          <cell r="S11387">
            <v>137</v>
          </cell>
        </row>
        <row r="11388">
          <cell r="A11388" t="str">
            <v>482050051Nonirrigated</v>
          </cell>
          <cell r="B11388">
            <v>18</v>
          </cell>
          <cell r="R11388" t="str">
            <v>481950051All</v>
          </cell>
          <cell r="S11388">
            <v>27</v>
          </cell>
        </row>
        <row r="11389">
          <cell r="A11389" t="str">
            <v>482050078All</v>
          </cell>
          <cell r="B11389">
            <v>813</v>
          </cell>
          <cell r="R11389" t="str">
            <v>481950051Irrigated</v>
          </cell>
          <cell r="S11389">
            <v>50</v>
          </cell>
        </row>
        <row r="11390">
          <cell r="A11390" t="str">
            <v>482050078Irrigated</v>
          </cell>
          <cell r="B11390">
            <v>990</v>
          </cell>
          <cell r="R11390" t="str">
            <v>481950051NonIrrigated</v>
          </cell>
          <cell r="S11390">
            <v>16</v>
          </cell>
        </row>
        <row r="11391">
          <cell r="A11391" t="str">
            <v>482050078Nonirrigated</v>
          </cell>
          <cell r="B11391">
            <v>449</v>
          </cell>
          <cell r="R11391" t="str">
            <v>481950081All</v>
          </cell>
          <cell r="S11391">
            <v>25</v>
          </cell>
        </row>
        <row r="11392">
          <cell r="A11392" t="str">
            <v>482050081All</v>
          </cell>
          <cell r="B11392">
            <v>24</v>
          </cell>
          <cell r="R11392" t="str">
            <v>481970011All</v>
          </cell>
          <cell r="S11392">
            <v>13</v>
          </cell>
        </row>
        <row r="11393">
          <cell r="A11393" t="str">
            <v>482050091All</v>
          </cell>
          <cell r="B11393">
            <v>43</v>
          </cell>
          <cell r="R11393" t="str">
            <v>481970016All</v>
          </cell>
          <cell r="S11393">
            <v>12</v>
          </cell>
        </row>
        <row r="11394">
          <cell r="A11394" t="str">
            <v>482070011All</v>
          </cell>
          <cell r="B11394">
            <v>13</v>
          </cell>
          <cell r="R11394" t="str">
            <v>481970051All</v>
          </cell>
          <cell r="S11394">
            <v>18</v>
          </cell>
        </row>
        <row r="11395">
          <cell r="A11395" t="str">
            <v>482070016All</v>
          </cell>
          <cell r="B11395">
            <v>14</v>
          </cell>
          <cell r="R11395" t="str">
            <v>481970075All</v>
          </cell>
          <cell r="S11395">
            <v>1646</v>
          </cell>
        </row>
        <row r="11396">
          <cell r="A11396" t="str">
            <v>482070051All</v>
          </cell>
          <cell r="B11396">
            <v>25</v>
          </cell>
          <cell r="R11396" t="str">
            <v>481990018LGRAll</v>
          </cell>
          <cell r="S11396">
            <v>1544</v>
          </cell>
        </row>
        <row r="11397">
          <cell r="A11397" t="str">
            <v>482070075All</v>
          </cell>
          <cell r="B11397">
            <v>1562</v>
          </cell>
          <cell r="R11397" t="str">
            <v>482010011All</v>
          </cell>
          <cell r="S11397">
            <v>16</v>
          </cell>
        </row>
        <row r="11398">
          <cell r="A11398" t="str">
            <v>482070091All</v>
          </cell>
          <cell r="B11398">
            <v>22</v>
          </cell>
          <cell r="R11398" t="str">
            <v>482010018LGRAll</v>
          </cell>
          <cell r="S11398">
            <v>3748</v>
          </cell>
        </row>
        <row r="11399">
          <cell r="A11399" t="str">
            <v>482070396All</v>
          </cell>
          <cell r="B11399">
            <v>326</v>
          </cell>
          <cell r="R11399" t="str">
            <v>482010041All</v>
          </cell>
          <cell r="S11399">
            <v>63</v>
          </cell>
        </row>
        <row r="11400">
          <cell r="A11400" t="str">
            <v>482090011All</v>
          </cell>
          <cell r="B11400">
            <v>17</v>
          </cell>
          <cell r="R11400" t="str">
            <v>482010051All</v>
          </cell>
          <cell r="S11400">
            <v>46</v>
          </cell>
        </row>
        <row r="11401">
          <cell r="A11401" t="str">
            <v>482090016All</v>
          </cell>
          <cell r="B11401">
            <v>27</v>
          </cell>
          <cell r="R11401" t="str">
            <v>482010081All</v>
          </cell>
          <cell r="S11401">
            <v>15</v>
          </cell>
        </row>
        <row r="11402">
          <cell r="A11402" t="str">
            <v>482090041All</v>
          </cell>
          <cell r="B11402">
            <v>34</v>
          </cell>
          <cell r="R11402" t="str">
            <v>482050011All</v>
          </cell>
          <cell r="S11402">
            <v>29</v>
          </cell>
        </row>
        <row r="11403">
          <cell r="A11403" t="str">
            <v>482090051All</v>
          </cell>
          <cell r="B11403">
            <v>41</v>
          </cell>
          <cell r="R11403" t="str">
            <v>482050011Irrigated</v>
          </cell>
          <cell r="S11403">
            <v>35</v>
          </cell>
        </row>
        <row r="11404">
          <cell r="A11404" t="str">
            <v>482110011All</v>
          </cell>
          <cell r="B11404">
            <v>17</v>
          </cell>
          <cell r="R11404" t="str">
            <v>482050011NonIrrigated</v>
          </cell>
          <cell r="S11404">
            <v>13</v>
          </cell>
        </row>
        <row r="11405">
          <cell r="A11405" t="str">
            <v>482110011Irrigated</v>
          </cell>
          <cell r="B11405">
            <v>25</v>
          </cell>
          <cell r="R11405" t="str">
            <v>482050041All</v>
          </cell>
          <cell r="S11405">
            <v>151</v>
          </cell>
        </row>
        <row r="11406">
          <cell r="A11406" t="str">
            <v>482110011Nonirrigated</v>
          </cell>
          <cell r="B11406">
            <v>16</v>
          </cell>
          <cell r="R11406" t="str">
            <v>482050051All</v>
          </cell>
          <cell r="S11406">
            <v>41</v>
          </cell>
        </row>
        <row r="11407">
          <cell r="A11407" t="str">
            <v>482110051All</v>
          </cell>
          <cell r="B11407">
            <v>31</v>
          </cell>
          <cell r="R11407" t="str">
            <v>482050051Irrigated</v>
          </cell>
          <cell r="S11407">
            <v>53</v>
          </cell>
        </row>
        <row r="11408">
          <cell r="A11408" t="str">
            <v>482110051Irrigated</v>
          </cell>
          <cell r="B11408">
            <v>52</v>
          </cell>
          <cell r="R11408" t="str">
            <v>482050051NonIrrigated</v>
          </cell>
          <cell r="S11408">
            <v>18</v>
          </cell>
        </row>
        <row r="11409">
          <cell r="A11409" t="str">
            <v>482110051Nonirrigated</v>
          </cell>
          <cell r="B11409">
            <v>22</v>
          </cell>
          <cell r="R11409" t="str">
            <v>482050078All</v>
          </cell>
          <cell r="S11409">
            <v>813</v>
          </cell>
        </row>
        <row r="11410">
          <cell r="A11410" t="str">
            <v>482130011All</v>
          </cell>
          <cell r="B11410">
            <v>18</v>
          </cell>
          <cell r="R11410" t="str">
            <v>482050078Irrigated</v>
          </cell>
          <cell r="S11410">
            <v>990</v>
          </cell>
        </row>
        <row r="11411">
          <cell r="A11411" t="str">
            <v>482150011All</v>
          </cell>
          <cell r="B11411">
            <v>18</v>
          </cell>
          <cell r="R11411" t="str">
            <v>482050078NonIrrigated</v>
          </cell>
          <cell r="S11411">
            <v>449</v>
          </cell>
        </row>
        <row r="11412">
          <cell r="A11412" t="str">
            <v>482150011Irrigated</v>
          </cell>
          <cell r="B11412">
            <v>24</v>
          </cell>
          <cell r="R11412" t="str">
            <v>482050081All</v>
          </cell>
          <cell r="S11412">
            <v>24</v>
          </cell>
        </row>
        <row r="11413">
          <cell r="A11413" t="str">
            <v>482150011Nonirrigated</v>
          </cell>
          <cell r="B11413">
            <v>10</v>
          </cell>
          <cell r="R11413" t="str">
            <v>482050091All</v>
          </cell>
          <cell r="S11413">
            <v>43</v>
          </cell>
        </row>
        <row r="11414">
          <cell r="A11414" t="str">
            <v>482150041All</v>
          </cell>
          <cell r="B11414">
            <v>51</v>
          </cell>
          <cell r="R11414" t="str">
            <v>482070011All</v>
          </cell>
          <cell r="S11414">
            <v>13</v>
          </cell>
        </row>
        <row r="11415">
          <cell r="A11415" t="str">
            <v>482150051All</v>
          </cell>
          <cell r="B11415">
            <v>30</v>
          </cell>
          <cell r="R11415" t="str">
            <v>482070016All</v>
          </cell>
          <cell r="S11415">
            <v>14</v>
          </cell>
        </row>
        <row r="11416">
          <cell r="A11416" t="str">
            <v>482150051Irrigated</v>
          </cell>
          <cell r="B11416">
            <v>52</v>
          </cell>
          <cell r="R11416" t="str">
            <v>482070051All</v>
          </cell>
          <cell r="S11416">
            <v>25</v>
          </cell>
        </row>
        <row r="11417">
          <cell r="A11417" t="str">
            <v>482150051Nonirrigated</v>
          </cell>
          <cell r="B11417">
            <v>24</v>
          </cell>
          <cell r="R11417" t="str">
            <v>482070075All</v>
          </cell>
          <cell r="S11417">
            <v>1562</v>
          </cell>
        </row>
        <row r="11418">
          <cell r="A11418" t="str">
            <v>482150075All</v>
          </cell>
          <cell r="B11418">
            <v>1274</v>
          </cell>
          <cell r="R11418" t="str">
            <v>482070091All</v>
          </cell>
          <cell r="S11418">
            <v>22</v>
          </cell>
        </row>
        <row r="11419">
          <cell r="A11419" t="str">
            <v>482150078All</v>
          </cell>
          <cell r="B11419">
            <v>401</v>
          </cell>
          <cell r="R11419" t="str">
            <v>482070396All</v>
          </cell>
          <cell r="S11419">
            <v>326</v>
          </cell>
        </row>
        <row r="11420">
          <cell r="A11420" t="str">
            <v>482150081All</v>
          </cell>
          <cell r="B11420">
            <v>18</v>
          </cell>
          <cell r="R11420" t="str">
            <v>482090011All</v>
          </cell>
          <cell r="S11420">
            <v>17</v>
          </cell>
        </row>
        <row r="11421">
          <cell r="A11421" t="str">
            <v>482150396All</v>
          </cell>
          <cell r="B11421">
            <v>431</v>
          </cell>
          <cell r="R11421" t="str">
            <v>482090016All</v>
          </cell>
          <cell r="S11421">
            <v>27</v>
          </cell>
        </row>
        <row r="11422">
          <cell r="A11422" t="str">
            <v>482170011All</v>
          </cell>
          <cell r="B11422">
            <v>27</v>
          </cell>
          <cell r="R11422" t="str">
            <v>482090041All</v>
          </cell>
          <cell r="S11422">
            <v>34</v>
          </cell>
        </row>
        <row r="11423">
          <cell r="A11423" t="str">
            <v>482170016All</v>
          </cell>
          <cell r="B11423">
            <v>31</v>
          </cell>
          <cell r="R11423" t="str">
            <v>482090051All</v>
          </cell>
          <cell r="S11423">
            <v>41</v>
          </cell>
        </row>
        <row r="11424">
          <cell r="A11424" t="str">
            <v>482170041All</v>
          </cell>
          <cell r="B11424">
            <v>43</v>
          </cell>
          <cell r="R11424" t="str">
            <v>482110011All</v>
          </cell>
          <cell r="S11424">
            <v>17</v>
          </cell>
        </row>
        <row r="11425">
          <cell r="A11425" t="str">
            <v>482170051All</v>
          </cell>
          <cell r="B11425">
            <v>50</v>
          </cell>
          <cell r="R11425" t="str">
            <v>482110011Irrigated</v>
          </cell>
          <cell r="S11425">
            <v>25</v>
          </cell>
        </row>
        <row r="11426">
          <cell r="A11426" t="str">
            <v>482170075All</v>
          </cell>
          <cell r="B11426">
            <v>1775</v>
          </cell>
          <cell r="R11426" t="str">
            <v>482110011NonIrrigated</v>
          </cell>
          <cell r="S11426">
            <v>16</v>
          </cell>
        </row>
        <row r="11427">
          <cell r="A11427" t="str">
            <v>482170078All</v>
          </cell>
          <cell r="B11427">
            <v>425</v>
          </cell>
          <cell r="R11427" t="str">
            <v>482110051All</v>
          </cell>
          <cell r="S11427">
            <v>31</v>
          </cell>
        </row>
        <row r="11428">
          <cell r="A11428" t="str">
            <v>482190011All</v>
          </cell>
          <cell r="B11428">
            <v>15</v>
          </cell>
          <cell r="R11428" t="str">
            <v>482110051Irrigated</v>
          </cell>
          <cell r="S11428">
            <v>52</v>
          </cell>
        </row>
        <row r="11429">
          <cell r="A11429" t="str">
            <v>482190011Irrigated</v>
          </cell>
          <cell r="B11429">
            <v>20</v>
          </cell>
          <cell r="R11429" t="str">
            <v>482110051NonIrrigated</v>
          </cell>
          <cell r="S11429">
            <v>22</v>
          </cell>
        </row>
        <row r="11430">
          <cell r="A11430" t="str">
            <v>482190011Nonirrigated</v>
          </cell>
          <cell r="B11430">
            <v>11</v>
          </cell>
          <cell r="R11430" t="str">
            <v>482130011All</v>
          </cell>
          <cell r="S11430">
            <v>18</v>
          </cell>
        </row>
        <row r="11431">
          <cell r="A11431" t="str">
            <v>482190041All</v>
          </cell>
          <cell r="B11431">
            <v>90</v>
          </cell>
          <cell r="R11431" t="str">
            <v>482150011All</v>
          </cell>
          <cell r="S11431">
            <v>18</v>
          </cell>
        </row>
        <row r="11432">
          <cell r="A11432" t="str">
            <v>482190051All</v>
          </cell>
          <cell r="B11432">
            <v>34</v>
          </cell>
          <cell r="R11432" t="str">
            <v>482150011Irrigated</v>
          </cell>
          <cell r="S11432">
            <v>24</v>
          </cell>
        </row>
        <row r="11433">
          <cell r="A11433" t="str">
            <v>482190051Irrigated</v>
          </cell>
          <cell r="B11433">
            <v>42</v>
          </cell>
          <cell r="R11433" t="str">
            <v>482150011NonIrrigated</v>
          </cell>
          <cell r="S11433">
            <v>10</v>
          </cell>
        </row>
        <row r="11434">
          <cell r="A11434" t="str">
            <v>482190051Nonirrigated</v>
          </cell>
          <cell r="B11434">
            <v>18</v>
          </cell>
          <cell r="R11434" t="str">
            <v>482150041All</v>
          </cell>
          <cell r="S11434">
            <v>51</v>
          </cell>
        </row>
        <row r="11435">
          <cell r="A11435" t="str">
            <v>482190075All</v>
          </cell>
          <cell r="B11435">
            <v>1728</v>
          </cell>
          <cell r="R11435" t="str">
            <v>482150051All</v>
          </cell>
          <cell r="S11435">
            <v>30</v>
          </cell>
        </row>
        <row r="11436">
          <cell r="A11436" t="str">
            <v>482190078All</v>
          </cell>
          <cell r="B11436">
            <v>482</v>
          </cell>
          <cell r="R11436" t="str">
            <v>482150051Irrigated</v>
          </cell>
          <cell r="S11436">
            <v>52</v>
          </cell>
        </row>
        <row r="11437">
          <cell r="A11437" t="str">
            <v>482190081All</v>
          </cell>
          <cell r="B11437">
            <v>23</v>
          </cell>
          <cell r="R11437" t="str">
            <v>482150051NonIrrigated</v>
          </cell>
          <cell r="S11437">
            <v>24</v>
          </cell>
        </row>
        <row r="11438">
          <cell r="A11438" t="str">
            <v>482210011All</v>
          </cell>
          <cell r="B11438">
            <v>15</v>
          </cell>
          <cell r="R11438" t="str">
            <v>482150075All</v>
          </cell>
          <cell r="S11438">
            <v>1274</v>
          </cell>
        </row>
        <row r="11439">
          <cell r="A11439" t="str">
            <v>482210016All</v>
          </cell>
          <cell r="B11439">
            <v>28</v>
          </cell>
          <cell r="R11439" t="str">
            <v>482150078All</v>
          </cell>
          <cell r="S11439">
            <v>401</v>
          </cell>
        </row>
        <row r="11440">
          <cell r="A11440" t="str">
            <v>482210051All</v>
          </cell>
          <cell r="B11440">
            <v>29</v>
          </cell>
          <cell r="R11440" t="str">
            <v>482150081All</v>
          </cell>
          <cell r="S11440">
            <v>18</v>
          </cell>
        </row>
        <row r="11441">
          <cell r="A11441" t="str">
            <v>482230011All</v>
          </cell>
          <cell r="B11441">
            <v>20</v>
          </cell>
          <cell r="R11441" t="str">
            <v>482150396All</v>
          </cell>
          <cell r="S11441">
            <v>431</v>
          </cell>
        </row>
        <row r="11442">
          <cell r="A11442" t="str">
            <v>482230018LGRAll</v>
          </cell>
          <cell r="B11442">
            <v>3428</v>
          </cell>
          <cell r="R11442" t="str">
            <v>482170011All</v>
          </cell>
          <cell r="S11442">
            <v>27</v>
          </cell>
        </row>
        <row r="11443">
          <cell r="A11443" t="str">
            <v>482230041All</v>
          </cell>
          <cell r="B11443">
            <v>64</v>
          </cell>
          <cell r="R11443" t="str">
            <v>482170016All</v>
          </cell>
          <cell r="S11443">
            <v>31</v>
          </cell>
        </row>
        <row r="11444">
          <cell r="A11444" t="str">
            <v>482230041Irrigated</v>
          </cell>
          <cell r="B11444">
            <v>64</v>
          </cell>
          <cell r="R11444" t="str">
            <v>482170041All</v>
          </cell>
          <cell r="S11444">
            <v>43</v>
          </cell>
        </row>
        <row r="11445">
          <cell r="A11445" t="str">
            <v>482230041Nonirrigated</v>
          </cell>
          <cell r="B11445">
            <v>64</v>
          </cell>
          <cell r="R11445" t="str">
            <v>482170051All</v>
          </cell>
          <cell r="S11445">
            <v>50</v>
          </cell>
        </row>
        <row r="11446">
          <cell r="A11446" t="str">
            <v>482230051All</v>
          </cell>
          <cell r="B11446">
            <v>41</v>
          </cell>
          <cell r="R11446" t="str">
            <v>482170075All</v>
          </cell>
          <cell r="S11446">
            <v>1775</v>
          </cell>
        </row>
        <row r="11447">
          <cell r="A11447" t="str">
            <v>482250011All</v>
          </cell>
          <cell r="B11447">
            <v>18</v>
          </cell>
          <cell r="R11447" t="str">
            <v>482170078All</v>
          </cell>
          <cell r="S11447">
            <v>425</v>
          </cell>
        </row>
        <row r="11448">
          <cell r="A11448" t="str">
            <v>482250016All</v>
          </cell>
          <cell r="B11448">
            <v>22</v>
          </cell>
          <cell r="R11448" t="str">
            <v>482190011All</v>
          </cell>
          <cell r="S11448">
            <v>15</v>
          </cell>
        </row>
        <row r="11449">
          <cell r="A11449" t="str">
            <v>482250041All</v>
          </cell>
          <cell r="B11449">
            <v>50</v>
          </cell>
          <cell r="R11449" t="str">
            <v>482190011Irrigated</v>
          </cell>
          <cell r="S11449">
            <v>20</v>
          </cell>
        </row>
        <row r="11450">
          <cell r="A11450" t="str">
            <v>482250051All</v>
          </cell>
          <cell r="B11450">
            <v>39</v>
          </cell>
          <cell r="R11450" t="str">
            <v>482190011NonIrrigated</v>
          </cell>
          <cell r="S11450">
            <v>11</v>
          </cell>
        </row>
        <row r="11451">
          <cell r="A11451" t="str">
            <v>482250075All</v>
          </cell>
          <cell r="B11451">
            <v>491</v>
          </cell>
          <cell r="R11451" t="str">
            <v>482190041All</v>
          </cell>
          <cell r="S11451">
            <v>90</v>
          </cell>
        </row>
        <row r="11452">
          <cell r="A11452" t="str">
            <v>482270011All</v>
          </cell>
          <cell r="B11452">
            <v>13</v>
          </cell>
          <cell r="R11452" t="str">
            <v>482190051All</v>
          </cell>
          <cell r="S11452">
            <v>34</v>
          </cell>
        </row>
        <row r="11453">
          <cell r="A11453" t="str">
            <v>482270051All</v>
          </cell>
          <cell r="B11453">
            <v>13</v>
          </cell>
          <cell r="R11453" t="str">
            <v>482190051Irrigated</v>
          </cell>
          <cell r="S11453">
            <v>42</v>
          </cell>
        </row>
        <row r="11454">
          <cell r="A11454" t="str">
            <v>482310011All</v>
          </cell>
          <cell r="B11454">
            <v>24</v>
          </cell>
          <cell r="R11454" t="str">
            <v>482190051NonIrrigated</v>
          </cell>
          <cell r="S11454">
            <v>18</v>
          </cell>
        </row>
        <row r="11455">
          <cell r="A11455" t="str">
            <v>482310016All</v>
          </cell>
          <cell r="B11455">
            <v>24</v>
          </cell>
          <cell r="R11455" t="str">
            <v>482190075All</v>
          </cell>
          <cell r="S11455">
            <v>1728</v>
          </cell>
        </row>
        <row r="11456">
          <cell r="A11456" t="str">
            <v>482310041All</v>
          </cell>
          <cell r="B11456">
            <v>45</v>
          </cell>
          <cell r="R11456" t="str">
            <v>482190078All</v>
          </cell>
          <cell r="S11456">
            <v>482</v>
          </cell>
        </row>
        <row r="11457">
          <cell r="A11457" t="str">
            <v>482310051All</v>
          </cell>
          <cell r="B11457">
            <v>41</v>
          </cell>
          <cell r="R11457" t="str">
            <v>482190081All</v>
          </cell>
          <cell r="S11457">
            <v>23</v>
          </cell>
        </row>
        <row r="11458">
          <cell r="A11458" t="str">
            <v>482310081All</v>
          </cell>
          <cell r="B11458">
            <v>13</v>
          </cell>
          <cell r="R11458" t="str">
            <v>482210011All</v>
          </cell>
          <cell r="S11458">
            <v>15</v>
          </cell>
        </row>
        <row r="11459">
          <cell r="A11459" t="str">
            <v>482330011All</v>
          </cell>
          <cell r="B11459">
            <v>15</v>
          </cell>
          <cell r="R11459" t="str">
            <v>482210016All</v>
          </cell>
          <cell r="S11459">
            <v>28</v>
          </cell>
        </row>
        <row r="11460">
          <cell r="A11460" t="str">
            <v>482330016All</v>
          </cell>
          <cell r="B11460">
            <v>19</v>
          </cell>
          <cell r="R11460" t="str">
            <v>482210051All</v>
          </cell>
          <cell r="S11460">
            <v>29</v>
          </cell>
        </row>
        <row r="11461">
          <cell r="A11461" t="str">
            <v>482330041All</v>
          </cell>
          <cell r="B11461">
            <v>137</v>
          </cell>
          <cell r="R11461" t="str">
            <v>482230011All</v>
          </cell>
          <cell r="S11461">
            <v>20</v>
          </cell>
        </row>
        <row r="11462">
          <cell r="A11462" t="str">
            <v>482330051All</v>
          </cell>
          <cell r="B11462">
            <v>30</v>
          </cell>
          <cell r="R11462" t="str">
            <v>482230018LGRAll</v>
          </cell>
          <cell r="S11462">
            <v>3428</v>
          </cell>
        </row>
        <row r="11463">
          <cell r="A11463" t="str">
            <v>482330051Irrigated</v>
          </cell>
          <cell r="B11463">
            <v>60</v>
          </cell>
          <cell r="R11463" t="str">
            <v>482230041All</v>
          </cell>
          <cell r="S11463">
            <v>64</v>
          </cell>
        </row>
        <row r="11464">
          <cell r="A11464" t="str">
            <v>482330051Nonirrigated</v>
          </cell>
          <cell r="B11464">
            <v>18</v>
          </cell>
          <cell r="R11464" t="str">
            <v>482230041Irrigated</v>
          </cell>
          <cell r="S11464">
            <v>64</v>
          </cell>
        </row>
        <row r="11465">
          <cell r="A11465" t="str">
            <v>482330081All</v>
          </cell>
          <cell r="B11465">
            <v>25</v>
          </cell>
          <cell r="R11465" t="str">
            <v>482230041NonIrrigated</v>
          </cell>
          <cell r="S11465">
            <v>64</v>
          </cell>
        </row>
        <row r="11466">
          <cell r="A11466" t="str">
            <v>482350011All</v>
          </cell>
          <cell r="B11466">
            <v>13</v>
          </cell>
          <cell r="R11466" t="str">
            <v>482230051All</v>
          </cell>
          <cell r="S11466">
            <v>41</v>
          </cell>
        </row>
        <row r="11467">
          <cell r="A11467" t="str">
            <v>482350051All</v>
          </cell>
          <cell r="B11467">
            <v>20</v>
          </cell>
          <cell r="R11467" t="str">
            <v>482250011All</v>
          </cell>
          <cell r="S11467">
            <v>18</v>
          </cell>
        </row>
        <row r="11468">
          <cell r="A11468" t="str">
            <v>482370011All</v>
          </cell>
          <cell r="B11468">
            <v>15</v>
          </cell>
          <cell r="R11468" t="str">
            <v>482250016All</v>
          </cell>
          <cell r="S11468">
            <v>22</v>
          </cell>
        </row>
        <row r="11469">
          <cell r="A11469" t="str">
            <v>482370016All</v>
          </cell>
          <cell r="B11469">
            <v>30</v>
          </cell>
          <cell r="R11469" t="str">
            <v>482250041All</v>
          </cell>
          <cell r="S11469">
            <v>50</v>
          </cell>
        </row>
        <row r="11470">
          <cell r="A11470" t="str">
            <v>482370051All</v>
          </cell>
          <cell r="B11470">
            <v>32</v>
          </cell>
          <cell r="R11470" t="str">
            <v>482250051All</v>
          </cell>
          <cell r="S11470">
            <v>39</v>
          </cell>
        </row>
        <row r="11471">
          <cell r="A11471" t="str">
            <v>482390011All</v>
          </cell>
          <cell r="B11471">
            <v>16</v>
          </cell>
          <cell r="R11471" t="str">
            <v>482250075All</v>
          </cell>
          <cell r="S11471">
            <v>491</v>
          </cell>
        </row>
        <row r="11472">
          <cell r="A11472" t="str">
            <v>482390018LGRAll</v>
          </cell>
          <cell r="B11472">
            <v>5020</v>
          </cell>
          <cell r="R11472" t="str">
            <v>482270011All</v>
          </cell>
          <cell r="S11472">
            <v>13</v>
          </cell>
        </row>
        <row r="11473">
          <cell r="A11473" t="str">
            <v>482390041All</v>
          </cell>
          <cell r="B11473">
            <v>53</v>
          </cell>
          <cell r="R11473" t="str">
            <v>482270051All</v>
          </cell>
          <cell r="S11473">
            <v>13</v>
          </cell>
        </row>
        <row r="11474">
          <cell r="A11474" t="str">
            <v>482390051All</v>
          </cell>
          <cell r="B11474">
            <v>47</v>
          </cell>
          <cell r="R11474" t="str">
            <v>482310011All</v>
          </cell>
          <cell r="S11474">
            <v>24</v>
          </cell>
        </row>
        <row r="11475">
          <cell r="A11475" t="str">
            <v>482390081All</v>
          </cell>
          <cell r="B11475">
            <v>17</v>
          </cell>
          <cell r="R11475" t="str">
            <v>482310016All</v>
          </cell>
          <cell r="S11475">
            <v>24</v>
          </cell>
        </row>
        <row r="11476">
          <cell r="A11476" t="str">
            <v>482450011All</v>
          </cell>
          <cell r="B11476">
            <v>16</v>
          </cell>
          <cell r="R11476" t="str">
            <v>482310041All</v>
          </cell>
          <cell r="S11476">
            <v>45</v>
          </cell>
        </row>
        <row r="11477">
          <cell r="A11477" t="str">
            <v>482450018LGRAll</v>
          </cell>
          <cell r="B11477">
            <v>3457</v>
          </cell>
          <cell r="R11477" t="str">
            <v>482310051All</v>
          </cell>
          <cell r="S11477">
            <v>41</v>
          </cell>
        </row>
        <row r="11478">
          <cell r="A11478" t="str">
            <v>482450051All</v>
          </cell>
          <cell r="B11478">
            <v>47</v>
          </cell>
          <cell r="R11478" t="str">
            <v>482310081All</v>
          </cell>
          <cell r="S11478">
            <v>13</v>
          </cell>
        </row>
        <row r="11479">
          <cell r="A11479" t="str">
            <v>482450081All</v>
          </cell>
          <cell r="B11479">
            <v>6</v>
          </cell>
          <cell r="R11479" t="str">
            <v>482330011All</v>
          </cell>
          <cell r="S11479">
            <v>15</v>
          </cell>
        </row>
        <row r="11480">
          <cell r="A11480" t="str">
            <v>482490011All</v>
          </cell>
          <cell r="B11480">
            <v>11</v>
          </cell>
          <cell r="R11480" t="str">
            <v>482330016All</v>
          </cell>
          <cell r="S11480">
            <v>19</v>
          </cell>
        </row>
        <row r="11481">
          <cell r="A11481" t="str">
            <v>482490041All</v>
          </cell>
          <cell r="B11481">
            <v>29</v>
          </cell>
          <cell r="R11481" t="str">
            <v>482330041All</v>
          </cell>
          <cell r="S11481">
            <v>137</v>
          </cell>
        </row>
        <row r="11482">
          <cell r="A11482" t="str">
            <v>482490051All</v>
          </cell>
          <cell r="B11482">
            <v>29</v>
          </cell>
          <cell r="R11482" t="str">
            <v>482330051All</v>
          </cell>
          <cell r="S11482">
            <v>30</v>
          </cell>
        </row>
        <row r="11483">
          <cell r="A11483" t="str">
            <v>482490078All</v>
          </cell>
          <cell r="B11483">
            <v>469</v>
          </cell>
          <cell r="R11483" t="str">
            <v>482330051Irrigated</v>
          </cell>
          <cell r="S11483">
            <v>60</v>
          </cell>
        </row>
        <row r="11484">
          <cell r="A11484" t="str">
            <v>482490396All</v>
          </cell>
          <cell r="B11484">
            <v>420</v>
          </cell>
          <cell r="R11484" t="str">
            <v>482330051NonIrrigated</v>
          </cell>
          <cell r="S11484">
            <v>18</v>
          </cell>
        </row>
        <row r="11485">
          <cell r="A11485" t="str">
            <v>482510011All</v>
          </cell>
          <cell r="B11485">
            <v>21</v>
          </cell>
          <cell r="R11485" t="str">
            <v>482330081All</v>
          </cell>
          <cell r="S11485">
            <v>25</v>
          </cell>
        </row>
        <row r="11486">
          <cell r="A11486" t="str">
            <v>482510016All</v>
          </cell>
          <cell r="B11486">
            <v>31</v>
          </cell>
          <cell r="R11486" t="str">
            <v>482350011All</v>
          </cell>
          <cell r="S11486">
            <v>13</v>
          </cell>
        </row>
        <row r="11487">
          <cell r="A11487" t="str">
            <v>482510041All</v>
          </cell>
          <cell r="B11487">
            <v>50</v>
          </cell>
          <cell r="R11487" t="str">
            <v>482350051All</v>
          </cell>
          <cell r="S11487">
            <v>20</v>
          </cell>
        </row>
        <row r="11488">
          <cell r="A11488" t="str">
            <v>482510051All</v>
          </cell>
          <cell r="B11488">
            <v>40</v>
          </cell>
          <cell r="R11488" t="str">
            <v>482370011All</v>
          </cell>
          <cell r="S11488">
            <v>15</v>
          </cell>
        </row>
        <row r="11489">
          <cell r="A11489" t="str">
            <v>482530011All</v>
          </cell>
          <cell r="B11489">
            <v>13</v>
          </cell>
          <cell r="R11489" t="str">
            <v>482370016All</v>
          </cell>
          <cell r="S11489">
            <v>30</v>
          </cell>
        </row>
        <row r="11490">
          <cell r="A11490" t="str">
            <v>482530016All</v>
          </cell>
          <cell r="B11490">
            <v>15</v>
          </cell>
          <cell r="R11490" t="str">
            <v>482370051All</v>
          </cell>
          <cell r="S11490">
            <v>32</v>
          </cell>
        </row>
        <row r="11491">
          <cell r="A11491" t="str">
            <v>482530051All</v>
          </cell>
          <cell r="B11491">
            <v>13</v>
          </cell>
          <cell r="R11491" t="str">
            <v>482390011All</v>
          </cell>
          <cell r="S11491">
            <v>16</v>
          </cell>
        </row>
        <row r="11492">
          <cell r="A11492" t="str">
            <v>482530075All</v>
          </cell>
          <cell r="B11492">
            <v>742</v>
          </cell>
          <cell r="R11492" t="str">
            <v>482390018LGRAll</v>
          </cell>
          <cell r="S11492">
            <v>5020</v>
          </cell>
        </row>
        <row r="11493">
          <cell r="A11493" t="str">
            <v>482530091All</v>
          </cell>
          <cell r="B11493">
            <v>22</v>
          </cell>
          <cell r="R11493" t="str">
            <v>482390041All</v>
          </cell>
          <cell r="S11493">
            <v>53</v>
          </cell>
        </row>
        <row r="11494">
          <cell r="A11494" t="str">
            <v>482530396All</v>
          </cell>
          <cell r="B11494">
            <v>315</v>
          </cell>
          <cell r="R11494" t="str">
            <v>482390051All</v>
          </cell>
          <cell r="S11494">
            <v>47</v>
          </cell>
        </row>
        <row r="11495">
          <cell r="A11495" t="str">
            <v>482550011All</v>
          </cell>
          <cell r="B11495">
            <v>14</v>
          </cell>
          <cell r="R11495" t="str">
            <v>482390081All</v>
          </cell>
          <cell r="S11495">
            <v>17</v>
          </cell>
        </row>
        <row r="11496">
          <cell r="A11496" t="str">
            <v>482550016All</v>
          </cell>
          <cell r="B11496">
            <v>18</v>
          </cell>
          <cell r="R11496" t="str">
            <v>482450011All</v>
          </cell>
          <cell r="S11496">
            <v>16</v>
          </cell>
        </row>
        <row r="11497">
          <cell r="A11497" t="str">
            <v>482550041All</v>
          </cell>
          <cell r="B11497">
            <v>29</v>
          </cell>
          <cell r="R11497" t="str">
            <v>482450018LGRAll</v>
          </cell>
          <cell r="S11497">
            <v>3457</v>
          </cell>
        </row>
        <row r="11498">
          <cell r="A11498" t="str">
            <v>482550051All</v>
          </cell>
          <cell r="B11498">
            <v>31</v>
          </cell>
          <cell r="R11498" t="str">
            <v>482450051All</v>
          </cell>
          <cell r="S11498">
            <v>47</v>
          </cell>
        </row>
        <row r="11499">
          <cell r="A11499" t="str">
            <v>482570011All</v>
          </cell>
          <cell r="B11499">
            <v>21</v>
          </cell>
          <cell r="R11499" t="str">
            <v>482450081All</v>
          </cell>
          <cell r="S11499">
            <v>6</v>
          </cell>
        </row>
        <row r="11500">
          <cell r="A11500" t="str">
            <v>482570016All</v>
          </cell>
          <cell r="B11500">
            <v>25</v>
          </cell>
          <cell r="R11500" t="str">
            <v>482490011All</v>
          </cell>
          <cell r="S11500">
            <v>11</v>
          </cell>
        </row>
        <row r="11501">
          <cell r="A11501" t="str">
            <v>482570041All</v>
          </cell>
          <cell r="B11501">
            <v>46</v>
          </cell>
          <cell r="R11501" t="str">
            <v>482490041All</v>
          </cell>
          <cell r="S11501">
            <v>29</v>
          </cell>
        </row>
        <row r="11502">
          <cell r="A11502" t="str">
            <v>482570051All</v>
          </cell>
          <cell r="B11502">
            <v>42</v>
          </cell>
          <cell r="R11502" t="str">
            <v>482490051All</v>
          </cell>
          <cell r="S11502">
            <v>29</v>
          </cell>
        </row>
        <row r="11503">
          <cell r="A11503" t="str">
            <v>482570081All</v>
          </cell>
          <cell r="B11503">
            <v>14</v>
          </cell>
          <cell r="R11503" t="str">
            <v>482490078All</v>
          </cell>
          <cell r="S11503">
            <v>469</v>
          </cell>
        </row>
        <row r="11504">
          <cell r="A11504" t="str">
            <v>482590011All</v>
          </cell>
          <cell r="B11504">
            <v>13</v>
          </cell>
          <cell r="R11504" t="str">
            <v>482490396All</v>
          </cell>
          <cell r="S11504">
            <v>420</v>
          </cell>
        </row>
        <row r="11505">
          <cell r="A11505" t="str">
            <v>482590016All</v>
          </cell>
          <cell r="B11505">
            <v>20</v>
          </cell>
          <cell r="R11505" t="str">
            <v>482510011All</v>
          </cell>
          <cell r="S11505">
            <v>21</v>
          </cell>
        </row>
        <row r="11506">
          <cell r="A11506" t="str">
            <v>482630011All</v>
          </cell>
          <cell r="B11506">
            <v>13</v>
          </cell>
          <cell r="R11506" t="str">
            <v>482510016All</v>
          </cell>
          <cell r="S11506">
            <v>31</v>
          </cell>
        </row>
        <row r="11507">
          <cell r="A11507" t="str">
            <v>482630016All</v>
          </cell>
          <cell r="B11507">
            <v>18</v>
          </cell>
          <cell r="R11507" t="str">
            <v>482510041All</v>
          </cell>
          <cell r="S11507">
            <v>50</v>
          </cell>
        </row>
        <row r="11508">
          <cell r="A11508" t="str">
            <v>482630051All</v>
          </cell>
          <cell r="B11508">
            <v>14</v>
          </cell>
          <cell r="R11508" t="str">
            <v>482510051All</v>
          </cell>
          <cell r="S11508">
            <v>40</v>
          </cell>
        </row>
        <row r="11509">
          <cell r="A11509" t="str">
            <v>482650011All</v>
          </cell>
          <cell r="B11509">
            <v>13</v>
          </cell>
          <cell r="R11509" t="str">
            <v>482530011All</v>
          </cell>
          <cell r="S11509">
            <v>13</v>
          </cell>
        </row>
        <row r="11510">
          <cell r="A11510" t="str">
            <v>482650016All</v>
          </cell>
          <cell r="B11510">
            <v>21</v>
          </cell>
          <cell r="R11510" t="str">
            <v>482530016All</v>
          </cell>
          <cell r="S11510">
            <v>15</v>
          </cell>
        </row>
        <row r="11511">
          <cell r="A11511" t="str">
            <v>482650041All</v>
          </cell>
          <cell r="B11511">
            <v>32</v>
          </cell>
          <cell r="R11511" t="str">
            <v>482530051All</v>
          </cell>
          <cell r="S11511">
            <v>13</v>
          </cell>
        </row>
        <row r="11512">
          <cell r="A11512" t="str">
            <v>482650051All</v>
          </cell>
          <cell r="B11512">
            <v>20</v>
          </cell>
          <cell r="R11512" t="str">
            <v>482530075All</v>
          </cell>
          <cell r="S11512">
            <v>742</v>
          </cell>
        </row>
        <row r="11513">
          <cell r="A11513" t="str">
            <v>482670011All</v>
          </cell>
          <cell r="B11513">
            <v>17</v>
          </cell>
          <cell r="R11513" t="str">
            <v>482530091All</v>
          </cell>
          <cell r="S11513">
            <v>22</v>
          </cell>
        </row>
        <row r="11514">
          <cell r="A11514" t="str">
            <v>482670016All</v>
          </cell>
          <cell r="B11514">
            <v>21</v>
          </cell>
          <cell r="R11514" t="str">
            <v>482530396All</v>
          </cell>
          <cell r="S11514">
            <v>315</v>
          </cell>
        </row>
        <row r="11515">
          <cell r="A11515" t="str">
            <v>482690011All</v>
          </cell>
          <cell r="B11515">
            <v>13</v>
          </cell>
          <cell r="R11515" t="str">
            <v>482550011All</v>
          </cell>
          <cell r="S11515">
            <v>14</v>
          </cell>
        </row>
        <row r="11516">
          <cell r="A11516" t="str">
            <v>482690051All</v>
          </cell>
          <cell r="B11516">
            <v>16</v>
          </cell>
          <cell r="R11516" t="str">
            <v>482550016All</v>
          </cell>
          <cell r="S11516">
            <v>18</v>
          </cell>
        </row>
        <row r="11517">
          <cell r="A11517" t="str">
            <v>482710011All</v>
          </cell>
          <cell r="B11517">
            <v>13</v>
          </cell>
          <cell r="R11517" t="str">
            <v>482550041All</v>
          </cell>
          <cell r="S11517">
            <v>29</v>
          </cell>
        </row>
        <row r="11518">
          <cell r="A11518" t="str">
            <v>482730011All</v>
          </cell>
          <cell r="B11518">
            <v>16</v>
          </cell>
          <cell r="R11518" t="str">
            <v>482550051All</v>
          </cell>
          <cell r="S11518">
            <v>31</v>
          </cell>
        </row>
        <row r="11519">
          <cell r="A11519" t="str">
            <v>482730041All</v>
          </cell>
          <cell r="B11519">
            <v>34</v>
          </cell>
          <cell r="R11519" t="str">
            <v>482570011All</v>
          </cell>
          <cell r="S11519">
            <v>21</v>
          </cell>
        </row>
        <row r="11520">
          <cell r="A11520" t="str">
            <v>482730051All</v>
          </cell>
          <cell r="B11520">
            <v>37</v>
          </cell>
          <cell r="R11520" t="str">
            <v>482570016All</v>
          </cell>
          <cell r="S11520">
            <v>25</v>
          </cell>
        </row>
        <row r="11521">
          <cell r="A11521" t="str">
            <v>482750011All</v>
          </cell>
          <cell r="B11521">
            <v>15</v>
          </cell>
          <cell r="R11521" t="str">
            <v>482570041All</v>
          </cell>
          <cell r="S11521">
            <v>46</v>
          </cell>
        </row>
        <row r="11522">
          <cell r="A11522" t="str">
            <v>482750016All</v>
          </cell>
          <cell r="B11522">
            <v>13</v>
          </cell>
          <cell r="R11522" t="str">
            <v>482570051All</v>
          </cell>
          <cell r="S11522">
            <v>42</v>
          </cell>
        </row>
        <row r="11523">
          <cell r="A11523" t="str">
            <v>482750051All</v>
          </cell>
          <cell r="B11523">
            <v>16</v>
          </cell>
          <cell r="R11523" t="str">
            <v>482570081All</v>
          </cell>
          <cell r="S11523">
            <v>14</v>
          </cell>
        </row>
        <row r="11524">
          <cell r="A11524" t="str">
            <v>482750051Irrigated</v>
          </cell>
          <cell r="B11524">
            <v>37</v>
          </cell>
          <cell r="R11524" t="str">
            <v>482590011All</v>
          </cell>
          <cell r="S11524">
            <v>13</v>
          </cell>
        </row>
        <row r="11525">
          <cell r="A11525" t="str">
            <v>482750051Nonirrigated</v>
          </cell>
          <cell r="B11525">
            <v>15</v>
          </cell>
          <cell r="R11525" t="str">
            <v>482590016All</v>
          </cell>
          <cell r="S11525">
            <v>20</v>
          </cell>
        </row>
        <row r="11526">
          <cell r="A11526" t="str">
            <v>482750075All</v>
          </cell>
          <cell r="B11526">
            <v>2093</v>
          </cell>
          <cell r="R11526" t="str">
            <v>482630011All</v>
          </cell>
          <cell r="S11526">
            <v>13</v>
          </cell>
        </row>
        <row r="11527">
          <cell r="A11527" t="str">
            <v>482770011All</v>
          </cell>
          <cell r="B11527">
            <v>25</v>
          </cell>
          <cell r="R11527" t="str">
            <v>482630016All</v>
          </cell>
          <cell r="S11527">
            <v>18</v>
          </cell>
        </row>
        <row r="11528">
          <cell r="A11528" t="str">
            <v>482770016All</v>
          </cell>
          <cell r="B11528">
            <v>31</v>
          </cell>
          <cell r="R11528" t="str">
            <v>482630051All</v>
          </cell>
          <cell r="S11528">
            <v>14</v>
          </cell>
        </row>
        <row r="11529">
          <cell r="A11529" t="str">
            <v>482770041All</v>
          </cell>
          <cell r="B11529">
            <v>57</v>
          </cell>
          <cell r="R11529" t="str">
            <v>482650011All</v>
          </cell>
          <cell r="S11529">
            <v>13</v>
          </cell>
        </row>
        <row r="11530">
          <cell r="A11530" t="str">
            <v>482770051All</v>
          </cell>
          <cell r="B11530">
            <v>46</v>
          </cell>
          <cell r="R11530" t="str">
            <v>482650016All</v>
          </cell>
          <cell r="S11530">
            <v>21</v>
          </cell>
        </row>
        <row r="11531">
          <cell r="A11531" t="str">
            <v>482770081All</v>
          </cell>
          <cell r="B11531">
            <v>13</v>
          </cell>
          <cell r="R11531" t="str">
            <v>482650041All</v>
          </cell>
          <cell r="S11531">
            <v>32</v>
          </cell>
        </row>
        <row r="11532">
          <cell r="A11532" t="str">
            <v>482790011All</v>
          </cell>
          <cell r="B11532">
            <v>21</v>
          </cell>
          <cell r="R11532" t="str">
            <v>482650051All</v>
          </cell>
          <cell r="S11532">
            <v>20</v>
          </cell>
        </row>
        <row r="11533">
          <cell r="A11533" t="str">
            <v>482790011Irrigated</v>
          </cell>
          <cell r="B11533">
            <v>27</v>
          </cell>
          <cell r="R11533" t="str">
            <v>482670011All</v>
          </cell>
          <cell r="S11533">
            <v>17</v>
          </cell>
        </row>
        <row r="11534">
          <cell r="A11534" t="str">
            <v>482790011Nonirrigated</v>
          </cell>
          <cell r="B11534">
            <v>12</v>
          </cell>
          <cell r="R11534" t="str">
            <v>482670016All</v>
          </cell>
          <cell r="S11534">
            <v>21</v>
          </cell>
        </row>
        <row r="11535">
          <cell r="A11535" t="str">
            <v>482790041All</v>
          </cell>
          <cell r="B11535">
            <v>110</v>
          </cell>
          <cell r="R11535" t="str">
            <v>482690011All</v>
          </cell>
          <cell r="S11535">
            <v>13</v>
          </cell>
        </row>
        <row r="11536">
          <cell r="A11536" t="str">
            <v>482790051All</v>
          </cell>
          <cell r="B11536">
            <v>43</v>
          </cell>
          <cell r="R11536" t="str">
            <v>482690051All</v>
          </cell>
          <cell r="S11536">
            <v>16</v>
          </cell>
        </row>
        <row r="11537">
          <cell r="A11537" t="str">
            <v>482790051Irrigated</v>
          </cell>
          <cell r="B11537">
            <v>53</v>
          </cell>
          <cell r="R11537" t="str">
            <v>482710011All</v>
          </cell>
          <cell r="S11537">
            <v>13</v>
          </cell>
        </row>
        <row r="11538">
          <cell r="A11538" t="str">
            <v>482790051Nonirrigated</v>
          </cell>
          <cell r="B11538">
            <v>19</v>
          </cell>
          <cell r="R11538" t="str">
            <v>482730011All</v>
          </cell>
          <cell r="S11538">
            <v>16</v>
          </cell>
        </row>
        <row r="11539">
          <cell r="A11539" t="str">
            <v>482790075All</v>
          </cell>
          <cell r="B11539">
            <v>1809</v>
          </cell>
          <cell r="R11539" t="str">
            <v>482730041All</v>
          </cell>
          <cell r="S11539">
            <v>34</v>
          </cell>
        </row>
        <row r="11540">
          <cell r="A11540" t="str">
            <v>482790078All</v>
          </cell>
          <cell r="B11540">
            <v>932</v>
          </cell>
          <cell r="R11540" t="str">
            <v>482730051All</v>
          </cell>
          <cell r="S11540">
            <v>37</v>
          </cell>
        </row>
        <row r="11541">
          <cell r="A11541" t="str">
            <v>482790078Irrigated</v>
          </cell>
          <cell r="B11541">
            <v>937</v>
          </cell>
          <cell r="R11541" t="str">
            <v>482750011All</v>
          </cell>
          <cell r="S11541">
            <v>15</v>
          </cell>
        </row>
        <row r="11542">
          <cell r="A11542" t="str">
            <v>482790078Nonirrigated</v>
          </cell>
          <cell r="B11542">
            <v>389</v>
          </cell>
          <cell r="R11542" t="str">
            <v>482750016All</v>
          </cell>
          <cell r="S11542">
            <v>13</v>
          </cell>
        </row>
        <row r="11543">
          <cell r="A11543" t="str">
            <v>482790081All</v>
          </cell>
          <cell r="B11543">
            <v>26</v>
          </cell>
          <cell r="R11543" t="str">
            <v>482750051All</v>
          </cell>
          <cell r="S11543">
            <v>16</v>
          </cell>
        </row>
        <row r="11544">
          <cell r="A11544" t="str">
            <v>482790396All</v>
          </cell>
          <cell r="B11544">
            <v>458</v>
          </cell>
          <cell r="R11544" t="str">
            <v>482750051Irrigated</v>
          </cell>
          <cell r="S11544">
            <v>37</v>
          </cell>
        </row>
        <row r="11545">
          <cell r="A11545" t="str">
            <v>482810011All</v>
          </cell>
          <cell r="B11545">
            <v>18</v>
          </cell>
          <cell r="R11545" t="str">
            <v>482750051NonIrrigated</v>
          </cell>
          <cell r="S11545">
            <v>15</v>
          </cell>
        </row>
        <row r="11546">
          <cell r="A11546" t="str">
            <v>482810016All</v>
          </cell>
          <cell r="B11546">
            <v>23</v>
          </cell>
          <cell r="R11546" t="str">
            <v>482750075All</v>
          </cell>
          <cell r="S11546">
            <v>2093</v>
          </cell>
        </row>
        <row r="11547">
          <cell r="A11547" t="str">
            <v>482810051All</v>
          </cell>
          <cell r="B11547">
            <v>20</v>
          </cell>
          <cell r="R11547" t="str">
            <v>482770011All</v>
          </cell>
          <cell r="S11547">
            <v>25</v>
          </cell>
        </row>
        <row r="11548">
          <cell r="A11548" t="str">
            <v>482830011All</v>
          </cell>
          <cell r="B11548">
            <v>24</v>
          </cell>
          <cell r="R11548" t="str">
            <v>482770016All</v>
          </cell>
          <cell r="S11548">
            <v>31</v>
          </cell>
        </row>
        <row r="11549">
          <cell r="A11549" t="str">
            <v>482830016All</v>
          </cell>
          <cell r="B11549">
            <v>22</v>
          </cell>
          <cell r="R11549" t="str">
            <v>482770041All</v>
          </cell>
          <cell r="S11549">
            <v>57</v>
          </cell>
        </row>
        <row r="11550">
          <cell r="A11550" t="str">
            <v>482830016Irrigated</v>
          </cell>
          <cell r="B11550">
            <v>25</v>
          </cell>
          <cell r="R11550" t="str">
            <v>482770051All</v>
          </cell>
          <cell r="S11550">
            <v>46</v>
          </cell>
        </row>
        <row r="11551">
          <cell r="A11551" t="str">
            <v>482830016Nonirrigated</v>
          </cell>
          <cell r="B11551">
            <v>13</v>
          </cell>
          <cell r="R11551" t="str">
            <v>482770081All</v>
          </cell>
          <cell r="S11551">
            <v>13</v>
          </cell>
        </row>
        <row r="11552">
          <cell r="A11552" t="str">
            <v>482830041All</v>
          </cell>
          <cell r="B11552">
            <v>27</v>
          </cell>
          <cell r="R11552" t="str">
            <v>482790011All</v>
          </cell>
          <cell r="S11552">
            <v>21</v>
          </cell>
        </row>
        <row r="11553">
          <cell r="A11553" t="str">
            <v>482830051All</v>
          </cell>
          <cell r="B11553">
            <v>22</v>
          </cell>
          <cell r="R11553" t="str">
            <v>482790011Irrigated</v>
          </cell>
          <cell r="S11553">
            <v>27</v>
          </cell>
        </row>
        <row r="11554">
          <cell r="A11554" t="str">
            <v>482830075All</v>
          </cell>
          <cell r="B11554">
            <v>1882</v>
          </cell>
          <cell r="R11554" t="str">
            <v>482790011NonIrrigated</v>
          </cell>
          <cell r="S11554">
            <v>12</v>
          </cell>
        </row>
        <row r="11555">
          <cell r="A11555" t="str">
            <v>482850011All</v>
          </cell>
          <cell r="B11555">
            <v>16</v>
          </cell>
          <cell r="R11555" t="str">
            <v>482790041All</v>
          </cell>
          <cell r="S11555">
            <v>110</v>
          </cell>
        </row>
        <row r="11556">
          <cell r="A11556" t="str">
            <v>482850018LGRAll</v>
          </cell>
          <cell r="B11556">
            <v>4361</v>
          </cell>
          <cell r="R11556" t="str">
            <v>482790051All</v>
          </cell>
          <cell r="S11556">
            <v>43</v>
          </cell>
        </row>
        <row r="11557">
          <cell r="A11557" t="str">
            <v>482850041All</v>
          </cell>
          <cell r="B11557">
            <v>37</v>
          </cell>
          <cell r="R11557" t="str">
            <v>482790051Irrigated</v>
          </cell>
          <cell r="S11557">
            <v>53</v>
          </cell>
        </row>
        <row r="11558">
          <cell r="A11558" t="str">
            <v>482850051All</v>
          </cell>
          <cell r="B11558">
            <v>39</v>
          </cell>
          <cell r="R11558" t="str">
            <v>482790051NonIrrigated</v>
          </cell>
          <cell r="S11558">
            <v>19</v>
          </cell>
        </row>
        <row r="11559">
          <cell r="A11559" t="str">
            <v>482850081All</v>
          </cell>
          <cell r="B11559">
            <v>15</v>
          </cell>
          <cell r="R11559" t="str">
            <v>482790075All</v>
          </cell>
          <cell r="S11559">
            <v>1809</v>
          </cell>
        </row>
        <row r="11560">
          <cell r="A11560" t="str">
            <v>482870011All</v>
          </cell>
          <cell r="B11560">
            <v>17</v>
          </cell>
          <cell r="R11560" t="str">
            <v>482790078All</v>
          </cell>
          <cell r="S11560">
            <v>932</v>
          </cell>
        </row>
        <row r="11561">
          <cell r="A11561" t="str">
            <v>482870016All</v>
          </cell>
          <cell r="B11561">
            <v>33</v>
          </cell>
          <cell r="R11561" t="str">
            <v>482790078Irrigated</v>
          </cell>
          <cell r="S11561">
            <v>937</v>
          </cell>
        </row>
        <row r="11562">
          <cell r="A11562" t="str">
            <v>482870041All</v>
          </cell>
          <cell r="B11562">
            <v>45</v>
          </cell>
          <cell r="R11562" t="str">
            <v>482790078NonIrrigated</v>
          </cell>
          <cell r="S11562">
            <v>389</v>
          </cell>
        </row>
        <row r="11563">
          <cell r="A11563" t="str">
            <v>482870051All</v>
          </cell>
          <cell r="B11563">
            <v>42</v>
          </cell>
          <cell r="R11563" t="str">
            <v>482790081All</v>
          </cell>
          <cell r="S11563">
            <v>26</v>
          </cell>
        </row>
        <row r="11564">
          <cell r="A11564" t="str">
            <v>482870075All</v>
          </cell>
          <cell r="B11564">
            <v>473</v>
          </cell>
          <cell r="R11564" t="str">
            <v>482790396All</v>
          </cell>
          <cell r="S11564">
            <v>458</v>
          </cell>
        </row>
        <row r="11565">
          <cell r="A11565" t="str">
            <v>482890011All</v>
          </cell>
          <cell r="B11565">
            <v>15</v>
          </cell>
          <cell r="R11565" t="str">
            <v>482810011All</v>
          </cell>
          <cell r="S11565">
            <v>18</v>
          </cell>
        </row>
        <row r="11566">
          <cell r="A11566" t="str">
            <v>482890041All</v>
          </cell>
          <cell r="B11566">
            <v>47</v>
          </cell>
          <cell r="R11566" t="str">
            <v>482810016All</v>
          </cell>
          <cell r="S11566">
            <v>23</v>
          </cell>
        </row>
        <row r="11567">
          <cell r="A11567" t="str">
            <v>482890051All</v>
          </cell>
          <cell r="B11567">
            <v>42</v>
          </cell>
          <cell r="R11567" t="str">
            <v>482810051All</v>
          </cell>
          <cell r="S11567">
            <v>20</v>
          </cell>
        </row>
        <row r="11568">
          <cell r="A11568" t="str">
            <v>482910011All</v>
          </cell>
          <cell r="B11568">
            <v>16</v>
          </cell>
          <cell r="R11568" t="str">
            <v>482830011All</v>
          </cell>
          <cell r="S11568">
            <v>24</v>
          </cell>
        </row>
        <row r="11569">
          <cell r="A11569" t="str">
            <v>482910018LGRAll</v>
          </cell>
          <cell r="B11569">
            <v>5280</v>
          </cell>
          <cell r="R11569" t="str">
            <v>482830016All</v>
          </cell>
          <cell r="S11569">
            <v>22</v>
          </cell>
        </row>
        <row r="11570">
          <cell r="A11570" t="str">
            <v>482910041All</v>
          </cell>
          <cell r="B11570">
            <v>41</v>
          </cell>
          <cell r="R11570" t="str">
            <v>482830016Irrigated</v>
          </cell>
          <cell r="S11570">
            <v>25</v>
          </cell>
        </row>
        <row r="11571">
          <cell r="A11571" t="str">
            <v>482910051All</v>
          </cell>
          <cell r="B11571">
            <v>46</v>
          </cell>
          <cell r="R11571" t="str">
            <v>482830016NonIrrigated</v>
          </cell>
          <cell r="S11571">
            <v>13</v>
          </cell>
        </row>
        <row r="11572">
          <cell r="A11572" t="str">
            <v>482910081All</v>
          </cell>
          <cell r="B11572">
            <v>14</v>
          </cell>
          <cell r="R11572" t="str">
            <v>482830041All</v>
          </cell>
          <cell r="S11572">
            <v>27</v>
          </cell>
        </row>
        <row r="11573">
          <cell r="A11573" t="str">
            <v>482930011All</v>
          </cell>
          <cell r="B11573">
            <v>20</v>
          </cell>
          <cell r="R11573" t="str">
            <v>482830051All</v>
          </cell>
          <cell r="S11573">
            <v>22</v>
          </cell>
        </row>
        <row r="11574">
          <cell r="A11574" t="str">
            <v>482930016All</v>
          </cell>
          <cell r="B11574">
            <v>31</v>
          </cell>
          <cell r="R11574" t="str">
            <v>482830075All</v>
          </cell>
          <cell r="S11574">
            <v>1882</v>
          </cell>
        </row>
        <row r="11575">
          <cell r="A11575" t="str">
            <v>482930041All</v>
          </cell>
          <cell r="B11575">
            <v>41</v>
          </cell>
          <cell r="R11575" t="str">
            <v>482850011All</v>
          </cell>
          <cell r="S11575">
            <v>16</v>
          </cell>
        </row>
        <row r="11576">
          <cell r="A11576" t="str">
            <v>482930051All</v>
          </cell>
          <cell r="B11576">
            <v>41</v>
          </cell>
          <cell r="R11576" t="str">
            <v>482850018LGRAll</v>
          </cell>
          <cell r="S11576">
            <v>4361</v>
          </cell>
        </row>
        <row r="11577">
          <cell r="A11577" t="str">
            <v>482950011All</v>
          </cell>
          <cell r="B11577">
            <v>18</v>
          </cell>
          <cell r="R11577" t="str">
            <v>482850041All</v>
          </cell>
          <cell r="S11577">
            <v>37</v>
          </cell>
        </row>
        <row r="11578">
          <cell r="A11578" t="str">
            <v>482950011Irrigated</v>
          </cell>
          <cell r="B11578">
            <v>27</v>
          </cell>
          <cell r="R11578" t="str">
            <v>482850051All</v>
          </cell>
          <cell r="S11578">
            <v>39</v>
          </cell>
        </row>
        <row r="11579">
          <cell r="A11579" t="str">
            <v>482950011Nonirrigated</v>
          </cell>
          <cell r="B11579">
            <v>15</v>
          </cell>
          <cell r="R11579" t="str">
            <v>482850081All</v>
          </cell>
          <cell r="S11579">
            <v>15</v>
          </cell>
        </row>
        <row r="11580">
          <cell r="A11580" t="str">
            <v>482950041All</v>
          </cell>
          <cell r="B11580">
            <v>125</v>
          </cell>
          <cell r="R11580" t="str">
            <v>482870011All</v>
          </cell>
          <cell r="S11580">
            <v>17</v>
          </cell>
        </row>
        <row r="11581">
          <cell r="A11581" t="str">
            <v>482950051All</v>
          </cell>
          <cell r="B11581">
            <v>34</v>
          </cell>
          <cell r="R11581" t="str">
            <v>482870016All</v>
          </cell>
          <cell r="S11581">
            <v>33</v>
          </cell>
        </row>
        <row r="11582">
          <cell r="A11582" t="str">
            <v>482950051Irrigated</v>
          </cell>
          <cell r="B11582">
            <v>52</v>
          </cell>
          <cell r="R11582" t="str">
            <v>482870041All</v>
          </cell>
          <cell r="S11582">
            <v>45</v>
          </cell>
        </row>
        <row r="11583">
          <cell r="A11583" t="str">
            <v>482950051Nonirrigated</v>
          </cell>
          <cell r="B11583">
            <v>24</v>
          </cell>
          <cell r="R11583" t="str">
            <v>482870051All</v>
          </cell>
          <cell r="S11583">
            <v>42</v>
          </cell>
        </row>
        <row r="11584">
          <cell r="A11584" t="str">
            <v>482950078All</v>
          </cell>
          <cell r="B11584">
            <v>521</v>
          </cell>
          <cell r="R11584" t="str">
            <v>482870075All</v>
          </cell>
          <cell r="S11584">
            <v>473</v>
          </cell>
        </row>
        <row r="11585">
          <cell r="A11585" t="str">
            <v>482970011All</v>
          </cell>
          <cell r="B11585">
            <v>9</v>
          </cell>
          <cell r="R11585" t="str">
            <v>482890011All</v>
          </cell>
          <cell r="S11585">
            <v>15</v>
          </cell>
        </row>
        <row r="11586">
          <cell r="A11586" t="str">
            <v>482970041All</v>
          </cell>
          <cell r="B11586">
            <v>27</v>
          </cell>
          <cell r="R11586" t="str">
            <v>482890041All</v>
          </cell>
          <cell r="S11586">
            <v>47</v>
          </cell>
        </row>
        <row r="11587">
          <cell r="A11587" t="str">
            <v>482970051All</v>
          </cell>
          <cell r="B11587">
            <v>30</v>
          </cell>
          <cell r="R11587" t="str">
            <v>482890051All</v>
          </cell>
          <cell r="S11587">
            <v>42</v>
          </cell>
        </row>
        <row r="11588">
          <cell r="A11588" t="str">
            <v>482990011All</v>
          </cell>
          <cell r="B11588">
            <v>13</v>
          </cell>
          <cell r="R11588" t="str">
            <v>482910011All</v>
          </cell>
          <cell r="S11588">
            <v>16</v>
          </cell>
        </row>
        <row r="11589">
          <cell r="A11589" t="str">
            <v>483030011All</v>
          </cell>
          <cell r="B11589">
            <v>13</v>
          </cell>
          <cell r="R11589" t="str">
            <v>482910018LGRAll</v>
          </cell>
          <cell r="S11589">
            <v>5280</v>
          </cell>
        </row>
        <row r="11590">
          <cell r="A11590" t="str">
            <v>483030011Irrigated</v>
          </cell>
          <cell r="B11590">
            <v>18</v>
          </cell>
          <cell r="R11590" t="str">
            <v>482910041All</v>
          </cell>
          <cell r="S11590">
            <v>41</v>
          </cell>
        </row>
        <row r="11591">
          <cell r="A11591" t="str">
            <v>483030011Nonirrigated</v>
          </cell>
          <cell r="B11591">
            <v>11</v>
          </cell>
          <cell r="R11591" t="str">
            <v>482910051All</v>
          </cell>
          <cell r="S11591">
            <v>46</v>
          </cell>
        </row>
        <row r="11592">
          <cell r="A11592" t="str">
            <v>483030041All</v>
          </cell>
          <cell r="B11592">
            <v>95</v>
          </cell>
          <cell r="R11592" t="str">
            <v>482910081All</v>
          </cell>
          <cell r="S11592">
            <v>14</v>
          </cell>
        </row>
        <row r="11593">
          <cell r="A11593" t="str">
            <v>483030051All</v>
          </cell>
          <cell r="B11593">
            <v>27</v>
          </cell>
          <cell r="R11593" t="str">
            <v>482930011All</v>
          </cell>
          <cell r="S11593">
            <v>20</v>
          </cell>
        </row>
        <row r="11594">
          <cell r="A11594" t="str">
            <v>483030051Irrigated</v>
          </cell>
          <cell r="B11594">
            <v>34</v>
          </cell>
          <cell r="R11594" t="str">
            <v>482930016All</v>
          </cell>
          <cell r="S11594">
            <v>31</v>
          </cell>
        </row>
        <row r="11595">
          <cell r="A11595" t="str">
            <v>483030051Nonirrigated</v>
          </cell>
          <cell r="B11595">
            <v>18</v>
          </cell>
          <cell r="R11595" t="str">
            <v>482930041All</v>
          </cell>
          <cell r="S11595">
            <v>41</v>
          </cell>
        </row>
        <row r="11596">
          <cell r="A11596" t="str">
            <v>483030075All</v>
          </cell>
          <cell r="B11596">
            <v>1541</v>
          </cell>
          <cell r="R11596" t="str">
            <v>482930051All</v>
          </cell>
          <cell r="S11596">
            <v>41</v>
          </cell>
        </row>
        <row r="11597">
          <cell r="A11597" t="str">
            <v>483030078All</v>
          </cell>
          <cell r="B11597">
            <v>720</v>
          </cell>
          <cell r="R11597" t="str">
            <v>482950011All</v>
          </cell>
          <cell r="S11597">
            <v>18</v>
          </cell>
        </row>
        <row r="11598">
          <cell r="A11598" t="str">
            <v>483030081All</v>
          </cell>
          <cell r="B11598">
            <v>18</v>
          </cell>
          <cell r="R11598" t="str">
            <v>482950011Irrigated</v>
          </cell>
          <cell r="S11598">
            <v>27</v>
          </cell>
        </row>
        <row r="11599">
          <cell r="A11599" t="str">
            <v>483030396All</v>
          </cell>
          <cell r="B11599">
            <v>473</v>
          </cell>
          <cell r="R11599" t="str">
            <v>482950011NonIrrigated</v>
          </cell>
          <cell r="S11599">
            <v>15</v>
          </cell>
        </row>
        <row r="11600">
          <cell r="A11600" t="str">
            <v>483050011All</v>
          </cell>
          <cell r="B11600">
            <v>15</v>
          </cell>
          <cell r="R11600" t="str">
            <v>482950041All</v>
          </cell>
          <cell r="S11600">
            <v>125</v>
          </cell>
        </row>
        <row r="11601">
          <cell r="A11601" t="str">
            <v>483050011Irrigated</v>
          </cell>
          <cell r="B11601">
            <v>18</v>
          </cell>
          <cell r="R11601" t="str">
            <v>482950051All</v>
          </cell>
          <cell r="S11601">
            <v>34</v>
          </cell>
        </row>
        <row r="11602">
          <cell r="A11602" t="str">
            <v>483050011Nonirrigated</v>
          </cell>
          <cell r="B11602">
            <v>13</v>
          </cell>
          <cell r="R11602" t="str">
            <v>482950051Irrigated</v>
          </cell>
          <cell r="S11602">
            <v>52</v>
          </cell>
        </row>
        <row r="11603">
          <cell r="A11603" t="str">
            <v>483050051All</v>
          </cell>
          <cell r="B11603">
            <v>30</v>
          </cell>
          <cell r="R11603" t="str">
            <v>482950051NonIrrigated</v>
          </cell>
          <cell r="S11603">
            <v>24</v>
          </cell>
        </row>
        <row r="11604">
          <cell r="A11604" t="str">
            <v>483050075All</v>
          </cell>
          <cell r="B11604">
            <v>2529</v>
          </cell>
          <cell r="R11604" t="str">
            <v>482950078All</v>
          </cell>
          <cell r="S11604">
            <v>521</v>
          </cell>
        </row>
        <row r="11605">
          <cell r="A11605" t="str">
            <v>483050078All</v>
          </cell>
          <cell r="B11605">
            <v>691</v>
          </cell>
          <cell r="R11605" t="str">
            <v>482970011All</v>
          </cell>
          <cell r="S11605">
            <v>9</v>
          </cell>
        </row>
        <row r="11606">
          <cell r="A11606" t="str">
            <v>483050078Irrigated</v>
          </cell>
          <cell r="B11606">
            <v>765</v>
          </cell>
          <cell r="R11606" t="str">
            <v>482970041All</v>
          </cell>
          <cell r="S11606">
            <v>27</v>
          </cell>
        </row>
        <row r="11607">
          <cell r="A11607" t="str">
            <v>483050078Nonirrigated</v>
          </cell>
          <cell r="B11607">
            <v>425</v>
          </cell>
          <cell r="R11607" t="str">
            <v>482970051All</v>
          </cell>
          <cell r="S11607">
            <v>30</v>
          </cell>
        </row>
        <row r="11608">
          <cell r="A11608" t="str">
            <v>483070011All</v>
          </cell>
          <cell r="B11608">
            <v>13</v>
          </cell>
          <cell r="R11608" t="str">
            <v>482990011All</v>
          </cell>
          <cell r="S11608">
            <v>13</v>
          </cell>
        </row>
        <row r="11609">
          <cell r="A11609" t="str">
            <v>483070016All</v>
          </cell>
          <cell r="B11609">
            <v>20</v>
          </cell>
          <cell r="R11609" t="str">
            <v>483030011All</v>
          </cell>
          <cell r="S11609">
            <v>13</v>
          </cell>
        </row>
        <row r="11610">
          <cell r="A11610" t="str">
            <v>483070041All</v>
          </cell>
          <cell r="B11610">
            <v>25</v>
          </cell>
          <cell r="R11610" t="str">
            <v>483030011Irrigated</v>
          </cell>
          <cell r="S11610">
            <v>18</v>
          </cell>
        </row>
        <row r="11611">
          <cell r="A11611" t="str">
            <v>483070051All</v>
          </cell>
          <cell r="B11611">
            <v>20</v>
          </cell>
          <cell r="R11611" t="str">
            <v>483030011NonIrrigated</v>
          </cell>
          <cell r="S11611">
            <v>11</v>
          </cell>
        </row>
        <row r="11612">
          <cell r="A11612" t="str">
            <v>483070091All</v>
          </cell>
          <cell r="B11612">
            <v>22</v>
          </cell>
          <cell r="R11612" t="str">
            <v>483030041All</v>
          </cell>
          <cell r="S11612">
            <v>95</v>
          </cell>
        </row>
        <row r="11613">
          <cell r="A11613" t="str">
            <v>483090011All</v>
          </cell>
          <cell r="B11613">
            <v>27</v>
          </cell>
          <cell r="R11613" t="str">
            <v>483030051All</v>
          </cell>
          <cell r="S11613">
            <v>27</v>
          </cell>
        </row>
        <row r="11614">
          <cell r="A11614" t="str">
            <v>483090016All</v>
          </cell>
          <cell r="B11614">
            <v>41</v>
          </cell>
          <cell r="R11614" t="str">
            <v>483030051Irrigated</v>
          </cell>
          <cell r="S11614">
            <v>34</v>
          </cell>
        </row>
        <row r="11615">
          <cell r="A11615" t="str">
            <v>483090041All</v>
          </cell>
          <cell r="B11615">
            <v>51</v>
          </cell>
          <cell r="R11615" t="str">
            <v>483030051NonIrrigated</v>
          </cell>
          <cell r="S11615">
            <v>18</v>
          </cell>
        </row>
        <row r="11616">
          <cell r="A11616" t="str">
            <v>483090051All</v>
          </cell>
          <cell r="B11616">
            <v>48</v>
          </cell>
          <cell r="R11616" t="str">
            <v>483030075All</v>
          </cell>
          <cell r="S11616">
            <v>1541</v>
          </cell>
        </row>
        <row r="11617">
          <cell r="A11617" t="str">
            <v>483090081All</v>
          </cell>
          <cell r="B11617">
            <v>17</v>
          </cell>
          <cell r="R11617" t="str">
            <v>483030078All</v>
          </cell>
          <cell r="S11617">
            <v>720</v>
          </cell>
        </row>
        <row r="11618">
          <cell r="A11618" t="str">
            <v>483110016All</v>
          </cell>
          <cell r="B11618">
            <v>16</v>
          </cell>
          <cell r="R11618" t="str">
            <v>483030081All</v>
          </cell>
          <cell r="S11618">
            <v>18</v>
          </cell>
        </row>
        <row r="11619">
          <cell r="A11619" t="str">
            <v>483110051All</v>
          </cell>
          <cell r="B11619">
            <v>22</v>
          </cell>
          <cell r="R11619" t="str">
            <v>483030396All</v>
          </cell>
          <cell r="S11619">
            <v>473</v>
          </cell>
        </row>
        <row r="11620">
          <cell r="A11620" t="str">
            <v>483170011All</v>
          </cell>
          <cell r="B11620">
            <v>13</v>
          </cell>
          <cell r="R11620" t="str">
            <v>483050011All</v>
          </cell>
          <cell r="S11620">
            <v>15</v>
          </cell>
        </row>
        <row r="11621">
          <cell r="A11621" t="str">
            <v>483170051All</v>
          </cell>
          <cell r="B11621">
            <v>14</v>
          </cell>
          <cell r="R11621" t="str">
            <v>483050011Irrigated</v>
          </cell>
          <cell r="S11621">
            <v>18</v>
          </cell>
        </row>
        <row r="11622">
          <cell r="A11622" t="str">
            <v>483170075All</v>
          </cell>
          <cell r="B11622">
            <v>2162</v>
          </cell>
          <cell r="R11622" t="str">
            <v>483050011NonIrrigated</v>
          </cell>
          <cell r="S11622">
            <v>13</v>
          </cell>
        </row>
        <row r="11623">
          <cell r="A11623" t="str">
            <v>483190011All</v>
          </cell>
          <cell r="B11623">
            <v>17</v>
          </cell>
          <cell r="R11623" t="str">
            <v>483050051All</v>
          </cell>
          <cell r="S11623">
            <v>30</v>
          </cell>
        </row>
        <row r="11624">
          <cell r="A11624" t="str">
            <v>483190011Irrigated</v>
          </cell>
          <cell r="B11624">
            <v>17</v>
          </cell>
          <cell r="R11624" t="str">
            <v>483050075All</v>
          </cell>
          <cell r="S11624">
            <v>2529</v>
          </cell>
        </row>
        <row r="11625">
          <cell r="A11625" t="str">
            <v>483190011Nonirrigated</v>
          </cell>
          <cell r="B11625">
            <v>17</v>
          </cell>
          <cell r="R11625" t="str">
            <v>483050078All</v>
          </cell>
          <cell r="S11625">
            <v>691</v>
          </cell>
        </row>
        <row r="11626">
          <cell r="A11626" t="str">
            <v>483190016All</v>
          </cell>
          <cell r="B11626">
            <v>21</v>
          </cell>
          <cell r="R11626" t="str">
            <v>483050078Irrigated</v>
          </cell>
          <cell r="S11626">
            <v>765</v>
          </cell>
        </row>
        <row r="11627">
          <cell r="A11627" t="str">
            <v>483190051All</v>
          </cell>
          <cell r="B11627">
            <v>20</v>
          </cell>
          <cell r="R11627" t="str">
            <v>483050078NonIrrigated</v>
          </cell>
          <cell r="S11627">
            <v>425</v>
          </cell>
        </row>
        <row r="11628">
          <cell r="A11628" t="str">
            <v>483190075All</v>
          </cell>
          <cell r="B11628">
            <v>2612</v>
          </cell>
          <cell r="R11628" t="str">
            <v>483070011All</v>
          </cell>
          <cell r="S11628">
            <v>13</v>
          </cell>
        </row>
        <row r="11629">
          <cell r="A11629" t="str">
            <v>483210011All</v>
          </cell>
          <cell r="B11629">
            <v>16</v>
          </cell>
          <cell r="R11629" t="str">
            <v>483070016All</v>
          </cell>
          <cell r="S11629">
            <v>20</v>
          </cell>
        </row>
        <row r="11630">
          <cell r="A11630" t="str">
            <v>483210018LGRAll</v>
          </cell>
          <cell r="B11630">
            <v>4993</v>
          </cell>
          <cell r="R11630" t="str">
            <v>483070041All</v>
          </cell>
          <cell r="S11630">
            <v>25</v>
          </cell>
        </row>
        <row r="11631">
          <cell r="A11631" t="str">
            <v>483210041All</v>
          </cell>
          <cell r="B11631">
            <v>60</v>
          </cell>
          <cell r="R11631" t="str">
            <v>483070051All</v>
          </cell>
          <cell r="S11631">
            <v>20</v>
          </cell>
        </row>
        <row r="11632">
          <cell r="A11632" t="str">
            <v>483210051All</v>
          </cell>
          <cell r="B11632">
            <v>51</v>
          </cell>
          <cell r="R11632" t="str">
            <v>483070091All</v>
          </cell>
          <cell r="S11632">
            <v>22</v>
          </cell>
        </row>
        <row r="11633">
          <cell r="A11633" t="str">
            <v>483210081All</v>
          </cell>
          <cell r="B11633">
            <v>17</v>
          </cell>
          <cell r="R11633" t="str">
            <v>483090011All</v>
          </cell>
          <cell r="S11633">
            <v>27</v>
          </cell>
        </row>
        <row r="11634">
          <cell r="A11634" t="str">
            <v>483230011All</v>
          </cell>
          <cell r="B11634">
            <v>17</v>
          </cell>
          <cell r="R11634" t="str">
            <v>483090016All</v>
          </cell>
          <cell r="S11634">
            <v>41</v>
          </cell>
        </row>
        <row r="11635">
          <cell r="A11635" t="str">
            <v>483230041All</v>
          </cell>
          <cell r="B11635">
            <v>55</v>
          </cell>
          <cell r="R11635" t="str">
            <v>483090041All</v>
          </cell>
          <cell r="S11635">
            <v>51</v>
          </cell>
        </row>
        <row r="11636">
          <cell r="A11636" t="str">
            <v>483230051All</v>
          </cell>
          <cell r="B11636">
            <v>34</v>
          </cell>
          <cell r="R11636" t="str">
            <v>483090051All</v>
          </cell>
          <cell r="S11636">
            <v>48</v>
          </cell>
        </row>
        <row r="11637">
          <cell r="A11637" t="str">
            <v>483250011All</v>
          </cell>
          <cell r="B11637">
            <v>17</v>
          </cell>
          <cell r="R11637" t="str">
            <v>483090081All</v>
          </cell>
          <cell r="S11637">
            <v>17</v>
          </cell>
        </row>
        <row r="11638">
          <cell r="A11638" t="str">
            <v>483250016All</v>
          </cell>
          <cell r="B11638">
            <v>15</v>
          </cell>
          <cell r="R11638" t="str">
            <v>483110016All</v>
          </cell>
          <cell r="S11638">
            <v>16</v>
          </cell>
        </row>
        <row r="11639">
          <cell r="A11639" t="str">
            <v>483250041All</v>
          </cell>
          <cell r="B11639">
            <v>65</v>
          </cell>
          <cell r="R11639" t="str">
            <v>483110051All</v>
          </cell>
          <cell r="S11639">
            <v>22</v>
          </cell>
        </row>
        <row r="11640">
          <cell r="A11640" t="str">
            <v>483250041Irrigated</v>
          </cell>
          <cell r="B11640">
            <v>89</v>
          </cell>
          <cell r="R11640" t="str">
            <v>483170011All</v>
          </cell>
          <cell r="S11640">
            <v>13</v>
          </cell>
        </row>
        <row r="11641">
          <cell r="A11641" t="str">
            <v>483250041Nonirrigated</v>
          </cell>
          <cell r="B11641">
            <v>34</v>
          </cell>
          <cell r="R11641" t="str">
            <v>483170051All</v>
          </cell>
          <cell r="S11641">
            <v>14</v>
          </cell>
        </row>
        <row r="11642">
          <cell r="A11642" t="str">
            <v>483250051All</v>
          </cell>
          <cell r="B11642">
            <v>32</v>
          </cell>
          <cell r="R11642" t="str">
            <v>483170075All</v>
          </cell>
          <cell r="S11642">
            <v>2162</v>
          </cell>
        </row>
        <row r="11643">
          <cell r="A11643" t="str">
            <v>483250075All</v>
          </cell>
          <cell r="B11643">
            <v>1729</v>
          </cell>
          <cell r="R11643" t="str">
            <v>483190011All</v>
          </cell>
          <cell r="S11643">
            <v>17</v>
          </cell>
        </row>
        <row r="11644">
          <cell r="A11644" t="str">
            <v>483270011All</v>
          </cell>
          <cell r="B11644">
            <v>13</v>
          </cell>
          <cell r="R11644" t="str">
            <v>483190011Irrigated</v>
          </cell>
          <cell r="S11644">
            <v>17</v>
          </cell>
        </row>
        <row r="11645">
          <cell r="A11645" t="str">
            <v>483270016All</v>
          </cell>
          <cell r="B11645">
            <v>21</v>
          </cell>
          <cell r="R11645" t="str">
            <v>483190011NonIrrigated</v>
          </cell>
          <cell r="S11645">
            <v>17</v>
          </cell>
        </row>
        <row r="11646">
          <cell r="A11646" t="str">
            <v>483290011All</v>
          </cell>
          <cell r="B11646">
            <v>11</v>
          </cell>
          <cell r="R11646" t="str">
            <v>483190016All</v>
          </cell>
          <cell r="S11646">
            <v>21</v>
          </cell>
        </row>
        <row r="11647">
          <cell r="A11647" t="str">
            <v>483290051All</v>
          </cell>
          <cell r="B11647">
            <v>12</v>
          </cell>
          <cell r="R11647" t="str">
            <v>483190051All</v>
          </cell>
          <cell r="S11647">
            <v>20</v>
          </cell>
        </row>
        <row r="11648">
          <cell r="A11648" t="str">
            <v>483310011All</v>
          </cell>
          <cell r="B11648">
            <v>22</v>
          </cell>
          <cell r="R11648" t="str">
            <v>483190075All</v>
          </cell>
          <cell r="S11648">
            <v>2612</v>
          </cell>
        </row>
        <row r="11649">
          <cell r="A11649" t="str">
            <v>483310016All</v>
          </cell>
          <cell r="B11649">
            <v>26</v>
          </cell>
          <cell r="R11649" t="str">
            <v>483210011All</v>
          </cell>
          <cell r="S11649">
            <v>16</v>
          </cell>
        </row>
        <row r="11650">
          <cell r="A11650" t="str">
            <v>483310041All</v>
          </cell>
          <cell r="B11650">
            <v>52</v>
          </cell>
          <cell r="R11650" t="str">
            <v>483210018LGRAll</v>
          </cell>
          <cell r="S11650">
            <v>4993</v>
          </cell>
        </row>
        <row r="11651">
          <cell r="A11651" t="str">
            <v>483310051All</v>
          </cell>
          <cell r="B11651">
            <v>42</v>
          </cell>
          <cell r="R11651" t="str">
            <v>483210041All</v>
          </cell>
          <cell r="S11651">
            <v>60</v>
          </cell>
        </row>
        <row r="11652">
          <cell r="A11652" t="str">
            <v>483310081All</v>
          </cell>
          <cell r="B11652">
            <v>15</v>
          </cell>
          <cell r="R11652" t="str">
            <v>483210051All</v>
          </cell>
          <cell r="S11652">
            <v>51</v>
          </cell>
        </row>
        <row r="11653">
          <cell r="A11653" t="str">
            <v>483310081Irrigated</v>
          </cell>
          <cell r="B11653">
            <v>16</v>
          </cell>
          <cell r="R11653" t="str">
            <v>483210081All</v>
          </cell>
          <cell r="S11653">
            <v>17</v>
          </cell>
        </row>
        <row r="11654">
          <cell r="A11654" t="str">
            <v>483310081Nonirrigated</v>
          </cell>
          <cell r="B11654">
            <v>14</v>
          </cell>
          <cell r="R11654" t="str">
            <v>483230011All</v>
          </cell>
          <cell r="S11654">
            <v>17</v>
          </cell>
        </row>
        <row r="11655">
          <cell r="A11655" t="str">
            <v>483330011All</v>
          </cell>
          <cell r="B11655">
            <v>13</v>
          </cell>
          <cell r="R11655" t="str">
            <v>483230041All</v>
          </cell>
          <cell r="S11655">
            <v>55</v>
          </cell>
        </row>
        <row r="11656">
          <cell r="A11656" t="str">
            <v>483330016All</v>
          </cell>
          <cell r="B11656">
            <v>25</v>
          </cell>
          <cell r="R11656" t="str">
            <v>483230051All</v>
          </cell>
          <cell r="S11656">
            <v>34</v>
          </cell>
        </row>
        <row r="11657">
          <cell r="A11657" t="str">
            <v>483330051All</v>
          </cell>
          <cell r="B11657">
            <v>20</v>
          </cell>
          <cell r="R11657" t="str">
            <v>483250011All</v>
          </cell>
          <cell r="S11657">
            <v>17</v>
          </cell>
        </row>
        <row r="11658">
          <cell r="A11658" t="str">
            <v>483350011All</v>
          </cell>
          <cell r="B11658">
            <v>12</v>
          </cell>
          <cell r="R11658" t="str">
            <v>483250016All</v>
          </cell>
          <cell r="S11658">
            <v>15</v>
          </cell>
        </row>
        <row r="11659">
          <cell r="A11659" t="str">
            <v>483350016All</v>
          </cell>
          <cell r="B11659">
            <v>18</v>
          </cell>
          <cell r="R11659" t="str">
            <v>483250041All</v>
          </cell>
          <cell r="S11659">
            <v>65</v>
          </cell>
        </row>
        <row r="11660">
          <cell r="A11660" t="str">
            <v>483350051All</v>
          </cell>
          <cell r="B11660">
            <v>10</v>
          </cell>
          <cell r="R11660" t="str">
            <v>483250041Irrigated</v>
          </cell>
          <cell r="S11660">
            <v>89</v>
          </cell>
        </row>
        <row r="11661">
          <cell r="A11661" t="str">
            <v>483370011All</v>
          </cell>
          <cell r="B11661">
            <v>18</v>
          </cell>
          <cell r="R11661" t="str">
            <v>483250041NonIrrigated</v>
          </cell>
          <cell r="S11661">
            <v>34</v>
          </cell>
        </row>
        <row r="11662">
          <cell r="A11662" t="str">
            <v>483370016All</v>
          </cell>
          <cell r="B11662">
            <v>29</v>
          </cell>
          <cell r="R11662" t="str">
            <v>483250051All</v>
          </cell>
          <cell r="S11662">
            <v>32</v>
          </cell>
        </row>
        <row r="11663">
          <cell r="A11663" t="str">
            <v>483370051All</v>
          </cell>
          <cell r="B11663">
            <v>39</v>
          </cell>
          <cell r="R11663" t="str">
            <v>483250075All</v>
          </cell>
          <cell r="S11663">
            <v>1729</v>
          </cell>
        </row>
        <row r="11664">
          <cell r="A11664" t="str">
            <v>483410011All</v>
          </cell>
          <cell r="B11664">
            <v>20</v>
          </cell>
          <cell r="R11664" t="str">
            <v>483270011All</v>
          </cell>
          <cell r="S11664">
            <v>13</v>
          </cell>
        </row>
        <row r="11665">
          <cell r="A11665" t="str">
            <v>483410011Irrigated</v>
          </cell>
          <cell r="B11665">
            <v>30</v>
          </cell>
          <cell r="R11665" t="str">
            <v>483270016All</v>
          </cell>
          <cell r="S11665">
            <v>21</v>
          </cell>
        </row>
        <row r="11666">
          <cell r="A11666" t="str">
            <v>483410011Nonirrigated</v>
          </cell>
          <cell r="B11666">
            <v>14</v>
          </cell>
          <cell r="R11666" t="str">
            <v>483290011All</v>
          </cell>
          <cell r="S11666">
            <v>11</v>
          </cell>
        </row>
        <row r="11667">
          <cell r="A11667" t="str">
            <v>483410016All</v>
          </cell>
          <cell r="B11667">
            <v>26</v>
          </cell>
          <cell r="R11667" t="str">
            <v>483290051All</v>
          </cell>
          <cell r="S11667">
            <v>12</v>
          </cell>
        </row>
        <row r="11668">
          <cell r="A11668" t="str">
            <v>483410041All</v>
          </cell>
          <cell r="B11668">
            <v>147</v>
          </cell>
          <cell r="R11668" t="str">
            <v>483310011All</v>
          </cell>
          <cell r="S11668">
            <v>22</v>
          </cell>
        </row>
        <row r="11669">
          <cell r="A11669" t="str">
            <v>483410051All</v>
          </cell>
          <cell r="B11669">
            <v>29</v>
          </cell>
          <cell r="R11669" t="str">
            <v>483310016All</v>
          </cell>
          <cell r="S11669">
            <v>26</v>
          </cell>
        </row>
        <row r="11670">
          <cell r="A11670" t="str">
            <v>483410051Irrigated</v>
          </cell>
          <cell r="B11670">
            <v>55</v>
          </cell>
          <cell r="R11670" t="str">
            <v>483310041All</v>
          </cell>
          <cell r="S11670">
            <v>52</v>
          </cell>
        </row>
        <row r="11671">
          <cell r="A11671" t="str">
            <v>483410051Nonirrigated</v>
          </cell>
          <cell r="B11671">
            <v>18</v>
          </cell>
          <cell r="R11671" t="str">
            <v>483310051All</v>
          </cell>
          <cell r="S11671">
            <v>42</v>
          </cell>
        </row>
        <row r="11672">
          <cell r="A11672" t="str">
            <v>483410078All</v>
          </cell>
          <cell r="B11672">
            <v>505</v>
          </cell>
          <cell r="R11672" t="str">
            <v>483310081All</v>
          </cell>
          <cell r="S11672">
            <v>15</v>
          </cell>
        </row>
        <row r="11673">
          <cell r="A11673" t="str">
            <v>483410081All</v>
          </cell>
          <cell r="B11673">
            <v>32</v>
          </cell>
          <cell r="R11673" t="str">
            <v>483310081Irrigated</v>
          </cell>
          <cell r="S11673">
            <v>16</v>
          </cell>
        </row>
        <row r="11674">
          <cell r="A11674" t="str">
            <v>483410091All</v>
          </cell>
          <cell r="B11674">
            <v>29</v>
          </cell>
          <cell r="R11674" t="str">
            <v>483310081NonIrrigated</v>
          </cell>
          <cell r="S11674">
            <v>14</v>
          </cell>
        </row>
        <row r="11675">
          <cell r="A11675" t="str">
            <v>483450011All</v>
          </cell>
          <cell r="B11675">
            <v>13</v>
          </cell>
          <cell r="R11675" t="str">
            <v>483330011All</v>
          </cell>
          <cell r="S11675">
            <v>13</v>
          </cell>
        </row>
        <row r="11676">
          <cell r="A11676" t="str">
            <v>483450051All</v>
          </cell>
          <cell r="B11676">
            <v>13</v>
          </cell>
          <cell r="R11676" t="str">
            <v>483330016All</v>
          </cell>
          <cell r="S11676">
            <v>25</v>
          </cell>
        </row>
        <row r="11677">
          <cell r="A11677" t="str">
            <v>483450075All</v>
          </cell>
          <cell r="B11677">
            <v>2065</v>
          </cell>
          <cell r="R11677" t="str">
            <v>483330051All</v>
          </cell>
          <cell r="S11677">
            <v>20</v>
          </cell>
        </row>
        <row r="11678">
          <cell r="A11678" t="str">
            <v>483490011All</v>
          </cell>
          <cell r="B11678">
            <v>19</v>
          </cell>
          <cell r="R11678" t="str">
            <v>483350011All</v>
          </cell>
          <cell r="S11678">
            <v>12</v>
          </cell>
        </row>
        <row r="11679">
          <cell r="A11679" t="str">
            <v>483490016All</v>
          </cell>
          <cell r="B11679">
            <v>18</v>
          </cell>
          <cell r="R11679" t="str">
            <v>483350016All</v>
          </cell>
          <cell r="S11679">
            <v>18</v>
          </cell>
        </row>
        <row r="11680">
          <cell r="A11680" t="str">
            <v>483490041All</v>
          </cell>
          <cell r="B11680">
            <v>50</v>
          </cell>
          <cell r="R11680" t="str">
            <v>483350051All</v>
          </cell>
          <cell r="S11680">
            <v>10</v>
          </cell>
        </row>
        <row r="11681">
          <cell r="A11681" t="str">
            <v>483490051All</v>
          </cell>
          <cell r="B11681">
            <v>46</v>
          </cell>
          <cell r="R11681" t="str">
            <v>483370011All</v>
          </cell>
          <cell r="S11681">
            <v>18</v>
          </cell>
        </row>
        <row r="11682">
          <cell r="A11682" t="str">
            <v>483490078All</v>
          </cell>
          <cell r="B11682">
            <v>425</v>
          </cell>
          <cell r="R11682" t="str">
            <v>483370016All</v>
          </cell>
          <cell r="S11682">
            <v>29</v>
          </cell>
        </row>
        <row r="11683">
          <cell r="A11683" t="str">
            <v>483530011All</v>
          </cell>
          <cell r="B11683">
            <v>11</v>
          </cell>
          <cell r="R11683" t="str">
            <v>483370051All</v>
          </cell>
          <cell r="S11683">
            <v>39</v>
          </cell>
        </row>
        <row r="11684">
          <cell r="A11684" t="str">
            <v>483530016All</v>
          </cell>
          <cell r="B11684">
            <v>17</v>
          </cell>
          <cell r="R11684" t="str">
            <v>483410011All</v>
          </cell>
          <cell r="S11684">
            <v>20</v>
          </cell>
        </row>
        <row r="11685">
          <cell r="A11685" t="str">
            <v>483530051All</v>
          </cell>
          <cell r="B11685">
            <v>16</v>
          </cell>
          <cell r="R11685" t="str">
            <v>483410011Irrigated</v>
          </cell>
          <cell r="S11685">
            <v>30</v>
          </cell>
        </row>
        <row r="11686">
          <cell r="A11686" t="str">
            <v>483530091All</v>
          </cell>
          <cell r="B11686">
            <v>22</v>
          </cell>
          <cell r="R11686" t="str">
            <v>483410011NonIrrigated</v>
          </cell>
          <cell r="S11686">
            <v>14</v>
          </cell>
        </row>
        <row r="11687">
          <cell r="A11687" t="str">
            <v>483550011All</v>
          </cell>
          <cell r="B11687">
            <v>19</v>
          </cell>
          <cell r="R11687" t="str">
            <v>483410016All</v>
          </cell>
          <cell r="S11687">
            <v>26</v>
          </cell>
        </row>
        <row r="11688">
          <cell r="A11688" t="str">
            <v>483550041All</v>
          </cell>
          <cell r="B11688">
            <v>32</v>
          </cell>
          <cell r="R11688" t="str">
            <v>483410041All</v>
          </cell>
          <cell r="S11688">
            <v>147</v>
          </cell>
        </row>
        <row r="11689">
          <cell r="A11689" t="str">
            <v>483550051All</v>
          </cell>
          <cell r="B11689">
            <v>39</v>
          </cell>
          <cell r="R11689" t="str">
            <v>483410051All</v>
          </cell>
          <cell r="S11689">
            <v>29</v>
          </cell>
        </row>
        <row r="11690">
          <cell r="A11690" t="str">
            <v>483550078All</v>
          </cell>
          <cell r="B11690">
            <v>469</v>
          </cell>
          <cell r="R11690" t="str">
            <v>483410051Irrigated</v>
          </cell>
          <cell r="S11690">
            <v>55</v>
          </cell>
        </row>
        <row r="11691">
          <cell r="A11691" t="str">
            <v>483570011All</v>
          </cell>
          <cell r="B11691">
            <v>18</v>
          </cell>
          <cell r="R11691" t="str">
            <v>483410051NonIrrigated</v>
          </cell>
          <cell r="S11691">
            <v>18</v>
          </cell>
        </row>
        <row r="11692">
          <cell r="A11692" t="str">
            <v>483570041All</v>
          </cell>
          <cell r="B11692">
            <v>140</v>
          </cell>
          <cell r="R11692" t="str">
            <v>483410078All</v>
          </cell>
          <cell r="S11692">
            <v>505</v>
          </cell>
        </row>
        <row r="11693">
          <cell r="A11693" t="str">
            <v>483570051All</v>
          </cell>
          <cell r="B11693">
            <v>33</v>
          </cell>
          <cell r="R11693" t="str">
            <v>483410081All</v>
          </cell>
          <cell r="S11693">
            <v>32</v>
          </cell>
        </row>
        <row r="11694">
          <cell r="A11694" t="str">
            <v>483570081All</v>
          </cell>
          <cell r="B11694">
            <v>27</v>
          </cell>
          <cell r="R11694" t="str">
            <v>483410091All</v>
          </cell>
          <cell r="S11694">
            <v>29</v>
          </cell>
        </row>
        <row r="11695">
          <cell r="A11695" t="str">
            <v>483590011All</v>
          </cell>
          <cell r="B11695">
            <v>13</v>
          </cell>
          <cell r="R11695" t="str">
            <v>483450011All</v>
          </cell>
          <cell r="S11695">
            <v>13</v>
          </cell>
        </row>
        <row r="11696">
          <cell r="A11696" t="str">
            <v>483590016All</v>
          </cell>
          <cell r="B11696">
            <v>27</v>
          </cell>
          <cell r="R11696" t="str">
            <v>483450051All</v>
          </cell>
          <cell r="S11696">
            <v>13</v>
          </cell>
        </row>
        <row r="11697">
          <cell r="A11697" t="str">
            <v>483590051All</v>
          </cell>
          <cell r="B11697">
            <v>17</v>
          </cell>
          <cell r="R11697" t="str">
            <v>483450075All</v>
          </cell>
          <cell r="S11697">
            <v>2065</v>
          </cell>
        </row>
        <row r="11698">
          <cell r="A11698" t="str">
            <v>483630011All</v>
          </cell>
          <cell r="B11698">
            <v>14</v>
          </cell>
          <cell r="R11698" t="str">
            <v>483490011All</v>
          </cell>
          <cell r="S11698">
            <v>19</v>
          </cell>
        </row>
        <row r="11699">
          <cell r="A11699" t="str">
            <v>483630016All</v>
          </cell>
          <cell r="B11699">
            <v>22</v>
          </cell>
          <cell r="R11699" t="str">
            <v>483490016All</v>
          </cell>
          <cell r="S11699">
            <v>18</v>
          </cell>
        </row>
        <row r="11700">
          <cell r="A11700" t="str">
            <v>483630051All</v>
          </cell>
          <cell r="B11700">
            <v>26</v>
          </cell>
          <cell r="R11700" t="str">
            <v>483490041All</v>
          </cell>
          <cell r="S11700">
            <v>50</v>
          </cell>
        </row>
        <row r="11701">
          <cell r="A11701" t="str">
            <v>483670011All</v>
          </cell>
          <cell r="B11701">
            <v>15</v>
          </cell>
          <cell r="R11701" t="str">
            <v>483490051All</v>
          </cell>
          <cell r="S11701">
            <v>46</v>
          </cell>
        </row>
        <row r="11702">
          <cell r="A11702" t="str">
            <v>483670016All</v>
          </cell>
          <cell r="B11702">
            <v>28</v>
          </cell>
          <cell r="R11702" t="str">
            <v>483490078All</v>
          </cell>
          <cell r="S11702">
            <v>425</v>
          </cell>
        </row>
        <row r="11703">
          <cell r="A11703" t="str">
            <v>483670051All</v>
          </cell>
          <cell r="B11703">
            <v>29</v>
          </cell>
          <cell r="R11703" t="str">
            <v>483530011All</v>
          </cell>
          <cell r="S11703">
            <v>11</v>
          </cell>
        </row>
        <row r="11704">
          <cell r="A11704" t="str">
            <v>483670075All</v>
          </cell>
          <cell r="B11704">
            <v>308</v>
          </cell>
          <cell r="R11704" t="str">
            <v>483530016All</v>
          </cell>
          <cell r="S11704">
            <v>17</v>
          </cell>
        </row>
        <row r="11705">
          <cell r="A11705" t="str">
            <v>483690011All</v>
          </cell>
          <cell r="B11705">
            <v>15</v>
          </cell>
          <cell r="R11705" t="str">
            <v>483530051All</v>
          </cell>
          <cell r="S11705">
            <v>16</v>
          </cell>
        </row>
        <row r="11706">
          <cell r="A11706" t="str">
            <v>483690011Irrigated</v>
          </cell>
          <cell r="B11706">
            <v>30</v>
          </cell>
          <cell r="R11706" t="str">
            <v>483530091All</v>
          </cell>
          <cell r="S11706">
            <v>22</v>
          </cell>
        </row>
        <row r="11707">
          <cell r="A11707" t="str">
            <v>483690011Nonirrigated</v>
          </cell>
          <cell r="B11707">
            <v>13</v>
          </cell>
          <cell r="R11707" t="str">
            <v>483550011All</v>
          </cell>
          <cell r="S11707">
            <v>19</v>
          </cell>
        </row>
        <row r="11708">
          <cell r="A11708" t="str">
            <v>483690041All</v>
          </cell>
          <cell r="B11708">
            <v>120</v>
          </cell>
          <cell r="R11708" t="str">
            <v>483550041All</v>
          </cell>
          <cell r="S11708">
            <v>32</v>
          </cell>
        </row>
        <row r="11709">
          <cell r="A11709" t="str">
            <v>483690051All</v>
          </cell>
          <cell r="B11709">
            <v>34</v>
          </cell>
          <cell r="R11709" t="str">
            <v>483550051All</v>
          </cell>
          <cell r="S11709">
            <v>39</v>
          </cell>
        </row>
        <row r="11710">
          <cell r="A11710" t="str">
            <v>483690051Irrigated</v>
          </cell>
          <cell r="B11710">
            <v>56</v>
          </cell>
          <cell r="R11710" t="str">
            <v>483550078All</v>
          </cell>
          <cell r="S11710">
            <v>469</v>
          </cell>
        </row>
        <row r="11711">
          <cell r="A11711" t="str">
            <v>483690051Nonirrigated</v>
          </cell>
          <cell r="B11711">
            <v>20</v>
          </cell>
          <cell r="R11711" t="str">
            <v>483570011All</v>
          </cell>
          <cell r="S11711">
            <v>18</v>
          </cell>
        </row>
        <row r="11712">
          <cell r="A11712" t="str">
            <v>483690078All</v>
          </cell>
          <cell r="B11712">
            <v>876</v>
          </cell>
          <cell r="R11712" t="str">
            <v>483570041All</v>
          </cell>
          <cell r="S11712">
            <v>140</v>
          </cell>
        </row>
        <row r="11713">
          <cell r="A11713" t="str">
            <v>483690081All</v>
          </cell>
          <cell r="B11713">
            <v>28</v>
          </cell>
          <cell r="R11713" t="str">
            <v>483570051All</v>
          </cell>
          <cell r="S11713">
            <v>33</v>
          </cell>
        </row>
        <row r="11714">
          <cell r="A11714" t="str">
            <v>483690091All</v>
          </cell>
          <cell r="B11714">
            <v>32</v>
          </cell>
          <cell r="R11714" t="str">
            <v>483570081All</v>
          </cell>
          <cell r="S11714">
            <v>27</v>
          </cell>
        </row>
        <row r="11715">
          <cell r="A11715" t="str">
            <v>483710011All</v>
          </cell>
          <cell r="B11715">
            <v>26</v>
          </cell>
          <cell r="R11715" t="str">
            <v>483590011All</v>
          </cell>
          <cell r="S11715">
            <v>13</v>
          </cell>
        </row>
        <row r="11716">
          <cell r="A11716" t="str">
            <v>483710051Irrigated</v>
          </cell>
          <cell r="B11716">
            <v>43</v>
          </cell>
          <cell r="R11716" t="str">
            <v>483590016All</v>
          </cell>
          <cell r="S11716">
            <v>27</v>
          </cell>
        </row>
        <row r="11717">
          <cell r="A11717" t="str">
            <v>483750011All</v>
          </cell>
          <cell r="B11717">
            <v>16</v>
          </cell>
          <cell r="R11717" t="str">
            <v>483590051All</v>
          </cell>
          <cell r="S11717">
            <v>17</v>
          </cell>
        </row>
        <row r="11718">
          <cell r="A11718" t="str">
            <v>483750016All</v>
          </cell>
          <cell r="B11718">
            <v>20</v>
          </cell>
          <cell r="R11718" t="str">
            <v>483630011All</v>
          </cell>
          <cell r="S11718">
            <v>14</v>
          </cell>
        </row>
        <row r="11719">
          <cell r="A11719" t="str">
            <v>483750041All</v>
          </cell>
          <cell r="B11719">
            <v>88</v>
          </cell>
          <cell r="R11719" t="str">
            <v>483630016All</v>
          </cell>
          <cell r="S11719">
            <v>22</v>
          </cell>
        </row>
        <row r="11720">
          <cell r="A11720" t="str">
            <v>483750051All</v>
          </cell>
          <cell r="B11720">
            <v>23</v>
          </cell>
          <cell r="R11720" t="str">
            <v>483630051All</v>
          </cell>
          <cell r="S11720">
            <v>26</v>
          </cell>
        </row>
        <row r="11721">
          <cell r="A11721" t="str">
            <v>483750078All</v>
          </cell>
          <cell r="B11721">
            <v>789</v>
          </cell>
          <cell r="R11721" t="str">
            <v>483670011All</v>
          </cell>
          <cell r="S11721">
            <v>15</v>
          </cell>
        </row>
        <row r="11722">
          <cell r="A11722" t="str">
            <v>483790011All</v>
          </cell>
          <cell r="B11722">
            <v>18</v>
          </cell>
          <cell r="R11722" t="str">
            <v>483670016All</v>
          </cell>
          <cell r="S11722">
            <v>28</v>
          </cell>
        </row>
        <row r="11723">
          <cell r="A11723" t="str">
            <v>483790016All</v>
          </cell>
          <cell r="B11723">
            <v>27</v>
          </cell>
          <cell r="R11723" t="str">
            <v>483670051All</v>
          </cell>
          <cell r="S11723">
            <v>29</v>
          </cell>
        </row>
        <row r="11724">
          <cell r="A11724" t="str">
            <v>483810011All</v>
          </cell>
          <cell r="B11724">
            <v>13</v>
          </cell>
          <cell r="R11724" t="str">
            <v>483670075All</v>
          </cell>
          <cell r="S11724">
            <v>308</v>
          </cell>
        </row>
        <row r="11725">
          <cell r="A11725" t="str">
            <v>483810016All</v>
          </cell>
          <cell r="B11725">
            <v>17</v>
          </cell>
          <cell r="R11725" t="str">
            <v>483690011All</v>
          </cell>
          <cell r="S11725">
            <v>15</v>
          </cell>
        </row>
        <row r="11726">
          <cell r="A11726" t="str">
            <v>483810041All</v>
          </cell>
          <cell r="B11726">
            <v>114</v>
          </cell>
          <cell r="R11726" t="str">
            <v>483690011Irrigated</v>
          </cell>
          <cell r="S11726">
            <v>30</v>
          </cell>
        </row>
        <row r="11727">
          <cell r="A11727" t="str">
            <v>483810051All</v>
          </cell>
          <cell r="B11727">
            <v>23</v>
          </cell>
          <cell r="R11727" t="str">
            <v>483690011NonIrrigated</v>
          </cell>
          <cell r="S11727">
            <v>13</v>
          </cell>
        </row>
        <row r="11728">
          <cell r="A11728" t="str">
            <v>483810078All</v>
          </cell>
          <cell r="B11728">
            <v>803</v>
          </cell>
          <cell r="R11728" t="str">
            <v>483690041All</v>
          </cell>
          <cell r="S11728">
            <v>120</v>
          </cell>
        </row>
        <row r="11729">
          <cell r="A11729" t="str">
            <v>483830011All</v>
          </cell>
          <cell r="B11729">
            <v>13</v>
          </cell>
          <cell r="R11729" t="str">
            <v>483690051All</v>
          </cell>
          <cell r="S11729">
            <v>34</v>
          </cell>
        </row>
        <row r="11730">
          <cell r="A11730" t="str">
            <v>483830051All</v>
          </cell>
          <cell r="B11730">
            <v>16</v>
          </cell>
          <cell r="R11730" t="str">
            <v>483690051Irrigated</v>
          </cell>
          <cell r="S11730">
            <v>56</v>
          </cell>
        </row>
        <row r="11731">
          <cell r="A11731" t="str">
            <v>483870011All</v>
          </cell>
          <cell r="B11731">
            <v>20</v>
          </cell>
          <cell r="R11731" t="str">
            <v>483690051NonIrrigated</v>
          </cell>
          <cell r="S11731">
            <v>20</v>
          </cell>
        </row>
        <row r="11732">
          <cell r="A11732" t="str">
            <v>483870018LGRAll</v>
          </cell>
          <cell r="B11732">
            <v>4264</v>
          </cell>
          <cell r="R11732" t="str">
            <v>483690078All</v>
          </cell>
          <cell r="S11732">
            <v>876</v>
          </cell>
        </row>
        <row r="11733">
          <cell r="A11733" t="str">
            <v>483870041All</v>
          </cell>
          <cell r="B11733">
            <v>59</v>
          </cell>
          <cell r="R11733" t="str">
            <v>483690081All</v>
          </cell>
          <cell r="S11733">
            <v>28</v>
          </cell>
        </row>
        <row r="11734">
          <cell r="A11734" t="str">
            <v>483870051All</v>
          </cell>
          <cell r="B11734">
            <v>38</v>
          </cell>
          <cell r="R11734" t="str">
            <v>483690091All</v>
          </cell>
          <cell r="S11734">
            <v>32</v>
          </cell>
        </row>
        <row r="11735">
          <cell r="A11735" t="str">
            <v>483870081All</v>
          </cell>
          <cell r="B11735">
            <v>11</v>
          </cell>
          <cell r="R11735" t="str">
            <v>483710011All</v>
          </cell>
          <cell r="S11735">
            <v>26</v>
          </cell>
        </row>
        <row r="11736">
          <cell r="A11736" t="str">
            <v>483890011All</v>
          </cell>
          <cell r="B11736">
            <v>25</v>
          </cell>
          <cell r="R11736" t="str">
            <v>483710051Irrigated</v>
          </cell>
          <cell r="S11736">
            <v>43</v>
          </cell>
        </row>
        <row r="11737">
          <cell r="A11737" t="str">
            <v>483890016All</v>
          </cell>
          <cell r="B11737">
            <v>37</v>
          </cell>
          <cell r="R11737" t="str">
            <v>483750011All</v>
          </cell>
          <cell r="S11737">
            <v>16</v>
          </cell>
        </row>
        <row r="11738">
          <cell r="A11738" t="str">
            <v>483890051All</v>
          </cell>
          <cell r="B11738">
            <v>34</v>
          </cell>
          <cell r="R11738" t="str">
            <v>483750016All</v>
          </cell>
          <cell r="S11738">
            <v>20</v>
          </cell>
        </row>
        <row r="11739">
          <cell r="A11739" t="str">
            <v>483910011All</v>
          </cell>
          <cell r="B11739">
            <v>11</v>
          </cell>
          <cell r="R11739" t="str">
            <v>483750041All</v>
          </cell>
          <cell r="S11739">
            <v>88</v>
          </cell>
        </row>
        <row r="11740">
          <cell r="A11740" t="str">
            <v>483910041All</v>
          </cell>
          <cell r="B11740">
            <v>38</v>
          </cell>
          <cell r="R11740" t="str">
            <v>483750051All</v>
          </cell>
          <cell r="S11740">
            <v>23</v>
          </cell>
        </row>
        <row r="11741">
          <cell r="A11741" t="str">
            <v>483910051All</v>
          </cell>
          <cell r="B11741">
            <v>41</v>
          </cell>
          <cell r="R11741" t="str">
            <v>483750078All</v>
          </cell>
          <cell r="S11741">
            <v>789</v>
          </cell>
        </row>
        <row r="11742">
          <cell r="A11742" t="str">
            <v>483910081All</v>
          </cell>
          <cell r="B11742">
            <v>15</v>
          </cell>
          <cell r="R11742" t="str">
            <v>483790011All</v>
          </cell>
          <cell r="S11742">
            <v>18</v>
          </cell>
        </row>
        <row r="11743">
          <cell r="A11743" t="str">
            <v>483930011All</v>
          </cell>
          <cell r="B11743">
            <v>17</v>
          </cell>
          <cell r="R11743" t="str">
            <v>483790016All</v>
          </cell>
          <cell r="S11743">
            <v>27</v>
          </cell>
        </row>
        <row r="11744">
          <cell r="A11744" t="str">
            <v>483930041All</v>
          </cell>
          <cell r="B11744">
            <v>140</v>
          </cell>
          <cell r="R11744" t="str">
            <v>483810011All</v>
          </cell>
          <cell r="S11744">
            <v>13</v>
          </cell>
        </row>
        <row r="11745">
          <cell r="A11745" t="str">
            <v>483930051All</v>
          </cell>
          <cell r="B11745">
            <v>27</v>
          </cell>
          <cell r="R11745" t="str">
            <v>483810016All</v>
          </cell>
          <cell r="S11745">
            <v>17</v>
          </cell>
        </row>
        <row r="11746">
          <cell r="A11746" t="str">
            <v>483950011All</v>
          </cell>
          <cell r="B11746">
            <v>18</v>
          </cell>
          <cell r="R11746" t="str">
            <v>483810041All</v>
          </cell>
          <cell r="S11746">
            <v>114</v>
          </cell>
        </row>
        <row r="11747">
          <cell r="A11747" t="str">
            <v>483950016All</v>
          </cell>
          <cell r="B11747">
            <v>27</v>
          </cell>
          <cell r="R11747" t="str">
            <v>483810051All</v>
          </cell>
          <cell r="S11747">
            <v>23</v>
          </cell>
        </row>
        <row r="11748">
          <cell r="A11748" t="str">
            <v>483950041All</v>
          </cell>
          <cell r="B11748">
            <v>72</v>
          </cell>
          <cell r="R11748" t="str">
            <v>483810078All</v>
          </cell>
          <cell r="S11748">
            <v>803</v>
          </cell>
        </row>
        <row r="11749">
          <cell r="A11749" t="str">
            <v>483950041Irrigated</v>
          </cell>
          <cell r="B11749">
            <v>79</v>
          </cell>
          <cell r="R11749" t="str">
            <v>483830011All</v>
          </cell>
          <cell r="S11749">
            <v>13</v>
          </cell>
        </row>
        <row r="11750">
          <cell r="A11750" t="str">
            <v>483950041Nonirrigated</v>
          </cell>
          <cell r="B11750">
            <v>54</v>
          </cell>
          <cell r="R11750" t="str">
            <v>483830051All</v>
          </cell>
          <cell r="S11750">
            <v>16</v>
          </cell>
        </row>
        <row r="11751">
          <cell r="A11751" t="str">
            <v>483950051All</v>
          </cell>
          <cell r="B11751">
            <v>41</v>
          </cell>
          <cell r="R11751" t="str">
            <v>483870011All</v>
          </cell>
          <cell r="S11751">
            <v>20</v>
          </cell>
        </row>
        <row r="11752">
          <cell r="A11752" t="str">
            <v>483950081All</v>
          </cell>
          <cell r="B11752">
            <v>22</v>
          </cell>
          <cell r="R11752" t="str">
            <v>483870018LGRAll</v>
          </cell>
          <cell r="S11752">
            <v>4264</v>
          </cell>
        </row>
        <row r="11753">
          <cell r="A11753" t="str">
            <v>483970011All</v>
          </cell>
          <cell r="B11753">
            <v>29</v>
          </cell>
          <cell r="R11753" t="str">
            <v>483870041All</v>
          </cell>
          <cell r="S11753">
            <v>59</v>
          </cell>
        </row>
        <row r="11754">
          <cell r="A11754" t="str">
            <v>483970041All</v>
          </cell>
          <cell r="B11754">
            <v>38</v>
          </cell>
          <cell r="R11754" t="str">
            <v>483870051All</v>
          </cell>
          <cell r="S11754">
            <v>38</v>
          </cell>
        </row>
        <row r="11755">
          <cell r="A11755" t="str">
            <v>483970051All</v>
          </cell>
          <cell r="B11755">
            <v>42</v>
          </cell>
          <cell r="R11755" t="str">
            <v>483870081All</v>
          </cell>
          <cell r="S11755">
            <v>11</v>
          </cell>
        </row>
        <row r="11756">
          <cell r="A11756" t="str">
            <v>483990011All</v>
          </cell>
          <cell r="B11756">
            <v>15</v>
          </cell>
          <cell r="R11756" t="str">
            <v>483890011All</v>
          </cell>
          <cell r="S11756">
            <v>25</v>
          </cell>
        </row>
        <row r="11757">
          <cell r="A11757" t="str">
            <v>483990016All</v>
          </cell>
          <cell r="B11757">
            <v>20</v>
          </cell>
          <cell r="R11757" t="str">
            <v>483890016All</v>
          </cell>
          <cell r="S11757">
            <v>37</v>
          </cell>
        </row>
        <row r="11758">
          <cell r="A11758" t="str">
            <v>483990051All</v>
          </cell>
          <cell r="B11758">
            <v>22</v>
          </cell>
          <cell r="R11758" t="str">
            <v>483890051All</v>
          </cell>
          <cell r="S11758">
            <v>34</v>
          </cell>
        </row>
        <row r="11759">
          <cell r="A11759" t="str">
            <v>483990091All</v>
          </cell>
          <cell r="B11759">
            <v>22</v>
          </cell>
          <cell r="R11759" t="str">
            <v>483910011All</v>
          </cell>
          <cell r="S11759">
            <v>11</v>
          </cell>
        </row>
        <row r="11760">
          <cell r="A11760" t="str">
            <v>483990396All</v>
          </cell>
          <cell r="B11760">
            <v>372</v>
          </cell>
          <cell r="R11760" t="str">
            <v>483910041All</v>
          </cell>
          <cell r="S11760">
            <v>38</v>
          </cell>
        </row>
        <row r="11761">
          <cell r="A11761" t="str">
            <v>484010041All</v>
          </cell>
          <cell r="B11761">
            <v>37</v>
          </cell>
          <cell r="R11761" t="str">
            <v>483910051All</v>
          </cell>
          <cell r="S11761">
            <v>41</v>
          </cell>
        </row>
        <row r="11762">
          <cell r="A11762" t="str">
            <v>484090011All</v>
          </cell>
          <cell r="B11762">
            <v>16</v>
          </cell>
          <cell r="R11762" t="str">
            <v>483910081All</v>
          </cell>
          <cell r="S11762">
            <v>15</v>
          </cell>
        </row>
        <row r="11763">
          <cell r="A11763" t="str">
            <v>484090041All</v>
          </cell>
          <cell r="B11763">
            <v>43</v>
          </cell>
          <cell r="R11763" t="str">
            <v>483930011All</v>
          </cell>
          <cell r="S11763">
            <v>17</v>
          </cell>
        </row>
        <row r="11764">
          <cell r="A11764" t="str">
            <v>484090051All</v>
          </cell>
          <cell r="B11764">
            <v>50</v>
          </cell>
          <cell r="R11764" t="str">
            <v>483930041All</v>
          </cell>
          <cell r="S11764">
            <v>140</v>
          </cell>
        </row>
        <row r="11765">
          <cell r="A11765" t="str">
            <v>484090396All</v>
          </cell>
          <cell r="B11765">
            <v>463</v>
          </cell>
          <cell r="R11765" t="str">
            <v>483930051All</v>
          </cell>
          <cell r="S11765">
            <v>27</v>
          </cell>
        </row>
        <row r="11766">
          <cell r="A11766" t="str">
            <v>484110011All</v>
          </cell>
          <cell r="B11766">
            <v>19</v>
          </cell>
          <cell r="R11766" t="str">
            <v>483950011All</v>
          </cell>
          <cell r="S11766">
            <v>18</v>
          </cell>
        </row>
        <row r="11767">
          <cell r="A11767" t="str">
            <v>484110016All</v>
          </cell>
          <cell r="B11767">
            <v>21</v>
          </cell>
          <cell r="R11767" t="str">
            <v>483950016All</v>
          </cell>
          <cell r="S11767">
            <v>27</v>
          </cell>
        </row>
        <row r="11768">
          <cell r="A11768" t="str">
            <v>484110051All</v>
          </cell>
          <cell r="B11768">
            <v>22</v>
          </cell>
          <cell r="R11768" t="str">
            <v>483950041All</v>
          </cell>
          <cell r="S11768">
            <v>72</v>
          </cell>
        </row>
        <row r="11769">
          <cell r="A11769" t="str">
            <v>484130011All</v>
          </cell>
          <cell r="B11769">
            <v>11</v>
          </cell>
          <cell r="R11769" t="str">
            <v>483950041Irrigated</v>
          </cell>
          <cell r="S11769">
            <v>79</v>
          </cell>
        </row>
        <row r="11770">
          <cell r="A11770" t="str">
            <v>484130016All</v>
          </cell>
          <cell r="B11770">
            <v>21</v>
          </cell>
          <cell r="R11770" t="str">
            <v>483950041NonIrrigated</v>
          </cell>
          <cell r="S11770">
            <v>54</v>
          </cell>
        </row>
        <row r="11771">
          <cell r="A11771" t="str">
            <v>484130051All</v>
          </cell>
          <cell r="B11771">
            <v>22</v>
          </cell>
          <cell r="R11771" t="str">
            <v>483950051All</v>
          </cell>
          <cell r="S11771">
            <v>41</v>
          </cell>
        </row>
        <row r="11772">
          <cell r="A11772" t="str">
            <v>484130091All</v>
          </cell>
          <cell r="B11772">
            <v>22</v>
          </cell>
          <cell r="R11772" t="str">
            <v>483950081All</v>
          </cell>
          <cell r="S11772">
            <v>22</v>
          </cell>
        </row>
        <row r="11773">
          <cell r="A11773" t="str">
            <v>484150011All</v>
          </cell>
          <cell r="B11773">
            <v>11</v>
          </cell>
          <cell r="R11773" t="str">
            <v>483970011All</v>
          </cell>
          <cell r="S11773">
            <v>29</v>
          </cell>
        </row>
        <row r="11774">
          <cell r="A11774" t="str">
            <v>484150016All</v>
          </cell>
          <cell r="B11774">
            <v>18</v>
          </cell>
          <cell r="R11774" t="str">
            <v>483970041All</v>
          </cell>
          <cell r="S11774">
            <v>38</v>
          </cell>
        </row>
        <row r="11775">
          <cell r="A11775" t="str">
            <v>484150051All</v>
          </cell>
          <cell r="B11775">
            <v>12</v>
          </cell>
          <cell r="R11775" t="str">
            <v>483970051All</v>
          </cell>
          <cell r="S11775">
            <v>42</v>
          </cell>
        </row>
        <row r="11776">
          <cell r="A11776" t="str">
            <v>484170011All</v>
          </cell>
          <cell r="B11776">
            <v>13</v>
          </cell>
          <cell r="R11776" t="str">
            <v>483990011All</v>
          </cell>
          <cell r="S11776">
            <v>15</v>
          </cell>
        </row>
        <row r="11777">
          <cell r="A11777" t="str">
            <v>484170016All</v>
          </cell>
          <cell r="B11777">
            <v>18</v>
          </cell>
          <cell r="R11777" t="str">
            <v>483990016All</v>
          </cell>
          <cell r="S11777">
            <v>20</v>
          </cell>
        </row>
        <row r="11778">
          <cell r="A11778" t="str">
            <v>484170051All</v>
          </cell>
          <cell r="B11778">
            <v>18</v>
          </cell>
          <cell r="R11778" t="str">
            <v>483990051All</v>
          </cell>
          <cell r="S11778">
            <v>22</v>
          </cell>
        </row>
        <row r="11779">
          <cell r="A11779" t="str">
            <v>484210011All</v>
          </cell>
          <cell r="B11779">
            <v>23</v>
          </cell>
          <cell r="R11779" t="str">
            <v>483990091All</v>
          </cell>
          <cell r="S11779">
            <v>22</v>
          </cell>
        </row>
        <row r="11780">
          <cell r="A11780" t="str">
            <v>484210011Irrigated</v>
          </cell>
          <cell r="B11780">
            <v>34</v>
          </cell>
          <cell r="R11780" t="str">
            <v>483990396All</v>
          </cell>
          <cell r="S11780">
            <v>372</v>
          </cell>
        </row>
        <row r="11781">
          <cell r="A11781" t="str">
            <v>484210011Nonirrigated</v>
          </cell>
          <cell r="B11781">
            <v>14</v>
          </cell>
          <cell r="R11781" t="str">
            <v>484010041All</v>
          </cell>
          <cell r="S11781">
            <v>37</v>
          </cell>
        </row>
        <row r="11782">
          <cell r="A11782" t="str">
            <v>484210016All</v>
          </cell>
          <cell r="B11782">
            <v>29</v>
          </cell>
          <cell r="R11782" t="str">
            <v>484090011All</v>
          </cell>
          <cell r="S11782">
            <v>16</v>
          </cell>
        </row>
        <row r="11783">
          <cell r="A11783" t="str">
            <v>484210041All</v>
          </cell>
          <cell r="B11783">
            <v>148</v>
          </cell>
          <cell r="R11783" t="str">
            <v>484090041All</v>
          </cell>
          <cell r="S11783">
            <v>43</v>
          </cell>
        </row>
        <row r="11784">
          <cell r="A11784" t="str">
            <v>484210051All</v>
          </cell>
          <cell r="B11784">
            <v>38</v>
          </cell>
          <cell r="R11784" t="str">
            <v>484090051All</v>
          </cell>
          <cell r="S11784">
            <v>50</v>
          </cell>
        </row>
        <row r="11785">
          <cell r="A11785" t="str">
            <v>484210051Irrigated</v>
          </cell>
          <cell r="B11785">
            <v>57</v>
          </cell>
          <cell r="R11785" t="str">
            <v>484090396All</v>
          </cell>
          <cell r="S11785">
            <v>463</v>
          </cell>
        </row>
        <row r="11786">
          <cell r="A11786" t="str">
            <v>484210051Nonirrigated</v>
          </cell>
          <cell r="B11786">
            <v>14</v>
          </cell>
          <cell r="R11786" t="str">
            <v>484110011All</v>
          </cell>
          <cell r="S11786">
            <v>19</v>
          </cell>
        </row>
        <row r="11787">
          <cell r="A11787" t="str">
            <v>484210078All</v>
          </cell>
          <cell r="B11787">
            <v>935</v>
          </cell>
          <cell r="R11787" t="str">
            <v>484110016All</v>
          </cell>
          <cell r="S11787">
            <v>21</v>
          </cell>
        </row>
        <row r="11788">
          <cell r="A11788" t="str">
            <v>484210081All</v>
          </cell>
          <cell r="B11788">
            <v>28</v>
          </cell>
          <cell r="R11788" t="str">
            <v>484110051All</v>
          </cell>
          <cell r="S11788">
            <v>22</v>
          </cell>
        </row>
        <row r="11789">
          <cell r="A11789" t="str">
            <v>484210091All</v>
          </cell>
          <cell r="B11789">
            <v>34</v>
          </cell>
          <cell r="R11789" t="str">
            <v>484130011All</v>
          </cell>
          <cell r="S11789">
            <v>11</v>
          </cell>
        </row>
        <row r="11790">
          <cell r="A11790" t="str">
            <v>484250011All</v>
          </cell>
          <cell r="B11790">
            <v>18</v>
          </cell>
          <cell r="R11790" t="str">
            <v>484130016All</v>
          </cell>
          <cell r="S11790">
            <v>21</v>
          </cell>
        </row>
        <row r="11791">
          <cell r="A11791" t="str">
            <v>484270041All</v>
          </cell>
          <cell r="B11791">
            <v>29</v>
          </cell>
          <cell r="R11791" t="str">
            <v>484130051All</v>
          </cell>
          <cell r="S11791">
            <v>22</v>
          </cell>
        </row>
        <row r="11792">
          <cell r="A11792" t="str">
            <v>484270051All</v>
          </cell>
          <cell r="B11792">
            <v>25</v>
          </cell>
          <cell r="R11792" t="str">
            <v>484130091All</v>
          </cell>
          <cell r="S11792">
            <v>22</v>
          </cell>
        </row>
        <row r="11793">
          <cell r="A11793" t="str">
            <v>484270078All</v>
          </cell>
          <cell r="B11793">
            <v>392</v>
          </cell>
          <cell r="R11793" t="str">
            <v>484150011All</v>
          </cell>
          <cell r="S11793">
            <v>11</v>
          </cell>
        </row>
        <row r="11794">
          <cell r="A11794" t="str">
            <v>484270081All</v>
          </cell>
          <cell r="B11794">
            <v>15</v>
          </cell>
          <cell r="R11794" t="str">
            <v>484150016All</v>
          </cell>
          <cell r="S11794">
            <v>18</v>
          </cell>
        </row>
        <row r="11795">
          <cell r="A11795" t="str">
            <v>484290011All</v>
          </cell>
          <cell r="B11795">
            <v>15</v>
          </cell>
          <cell r="R11795" t="str">
            <v>484150051All</v>
          </cell>
          <cell r="S11795">
            <v>12</v>
          </cell>
        </row>
        <row r="11796">
          <cell r="A11796" t="str">
            <v>484290016All</v>
          </cell>
          <cell r="B11796">
            <v>22</v>
          </cell>
          <cell r="R11796" t="str">
            <v>484170011All</v>
          </cell>
          <cell r="S11796">
            <v>13</v>
          </cell>
        </row>
        <row r="11797">
          <cell r="A11797" t="str">
            <v>484290051All</v>
          </cell>
          <cell r="B11797">
            <v>26</v>
          </cell>
          <cell r="R11797" t="str">
            <v>484170016All</v>
          </cell>
          <cell r="S11797">
            <v>18</v>
          </cell>
        </row>
        <row r="11798">
          <cell r="A11798" t="str">
            <v>484310011All</v>
          </cell>
          <cell r="B11798">
            <v>13</v>
          </cell>
          <cell r="R11798" t="str">
            <v>484170051All</v>
          </cell>
          <cell r="S11798">
            <v>18</v>
          </cell>
        </row>
        <row r="11799">
          <cell r="A11799" t="str">
            <v>484310016All</v>
          </cell>
          <cell r="B11799">
            <v>21</v>
          </cell>
          <cell r="R11799" t="str">
            <v>484210011All</v>
          </cell>
          <cell r="S11799">
            <v>23</v>
          </cell>
        </row>
        <row r="11800">
          <cell r="A11800" t="str">
            <v>484330011All</v>
          </cell>
          <cell r="B11800">
            <v>13</v>
          </cell>
          <cell r="R11800" t="str">
            <v>484210011Irrigated</v>
          </cell>
          <cell r="S11800">
            <v>34</v>
          </cell>
        </row>
        <row r="11801">
          <cell r="A11801" t="str">
            <v>484330016All</v>
          </cell>
          <cell r="B11801">
            <v>15</v>
          </cell>
          <cell r="R11801" t="str">
            <v>484210011NonIrrigated</v>
          </cell>
          <cell r="S11801">
            <v>14</v>
          </cell>
        </row>
        <row r="11802">
          <cell r="A11802" t="str">
            <v>484330051All</v>
          </cell>
          <cell r="B11802">
            <v>14</v>
          </cell>
          <cell r="R11802" t="str">
            <v>484210016All</v>
          </cell>
          <cell r="S11802">
            <v>29</v>
          </cell>
        </row>
        <row r="11803">
          <cell r="A11803" t="str">
            <v>484330091All</v>
          </cell>
          <cell r="B11803">
            <v>22</v>
          </cell>
          <cell r="R11803" t="str">
            <v>484210041All</v>
          </cell>
          <cell r="S11803">
            <v>148</v>
          </cell>
        </row>
        <row r="11804">
          <cell r="A11804" t="str">
            <v>484350011All</v>
          </cell>
          <cell r="B11804">
            <v>12</v>
          </cell>
          <cell r="R11804" t="str">
            <v>484210051All</v>
          </cell>
          <cell r="S11804">
            <v>38</v>
          </cell>
        </row>
        <row r="11805">
          <cell r="A11805" t="str">
            <v>484370011All</v>
          </cell>
          <cell r="B11805">
            <v>15</v>
          </cell>
          <cell r="R11805" t="str">
            <v>484210051Irrigated</v>
          </cell>
          <cell r="S11805">
            <v>57</v>
          </cell>
        </row>
        <row r="11806">
          <cell r="A11806" t="str">
            <v>484370016All</v>
          </cell>
          <cell r="B11806">
            <v>25</v>
          </cell>
          <cell r="R11806" t="str">
            <v>484210051NonIrrigated</v>
          </cell>
          <cell r="S11806">
            <v>14</v>
          </cell>
        </row>
        <row r="11807">
          <cell r="A11807" t="str">
            <v>484370016Irrigated</v>
          </cell>
          <cell r="B11807">
            <v>28</v>
          </cell>
          <cell r="R11807" t="str">
            <v>484210078All</v>
          </cell>
          <cell r="S11807">
            <v>935</v>
          </cell>
        </row>
        <row r="11808">
          <cell r="A11808" t="str">
            <v>484370016Nonirrigated</v>
          </cell>
          <cell r="B11808">
            <v>17</v>
          </cell>
          <cell r="R11808" t="str">
            <v>484210081All</v>
          </cell>
          <cell r="S11808">
            <v>28</v>
          </cell>
        </row>
        <row r="11809">
          <cell r="A11809" t="str">
            <v>484370041All</v>
          </cell>
          <cell r="B11809">
            <v>126</v>
          </cell>
          <cell r="R11809" t="str">
            <v>484210091All</v>
          </cell>
          <cell r="S11809">
            <v>34</v>
          </cell>
        </row>
        <row r="11810">
          <cell r="A11810" t="str">
            <v>484370051All</v>
          </cell>
          <cell r="B11810">
            <v>27</v>
          </cell>
          <cell r="R11810" t="str">
            <v>484250011All</v>
          </cell>
          <cell r="S11810">
            <v>18</v>
          </cell>
        </row>
        <row r="11811">
          <cell r="A11811" t="str">
            <v>484370051Irrigated</v>
          </cell>
          <cell r="B11811">
            <v>43</v>
          </cell>
          <cell r="R11811" t="str">
            <v>484270041All</v>
          </cell>
          <cell r="S11811">
            <v>29</v>
          </cell>
        </row>
        <row r="11812">
          <cell r="A11812" t="str">
            <v>484370051Nonirrigated</v>
          </cell>
          <cell r="B11812">
            <v>16</v>
          </cell>
          <cell r="R11812" t="str">
            <v>484270051All</v>
          </cell>
          <cell r="S11812">
            <v>25</v>
          </cell>
        </row>
        <row r="11813">
          <cell r="A11813" t="str">
            <v>484370078All</v>
          </cell>
          <cell r="B11813">
            <v>635</v>
          </cell>
          <cell r="R11813" t="str">
            <v>484270078All</v>
          </cell>
          <cell r="S11813">
            <v>392</v>
          </cell>
        </row>
        <row r="11814">
          <cell r="A11814" t="str">
            <v>484370081All</v>
          </cell>
          <cell r="B11814">
            <v>25</v>
          </cell>
          <cell r="R11814" t="str">
            <v>484270081All</v>
          </cell>
          <cell r="S11814">
            <v>15</v>
          </cell>
        </row>
        <row r="11815">
          <cell r="A11815" t="str">
            <v>484390011All</v>
          </cell>
          <cell r="B11815">
            <v>21</v>
          </cell>
          <cell r="R11815" t="str">
            <v>484290011All</v>
          </cell>
          <cell r="S11815">
            <v>15</v>
          </cell>
        </row>
        <row r="11816">
          <cell r="A11816" t="str">
            <v>484390016All</v>
          </cell>
          <cell r="B11816">
            <v>28</v>
          </cell>
          <cell r="R11816" t="str">
            <v>484290016All</v>
          </cell>
          <cell r="S11816">
            <v>22</v>
          </cell>
        </row>
        <row r="11817">
          <cell r="A11817" t="str">
            <v>484390041All</v>
          </cell>
          <cell r="B11817">
            <v>32</v>
          </cell>
          <cell r="R11817" t="str">
            <v>484290051All</v>
          </cell>
          <cell r="S11817">
            <v>26</v>
          </cell>
        </row>
        <row r="11818">
          <cell r="A11818" t="str">
            <v>484390051All</v>
          </cell>
          <cell r="B11818">
            <v>45</v>
          </cell>
          <cell r="R11818" t="str">
            <v>484310011All</v>
          </cell>
          <cell r="S11818">
            <v>13</v>
          </cell>
        </row>
        <row r="11819">
          <cell r="A11819" t="str">
            <v>484410011All</v>
          </cell>
          <cell r="B11819">
            <v>13</v>
          </cell>
          <cell r="R11819" t="str">
            <v>484310016All</v>
          </cell>
          <cell r="S11819">
            <v>21</v>
          </cell>
        </row>
        <row r="11820">
          <cell r="A11820" t="str">
            <v>484410016All</v>
          </cell>
          <cell r="B11820">
            <v>18</v>
          </cell>
          <cell r="R11820" t="str">
            <v>484330011All</v>
          </cell>
          <cell r="S11820">
            <v>13</v>
          </cell>
        </row>
        <row r="11821">
          <cell r="A11821" t="str">
            <v>484410051All</v>
          </cell>
          <cell r="B11821">
            <v>17</v>
          </cell>
          <cell r="R11821" t="str">
            <v>484330016All</v>
          </cell>
          <cell r="S11821">
            <v>15</v>
          </cell>
        </row>
        <row r="11822">
          <cell r="A11822" t="str">
            <v>484450011All</v>
          </cell>
          <cell r="B11822">
            <v>18</v>
          </cell>
          <cell r="R11822" t="str">
            <v>484330051All</v>
          </cell>
          <cell r="S11822">
            <v>14</v>
          </cell>
        </row>
        <row r="11823">
          <cell r="A11823" t="str">
            <v>484450011Irrigated</v>
          </cell>
          <cell r="B11823">
            <v>21</v>
          </cell>
          <cell r="R11823" t="str">
            <v>484330091All</v>
          </cell>
          <cell r="S11823">
            <v>22</v>
          </cell>
        </row>
        <row r="11824">
          <cell r="A11824" t="str">
            <v>484450011Nonirrigated</v>
          </cell>
          <cell r="B11824">
            <v>13</v>
          </cell>
          <cell r="R11824" t="str">
            <v>484350011All</v>
          </cell>
          <cell r="S11824">
            <v>12</v>
          </cell>
        </row>
        <row r="11825">
          <cell r="A11825" t="str">
            <v>484450041All</v>
          </cell>
          <cell r="B11825">
            <v>80</v>
          </cell>
          <cell r="R11825" t="str">
            <v>484370011All</v>
          </cell>
          <cell r="S11825">
            <v>15</v>
          </cell>
        </row>
        <row r="11826">
          <cell r="A11826" t="str">
            <v>484450051All</v>
          </cell>
          <cell r="B11826">
            <v>24</v>
          </cell>
          <cell r="R11826" t="str">
            <v>484370016All</v>
          </cell>
          <cell r="S11826">
            <v>25</v>
          </cell>
        </row>
        <row r="11827">
          <cell r="A11827" t="str">
            <v>484450075All</v>
          </cell>
          <cell r="B11827">
            <v>2531</v>
          </cell>
          <cell r="R11827" t="str">
            <v>484370016Irrigated</v>
          </cell>
          <cell r="S11827">
            <v>28</v>
          </cell>
        </row>
        <row r="11828">
          <cell r="A11828" t="str">
            <v>484450081All</v>
          </cell>
          <cell r="B11828">
            <v>21</v>
          </cell>
          <cell r="R11828" t="str">
            <v>484370016NonIrrigated</v>
          </cell>
          <cell r="S11828">
            <v>17</v>
          </cell>
        </row>
        <row r="11829">
          <cell r="A11829" t="str">
            <v>484450396All</v>
          </cell>
          <cell r="B11829">
            <v>473</v>
          </cell>
          <cell r="R11829" t="str">
            <v>484370041All</v>
          </cell>
          <cell r="S11829">
            <v>126</v>
          </cell>
        </row>
        <row r="11830">
          <cell r="A11830" t="str">
            <v>484470011All</v>
          </cell>
          <cell r="B11830">
            <v>14</v>
          </cell>
          <cell r="R11830" t="str">
            <v>484370051All</v>
          </cell>
          <cell r="S11830">
            <v>27</v>
          </cell>
        </row>
        <row r="11831">
          <cell r="A11831" t="str">
            <v>484470016All</v>
          </cell>
          <cell r="B11831">
            <v>18</v>
          </cell>
          <cell r="R11831" t="str">
            <v>484370051Irrigated</v>
          </cell>
          <cell r="S11831">
            <v>43</v>
          </cell>
        </row>
        <row r="11832">
          <cell r="A11832" t="str">
            <v>484470051All</v>
          </cell>
          <cell r="B11832">
            <v>18</v>
          </cell>
          <cell r="R11832" t="str">
            <v>484370051NonIrrigated</v>
          </cell>
          <cell r="S11832">
            <v>16</v>
          </cell>
        </row>
        <row r="11833">
          <cell r="A11833" t="str">
            <v>484490041All</v>
          </cell>
          <cell r="B11833">
            <v>51</v>
          </cell>
          <cell r="R11833" t="str">
            <v>484370078All</v>
          </cell>
          <cell r="S11833">
            <v>635</v>
          </cell>
        </row>
        <row r="11834">
          <cell r="A11834" t="str">
            <v>484490081All</v>
          </cell>
          <cell r="B11834">
            <v>14</v>
          </cell>
          <cell r="R11834" t="str">
            <v>484370081All</v>
          </cell>
          <cell r="S11834">
            <v>25</v>
          </cell>
        </row>
        <row r="11835">
          <cell r="A11835" t="str">
            <v>484510011All</v>
          </cell>
          <cell r="B11835">
            <v>18</v>
          </cell>
          <cell r="R11835" t="str">
            <v>484390011All</v>
          </cell>
          <cell r="S11835">
            <v>21</v>
          </cell>
        </row>
        <row r="11836">
          <cell r="A11836" t="str">
            <v>484510016All</v>
          </cell>
          <cell r="B11836">
            <v>20</v>
          </cell>
          <cell r="R11836" t="str">
            <v>484390016All</v>
          </cell>
          <cell r="S11836">
            <v>28</v>
          </cell>
        </row>
        <row r="11837">
          <cell r="A11837" t="str">
            <v>484510041All</v>
          </cell>
          <cell r="B11837">
            <v>83</v>
          </cell>
          <cell r="R11837" t="str">
            <v>484390041All</v>
          </cell>
          <cell r="S11837">
            <v>32</v>
          </cell>
        </row>
        <row r="11838">
          <cell r="A11838" t="str">
            <v>484510051All</v>
          </cell>
          <cell r="B11838">
            <v>27</v>
          </cell>
          <cell r="R11838" t="str">
            <v>484390051All</v>
          </cell>
          <cell r="S11838">
            <v>45</v>
          </cell>
        </row>
        <row r="11839">
          <cell r="A11839" t="str">
            <v>484510091All</v>
          </cell>
          <cell r="B11839">
            <v>22</v>
          </cell>
          <cell r="R11839" t="str">
            <v>484410011All</v>
          </cell>
          <cell r="S11839">
            <v>13</v>
          </cell>
        </row>
        <row r="11840">
          <cell r="A11840" t="str">
            <v>484510396All</v>
          </cell>
          <cell r="B11840">
            <v>536</v>
          </cell>
          <cell r="R11840" t="str">
            <v>484410016All</v>
          </cell>
          <cell r="S11840">
            <v>18</v>
          </cell>
        </row>
        <row r="11841">
          <cell r="A11841" t="str">
            <v>484530011All</v>
          </cell>
          <cell r="B11841">
            <v>17</v>
          </cell>
          <cell r="R11841" t="str">
            <v>484410051All</v>
          </cell>
          <cell r="S11841">
            <v>17</v>
          </cell>
        </row>
        <row r="11842">
          <cell r="A11842" t="str">
            <v>484530016All</v>
          </cell>
          <cell r="B11842">
            <v>30</v>
          </cell>
          <cell r="R11842" t="str">
            <v>484450011All</v>
          </cell>
          <cell r="S11842">
            <v>18</v>
          </cell>
        </row>
        <row r="11843">
          <cell r="A11843" t="str">
            <v>484530041All</v>
          </cell>
          <cell r="B11843">
            <v>41</v>
          </cell>
          <cell r="R11843" t="str">
            <v>484450011Irrigated</v>
          </cell>
          <cell r="S11843">
            <v>21</v>
          </cell>
        </row>
        <row r="11844">
          <cell r="A11844" t="str">
            <v>484530051All</v>
          </cell>
          <cell r="B11844">
            <v>39</v>
          </cell>
          <cell r="R11844" t="str">
            <v>484450011NonIrrigated</v>
          </cell>
          <cell r="S11844">
            <v>13</v>
          </cell>
        </row>
        <row r="11845">
          <cell r="A11845" t="str">
            <v>484610011All</v>
          </cell>
          <cell r="B11845">
            <v>13</v>
          </cell>
          <cell r="R11845" t="str">
            <v>484450041All</v>
          </cell>
          <cell r="S11845">
            <v>80</v>
          </cell>
        </row>
        <row r="11846">
          <cell r="A11846" t="str">
            <v>484610051All</v>
          </cell>
          <cell r="B11846">
            <v>11</v>
          </cell>
          <cell r="R11846" t="str">
            <v>484450051All</v>
          </cell>
          <cell r="S11846">
            <v>24</v>
          </cell>
        </row>
        <row r="11847">
          <cell r="A11847" t="str">
            <v>484630011All</v>
          </cell>
          <cell r="B11847">
            <v>18</v>
          </cell>
          <cell r="R11847" t="str">
            <v>484450075All</v>
          </cell>
          <cell r="S11847">
            <v>2531</v>
          </cell>
        </row>
        <row r="11848">
          <cell r="A11848" t="str">
            <v>484630011Irrigated</v>
          </cell>
          <cell r="B11848">
            <v>23</v>
          </cell>
          <cell r="R11848" t="str">
            <v>484450081All</v>
          </cell>
          <cell r="S11848">
            <v>21</v>
          </cell>
        </row>
        <row r="11849">
          <cell r="A11849" t="str">
            <v>484630011Nonirrigated</v>
          </cell>
          <cell r="B11849">
            <v>13</v>
          </cell>
          <cell r="R11849" t="str">
            <v>484450396All</v>
          </cell>
          <cell r="S11849">
            <v>473</v>
          </cell>
        </row>
        <row r="11850">
          <cell r="A11850" t="str">
            <v>484630016All</v>
          </cell>
          <cell r="B11850">
            <v>20</v>
          </cell>
          <cell r="R11850" t="str">
            <v>484470011All</v>
          </cell>
          <cell r="S11850">
            <v>14</v>
          </cell>
        </row>
        <row r="11851">
          <cell r="A11851" t="str">
            <v>484630041All</v>
          </cell>
          <cell r="B11851">
            <v>68</v>
          </cell>
          <cell r="R11851" t="str">
            <v>484470016All</v>
          </cell>
          <cell r="S11851">
            <v>18</v>
          </cell>
        </row>
        <row r="11852">
          <cell r="A11852" t="str">
            <v>484630051All</v>
          </cell>
          <cell r="B11852">
            <v>34</v>
          </cell>
          <cell r="R11852" t="str">
            <v>484470051All</v>
          </cell>
          <cell r="S11852">
            <v>18</v>
          </cell>
        </row>
        <row r="11853">
          <cell r="A11853" t="str">
            <v>484630051Irrigated</v>
          </cell>
          <cell r="B11853">
            <v>62</v>
          </cell>
          <cell r="R11853" t="str">
            <v>484490041All</v>
          </cell>
          <cell r="S11853">
            <v>51</v>
          </cell>
        </row>
        <row r="11854">
          <cell r="A11854" t="str">
            <v>484630051Nonirrigated</v>
          </cell>
          <cell r="B11854">
            <v>29</v>
          </cell>
          <cell r="R11854" t="str">
            <v>484490081All</v>
          </cell>
          <cell r="S11854">
            <v>14</v>
          </cell>
        </row>
        <row r="11855">
          <cell r="A11855" t="str">
            <v>484630396All</v>
          </cell>
          <cell r="B11855">
            <v>526</v>
          </cell>
          <cell r="R11855" t="str">
            <v>484510011All</v>
          </cell>
          <cell r="S11855">
            <v>18</v>
          </cell>
        </row>
        <row r="11856">
          <cell r="A11856" t="str">
            <v>484690011All</v>
          </cell>
          <cell r="B11856">
            <v>16</v>
          </cell>
          <cell r="R11856" t="str">
            <v>484510016All</v>
          </cell>
          <cell r="S11856">
            <v>20</v>
          </cell>
        </row>
        <row r="11857">
          <cell r="A11857" t="str">
            <v>484690018LGRAll</v>
          </cell>
          <cell r="B11857">
            <v>6026</v>
          </cell>
          <cell r="R11857" t="str">
            <v>484510041All</v>
          </cell>
          <cell r="S11857">
            <v>83</v>
          </cell>
        </row>
        <row r="11858">
          <cell r="A11858" t="str">
            <v>484690041All</v>
          </cell>
          <cell r="B11858">
            <v>54</v>
          </cell>
          <cell r="R11858" t="str">
            <v>484510051All</v>
          </cell>
          <cell r="S11858">
            <v>27</v>
          </cell>
        </row>
        <row r="11859">
          <cell r="A11859" t="str">
            <v>484690051All</v>
          </cell>
          <cell r="B11859">
            <v>45</v>
          </cell>
          <cell r="R11859" t="str">
            <v>484510091All</v>
          </cell>
          <cell r="S11859">
            <v>22</v>
          </cell>
        </row>
        <row r="11860">
          <cell r="A11860" t="str">
            <v>484690081All</v>
          </cell>
          <cell r="B11860">
            <v>16</v>
          </cell>
          <cell r="R11860" t="str">
            <v>484510396All</v>
          </cell>
          <cell r="S11860">
            <v>536</v>
          </cell>
        </row>
        <row r="11861">
          <cell r="A11861" t="str">
            <v>484710041All</v>
          </cell>
          <cell r="B11861">
            <v>53</v>
          </cell>
          <cell r="R11861" t="str">
            <v>484530011All</v>
          </cell>
          <cell r="S11861">
            <v>17</v>
          </cell>
        </row>
        <row r="11862">
          <cell r="A11862" t="str">
            <v>484730011All</v>
          </cell>
          <cell r="B11862">
            <v>16</v>
          </cell>
          <cell r="R11862" t="str">
            <v>484530016All</v>
          </cell>
          <cell r="S11862">
            <v>30</v>
          </cell>
        </row>
        <row r="11863">
          <cell r="A11863" t="str">
            <v>484730018LGRAll</v>
          </cell>
          <cell r="B11863">
            <v>6993</v>
          </cell>
          <cell r="R11863" t="str">
            <v>484530041All</v>
          </cell>
          <cell r="S11863">
            <v>41</v>
          </cell>
        </row>
        <row r="11864">
          <cell r="A11864" t="str">
            <v>484730041All</v>
          </cell>
          <cell r="B11864">
            <v>60</v>
          </cell>
          <cell r="R11864" t="str">
            <v>484530051All</v>
          </cell>
          <cell r="S11864">
            <v>39</v>
          </cell>
        </row>
        <row r="11865">
          <cell r="A11865" t="str">
            <v>484730051All</v>
          </cell>
          <cell r="B11865">
            <v>47</v>
          </cell>
          <cell r="R11865" t="str">
            <v>484610011All</v>
          </cell>
          <cell r="S11865">
            <v>13</v>
          </cell>
        </row>
        <row r="11866">
          <cell r="A11866" t="str">
            <v>484730081All</v>
          </cell>
          <cell r="B11866">
            <v>17</v>
          </cell>
          <cell r="R11866" t="str">
            <v>484610051All</v>
          </cell>
          <cell r="S11866">
            <v>11</v>
          </cell>
        </row>
        <row r="11867">
          <cell r="A11867" t="str">
            <v>484770011All</v>
          </cell>
          <cell r="B11867">
            <v>23</v>
          </cell>
          <cell r="R11867" t="str">
            <v>484630011All</v>
          </cell>
          <cell r="S11867">
            <v>18</v>
          </cell>
        </row>
        <row r="11868">
          <cell r="A11868" t="str">
            <v>484770041All</v>
          </cell>
          <cell r="B11868">
            <v>42</v>
          </cell>
          <cell r="R11868" t="str">
            <v>484630011Irrigated</v>
          </cell>
          <cell r="S11868">
            <v>23</v>
          </cell>
        </row>
        <row r="11869">
          <cell r="A11869" t="str">
            <v>484770051All</v>
          </cell>
          <cell r="B11869">
            <v>42</v>
          </cell>
          <cell r="R11869" t="str">
            <v>484630011NonIrrigated</v>
          </cell>
          <cell r="S11869">
            <v>13</v>
          </cell>
        </row>
        <row r="11870">
          <cell r="A11870" t="str">
            <v>484810011All</v>
          </cell>
          <cell r="B11870">
            <v>16</v>
          </cell>
          <cell r="R11870" t="str">
            <v>484630016All</v>
          </cell>
          <cell r="S11870">
            <v>20</v>
          </cell>
        </row>
        <row r="11871">
          <cell r="A11871" t="str">
            <v>484810018LGRAll</v>
          </cell>
          <cell r="B11871">
            <v>5687</v>
          </cell>
          <cell r="R11871" t="str">
            <v>484630041All</v>
          </cell>
          <cell r="S11871">
            <v>68</v>
          </cell>
        </row>
        <row r="11872">
          <cell r="A11872" t="str">
            <v>484810041All</v>
          </cell>
          <cell r="B11872">
            <v>69</v>
          </cell>
          <cell r="R11872" t="str">
            <v>484630051All</v>
          </cell>
          <cell r="S11872">
            <v>34</v>
          </cell>
        </row>
        <row r="11873">
          <cell r="A11873" t="str">
            <v>484810051All</v>
          </cell>
          <cell r="B11873">
            <v>48</v>
          </cell>
          <cell r="R11873" t="str">
            <v>484630051Irrigated</v>
          </cell>
          <cell r="S11873">
            <v>62</v>
          </cell>
        </row>
        <row r="11874">
          <cell r="A11874" t="str">
            <v>484810081All</v>
          </cell>
          <cell r="B11874">
            <v>18</v>
          </cell>
          <cell r="R11874" t="str">
            <v>484630051NonIrrigated</v>
          </cell>
          <cell r="S11874">
            <v>29</v>
          </cell>
        </row>
        <row r="11875">
          <cell r="A11875" t="str">
            <v>484830011All</v>
          </cell>
          <cell r="B11875">
            <v>13</v>
          </cell>
          <cell r="R11875" t="str">
            <v>484630396All</v>
          </cell>
          <cell r="S11875">
            <v>526</v>
          </cell>
        </row>
        <row r="11876">
          <cell r="A11876" t="str">
            <v>484830016All</v>
          </cell>
          <cell r="B11876">
            <v>27</v>
          </cell>
          <cell r="R11876" t="str">
            <v>484690011All</v>
          </cell>
          <cell r="S11876">
            <v>16</v>
          </cell>
        </row>
        <row r="11877">
          <cell r="A11877" t="str">
            <v>484830041All</v>
          </cell>
          <cell r="B11877">
            <v>132</v>
          </cell>
          <cell r="R11877" t="str">
            <v>484690018LGRAll</v>
          </cell>
          <cell r="S11877">
            <v>6026</v>
          </cell>
        </row>
        <row r="11878">
          <cell r="A11878" t="str">
            <v>484830051All</v>
          </cell>
          <cell r="B11878">
            <v>21</v>
          </cell>
          <cell r="R11878" t="str">
            <v>484690041All</v>
          </cell>
          <cell r="S11878">
            <v>54</v>
          </cell>
        </row>
        <row r="11879">
          <cell r="A11879" t="str">
            <v>484830075All</v>
          </cell>
          <cell r="B11879">
            <v>1518</v>
          </cell>
          <cell r="R11879" t="str">
            <v>484690051All</v>
          </cell>
          <cell r="S11879">
            <v>45</v>
          </cell>
        </row>
        <row r="11880">
          <cell r="A11880" t="str">
            <v>484830075Irrigated</v>
          </cell>
          <cell r="B11880">
            <v>2184</v>
          </cell>
          <cell r="R11880" t="str">
            <v>484690081All</v>
          </cell>
          <cell r="S11880">
            <v>16</v>
          </cell>
        </row>
        <row r="11881">
          <cell r="A11881" t="str">
            <v>484830075Nonirrigated</v>
          </cell>
          <cell r="B11881">
            <v>473</v>
          </cell>
          <cell r="R11881" t="str">
            <v>484710041All</v>
          </cell>
          <cell r="S11881">
            <v>53</v>
          </cell>
        </row>
        <row r="11882">
          <cell r="A11882" t="str">
            <v>484850011All</v>
          </cell>
          <cell r="B11882">
            <v>18</v>
          </cell>
          <cell r="R11882" t="str">
            <v>484730011All</v>
          </cell>
          <cell r="S11882">
            <v>16</v>
          </cell>
        </row>
        <row r="11883">
          <cell r="A11883" t="str">
            <v>484850016All</v>
          </cell>
          <cell r="B11883">
            <v>18</v>
          </cell>
          <cell r="R11883" t="str">
            <v>484730018LGRAll</v>
          </cell>
          <cell r="S11883">
            <v>6993</v>
          </cell>
        </row>
        <row r="11884">
          <cell r="A11884" t="str">
            <v>484850041All</v>
          </cell>
          <cell r="B11884">
            <v>34</v>
          </cell>
          <cell r="R11884" t="str">
            <v>484730041All</v>
          </cell>
          <cell r="S11884">
            <v>60</v>
          </cell>
        </row>
        <row r="11885">
          <cell r="A11885" t="str">
            <v>484850051All</v>
          </cell>
          <cell r="B11885">
            <v>21</v>
          </cell>
          <cell r="R11885" t="str">
            <v>484730051All</v>
          </cell>
          <cell r="S11885">
            <v>47</v>
          </cell>
        </row>
        <row r="11886">
          <cell r="A11886" t="str">
            <v>484850091All</v>
          </cell>
          <cell r="B11886">
            <v>22</v>
          </cell>
          <cell r="R11886" t="str">
            <v>484730081All</v>
          </cell>
          <cell r="S11886">
            <v>17</v>
          </cell>
        </row>
        <row r="11887">
          <cell r="A11887" t="str">
            <v>484850396All</v>
          </cell>
          <cell r="B11887">
            <v>252</v>
          </cell>
          <cell r="R11887" t="str">
            <v>484770011All</v>
          </cell>
          <cell r="S11887">
            <v>23</v>
          </cell>
        </row>
        <row r="11888">
          <cell r="A11888" t="str">
            <v>484870011All</v>
          </cell>
          <cell r="B11888">
            <v>17</v>
          </cell>
          <cell r="R11888" t="str">
            <v>484770041All</v>
          </cell>
          <cell r="S11888">
            <v>42</v>
          </cell>
        </row>
        <row r="11889">
          <cell r="A11889" t="str">
            <v>484870016All</v>
          </cell>
          <cell r="B11889">
            <v>19</v>
          </cell>
          <cell r="R11889" t="str">
            <v>484770051All</v>
          </cell>
          <cell r="S11889">
            <v>42</v>
          </cell>
        </row>
        <row r="11890">
          <cell r="A11890" t="str">
            <v>484870041All</v>
          </cell>
          <cell r="B11890">
            <v>48</v>
          </cell>
          <cell r="R11890" t="str">
            <v>484810011All</v>
          </cell>
          <cell r="S11890">
            <v>16</v>
          </cell>
        </row>
        <row r="11891">
          <cell r="A11891" t="str">
            <v>484870041Irrigated</v>
          </cell>
          <cell r="B11891">
            <v>61</v>
          </cell>
          <cell r="R11891" t="str">
            <v>484810018LGRAll</v>
          </cell>
          <cell r="S11891">
            <v>5687</v>
          </cell>
        </row>
        <row r="11892">
          <cell r="A11892" t="str">
            <v>484870041Nonirrigated</v>
          </cell>
          <cell r="B11892">
            <v>30</v>
          </cell>
          <cell r="R11892" t="str">
            <v>484810041All</v>
          </cell>
          <cell r="S11892">
            <v>69</v>
          </cell>
        </row>
        <row r="11893">
          <cell r="A11893" t="str">
            <v>484870051All</v>
          </cell>
          <cell r="B11893">
            <v>20</v>
          </cell>
          <cell r="R11893" t="str">
            <v>484810051All</v>
          </cell>
          <cell r="S11893">
            <v>48</v>
          </cell>
        </row>
        <row r="11894">
          <cell r="A11894" t="str">
            <v>484870075All</v>
          </cell>
          <cell r="B11894">
            <v>2169</v>
          </cell>
          <cell r="R11894" t="str">
            <v>484810081All</v>
          </cell>
          <cell r="S11894">
            <v>18</v>
          </cell>
        </row>
        <row r="11895">
          <cell r="A11895" t="str">
            <v>484870081All</v>
          </cell>
          <cell r="B11895">
            <v>13</v>
          </cell>
          <cell r="R11895" t="str">
            <v>484830011All</v>
          </cell>
          <cell r="S11895">
            <v>13</v>
          </cell>
        </row>
        <row r="11896">
          <cell r="A11896" t="str">
            <v>484870081Irrigated</v>
          </cell>
          <cell r="B11896">
            <v>19</v>
          </cell>
          <cell r="R11896" t="str">
            <v>484830016All</v>
          </cell>
          <cell r="S11896">
            <v>27</v>
          </cell>
        </row>
        <row r="11897">
          <cell r="A11897" t="str">
            <v>484870081Nonirrigated</v>
          </cell>
          <cell r="B11897">
            <v>8</v>
          </cell>
          <cell r="R11897" t="str">
            <v>484830041All</v>
          </cell>
          <cell r="S11897">
            <v>132</v>
          </cell>
        </row>
        <row r="11898">
          <cell r="A11898" t="str">
            <v>484870396All</v>
          </cell>
          <cell r="B11898">
            <v>252</v>
          </cell>
          <cell r="R11898" t="str">
            <v>484830051All</v>
          </cell>
          <cell r="S11898">
            <v>21</v>
          </cell>
        </row>
        <row r="11899">
          <cell r="A11899" t="str">
            <v>484890041All</v>
          </cell>
          <cell r="B11899">
            <v>37</v>
          </cell>
          <cell r="R11899" t="str">
            <v>484830075All</v>
          </cell>
          <cell r="S11899">
            <v>1518</v>
          </cell>
        </row>
        <row r="11900">
          <cell r="A11900" t="str">
            <v>484890051All</v>
          </cell>
          <cell r="B11900">
            <v>39</v>
          </cell>
          <cell r="R11900" t="str">
            <v>484830075Irrigated</v>
          </cell>
          <cell r="S11900">
            <v>2184</v>
          </cell>
        </row>
        <row r="11901">
          <cell r="A11901" t="str">
            <v>484890081All</v>
          </cell>
          <cell r="B11901">
            <v>15</v>
          </cell>
          <cell r="R11901" t="str">
            <v>484830075NonIrrigated</v>
          </cell>
          <cell r="S11901">
            <v>473</v>
          </cell>
        </row>
        <row r="11902">
          <cell r="A11902" t="str">
            <v>484890396All</v>
          </cell>
          <cell r="B11902">
            <v>420</v>
          </cell>
          <cell r="R11902" t="str">
            <v>484850011All</v>
          </cell>
          <cell r="S11902">
            <v>18</v>
          </cell>
        </row>
        <row r="11903">
          <cell r="A11903" t="str">
            <v>484910011All</v>
          </cell>
          <cell r="B11903">
            <v>22</v>
          </cell>
          <cell r="R11903" t="str">
            <v>484850016All</v>
          </cell>
          <cell r="S11903">
            <v>18</v>
          </cell>
        </row>
        <row r="11904">
          <cell r="A11904" t="str">
            <v>484910016All</v>
          </cell>
          <cell r="B11904">
            <v>24</v>
          </cell>
          <cell r="R11904" t="str">
            <v>484850041All</v>
          </cell>
          <cell r="S11904">
            <v>34</v>
          </cell>
        </row>
        <row r="11905">
          <cell r="A11905" t="str">
            <v>484910041All</v>
          </cell>
          <cell r="B11905">
            <v>51</v>
          </cell>
          <cell r="R11905" t="str">
            <v>484850051All</v>
          </cell>
          <cell r="S11905">
            <v>21</v>
          </cell>
        </row>
        <row r="11906">
          <cell r="A11906" t="str">
            <v>484910051All</v>
          </cell>
          <cell r="B11906">
            <v>46</v>
          </cell>
          <cell r="R11906" t="str">
            <v>484850091All</v>
          </cell>
          <cell r="S11906">
            <v>22</v>
          </cell>
        </row>
        <row r="11907">
          <cell r="A11907" t="str">
            <v>484930011All</v>
          </cell>
          <cell r="B11907">
            <v>15</v>
          </cell>
          <cell r="R11907" t="str">
            <v>484850396All</v>
          </cell>
          <cell r="S11907">
            <v>252</v>
          </cell>
        </row>
        <row r="11908">
          <cell r="A11908" t="str">
            <v>484930016All</v>
          </cell>
          <cell r="B11908">
            <v>14</v>
          </cell>
          <cell r="R11908" t="str">
            <v>484870011All</v>
          </cell>
          <cell r="S11908">
            <v>17</v>
          </cell>
        </row>
        <row r="11909">
          <cell r="A11909" t="str">
            <v>484930041All</v>
          </cell>
          <cell r="B11909">
            <v>43</v>
          </cell>
          <cell r="R11909" t="str">
            <v>484870016All</v>
          </cell>
          <cell r="S11909">
            <v>19</v>
          </cell>
        </row>
        <row r="11910">
          <cell r="A11910" t="str">
            <v>484930051All</v>
          </cell>
          <cell r="B11910">
            <v>43</v>
          </cell>
          <cell r="R11910" t="str">
            <v>484870041All</v>
          </cell>
          <cell r="S11910">
            <v>48</v>
          </cell>
        </row>
        <row r="11911">
          <cell r="A11911" t="str">
            <v>484930075All</v>
          </cell>
          <cell r="B11911">
            <v>1803</v>
          </cell>
          <cell r="R11911" t="str">
            <v>484870041Irrigated</v>
          </cell>
          <cell r="S11911">
            <v>61</v>
          </cell>
        </row>
        <row r="11912">
          <cell r="A11912" t="str">
            <v>484970011All</v>
          </cell>
          <cell r="B11912">
            <v>17</v>
          </cell>
          <cell r="R11912" t="str">
            <v>484870041NonIrrigated</v>
          </cell>
          <cell r="S11912">
            <v>30</v>
          </cell>
        </row>
        <row r="11913">
          <cell r="A11913" t="str">
            <v>484970016All</v>
          </cell>
          <cell r="B11913">
            <v>34</v>
          </cell>
          <cell r="R11913" t="str">
            <v>484870051All</v>
          </cell>
          <cell r="S11913">
            <v>20</v>
          </cell>
        </row>
        <row r="11914">
          <cell r="A11914" t="str">
            <v>484970041All</v>
          </cell>
          <cell r="B11914">
            <v>48</v>
          </cell>
          <cell r="R11914" t="str">
            <v>484870075All</v>
          </cell>
          <cell r="S11914">
            <v>2169</v>
          </cell>
        </row>
        <row r="11915">
          <cell r="A11915" t="str">
            <v>484970051All</v>
          </cell>
          <cell r="B11915">
            <v>25</v>
          </cell>
          <cell r="R11915" t="str">
            <v>484870081All</v>
          </cell>
          <cell r="S11915">
            <v>13</v>
          </cell>
        </row>
        <row r="11916">
          <cell r="A11916" t="str">
            <v>485010011All</v>
          </cell>
          <cell r="B11916">
            <v>18</v>
          </cell>
          <cell r="R11916" t="str">
            <v>484870081Irrigated</v>
          </cell>
          <cell r="S11916">
            <v>19</v>
          </cell>
        </row>
        <row r="11917">
          <cell r="A11917" t="str">
            <v>485010041All</v>
          </cell>
          <cell r="B11917">
            <v>80</v>
          </cell>
          <cell r="R11917" t="str">
            <v>484870081NonIrrigated</v>
          </cell>
          <cell r="S11917">
            <v>8</v>
          </cell>
        </row>
        <row r="11918">
          <cell r="A11918" t="str">
            <v>485010051All</v>
          </cell>
          <cell r="B11918">
            <v>23</v>
          </cell>
          <cell r="R11918" t="str">
            <v>484870396All</v>
          </cell>
          <cell r="S11918">
            <v>252</v>
          </cell>
        </row>
        <row r="11919">
          <cell r="A11919" t="str">
            <v>485010075All</v>
          </cell>
          <cell r="B11919">
            <v>2363</v>
          </cell>
          <cell r="R11919" t="str">
            <v>484890041All</v>
          </cell>
          <cell r="S11919">
            <v>37</v>
          </cell>
        </row>
        <row r="11920">
          <cell r="A11920" t="str">
            <v>485010078All</v>
          </cell>
          <cell r="B11920">
            <v>414</v>
          </cell>
          <cell r="R11920" t="str">
            <v>484890051All</v>
          </cell>
          <cell r="S11920">
            <v>39</v>
          </cell>
        </row>
        <row r="11921">
          <cell r="A11921" t="str">
            <v>485030011All</v>
          </cell>
          <cell r="B11921">
            <v>15</v>
          </cell>
          <cell r="R11921" t="str">
            <v>484890081All</v>
          </cell>
          <cell r="S11921">
            <v>15</v>
          </cell>
        </row>
        <row r="11922">
          <cell r="A11922" t="str">
            <v>485030016All</v>
          </cell>
          <cell r="B11922">
            <v>27</v>
          </cell>
          <cell r="R11922" t="str">
            <v>484890396All</v>
          </cell>
          <cell r="S11922">
            <v>420</v>
          </cell>
        </row>
        <row r="11923">
          <cell r="A11923" t="str">
            <v>485030051All</v>
          </cell>
          <cell r="B11923">
            <v>35</v>
          </cell>
          <cell r="R11923" t="str">
            <v>484910011All</v>
          </cell>
          <cell r="S11923">
            <v>22</v>
          </cell>
        </row>
        <row r="11924">
          <cell r="A11924" t="str">
            <v>485050051All</v>
          </cell>
          <cell r="B11924">
            <v>26</v>
          </cell>
          <cell r="R11924" t="str">
            <v>484910016All</v>
          </cell>
          <cell r="S11924">
            <v>24</v>
          </cell>
        </row>
        <row r="11925">
          <cell r="A11925" t="str">
            <v>485070011All</v>
          </cell>
          <cell r="B11925">
            <v>14</v>
          </cell>
          <cell r="R11925" t="str">
            <v>484910041All</v>
          </cell>
          <cell r="S11925">
            <v>51</v>
          </cell>
        </row>
        <row r="11926">
          <cell r="A11926" t="str">
            <v>485070011Irrigated</v>
          </cell>
          <cell r="B11926">
            <v>22</v>
          </cell>
          <cell r="R11926" t="str">
            <v>484910051All</v>
          </cell>
          <cell r="S11926">
            <v>46</v>
          </cell>
        </row>
        <row r="11927">
          <cell r="A11927" t="str">
            <v>485070011Nonirrigated</v>
          </cell>
          <cell r="B11927">
            <v>12</v>
          </cell>
          <cell r="R11927" t="str">
            <v>484930011All</v>
          </cell>
          <cell r="S11927">
            <v>15</v>
          </cell>
        </row>
        <row r="11928">
          <cell r="A11928" t="str">
            <v>485070016All</v>
          </cell>
          <cell r="B11928">
            <v>17</v>
          </cell>
          <cell r="R11928" t="str">
            <v>484930016All</v>
          </cell>
          <cell r="S11928">
            <v>14</v>
          </cell>
        </row>
        <row r="11929">
          <cell r="A11929" t="str">
            <v>485070016Irrigated</v>
          </cell>
          <cell r="B11929">
            <v>26</v>
          </cell>
          <cell r="R11929" t="str">
            <v>484930041All</v>
          </cell>
          <cell r="S11929">
            <v>43</v>
          </cell>
        </row>
        <row r="11930">
          <cell r="A11930" t="str">
            <v>485070016Nonirrigated</v>
          </cell>
          <cell r="B11930">
            <v>14</v>
          </cell>
          <cell r="R11930" t="str">
            <v>484930051All</v>
          </cell>
          <cell r="S11930">
            <v>43</v>
          </cell>
        </row>
        <row r="11931">
          <cell r="A11931" t="str">
            <v>485070041All</v>
          </cell>
          <cell r="B11931">
            <v>65</v>
          </cell>
          <cell r="R11931" t="str">
            <v>484930075All</v>
          </cell>
          <cell r="S11931">
            <v>1803</v>
          </cell>
        </row>
        <row r="11932">
          <cell r="A11932" t="str">
            <v>485070051All</v>
          </cell>
          <cell r="B11932">
            <v>31</v>
          </cell>
          <cell r="R11932" t="str">
            <v>484970011All</v>
          </cell>
          <cell r="S11932">
            <v>17</v>
          </cell>
        </row>
        <row r="11933">
          <cell r="A11933" t="str">
            <v>485070051Irrigated</v>
          </cell>
          <cell r="B11933">
            <v>54</v>
          </cell>
          <cell r="R11933" t="str">
            <v>484970016All</v>
          </cell>
          <cell r="S11933">
            <v>34</v>
          </cell>
        </row>
        <row r="11934">
          <cell r="A11934" t="str">
            <v>485070051Nonirrigated</v>
          </cell>
          <cell r="B11934">
            <v>24</v>
          </cell>
          <cell r="R11934" t="str">
            <v>484970041All</v>
          </cell>
          <cell r="S11934">
            <v>48</v>
          </cell>
        </row>
        <row r="11935">
          <cell r="A11935" t="str">
            <v>485070396All</v>
          </cell>
          <cell r="B11935">
            <v>372</v>
          </cell>
          <cell r="R11935" t="str">
            <v>484970051All</v>
          </cell>
          <cell r="S11935">
            <v>25</v>
          </cell>
        </row>
        <row r="11936">
          <cell r="A11936" t="str">
            <v>490010011All</v>
          </cell>
          <cell r="B11936">
            <v>46</v>
          </cell>
          <cell r="R11936" t="str">
            <v>485010011All</v>
          </cell>
          <cell r="S11936">
            <v>18</v>
          </cell>
        </row>
        <row r="11937">
          <cell r="A11937" t="str">
            <v>490010016All</v>
          </cell>
          <cell r="B11937">
            <v>44</v>
          </cell>
          <cell r="R11937" t="str">
            <v>485010041All</v>
          </cell>
          <cell r="S11937">
            <v>80</v>
          </cell>
        </row>
        <row r="11938">
          <cell r="A11938" t="str">
            <v>490010041All</v>
          </cell>
          <cell r="B11938">
            <v>103</v>
          </cell>
          <cell r="R11938" t="str">
            <v>485010051All</v>
          </cell>
          <cell r="S11938">
            <v>23</v>
          </cell>
        </row>
        <row r="11939">
          <cell r="A11939" t="str">
            <v>490030011All</v>
          </cell>
          <cell r="B11939">
            <v>33</v>
          </cell>
          <cell r="R11939" t="str">
            <v>485010075All</v>
          </cell>
          <cell r="S11939">
            <v>2363</v>
          </cell>
        </row>
        <row r="11940">
          <cell r="A11940" t="str">
            <v>490030011Irrigated</v>
          </cell>
          <cell r="B11940">
            <v>64</v>
          </cell>
          <cell r="R11940" t="str">
            <v>485010078All</v>
          </cell>
          <cell r="S11940">
            <v>414</v>
          </cell>
        </row>
        <row r="11941">
          <cell r="A11941" t="str">
            <v>490030011Nonirrigated</v>
          </cell>
          <cell r="B11941">
            <v>20</v>
          </cell>
          <cell r="R11941" t="str">
            <v>485030011All</v>
          </cell>
          <cell r="S11941">
            <v>15</v>
          </cell>
        </row>
        <row r="11942">
          <cell r="A11942" t="str">
            <v>490030016All</v>
          </cell>
          <cell r="B11942">
            <v>45</v>
          </cell>
          <cell r="R11942" t="str">
            <v>485030016All</v>
          </cell>
          <cell r="S11942">
            <v>27</v>
          </cell>
        </row>
        <row r="11943">
          <cell r="A11943" t="str">
            <v>490030041All</v>
          </cell>
          <cell r="B11943">
            <v>113</v>
          </cell>
          <cell r="R11943" t="str">
            <v>485030051All</v>
          </cell>
          <cell r="S11943">
            <v>35</v>
          </cell>
        </row>
        <row r="11944">
          <cell r="A11944" t="str">
            <v>490030079All</v>
          </cell>
          <cell r="B11944">
            <v>282</v>
          </cell>
          <cell r="R11944" t="str">
            <v>485050051All</v>
          </cell>
          <cell r="S11944">
            <v>26</v>
          </cell>
        </row>
        <row r="11945">
          <cell r="A11945" t="str">
            <v>490030091All</v>
          </cell>
          <cell r="B11945">
            <v>54</v>
          </cell>
          <cell r="R11945" t="str">
            <v>485070011All</v>
          </cell>
          <cell r="S11945">
            <v>14</v>
          </cell>
        </row>
        <row r="11946">
          <cell r="A11946" t="str">
            <v>490050011All</v>
          </cell>
          <cell r="B11946">
            <v>29</v>
          </cell>
          <cell r="R11946" t="str">
            <v>485070011Irrigated</v>
          </cell>
          <cell r="S11946">
            <v>22</v>
          </cell>
        </row>
        <row r="11947">
          <cell r="A11947" t="str">
            <v>490050011Irrigated</v>
          </cell>
          <cell r="B11947">
            <v>43</v>
          </cell>
          <cell r="R11947" t="str">
            <v>485070011NonIrrigated</v>
          </cell>
          <cell r="S11947">
            <v>12</v>
          </cell>
        </row>
        <row r="11948">
          <cell r="A11948" t="str">
            <v>490050011Nonirrigated</v>
          </cell>
          <cell r="B11948">
            <v>20</v>
          </cell>
          <cell r="R11948" t="str">
            <v>485070016All</v>
          </cell>
          <cell r="S11948">
            <v>17</v>
          </cell>
        </row>
        <row r="11949">
          <cell r="A11949" t="str">
            <v>490050016All</v>
          </cell>
          <cell r="B11949">
            <v>46</v>
          </cell>
          <cell r="R11949" t="str">
            <v>485070016Irrigated</v>
          </cell>
          <cell r="S11949">
            <v>26</v>
          </cell>
        </row>
        <row r="11950">
          <cell r="A11950" t="str">
            <v>490050041All</v>
          </cell>
          <cell r="B11950">
            <v>102</v>
          </cell>
          <cell r="R11950" t="str">
            <v>485070016NonIrrigated</v>
          </cell>
          <cell r="S11950">
            <v>14</v>
          </cell>
        </row>
        <row r="11951">
          <cell r="A11951" t="str">
            <v>490050079All</v>
          </cell>
          <cell r="B11951">
            <v>291</v>
          </cell>
          <cell r="R11951" t="str">
            <v>485070041All</v>
          </cell>
          <cell r="S11951">
            <v>65</v>
          </cell>
        </row>
        <row r="11952">
          <cell r="A11952" t="str">
            <v>490050091All</v>
          </cell>
          <cell r="B11952">
            <v>39</v>
          </cell>
          <cell r="R11952" t="str">
            <v>485070051All</v>
          </cell>
          <cell r="S11952">
            <v>31</v>
          </cell>
        </row>
        <row r="11953">
          <cell r="A11953" t="str">
            <v>490050091Irrigated</v>
          </cell>
          <cell r="B11953">
            <v>53</v>
          </cell>
          <cell r="R11953" t="str">
            <v>485070051Irrigated</v>
          </cell>
          <cell r="S11953">
            <v>54</v>
          </cell>
        </row>
        <row r="11954">
          <cell r="A11954" t="str">
            <v>490050091Nonirrigated</v>
          </cell>
          <cell r="B11954">
            <v>24</v>
          </cell>
          <cell r="R11954" t="str">
            <v>485070051NonIrrigated</v>
          </cell>
          <cell r="S11954">
            <v>24</v>
          </cell>
        </row>
        <row r="11955">
          <cell r="A11955" t="str">
            <v>490070011All</v>
          </cell>
          <cell r="B11955">
            <v>43</v>
          </cell>
          <cell r="R11955" t="str">
            <v>485070396All</v>
          </cell>
          <cell r="S11955">
            <v>372</v>
          </cell>
        </row>
        <row r="11956">
          <cell r="A11956" t="str">
            <v>490070041All</v>
          </cell>
          <cell r="B11956">
            <v>96</v>
          </cell>
          <cell r="R11956" t="str">
            <v>490010011All</v>
          </cell>
          <cell r="S11956">
            <v>46</v>
          </cell>
        </row>
        <row r="11957">
          <cell r="A11957" t="str">
            <v>490110011All</v>
          </cell>
          <cell r="B11957">
            <v>69</v>
          </cell>
          <cell r="R11957" t="str">
            <v>490010016All</v>
          </cell>
          <cell r="S11957">
            <v>44</v>
          </cell>
        </row>
        <row r="11958">
          <cell r="A11958" t="str">
            <v>490110041All</v>
          </cell>
          <cell r="B11958">
            <v>112</v>
          </cell>
          <cell r="R11958" t="str">
            <v>490010041All</v>
          </cell>
          <cell r="S11958">
            <v>103</v>
          </cell>
        </row>
        <row r="11959">
          <cell r="A11959" t="str">
            <v>490130011All</v>
          </cell>
          <cell r="B11959">
            <v>38</v>
          </cell>
          <cell r="R11959" t="str">
            <v>490030011All</v>
          </cell>
          <cell r="S11959">
            <v>33</v>
          </cell>
        </row>
        <row r="11960">
          <cell r="A11960" t="str">
            <v>490130016All</v>
          </cell>
          <cell r="B11960">
            <v>45</v>
          </cell>
          <cell r="R11960" t="str">
            <v>490030011Irrigated</v>
          </cell>
          <cell r="S11960">
            <v>64</v>
          </cell>
        </row>
        <row r="11961">
          <cell r="A11961" t="str">
            <v>490130041All</v>
          </cell>
          <cell r="B11961">
            <v>98</v>
          </cell>
          <cell r="R11961" t="str">
            <v>490030011NonIrrigated</v>
          </cell>
          <cell r="S11961">
            <v>20</v>
          </cell>
        </row>
        <row r="11962">
          <cell r="A11962" t="str">
            <v>490150011All</v>
          </cell>
          <cell r="B11962">
            <v>43</v>
          </cell>
          <cell r="R11962" t="str">
            <v>490030016All</v>
          </cell>
          <cell r="S11962">
            <v>45</v>
          </cell>
        </row>
        <row r="11963">
          <cell r="A11963" t="str">
            <v>490150016All</v>
          </cell>
          <cell r="B11963">
            <v>39</v>
          </cell>
          <cell r="R11963" t="str">
            <v>490030041All</v>
          </cell>
          <cell r="S11963">
            <v>113</v>
          </cell>
        </row>
        <row r="11964">
          <cell r="A11964" t="str">
            <v>490150041All</v>
          </cell>
          <cell r="B11964">
            <v>100</v>
          </cell>
          <cell r="R11964" t="str">
            <v>490030079All</v>
          </cell>
          <cell r="S11964">
            <v>282</v>
          </cell>
        </row>
        <row r="11965">
          <cell r="A11965" t="str">
            <v>490170011All</v>
          </cell>
          <cell r="B11965">
            <v>39</v>
          </cell>
          <cell r="R11965" t="str">
            <v>490030091All</v>
          </cell>
          <cell r="S11965">
            <v>54</v>
          </cell>
        </row>
        <row r="11966">
          <cell r="A11966" t="str">
            <v>490210011All</v>
          </cell>
          <cell r="B11966">
            <v>41</v>
          </cell>
          <cell r="R11966" t="str">
            <v>490050011All</v>
          </cell>
          <cell r="S11966">
            <v>29</v>
          </cell>
        </row>
        <row r="11967">
          <cell r="A11967" t="str">
            <v>490210041All</v>
          </cell>
          <cell r="B11967">
            <v>98</v>
          </cell>
          <cell r="R11967" t="str">
            <v>490050011Irrigated</v>
          </cell>
          <cell r="S11967">
            <v>43</v>
          </cell>
        </row>
        <row r="11968">
          <cell r="A11968" t="str">
            <v>490230011All</v>
          </cell>
          <cell r="B11968">
            <v>24</v>
          </cell>
          <cell r="R11968" t="str">
            <v>490050011NonIrrigated</v>
          </cell>
          <cell r="S11968">
            <v>20</v>
          </cell>
        </row>
        <row r="11969">
          <cell r="A11969" t="str">
            <v>490230011Irrigated</v>
          </cell>
          <cell r="B11969">
            <v>46</v>
          </cell>
          <cell r="R11969" t="str">
            <v>490050016All</v>
          </cell>
          <cell r="S11969">
            <v>46</v>
          </cell>
        </row>
        <row r="11970">
          <cell r="A11970" t="str">
            <v>490230011Nonirrigated</v>
          </cell>
          <cell r="B11970">
            <v>8</v>
          </cell>
          <cell r="R11970" t="str">
            <v>490050041All</v>
          </cell>
          <cell r="S11970">
            <v>102</v>
          </cell>
        </row>
        <row r="11971">
          <cell r="A11971" t="str">
            <v>490230016All</v>
          </cell>
          <cell r="B11971">
            <v>41</v>
          </cell>
          <cell r="R11971" t="str">
            <v>490050079All</v>
          </cell>
          <cell r="S11971">
            <v>291</v>
          </cell>
        </row>
        <row r="11972">
          <cell r="A11972" t="str">
            <v>490230041All</v>
          </cell>
          <cell r="B11972">
            <v>102</v>
          </cell>
          <cell r="R11972" t="str">
            <v>490050091All</v>
          </cell>
          <cell r="S11972">
            <v>39</v>
          </cell>
        </row>
        <row r="11973">
          <cell r="A11973" t="str">
            <v>490230079All</v>
          </cell>
          <cell r="B11973">
            <v>280</v>
          </cell>
          <cell r="R11973" t="str">
            <v>490050091Irrigated</v>
          </cell>
          <cell r="S11973">
            <v>53</v>
          </cell>
        </row>
        <row r="11974">
          <cell r="A11974" t="str">
            <v>490270011All</v>
          </cell>
          <cell r="B11974">
            <v>55</v>
          </cell>
          <cell r="R11974" t="str">
            <v>490050091NonIrrigated</v>
          </cell>
          <cell r="S11974">
            <v>24</v>
          </cell>
        </row>
        <row r="11975">
          <cell r="A11975" t="str">
            <v>490270016All</v>
          </cell>
          <cell r="B11975">
            <v>43</v>
          </cell>
          <cell r="R11975" t="str">
            <v>490070011All</v>
          </cell>
          <cell r="S11975">
            <v>43</v>
          </cell>
        </row>
        <row r="11976">
          <cell r="A11976" t="str">
            <v>490270041All</v>
          </cell>
          <cell r="B11976">
            <v>103</v>
          </cell>
          <cell r="R11976" t="str">
            <v>490070041All</v>
          </cell>
          <cell r="S11976">
            <v>96</v>
          </cell>
        </row>
        <row r="11977">
          <cell r="A11977" t="str">
            <v>490270091All</v>
          </cell>
          <cell r="B11977">
            <v>57</v>
          </cell>
          <cell r="R11977" t="str">
            <v>490110011All</v>
          </cell>
          <cell r="S11977">
            <v>69</v>
          </cell>
        </row>
        <row r="11978">
          <cell r="A11978" t="str">
            <v>490290011All</v>
          </cell>
          <cell r="B11978">
            <v>34</v>
          </cell>
          <cell r="R11978" t="str">
            <v>490110041All</v>
          </cell>
          <cell r="S11978">
            <v>112</v>
          </cell>
        </row>
        <row r="11979">
          <cell r="A11979" t="str">
            <v>490290091All</v>
          </cell>
          <cell r="B11979">
            <v>37</v>
          </cell>
          <cell r="R11979" t="str">
            <v>490130011All</v>
          </cell>
          <cell r="S11979">
            <v>38</v>
          </cell>
        </row>
        <row r="11980">
          <cell r="A11980" t="str">
            <v>490290091Irrigated</v>
          </cell>
          <cell r="B11980">
            <v>57</v>
          </cell>
          <cell r="R11980" t="str">
            <v>490130016All</v>
          </cell>
          <cell r="S11980">
            <v>45</v>
          </cell>
        </row>
        <row r="11981">
          <cell r="A11981" t="str">
            <v>490290091Nonirrigated</v>
          </cell>
          <cell r="B11981">
            <v>23</v>
          </cell>
          <cell r="R11981" t="str">
            <v>490130041All</v>
          </cell>
          <cell r="S11981">
            <v>98</v>
          </cell>
        </row>
        <row r="11982">
          <cell r="A11982" t="str">
            <v>490330011All</v>
          </cell>
          <cell r="B11982">
            <v>29</v>
          </cell>
          <cell r="R11982" t="str">
            <v>490150011All</v>
          </cell>
          <cell r="S11982">
            <v>43</v>
          </cell>
        </row>
        <row r="11983">
          <cell r="A11983" t="str">
            <v>490330016All</v>
          </cell>
          <cell r="B11983">
            <v>41</v>
          </cell>
          <cell r="R11983" t="str">
            <v>490150016All</v>
          </cell>
          <cell r="S11983">
            <v>39</v>
          </cell>
        </row>
        <row r="11984">
          <cell r="A11984" t="str">
            <v>490350011All</v>
          </cell>
          <cell r="B11984">
            <v>10</v>
          </cell>
          <cell r="R11984" t="str">
            <v>490150041All</v>
          </cell>
          <cell r="S11984">
            <v>100</v>
          </cell>
        </row>
        <row r="11985">
          <cell r="A11985" t="str">
            <v>490350041All</v>
          </cell>
          <cell r="B11985">
            <v>109</v>
          </cell>
          <cell r="R11985" t="str">
            <v>490170011All</v>
          </cell>
          <cell r="S11985">
            <v>39</v>
          </cell>
        </row>
        <row r="11986">
          <cell r="A11986" t="str">
            <v>490370011All</v>
          </cell>
          <cell r="B11986">
            <v>11</v>
          </cell>
          <cell r="R11986" t="str">
            <v>490210011All</v>
          </cell>
          <cell r="S11986">
            <v>41</v>
          </cell>
        </row>
        <row r="11987">
          <cell r="A11987" t="str">
            <v>490370016All</v>
          </cell>
          <cell r="B11987">
            <v>8</v>
          </cell>
          <cell r="R11987" t="str">
            <v>490210041All</v>
          </cell>
          <cell r="S11987">
            <v>98</v>
          </cell>
        </row>
        <row r="11988">
          <cell r="A11988" t="str">
            <v>490370016Irrigated</v>
          </cell>
          <cell r="B11988">
            <v>16</v>
          </cell>
          <cell r="R11988" t="str">
            <v>490230011All</v>
          </cell>
          <cell r="S11988">
            <v>24</v>
          </cell>
        </row>
        <row r="11989">
          <cell r="A11989" t="str">
            <v>490370016Nonirrigated</v>
          </cell>
          <cell r="B11989">
            <v>4</v>
          </cell>
          <cell r="R11989" t="str">
            <v>490230011Irrigated</v>
          </cell>
          <cell r="S11989">
            <v>46</v>
          </cell>
        </row>
        <row r="11990">
          <cell r="A11990" t="str">
            <v>490370079All</v>
          </cell>
          <cell r="B11990">
            <v>280</v>
          </cell>
          <cell r="R11990" t="str">
            <v>490230011NonIrrigated</v>
          </cell>
          <cell r="S11990">
            <v>8</v>
          </cell>
        </row>
        <row r="11991">
          <cell r="A11991" t="str">
            <v>490390011All</v>
          </cell>
          <cell r="B11991">
            <v>28</v>
          </cell>
          <cell r="R11991" t="str">
            <v>490230016All</v>
          </cell>
          <cell r="S11991">
            <v>41</v>
          </cell>
        </row>
        <row r="11992">
          <cell r="A11992" t="str">
            <v>490390016All</v>
          </cell>
          <cell r="B11992">
            <v>42</v>
          </cell>
          <cell r="R11992" t="str">
            <v>490230041All</v>
          </cell>
          <cell r="S11992">
            <v>102</v>
          </cell>
        </row>
        <row r="11993">
          <cell r="A11993" t="str">
            <v>490390041All</v>
          </cell>
          <cell r="B11993">
            <v>103</v>
          </cell>
          <cell r="R11993" t="str">
            <v>490230079All</v>
          </cell>
          <cell r="S11993">
            <v>280</v>
          </cell>
        </row>
        <row r="11994">
          <cell r="A11994" t="str">
            <v>490410011All</v>
          </cell>
          <cell r="B11994">
            <v>44</v>
          </cell>
          <cell r="R11994" t="str">
            <v>490270011All</v>
          </cell>
          <cell r="S11994">
            <v>55</v>
          </cell>
        </row>
        <row r="11995">
          <cell r="A11995" t="str">
            <v>490410041All</v>
          </cell>
          <cell r="B11995">
            <v>103</v>
          </cell>
          <cell r="R11995" t="str">
            <v>490270016All</v>
          </cell>
          <cell r="S11995">
            <v>43</v>
          </cell>
        </row>
        <row r="11996">
          <cell r="A11996" t="str">
            <v>490430011All</v>
          </cell>
          <cell r="B11996">
            <v>13</v>
          </cell>
          <cell r="R11996" t="str">
            <v>490270041All</v>
          </cell>
          <cell r="S11996">
            <v>103</v>
          </cell>
        </row>
        <row r="11997">
          <cell r="A11997" t="str">
            <v>490430016All</v>
          </cell>
          <cell r="B11997">
            <v>39</v>
          </cell>
          <cell r="R11997" t="str">
            <v>490270091All</v>
          </cell>
          <cell r="S11997">
            <v>57</v>
          </cell>
        </row>
        <row r="11998">
          <cell r="A11998" t="str">
            <v>490450011All</v>
          </cell>
          <cell r="B11998">
            <v>36</v>
          </cell>
          <cell r="R11998" t="str">
            <v>490290011All</v>
          </cell>
          <cell r="S11998">
            <v>34</v>
          </cell>
        </row>
        <row r="11999">
          <cell r="A11999" t="str">
            <v>490450016All</v>
          </cell>
          <cell r="B11999">
            <v>37</v>
          </cell>
          <cell r="R11999" t="str">
            <v>490290091All</v>
          </cell>
          <cell r="S11999">
            <v>37</v>
          </cell>
        </row>
        <row r="12000">
          <cell r="A12000" t="str">
            <v>490450041All</v>
          </cell>
          <cell r="B12000">
            <v>103</v>
          </cell>
          <cell r="R12000" t="str">
            <v>490290091Irrigated</v>
          </cell>
          <cell r="S12000">
            <v>57</v>
          </cell>
        </row>
        <row r="12001">
          <cell r="A12001" t="str">
            <v>490470011All</v>
          </cell>
          <cell r="B12001">
            <v>43</v>
          </cell>
          <cell r="R12001" t="str">
            <v>490290091NonIrrigated</v>
          </cell>
          <cell r="S12001">
            <v>23</v>
          </cell>
        </row>
        <row r="12002">
          <cell r="A12002" t="str">
            <v>490470016All</v>
          </cell>
          <cell r="B12002">
            <v>41</v>
          </cell>
          <cell r="R12002" t="str">
            <v>490330011All</v>
          </cell>
          <cell r="S12002">
            <v>29</v>
          </cell>
        </row>
        <row r="12003">
          <cell r="A12003" t="str">
            <v>490470041All</v>
          </cell>
          <cell r="B12003">
            <v>101</v>
          </cell>
          <cell r="R12003" t="str">
            <v>490330016All</v>
          </cell>
          <cell r="S12003">
            <v>41</v>
          </cell>
        </row>
        <row r="12004">
          <cell r="A12004" t="str">
            <v>490490011All</v>
          </cell>
          <cell r="B12004">
            <v>8</v>
          </cell>
          <cell r="R12004" t="str">
            <v>490350011All</v>
          </cell>
          <cell r="S12004">
            <v>10</v>
          </cell>
        </row>
        <row r="12005">
          <cell r="A12005" t="str">
            <v>490490016All</v>
          </cell>
          <cell r="B12005">
            <v>44</v>
          </cell>
          <cell r="R12005" t="str">
            <v>490350041All</v>
          </cell>
          <cell r="S12005">
            <v>109</v>
          </cell>
        </row>
        <row r="12006">
          <cell r="A12006" t="str">
            <v>490490041All</v>
          </cell>
          <cell r="B12006">
            <v>107</v>
          </cell>
          <cell r="R12006" t="str">
            <v>490370011All</v>
          </cell>
          <cell r="S12006">
            <v>11</v>
          </cell>
        </row>
        <row r="12007">
          <cell r="A12007" t="str">
            <v>490490079All</v>
          </cell>
          <cell r="B12007">
            <v>303</v>
          </cell>
          <cell r="R12007" t="str">
            <v>490370016All</v>
          </cell>
          <cell r="S12007">
            <v>8</v>
          </cell>
        </row>
        <row r="12008">
          <cell r="A12008" t="str">
            <v>490530011All</v>
          </cell>
          <cell r="B12008">
            <v>35</v>
          </cell>
          <cell r="R12008" t="str">
            <v>490370016Irrigated</v>
          </cell>
          <cell r="S12008">
            <v>16</v>
          </cell>
        </row>
        <row r="12009">
          <cell r="A12009" t="str">
            <v>490570011All</v>
          </cell>
          <cell r="B12009">
            <v>69</v>
          </cell>
          <cell r="R12009" t="str">
            <v>490370016NonIrrigated</v>
          </cell>
          <cell r="S12009">
            <v>4</v>
          </cell>
        </row>
        <row r="12010">
          <cell r="A12010" t="str">
            <v>490570041All</v>
          </cell>
          <cell r="B12010">
            <v>109</v>
          </cell>
          <cell r="R12010" t="str">
            <v>490370079All</v>
          </cell>
          <cell r="S12010">
            <v>280</v>
          </cell>
        </row>
        <row r="12011">
          <cell r="A12011" t="str">
            <v>500010011All</v>
          </cell>
          <cell r="B12011">
            <v>35</v>
          </cell>
          <cell r="R12011" t="str">
            <v>490390011All</v>
          </cell>
          <cell r="S12011">
            <v>28</v>
          </cell>
        </row>
        <row r="12012">
          <cell r="A12012" t="str">
            <v>500010041All</v>
          </cell>
          <cell r="B12012">
            <v>67</v>
          </cell>
          <cell r="R12012" t="str">
            <v>490390016All</v>
          </cell>
          <cell r="S12012">
            <v>42</v>
          </cell>
        </row>
        <row r="12013">
          <cell r="A12013" t="str">
            <v>500010081All</v>
          </cell>
          <cell r="B12013">
            <v>25</v>
          </cell>
          <cell r="R12013" t="str">
            <v>490390041All</v>
          </cell>
          <cell r="S12013">
            <v>103</v>
          </cell>
        </row>
        <row r="12014">
          <cell r="A12014" t="str">
            <v>500010091All</v>
          </cell>
          <cell r="B12014">
            <v>39</v>
          </cell>
          <cell r="R12014" t="str">
            <v>490410011All</v>
          </cell>
          <cell r="S12014">
            <v>44</v>
          </cell>
        </row>
        <row r="12015">
          <cell r="A12015" t="str">
            <v>500030041All</v>
          </cell>
          <cell r="B12015">
            <v>67</v>
          </cell>
          <cell r="R12015" t="str">
            <v>490410041All</v>
          </cell>
          <cell r="S12015">
            <v>103</v>
          </cell>
        </row>
        <row r="12016">
          <cell r="A12016" t="str">
            <v>500050041All</v>
          </cell>
          <cell r="B12016">
            <v>67</v>
          </cell>
          <cell r="R12016" t="str">
            <v>490430011All</v>
          </cell>
          <cell r="S12016">
            <v>13</v>
          </cell>
        </row>
        <row r="12017">
          <cell r="A12017" t="str">
            <v>500070011All</v>
          </cell>
          <cell r="B12017">
            <v>35</v>
          </cell>
          <cell r="R12017" t="str">
            <v>490430016All</v>
          </cell>
          <cell r="S12017">
            <v>39</v>
          </cell>
        </row>
        <row r="12018">
          <cell r="A12018" t="str">
            <v>500070041All</v>
          </cell>
          <cell r="B12018">
            <v>67</v>
          </cell>
          <cell r="R12018" t="str">
            <v>490450011All</v>
          </cell>
          <cell r="S12018">
            <v>36</v>
          </cell>
        </row>
        <row r="12019">
          <cell r="A12019" t="str">
            <v>500070081All</v>
          </cell>
          <cell r="B12019">
            <v>25</v>
          </cell>
          <cell r="R12019" t="str">
            <v>490450016All</v>
          </cell>
          <cell r="S12019">
            <v>37</v>
          </cell>
        </row>
        <row r="12020">
          <cell r="A12020" t="str">
            <v>500090041All</v>
          </cell>
          <cell r="B12020">
            <v>67</v>
          </cell>
          <cell r="R12020" t="str">
            <v>490450041All</v>
          </cell>
          <cell r="S12020">
            <v>103</v>
          </cell>
        </row>
        <row r="12021">
          <cell r="A12021" t="str">
            <v>500110041All</v>
          </cell>
          <cell r="B12021">
            <v>67</v>
          </cell>
          <cell r="R12021" t="str">
            <v>490470011All</v>
          </cell>
          <cell r="S12021">
            <v>43</v>
          </cell>
        </row>
        <row r="12022">
          <cell r="A12022" t="str">
            <v>500110081All</v>
          </cell>
          <cell r="B12022">
            <v>25</v>
          </cell>
          <cell r="R12022" t="str">
            <v>490470016All</v>
          </cell>
          <cell r="S12022">
            <v>41</v>
          </cell>
        </row>
        <row r="12023">
          <cell r="A12023" t="str">
            <v>500130041All</v>
          </cell>
          <cell r="B12023">
            <v>67</v>
          </cell>
          <cell r="R12023" t="str">
            <v>490470041All</v>
          </cell>
          <cell r="S12023">
            <v>101</v>
          </cell>
        </row>
        <row r="12024">
          <cell r="A12024" t="str">
            <v>500150041All</v>
          </cell>
          <cell r="B12024">
            <v>67</v>
          </cell>
          <cell r="R12024" t="str">
            <v>490490011All</v>
          </cell>
          <cell r="S12024">
            <v>8</v>
          </cell>
        </row>
        <row r="12025">
          <cell r="A12025" t="str">
            <v>500170041All</v>
          </cell>
          <cell r="B12025">
            <v>67</v>
          </cell>
          <cell r="R12025" t="str">
            <v>490490016All</v>
          </cell>
          <cell r="S12025">
            <v>44</v>
          </cell>
        </row>
        <row r="12026">
          <cell r="A12026" t="str">
            <v>500190041All</v>
          </cell>
          <cell r="B12026">
            <v>67</v>
          </cell>
          <cell r="R12026" t="str">
            <v>490490041All</v>
          </cell>
          <cell r="S12026">
            <v>107</v>
          </cell>
        </row>
        <row r="12027">
          <cell r="A12027" t="str">
            <v>500210041All</v>
          </cell>
          <cell r="B12027">
            <v>67</v>
          </cell>
          <cell r="R12027" t="str">
            <v>490490079All</v>
          </cell>
          <cell r="S12027">
            <v>303</v>
          </cell>
        </row>
        <row r="12028">
          <cell r="A12028" t="str">
            <v>500230041All</v>
          </cell>
          <cell r="B12028">
            <v>67</v>
          </cell>
          <cell r="R12028" t="str">
            <v>490530011All</v>
          </cell>
          <cell r="S12028">
            <v>35</v>
          </cell>
        </row>
        <row r="12029">
          <cell r="A12029" t="str">
            <v>500250041All</v>
          </cell>
          <cell r="B12029">
            <v>67</v>
          </cell>
          <cell r="R12029" t="str">
            <v>490570011All</v>
          </cell>
          <cell r="S12029">
            <v>69</v>
          </cell>
        </row>
        <row r="12030">
          <cell r="A12030" t="str">
            <v>500270041All</v>
          </cell>
          <cell r="B12030">
            <v>67</v>
          </cell>
          <cell r="R12030" t="str">
            <v>490570041All</v>
          </cell>
          <cell r="S12030">
            <v>109</v>
          </cell>
        </row>
        <row r="12031">
          <cell r="A12031" t="str">
            <v>510010011All</v>
          </cell>
          <cell r="B12031">
            <v>42</v>
          </cell>
          <cell r="R12031" t="str">
            <v>500010011All</v>
          </cell>
          <cell r="S12031">
            <v>35</v>
          </cell>
        </row>
        <row r="12032">
          <cell r="A12032" t="str">
            <v>510010041All</v>
          </cell>
          <cell r="B12032">
            <v>85</v>
          </cell>
          <cell r="R12032" t="str">
            <v>500010041All</v>
          </cell>
          <cell r="S12032">
            <v>67</v>
          </cell>
        </row>
        <row r="12033">
          <cell r="A12033" t="str">
            <v>510010051All</v>
          </cell>
          <cell r="B12033">
            <v>32</v>
          </cell>
          <cell r="R12033" t="str">
            <v>500010081All</v>
          </cell>
          <cell r="S12033">
            <v>25</v>
          </cell>
        </row>
        <row r="12034">
          <cell r="A12034" t="str">
            <v>510010081All</v>
          </cell>
          <cell r="B12034">
            <v>22</v>
          </cell>
          <cell r="R12034" t="str">
            <v>500010091All</v>
          </cell>
          <cell r="S12034">
            <v>39</v>
          </cell>
        </row>
        <row r="12035">
          <cell r="A12035" t="str">
            <v>510010091All</v>
          </cell>
          <cell r="B12035">
            <v>59</v>
          </cell>
          <cell r="R12035" t="str">
            <v>500030041All</v>
          </cell>
          <cell r="S12035">
            <v>67</v>
          </cell>
        </row>
        <row r="12036">
          <cell r="A12036" t="str">
            <v>510030011All</v>
          </cell>
          <cell r="B12036">
            <v>34</v>
          </cell>
          <cell r="R12036" t="str">
            <v>500050041All</v>
          </cell>
          <cell r="S12036">
            <v>67</v>
          </cell>
        </row>
        <row r="12037">
          <cell r="A12037" t="str">
            <v>510030041All</v>
          </cell>
          <cell r="B12037">
            <v>62</v>
          </cell>
          <cell r="R12037" t="str">
            <v>500070011All</v>
          </cell>
          <cell r="S12037">
            <v>35</v>
          </cell>
        </row>
        <row r="12038">
          <cell r="A12038" t="str">
            <v>510030051All</v>
          </cell>
          <cell r="B12038">
            <v>32</v>
          </cell>
          <cell r="R12038" t="str">
            <v>500070041All</v>
          </cell>
          <cell r="S12038">
            <v>67</v>
          </cell>
        </row>
        <row r="12039">
          <cell r="A12039" t="str">
            <v>510030081All</v>
          </cell>
          <cell r="B12039">
            <v>20</v>
          </cell>
          <cell r="R12039" t="str">
            <v>500070081All</v>
          </cell>
          <cell r="S12039">
            <v>25</v>
          </cell>
        </row>
        <row r="12040">
          <cell r="A12040" t="str">
            <v>510050011All</v>
          </cell>
          <cell r="B12040">
            <v>41</v>
          </cell>
          <cell r="R12040" t="str">
            <v>500090041All</v>
          </cell>
          <cell r="S12040">
            <v>67</v>
          </cell>
        </row>
        <row r="12041">
          <cell r="A12041" t="str">
            <v>510050041All</v>
          </cell>
          <cell r="B12041">
            <v>58</v>
          </cell>
          <cell r="R12041" t="str">
            <v>500110041All</v>
          </cell>
          <cell r="S12041">
            <v>67</v>
          </cell>
        </row>
        <row r="12042">
          <cell r="A12042" t="str">
            <v>510050081All</v>
          </cell>
          <cell r="B12042">
            <v>17</v>
          </cell>
          <cell r="R12042" t="str">
            <v>500110081All</v>
          </cell>
          <cell r="S12042">
            <v>25</v>
          </cell>
        </row>
        <row r="12043">
          <cell r="A12043" t="str">
            <v>510070011All</v>
          </cell>
          <cell r="B12043">
            <v>43</v>
          </cell>
          <cell r="R12043" t="str">
            <v>500130041All</v>
          </cell>
          <cell r="S12043">
            <v>67</v>
          </cell>
        </row>
        <row r="12044">
          <cell r="A12044" t="str">
            <v>510070041All</v>
          </cell>
          <cell r="B12044">
            <v>66</v>
          </cell>
          <cell r="R12044" t="str">
            <v>500150041All</v>
          </cell>
          <cell r="S12044">
            <v>67</v>
          </cell>
        </row>
        <row r="12045">
          <cell r="A12045" t="str">
            <v>510070051All</v>
          </cell>
          <cell r="B12045">
            <v>32</v>
          </cell>
          <cell r="R12045" t="str">
            <v>500170041All</v>
          </cell>
          <cell r="S12045">
            <v>67</v>
          </cell>
        </row>
        <row r="12046">
          <cell r="A12046" t="str">
            <v>510070081All</v>
          </cell>
          <cell r="B12046">
            <v>20</v>
          </cell>
          <cell r="R12046" t="str">
            <v>500190041All</v>
          </cell>
          <cell r="S12046">
            <v>67</v>
          </cell>
        </row>
        <row r="12047">
          <cell r="A12047" t="str">
            <v>510070091All</v>
          </cell>
          <cell r="B12047">
            <v>55</v>
          </cell>
          <cell r="R12047" t="str">
            <v>500210041All</v>
          </cell>
          <cell r="S12047">
            <v>67</v>
          </cell>
        </row>
        <row r="12048">
          <cell r="A12048" t="str">
            <v>510090041All</v>
          </cell>
          <cell r="B12048">
            <v>60</v>
          </cell>
          <cell r="R12048" t="str">
            <v>500230041All</v>
          </cell>
          <cell r="S12048">
            <v>67</v>
          </cell>
        </row>
        <row r="12049">
          <cell r="A12049" t="str">
            <v>510090081All</v>
          </cell>
          <cell r="B12049">
            <v>20</v>
          </cell>
          <cell r="R12049" t="str">
            <v>500250041All</v>
          </cell>
          <cell r="S12049">
            <v>67</v>
          </cell>
        </row>
        <row r="12050">
          <cell r="A12050" t="str">
            <v>510110011All</v>
          </cell>
          <cell r="B12050">
            <v>34</v>
          </cell>
          <cell r="R12050" t="str">
            <v>500270041All</v>
          </cell>
          <cell r="S12050">
            <v>67</v>
          </cell>
        </row>
        <row r="12051">
          <cell r="A12051" t="str">
            <v>510110016All</v>
          </cell>
          <cell r="B12051">
            <v>39</v>
          </cell>
          <cell r="R12051" t="str">
            <v>510010011All</v>
          </cell>
          <cell r="S12051">
            <v>42</v>
          </cell>
        </row>
        <row r="12052">
          <cell r="A12052" t="str">
            <v>510110041All</v>
          </cell>
          <cell r="B12052">
            <v>53</v>
          </cell>
          <cell r="R12052" t="str">
            <v>510010041All</v>
          </cell>
          <cell r="S12052">
            <v>85</v>
          </cell>
        </row>
        <row r="12053">
          <cell r="A12053" t="str">
            <v>510110051All</v>
          </cell>
          <cell r="B12053">
            <v>32</v>
          </cell>
          <cell r="R12053" t="str">
            <v>510010051All</v>
          </cell>
          <cell r="S12053">
            <v>32</v>
          </cell>
        </row>
        <row r="12054">
          <cell r="A12054" t="str">
            <v>510110081All</v>
          </cell>
          <cell r="B12054">
            <v>20</v>
          </cell>
          <cell r="R12054" t="str">
            <v>510010081All</v>
          </cell>
          <cell r="S12054">
            <v>22</v>
          </cell>
        </row>
        <row r="12055">
          <cell r="A12055" t="str">
            <v>510110091All</v>
          </cell>
          <cell r="B12055">
            <v>48</v>
          </cell>
          <cell r="R12055" t="str">
            <v>510010091All</v>
          </cell>
          <cell r="S12055">
            <v>59</v>
          </cell>
        </row>
        <row r="12056">
          <cell r="A12056" t="str">
            <v>510150011All</v>
          </cell>
          <cell r="B12056">
            <v>41</v>
          </cell>
          <cell r="R12056" t="str">
            <v>510030011All</v>
          </cell>
          <cell r="S12056">
            <v>34</v>
          </cell>
        </row>
        <row r="12057">
          <cell r="A12057" t="str">
            <v>510150016All</v>
          </cell>
          <cell r="B12057">
            <v>34</v>
          </cell>
          <cell r="R12057" t="str">
            <v>510030041All</v>
          </cell>
          <cell r="S12057">
            <v>62</v>
          </cell>
        </row>
        <row r="12058">
          <cell r="A12058" t="str">
            <v>510150041All</v>
          </cell>
          <cell r="B12058">
            <v>75</v>
          </cell>
          <cell r="R12058" t="str">
            <v>510030051All</v>
          </cell>
          <cell r="S12058">
            <v>32</v>
          </cell>
        </row>
        <row r="12059">
          <cell r="A12059" t="str">
            <v>510150051All</v>
          </cell>
          <cell r="B12059">
            <v>32</v>
          </cell>
          <cell r="R12059" t="str">
            <v>510030081All</v>
          </cell>
          <cell r="S12059">
            <v>20</v>
          </cell>
        </row>
        <row r="12060">
          <cell r="A12060" t="str">
            <v>510150081All</v>
          </cell>
          <cell r="B12060">
            <v>26</v>
          </cell>
          <cell r="R12060" t="str">
            <v>510050011All</v>
          </cell>
          <cell r="S12060">
            <v>41</v>
          </cell>
        </row>
        <row r="12061">
          <cell r="A12061" t="str">
            <v>510150091All</v>
          </cell>
          <cell r="B12061">
            <v>57</v>
          </cell>
          <cell r="R12061" t="str">
            <v>510050041All</v>
          </cell>
          <cell r="S12061">
            <v>58</v>
          </cell>
        </row>
        <row r="12062">
          <cell r="A12062" t="str">
            <v>510170011All</v>
          </cell>
          <cell r="B12062">
            <v>39</v>
          </cell>
          <cell r="R12062" t="str">
            <v>510050081All</v>
          </cell>
          <cell r="S12062">
            <v>17</v>
          </cell>
        </row>
        <row r="12063">
          <cell r="A12063" t="str">
            <v>510170041All</v>
          </cell>
          <cell r="B12063">
            <v>55</v>
          </cell>
          <cell r="R12063" t="str">
            <v>510070011All</v>
          </cell>
          <cell r="S12063">
            <v>43</v>
          </cell>
        </row>
        <row r="12064">
          <cell r="A12064" t="str">
            <v>510170081All</v>
          </cell>
          <cell r="B12064">
            <v>17</v>
          </cell>
          <cell r="R12064" t="str">
            <v>510070041All</v>
          </cell>
          <cell r="S12064">
            <v>66</v>
          </cell>
        </row>
        <row r="12065">
          <cell r="A12065" t="str">
            <v>510190011All</v>
          </cell>
          <cell r="B12065">
            <v>34</v>
          </cell>
          <cell r="R12065" t="str">
            <v>510070051All</v>
          </cell>
          <cell r="S12065">
            <v>32</v>
          </cell>
        </row>
        <row r="12066">
          <cell r="A12066" t="str">
            <v>510190016All</v>
          </cell>
          <cell r="B12066">
            <v>39</v>
          </cell>
          <cell r="R12066" t="str">
            <v>510070081All</v>
          </cell>
          <cell r="S12066">
            <v>20</v>
          </cell>
        </row>
        <row r="12067">
          <cell r="A12067" t="str">
            <v>510190041All</v>
          </cell>
          <cell r="B12067">
            <v>62</v>
          </cell>
          <cell r="R12067" t="str">
            <v>510070091All</v>
          </cell>
          <cell r="S12067">
            <v>55</v>
          </cell>
        </row>
        <row r="12068">
          <cell r="A12068" t="str">
            <v>510190081All</v>
          </cell>
          <cell r="B12068">
            <v>20</v>
          </cell>
          <cell r="R12068" t="str">
            <v>510090041All</v>
          </cell>
          <cell r="S12068">
            <v>60</v>
          </cell>
        </row>
        <row r="12069">
          <cell r="A12069" t="str">
            <v>510190091All</v>
          </cell>
          <cell r="B12069">
            <v>48</v>
          </cell>
          <cell r="R12069" t="str">
            <v>510090081All</v>
          </cell>
          <cell r="S12069">
            <v>20</v>
          </cell>
        </row>
        <row r="12070">
          <cell r="A12070" t="str">
            <v>510210041All</v>
          </cell>
          <cell r="B12070">
            <v>58</v>
          </cell>
          <cell r="R12070" t="str">
            <v>510110011All</v>
          </cell>
          <cell r="S12070">
            <v>34</v>
          </cell>
        </row>
        <row r="12071">
          <cell r="A12071" t="str">
            <v>510230011All</v>
          </cell>
          <cell r="B12071">
            <v>40</v>
          </cell>
          <cell r="R12071" t="str">
            <v>510110016All</v>
          </cell>
          <cell r="S12071">
            <v>39</v>
          </cell>
        </row>
        <row r="12072">
          <cell r="A12072" t="str">
            <v>510230041All</v>
          </cell>
          <cell r="B12072">
            <v>65</v>
          </cell>
          <cell r="R12072" t="str">
            <v>510110041All</v>
          </cell>
          <cell r="S12072">
            <v>53</v>
          </cell>
        </row>
        <row r="12073">
          <cell r="A12073" t="str">
            <v>510230051All</v>
          </cell>
          <cell r="B12073">
            <v>32</v>
          </cell>
          <cell r="R12073" t="str">
            <v>510110051All</v>
          </cell>
          <cell r="S12073">
            <v>32</v>
          </cell>
        </row>
        <row r="12074">
          <cell r="A12074" t="str">
            <v>510230081All</v>
          </cell>
          <cell r="B12074">
            <v>17</v>
          </cell>
          <cell r="R12074" t="str">
            <v>510110081All</v>
          </cell>
          <cell r="S12074">
            <v>20</v>
          </cell>
        </row>
        <row r="12075">
          <cell r="A12075" t="str">
            <v>510250011All</v>
          </cell>
          <cell r="B12075">
            <v>33</v>
          </cell>
          <cell r="R12075" t="str">
            <v>510110091All</v>
          </cell>
          <cell r="S12075">
            <v>48</v>
          </cell>
        </row>
        <row r="12076">
          <cell r="A12076" t="str">
            <v>510250041All</v>
          </cell>
          <cell r="B12076">
            <v>56</v>
          </cell>
          <cell r="R12076" t="str">
            <v>510150011All</v>
          </cell>
          <cell r="S12076">
            <v>41</v>
          </cell>
        </row>
        <row r="12077">
          <cell r="A12077" t="str">
            <v>510250051All</v>
          </cell>
          <cell r="B12077">
            <v>32</v>
          </cell>
          <cell r="R12077" t="str">
            <v>510150016All</v>
          </cell>
          <cell r="S12077">
            <v>34</v>
          </cell>
        </row>
        <row r="12078">
          <cell r="A12078" t="str">
            <v>510250075All</v>
          </cell>
          <cell r="B12078">
            <v>1758</v>
          </cell>
          <cell r="R12078" t="str">
            <v>510150041All</v>
          </cell>
          <cell r="S12078">
            <v>75</v>
          </cell>
        </row>
        <row r="12079">
          <cell r="A12079" t="str">
            <v>510250081All</v>
          </cell>
          <cell r="B12079">
            <v>15</v>
          </cell>
          <cell r="R12079" t="str">
            <v>510150051All</v>
          </cell>
          <cell r="S12079">
            <v>32</v>
          </cell>
        </row>
        <row r="12080">
          <cell r="A12080" t="str">
            <v>510270041All</v>
          </cell>
          <cell r="B12080">
            <v>53</v>
          </cell>
          <cell r="R12080" t="str">
            <v>510150081All</v>
          </cell>
          <cell r="S12080">
            <v>26</v>
          </cell>
        </row>
        <row r="12081">
          <cell r="A12081" t="str">
            <v>510290011All</v>
          </cell>
          <cell r="B12081">
            <v>34</v>
          </cell>
          <cell r="R12081" t="str">
            <v>510150091All</v>
          </cell>
          <cell r="S12081">
            <v>57</v>
          </cell>
        </row>
        <row r="12082">
          <cell r="A12082" t="str">
            <v>510290041All</v>
          </cell>
          <cell r="B12082">
            <v>52</v>
          </cell>
          <cell r="R12082" t="str">
            <v>510170011All</v>
          </cell>
          <cell r="S12082">
            <v>39</v>
          </cell>
        </row>
        <row r="12083">
          <cell r="A12083" t="str">
            <v>510290051All</v>
          </cell>
          <cell r="B12083">
            <v>32</v>
          </cell>
          <cell r="R12083" t="str">
            <v>510170041All</v>
          </cell>
          <cell r="S12083">
            <v>55</v>
          </cell>
        </row>
        <row r="12084">
          <cell r="A12084" t="str">
            <v>510290081All</v>
          </cell>
          <cell r="B12084">
            <v>20</v>
          </cell>
          <cell r="R12084" t="str">
            <v>510170081All</v>
          </cell>
          <cell r="S12084">
            <v>17</v>
          </cell>
        </row>
        <row r="12085">
          <cell r="A12085" t="str">
            <v>510290091All</v>
          </cell>
          <cell r="B12085">
            <v>48</v>
          </cell>
          <cell r="R12085" t="str">
            <v>510190011All</v>
          </cell>
          <cell r="S12085">
            <v>34</v>
          </cell>
        </row>
        <row r="12086">
          <cell r="A12086" t="str">
            <v>510310011All</v>
          </cell>
          <cell r="B12086">
            <v>30</v>
          </cell>
          <cell r="R12086" t="str">
            <v>510190016All</v>
          </cell>
          <cell r="S12086">
            <v>39</v>
          </cell>
        </row>
        <row r="12087">
          <cell r="A12087" t="str">
            <v>510310016All</v>
          </cell>
          <cell r="B12087">
            <v>39</v>
          </cell>
          <cell r="R12087" t="str">
            <v>510190041All</v>
          </cell>
          <cell r="S12087">
            <v>62</v>
          </cell>
        </row>
        <row r="12088">
          <cell r="A12088" t="str">
            <v>510310041All</v>
          </cell>
          <cell r="B12088">
            <v>53</v>
          </cell>
          <cell r="R12088" t="str">
            <v>510190081All</v>
          </cell>
          <cell r="S12088">
            <v>20</v>
          </cell>
        </row>
        <row r="12089">
          <cell r="A12089" t="str">
            <v>510310051All</v>
          </cell>
          <cell r="B12089">
            <v>32</v>
          </cell>
          <cell r="R12089" t="str">
            <v>510190091All</v>
          </cell>
          <cell r="S12089">
            <v>48</v>
          </cell>
        </row>
        <row r="12090">
          <cell r="A12090" t="str">
            <v>510310081All</v>
          </cell>
          <cell r="B12090">
            <v>16</v>
          </cell>
          <cell r="R12090" t="str">
            <v>510210041All</v>
          </cell>
          <cell r="S12090">
            <v>58</v>
          </cell>
        </row>
        <row r="12091">
          <cell r="A12091" t="str">
            <v>510310091All</v>
          </cell>
          <cell r="B12091">
            <v>48</v>
          </cell>
          <cell r="R12091" t="str">
            <v>510230011All</v>
          </cell>
          <cell r="S12091">
            <v>40</v>
          </cell>
        </row>
        <row r="12092">
          <cell r="A12092" t="str">
            <v>510330011All</v>
          </cell>
          <cell r="B12092">
            <v>43</v>
          </cell>
          <cell r="R12092" t="str">
            <v>510230041All</v>
          </cell>
          <cell r="S12092">
            <v>65</v>
          </cell>
        </row>
        <row r="12093">
          <cell r="A12093" t="str">
            <v>510330041All</v>
          </cell>
          <cell r="B12093">
            <v>76</v>
          </cell>
          <cell r="R12093" t="str">
            <v>510230051All</v>
          </cell>
          <cell r="S12093">
            <v>32</v>
          </cell>
        </row>
        <row r="12094">
          <cell r="A12094" t="str">
            <v>510330051All</v>
          </cell>
          <cell r="B12094">
            <v>32</v>
          </cell>
          <cell r="R12094" t="str">
            <v>510230081All</v>
          </cell>
          <cell r="S12094">
            <v>17</v>
          </cell>
        </row>
        <row r="12095">
          <cell r="A12095" t="str">
            <v>510330081All</v>
          </cell>
          <cell r="B12095">
            <v>20</v>
          </cell>
          <cell r="R12095" t="str">
            <v>510250011All</v>
          </cell>
          <cell r="S12095">
            <v>33</v>
          </cell>
        </row>
        <row r="12096">
          <cell r="A12096" t="str">
            <v>510330091All</v>
          </cell>
          <cell r="B12096">
            <v>56</v>
          </cell>
          <cell r="R12096" t="str">
            <v>510250041All</v>
          </cell>
          <cell r="S12096">
            <v>56</v>
          </cell>
        </row>
        <row r="12097">
          <cell r="A12097" t="str">
            <v>510350041All</v>
          </cell>
          <cell r="B12097">
            <v>58</v>
          </cell>
          <cell r="R12097" t="str">
            <v>510250051All</v>
          </cell>
          <cell r="S12097">
            <v>32</v>
          </cell>
        </row>
        <row r="12098">
          <cell r="A12098" t="str">
            <v>510360011All</v>
          </cell>
          <cell r="B12098">
            <v>43</v>
          </cell>
          <cell r="R12098" t="str">
            <v>510250075All</v>
          </cell>
          <cell r="S12098">
            <v>1758</v>
          </cell>
        </row>
        <row r="12099">
          <cell r="A12099" t="str">
            <v>510360041All</v>
          </cell>
          <cell r="B12099">
            <v>82</v>
          </cell>
          <cell r="R12099" t="str">
            <v>510250081All</v>
          </cell>
          <cell r="S12099">
            <v>15</v>
          </cell>
        </row>
        <row r="12100">
          <cell r="A12100" t="str">
            <v>510360051All</v>
          </cell>
          <cell r="B12100">
            <v>32</v>
          </cell>
          <cell r="R12100" t="str">
            <v>510270041All</v>
          </cell>
          <cell r="S12100">
            <v>53</v>
          </cell>
        </row>
        <row r="12101">
          <cell r="A12101" t="str">
            <v>510360081All</v>
          </cell>
          <cell r="B12101">
            <v>22</v>
          </cell>
          <cell r="R12101" t="str">
            <v>510290011All</v>
          </cell>
          <cell r="S12101">
            <v>34</v>
          </cell>
        </row>
        <row r="12102">
          <cell r="A12102" t="str">
            <v>510360091All</v>
          </cell>
          <cell r="B12102">
            <v>56</v>
          </cell>
          <cell r="R12102" t="str">
            <v>510290041All</v>
          </cell>
          <cell r="S12102">
            <v>52</v>
          </cell>
        </row>
        <row r="12103">
          <cell r="A12103" t="str">
            <v>510370011All</v>
          </cell>
          <cell r="B12103">
            <v>26</v>
          </cell>
          <cell r="R12103" t="str">
            <v>510290051All</v>
          </cell>
          <cell r="S12103">
            <v>32</v>
          </cell>
        </row>
        <row r="12104">
          <cell r="A12104" t="str">
            <v>510370016All</v>
          </cell>
          <cell r="B12104">
            <v>42</v>
          </cell>
          <cell r="R12104" t="str">
            <v>510290081All</v>
          </cell>
          <cell r="S12104">
            <v>20</v>
          </cell>
        </row>
        <row r="12105">
          <cell r="A12105" t="str">
            <v>510370041All</v>
          </cell>
          <cell r="B12105">
            <v>57</v>
          </cell>
          <cell r="R12105" t="str">
            <v>510290091All</v>
          </cell>
          <cell r="S12105">
            <v>48</v>
          </cell>
        </row>
        <row r="12106">
          <cell r="A12106" t="str">
            <v>510370051All</v>
          </cell>
          <cell r="B12106">
            <v>32</v>
          </cell>
          <cell r="R12106" t="str">
            <v>510310011All</v>
          </cell>
          <cell r="S12106">
            <v>30</v>
          </cell>
        </row>
        <row r="12107">
          <cell r="A12107" t="str">
            <v>510370081All</v>
          </cell>
          <cell r="B12107">
            <v>18</v>
          </cell>
          <cell r="R12107" t="str">
            <v>510310016All</v>
          </cell>
          <cell r="S12107">
            <v>39</v>
          </cell>
        </row>
        <row r="12108">
          <cell r="A12108" t="str">
            <v>510370091All</v>
          </cell>
          <cell r="B12108">
            <v>48</v>
          </cell>
          <cell r="R12108" t="str">
            <v>510310041All</v>
          </cell>
          <cell r="S12108">
            <v>53</v>
          </cell>
        </row>
        <row r="12109">
          <cell r="A12109" t="str">
            <v>510410011All</v>
          </cell>
          <cell r="B12109">
            <v>39</v>
          </cell>
          <cell r="R12109" t="str">
            <v>510310051All</v>
          </cell>
          <cell r="S12109">
            <v>32</v>
          </cell>
        </row>
        <row r="12110">
          <cell r="A12110" t="str">
            <v>510410041All</v>
          </cell>
          <cell r="B12110">
            <v>63</v>
          </cell>
          <cell r="R12110" t="str">
            <v>510310081All</v>
          </cell>
          <cell r="S12110">
            <v>16</v>
          </cell>
        </row>
        <row r="12111">
          <cell r="A12111" t="str">
            <v>510410051All</v>
          </cell>
          <cell r="B12111">
            <v>32</v>
          </cell>
          <cell r="R12111" t="str">
            <v>510310091All</v>
          </cell>
          <cell r="S12111">
            <v>48</v>
          </cell>
        </row>
        <row r="12112">
          <cell r="A12112" t="str">
            <v>510410081All</v>
          </cell>
          <cell r="B12112">
            <v>17</v>
          </cell>
          <cell r="R12112" t="str">
            <v>510330011All</v>
          </cell>
          <cell r="S12112">
            <v>43</v>
          </cell>
        </row>
        <row r="12113">
          <cell r="A12113" t="str">
            <v>510430011All</v>
          </cell>
          <cell r="B12113">
            <v>40</v>
          </cell>
          <cell r="R12113" t="str">
            <v>510330041All</v>
          </cell>
          <cell r="S12113">
            <v>76</v>
          </cell>
        </row>
        <row r="12114">
          <cell r="A12114" t="str">
            <v>510430016All</v>
          </cell>
          <cell r="B12114">
            <v>34</v>
          </cell>
          <cell r="R12114" t="str">
            <v>510330051All</v>
          </cell>
          <cell r="S12114">
            <v>32</v>
          </cell>
        </row>
        <row r="12115">
          <cell r="A12115" t="str">
            <v>510430041All</v>
          </cell>
          <cell r="B12115">
            <v>71</v>
          </cell>
          <cell r="R12115" t="str">
            <v>510330081All</v>
          </cell>
          <cell r="S12115">
            <v>20</v>
          </cell>
        </row>
        <row r="12116">
          <cell r="A12116" t="str">
            <v>510430051All</v>
          </cell>
          <cell r="B12116">
            <v>32</v>
          </cell>
          <cell r="R12116" t="str">
            <v>510330091All</v>
          </cell>
          <cell r="S12116">
            <v>56</v>
          </cell>
        </row>
        <row r="12117">
          <cell r="A12117" t="str">
            <v>510430081All</v>
          </cell>
          <cell r="B12117">
            <v>26</v>
          </cell>
          <cell r="R12117" t="str">
            <v>510350041All</v>
          </cell>
          <cell r="S12117">
            <v>58</v>
          </cell>
        </row>
        <row r="12118">
          <cell r="A12118" t="str">
            <v>510430091All</v>
          </cell>
          <cell r="B12118">
            <v>47</v>
          </cell>
          <cell r="R12118" t="str">
            <v>510360011All</v>
          </cell>
          <cell r="S12118">
            <v>43</v>
          </cell>
        </row>
        <row r="12119">
          <cell r="A12119" t="str">
            <v>510450041All</v>
          </cell>
          <cell r="B12119">
            <v>55</v>
          </cell>
          <cell r="R12119" t="str">
            <v>510360041All</v>
          </cell>
          <cell r="S12119">
            <v>82</v>
          </cell>
        </row>
        <row r="12120">
          <cell r="A12120" t="str">
            <v>510450081All</v>
          </cell>
          <cell r="B12120">
            <v>17</v>
          </cell>
          <cell r="R12120" t="str">
            <v>510360051All</v>
          </cell>
          <cell r="S12120">
            <v>32</v>
          </cell>
        </row>
        <row r="12121">
          <cell r="A12121" t="str">
            <v>510470011All</v>
          </cell>
          <cell r="B12121">
            <v>37</v>
          </cell>
          <cell r="R12121" t="str">
            <v>510360081All</v>
          </cell>
          <cell r="S12121">
            <v>22</v>
          </cell>
        </row>
        <row r="12122">
          <cell r="A12122" t="str">
            <v>510470041All</v>
          </cell>
          <cell r="B12122">
            <v>74</v>
          </cell>
          <cell r="R12122" t="str">
            <v>510360091All</v>
          </cell>
          <cell r="S12122">
            <v>56</v>
          </cell>
        </row>
        <row r="12123">
          <cell r="A12123" t="str">
            <v>510470051All</v>
          </cell>
          <cell r="B12123">
            <v>32</v>
          </cell>
          <cell r="R12123" t="str">
            <v>510370011All</v>
          </cell>
          <cell r="S12123">
            <v>26</v>
          </cell>
        </row>
        <row r="12124">
          <cell r="A12124" t="str">
            <v>510470081All</v>
          </cell>
          <cell r="B12124">
            <v>26</v>
          </cell>
          <cell r="R12124" t="str">
            <v>510370016All</v>
          </cell>
          <cell r="S12124">
            <v>42</v>
          </cell>
        </row>
        <row r="12125">
          <cell r="A12125" t="str">
            <v>510470091All</v>
          </cell>
          <cell r="B12125">
            <v>48</v>
          </cell>
          <cell r="R12125" t="str">
            <v>510370041All</v>
          </cell>
          <cell r="S12125">
            <v>57</v>
          </cell>
        </row>
        <row r="12126">
          <cell r="A12126" t="str">
            <v>510490011All</v>
          </cell>
          <cell r="B12126">
            <v>42</v>
          </cell>
          <cell r="R12126" t="str">
            <v>510370051All</v>
          </cell>
          <cell r="S12126">
            <v>32</v>
          </cell>
        </row>
        <row r="12127">
          <cell r="A12127" t="str">
            <v>510490041All</v>
          </cell>
          <cell r="B12127">
            <v>59</v>
          </cell>
          <cell r="R12127" t="str">
            <v>510370081All</v>
          </cell>
          <cell r="S12127">
            <v>18</v>
          </cell>
        </row>
        <row r="12128">
          <cell r="A12128" t="str">
            <v>510490051All</v>
          </cell>
          <cell r="B12128">
            <v>32</v>
          </cell>
          <cell r="R12128" t="str">
            <v>510370091All</v>
          </cell>
          <cell r="S12128">
            <v>48</v>
          </cell>
        </row>
        <row r="12129">
          <cell r="A12129" t="str">
            <v>510490081All</v>
          </cell>
          <cell r="B12129">
            <v>20</v>
          </cell>
          <cell r="R12129" t="str">
            <v>510410011All</v>
          </cell>
          <cell r="S12129">
            <v>39</v>
          </cell>
        </row>
        <row r="12130">
          <cell r="A12130" t="str">
            <v>510490091All</v>
          </cell>
          <cell r="B12130">
            <v>55</v>
          </cell>
          <cell r="R12130" t="str">
            <v>510410041All</v>
          </cell>
          <cell r="S12130">
            <v>63</v>
          </cell>
        </row>
        <row r="12131">
          <cell r="A12131" t="str">
            <v>510510041All</v>
          </cell>
          <cell r="B12131">
            <v>53</v>
          </cell>
          <cell r="R12131" t="str">
            <v>510410051All</v>
          </cell>
          <cell r="S12131">
            <v>32</v>
          </cell>
        </row>
        <row r="12132">
          <cell r="A12132" t="str">
            <v>510530011All</v>
          </cell>
          <cell r="B12132">
            <v>43</v>
          </cell>
          <cell r="R12132" t="str">
            <v>510410081All</v>
          </cell>
          <cell r="S12132">
            <v>17</v>
          </cell>
        </row>
        <row r="12133">
          <cell r="A12133" t="str">
            <v>510530041All</v>
          </cell>
          <cell r="B12133">
            <v>62</v>
          </cell>
          <cell r="R12133" t="str">
            <v>510430011All</v>
          </cell>
          <cell r="S12133">
            <v>40</v>
          </cell>
        </row>
        <row r="12134">
          <cell r="A12134" t="str">
            <v>510530051All</v>
          </cell>
          <cell r="B12134">
            <v>32</v>
          </cell>
          <cell r="R12134" t="str">
            <v>510430016All</v>
          </cell>
          <cell r="S12134">
            <v>34</v>
          </cell>
        </row>
        <row r="12135">
          <cell r="A12135" t="str">
            <v>510530075All</v>
          </cell>
          <cell r="B12135">
            <v>1758</v>
          </cell>
          <cell r="R12135" t="str">
            <v>510430041All</v>
          </cell>
          <cell r="S12135">
            <v>71</v>
          </cell>
        </row>
        <row r="12136">
          <cell r="A12136" t="str">
            <v>510530075Irrigated</v>
          </cell>
          <cell r="B12136">
            <v>1758</v>
          </cell>
          <cell r="R12136" t="str">
            <v>510430051All</v>
          </cell>
          <cell r="S12136">
            <v>32</v>
          </cell>
        </row>
        <row r="12137">
          <cell r="A12137" t="str">
            <v>510530075Nonirrigated</v>
          </cell>
          <cell r="B12137">
            <v>1758</v>
          </cell>
          <cell r="R12137" t="str">
            <v>510430081All</v>
          </cell>
          <cell r="S12137">
            <v>26</v>
          </cell>
        </row>
        <row r="12138">
          <cell r="A12138" t="str">
            <v>510530081All</v>
          </cell>
          <cell r="B12138">
            <v>20</v>
          </cell>
          <cell r="R12138" t="str">
            <v>510430091All</v>
          </cell>
          <cell r="S12138">
            <v>47</v>
          </cell>
        </row>
        <row r="12139">
          <cell r="A12139" t="str">
            <v>510530091All</v>
          </cell>
          <cell r="B12139">
            <v>48</v>
          </cell>
          <cell r="R12139" t="str">
            <v>510450041All</v>
          </cell>
          <cell r="S12139">
            <v>55</v>
          </cell>
        </row>
        <row r="12140">
          <cell r="A12140" t="str">
            <v>510570011All</v>
          </cell>
          <cell r="B12140">
            <v>45</v>
          </cell>
          <cell r="R12140" t="str">
            <v>510450081All</v>
          </cell>
          <cell r="S12140">
            <v>17</v>
          </cell>
        </row>
        <row r="12141">
          <cell r="A12141" t="str">
            <v>510570041All</v>
          </cell>
          <cell r="B12141">
            <v>79</v>
          </cell>
          <cell r="R12141" t="str">
            <v>510470011All</v>
          </cell>
          <cell r="S12141">
            <v>37</v>
          </cell>
        </row>
        <row r="12142">
          <cell r="A12142" t="str">
            <v>510570051All</v>
          </cell>
          <cell r="B12142">
            <v>32</v>
          </cell>
          <cell r="R12142" t="str">
            <v>510470041All</v>
          </cell>
          <cell r="S12142">
            <v>74</v>
          </cell>
        </row>
        <row r="12143">
          <cell r="A12143" t="str">
            <v>510570081All</v>
          </cell>
          <cell r="B12143">
            <v>22</v>
          </cell>
          <cell r="R12143" t="str">
            <v>510470051All</v>
          </cell>
          <cell r="S12143">
            <v>32</v>
          </cell>
        </row>
        <row r="12144">
          <cell r="A12144" t="str">
            <v>510570091All</v>
          </cell>
          <cell r="B12144">
            <v>55</v>
          </cell>
          <cell r="R12144" t="str">
            <v>510470081All</v>
          </cell>
          <cell r="S12144">
            <v>26</v>
          </cell>
        </row>
        <row r="12145">
          <cell r="A12145" t="str">
            <v>510610011All</v>
          </cell>
          <cell r="B12145">
            <v>35</v>
          </cell>
          <cell r="R12145" t="str">
            <v>510470091All</v>
          </cell>
          <cell r="S12145">
            <v>48</v>
          </cell>
        </row>
        <row r="12146">
          <cell r="A12146" t="str">
            <v>510610016All</v>
          </cell>
          <cell r="B12146">
            <v>34</v>
          </cell>
          <cell r="R12146" t="str">
            <v>510490011All</v>
          </cell>
          <cell r="S12146">
            <v>42</v>
          </cell>
        </row>
        <row r="12147">
          <cell r="A12147" t="str">
            <v>510610041All</v>
          </cell>
          <cell r="B12147">
            <v>71</v>
          </cell>
          <cell r="R12147" t="str">
            <v>510490041All</v>
          </cell>
          <cell r="S12147">
            <v>59</v>
          </cell>
        </row>
        <row r="12148">
          <cell r="A12148" t="str">
            <v>510610051All</v>
          </cell>
          <cell r="B12148">
            <v>32</v>
          </cell>
          <cell r="R12148" t="str">
            <v>510490051All</v>
          </cell>
          <cell r="S12148">
            <v>32</v>
          </cell>
        </row>
        <row r="12149">
          <cell r="A12149" t="str">
            <v>510610081All</v>
          </cell>
          <cell r="B12149">
            <v>24</v>
          </cell>
          <cell r="R12149" t="str">
            <v>510490081All</v>
          </cell>
          <cell r="S12149">
            <v>20</v>
          </cell>
        </row>
        <row r="12150">
          <cell r="A12150" t="str">
            <v>510610091All</v>
          </cell>
          <cell r="B12150">
            <v>43</v>
          </cell>
          <cell r="R12150" t="str">
            <v>510490091All</v>
          </cell>
          <cell r="S12150">
            <v>55</v>
          </cell>
        </row>
        <row r="12151">
          <cell r="A12151" t="str">
            <v>510630041All</v>
          </cell>
          <cell r="B12151">
            <v>58</v>
          </cell>
          <cell r="R12151" t="str">
            <v>510510041All</v>
          </cell>
          <cell r="S12151">
            <v>53</v>
          </cell>
        </row>
        <row r="12152">
          <cell r="A12152" t="str">
            <v>510650011All</v>
          </cell>
          <cell r="B12152">
            <v>34</v>
          </cell>
          <cell r="R12152" t="str">
            <v>510530011All</v>
          </cell>
          <cell r="S12152">
            <v>43</v>
          </cell>
        </row>
        <row r="12153">
          <cell r="A12153" t="str">
            <v>510650041All</v>
          </cell>
          <cell r="B12153">
            <v>59</v>
          </cell>
          <cell r="R12153" t="str">
            <v>510530041All</v>
          </cell>
          <cell r="S12153">
            <v>62</v>
          </cell>
        </row>
        <row r="12154">
          <cell r="A12154" t="str">
            <v>510650051All</v>
          </cell>
          <cell r="B12154">
            <v>32</v>
          </cell>
          <cell r="R12154" t="str">
            <v>510530051All</v>
          </cell>
          <cell r="S12154">
            <v>32</v>
          </cell>
        </row>
        <row r="12155">
          <cell r="A12155" t="str">
            <v>510650081All</v>
          </cell>
          <cell r="B12155">
            <v>20</v>
          </cell>
          <cell r="R12155" t="str">
            <v>510530075All</v>
          </cell>
          <cell r="S12155">
            <v>1758</v>
          </cell>
        </row>
        <row r="12156">
          <cell r="A12156" t="str">
            <v>510650091All</v>
          </cell>
          <cell r="B12156">
            <v>48</v>
          </cell>
          <cell r="R12156" t="str">
            <v>510530075Irrigated</v>
          </cell>
          <cell r="S12156">
            <v>1758</v>
          </cell>
        </row>
        <row r="12157">
          <cell r="A12157" t="str">
            <v>510670011All</v>
          </cell>
          <cell r="B12157">
            <v>29</v>
          </cell>
          <cell r="R12157" t="str">
            <v>510530075NonIrrigated</v>
          </cell>
          <cell r="S12157">
            <v>1758</v>
          </cell>
        </row>
        <row r="12158">
          <cell r="A12158" t="str">
            <v>510670041All</v>
          </cell>
          <cell r="B12158">
            <v>62</v>
          </cell>
          <cell r="R12158" t="str">
            <v>510530081All</v>
          </cell>
          <cell r="S12158">
            <v>20</v>
          </cell>
        </row>
        <row r="12159">
          <cell r="A12159" t="str">
            <v>510670051All</v>
          </cell>
          <cell r="B12159">
            <v>32</v>
          </cell>
          <cell r="R12159" t="str">
            <v>510530091All</v>
          </cell>
          <cell r="S12159">
            <v>48</v>
          </cell>
        </row>
        <row r="12160">
          <cell r="A12160" t="str">
            <v>510670081All</v>
          </cell>
          <cell r="B12160">
            <v>13</v>
          </cell>
          <cell r="R12160" t="str">
            <v>510570011All</v>
          </cell>
          <cell r="S12160">
            <v>45</v>
          </cell>
        </row>
        <row r="12161">
          <cell r="A12161" t="str">
            <v>510670091All</v>
          </cell>
          <cell r="B12161">
            <v>48</v>
          </cell>
          <cell r="R12161" t="str">
            <v>510570041All</v>
          </cell>
          <cell r="S12161">
            <v>79</v>
          </cell>
        </row>
        <row r="12162">
          <cell r="A12162" t="str">
            <v>510690011All</v>
          </cell>
          <cell r="B12162">
            <v>40</v>
          </cell>
          <cell r="R12162" t="str">
            <v>510570051All</v>
          </cell>
          <cell r="S12162">
            <v>32</v>
          </cell>
        </row>
        <row r="12163">
          <cell r="A12163" t="str">
            <v>510690016All</v>
          </cell>
          <cell r="B12163">
            <v>34</v>
          </cell>
          <cell r="R12163" t="str">
            <v>510570081All</v>
          </cell>
          <cell r="S12163">
            <v>22</v>
          </cell>
        </row>
        <row r="12164">
          <cell r="A12164" t="str">
            <v>510690041All</v>
          </cell>
          <cell r="B12164">
            <v>67</v>
          </cell>
          <cell r="R12164" t="str">
            <v>510570091All</v>
          </cell>
          <cell r="S12164">
            <v>55</v>
          </cell>
        </row>
        <row r="12165">
          <cell r="A12165" t="str">
            <v>510690051All</v>
          </cell>
          <cell r="B12165">
            <v>32</v>
          </cell>
          <cell r="R12165" t="str">
            <v>510610011All</v>
          </cell>
          <cell r="S12165">
            <v>35</v>
          </cell>
        </row>
        <row r="12166">
          <cell r="A12166" t="str">
            <v>510690081All</v>
          </cell>
          <cell r="B12166">
            <v>26</v>
          </cell>
          <cell r="R12166" t="str">
            <v>510610016All</v>
          </cell>
          <cell r="S12166">
            <v>34</v>
          </cell>
        </row>
        <row r="12167">
          <cell r="A12167" t="str">
            <v>510710041All</v>
          </cell>
          <cell r="B12167">
            <v>58</v>
          </cell>
          <cell r="R12167" t="str">
            <v>510610041All</v>
          </cell>
          <cell r="S12167">
            <v>71</v>
          </cell>
        </row>
        <row r="12168">
          <cell r="A12168" t="str">
            <v>510730011All</v>
          </cell>
          <cell r="B12168">
            <v>47</v>
          </cell>
          <cell r="R12168" t="str">
            <v>510610051All</v>
          </cell>
          <cell r="S12168">
            <v>32</v>
          </cell>
        </row>
        <row r="12169">
          <cell r="A12169" t="str">
            <v>510730041All</v>
          </cell>
          <cell r="B12169">
            <v>76</v>
          </cell>
          <cell r="R12169" t="str">
            <v>510610081All</v>
          </cell>
          <cell r="S12169">
            <v>24</v>
          </cell>
        </row>
        <row r="12170">
          <cell r="A12170" t="str">
            <v>510730081All</v>
          </cell>
          <cell r="B12170">
            <v>25</v>
          </cell>
          <cell r="R12170" t="str">
            <v>510610091All</v>
          </cell>
          <cell r="S12170">
            <v>43</v>
          </cell>
        </row>
        <row r="12171">
          <cell r="A12171" t="str">
            <v>510750011All</v>
          </cell>
          <cell r="B12171">
            <v>39</v>
          </cell>
          <cell r="R12171" t="str">
            <v>510630041All</v>
          </cell>
          <cell r="S12171">
            <v>58</v>
          </cell>
        </row>
        <row r="12172">
          <cell r="A12172" t="str">
            <v>510750041All</v>
          </cell>
          <cell r="B12172">
            <v>64</v>
          </cell>
          <cell r="R12172" t="str">
            <v>510650011All</v>
          </cell>
          <cell r="S12172">
            <v>34</v>
          </cell>
        </row>
        <row r="12173">
          <cell r="A12173" t="str">
            <v>510750051All</v>
          </cell>
          <cell r="B12173">
            <v>32</v>
          </cell>
          <cell r="R12173" t="str">
            <v>510650041All</v>
          </cell>
          <cell r="S12173">
            <v>59</v>
          </cell>
        </row>
        <row r="12174">
          <cell r="A12174" t="str">
            <v>510750081All</v>
          </cell>
          <cell r="B12174">
            <v>20</v>
          </cell>
          <cell r="R12174" t="str">
            <v>510650051All</v>
          </cell>
          <cell r="S12174">
            <v>32</v>
          </cell>
        </row>
        <row r="12175">
          <cell r="A12175" t="str">
            <v>510750091All</v>
          </cell>
          <cell r="B12175">
            <v>50</v>
          </cell>
          <cell r="R12175" t="str">
            <v>510650081All</v>
          </cell>
          <cell r="S12175">
            <v>20</v>
          </cell>
        </row>
        <row r="12176">
          <cell r="A12176" t="str">
            <v>510770041All</v>
          </cell>
          <cell r="B12176">
            <v>55</v>
          </cell>
          <cell r="R12176" t="str">
            <v>510650091All</v>
          </cell>
          <cell r="S12176">
            <v>48</v>
          </cell>
        </row>
        <row r="12177">
          <cell r="A12177" t="str">
            <v>510790041All</v>
          </cell>
          <cell r="B12177">
            <v>57</v>
          </cell>
          <cell r="R12177" t="str">
            <v>510670011All</v>
          </cell>
          <cell r="S12177">
            <v>29</v>
          </cell>
        </row>
        <row r="12178">
          <cell r="A12178" t="str">
            <v>510790081All</v>
          </cell>
          <cell r="B12178">
            <v>20</v>
          </cell>
          <cell r="R12178" t="str">
            <v>510670041All</v>
          </cell>
          <cell r="S12178">
            <v>62</v>
          </cell>
        </row>
        <row r="12179">
          <cell r="A12179" t="str">
            <v>510810011All</v>
          </cell>
          <cell r="B12179">
            <v>39</v>
          </cell>
          <cell r="R12179" t="str">
            <v>510670051All</v>
          </cell>
          <cell r="S12179">
            <v>32</v>
          </cell>
        </row>
        <row r="12180">
          <cell r="A12180" t="str">
            <v>510810041All</v>
          </cell>
          <cell r="B12180">
            <v>57</v>
          </cell>
          <cell r="R12180" t="str">
            <v>510670081All</v>
          </cell>
          <cell r="S12180">
            <v>13</v>
          </cell>
        </row>
        <row r="12181">
          <cell r="A12181" t="str">
            <v>510810051All</v>
          </cell>
          <cell r="B12181">
            <v>32</v>
          </cell>
          <cell r="R12181" t="str">
            <v>510670091All</v>
          </cell>
          <cell r="S12181">
            <v>48</v>
          </cell>
        </row>
        <row r="12182">
          <cell r="A12182" t="str">
            <v>510810075All</v>
          </cell>
          <cell r="B12182">
            <v>1926</v>
          </cell>
          <cell r="R12182" t="str">
            <v>510690011All</v>
          </cell>
          <cell r="S12182">
            <v>40</v>
          </cell>
        </row>
        <row r="12183">
          <cell r="A12183" t="str">
            <v>510810081All</v>
          </cell>
          <cell r="B12183">
            <v>18</v>
          </cell>
          <cell r="R12183" t="str">
            <v>510690016All</v>
          </cell>
          <cell r="S12183">
            <v>34</v>
          </cell>
        </row>
        <row r="12184">
          <cell r="A12184" t="str">
            <v>510830011All</v>
          </cell>
          <cell r="B12184">
            <v>24</v>
          </cell>
          <cell r="R12184" t="str">
            <v>510690041All</v>
          </cell>
          <cell r="S12184">
            <v>67</v>
          </cell>
        </row>
        <row r="12185">
          <cell r="A12185" t="str">
            <v>510830016All</v>
          </cell>
          <cell r="B12185">
            <v>39</v>
          </cell>
          <cell r="R12185" t="str">
            <v>510690051All</v>
          </cell>
          <cell r="S12185">
            <v>32</v>
          </cell>
        </row>
        <row r="12186">
          <cell r="A12186" t="str">
            <v>510830041All</v>
          </cell>
          <cell r="B12186">
            <v>53</v>
          </cell>
          <cell r="R12186" t="str">
            <v>510690081All</v>
          </cell>
          <cell r="S12186">
            <v>26</v>
          </cell>
        </row>
        <row r="12187">
          <cell r="A12187" t="str">
            <v>510830051All</v>
          </cell>
          <cell r="B12187">
            <v>32</v>
          </cell>
          <cell r="R12187" t="str">
            <v>510710041All</v>
          </cell>
          <cell r="S12187">
            <v>58</v>
          </cell>
        </row>
        <row r="12188">
          <cell r="A12188" t="str">
            <v>510830081All</v>
          </cell>
          <cell r="B12188">
            <v>12</v>
          </cell>
          <cell r="R12188" t="str">
            <v>510730011All</v>
          </cell>
          <cell r="S12188">
            <v>47</v>
          </cell>
        </row>
        <row r="12189">
          <cell r="A12189" t="str">
            <v>510850011All</v>
          </cell>
          <cell r="B12189">
            <v>43</v>
          </cell>
          <cell r="R12189" t="str">
            <v>510730041All</v>
          </cell>
          <cell r="S12189">
            <v>76</v>
          </cell>
        </row>
        <row r="12190">
          <cell r="A12190" t="str">
            <v>510850041All</v>
          </cell>
          <cell r="B12190">
            <v>76</v>
          </cell>
          <cell r="R12190" t="str">
            <v>510730081All</v>
          </cell>
          <cell r="S12190">
            <v>25</v>
          </cell>
        </row>
        <row r="12191">
          <cell r="A12191" t="str">
            <v>510850051All</v>
          </cell>
          <cell r="B12191">
            <v>32</v>
          </cell>
          <cell r="R12191" t="str">
            <v>510750011All</v>
          </cell>
          <cell r="S12191">
            <v>39</v>
          </cell>
        </row>
        <row r="12192">
          <cell r="A12192" t="str">
            <v>510850081All</v>
          </cell>
          <cell r="B12192">
            <v>20</v>
          </cell>
          <cell r="R12192" t="str">
            <v>510750041All</v>
          </cell>
          <cell r="S12192">
            <v>64</v>
          </cell>
        </row>
        <row r="12193">
          <cell r="A12193" t="str">
            <v>510850091All</v>
          </cell>
          <cell r="B12193">
            <v>58</v>
          </cell>
          <cell r="R12193" t="str">
            <v>510750051All</v>
          </cell>
          <cell r="S12193">
            <v>32</v>
          </cell>
        </row>
        <row r="12194">
          <cell r="A12194" t="str">
            <v>510870011All</v>
          </cell>
          <cell r="B12194">
            <v>43</v>
          </cell>
          <cell r="R12194" t="str">
            <v>510750081All</v>
          </cell>
          <cell r="S12194">
            <v>20</v>
          </cell>
        </row>
        <row r="12195">
          <cell r="A12195" t="str">
            <v>510870041All</v>
          </cell>
          <cell r="B12195">
            <v>60</v>
          </cell>
          <cell r="R12195" t="str">
            <v>510750091All</v>
          </cell>
          <cell r="S12195">
            <v>50</v>
          </cell>
        </row>
        <row r="12196">
          <cell r="A12196" t="str">
            <v>510870051All</v>
          </cell>
          <cell r="B12196">
            <v>32</v>
          </cell>
          <cell r="R12196" t="str">
            <v>510770041All</v>
          </cell>
          <cell r="S12196">
            <v>55</v>
          </cell>
        </row>
        <row r="12197">
          <cell r="A12197" t="str">
            <v>510870081All</v>
          </cell>
          <cell r="B12197">
            <v>20</v>
          </cell>
          <cell r="R12197" t="str">
            <v>510790041All</v>
          </cell>
          <cell r="S12197">
            <v>57</v>
          </cell>
        </row>
        <row r="12198">
          <cell r="A12198" t="str">
            <v>510890011All</v>
          </cell>
          <cell r="B12198">
            <v>34</v>
          </cell>
          <cell r="R12198" t="str">
            <v>510790081All</v>
          </cell>
          <cell r="S12198">
            <v>20</v>
          </cell>
        </row>
        <row r="12199">
          <cell r="A12199" t="str">
            <v>510890041All</v>
          </cell>
          <cell r="B12199">
            <v>49</v>
          </cell>
          <cell r="R12199" t="str">
            <v>510810011All</v>
          </cell>
          <cell r="S12199">
            <v>39</v>
          </cell>
        </row>
        <row r="12200">
          <cell r="A12200" t="str">
            <v>510890051All</v>
          </cell>
          <cell r="B12200">
            <v>32</v>
          </cell>
          <cell r="R12200" t="str">
            <v>510810041All</v>
          </cell>
          <cell r="S12200">
            <v>57</v>
          </cell>
        </row>
        <row r="12201">
          <cell r="A12201" t="str">
            <v>510890081All</v>
          </cell>
          <cell r="B12201">
            <v>16</v>
          </cell>
          <cell r="R12201" t="str">
            <v>510810051All</v>
          </cell>
          <cell r="S12201">
            <v>32</v>
          </cell>
        </row>
        <row r="12202">
          <cell r="A12202" t="str">
            <v>510910011All</v>
          </cell>
          <cell r="B12202">
            <v>40</v>
          </cell>
          <cell r="R12202" t="str">
            <v>510810075All</v>
          </cell>
          <cell r="S12202">
            <v>1926</v>
          </cell>
        </row>
        <row r="12203">
          <cell r="A12203" t="str">
            <v>510910041All</v>
          </cell>
          <cell r="B12203">
            <v>55</v>
          </cell>
          <cell r="R12203" t="str">
            <v>510810081All</v>
          </cell>
          <cell r="S12203">
            <v>18</v>
          </cell>
        </row>
        <row r="12204">
          <cell r="A12204" t="str">
            <v>510930011All</v>
          </cell>
          <cell r="B12204">
            <v>44</v>
          </cell>
          <cell r="R12204" t="str">
            <v>510830011All</v>
          </cell>
          <cell r="S12204">
            <v>24</v>
          </cell>
        </row>
        <row r="12205">
          <cell r="A12205" t="str">
            <v>510930041All</v>
          </cell>
          <cell r="B12205">
            <v>67</v>
          </cell>
          <cell r="R12205" t="str">
            <v>510830016All</v>
          </cell>
          <cell r="S12205">
            <v>39</v>
          </cell>
        </row>
        <row r="12206">
          <cell r="A12206" t="str">
            <v>510930051All</v>
          </cell>
          <cell r="B12206">
            <v>32</v>
          </cell>
          <cell r="R12206" t="str">
            <v>510830041All</v>
          </cell>
          <cell r="S12206">
            <v>53</v>
          </cell>
        </row>
        <row r="12207">
          <cell r="A12207" t="str">
            <v>510930075All</v>
          </cell>
          <cell r="B12207">
            <v>1893</v>
          </cell>
          <cell r="R12207" t="str">
            <v>510830051All</v>
          </cell>
          <cell r="S12207">
            <v>32</v>
          </cell>
        </row>
        <row r="12208">
          <cell r="A12208" t="str">
            <v>510930081All</v>
          </cell>
          <cell r="B12208">
            <v>22</v>
          </cell>
          <cell r="R12208" t="str">
            <v>510830081All</v>
          </cell>
          <cell r="S12208">
            <v>12</v>
          </cell>
        </row>
        <row r="12209">
          <cell r="A12209" t="str">
            <v>510930091All</v>
          </cell>
          <cell r="B12209">
            <v>57</v>
          </cell>
          <cell r="R12209" t="str">
            <v>510850011All</v>
          </cell>
          <cell r="S12209">
            <v>43</v>
          </cell>
        </row>
        <row r="12210">
          <cell r="A12210" t="str">
            <v>510950011All</v>
          </cell>
          <cell r="B12210">
            <v>41</v>
          </cell>
          <cell r="R12210" t="str">
            <v>510850041All</v>
          </cell>
          <cell r="S12210">
            <v>76</v>
          </cell>
        </row>
        <row r="12211">
          <cell r="A12211" t="str">
            <v>510950041All</v>
          </cell>
          <cell r="B12211">
            <v>76</v>
          </cell>
          <cell r="R12211" t="str">
            <v>510850051All</v>
          </cell>
          <cell r="S12211">
            <v>32</v>
          </cell>
        </row>
        <row r="12212">
          <cell r="A12212" t="str">
            <v>510950081All</v>
          </cell>
          <cell r="B12212">
            <v>22</v>
          </cell>
          <cell r="R12212" t="str">
            <v>510850081All</v>
          </cell>
          <cell r="S12212">
            <v>20</v>
          </cell>
        </row>
        <row r="12213">
          <cell r="A12213" t="str">
            <v>510970011All</v>
          </cell>
          <cell r="B12213">
            <v>43</v>
          </cell>
          <cell r="R12213" t="str">
            <v>510850091All</v>
          </cell>
          <cell r="S12213">
            <v>58</v>
          </cell>
        </row>
        <row r="12214">
          <cell r="A12214" t="str">
            <v>510970041All</v>
          </cell>
          <cell r="B12214">
            <v>76</v>
          </cell>
          <cell r="R12214" t="str">
            <v>510870011All</v>
          </cell>
          <cell r="S12214">
            <v>43</v>
          </cell>
        </row>
        <row r="12215">
          <cell r="A12215" t="str">
            <v>510970051All</v>
          </cell>
          <cell r="B12215">
            <v>32</v>
          </cell>
          <cell r="R12215" t="str">
            <v>510870041All</v>
          </cell>
          <cell r="S12215">
            <v>60</v>
          </cell>
        </row>
        <row r="12216">
          <cell r="A12216" t="str">
            <v>510970081All</v>
          </cell>
          <cell r="B12216">
            <v>22</v>
          </cell>
          <cell r="R12216" t="str">
            <v>510870051All</v>
          </cell>
          <cell r="S12216">
            <v>32</v>
          </cell>
        </row>
        <row r="12217">
          <cell r="A12217" t="str">
            <v>510970091All</v>
          </cell>
          <cell r="B12217">
            <v>53</v>
          </cell>
          <cell r="R12217" t="str">
            <v>510870081All</v>
          </cell>
          <cell r="S12217">
            <v>20</v>
          </cell>
        </row>
        <row r="12218">
          <cell r="A12218" t="str">
            <v>510990011All</v>
          </cell>
          <cell r="B12218">
            <v>42</v>
          </cell>
          <cell r="R12218" t="str">
            <v>510890011All</v>
          </cell>
          <cell r="S12218">
            <v>34</v>
          </cell>
        </row>
        <row r="12219">
          <cell r="A12219" t="str">
            <v>510990041All</v>
          </cell>
          <cell r="B12219">
            <v>73</v>
          </cell>
          <cell r="R12219" t="str">
            <v>510890041All</v>
          </cell>
          <cell r="S12219">
            <v>49</v>
          </cell>
        </row>
        <row r="12220">
          <cell r="A12220" t="str">
            <v>510990051All</v>
          </cell>
          <cell r="B12220">
            <v>32</v>
          </cell>
          <cell r="R12220" t="str">
            <v>510890051All</v>
          </cell>
          <cell r="S12220">
            <v>32</v>
          </cell>
        </row>
        <row r="12221">
          <cell r="A12221" t="str">
            <v>510990081All</v>
          </cell>
          <cell r="B12221">
            <v>22</v>
          </cell>
          <cell r="R12221" t="str">
            <v>510890081All</v>
          </cell>
          <cell r="S12221">
            <v>16</v>
          </cell>
        </row>
        <row r="12222">
          <cell r="A12222" t="str">
            <v>510990091All</v>
          </cell>
          <cell r="B12222">
            <v>57</v>
          </cell>
          <cell r="R12222" t="str">
            <v>510910011All</v>
          </cell>
          <cell r="S12222">
            <v>40</v>
          </cell>
        </row>
        <row r="12223">
          <cell r="A12223" t="str">
            <v>511010011All</v>
          </cell>
          <cell r="B12223">
            <v>45</v>
          </cell>
          <cell r="R12223" t="str">
            <v>510910041All</v>
          </cell>
          <cell r="S12223">
            <v>55</v>
          </cell>
        </row>
        <row r="12224">
          <cell r="A12224" t="str">
            <v>511010041All</v>
          </cell>
          <cell r="B12224">
            <v>76</v>
          </cell>
          <cell r="R12224" t="str">
            <v>510930011All</v>
          </cell>
          <cell r="S12224">
            <v>44</v>
          </cell>
        </row>
        <row r="12225">
          <cell r="A12225" t="str">
            <v>511010051All</v>
          </cell>
          <cell r="B12225">
            <v>32</v>
          </cell>
          <cell r="R12225" t="str">
            <v>510930041All</v>
          </cell>
          <cell r="S12225">
            <v>67</v>
          </cell>
        </row>
        <row r="12226">
          <cell r="A12226" t="str">
            <v>511010081All</v>
          </cell>
          <cell r="B12226">
            <v>22</v>
          </cell>
          <cell r="R12226" t="str">
            <v>510930051All</v>
          </cell>
          <cell r="S12226">
            <v>32</v>
          </cell>
        </row>
        <row r="12227">
          <cell r="A12227" t="str">
            <v>511010091All</v>
          </cell>
          <cell r="B12227">
            <v>60</v>
          </cell>
          <cell r="R12227" t="str">
            <v>510930075All</v>
          </cell>
          <cell r="S12227">
            <v>1893</v>
          </cell>
        </row>
        <row r="12228">
          <cell r="A12228" t="str">
            <v>511030011All</v>
          </cell>
          <cell r="B12228">
            <v>48</v>
          </cell>
          <cell r="R12228" t="str">
            <v>510930081All</v>
          </cell>
          <cell r="S12228">
            <v>22</v>
          </cell>
        </row>
        <row r="12229">
          <cell r="A12229" t="str">
            <v>511030041All</v>
          </cell>
          <cell r="B12229">
            <v>78</v>
          </cell>
          <cell r="R12229" t="str">
            <v>510930091All</v>
          </cell>
          <cell r="S12229">
            <v>57</v>
          </cell>
        </row>
        <row r="12230">
          <cell r="A12230" t="str">
            <v>511030051All</v>
          </cell>
          <cell r="B12230">
            <v>32</v>
          </cell>
          <cell r="R12230" t="str">
            <v>510950011All</v>
          </cell>
          <cell r="S12230">
            <v>41</v>
          </cell>
        </row>
        <row r="12231">
          <cell r="A12231" t="str">
            <v>511030081All</v>
          </cell>
          <cell r="B12231">
            <v>22</v>
          </cell>
          <cell r="R12231" t="str">
            <v>510950041All</v>
          </cell>
          <cell r="S12231">
            <v>76</v>
          </cell>
        </row>
        <row r="12232">
          <cell r="A12232" t="str">
            <v>511030091All</v>
          </cell>
          <cell r="B12232">
            <v>57</v>
          </cell>
          <cell r="R12232" t="str">
            <v>510950081All</v>
          </cell>
          <cell r="S12232">
            <v>22</v>
          </cell>
        </row>
        <row r="12233">
          <cell r="A12233" t="str">
            <v>511050041All</v>
          </cell>
          <cell r="B12233">
            <v>53</v>
          </cell>
          <cell r="R12233" t="str">
            <v>510970011All</v>
          </cell>
          <cell r="S12233">
            <v>43</v>
          </cell>
        </row>
        <row r="12234">
          <cell r="A12234" t="str">
            <v>511070011All</v>
          </cell>
          <cell r="B12234">
            <v>38</v>
          </cell>
          <cell r="R12234" t="str">
            <v>510970041All</v>
          </cell>
          <cell r="S12234">
            <v>76</v>
          </cell>
        </row>
        <row r="12235">
          <cell r="A12235" t="str">
            <v>511070016All</v>
          </cell>
          <cell r="B12235">
            <v>34</v>
          </cell>
          <cell r="R12235" t="str">
            <v>510970051All</v>
          </cell>
          <cell r="S12235">
            <v>32</v>
          </cell>
        </row>
        <row r="12236">
          <cell r="A12236" t="str">
            <v>511070041All</v>
          </cell>
          <cell r="B12236">
            <v>72</v>
          </cell>
          <cell r="R12236" t="str">
            <v>510970081All</v>
          </cell>
          <cell r="S12236">
            <v>22</v>
          </cell>
        </row>
        <row r="12237">
          <cell r="A12237" t="str">
            <v>511070051All</v>
          </cell>
          <cell r="B12237">
            <v>32</v>
          </cell>
          <cell r="R12237" t="str">
            <v>510970091All</v>
          </cell>
          <cell r="S12237">
            <v>53</v>
          </cell>
        </row>
        <row r="12238">
          <cell r="A12238" t="str">
            <v>511070081All</v>
          </cell>
          <cell r="B12238">
            <v>21</v>
          </cell>
          <cell r="R12238" t="str">
            <v>510990011All</v>
          </cell>
          <cell r="S12238">
            <v>42</v>
          </cell>
        </row>
        <row r="12239">
          <cell r="A12239" t="str">
            <v>511070091All</v>
          </cell>
          <cell r="B12239">
            <v>52</v>
          </cell>
          <cell r="R12239" t="str">
            <v>510990041All</v>
          </cell>
          <cell r="S12239">
            <v>73</v>
          </cell>
        </row>
        <row r="12240">
          <cell r="A12240" t="str">
            <v>511090011All</v>
          </cell>
          <cell r="B12240">
            <v>36</v>
          </cell>
          <cell r="R12240" t="str">
            <v>510990051All</v>
          </cell>
          <cell r="S12240">
            <v>32</v>
          </cell>
        </row>
        <row r="12241">
          <cell r="A12241" t="str">
            <v>511090041All</v>
          </cell>
          <cell r="B12241">
            <v>57</v>
          </cell>
          <cell r="R12241" t="str">
            <v>510990081All</v>
          </cell>
          <cell r="S12241">
            <v>22</v>
          </cell>
        </row>
        <row r="12242">
          <cell r="A12242" t="str">
            <v>511090051All</v>
          </cell>
          <cell r="B12242">
            <v>32</v>
          </cell>
          <cell r="R12242" t="str">
            <v>510990091All</v>
          </cell>
          <cell r="S12242">
            <v>57</v>
          </cell>
        </row>
        <row r="12243">
          <cell r="A12243" t="str">
            <v>511090081All</v>
          </cell>
          <cell r="B12243">
            <v>20</v>
          </cell>
          <cell r="R12243" t="str">
            <v>511010011All</v>
          </cell>
          <cell r="S12243">
            <v>45</v>
          </cell>
        </row>
        <row r="12244">
          <cell r="A12244" t="str">
            <v>511090091All</v>
          </cell>
          <cell r="B12244">
            <v>48</v>
          </cell>
          <cell r="R12244" t="str">
            <v>511010041All</v>
          </cell>
          <cell r="S12244">
            <v>76</v>
          </cell>
        </row>
        <row r="12245">
          <cell r="A12245" t="str">
            <v>511110011All</v>
          </cell>
          <cell r="B12245">
            <v>27</v>
          </cell>
          <cell r="R12245" t="str">
            <v>511010051All</v>
          </cell>
          <cell r="S12245">
            <v>32</v>
          </cell>
        </row>
        <row r="12246">
          <cell r="A12246" t="str">
            <v>511110041All</v>
          </cell>
          <cell r="B12246">
            <v>56</v>
          </cell>
          <cell r="R12246" t="str">
            <v>511010081All</v>
          </cell>
          <cell r="S12246">
            <v>22</v>
          </cell>
        </row>
        <row r="12247">
          <cell r="A12247" t="str">
            <v>511110081All</v>
          </cell>
          <cell r="B12247">
            <v>15</v>
          </cell>
          <cell r="R12247" t="str">
            <v>511010091All</v>
          </cell>
          <cell r="S12247">
            <v>60</v>
          </cell>
        </row>
        <row r="12248">
          <cell r="A12248" t="str">
            <v>511110091All</v>
          </cell>
          <cell r="B12248">
            <v>48</v>
          </cell>
          <cell r="R12248" t="str">
            <v>511030011All</v>
          </cell>
          <cell r="S12248">
            <v>48</v>
          </cell>
        </row>
        <row r="12249">
          <cell r="A12249" t="str">
            <v>511130011All</v>
          </cell>
          <cell r="B12249">
            <v>41</v>
          </cell>
          <cell r="R12249" t="str">
            <v>511030041All</v>
          </cell>
          <cell r="S12249">
            <v>78</v>
          </cell>
        </row>
        <row r="12250">
          <cell r="A12250" t="str">
            <v>511130041All</v>
          </cell>
          <cell r="B12250">
            <v>72</v>
          </cell>
          <cell r="R12250" t="str">
            <v>511030051All</v>
          </cell>
          <cell r="S12250">
            <v>32</v>
          </cell>
        </row>
        <row r="12251">
          <cell r="A12251" t="str">
            <v>511130051All</v>
          </cell>
          <cell r="B12251">
            <v>32</v>
          </cell>
          <cell r="R12251" t="str">
            <v>511030081All</v>
          </cell>
          <cell r="S12251">
            <v>22</v>
          </cell>
        </row>
        <row r="12252">
          <cell r="A12252" t="str">
            <v>511130081All</v>
          </cell>
          <cell r="B12252">
            <v>26</v>
          </cell>
          <cell r="R12252" t="str">
            <v>511030091All</v>
          </cell>
          <cell r="S12252">
            <v>57</v>
          </cell>
        </row>
        <row r="12253">
          <cell r="A12253" t="str">
            <v>511130091All</v>
          </cell>
          <cell r="B12253">
            <v>48</v>
          </cell>
          <cell r="R12253" t="str">
            <v>511050041All</v>
          </cell>
          <cell r="S12253">
            <v>53</v>
          </cell>
        </row>
        <row r="12254">
          <cell r="A12254" t="str">
            <v>511150011All</v>
          </cell>
          <cell r="B12254">
            <v>42</v>
          </cell>
          <cell r="R12254" t="str">
            <v>511070011All</v>
          </cell>
          <cell r="S12254">
            <v>38</v>
          </cell>
        </row>
        <row r="12255">
          <cell r="A12255" t="str">
            <v>511150041All</v>
          </cell>
          <cell r="B12255">
            <v>78</v>
          </cell>
          <cell r="R12255" t="str">
            <v>511070016All</v>
          </cell>
          <cell r="S12255">
            <v>34</v>
          </cell>
        </row>
        <row r="12256">
          <cell r="A12256" t="str">
            <v>511150081All</v>
          </cell>
          <cell r="B12256">
            <v>22</v>
          </cell>
          <cell r="R12256" t="str">
            <v>511070041All</v>
          </cell>
          <cell r="S12256">
            <v>72</v>
          </cell>
        </row>
        <row r="12257">
          <cell r="A12257" t="str">
            <v>511170011All</v>
          </cell>
          <cell r="B12257">
            <v>30</v>
          </cell>
          <cell r="R12257" t="str">
            <v>511070051All</v>
          </cell>
          <cell r="S12257">
            <v>32</v>
          </cell>
        </row>
        <row r="12258">
          <cell r="A12258" t="str">
            <v>511170016All</v>
          </cell>
          <cell r="B12258">
            <v>42</v>
          </cell>
          <cell r="R12258" t="str">
            <v>511070081All</v>
          </cell>
          <cell r="S12258">
            <v>21</v>
          </cell>
        </row>
        <row r="12259">
          <cell r="A12259" t="str">
            <v>511170041All</v>
          </cell>
          <cell r="B12259">
            <v>56</v>
          </cell>
          <cell r="R12259" t="str">
            <v>511070091All</v>
          </cell>
          <cell r="S12259">
            <v>52</v>
          </cell>
        </row>
        <row r="12260">
          <cell r="A12260" t="str">
            <v>511170051All</v>
          </cell>
          <cell r="B12260">
            <v>32</v>
          </cell>
          <cell r="R12260" t="str">
            <v>511090011All</v>
          </cell>
          <cell r="S12260">
            <v>36</v>
          </cell>
        </row>
        <row r="12261">
          <cell r="A12261" t="str">
            <v>511170081All</v>
          </cell>
          <cell r="B12261">
            <v>17</v>
          </cell>
          <cell r="R12261" t="str">
            <v>511090041All</v>
          </cell>
          <cell r="S12261">
            <v>57</v>
          </cell>
        </row>
        <row r="12262">
          <cell r="A12262" t="str">
            <v>511190011All</v>
          </cell>
          <cell r="B12262">
            <v>46</v>
          </cell>
          <cell r="R12262" t="str">
            <v>511090051All</v>
          </cell>
          <cell r="S12262">
            <v>32</v>
          </cell>
        </row>
        <row r="12263">
          <cell r="A12263" t="str">
            <v>511190041All</v>
          </cell>
          <cell r="B12263">
            <v>76</v>
          </cell>
          <cell r="R12263" t="str">
            <v>511090081All</v>
          </cell>
          <cell r="S12263">
            <v>20</v>
          </cell>
        </row>
        <row r="12264">
          <cell r="A12264" t="str">
            <v>511190051All</v>
          </cell>
          <cell r="B12264">
            <v>32</v>
          </cell>
          <cell r="R12264" t="str">
            <v>511090091All</v>
          </cell>
          <cell r="S12264">
            <v>48</v>
          </cell>
        </row>
        <row r="12265">
          <cell r="A12265" t="str">
            <v>511190081All</v>
          </cell>
          <cell r="B12265">
            <v>22</v>
          </cell>
          <cell r="R12265" t="str">
            <v>511110011All</v>
          </cell>
          <cell r="S12265">
            <v>27</v>
          </cell>
        </row>
        <row r="12266">
          <cell r="A12266" t="str">
            <v>511190091All</v>
          </cell>
          <cell r="B12266">
            <v>57</v>
          </cell>
          <cell r="R12266" t="str">
            <v>511110041All</v>
          </cell>
          <cell r="S12266">
            <v>56</v>
          </cell>
        </row>
        <row r="12267">
          <cell r="A12267" t="str">
            <v>511210011All</v>
          </cell>
          <cell r="B12267">
            <v>40</v>
          </cell>
          <cell r="R12267" t="str">
            <v>511110081All</v>
          </cell>
          <cell r="S12267">
            <v>15</v>
          </cell>
        </row>
        <row r="12268">
          <cell r="A12268" t="str">
            <v>511210041All</v>
          </cell>
          <cell r="B12268">
            <v>67</v>
          </cell>
          <cell r="R12268" t="str">
            <v>511110091All</v>
          </cell>
          <cell r="S12268">
            <v>48</v>
          </cell>
        </row>
        <row r="12269">
          <cell r="A12269" t="str">
            <v>511210051All</v>
          </cell>
          <cell r="B12269">
            <v>32</v>
          </cell>
          <cell r="R12269" t="str">
            <v>511130011All</v>
          </cell>
          <cell r="S12269">
            <v>41</v>
          </cell>
        </row>
        <row r="12270">
          <cell r="A12270" t="str">
            <v>511210081All</v>
          </cell>
          <cell r="B12270">
            <v>20</v>
          </cell>
          <cell r="R12270" t="str">
            <v>511130041All</v>
          </cell>
          <cell r="S12270">
            <v>72</v>
          </cell>
        </row>
        <row r="12271">
          <cell r="A12271" t="str">
            <v>511250011All</v>
          </cell>
          <cell r="B12271">
            <v>34</v>
          </cell>
          <cell r="R12271" t="str">
            <v>511130051All</v>
          </cell>
          <cell r="S12271">
            <v>32</v>
          </cell>
        </row>
        <row r="12272">
          <cell r="A12272" t="str">
            <v>511250041All</v>
          </cell>
          <cell r="B12272">
            <v>63</v>
          </cell>
          <cell r="R12272" t="str">
            <v>511130081All</v>
          </cell>
          <cell r="S12272">
            <v>26</v>
          </cell>
        </row>
        <row r="12273">
          <cell r="A12273" t="str">
            <v>511250081All</v>
          </cell>
          <cell r="B12273">
            <v>20</v>
          </cell>
          <cell r="R12273" t="str">
            <v>511130091All</v>
          </cell>
          <cell r="S12273">
            <v>48</v>
          </cell>
        </row>
        <row r="12274">
          <cell r="A12274" t="str">
            <v>511270011All</v>
          </cell>
          <cell r="B12274">
            <v>39</v>
          </cell>
          <cell r="R12274" t="str">
            <v>511150011All</v>
          </cell>
          <cell r="S12274">
            <v>42</v>
          </cell>
        </row>
        <row r="12275">
          <cell r="A12275" t="str">
            <v>511270041All</v>
          </cell>
          <cell r="B12275">
            <v>72</v>
          </cell>
          <cell r="R12275" t="str">
            <v>511150041All</v>
          </cell>
          <cell r="S12275">
            <v>78</v>
          </cell>
        </row>
        <row r="12276">
          <cell r="A12276" t="str">
            <v>511270051All</v>
          </cell>
          <cell r="B12276">
            <v>32</v>
          </cell>
          <cell r="R12276" t="str">
            <v>511150081All</v>
          </cell>
          <cell r="S12276">
            <v>22</v>
          </cell>
        </row>
        <row r="12277">
          <cell r="A12277" t="str">
            <v>511270081All</v>
          </cell>
          <cell r="B12277">
            <v>21</v>
          </cell>
          <cell r="R12277" t="str">
            <v>511170011All</v>
          </cell>
          <cell r="S12277">
            <v>30</v>
          </cell>
        </row>
        <row r="12278">
          <cell r="A12278" t="str">
            <v>511270091All</v>
          </cell>
          <cell r="B12278">
            <v>57</v>
          </cell>
          <cell r="R12278" t="str">
            <v>511170016All</v>
          </cell>
          <cell r="S12278">
            <v>42</v>
          </cell>
        </row>
        <row r="12279">
          <cell r="A12279" t="str">
            <v>511310011All</v>
          </cell>
          <cell r="B12279">
            <v>46</v>
          </cell>
          <cell r="R12279" t="str">
            <v>511170041All</v>
          </cell>
          <cell r="S12279">
            <v>56</v>
          </cell>
        </row>
        <row r="12280">
          <cell r="A12280" t="str">
            <v>511310041All</v>
          </cell>
          <cell r="B12280">
            <v>85</v>
          </cell>
          <cell r="R12280" t="str">
            <v>511170051All</v>
          </cell>
          <cell r="S12280">
            <v>32</v>
          </cell>
        </row>
        <row r="12281">
          <cell r="A12281" t="str">
            <v>511310051All</v>
          </cell>
          <cell r="B12281">
            <v>32</v>
          </cell>
          <cell r="R12281" t="str">
            <v>511170081All</v>
          </cell>
          <cell r="S12281">
            <v>17</v>
          </cell>
        </row>
        <row r="12282">
          <cell r="A12282" t="str">
            <v>511310081All</v>
          </cell>
          <cell r="B12282">
            <v>22</v>
          </cell>
          <cell r="R12282" t="str">
            <v>511190011All</v>
          </cell>
          <cell r="S12282">
            <v>46</v>
          </cell>
        </row>
        <row r="12283">
          <cell r="A12283" t="str">
            <v>511310091All</v>
          </cell>
          <cell r="B12283">
            <v>57</v>
          </cell>
          <cell r="R12283" t="str">
            <v>511190041All</v>
          </cell>
          <cell r="S12283">
            <v>76</v>
          </cell>
        </row>
        <row r="12284">
          <cell r="A12284" t="str">
            <v>511330011All</v>
          </cell>
          <cell r="B12284">
            <v>48</v>
          </cell>
          <cell r="R12284" t="str">
            <v>511190051All</v>
          </cell>
          <cell r="S12284">
            <v>32</v>
          </cell>
        </row>
        <row r="12285">
          <cell r="A12285" t="str">
            <v>511330041All</v>
          </cell>
          <cell r="B12285">
            <v>85</v>
          </cell>
          <cell r="R12285" t="str">
            <v>511190081All</v>
          </cell>
          <cell r="S12285">
            <v>22</v>
          </cell>
        </row>
        <row r="12286">
          <cell r="A12286" t="str">
            <v>511330051All</v>
          </cell>
          <cell r="B12286">
            <v>32</v>
          </cell>
          <cell r="R12286" t="str">
            <v>511190091All</v>
          </cell>
          <cell r="S12286">
            <v>57</v>
          </cell>
        </row>
        <row r="12287">
          <cell r="A12287" t="str">
            <v>511330081All</v>
          </cell>
          <cell r="B12287">
            <v>22</v>
          </cell>
          <cell r="R12287" t="str">
            <v>511210011All</v>
          </cell>
          <cell r="S12287">
            <v>40</v>
          </cell>
        </row>
        <row r="12288">
          <cell r="A12288" t="str">
            <v>511330091All</v>
          </cell>
          <cell r="B12288">
            <v>60</v>
          </cell>
          <cell r="R12288" t="str">
            <v>511210041All</v>
          </cell>
          <cell r="S12288">
            <v>67</v>
          </cell>
        </row>
        <row r="12289">
          <cell r="A12289" t="str">
            <v>511350011All</v>
          </cell>
          <cell r="B12289">
            <v>42</v>
          </cell>
          <cell r="R12289" t="str">
            <v>511210051All</v>
          </cell>
          <cell r="S12289">
            <v>32</v>
          </cell>
        </row>
        <row r="12290">
          <cell r="A12290" t="str">
            <v>511350041All</v>
          </cell>
          <cell r="B12290">
            <v>58</v>
          </cell>
          <cell r="R12290" t="str">
            <v>511210081All</v>
          </cell>
          <cell r="S12290">
            <v>20</v>
          </cell>
        </row>
        <row r="12291">
          <cell r="A12291" t="str">
            <v>511350051All</v>
          </cell>
          <cell r="B12291">
            <v>32</v>
          </cell>
          <cell r="R12291" t="str">
            <v>511250011All</v>
          </cell>
          <cell r="S12291">
            <v>34</v>
          </cell>
        </row>
        <row r="12292">
          <cell r="A12292" t="str">
            <v>511350081All</v>
          </cell>
          <cell r="B12292">
            <v>20</v>
          </cell>
          <cell r="R12292" t="str">
            <v>511250041All</v>
          </cell>
          <cell r="S12292">
            <v>63</v>
          </cell>
        </row>
        <row r="12293">
          <cell r="A12293" t="str">
            <v>511350091All</v>
          </cell>
          <cell r="B12293">
            <v>48</v>
          </cell>
          <cell r="R12293" t="str">
            <v>511250081All</v>
          </cell>
          <cell r="S12293">
            <v>20</v>
          </cell>
        </row>
        <row r="12294">
          <cell r="A12294" t="str">
            <v>511370011All</v>
          </cell>
          <cell r="B12294">
            <v>41</v>
          </cell>
          <cell r="R12294" t="str">
            <v>511270011All</v>
          </cell>
          <cell r="S12294">
            <v>39</v>
          </cell>
        </row>
        <row r="12295">
          <cell r="A12295" t="str">
            <v>511370041All</v>
          </cell>
          <cell r="B12295">
            <v>69</v>
          </cell>
          <cell r="R12295" t="str">
            <v>511270041All</v>
          </cell>
          <cell r="S12295">
            <v>72</v>
          </cell>
        </row>
        <row r="12296">
          <cell r="A12296" t="str">
            <v>511370051All</v>
          </cell>
          <cell r="B12296">
            <v>32</v>
          </cell>
          <cell r="R12296" t="str">
            <v>511270051All</v>
          </cell>
          <cell r="S12296">
            <v>32</v>
          </cell>
        </row>
        <row r="12297">
          <cell r="A12297" t="str">
            <v>511370081All</v>
          </cell>
          <cell r="B12297">
            <v>23</v>
          </cell>
          <cell r="R12297" t="str">
            <v>511270081All</v>
          </cell>
          <cell r="S12297">
            <v>21</v>
          </cell>
        </row>
        <row r="12298">
          <cell r="A12298" t="str">
            <v>511370091All</v>
          </cell>
          <cell r="B12298">
            <v>48</v>
          </cell>
          <cell r="R12298" t="str">
            <v>511270091All</v>
          </cell>
          <cell r="S12298">
            <v>57</v>
          </cell>
        </row>
        <row r="12299">
          <cell r="A12299" t="str">
            <v>511390011All</v>
          </cell>
          <cell r="B12299">
            <v>40</v>
          </cell>
          <cell r="R12299" t="str">
            <v>511310011All</v>
          </cell>
          <cell r="S12299">
            <v>46</v>
          </cell>
        </row>
        <row r="12300">
          <cell r="A12300" t="str">
            <v>511390041All</v>
          </cell>
          <cell r="B12300">
            <v>65</v>
          </cell>
          <cell r="R12300" t="str">
            <v>511310041All</v>
          </cell>
          <cell r="S12300">
            <v>85</v>
          </cell>
        </row>
        <row r="12301">
          <cell r="A12301" t="str">
            <v>511390051All</v>
          </cell>
          <cell r="B12301">
            <v>32</v>
          </cell>
          <cell r="R12301" t="str">
            <v>511310051All</v>
          </cell>
          <cell r="S12301">
            <v>32</v>
          </cell>
        </row>
        <row r="12302">
          <cell r="A12302" t="str">
            <v>511390081All</v>
          </cell>
          <cell r="B12302">
            <v>26</v>
          </cell>
          <cell r="R12302" t="str">
            <v>511310081All</v>
          </cell>
          <cell r="S12302">
            <v>22</v>
          </cell>
        </row>
        <row r="12303">
          <cell r="A12303" t="str">
            <v>511390091All</v>
          </cell>
          <cell r="B12303">
            <v>49</v>
          </cell>
          <cell r="R12303" t="str">
            <v>511310091All</v>
          </cell>
          <cell r="S12303">
            <v>57</v>
          </cell>
        </row>
        <row r="12304">
          <cell r="A12304" t="str">
            <v>511410011All</v>
          </cell>
          <cell r="B12304">
            <v>34</v>
          </cell>
          <cell r="R12304" t="str">
            <v>511330011All</v>
          </cell>
          <cell r="S12304">
            <v>48</v>
          </cell>
        </row>
        <row r="12305">
          <cell r="A12305" t="str">
            <v>511410041All</v>
          </cell>
          <cell r="B12305">
            <v>61</v>
          </cell>
          <cell r="R12305" t="str">
            <v>511330041All</v>
          </cell>
          <cell r="S12305">
            <v>85</v>
          </cell>
        </row>
        <row r="12306">
          <cell r="A12306" t="str">
            <v>511410051All</v>
          </cell>
          <cell r="B12306">
            <v>32</v>
          </cell>
          <cell r="R12306" t="str">
            <v>511330051All</v>
          </cell>
          <cell r="S12306">
            <v>32</v>
          </cell>
        </row>
        <row r="12307">
          <cell r="A12307" t="str">
            <v>511410081All</v>
          </cell>
          <cell r="B12307">
            <v>16</v>
          </cell>
          <cell r="R12307" t="str">
            <v>511330081All</v>
          </cell>
          <cell r="S12307">
            <v>22</v>
          </cell>
        </row>
        <row r="12308">
          <cell r="A12308" t="str">
            <v>511430011All</v>
          </cell>
          <cell r="B12308">
            <v>25</v>
          </cell>
          <cell r="R12308" t="str">
            <v>511330091All</v>
          </cell>
          <cell r="S12308">
            <v>60</v>
          </cell>
        </row>
        <row r="12309">
          <cell r="A12309" t="str">
            <v>511430041All</v>
          </cell>
          <cell r="B12309">
            <v>54</v>
          </cell>
          <cell r="R12309" t="str">
            <v>511350011All</v>
          </cell>
          <cell r="S12309">
            <v>42</v>
          </cell>
        </row>
        <row r="12310">
          <cell r="A12310" t="str">
            <v>511430051All</v>
          </cell>
          <cell r="B12310">
            <v>32</v>
          </cell>
          <cell r="R12310" t="str">
            <v>511350041All</v>
          </cell>
          <cell r="S12310">
            <v>58</v>
          </cell>
        </row>
        <row r="12311">
          <cell r="A12311" t="str">
            <v>511430081All</v>
          </cell>
          <cell r="B12311">
            <v>14</v>
          </cell>
          <cell r="R12311" t="str">
            <v>511350051All</v>
          </cell>
          <cell r="S12311">
            <v>32</v>
          </cell>
        </row>
        <row r="12312">
          <cell r="A12312" t="str">
            <v>511430091All</v>
          </cell>
          <cell r="B12312">
            <v>48</v>
          </cell>
          <cell r="R12312" t="str">
            <v>511350081All</v>
          </cell>
          <cell r="S12312">
            <v>20</v>
          </cell>
        </row>
        <row r="12313">
          <cell r="A12313" t="str">
            <v>511450011All</v>
          </cell>
          <cell r="B12313">
            <v>42</v>
          </cell>
          <cell r="R12313" t="str">
            <v>511350091All</v>
          </cell>
          <cell r="S12313">
            <v>48</v>
          </cell>
        </row>
        <row r="12314">
          <cell r="A12314" t="str">
            <v>511450041All</v>
          </cell>
          <cell r="B12314">
            <v>65</v>
          </cell>
          <cell r="R12314" t="str">
            <v>511370011All</v>
          </cell>
          <cell r="S12314">
            <v>41</v>
          </cell>
        </row>
        <row r="12315">
          <cell r="A12315" t="str">
            <v>511450051All</v>
          </cell>
          <cell r="B12315">
            <v>32</v>
          </cell>
          <cell r="R12315" t="str">
            <v>511370041All</v>
          </cell>
          <cell r="S12315">
            <v>69</v>
          </cell>
        </row>
        <row r="12316">
          <cell r="A12316" t="str">
            <v>511450081All</v>
          </cell>
          <cell r="B12316">
            <v>20</v>
          </cell>
          <cell r="R12316" t="str">
            <v>511370051All</v>
          </cell>
          <cell r="S12316">
            <v>32</v>
          </cell>
        </row>
        <row r="12317">
          <cell r="A12317" t="str">
            <v>511450091All</v>
          </cell>
          <cell r="B12317">
            <v>55</v>
          </cell>
          <cell r="R12317" t="str">
            <v>511370081All</v>
          </cell>
          <cell r="S12317">
            <v>23</v>
          </cell>
        </row>
        <row r="12318">
          <cell r="A12318" t="str">
            <v>511470011All</v>
          </cell>
          <cell r="B12318">
            <v>32</v>
          </cell>
          <cell r="R12318" t="str">
            <v>511370091All</v>
          </cell>
          <cell r="S12318">
            <v>48</v>
          </cell>
        </row>
        <row r="12319">
          <cell r="A12319" t="str">
            <v>511470041All</v>
          </cell>
          <cell r="B12319">
            <v>55</v>
          </cell>
          <cell r="R12319" t="str">
            <v>511390011All</v>
          </cell>
          <cell r="S12319">
            <v>40</v>
          </cell>
        </row>
        <row r="12320">
          <cell r="A12320" t="str">
            <v>511470051All</v>
          </cell>
          <cell r="B12320">
            <v>32</v>
          </cell>
          <cell r="R12320" t="str">
            <v>511390041All</v>
          </cell>
          <cell r="S12320">
            <v>65</v>
          </cell>
        </row>
        <row r="12321">
          <cell r="A12321" t="str">
            <v>511470081All</v>
          </cell>
          <cell r="B12321">
            <v>20</v>
          </cell>
          <cell r="R12321" t="str">
            <v>511390051All</v>
          </cell>
          <cell r="S12321">
            <v>32</v>
          </cell>
        </row>
        <row r="12322">
          <cell r="A12322" t="str">
            <v>511470091All</v>
          </cell>
          <cell r="B12322">
            <v>48</v>
          </cell>
          <cell r="R12322" t="str">
            <v>511390081All</v>
          </cell>
          <cell r="S12322">
            <v>26</v>
          </cell>
        </row>
        <row r="12323">
          <cell r="A12323" t="str">
            <v>511490011All</v>
          </cell>
          <cell r="B12323">
            <v>46</v>
          </cell>
          <cell r="R12323" t="str">
            <v>511390091All</v>
          </cell>
          <cell r="S12323">
            <v>49</v>
          </cell>
        </row>
        <row r="12324">
          <cell r="A12324" t="str">
            <v>511490041All</v>
          </cell>
          <cell r="B12324">
            <v>78</v>
          </cell>
          <cell r="R12324" t="str">
            <v>511410011All</v>
          </cell>
          <cell r="S12324">
            <v>34</v>
          </cell>
        </row>
        <row r="12325">
          <cell r="A12325" t="str">
            <v>511490051All</v>
          </cell>
          <cell r="B12325">
            <v>32</v>
          </cell>
          <cell r="R12325" t="str">
            <v>511410041All</v>
          </cell>
          <cell r="S12325">
            <v>61</v>
          </cell>
        </row>
        <row r="12326">
          <cell r="A12326" t="str">
            <v>511490075All</v>
          </cell>
          <cell r="B12326">
            <v>1884</v>
          </cell>
          <cell r="R12326" t="str">
            <v>511410051All</v>
          </cell>
          <cell r="S12326">
            <v>32</v>
          </cell>
        </row>
        <row r="12327">
          <cell r="A12327" t="str">
            <v>511490081All</v>
          </cell>
          <cell r="B12327">
            <v>22</v>
          </cell>
          <cell r="R12327" t="str">
            <v>511410081All</v>
          </cell>
          <cell r="S12327">
            <v>16</v>
          </cell>
        </row>
        <row r="12328">
          <cell r="A12328" t="str">
            <v>511490091All</v>
          </cell>
          <cell r="B12328">
            <v>57</v>
          </cell>
          <cell r="R12328" t="str">
            <v>511430011All</v>
          </cell>
          <cell r="S12328">
            <v>25</v>
          </cell>
        </row>
        <row r="12329">
          <cell r="A12329" t="str">
            <v>511530011All</v>
          </cell>
          <cell r="B12329">
            <v>35</v>
          </cell>
          <cell r="R12329" t="str">
            <v>511430041All</v>
          </cell>
          <cell r="S12329">
            <v>54</v>
          </cell>
        </row>
        <row r="12330">
          <cell r="A12330" t="str">
            <v>511530041All</v>
          </cell>
          <cell r="B12330">
            <v>64</v>
          </cell>
          <cell r="R12330" t="str">
            <v>511430051All</v>
          </cell>
          <cell r="S12330">
            <v>32</v>
          </cell>
        </row>
        <row r="12331">
          <cell r="A12331" t="str">
            <v>511530051All</v>
          </cell>
          <cell r="B12331">
            <v>32</v>
          </cell>
          <cell r="R12331" t="str">
            <v>511430081All</v>
          </cell>
          <cell r="S12331">
            <v>14</v>
          </cell>
        </row>
        <row r="12332">
          <cell r="A12332" t="str">
            <v>511530081All</v>
          </cell>
          <cell r="B12332">
            <v>21</v>
          </cell>
          <cell r="R12332" t="str">
            <v>511430091All</v>
          </cell>
          <cell r="S12332">
            <v>48</v>
          </cell>
        </row>
        <row r="12333">
          <cell r="A12333" t="str">
            <v>511530091All</v>
          </cell>
          <cell r="B12333">
            <v>48</v>
          </cell>
          <cell r="R12333" t="str">
            <v>511450011All</v>
          </cell>
          <cell r="S12333">
            <v>42</v>
          </cell>
        </row>
        <row r="12334">
          <cell r="A12334" t="str">
            <v>511550041All</v>
          </cell>
          <cell r="B12334">
            <v>67</v>
          </cell>
          <cell r="R12334" t="str">
            <v>511450041All</v>
          </cell>
          <cell r="S12334">
            <v>65</v>
          </cell>
        </row>
        <row r="12335">
          <cell r="A12335" t="str">
            <v>511550081All</v>
          </cell>
          <cell r="B12335">
            <v>20</v>
          </cell>
          <cell r="R12335" t="str">
            <v>511450051All</v>
          </cell>
          <cell r="S12335">
            <v>32</v>
          </cell>
        </row>
        <row r="12336">
          <cell r="A12336" t="str">
            <v>511570011All</v>
          </cell>
          <cell r="B12336">
            <v>34</v>
          </cell>
          <cell r="R12336" t="str">
            <v>511450081All</v>
          </cell>
          <cell r="S12336">
            <v>20</v>
          </cell>
        </row>
        <row r="12337">
          <cell r="A12337" t="str">
            <v>511570041All</v>
          </cell>
          <cell r="B12337">
            <v>67</v>
          </cell>
          <cell r="R12337" t="str">
            <v>511450091All</v>
          </cell>
          <cell r="S12337">
            <v>55</v>
          </cell>
        </row>
        <row r="12338">
          <cell r="A12338" t="str">
            <v>511570081All</v>
          </cell>
          <cell r="B12338">
            <v>26</v>
          </cell>
          <cell r="R12338" t="str">
            <v>511470011All</v>
          </cell>
          <cell r="S12338">
            <v>32</v>
          </cell>
        </row>
        <row r="12339">
          <cell r="A12339" t="str">
            <v>511590011All</v>
          </cell>
          <cell r="B12339">
            <v>44</v>
          </cell>
          <cell r="R12339" t="str">
            <v>511470041All</v>
          </cell>
          <cell r="S12339">
            <v>55</v>
          </cell>
        </row>
        <row r="12340">
          <cell r="A12340" t="str">
            <v>511590041All</v>
          </cell>
          <cell r="B12340">
            <v>81</v>
          </cell>
          <cell r="R12340" t="str">
            <v>511470051All</v>
          </cell>
          <cell r="S12340">
            <v>32</v>
          </cell>
        </row>
        <row r="12341">
          <cell r="A12341" t="str">
            <v>511590051All</v>
          </cell>
          <cell r="B12341">
            <v>32</v>
          </cell>
          <cell r="R12341" t="str">
            <v>511470081All</v>
          </cell>
          <cell r="S12341">
            <v>20</v>
          </cell>
        </row>
        <row r="12342">
          <cell r="A12342" t="str">
            <v>511590081All</v>
          </cell>
          <cell r="B12342">
            <v>22</v>
          </cell>
          <cell r="R12342" t="str">
            <v>511470091All</v>
          </cell>
          <cell r="S12342">
            <v>48</v>
          </cell>
        </row>
        <row r="12343">
          <cell r="A12343" t="str">
            <v>511590091All</v>
          </cell>
          <cell r="B12343">
            <v>53</v>
          </cell>
          <cell r="R12343" t="str">
            <v>511490011All</v>
          </cell>
          <cell r="S12343">
            <v>46</v>
          </cell>
        </row>
        <row r="12344">
          <cell r="A12344" t="str">
            <v>511610041All</v>
          </cell>
          <cell r="B12344">
            <v>55</v>
          </cell>
          <cell r="R12344" t="str">
            <v>511490041All</v>
          </cell>
          <cell r="S12344">
            <v>78</v>
          </cell>
        </row>
        <row r="12345">
          <cell r="A12345" t="str">
            <v>511630011All</v>
          </cell>
          <cell r="B12345">
            <v>40</v>
          </cell>
          <cell r="R12345" t="str">
            <v>511490051All</v>
          </cell>
          <cell r="S12345">
            <v>32</v>
          </cell>
        </row>
        <row r="12346">
          <cell r="A12346" t="str">
            <v>511630041All</v>
          </cell>
          <cell r="B12346">
            <v>62</v>
          </cell>
          <cell r="R12346" t="str">
            <v>511490075All</v>
          </cell>
          <cell r="S12346">
            <v>1884</v>
          </cell>
        </row>
        <row r="12347">
          <cell r="A12347" t="str">
            <v>511630051All</v>
          </cell>
          <cell r="B12347">
            <v>32</v>
          </cell>
          <cell r="R12347" t="str">
            <v>511490081All</v>
          </cell>
          <cell r="S12347">
            <v>22</v>
          </cell>
        </row>
        <row r="12348">
          <cell r="A12348" t="str">
            <v>511630081All</v>
          </cell>
          <cell r="B12348">
            <v>17</v>
          </cell>
          <cell r="R12348" t="str">
            <v>511490091All</v>
          </cell>
          <cell r="S12348">
            <v>57</v>
          </cell>
        </row>
        <row r="12349">
          <cell r="A12349" t="str">
            <v>511650011All</v>
          </cell>
          <cell r="B12349">
            <v>41</v>
          </cell>
          <cell r="R12349" t="str">
            <v>511530011All</v>
          </cell>
          <cell r="S12349">
            <v>35</v>
          </cell>
        </row>
        <row r="12350">
          <cell r="A12350" t="str">
            <v>511650041All</v>
          </cell>
          <cell r="B12350">
            <v>73</v>
          </cell>
          <cell r="R12350" t="str">
            <v>511530041All</v>
          </cell>
          <cell r="S12350">
            <v>64</v>
          </cell>
        </row>
        <row r="12351">
          <cell r="A12351" t="str">
            <v>511650051All</v>
          </cell>
          <cell r="B12351">
            <v>32</v>
          </cell>
          <cell r="R12351" t="str">
            <v>511530051All</v>
          </cell>
          <cell r="S12351">
            <v>32</v>
          </cell>
        </row>
        <row r="12352">
          <cell r="A12352" t="str">
            <v>511650081All</v>
          </cell>
          <cell r="B12352">
            <v>29</v>
          </cell>
          <cell r="R12352" t="str">
            <v>511530081All</v>
          </cell>
          <cell r="S12352">
            <v>21</v>
          </cell>
        </row>
        <row r="12353">
          <cell r="A12353" t="str">
            <v>511650091All</v>
          </cell>
          <cell r="B12353">
            <v>52</v>
          </cell>
          <cell r="R12353" t="str">
            <v>511530091All</v>
          </cell>
          <cell r="S12353">
            <v>48</v>
          </cell>
        </row>
        <row r="12354">
          <cell r="A12354" t="str">
            <v>511670041All</v>
          </cell>
          <cell r="B12354">
            <v>53</v>
          </cell>
          <cell r="R12354" t="str">
            <v>511550041All</v>
          </cell>
          <cell r="S12354">
            <v>67</v>
          </cell>
        </row>
        <row r="12355">
          <cell r="A12355" t="str">
            <v>511690041All</v>
          </cell>
          <cell r="B12355">
            <v>53</v>
          </cell>
          <cell r="R12355" t="str">
            <v>511550081All</v>
          </cell>
          <cell r="S12355">
            <v>20</v>
          </cell>
        </row>
        <row r="12356">
          <cell r="A12356" t="str">
            <v>511710011All</v>
          </cell>
          <cell r="B12356">
            <v>40</v>
          </cell>
          <cell r="R12356" t="str">
            <v>511570011All</v>
          </cell>
          <cell r="S12356">
            <v>34</v>
          </cell>
        </row>
        <row r="12357">
          <cell r="A12357" t="str">
            <v>511710016All</v>
          </cell>
          <cell r="B12357">
            <v>34</v>
          </cell>
          <cell r="R12357" t="str">
            <v>511570041All</v>
          </cell>
          <cell r="S12357">
            <v>67</v>
          </cell>
        </row>
        <row r="12358">
          <cell r="A12358" t="str">
            <v>511710041All</v>
          </cell>
          <cell r="B12358">
            <v>72</v>
          </cell>
          <cell r="R12358" t="str">
            <v>511570081All</v>
          </cell>
          <cell r="S12358">
            <v>26</v>
          </cell>
        </row>
        <row r="12359">
          <cell r="A12359" t="str">
            <v>511710051All</v>
          </cell>
          <cell r="B12359">
            <v>32</v>
          </cell>
          <cell r="R12359" t="str">
            <v>511590011All</v>
          </cell>
          <cell r="S12359">
            <v>44</v>
          </cell>
        </row>
        <row r="12360">
          <cell r="A12360" t="str">
            <v>511710081All</v>
          </cell>
          <cell r="B12360">
            <v>26</v>
          </cell>
          <cell r="R12360" t="str">
            <v>511590041All</v>
          </cell>
          <cell r="S12360">
            <v>81</v>
          </cell>
        </row>
        <row r="12361">
          <cell r="A12361" t="str">
            <v>511710091All</v>
          </cell>
          <cell r="B12361">
            <v>47</v>
          </cell>
          <cell r="R12361" t="str">
            <v>511590051All</v>
          </cell>
          <cell r="S12361">
            <v>32</v>
          </cell>
        </row>
        <row r="12362">
          <cell r="A12362" t="str">
            <v>511730041All</v>
          </cell>
          <cell r="B12362">
            <v>60</v>
          </cell>
          <cell r="R12362" t="str">
            <v>511590081All</v>
          </cell>
          <cell r="S12362">
            <v>22</v>
          </cell>
        </row>
        <row r="12363">
          <cell r="A12363" t="str">
            <v>511750011All</v>
          </cell>
          <cell r="B12363">
            <v>46</v>
          </cell>
          <cell r="R12363" t="str">
            <v>511590091All</v>
          </cell>
          <cell r="S12363">
            <v>53</v>
          </cell>
        </row>
        <row r="12364">
          <cell r="A12364" t="str">
            <v>511750041All</v>
          </cell>
          <cell r="B12364">
            <v>69</v>
          </cell>
          <cell r="R12364" t="str">
            <v>511610041All</v>
          </cell>
          <cell r="S12364">
            <v>55</v>
          </cell>
        </row>
        <row r="12365">
          <cell r="A12365" t="str">
            <v>511750051All</v>
          </cell>
          <cell r="B12365">
            <v>32</v>
          </cell>
          <cell r="R12365" t="str">
            <v>511630011All</v>
          </cell>
          <cell r="S12365">
            <v>40</v>
          </cell>
        </row>
        <row r="12366">
          <cell r="A12366" t="str">
            <v>511750075All</v>
          </cell>
          <cell r="B12366">
            <v>2038</v>
          </cell>
          <cell r="R12366" t="str">
            <v>511630041All</v>
          </cell>
          <cell r="S12366">
            <v>62</v>
          </cell>
        </row>
        <row r="12367">
          <cell r="A12367" t="str">
            <v>511750081All</v>
          </cell>
          <cell r="B12367">
            <v>25</v>
          </cell>
          <cell r="R12367" t="str">
            <v>511630051All</v>
          </cell>
          <cell r="S12367">
            <v>32</v>
          </cell>
        </row>
        <row r="12368">
          <cell r="A12368" t="str">
            <v>511770011All</v>
          </cell>
          <cell r="B12368">
            <v>34</v>
          </cell>
          <cell r="R12368" t="str">
            <v>511630081All</v>
          </cell>
          <cell r="S12368">
            <v>17</v>
          </cell>
        </row>
        <row r="12369">
          <cell r="A12369" t="str">
            <v>511770041All</v>
          </cell>
          <cell r="B12369">
            <v>69</v>
          </cell>
          <cell r="R12369" t="str">
            <v>511650011All</v>
          </cell>
          <cell r="S12369">
            <v>41</v>
          </cell>
        </row>
        <row r="12370">
          <cell r="A12370" t="str">
            <v>511770051All</v>
          </cell>
          <cell r="B12370">
            <v>32</v>
          </cell>
          <cell r="R12370" t="str">
            <v>511650041All</v>
          </cell>
          <cell r="S12370">
            <v>73</v>
          </cell>
        </row>
        <row r="12371">
          <cell r="A12371" t="str">
            <v>511770081All</v>
          </cell>
          <cell r="B12371">
            <v>20</v>
          </cell>
          <cell r="R12371" t="str">
            <v>511650051All</v>
          </cell>
          <cell r="S12371">
            <v>32</v>
          </cell>
        </row>
        <row r="12372">
          <cell r="A12372" t="str">
            <v>511770091All</v>
          </cell>
          <cell r="B12372">
            <v>48</v>
          </cell>
          <cell r="R12372" t="str">
            <v>511650081All</v>
          </cell>
          <cell r="S12372">
            <v>29</v>
          </cell>
        </row>
        <row r="12373">
          <cell r="A12373" t="str">
            <v>511790011All</v>
          </cell>
          <cell r="B12373">
            <v>34</v>
          </cell>
          <cell r="R12373" t="str">
            <v>511650091All</v>
          </cell>
          <cell r="S12373">
            <v>52</v>
          </cell>
        </row>
        <row r="12374">
          <cell r="A12374" t="str">
            <v>511790041All</v>
          </cell>
          <cell r="B12374">
            <v>67</v>
          </cell>
          <cell r="R12374" t="str">
            <v>511670041All</v>
          </cell>
          <cell r="S12374">
            <v>53</v>
          </cell>
        </row>
        <row r="12375">
          <cell r="A12375" t="str">
            <v>511790081All</v>
          </cell>
          <cell r="B12375">
            <v>25</v>
          </cell>
          <cell r="R12375" t="str">
            <v>511690041All</v>
          </cell>
          <cell r="S12375">
            <v>53</v>
          </cell>
        </row>
        <row r="12376">
          <cell r="A12376" t="str">
            <v>511790091All</v>
          </cell>
          <cell r="B12376">
            <v>48</v>
          </cell>
          <cell r="R12376" t="str">
            <v>511710011All</v>
          </cell>
          <cell r="S12376">
            <v>40</v>
          </cell>
        </row>
        <row r="12377">
          <cell r="A12377" t="str">
            <v>511810011All</v>
          </cell>
          <cell r="B12377">
            <v>50</v>
          </cell>
          <cell r="R12377" t="str">
            <v>511710016All</v>
          </cell>
          <cell r="S12377">
            <v>34</v>
          </cell>
        </row>
        <row r="12378">
          <cell r="A12378" t="str">
            <v>511810041All</v>
          </cell>
          <cell r="B12378">
            <v>76</v>
          </cell>
          <cell r="R12378" t="str">
            <v>511710041All</v>
          </cell>
          <cell r="S12378">
            <v>72</v>
          </cell>
        </row>
        <row r="12379">
          <cell r="A12379" t="str">
            <v>511810051All</v>
          </cell>
          <cell r="B12379">
            <v>32</v>
          </cell>
          <cell r="R12379" t="str">
            <v>511710051All</v>
          </cell>
          <cell r="S12379">
            <v>32</v>
          </cell>
        </row>
        <row r="12380">
          <cell r="A12380" t="str">
            <v>511810075All</v>
          </cell>
          <cell r="B12380">
            <v>2036</v>
          </cell>
          <cell r="R12380" t="str">
            <v>511710081All</v>
          </cell>
          <cell r="S12380">
            <v>26</v>
          </cell>
        </row>
        <row r="12381">
          <cell r="A12381" t="str">
            <v>511810081All</v>
          </cell>
          <cell r="B12381">
            <v>20</v>
          </cell>
          <cell r="R12381" t="str">
            <v>511710091All</v>
          </cell>
          <cell r="S12381">
            <v>47</v>
          </cell>
        </row>
        <row r="12382">
          <cell r="A12382" t="str">
            <v>511830011All</v>
          </cell>
          <cell r="B12382">
            <v>43</v>
          </cell>
          <cell r="R12382" t="str">
            <v>511730041All</v>
          </cell>
          <cell r="S12382">
            <v>60</v>
          </cell>
        </row>
        <row r="12383">
          <cell r="A12383" t="str">
            <v>511830041All</v>
          </cell>
          <cell r="B12383">
            <v>73</v>
          </cell>
          <cell r="R12383" t="str">
            <v>511750011All</v>
          </cell>
          <cell r="S12383">
            <v>46</v>
          </cell>
        </row>
        <row r="12384">
          <cell r="A12384" t="str">
            <v>511830051All</v>
          </cell>
          <cell r="B12384">
            <v>32</v>
          </cell>
          <cell r="R12384" t="str">
            <v>511750041All</v>
          </cell>
          <cell r="S12384">
            <v>69</v>
          </cell>
        </row>
        <row r="12385">
          <cell r="A12385" t="str">
            <v>511830075All</v>
          </cell>
          <cell r="B12385">
            <v>1954</v>
          </cell>
          <cell r="R12385" t="str">
            <v>511750051All</v>
          </cell>
          <cell r="S12385">
            <v>32</v>
          </cell>
        </row>
        <row r="12386">
          <cell r="A12386" t="str">
            <v>511830081All</v>
          </cell>
          <cell r="B12386">
            <v>20</v>
          </cell>
          <cell r="R12386" t="str">
            <v>511750075All</v>
          </cell>
          <cell r="S12386">
            <v>2038</v>
          </cell>
        </row>
        <row r="12387">
          <cell r="A12387" t="str">
            <v>511830091All</v>
          </cell>
          <cell r="B12387">
            <v>57</v>
          </cell>
          <cell r="R12387" t="str">
            <v>511750081All</v>
          </cell>
          <cell r="S12387">
            <v>25</v>
          </cell>
        </row>
        <row r="12388">
          <cell r="A12388" t="str">
            <v>511850041All</v>
          </cell>
          <cell r="B12388">
            <v>53</v>
          </cell>
          <cell r="R12388" t="str">
            <v>511770011All</v>
          </cell>
          <cell r="S12388">
            <v>34</v>
          </cell>
        </row>
        <row r="12389">
          <cell r="A12389" t="str">
            <v>511850051All</v>
          </cell>
          <cell r="B12389">
            <v>32</v>
          </cell>
          <cell r="R12389" t="str">
            <v>511770041All</v>
          </cell>
          <cell r="S12389">
            <v>69</v>
          </cell>
        </row>
        <row r="12390">
          <cell r="A12390" t="str">
            <v>511870041All</v>
          </cell>
          <cell r="B12390">
            <v>67</v>
          </cell>
          <cell r="R12390" t="str">
            <v>511770051All</v>
          </cell>
          <cell r="S12390">
            <v>32</v>
          </cell>
        </row>
        <row r="12391">
          <cell r="A12391" t="str">
            <v>511870081All</v>
          </cell>
          <cell r="B12391">
            <v>26</v>
          </cell>
          <cell r="R12391" t="str">
            <v>511770081All</v>
          </cell>
          <cell r="S12391">
            <v>20</v>
          </cell>
        </row>
        <row r="12392">
          <cell r="A12392" t="str">
            <v>511910011All</v>
          </cell>
          <cell r="B12392">
            <v>40</v>
          </cell>
          <cell r="R12392" t="str">
            <v>511770091All</v>
          </cell>
          <cell r="S12392">
            <v>48</v>
          </cell>
        </row>
        <row r="12393">
          <cell r="A12393" t="str">
            <v>511910041All</v>
          </cell>
          <cell r="B12393">
            <v>64</v>
          </cell>
          <cell r="R12393" t="str">
            <v>511790011All</v>
          </cell>
          <cell r="S12393">
            <v>34</v>
          </cell>
        </row>
        <row r="12394">
          <cell r="A12394" t="str">
            <v>511930011All</v>
          </cell>
          <cell r="B12394">
            <v>44</v>
          </cell>
          <cell r="R12394" t="str">
            <v>511790041All</v>
          </cell>
          <cell r="S12394">
            <v>67</v>
          </cell>
        </row>
        <row r="12395">
          <cell r="A12395" t="str">
            <v>511930041All</v>
          </cell>
          <cell r="B12395">
            <v>78</v>
          </cell>
          <cell r="R12395" t="str">
            <v>511790081All</v>
          </cell>
          <cell r="S12395">
            <v>25</v>
          </cell>
        </row>
        <row r="12396">
          <cell r="A12396" t="str">
            <v>511930051All</v>
          </cell>
          <cell r="B12396">
            <v>32</v>
          </cell>
          <cell r="R12396" t="str">
            <v>511790091All</v>
          </cell>
          <cell r="S12396">
            <v>48</v>
          </cell>
        </row>
        <row r="12397">
          <cell r="A12397" t="str">
            <v>511930081All</v>
          </cell>
          <cell r="B12397">
            <v>22</v>
          </cell>
          <cell r="R12397" t="str">
            <v>511810011All</v>
          </cell>
          <cell r="S12397">
            <v>50</v>
          </cell>
        </row>
        <row r="12398">
          <cell r="A12398" t="str">
            <v>511930091All</v>
          </cell>
          <cell r="B12398">
            <v>60</v>
          </cell>
          <cell r="R12398" t="str">
            <v>511810041All</v>
          </cell>
          <cell r="S12398">
            <v>76</v>
          </cell>
        </row>
        <row r="12399">
          <cell r="A12399" t="str">
            <v>511950041All</v>
          </cell>
          <cell r="B12399">
            <v>53</v>
          </cell>
          <cell r="R12399" t="str">
            <v>511810051All</v>
          </cell>
          <cell r="S12399">
            <v>32</v>
          </cell>
        </row>
        <row r="12400">
          <cell r="A12400" t="str">
            <v>511970011All</v>
          </cell>
          <cell r="B12400">
            <v>40</v>
          </cell>
          <cell r="R12400" t="str">
            <v>511810075All</v>
          </cell>
          <cell r="S12400">
            <v>2036</v>
          </cell>
        </row>
        <row r="12401">
          <cell r="A12401" t="str">
            <v>511970041All</v>
          </cell>
          <cell r="B12401">
            <v>68</v>
          </cell>
          <cell r="R12401" t="str">
            <v>511810081All</v>
          </cell>
          <cell r="S12401">
            <v>20</v>
          </cell>
        </row>
        <row r="12402">
          <cell r="A12402" t="str">
            <v>511970081All</v>
          </cell>
          <cell r="B12402">
            <v>20</v>
          </cell>
          <cell r="R12402" t="str">
            <v>511830011All</v>
          </cell>
          <cell r="S12402">
            <v>43</v>
          </cell>
        </row>
        <row r="12403">
          <cell r="A12403" t="str">
            <v>511990041All</v>
          </cell>
          <cell r="B12403">
            <v>76</v>
          </cell>
          <cell r="R12403" t="str">
            <v>511830041All</v>
          </cell>
          <cell r="S12403">
            <v>73</v>
          </cell>
        </row>
        <row r="12404">
          <cell r="A12404" t="str">
            <v>511990081All</v>
          </cell>
          <cell r="B12404">
            <v>22</v>
          </cell>
          <cell r="R12404" t="str">
            <v>511830051All</v>
          </cell>
          <cell r="S12404">
            <v>32</v>
          </cell>
        </row>
        <row r="12405">
          <cell r="A12405" t="str">
            <v>515500011All</v>
          </cell>
          <cell r="B12405">
            <v>40</v>
          </cell>
          <cell r="R12405" t="str">
            <v>511830075All</v>
          </cell>
          <cell r="S12405">
            <v>1954</v>
          </cell>
        </row>
        <row r="12406">
          <cell r="A12406" t="str">
            <v>515500041All</v>
          </cell>
          <cell r="B12406">
            <v>87</v>
          </cell>
          <cell r="R12406" t="str">
            <v>511830081All</v>
          </cell>
          <cell r="S12406">
            <v>20</v>
          </cell>
        </row>
        <row r="12407">
          <cell r="A12407" t="str">
            <v>515500081All</v>
          </cell>
          <cell r="B12407">
            <v>24</v>
          </cell>
          <cell r="R12407" t="str">
            <v>511830091All</v>
          </cell>
          <cell r="S12407">
            <v>57</v>
          </cell>
        </row>
        <row r="12408">
          <cell r="A12408" t="str">
            <v>518000011All</v>
          </cell>
          <cell r="B12408">
            <v>45</v>
          </cell>
          <cell r="R12408" t="str">
            <v>511850041All</v>
          </cell>
          <cell r="S12408">
            <v>53</v>
          </cell>
        </row>
        <row r="12409">
          <cell r="A12409" t="str">
            <v>518000041All</v>
          </cell>
          <cell r="B12409">
            <v>68</v>
          </cell>
          <cell r="R12409" t="str">
            <v>511850051All</v>
          </cell>
          <cell r="S12409">
            <v>32</v>
          </cell>
        </row>
        <row r="12410">
          <cell r="A12410" t="str">
            <v>518000051All</v>
          </cell>
          <cell r="B12410">
            <v>32</v>
          </cell>
          <cell r="R12410" t="str">
            <v>511870041All</v>
          </cell>
          <cell r="S12410">
            <v>67</v>
          </cell>
        </row>
        <row r="12411">
          <cell r="A12411" t="str">
            <v>518000075All</v>
          </cell>
          <cell r="B12411">
            <v>1895</v>
          </cell>
          <cell r="R12411" t="str">
            <v>511870081All</v>
          </cell>
          <cell r="S12411">
            <v>26</v>
          </cell>
        </row>
        <row r="12412">
          <cell r="A12412" t="str">
            <v>518000081All</v>
          </cell>
          <cell r="B12412">
            <v>21</v>
          </cell>
          <cell r="R12412" t="str">
            <v>511910011All</v>
          </cell>
          <cell r="S12412">
            <v>40</v>
          </cell>
        </row>
        <row r="12413">
          <cell r="A12413" t="str">
            <v>518100011All</v>
          </cell>
          <cell r="B12413">
            <v>43</v>
          </cell>
          <cell r="R12413" t="str">
            <v>511910041All</v>
          </cell>
          <cell r="S12413">
            <v>64</v>
          </cell>
        </row>
        <row r="12414">
          <cell r="A12414" t="str">
            <v>518100041All</v>
          </cell>
          <cell r="B12414">
            <v>87</v>
          </cell>
          <cell r="R12414" t="str">
            <v>511930011All</v>
          </cell>
          <cell r="S12414">
            <v>44</v>
          </cell>
        </row>
        <row r="12415">
          <cell r="A12415" t="str">
            <v>518100051All</v>
          </cell>
          <cell r="B12415">
            <v>32</v>
          </cell>
          <cell r="R12415" t="str">
            <v>511930041All</v>
          </cell>
          <cell r="S12415">
            <v>78</v>
          </cell>
        </row>
        <row r="12416">
          <cell r="A12416" t="str">
            <v>518100081All</v>
          </cell>
          <cell r="B12416">
            <v>25</v>
          </cell>
          <cell r="R12416" t="str">
            <v>511930051All</v>
          </cell>
          <cell r="S12416">
            <v>32</v>
          </cell>
        </row>
        <row r="12417">
          <cell r="A12417" t="str">
            <v>530010011All</v>
          </cell>
          <cell r="B12417">
            <v>31</v>
          </cell>
          <cell r="R12417" t="str">
            <v>511930081All</v>
          </cell>
          <cell r="S12417">
            <v>22</v>
          </cell>
        </row>
        <row r="12418">
          <cell r="A12418" t="str">
            <v>530010016All</v>
          </cell>
          <cell r="B12418">
            <v>54</v>
          </cell>
          <cell r="R12418" t="str">
            <v>511930091All</v>
          </cell>
          <cell r="S12418">
            <v>60</v>
          </cell>
        </row>
        <row r="12419">
          <cell r="A12419" t="str">
            <v>530010016Irrigated</v>
          </cell>
          <cell r="B12419">
            <v>67</v>
          </cell>
          <cell r="R12419" t="str">
            <v>511950041All</v>
          </cell>
          <cell r="S12419">
            <v>53</v>
          </cell>
        </row>
        <row r="12420">
          <cell r="A12420" t="str">
            <v>530010016Nonirrigated</v>
          </cell>
          <cell r="B12420">
            <v>32</v>
          </cell>
          <cell r="R12420" t="str">
            <v>511970011All</v>
          </cell>
          <cell r="S12420">
            <v>40</v>
          </cell>
        </row>
        <row r="12421">
          <cell r="A12421" t="str">
            <v>530010041All</v>
          </cell>
          <cell r="B12421">
            <v>124</v>
          </cell>
          <cell r="R12421" t="str">
            <v>511970041All</v>
          </cell>
          <cell r="S12421">
            <v>68</v>
          </cell>
        </row>
        <row r="12422">
          <cell r="A12422" t="str">
            <v>530010067All</v>
          </cell>
          <cell r="B12422">
            <v>1960</v>
          </cell>
          <cell r="R12422" t="str">
            <v>511970081All</v>
          </cell>
          <cell r="S12422">
            <v>20</v>
          </cell>
        </row>
        <row r="12423">
          <cell r="A12423" t="str">
            <v>530010091All</v>
          </cell>
          <cell r="B12423">
            <v>41</v>
          </cell>
          <cell r="R12423" t="str">
            <v>511990041All</v>
          </cell>
          <cell r="S12423">
            <v>76</v>
          </cell>
        </row>
        <row r="12424">
          <cell r="A12424" t="str">
            <v>530010091Irrigated</v>
          </cell>
          <cell r="B12424">
            <v>65</v>
          </cell>
          <cell r="R12424" t="str">
            <v>511990081All</v>
          </cell>
          <cell r="S12424">
            <v>22</v>
          </cell>
        </row>
        <row r="12425">
          <cell r="A12425" t="str">
            <v>530010091Nonirrigated</v>
          </cell>
          <cell r="B12425">
            <v>32</v>
          </cell>
          <cell r="R12425" t="str">
            <v>515500011All</v>
          </cell>
          <cell r="S12425">
            <v>40</v>
          </cell>
        </row>
        <row r="12426">
          <cell r="A12426" t="str">
            <v>530010129All</v>
          </cell>
          <cell r="B12426">
            <v>1561</v>
          </cell>
          <cell r="R12426" t="str">
            <v>515500041All</v>
          </cell>
          <cell r="S12426">
            <v>87</v>
          </cell>
        </row>
        <row r="12427">
          <cell r="A12427" t="str">
            <v>530010711All</v>
          </cell>
          <cell r="B12427">
            <v>979</v>
          </cell>
          <cell r="R12427" t="str">
            <v>515500081All</v>
          </cell>
          <cell r="S12427">
            <v>24</v>
          </cell>
        </row>
        <row r="12428">
          <cell r="A12428" t="str">
            <v>530010711Irrigated</v>
          </cell>
          <cell r="B12428">
            <v>1371</v>
          </cell>
          <cell r="R12428" t="str">
            <v>518000011All</v>
          </cell>
          <cell r="S12428">
            <v>45</v>
          </cell>
        </row>
        <row r="12429">
          <cell r="A12429" t="str">
            <v>530010711Nonirrigated</v>
          </cell>
          <cell r="B12429">
            <v>756</v>
          </cell>
          <cell r="R12429" t="str">
            <v>518000041All</v>
          </cell>
          <cell r="S12429">
            <v>68</v>
          </cell>
        </row>
        <row r="12430">
          <cell r="A12430" t="str">
            <v>530030011All</v>
          </cell>
          <cell r="B12430">
            <v>32</v>
          </cell>
          <cell r="R12430" t="str">
            <v>518000051All</v>
          </cell>
          <cell r="S12430">
            <v>32</v>
          </cell>
        </row>
        <row r="12431">
          <cell r="A12431" t="str">
            <v>530030016All</v>
          </cell>
          <cell r="B12431">
            <v>31</v>
          </cell>
          <cell r="R12431" t="str">
            <v>518000075All</v>
          </cell>
          <cell r="S12431">
            <v>1895</v>
          </cell>
        </row>
        <row r="12432">
          <cell r="A12432" t="str">
            <v>530030067All</v>
          </cell>
          <cell r="B12432">
            <v>1127</v>
          </cell>
          <cell r="R12432" t="str">
            <v>518000081All</v>
          </cell>
          <cell r="S12432">
            <v>21</v>
          </cell>
        </row>
        <row r="12433">
          <cell r="A12433" t="str">
            <v>530030091All</v>
          </cell>
          <cell r="B12433">
            <v>29</v>
          </cell>
          <cell r="R12433" t="str">
            <v>518100011All</v>
          </cell>
          <cell r="S12433">
            <v>43</v>
          </cell>
        </row>
        <row r="12434">
          <cell r="A12434" t="str">
            <v>530030129All</v>
          </cell>
          <cell r="B12434">
            <v>823</v>
          </cell>
          <cell r="R12434" t="str">
            <v>518100041All</v>
          </cell>
          <cell r="S12434">
            <v>87</v>
          </cell>
        </row>
        <row r="12435">
          <cell r="A12435" t="str">
            <v>530030130All</v>
          </cell>
          <cell r="B12435">
            <v>438</v>
          </cell>
          <cell r="R12435" t="str">
            <v>518100051All</v>
          </cell>
          <cell r="S12435">
            <v>32</v>
          </cell>
        </row>
        <row r="12436">
          <cell r="A12436" t="str">
            <v>530030401All</v>
          </cell>
          <cell r="B12436">
            <v>728</v>
          </cell>
          <cell r="R12436" t="str">
            <v>518100081All</v>
          </cell>
          <cell r="S12436">
            <v>25</v>
          </cell>
        </row>
        <row r="12437">
          <cell r="A12437" t="str">
            <v>530030711All</v>
          </cell>
          <cell r="B12437">
            <v>644</v>
          </cell>
          <cell r="R12437" t="str">
            <v>530010011All</v>
          </cell>
          <cell r="S12437">
            <v>31</v>
          </cell>
        </row>
        <row r="12438">
          <cell r="A12438" t="str">
            <v>530050011All</v>
          </cell>
          <cell r="B12438">
            <v>22</v>
          </cell>
          <cell r="R12438" t="str">
            <v>530010016All</v>
          </cell>
          <cell r="S12438">
            <v>54</v>
          </cell>
        </row>
        <row r="12439">
          <cell r="A12439" t="str">
            <v>530050041All</v>
          </cell>
          <cell r="B12439">
            <v>170</v>
          </cell>
          <cell r="R12439" t="str">
            <v>530010016Irrigated</v>
          </cell>
          <cell r="S12439">
            <v>67</v>
          </cell>
        </row>
        <row r="12440">
          <cell r="A12440" t="str">
            <v>530070011All</v>
          </cell>
          <cell r="B12440">
            <v>18</v>
          </cell>
          <cell r="R12440" t="str">
            <v>530010016NonIrrigated</v>
          </cell>
          <cell r="S12440">
            <v>32</v>
          </cell>
        </row>
        <row r="12441">
          <cell r="A12441" t="str">
            <v>530090041All</v>
          </cell>
          <cell r="B12441">
            <v>62</v>
          </cell>
          <cell r="R12441" t="str">
            <v>530010041All</v>
          </cell>
          <cell r="S12441">
            <v>124</v>
          </cell>
        </row>
        <row r="12442">
          <cell r="A12442" t="str">
            <v>530110011All</v>
          </cell>
          <cell r="B12442">
            <v>43</v>
          </cell>
          <cell r="R12442" t="str">
            <v>530010067All</v>
          </cell>
          <cell r="S12442">
            <v>1960</v>
          </cell>
        </row>
        <row r="12443">
          <cell r="A12443" t="str">
            <v>530110016All</v>
          </cell>
          <cell r="B12443">
            <v>44</v>
          </cell>
          <cell r="R12443" t="str">
            <v>530010091All</v>
          </cell>
          <cell r="S12443">
            <v>41</v>
          </cell>
        </row>
        <row r="12444">
          <cell r="A12444" t="str">
            <v>530110041All</v>
          </cell>
          <cell r="B12444">
            <v>15</v>
          </cell>
          <cell r="R12444" t="str">
            <v>530010091Irrigated</v>
          </cell>
          <cell r="S12444">
            <v>65</v>
          </cell>
        </row>
        <row r="12445">
          <cell r="A12445" t="str">
            <v>530110041Irrigated</v>
          </cell>
          <cell r="B12445">
            <v>15</v>
          </cell>
          <cell r="R12445" t="str">
            <v>530010091NonIrrigated</v>
          </cell>
          <cell r="S12445">
            <v>32</v>
          </cell>
        </row>
        <row r="12446">
          <cell r="A12446" t="str">
            <v>530110041Nonirrigated</v>
          </cell>
          <cell r="B12446">
            <v>13</v>
          </cell>
          <cell r="R12446" t="str">
            <v>530010129All</v>
          </cell>
          <cell r="S12446">
            <v>1561</v>
          </cell>
        </row>
        <row r="12447">
          <cell r="A12447" t="str">
            <v>530110091All</v>
          </cell>
          <cell r="B12447">
            <v>55</v>
          </cell>
          <cell r="R12447" t="str">
            <v>530010711All</v>
          </cell>
          <cell r="S12447">
            <v>979</v>
          </cell>
        </row>
        <row r="12448">
          <cell r="A12448" t="str">
            <v>530130011All</v>
          </cell>
          <cell r="B12448">
            <v>45</v>
          </cell>
          <cell r="R12448" t="str">
            <v>530010711Irrigated</v>
          </cell>
          <cell r="S12448">
            <v>1371</v>
          </cell>
        </row>
        <row r="12449">
          <cell r="A12449" t="str">
            <v>530130016All</v>
          </cell>
          <cell r="B12449">
            <v>45</v>
          </cell>
          <cell r="R12449" t="str">
            <v>530010711NonIrrigated</v>
          </cell>
          <cell r="S12449">
            <v>756</v>
          </cell>
        </row>
        <row r="12450">
          <cell r="A12450" t="str">
            <v>530130047GAD/GASAll</v>
          </cell>
          <cell r="B12450">
            <v>916</v>
          </cell>
          <cell r="R12450" t="str">
            <v>530030011All</v>
          </cell>
          <cell r="S12450">
            <v>32</v>
          </cell>
        </row>
        <row r="12451">
          <cell r="A12451" t="str">
            <v>530130047GARAll</v>
          </cell>
          <cell r="B12451">
            <v>911</v>
          </cell>
          <cell r="R12451" t="str">
            <v>530030016All</v>
          </cell>
          <cell r="S12451">
            <v>31</v>
          </cell>
        </row>
        <row r="12452">
          <cell r="A12452" t="str">
            <v>530130067All</v>
          </cell>
          <cell r="B12452">
            <v>1266</v>
          </cell>
          <cell r="R12452" t="str">
            <v>530030067All</v>
          </cell>
          <cell r="S12452">
            <v>1127</v>
          </cell>
        </row>
        <row r="12453">
          <cell r="A12453" t="str">
            <v>530130091All</v>
          </cell>
          <cell r="B12453">
            <v>45</v>
          </cell>
          <cell r="R12453" t="str">
            <v>530030091All</v>
          </cell>
          <cell r="S12453">
            <v>29</v>
          </cell>
        </row>
        <row r="12454">
          <cell r="A12454" t="str">
            <v>530130130All</v>
          </cell>
          <cell r="B12454">
            <v>589</v>
          </cell>
          <cell r="R12454" t="str">
            <v>530030129All</v>
          </cell>
          <cell r="S12454">
            <v>823</v>
          </cell>
        </row>
        <row r="12455">
          <cell r="A12455" t="str">
            <v>530130401All</v>
          </cell>
          <cell r="B12455">
            <v>770</v>
          </cell>
          <cell r="R12455" t="str">
            <v>530030130All</v>
          </cell>
          <cell r="S12455">
            <v>438</v>
          </cell>
        </row>
        <row r="12456">
          <cell r="A12456" t="str">
            <v>530130711All</v>
          </cell>
          <cell r="B12456">
            <v>805</v>
          </cell>
          <cell r="R12456" t="str">
            <v>530030401All</v>
          </cell>
          <cell r="S12456">
            <v>728</v>
          </cell>
        </row>
        <row r="12457">
          <cell r="A12457" t="str">
            <v>530150011All</v>
          </cell>
          <cell r="B12457">
            <v>55</v>
          </cell>
          <cell r="R12457" t="str">
            <v>530030711All</v>
          </cell>
          <cell r="S12457">
            <v>644</v>
          </cell>
        </row>
        <row r="12458">
          <cell r="A12458" t="str">
            <v>530170011All</v>
          </cell>
          <cell r="B12458">
            <v>29</v>
          </cell>
          <cell r="R12458" t="str">
            <v>530050011All</v>
          </cell>
          <cell r="S12458">
            <v>22</v>
          </cell>
        </row>
        <row r="12459">
          <cell r="A12459" t="str">
            <v>530170016All</v>
          </cell>
          <cell r="B12459">
            <v>34</v>
          </cell>
          <cell r="R12459" t="str">
            <v>530050041All</v>
          </cell>
          <cell r="S12459">
            <v>170</v>
          </cell>
        </row>
        <row r="12460">
          <cell r="A12460" t="str">
            <v>530170067All</v>
          </cell>
          <cell r="B12460">
            <v>1127</v>
          </cell>
          <cell r="R12460" t="str">
            <v>530070011All</v>
          </cell>
          <cell r="S12460">
            <v>18</v>
          </cell>
        </row>
        <row r="12461">
          <cell r="A12461" t="str">
            <v>530170091All</v>
          </cell>
          <cell r="B12461">
            <v>27</v>
          </cell>
          <cell r="R12461" t="str">
            <v>530090041All</v>
          </cell>
          <cell r="S12461">
            <v>62</v>
          </cell>
        </row>
        <row r="12462">
          <cell r="A12462" t="str">
            <v>530170711All</v>
          </cell>
          <cell r="B12462">
            <v>811</v>
          </cell>
          <cell r="R12462" t="str">
            <v>530110011All</v>
          </cell>
          <cell r="S12462">
            <v>43</v>
          </cell>
        </row>
        <row r="12463">
          <cell r="A12463" t="str">
            <v>530190011All</v>
          </cell>
          <cell r="B12463">
            <v>25</v>
          </cell>
          <cell r="R12463" t="str">
            <v>530110016All</v>
          </cell>
          <cell r="S12463">
            <v>44</v>
          </cell>
        </row>
        <row r="12464">
          <cell r="A12464" t="str">
            <v>530190016All</v>
          </cell>
          <cell r="B12464">
            <v>39</v>
          </cell>
          <cell r="R12464" t="str">
            <v>530110041All</v>
          </cell>
          <cell r="S12464">
            <v>15</v>
          </cell>
        </row>
        <row r="12465">
          <cell r="A12465" t="str">
            <v>530210011All</v>
          </cell>
          <cell r="B12465">
            <v>38</v>
          </cell>
          <cell r="R12465" t="str">
            <v>530110041Irrigated</v>
          </cell>
          <cell r="S12465">
            <v>15</v>
          </cell>
        </row>
        <row r="12466">
          <cell r="A12466" t="str">
            <v>530210011Irrigated</v>
          </cell>
          <cell r="B12466">
            <v>82</v>
          </cell>
          <cell r="R12466" t="str">
            <v>530110041NonIrrigated</v>
          </cell>
          <cell r="S12466">
            <v>13</v>
          </cell>
        </row>
        <row r="12467">
          <cell r="A12467" t="str">
            <v>530210011Nonirrigated</v>
          </cell>
          <cell r="B12467">
            <v>25</v>
          </cell>
          <cell r="R12467" t="str">
            <v>530110091All</v>
          </cell>
          <cell r="S12467">
            <v>55</v>
          </cell>
        </row>
        <row r="12468">
          <cell r="A12468" t="str">
            <v>530210041All</v>
          </cell>
          <cell r="B12468">
            <v>134</v>
          </cell>
          <cell r="R12468" t="str">
            <v>530130011All</v>
          </cell>
          <cell r="S12468">
            <v>45</v>
          </cell>
        </row>
        <row r="12469">
          <cell r="A12469" t="str">
            <v>530210067All</v>
          </cell>
          <cell r="B12469">
            <v>1960</v>
          </cell>
          <cell r="R12469" t="str">
            <v>530130016All</v>
          </cell>
          <cell r="S12469">
            <v>45</v>
          </cell>
        </row>
        <row r="12470">
          <cell r="A12470" t="str">
            <v>530230011All</v>
          </cell>
          <cell r="B12470">
            <v>39</v>
          </cell>
          <cell r="R12470" t="str">
            <v>530130047GAD/GASAll</v>
          </cell>
          <cell r="S12470">
            <v>916</v>
          </cell>
        </row>
        <row r="12471">
          <cell r="A12471" t="str">
            <v>530230016All</v>
          </cell>
          <cell r="B12471">
            <v>42</v>
          </cell>
          <cell r="R12471" t="str">
            <v>530130047GARAll</v>
          </cell>
          <cell r="S12471">
            <v>911</v>
          </cell>
        </row>
        <row r="12472">
          <cell r="A12472" t="str">
            <v>530230067All</v>
          </cell>
          <cell r="B12472">
            <v>1120</v>
          </cell>
          <cell r="R12472" t="str">
            <v>530130067All</v>
          </cell>
          <cell r="S12472">
            <v>1266</v>
          </cell>
        </row>
        <row r="12473">
          <cell r="A12473" t="str">
            <v>530230091All</v>
          </cell>
          <cell r="B12473">
            <v>39</v>
          </cell>
          <cell r="R12473" t="str">
            <v>530130091All</v>
          </cell>
          <cell r="S12473">
            <v>45</v>
          </cell>
        </row>
        <row r="12474">
          <cell r="A12474" t="str">
            <v>530230130All</v>
          </cell>
          <cell r="B12474">
            <v>509</v>
          </cell>
          <cell r="R12474" t="str">
            <v>530130130All</v>
          </cell>
          <cell r="S12474">
            <v>589</v>
          </cell>
        </row>
        <row r="12475">
          <cell r="A12475" t="str">
            <v>530230711All</v>
          </cell>
          <cell r="B12475">
            <v>793</v>
          </cell>
          <cell r="R12475" t="str">
            <v>530130401All</v>
          </cell>
          <cell r="S12475">
            <v>770</v>
          </cell>
        </row>
        <row r="12476">
          <cell r="A12476" t="str">
            <v>530250011All</v>
          </cell>
          <cell r="B12476">
            <v>45</v>
          </cell>
          <cell r="R12476" t="str">
            <v>530130711All</v>
          </cell>
          <cell r="S12476">
            <v>805</v>
          </cell>
        </row>
        <row r="12477">
          <cell r="A12477" t="str">
            <v>530250011Irrigated</v>
          </cell>
          <cell r="B12477">
            <v>79</v>
          </cell>
          <cell r="R12477" t="str">
            <v>530150011All</v>
          </cell>
          <cell r="S12477">
            <v>55</v>
          </cell>
        </row>
        <row r="12478">
          <cell r="A12478" t="str">
            <v>530250011Nonirrigated</v>
          </cell>
          <cell r="B12478">
            <v>33</v>
          </cell>
          <cell r="R12478" t="str">
            <v>530170011All</v>
          </cell>
          <cell r="S12478">
            <v>29</v>
          </cell>
        </row>
        <row r="12479">
          <cell r="A12479" t="str">
            <v>530250016All</v>
          </cell>
          <cell r="B12479">
            <v>68</v>
          </cell>
          <cell r="R12479" t="str">
            <v>530170016All</v>
          </cell>
          <cell r="S12479">
            <v>34</v>
          </cell>
        </row>
        <row r="12480">
          <cell r="A12480" t="str">
            <v>530250041All</v>
          </cell>
          <cell r="B12480">
            <v>141</v>
          </cell>
          <cell r="R12480" t="str">
            <v>530170067All</v>
          </cell>
          <cell r="S12480">
            <v>1127</v>
          </cell>
        </row>
        <row r="12481">
          <cell r="A12481" t="str">
            <v>530250067All</v>
          </cell>
          <cell r="B12481">
            <v>1960</v>
          </cell>
          <cell r="R12481" t="str">
            <v>530170091All</v>
          </cell>
          <cell r="S12481">
            <v>27</v>
          </cell>
        </row>
        <row r="12482">
          <cell r="A12482" t="str">
            <v>530250091All</v>
          </cell>
          <cell r="B12482">
            <v>37</v>
          </cell>
          <cell r="R12482" t="str">
            <v>530170711All</v>
          </cell>
          <cell r="S12482">
            <v>811</v>
          </cell>
        </row>
        <row r="12483">
          <cell r="A12483" t="str">
            <v>530270041All</v>
          </cell>
          <cell r="B12483">
            <v>61</v>
          </cell>
          <cell r="R12483" t="str">
            <v>530190011All</v>
          </cell>
          <cell r="S12483">
            <v>25</v>
          </cell>
        </row>
        <row r="12484">
          <cell r="A12484" t="str">
            <v>530290011All</v>
          </cell>
          <cell r="B12484">
            <v>55</v>
          </cell>
          <cell r="R12484" t="str">
            <v>530190016All</v>
          </cell>
          <cell r="S12484">
            <v>39</v>
          </cell>
        </row>
        <row r="12485">
          <cell r="A12485" t="str">
            <v>530290041All</v>
          </cell>
          <cell r="B12485">
            <v>13</v>
          </cell>
          <cell r="R12485" t="str">
            <v>530210011All</v>
          </cell>
          <cell r="S12485">
            <v>38</v>
          </cell>
        </row>
        <row r="12486">
          <cell r="A12486" t="str">
            <v>530290041Irrigated</v>
          </cell>
          <cell r="B12486">
            <v>14</v>
          </cell>
          <cell r="R12486" t="str">
            <v>530210011Irrigated</v>
          </cell>
          <cell r="S12486">
            <v>82</v>
          </cell>
        </row>
        <row r="12487">
          <cell r="A12487" t="str">
            <v>530290041Nonirrigated</v>
          </cell>
          <cell r="B12487">
            <v>13</v>
          </cell>
          <cell r="R12487" t="str">
            <v>530210011NonIrrigated</v>
          </cell>
          <cell r="S12487">
            <v>25</v>
          </cell>
        </row>
        <row r="12488">
          <cell r="A12488" t="str">
            <v>530290091All</v>
          </cell>
          <cell r="B12488">
            <v>55</v>
          </cell>
          <cell r="R12488" t="str">
            <v>530210041All</v>
          </cell>
          <cell r="S12488">
            <v>134</v>
          </cell>
        </row>
        <row r="12489">
          <cell r="A12489" t="str">
            <v>530330041All</v>
          </cell>
          <cell r="B12489">
            <v>60</v>
          </cell>
          <cell r="R12489" t="str">
            <v>530210067All</v>
          </cell>
          <cell r="S12489">
            <v>1960</v>
          </cell>
        </row>
        <row r="12490">
          <cell r="A12490" t="str">
            <v>530370011All</v>
          </cell>
          <cell r="B12490">
            <v>18</v>
          </cell>
          <cell r="R12490" t="str">
            <v>530230011All</v>
          </cell>
          <cell r="S12490">
            <v>39</v>
          </cell>
        </row>
        <row r="12491">
          <cell r="A12491" t="str">
            <v>530370016All</v>
          </cell>
          <cell r="B12491">
            <v>56</v>
          </cell>
          <cell r="R12491" t="str">
            <v>530230016All</v>
          </cell>
          <cell r="S12491">
            <v>42</v>
          </cell>
        </row>
        <row r="12492">
          <cell r="A12492" t="str">
            <v>530370041All</v>
          </cell>
          <cell r="B12492">
            <v>116</v>
          </cell>
          <cell r="R12492" t="str">
            <v>530230067All</v>
          </cell>
          <cell r="S12492">
            <v>1120</v>
          </cell>
        </row>
        <row r="12493">
          <cell r="A12493" t="str">
            <v>530390011All</v>
          </cell>
          <cell r="B12493">
            <v>21</v>
          </cell>
          <cell r="R12493" t="str">
            <v>530230091All</v>
          </cell>
          <cell r="S12493">
            <v>39</v>
          </cell>
        </row>
        <row r="12494">
          <cell r="A12494" t="str">
            <v>530390016All</v>
          </cell>
          <cell r="B12494">
            <v>27</v>
          </cell>
          <cell r="R12494" t="str">
            <v>530230130All</v>
          </cell>
          <cell r="S12494">
            <v>509</v>
          </cell>
        </row>
        <row r="12495">
          <cell r="A12495" t="str">
            <v>530390041All</v>
          </cell>
          <cell r="B12495">
            <v>123</v>
          </cell>
          <cell r="R12495" t="str">
            <v>530230711All</v>
          </cell>
          <cell r="S12495">
            <v>793</v>
          </cell>
        </row>
        <row r="12496">
          <cell r="A12496" t="str">
            <v>530390091All</v>
          </cell>
          <cell r="B12496">
            <v>21</v>
          </cell>
          <cell r="R12496" t="str">
            <v>530250011All</v>
          </cell>
          <cell r="S12496">
            <v>45</v>
          </cell>
        </row>
        <row r="12497">
          <cell r="A12497" t="str">
            <v>530410011All</v>
          </cell>
          <cell r="B12497">
            <v>48</v>
          </cell>
          <cell r="R12497" t="str">
            <v>530250011Irrigated</v>
          </cell>
          <cell r="S12497">
            <v>79</v>
          </cell>
        </row>
        <row r="12498">
          <cell r="A12498" t="str">
            <v>530410016All</v>
          </cell>
          <cell r="B12498">
            <v>53</v>
          </cell>
          <cell r="R12498" t="str">
            <v>530250011NonIrrigated</v>
          </cell>
          <cell r="S12498">
            <v>33</v>
          </cell>
        </row>
        <row r="12499">
          <cell r="A12499" t="str">
            <v>530410041All</v>
          </cell>
          <cell r="B12499">
            <v>14</v>
          </cell>
          <cell r="R12499" t="str">
            <v>530250016All</v>
          </cell>
          <cell r="S12499">
            <v>68</v>
          </cell>
        </row>
        <row r="12500">
          <cell r="A12500" t="str">
            <v>530410041Irrigated</v>
          </cell>
          <cell r="B12500">
            <v>15</v>
          </cell>
          <cell r="R12500" t="str">
            <v>530250041All</v>
          </cell>
          <cell r="S12500">
            <v>141</v>
          </cell>
        </row>
        <row r="12501">
          <cell r="A12501" t="str">
            <v>530410041Nonirrigated</v>
          </cell>
          <cell r="B12501">
            <v>14</v>
          </cell>
          <cell r="R12501" t="str">
            <v>530250067All</v>
          </cell>
          <cell r="S12501">
            <v>1960</v>
          </cell>
        </row>
        <row r="12502">
          <cell r="A12502" t="str">
            <v>530430011All</v>
          </cell>
          <cell r="B12502">
            <v>38</v>
          </cell>
          <cell r="R12502" t="str">
            <v>530250091All</v>
          </cell>
          <cell r="S12502">
            <v>37</v>
          </cell>
        </row>
        <row r="12503">
          <cell r="A12503" t="str">
            <v>530430016All</v>
          </cell>
          <cell r="B12503">
            <v>43</v>
          </cell>
          <cell r="R12503" t="str">
            <v>530270041All</v>
          </cell>
          <cell r="S12503">
            <v>61</v>
          </cell>
        </row>
        <row r="12504">
          <cell r="A12504" t="str">
            <v>530430041All</v>
          </cell>
          <cell r="B12504">
            <v>95</v>
          </cell>
          <cell r="R12504" t="str">
            <v>530290011All</v>
          </cell>
          <cell r="S12504">
            <v>55</v>
          </cell>
        </row>
        <row r="12505">
          <cell r="A12505" t="str">
            <v>530430047GAD/GASAll</v>
          </cell>
          <cell r="B12505">
            <v>700</v>
          </cell>
          <cell r="R12505" t="str">
            <v>530290041All</v>
          </cell>
          <cell r="S12505">
            <v>13</v>
          </cell>
        </row>
        <row r="12506">
          <cell r="A12506" t="str">
            <v>530430047GARAll</v>
          </cell>
          <cell r="B12506">
            <v>700</v>
          </cell>
          <cell r="R12506" t="str">
            <v>530290041Irrigated</v>
          </cell>
          <cell r="S12506">
            <v>14</v>
          </cell>
        </row>
        <row r="12507">
          <cell r="A12507" t="str">
            <v>530430067All</v>
          </cell>
          <cell r="B12507">
            <v>1079</v>
          </cell>
          <cell r="R12507" t="str">
            <v>530290041NonIrrigated</v>
          </cell>
          <cell r="S12507">
            <v>13</v>
          </cell>
        </row>
        <row r="12508">
          <cell r="A12508" t="str">
            <v>530430091All</v>
          </cell>
          <cell r="B12508">
            <v>41</v>
          </cell>
          <cell r="R12508" t="str">
            <v>530290091All</v>
          </cell>
          <cell r="S12508">
            <v>55</v>
          </cell>
        </row>
        <row r="12509">
          <cell r="A12509" t="str">
            <v>530430130All</v>
          </cell>
          <cell r="B12509">
            <v>631</v>
          </cell>
          <cell r="R12509" t="str">
            <v>530330041All</v>
          </cell>
          <cell r="S12509">
            <v>60</v>
          </cell>
        </row>
        <row r="12510">
          <cell r="A12510" t="str">
            <v>530430130Irrigated</v>
          </cell>
          <cell r="B12510">
            <v>759</v>
          </cell>
          <cell r="R12510" t="str">
            <v>530370011All</v>
          </cell>
          <cell r="S12510">
            <v>18</v>
          </cell>
        </row>
        <row r="12511">
          <cell r="A12511" t="str">
            <v>530430130Nonirrigated</v>
          </cell>
          <cell r="B12511">
            <v>526</v>
          </cell>
          <cell r="R12511" t="str">
            <v>530370016All</v>
          </cell>
          <cell r="S12511">
            <v>56</v>
          </cell>
        </row>
        <row r="12512">
          <cell r="A12512" t="str">
            <v>530430711All</v>
          </cell>
          <cell r="B12512">
            <v>1233</v>
          </cell>
          <cell r="R12512" t="str">
            <v>530370041All</v>
          </cell>
          <cell r="S12512">
            <v>116</v>
          </cell>
        </row>
        <row r="12513">
          <cell r="A12513" t="str">
            <v>530430711Irrigated</v>
          </cell>
          <cell r="B12513">
            <v>1547</v>
          </cell>
          <cell r="R12513" t="str">
            <v>530390011All</v>
          </cell>
          <cell r="S12513">
            <v>21</v>
          </cell>
        </row>
        <row r="12514">
          <cell r="A12514" t="str">
            <v>530430711Nonirrigated</v>
          </cell>
          <cell r="B12514">
            <v>981</v>
          </cell>
          <cell r="R12514" t="str">
            <v>530390016All</v>
          </cell>
          <cell r="S12514">
            <v>27</v>
          </cell>
        </row>
        <row r="12515">
          <cell r="A12515" t="str">
            <v>530470011All</v>
          </cell>
          <cell r="B12515">
            <v>27</v>
          </cell>
          <cell r="R12515" t="str">
            <v>530390041All</v>
          </cell>
          <cell r="S12515">
            <v>123</v>
          </cell>
        </row>
        <row r="12516">
          <cell r="A12516" t="str">
            <v>530470016All</v>
          </cell>
          <cell r="B12516">
            <v>31</v>
          </cell>
          <cell r="R12516" t="str">
            <v>530390091All</v>
          </cell>
          <cell r="S12516">
            <v>21</v>
          </cell>
        </row>
        <row r="12517">
          <cell r="A12517" t="str">
            <v>530470016Irrigated</v>
          </cell>
          <cell r="B12517">
            <v>44</v>
          </cell>
          <cell r="R12517" t="str">
            <v>530410011All</v>
          </cell>
          <cell r="S12517">
            <v>48</v>
          </cell>
        </row>
        <row r="12518">
          <cell r="A12518" t="str">
            <v>530470016Nonirrigated</v>
          </cell>
          <cell r="B12518">
            <v>22</v>
          </cell>
          <cell r="R12518" t="str">
            <v>530410016All</v>
          </cell>
          <cell r="S12518">
            <v>53</v>
          </cell>
        </row>
        <row r="12519">
          <cell r="A12519" t="str">
            <v>530470041All</v>
          </cell>
          <cell r="B12519">
            <v>116</v>
          </cell>
          <cell r="R12519" t="str">
            <v>530410041All</v>
          </cell>
          <cell r="S12519">
            <v>14</v>
          </cell>
        </row>
        <row r="12520">
          <cell r="A12520" t="str">
            <v>530470711All</v>
          </cell>
          <cell r="B12520">
            <v>672</v>
          </cell>
          <cell r="R12520" t="str">
            <v>530410041Irrigated</v>
          </cell>
          <cell r="S12520">
            <v>15</v>
          </cell>
        </row>
        <row r="12521">
          <cell r="A12521" t="str">
            <v>530510011All</v>
          </cell>
          <cell r="B12521">
            <v>32</v>
          </cell>
          <cell r="R12521" t="str">
            <v>530410041NonIrrigated</v>
          </cell>
          <cell r="S12521">
            <v>14</v>
          </cell>
        </row>
        <row r="12522">
          <cell r="A12522" t="str">
            <v>530510016All</v>
          </cell>
          <cell r="B12522">
            <v>35</v>
          </cell>
          <cell r="R12522" t="str">
            <v>530430011All</v>
          </cell>
          <cell r="S12522">
            <v>38</v>
          </cell>
        </row>
        <row r="12523">
          <cell r="A12523" t="str">
            <v>530530041All</v>
          </cell>
          <cell r="B12523">
            <v>60</v>
          </cell>
          <cell r="R12523" t="str">
            <v>530430016All</v>
          </cell>
          <cell r="S12523">
            <v>43</v>
          </cell>
        </row>
        <row r="12524">
          <cell r="A12524" t="str">
            <v>530570011All</v>
          </cell>
          <cell r="B12524">
            <v>49</v>
          </cell>
          <cell r="R12524" t="str">
            <v>530430041All</v>
          </cell>
          <cell r="S12524">
            <v>95</v>
          </cell>
        </row>
        <row r="12525">
          <cell r="A12525" t="str">
            <v>530570016All</v>
          </cell>
          <cell r="B12525">
            <v>53</v>
          </cell>
          <cell r="R12525" t="str">
            <v>530430047GAD/GASAll</v>
          </cell>
          <cell r="S12525">
            <v>700</v>
          </cell>
        </row>
        <row r="12526">
          <cell r="A12526" t="str">
            <v>530570091All</v>
          </cell>
          <cell r="B12526">
            <v>55</v>
          </cell>
          <cell r="R12526" t="str">
            <v>530430047GARAll</v>
          </cell>
          <cell r="S12526">
            <v>700</v>
          </cell>
        </row>
        <row r="12527">
          <cell r="A12527" t="str">
            <v>530610011All</v>
          </cell>
          <cell r="B12527">
            <v>51</v>
          </cell>
          <cell r="R12527" t="str">
            <v>530430067All</v>
          </cell>
          <cell r="S12527">
            <v>1079</v>
          </cell>
        </row>
        <row r="12528">
          <cell r="A12528" t="str">
            <v>530610016All</v>
          </cell>
          <cell r="B12528">
            <v>50</v>
          </cell>
          <cell r="R12528" t="str">
            <v>530430091All</v>
          </cell>
          <cell r="S12528">
            <v>41</v>
          </cell>
        </row>
        <row r="12529">
          <cell r="A12529" t="str">
            <v>530610041All</v>
          </cell>
          <cell r="B12529">
            <v>61</v>
          </cell>
          <cell r="R12529" t="str">
            <v>530430130All</v>
          </cell>
          <cell r="S12529">
            <v>631</v>
          </cell>
        </row>
        <row r="12530">
          <cell r="A12530" t="str">
            <v>530610091All</v>
          </cell>
          <cell r="B12530">
            <v>55</v>
          </cell>
          <cell r="R12530" t="str">
            <v>530430130Irrigated</v>
          </cell>
          <cell r="S12530">
            <v>759</v>
          </cell>
        </row>
        <row r="12531">
          <cell r="A12531" t="str">
            <v>530630011All</v>
          </cell>
          <cell r="B12531">
            <v>43</v>
          </cell>
          <cell r="R12531" t="str">
            <v>530430130NonIrrigated</v>
          </cell>
          <cell r="S12531">
            <v>526</v>
          </cell>
        </row>
        <row r="12532">
          <cell r="A12532" t="str">
            <v>530630016All</v>
          </cell>
          <cell r="B12532">
            <v>36</v>
          </cell>
          <cell r="R12532" t="str">
            <v>530430711All</v>
          </cell>
          <cell r="S12532">
            <v>1233</v>
          </cell>
        </row>
        <row r="12533">
          <cell r="A12533" t="str">
            <v>530630047GAD/GASNonirrigated</v>
          </cell>
          <cell r="B12533">
            <v>814</v>
          </cell>
          <cell r="R12533" t="str">
            <v>530430711Irrigated</v>
          </cell>
          <cell r="S12533">
            <v>1547</v>
          </cell>
        </row>
        <row r="12534">
          <cell r="A12534" t="str">
            <v>530630047GARAll</v>
          </cell>
          <cell r="B12534">
            <v>788</v>
          </cell>
          <cell r="R12534" t="str">
            <v>530430711NonIrrigated</v>
          </cell>
          <cell r="S12534">
            <v>981</v>
          </cell>
        </row>
        <row r="12535">
          <cell r="A12535" t="str">
            <v>530630067All</v>
          </cell>
          <cell r="B12535">
            <v>1215</v>
          </cell>
          <cell r="R12535" t="str">
            <v>530470011All</v>
          </cell>
          <cell r="S12535">
            <v>27</v>
          </cell>
        </row>
        <row r="12536">
          <cell r="A12536" t="str">
            <v>530630091All</v>
          </cell>
          <cell r="B12536">
            <v>39</v>
          </cell>
          <cell r="R12536" t="str">
            <v>530470016All</v>
          </cell>
          <cell r="S12536">
            <v>31</v>
          </cell>
        </row>
        <row r="12537">
          <cell r="A12537" t="str">
            <v>530630130All</v>
          </cell>
          <cell r="B12537">
            <v>518</v>
          </cell>
          <cell r="R12537" t="str">
            <v>530470016Irrigated</v>
          </cell>
          <cell r="S12537">
            <v>44</v>
          </cell>
        </row>
        <row r="12538">
          <cell r="A12538" t="str">
            <v>530630401All</v>
          </cell>
          <cell r="B12538">
            <v>892</v>
          </cell>
          <cell r="R12538" t="str">
            <v>530470016NonIrrigated</v>
          </cell>
          <cell r="S12538">
            <v>22</v>
          </cell>
        </row>
        <row r="12539">
          <cell r="A12539" t="str">
            <v>530630711All</v>
          </cell>
          <cell r="B12539">
            <v>738</v>
          </cell>
          <cell r="R12539" t="str">
            <v>530470041All</v>
          </cell>
          <cell r="S12539">
            <v>116</v>
          </cell>
        </row>
        <row r="12540">
          <cell r="A12540" t="str">
            <v>530650011All</v>
          </cell>
          <cell r="B12540">
            <v>39</v>
          </cell>
          <cell r="R12540" t="str">
            <v>530470711All</v>
          </cell>
          <cell r="S12540">
            <v>672</v>
          </cell>
        </row>
        <row r="12541">
          <cell r="A12541" t="str">
            <v>530650016All</v>
          </cell>
          <cell r="B12541">
            <v>36</v>
          </cell>
          <cell r="R12541" t="str">
            <v>530510011All</v>
          </cell>
          <cell r="S12541">
            <v>32</v>
          </cell>
        </row>
        <row r="12542">
          <cell r="A12542" t="str">
            <v>530650041All</v>
          </cell>
          <cell r="B12542">
            <v>95</v>
          </cell>
          <cell r="R12542" t="str">
            <v>530510016All</v>
          </cell>
          <cell r="S12542">
            <v>35</v>
          </cell>
        </row>
        <row r="12543">
          <cell r="A12543" t="str">
            <v>530650091All</v>
          </cell>
          <cell r="B12543">
            <v>36</v>
          </cell>
          <cell r="R12543" t="str">
            <v>530530041All</v>
          </cell>
          <cell r="S12543">
            <v>60</v>
          </cell>
        </row>
        <row r="12544">
          <cell r="A12544" t="str">
            <v>530650711All</v>
          </cell>
          <cell r="B12544">
            <v>1126</v>
          </cell>
          <cell r="R12544" t="str">
            <v>530570011All</v>
          </cell>
          <cell r="S12544">
            <v>49</v>
          </cell>
        </row>
        <row r="12545">
          <cell r="A12545" t="str">
            <v>530670041All</v>
          </cell>
          <cell r="B12545">
            <v>62</v>
          </cell>
          <cell r="R12545" t="str">
            <v>530570016All</v>
          </cell>
          <cell r="S12545">
            <v>53</v>
          </cell>
        </row>
        <row r="12546">
          <cell r="A12546" t="str">
            <v>530710011All</v>
          </cell>
          <cell r="B12546">
            <v>47</v>
          </cell>
          <cell r="R12546" t="str">
            <v>530570091All</v>
          </cell>
          <cell r="S12546">
            <v>55</v>
          </cell>
        </row>
        <row r="12547">
          <cell r="A12547" t="str">
            <v>530710016All</v>
          </cell>
          <cell r="B12547">
            <v>48</v>
          </cell>
          <cell r="R12547" t="str">
            <v>530610011All</v>
          </cell>
          <cell r="S12547">
            <v>51</v>
          </cell>
        </row>
        <row r="12548">
          <cell r="A12548" t="str">
            <v>530710041All</v>
          </cell>
          <cell r="B12548">
            <v>167</v>
          </cell>
          <cell r="R12548" t="str">
            <v>530610016All</v>
          </cell>
          <cell r="S12548">
            <v>50</v>
          </cell>
        </row>
        <row r="12549">
          <cell r="A12549" t="str">
            <v>530710047GAD/GASAll</v>
          </cell>
          <cell r="B12549">
            <v>980</v>
          </cell>
          <cell r="R12549" t="str">
            <v>530610041All</v>
          </cell>
          <cell r="S12549">
            <v>61</v>
          </cell>
        </row>
        <row r="12550">
          <cell r="A12550" t="str">
            <v>530710047GARAll</v>
          </cell>
          <cell r="B12550">
            <v>930</v>
          </cell>
          <cell r="R12550" t="str">
            <v>530610091All</v>
          </cell>
          <cell r="S12550">
            <v>55</v>
          </cell>
        </row>
        <row r="12551">
          <cell r="A12551" t="str">
            <v>530710067All</v>
          </cell>
          <cell r="B12551">
            <v>1355</v>
          </cell>
          <cell r="R12551" t="str">
            <v>530630011All</v>
          </cell>
          <cell r="S12551">
            <v>43</v>
          </cell>
        </row>
        <row r="12552">
          <cell r="A12552" t="str">
            <v>530710081All</v>
          </cell>
          <cell r="B12552">
            <v>32</v>
          </cell>
          <cell r="R12552" t="str">
            <v>530630016All</v>
          </cell>
          <cell r="S12552">
            <v>36</v>
          </cell>
        </row>
        <row r="12553">
          <cell r="A12553" t="str">
            <v>530710091All</v>
          </cell>
          <cell r="B12553">
            <v>36</v>
          </cell>
          <cell r="R12553" t="str">
            <v>530630047GAD/GASNonIrrigated</v>
          </cell>
          <cell r="S12553">
            <v>814</v>
          </cell>
        </row>
        <row r="12554">
          <cell r="A12554" t="str">
            <v>530710129All</v>
          </cell>
          <cell r="B12554">
            <v>1512</v>
          </cell>
          <cell r="R12554" t="str">
            <v>530630047GARAll</v>
          </cell>
          <cell r="S12554">
            <v>788</v>
          </cell>
        </row>
        <row r="12555">
          <cell r="A12555" t="str">
            <v>530710130All</v>
          </cell>
          <cell r="B12555">
            <v>687</v>
          </cell>
          <cell r="R12555" t="str">
            <v>530630067All</v>
          </cell>
          <cell r="S12555">
            <v>1215</v>
          </cell>
        </row>
        <row r="12556">
          <cell r="A12556" t="str">
            <v>530710401All</v>
          </cell>
          <cell r="B12556">
            <v>956</v>
          </cell>
          <cell r="R12556" t="str">
            <v>530630091All</v>
          </cell>
          <cell r="S12556">
            <v>39</v>
          </cell>
        </row>
        <row r="12557">
          <cell r="A12557" t="str">
            <v>530710711All</v>
          </cell>
          <cell r="B12557">
            <v>1106</v>
          </cell>
          <cell r="R12557" t="str">
            <v>530630130All</v>
          </cell>
          <cell r="S12557">
            <v>518</v>
          </cell>
        </row>
        <row r="12558">
          <cell r="A12558" t="str">
            <v>530730011All</v>
          </cell>
          <cell r="B12558">
            <v>55</v>
          </cell>
          <cell r="R12558" t="str">
            <v>530630401All</v>
          </cell>
          <cell r="S12558">
            <v>892</v>
          </cell>
        </row>
        <row r="12559">
          <cell r="A12559" t="str">
            <v>530730016All</v>
          </cell>
          <cell r="B12559">
            <v>55</v>
          </cell>
          <cell r="R12559" t="str">
            <v>530630711All</v>
          </cell>
          <cell r="S12559">
            <v>738</v>
          </cell>
        </row>
        <row r="12560">
          <cell r="A12560" t="str">
            <v>530750011All</v>
          </cell>
          <cell r="B12560">
            <v>49</v>
          </cell>
          <cell r="R12560" t="str">
            <v>530650011All</v>
          </cell>
          <cell r="S12560">
            <v>39</v>
          </cell>
        </row>
        <row r="12561">
          <cell r="A12561" t="str">
            <v>530750016All</v>
          </cell>
          <cell r="B12561">
            <v>47</v>
          </cell>
          <cell r="R12561" t="str">
            <v>530650016All</v>
          </cell>
          <cell r="S12561">
            <v>36</v>
          </cell>
        </row>
        <row r="12562">
          <cell r="A12562" t="str">
            <v>530750016Irrigated</v>
          </cell>
          <cell r="B12562">
            <v>49</v>
          </cell>
          <cell r="R12562" t="str">
            <v>530650041All</v>
          </cell>
          <cell r="S12562">
            <v>95</v>
          </cell>
        </row>
        <row r="12563">
          <cell r="A12563" t="str">
            <v>530750016Nonirrigated</v>
          </cell>
          <cell r="B12563">
            <v>46</v>
          </cell>
          <cell r="R12563" t="str">
            <v>530650091All</v>
          </cell>
          <cell r="S12563">
            <v>36</v>
          </cell>
        </row>
        <row r="12564">
          <cell r="A12564" t="str">
            <v>530750047GAD/GASAll</v>
          </cell>
          <cell r="B12564">
            <v>819</v>
          </cell>
          <cell r="R12564" t="str">
            <v>530650711All</v>
          </cell>
          <cell r="S12564">
            <v>1126</v>
          </cell>
        </row>
        <row r="12565">
          <cell r="A12565" t="str">
            <v>530750047GARAll</v>
          </cell>
          <cell r="B12565">
            <v>908</v>
          </cell>
          <cell r="R12565" t="str">
            <v>530670041All</v>
          </cell>
          <cell r="S12565">
            <v>62</v>
          </cell>
        </row>
        <row r="12566">
          <cell r="A12566" t="str">
            <v>530750067All</v>
          </cell>
          <cell r="B12566">
            <v>1319</v>
          </cell>
          <cell r="R12566" t="str">
            <v>530710011All</v>
          </cell>
          <cell r="S12566">
            <v>47</v>
          </cell>
        </row>
        <row r="12567">
          <cell r="A12567" t="str">
            <v>530750091All</v>
          </cell>
          <cell r="B12567">
            <v>48</v>
          </cell>
          <cell r="R12567" t="str">
            <v>530710016All</v>
          </cell>
          <cell r="S12567">
            <v>48</v>
          </cell>
        </row>
        <row r="12568">
          <cell r="A12568" t="str">
            <v>530750129All</v>
          </cell>
          <cell r="B12568">
            <v>1379</v>
          </cell>
          <cell r="R12568" t="str">
            <v>530710041All</v>
          </cell>
          <cell r="S12568">
            <v>167</v>
          </cell>
        </row>
        <row r="12569">
          <cell r="A12569" t="str">
            <v>530750130All</v>
          </cell>
          <cell r="B12569">
            <v>607</v>
          </cell>
          <cell r="R12569" t="str">
            <v>530710047GAD/GASAll</v>
          </cell>
          <cell r="S12569">
            <v>980</v>
          </cell>
        </row>
        <row r="12570">
          <cell r="A12570" t="str">
            <v>530750401All</v>
          </cell>
          <cell r="B12570">
            <v>955</v>
          </cell>
          <cell r="R12570" t="str">
            <v>530710047GARAll</v>
          </cell>
          <cell r="S12570">
            <v>930</v>
          </cell>
        </row>
        <row r="12571">
          <cell r="A12571" t="str">
            <v>530750711All</v>
          </cell>
          <cell r="B12571">
            <v>1154</v>
          </cell>
          <cell r="R12571" t="str">
            <v>530710067All</v>
          </cell>
          <cell r="S12571">
            <v>1355</v>
          </cell>
        </row>
        <row r="12572">
          <cell r="A12572" t="str">
            <v>530770011All</v>
          </cell>
          <cell r="B12572">
            <v>51</v>
          </cell>
          <cell r="R12572" t="str">
            <v>530710081All</v>
          </cell>
          <cell r="S12572">
            <v>32</v>
          </cell>
        </row>
        <row r="12573">
          <cell r="A12573" t="str">
            <v>530770011Irrigated</v>
          </cell>
          <cell r="B12573">
            <v>80</v>
          </cell>
          <cell r="R12573" t="str">
            <v>530710091All</v>
          </cell>
          <cell r="S12573">
            <v>36</v>
          </cell>
        </row>
        <row r="12574">
          <cell r="A12574" t="str">
            <v>530770011Nonirrigated</v>
          </cell>
          <cell r="B12574">
            <v>15</v>
          </cell>
          <cell r="R12574" t="str">
            <v>530710129All</v>
          </cell>
          <cell r="S12574">
            <v>1512</v>
          </cell>
        </row>
        <row r="12575">
          <cell r="A12575" t="str">
            <v>530770016All</v>
          </cell>
          <cell r="B12575">
            <v>65</v>
          </cell>
          <cell r="R12575" t="str">
            <v>530710130All</v>
          </cell>
          <cell r="S12575">
            <v>687</v>
          </cell>
        </row>
        <row r="12576">
          <cell r="A12576" t="str">
            <v>530770041All</v>
          </cell>
          <cell r="B12576">
            <v>128</v>
          </cell>
          <cell r="R12576" t="str">
            <v>530710401All</v>
          </cell>
          <cell r="S12576">
            <v>956</v>
          </cell>
        </row>
        <row r="12577">
          <cell r="A12577" t="str">
            <v>540010016All</v>
          </cell>
          <cell r="B12577">
            <v>34</v>
          </cell>
          <cell r="R12577" t="str">
            <v>530710711All</v>
          </cell>
          <cell r="S12577">
            <v>1106</v>
          </cell>
        </row>
        <row r="12578">
          <cell r="A12578" t="str">
            <v>540010041All</v>
          </cell>
          <cell r="B12578">
            <v>62</v>
          </cell>
          <cell r="R12578" t="str">
            <v>530730011All</v>
          </cell>
          <cell r="S12578">
            <v>55</v>
          </cell>
        </row>
        <row r="12579">
          <cell r="A12579" t="str">
            <v>540030011All</v>
          </cell>
          <cell r="B12579">
            <v>36</v>
          </cell>
          <cell r="R12579" t="str">
            <v>530730016All</v>
          </cell>
          <cell r="S12579">
            <v>55</v>
          </cell>
        </row>
        <row r="12580">
          <cell r="A12580" t="str">
            <v>540030016All</v>
          </cell>
          <cell r="B12580">
            <v>34</v>
          </cell>
          <cell r="R12580" t="str">
            <v>530750011All</v>
          </cell>
          <cell r="S12580">
            <v>49</v>
          </cell>
        </row>
        <row r="12581">
          <cell r="A12581" t="str">
            <v>540030041All</v>
          </cell>
          <cell r="B12581">
            <v>64</v>
          </cell>
          <cell r="R12581" t="str">
            <v>530750016All</v>
          </cell>
          <cell r="S12581">
            <v>47</v>
          </cell>
        </row>
        <row r="12582">
          <cell r="A12582" t="str">
            <v>540030081All</v>
          </cell>
          <cell r="B12582">
            <v>25</v>
          </cell>
          <cell r="R12582" t="str">
            <v>530750016Irrigated</v>
          </cell>
          <cell r="S12582">
            <v>49</v>
          </cell>
        </row>
        <row r="12583">
          <cell r="A12583" t="str">
            <v>540070041All</v>
          </cell>
          <cell r="B12583">
            <v>62</v>
          </cell>
          <cell r="R12583" t="str">
            <v>530750016NonIrrigated</v>
          </cell>
          <cell r="S12583">
            <v>46</v>
          </cell>
        </row>
        <row r="12584">
          <cell r="A12584" t="str">
            <v>540090016All</v>
          </cell>
          <cell r="B12584">
            <v>34</v>
          </cell>
          <cell r="R12584" t="str">
            <v>530750047GAD/GASAll</v>
          </cell>
          <cell r="S12584">
            <v>819</v>
          </cell>
        </row>
        <row r="12585">
          <cell r="A12585" t="str">
            <v>540090041All</v>
          </cell>
          <cell r="B12585">
            <v>62</v>
          </cell>
          <cell r="R12585" t="str">
            <v>530750047GARAll</v>
          </cell>
          <cell r="S12585">
            <v>908</v>
          </cell>
        </row>
        <row r="12586">
          <cell r="A12586" t="str">
            <v>540110011All</v>
          </cell>
          <cell r="B12586">
            <v>32</v>
          </cell>
          <cell r="R12586" t="str">
            <v>530750067All</v>
          </cell>
          <cell r="S12586">
            <v>1319</v>
          </cell>
        </row>
        <row r="12587">
          <cell r="A12587" t="str">
            <v>540110041All</v>
          </cell>
          <cell r="B12587">
            <v>62</v>
          </cell>
          <cell r="R12587" t="str">
            <v>530750091All</v>
          </cell>
          <cell r="S12587">
            <v>48</v>
          </cell>
        </row>
        <row r="12588">
          <cell r="A12588" t="str">
            <v>540130041All</v>
          </cell>
          <cell r="B12588">
            <v>62</v>
          </cell>
          <cell r="R12588" t="str">
            <v>530750129All</v>
          </cell>
          <cell r="S12588">
            <v>1379</v>
          </cell>
        </row>
        <row r="12589">
          <cell r="A12589" t="str">
            <v>540190016All</v>
          </cell>
          <cell r="B12589">
            <v>34</v>
          </cell>
          <cell r="R12589" t="str">
            <v>530750130All</v>
          </cell>
          <cell r="S12589">
            <v>607</v>
          </cell>
        </row>
        <row r="12590">
          <cell r="A12590" t="str">
            <v>540190041All</v>
          </cell>
          <cell r="B12590">
            <v>62</v>
          </cell>
          <cell r="R12590" t="str">
            <v>530750401All</v>
          </cell>
          <cell r="S12590">
            <v>955</v>
          </cell>
        </row>
        <row r="12591">
          <cell r="A12591" t="str">
            <v>540210041All</v>
          </cell>
          <cell r="B12591">
            <v>62</v>
          </cell>
          <cell r="R12591" t="str">
            <v>530750711All</v>
          </cell>
          <cell r="S12591">
            <v>1154</v>
          </cell>
        </row>
        <row r="12592">
          <cell r="A12592" t="str">
            <v>540230011All</v>
          </cell>
          <cell r="B12592">
            <v>32</v>
          </cell>
          <cell r="R12592" t="str">
            <v>530770011All</v>
          </cell>
          <cell r="S12592">
            <v>51</v>
          </cell>
        </row>
        <row r="12593">
          <cell r="A12593" t="str">
            <v>540230016All</v>
          </cell>
          <cell r="B12593">
            <v>34</v>
          </cell>
          <cell r="R12593" t="str">
            <v>530770011Irrigated</v>
          </cell>
          <cell r="S12593">
            <v>80</v>
          </cell>
        </row>
        <row r="12594">
          <cell r="A12594" t="str">
            <v>540230041All</v>
          </cell>
          <cell r="B12594">
            <v>62</v>
          </cell>
          <cell r="R12594" t="str">
            <v>530770011NonIrrigated</v>
          </cell>
          <cell r="S12594">
            <v>15</v>
          </cell>
        </row>
        <row r="12595">
          <cell r="A12595" t="str">
            <v>540250011All</v>
          </cell>
          <cell r="B12595">
            <v>32</v>
          </cell>
          <cell r="R12595" t="str">
            <v>530770016All</v>
          </cell>
          <cell r="S12595">
            <v>65</v>
          </cell>
        </row>
        <row r="12596">
          <cell r="A12596" t="str">
            <v>540250016All</v>
          </cell>
          <cell r="B12596">
            <v>36</v>
          </cell>
          <cell r="R12596" t="str">
            <v>530770041All</v>
          </cell>
          <cell r="S12596">
            <v>128</v>
          </cell>
        </row>
        <row r="12597">
          <cell r="A12597" t="str">
            <v>540250041All</v>
          </cell>
          <cell r="B12597">
            <v>62</v>
          </cell>
          <cell r="R12597" t="str">
            <v>540010016All</v>
          </cell>
          <cell r="S12597">
            <v>34</v>
          </cell>
        </row>
        <row r="12598">
          <cell r="A12598" t="str">
            <v>540270011All</v>
          </cell>
          <cell r="B12598">
            <v>32</v>
          </cell>
          <cell r="R12598" t="str">
            <v>540010041All</v>
          </cell>
          <cell r="S12598">
            <v>62</v>
          </cell>
        </row>
        <row r="12599">
          <cell r="A12599" t="str">
            <v>540270016All</v>
          </cell>
          <cell r="B12599">
            <v>36</v>
          </cell>
          <cell r="R12599" t="str">
            <v>540030011All</v>
          </cell>
          <cell r="S12599">
            <v>36</v>
          </cell>
        </row>
        <row r="12600">
          <cell r="A12600" t="str">
            <v>540270041All</v>
          </cell>
          <cell r="B12600">
            <v>62</v>
          </cell>
          <cell r="R12600" t="str">
            <v>540030016All</v>
          </cell>
          <cell r="S12600">
            <v>34</v>
          </cell>
        </row>
        <row r="12601">
          <cell r="A12601" t="str">
            <v>540270081All</v>
          </cell>
          <cell r="B12601">
            <v>27</v>
          </cell>
          <cell r="R12601" t="str">
            <v>540030041All</v>
          </cell>
          <cell r="S12601">
            <v>64</v>
          </cell>
        </row>
        <row r="12602">
          <cell r="A12602" t="str">
            <v>540290011All</v>
          </cell>
          <cell r="B12602">
            <v>32</v>
          </cell>
          <cell r="R12602" t="str">
            <v>540030081All</v>
          </cell>
          <cell r="S12602">
            <v>25</v>
          </cell>
        </row>
        <row r="12603">
          <cell r="A12603" t="str">
            <v>540290016All</v>
          </cell>
          <cell r="B12603">
            <v>36</v>
          </cell>
          <cell r="R12603" t="str">
            <v>540070041All</v>
          </cell>
          <cell r="S12603">
            <v>62</v>
          </cell>
        </row>
        <row r="12604">
          <cell r="A12604" t="str">
            <v>540290041All</v>
          </cell>
          <cell r="B12604">
            <v>62</v>
          </cell>
          <cell r="R12604" t="str">
            <v>540090016All</v>
          </cell>
          <cell r="S12604">
            <v>34</v>
          </cell>
        </row>
        <row r="12605">
          <cell r="A12605" t="str">
            <v>540310011All</v>
          </cell>
          <cell r="B12605">
            <v>32</v>
          </cell>
          <cell r="R12605" t="str">
            <v>540090041All</v>
          </cell>
          <cell r="S12605">
            <v>62</v>
          </cell>
        </row>
        <row r="12606">
          <cell r="A12606" t="str">
            <v>540310041All</v>
          </cell>
          <cell r="B12606">
            <v>78</v>
          </cell>
          <cell r="R12606" t="str">
            <v>540110011All</v>
          </cell>
          <cell r="S12606">
            <v>32</v>
          </cell>
        </row>
        <row r="12607">
          <cell r="A12607" t="str">
            <v>540310081All</v>
          </cell>
          <cell r="B12607">
            <v>27</v>
          </cell>
          <cell r="R12607" t="str">
            <v>540110041All</v>
          </cell>
          <cell r="S12607">
            <v>62</v>
          </cell>
        </row>
        <row r="12608">
          <cell r="A12608" t="str">
            <v>540330041All</v>
          </cell>
          <cell r="B12608">
            <v>62</v>
          </cell>
          <cell r="R12608" t="str">
            <v>540130041All</v>
          </cell>
          <cell r="S12608">
            <v>62</v>
          </cell>
        </row>
        <row r="12609">
          <cell r="A12609" t="str">
            <v>540350011All</v>
          </cell>
          <cell r="B12609">
            <v>32</v>
          </cell>
          <cell r="R12609" t="str">
            <v>540190016All</v>
          </cell>
          <cell r="S12609">
            <v>34</v>
          </cell>
        </row>
        <row r="12610">
          <cell r="A12610" t="str">
            <v>540350016All</v>
          </cell>
          <cell r="B12610">
            <v>34</v>
          </cell>
          <cell r="R12610" t="str">
            <v>540190041All</v>
          </cell>
          <cell r="S12610">
            <v>62</v>
          </cell>
        </row>
        <row r="12611">
          <cell r="A12611" t="str">
            <v>540350041All</v>
          </cell>
          <cell r="B12611">
            <v>62</v>
          </cell>
          <cell r="R12611" t="str">
            <v>540210041All</v>
          </cell>
          <cell r="S12611">
            <v>62</v>
          </cell>
        </row>
        <row r="12612">
          <cell r="A12612" t="str">
            <v>540350081All</v>
          </cell>
          <cell r="B12612">
            <v>27</v>
          </cell>
          <cell r="R12612" t="str">
            <v>540230011All</v>
          </cell>
          <cell r="S12612">
            <v>32</v>
          </cell>
        </row>
        <row r="12613">
          <cell r="A12613" t="str">
            <v>540370011All</v>
          </cell>
          <cell r="B12613">
            <v>45</v>
          </cell>
          <cell r="R12613" t="str">
            <v>540230016All</v>
          </cell>
          <cell r="S12613">
            <v>34</v>
          </cell>
        </row>
        <row r="12614">
          <cell r="A12614" t="str">
            <v>540370016All</v>
          </cell>
          <cell r="B12614">
            <v>34</v>
          </cell>
          <cell r="R12614" t="str">
            <v>540230041All</v>
          </cell>
          <cell r="S12614">
            <v>62</v>
          </cell>
        </row>
        <row r="12615">
          <cell r="A12615" t="str">
            <v>540370041All</v>
          </cell>
          <cell r="B12615">
            <v>81</v>
          </cell>
          <cell r="R12615" t="str">
            <v>540250011All</v>
          </cell>
          <cell r="S12615">
            <v>32</v>
          </cell>
        </row>
        <row r="12616">
          <cell r="A12616" t="str">
            <v>540370081All</v>
          </cell>
          <cell r="B12616">
            <v>27</v>
          </cell>
          <cell r="R12616" t="str">
            <v>540250016All</v>
          </cell>
          <cell r="S12616">
            <v>36</v>
          </cell>
        </row>
        <row r="12617">
          <cell r="A12617" t="str">
            <v>540370091All</v>
          </cell>
          <cell r="B12617">
            <v>55</v>
          </cell>
          <cell r="R12617" t="str">
            <v>540250041All</v>
          </cell>
          <cell r="S12617">
            <v>62</v>
          </cell>
        </row>
        <row r="12618">
          <cell r="A12618" t="str">
            <v>540390041All</v>
          </cell>
          <cell r="B12618">
            <v>62</v>
          </cell>
          <cell r="R12618" t="str">
            <v>540270011All</v>
          </cell>
          <cell r="S12618">
            <v>32</v>
          </cell>
        </row>
        <row r="12619">
          <cell r="A12619" t="str">
            <v>540410041All</v>
          </cell>
          <cell r="B12619">
            <v>62</v>
          </cell>
          <cell r="R12619" t="str">
            <v>540270016All</v>
          </cell>
          <cell r="S12619">
            <v>36</v>
          </cell>
        </row>
        <row r="12620">
          <cell r="A12620" t="str">
            <v>540430041All</v>
          </cell>
          <cell r="B12620">
            <v>62</v>
          </cell>
          <cell r="R12620" t="str">
            <v>540270041All</v>
          </cell>
          <cell r="S12620">
            <v>62</v>
          </cell>
        </row>
        <row r="12621">
          <cell r="A12621" t="str">
            <v>540510016All</v>
          </cell>
          <cell r="B12621">
            <v>34</v>
          </cell>
          <cell r="R12621" t="str">
            <v>540270081All</v>
          </cell>
          <cell r="S12621">
            <v>27</v>
          </cell>
        </row>
        <row r="12622">
          <cell r="A12622" t="str">
            <v>540510041All</v>
          </cell>
          <cell r="B12622">
            <v>62</v>
          </cell>
          <cell r="R12622" t="str">
            <v>540290011All</v>
          </cell>
          <cell r="S12622">
            <v>32</v>
          </cell>
        </row>
        <row r="12623">
          <cell r="A12623" t="str">
            <v>540530011All</v>
          </cell>
          <cell r="B12623">
            <v>32</v>
          </cell>
          <cell r="R12623" t="str">
            <v>540290016All</v>
          </cell>
          <cell r="S12623">
            <v>36</v>
          </cell>
        </row>
        <row r="12624">
          <cell r="A12624" t="str">
            <v>540530016All</v>
          </cell>
          <cell r="B12624">
            <v>36</v>
          </cell>
          <cell r="R12624" t="str">
            <v>540290041All</v>
          </cell>
          <cell r="S12624">
            <v>62</v>
          </cell>
        </row>
        <row r="12625">
          <cell r="A12625" t="str">
            <v>540530041All</v>
          </cell>
          <cell r="B12625">
            <v>76</v>
          </cell>
          <cell r="R12625" t="str">
            <v>540310011All</v>
          </cell>
          <cell r="S12625">
            <v>32</v>
          </cell>
        </row>
        <row r="12626">
          <cell r="A12626" t="str">
            <v>540530081All</v>
          </cell>
          <cell r="B12626">
            <v>29</v>
          </cell>
          <cell r="R12626" t="str">
            <v>540310041All</v>
          </cell>
          <cell r="S12626">
            <v>78</v>
          </cell>
        </row>
        <row r="12627">
          <cell r="A12627" t="str">
            <v>540550016All</v>
          </cell>
          <cell r="B12627">
            <v>34</v>
          </cell>
          <cell r="R12627" t="str">
            <v>540310081All</v>
          </cell>
          <cell r="S12627">
            <v>27</v>
          </cell>
        </row>
        <row r="12628">
          <cell r="A12628" t="str">
            <v>540550041All</v>
          </cell>
          <cell r="B12628">
            <v>62</v>
          </cell>
          <cell r="R12628" t="str">
            <v>540330041All</v>
          </cell>
          <cell r="S12628">
            <v>62</v>
          </cell>
        </row>
        <row r="12629">
          <cell r="A12629" t="str">
            <v>540570011All</v>
          </cell>
          <cell r="B12629">
            <v>32</v>
          </cell>
          <cell r="R12629" t="str">
            <v>540350011All</v>
          </cell>
          <cell r="S12629">
            <v>32</v>
          </cell>
        </row>
        <row r="12630">
          <cell r="A12630" t="str">
            <v>540570016All</v>
          </cell>
          <cell r="B12630">
            <v>34</v>
          </cell>
          <cell r="R12630" t="str">
            <v>540350016All</v>
          </cell>
          <cell r="S12630">
            <v>34</v>
          </cell>
        </row>
        <row r="12631">
          <cell r="A12631" t="str">
            <v>540570041All</v>
          </cell>
          <cell r="B12631">
            <v>64</v>
          </cell>
          <cell r="R12631" t="str">
            <v>540350041All</v>
          </cell>
          <cell r="S12631">
            <v>62</v>
          </cell>
        </row>
        <row r="12632">
          <cell r="A12632" t="str">
            <v>540610041All</v>
          </cell>
          <cell r="B12632">
            <v>62</v>
          </cell>
          <cell r="R12632" t="str">
            <v>540350081All</v>
          </cell>
          <cell r="S12632">
            <v>27</v>
          </cell>
        </row>
        <row r="12633">
          <cell r="A12633" t="str">
            <v>540630011All</v>
          </cell>
          <cell r="B12633">
            <v>32</v>
          </cell>
          <cell r="R12633" t="str">
            <v>540370011All</v>
          </cell>
          <cell r="S12633">
            <v>45</v>
          </cell>
        </row>
        <row r="12634">
          <cell r="A12634" t="str">
            <v>540630016All</v>
          </cell>
          <cell r="B12634">
            <v>34</v>
          </cell>
          <cell r="R12634" t="str">
            <v>540370016All</v>
          </cell>
          <cell r="S12634">
            <v>34</v>
          </cell>
        </row>
        <row r="12635">
          <cell r="A12635" t="str">
            <v>540630041All</v>
          </cell>
          <cell r="B12635">
            <v>62</v>
          </cell>
          <cell r="R12635" t="str">
            <v>540370041All</v>
          </cell>
          <cell r="S12635">
            <v>81</v>
          </cell>
        </row>
        <row r="12636">
          <cell r="A12636" t="str">
            <v>540630081All</v>
          </cell>
          <cell r="B12636">
            <v>27</v>
          </cell>
          <cell r="R12636" t="str">
            <v>540370081All</v>
          </cell>
          <cell r="S12636">
            <v>27</v>
          </cell>
        </row>
        <row r="12637">
          <cell r="A12637" t="str">
            <v>540650011All</v>
          </cell>
          <cell r="B12637">
            <v>32</v>
          </cell>
          <cell r="R12637" t="str">
            <v>540370091All</v>
          </cell>
          <cell r="S12637">
            <v>55</v>
          </cell>
        </row>
        <row r="12638">
          <cell r="A12638" t="str">
            <v>540650016All</v>
          </cell>
          <cell r="B12638">
            <v>34</v>
          </cell>
          <cell r="R12638" t="str">
            <v>540390041All</v>
          </cell>
          <cell r="S12638">
            <v>62</v>
          </cell>
        </row>
        <row r="12639">
          <cell r="A12639" t="str">
            <v>540650041All</v>
          </cell>
          <cell r="B12639">
            <v>62</v>
          </cell>
          <cell r="R12639" t="str">
            <v>540410041All</v>
          </cell>
          <cell r="S12639">
            <v>62</v>
          </cell>
        </row>
        <row r="12640">
          <cell r="A12640" t="str">
            <v>540670041All</v>
          </cell>
          <cell r="B12640">
            <v>62</v>
          </cell>
          <cell r="R12640" t="str">
            <v>540430041All</v>
          </cell>
          <cell r="S12640">
            <v>62</v>
          </cell>
        </row>
        <row r="12641">
          <cell r="A12641" t="str">
            <v>540690011All</v>
          </cell>
          <cell r="B12641">
            <v>32</v>
          </cell>
          <cell r="R12641" t="str">
            <v>540510016All</v>
          </cell>
          <cell r="S12641">
            <v>34</v>
          </cell>
        </row>
        <row r="12642">
          <cell r="A12642" t="str">
            <v>540690016All</v>
          </cell>
          <cell r="B12642">
            <v>34</v>
          </cell>
          <cell r="R12642" t="str">
            <v>540510041All</v>
          </cell>
          <cell r="S12642">
            <v>62</v>
          </cell>
        </row>
        <row r="12643">
          <cell r="A12643" t="str">
            <v>540690041All</v>
          </cell>
          <cell r="B12643">
            <v>62</v>
          </cell>
          <cell r="R12643" t="str">
            <v>540530011All</v>
          </cell>
          <cell r="S12643">
            <v>32</v>
          </cell>
        </row>
        <row r="12644">
          <cell r="A12644" t="str">
            <v>540710011All</v>
          </cell>
          <cell r="B12644">
            <v>32</v>
          </cell>
          <cell r="R12644" t="str">
            <v>540530016All</v>
          </cell>
          <cell r="S12644">
            <v>36</v>
          </cell>
        </row>
        <row r="12645">
          <cell r="A12645" t="str">
            <v>540710016All</v>
          </cell>
          <cell r="B12645">
            <v>34</v>
          </cell>
          <cell r="R12645" t="str">
            <v>540530041All</v>
          </cell>
          <cell r="S12645">
            <v>76</v>
          </cell>
        </row>
        <row r="12646">
          <cell r="A12646" t="str">
            <v>540710041All</v>
          </cell>
          <cell r="B12646">
            <v>64</v>
          </cell>
          <cell r="R12646" t="str">
            <v>540530081All</v>
          </cell>
          <cell r="S12646">
            <v>29</v>
          </cell>
        </row>
        <row r="12647">
          <cell r="A12647" t="str">
            <v>540730041All</v>
          </cell>
          <cell r="B12647">
            <v>62</v>
          </cell>
          <cell r="R12647" t="str">
            <v>540550016All</v>
          </cell>
          <cell r="S12647">
            <v>34</v>
          </cell>
        </row>
        <row r="12648">
          <cell r="A12648" t="str">
            <v>540750011All</v>
          </cell>
          <cell r="B12648">
            <v>32</v>
          </cell>
          <cell r="R12648" t="str">
            <v>540550041All</v>
          </cell>
          <cell r="S12648">
            <v>62</v>
          </cell>
        </row>
        <row r="12649">
          <cell r="A12649" t="str">
            <v>540750016All</v>
          </cell>
          <cell r="B12649">
            <v>35</v>
          </cell>
          <cell r="R12649" t="str">
            <v>540570011All</v>
          </cell>
          <cell r="S12649">
            <v>32</v>
          </cell>
        </row>
        <row r="12650">
          <cell r="A12650" t="str">
            <v>540750041All</v>
          </cell>
          <cell r="B12650">
            <v>62</v>
          </cell>
          <cell r="R12650" t="str">
            <v>540570016All</v>
          </cell>
          <cell r="S12650">
            <v>34</v>
          </cell>
        </row>
        <row r="12651">
          <cell r="A12651" t="str">
            <v>540770011All</v>
          </cell>
          <cell r="B12651">
            <v>32</v>
          </cell>
          <cell r="R12651" t="str">
            <v>540570041All</v>
          </cell>
          <cell r="S12651">
            <v>64</v>
          </cell>
        </row>
        <row r="12652">
          <cell r="A12652" t="str">
            <v>540770016All</v>
          </cell>
          <cell r="B12652">
            <v>36</v>
          </cell>
          <cell r="R12652" t="str">
            <v>540610041All</v>
          </cell>
          <cell r="S12652">
            <v>62</v>
          </cell>
        </row>
        <row r="12653">
          <cell r="A12653" t="str">
            <v>540770041All</v>
          </cell>
          <cell r="B12653">
            <v>69</v>
          </cell>
          <cell r="R12653" t="str">
            <v>540630011All</v>
          </cell>
          <cell r="S12653">
            <v>32</v>
          </cell>
        </row>
        <row r="12654">
          <cell r="A12654" t="str">
            <v>540790016All</v>
          </cell>
          <cell r="B12654">
            <v>34</v>
          </cell>
          <cell r="R12654" t="str">
            <v>540630016All</v>
          </cell>
          <cell r="S12654">
            <v>34</v>
          </cell>
        </row>
        <row r="12655">
          <cell r="A12655" t="str">
            <v>540790041All</v>
          </cell>
          <cell r="B12655">
            <v>62</v>
          </cell>
          <cell r="R12655" t="str">
            <v>540630041All</v>
          </cell>
          <cell r="S12655">
            <v>62</v>
          </cell>
        </row>
        <row r="12656">
          <cell r="A12656" t="str">
            <v>540790081All</v>
          </cell>
          <cell r="B12656">
            <v>27</v>
          </cell>
          <cell r="R12656" t="str">
            <v>540630081All</v>
          </cell>
          <cell r="S12656">
            <v>27</v>
          </cell>
        </row>
        <row r="12657">
          <cell r="A12657" t="str">
            <v>540810016All</v>
          </cell>
          <cell r="B12657">
            <v>36</v>
          </cell>
          <cell r="R12657" t="str">
            <v>540650011All</v>
          </cell>
          <cell r="S12657">
            <v>32</v>
          </cell>
        </row>
        <row r="12658">
          <cell r="A12658" t="str">
            <v>540810041All</v>
          </cell>
          <cell r="B12658">
            <v>62</v>
          </cell>
          <cell r="R12658" t="str">
            <v>540650016All</v>
          </cell>
          <cell r="S12658">
            <v>34</v>
          </cell>
        </row>
        <row r="12659">
          <cell r="A12659" t="str">
            <v>540830016All</v>
          </cell>
          <cell r="B12659">
            <v>34</v>
          </cell>
          <cell r="R12659" t="str">
            <v>540650041All</v>
          </cell>
          <cell r="S12659">
            <v>62</v>
          </cell>
        </row>
        <row r="12660">
          <cell r="A12660" t="str">
            <v>540830041All</v>
          </cell>
          <cell r="B12660">
            <v>62</v>
          </cell>
          <cell r="R12660" t="str">
            <v>540670041All</v>
          </cell>
          <cell r="S12660">
            <v>62</v>
          </cell>
        </row>
        <row r="12661">
          <cell r="A12661" t="str">
            <v>540850041All</v>
          </cell>
          <cell r="B12661">
            <v>62</v>
          </cell>
          <cell r="R12661" t="str">
            <v>540690011All</v>
          </cell>
          <cell r="S12661">
            <v>32</v>
          </cell>
        </row>
        <row r="12662">
          <cell r="A12662" t="str">
            <v>540870041All</v>
          </cell>
          <cell r="B12662">
            <v>62</v>
          </cell>
          <cell r="R12662" t="str">
            <v>540690016All</v>
          </cell>
          <cell r="S12662">
            <v>34</v>
          </cell>
        </row>
        <row r="12663">
          <cell r="A12663" t="str">
            <v>540890011All</v>
          </cell>
          <cell r="B12663">
            <v>32</v>
          </cell>
          <cell r="R12663" t="str">
            <v>540690041All</v>
          </cell>
          <cell r="S12663">
            <v>62</v>
          </cell>
        </row>
        <row r="12664">
          <cell r="A12664" t="str">
            <v>540890016All</v>
          </cell>
          <cell r="B12664">
            <v>34</v>
          </cell>
          <cell r="R12664" t="str">
            <v>540710011All</v>
          </cell>
          <cell r="S12664">
            <v>32</v>
          </cell>
        </row>
        <row r="12665">
          <cell r="A12665" t="str">
            <v>540890041All</v>
          </cell>
          <cell r="B12665">
            <v>62</v>
          </cell>
          <cell r="R12665" t="str">
            <v>540710016All</v>
          </cell>
          <cell r="S12665">
            <v>34</v>
          </cell>
        </row>
        <row r="12666">
          <cell r="A12666" t="str">
            <v>540910041All</v>
          </cell>
          <cell r="B12666">
            <v>62</v>
          </cell>
          <cell r="R12666" t="str">
            <v>540710041All</v>
          </cell>
          <cell r="S12666">
            <v>64</v>
          </cell>
        </row>
        <row r="12667">
          <cell r="A12667" t="str">
            <v>540930016All</v>
          </cell>
          <cell r="B12667">
            <v>34</v>
          </cell>
          <cell r="R12667" t="str">
            <v>540730041All</v>
          </cell>
          <cell r="S12667">
            <v>62</v>
          </cell>
        </row>
        <row r="12668">
          <cell r="A12668" t="str">
            <v>540930041All</v>
          </cell>
          <cell r="B12668">
            <v>62</v>
          </cell>
          <cell r="R12668" t="str">
            <v>540750011All</v>
          </cell>
          <cell r="S12668">
            <v>32</v>
          </cell>
        </row>
        <row r="12669">
          <cell r="A12669" t="str">
            <v>540950041All</v>
          </cell>
          <cell r="B12669">
            <v>62</v>
          </cell>
          <cell r="R12669" t="str">
            <v>540750016All</v>
          </cell>
          <cell r="S12669">
            <v>35</v>
          </cell>
        </row>
        <row r="12670">
          <cell r="A12670" t="str">
            <v>540970041All</v>
          </cell>
          <cell r="B12670">
            <v>62</v>
          </cell>
          <cell r="R12670" t="str">
            <v>540750041All</v>
          </cell>
          <cell r="S12670">
            <v>62</v>
          </cell>
        </row>
        <row r="12671">
          <cell r="A12671" t="str">
            <v>540990041All</v>
          </cell>
          <cell r="B12671">
            <v>62</v>
          </cell>
          <cell r="R12671" t="str">
            <v>540770011All</v>
          </cell>
          <cell r="S12671">
            <v>32</v>
          </cell>
        </row>
        <row r="12672">
          <cell r="A12672" t="str">
            <v>541050041All</v>
          </cell>
          <cell r="B12672">
            <v>62</v>
          </cell>
          <cell r="R12672" t="str">
            <v>540770016All</v>
          </cell>
          <cell r="S12672">
            <v>36</v>
          </cell>
        </row>
        <row r="12673">
          <cell r="A12673" t="str">
            <v>541070011All</v>
          </cell>
          <cell r="B12673">
            <v>32</v>
          </cell>
          <cell r="R12673" t="str">
            <v>540770041All</v>
          </cell>
          <cell r="S12673">
            <v>69</v>
          </cell>
        </row>
        <row r="12674">
          <cell r="A12674" t="str">
            <v>541070016All</v>
          </cell>
          <cell r="B12674">
            <v>36</v>
          </cell>
          <cell r="R12674" t="str">
            <v>540790016All</v>
          </cell>
          <cell r="S12674">
            <v>34</v>
          </cell>
        </row>
        <row r="12675">
          <cell r="A12675" t="str">
            <v>541070041All</v>
          </cell>
          <cell r="B12675">
            <v>62</v>
          </cell>
          <cell r="R12675" t="str">
            <v>540790041All</v>
          </cell>
          <cell r="S12675">
            <v>62</v>
          </cell>
        </row>
        <row r="12676">
          <cell r="A12676" t="str">
            <v>541090041All</v>
          </cell>
          <cell r="B12676">
            <v>58</v>
          </cell>
          <cell r="R12676" t="str">
            <v>540790081All</v>
          </cell>
          <cell r="S12676">
            <v>27</v>
          </cell>
        </row>
        <row r="12677">
          <cell r="A12677" t="str">
            <v>550010011All</v>
          </cell>
          <cell r="B12677">
            <v>29</v>
          </cell>
          <cell r="R12677" t="str">
            <v>540810016All</v>
          </cell>
          <cell r="S12677">
            <v>36</v>
          </cell>
        </row>
        <row r="12678">
          <cell r="A12678" t="str">
            <v>550010011Irrigated</v>
          </cell>
          <cell r="B12678">
            <v>29</v>
          </cell>
          <cell r="R12678" t="str">
            <v>540810041All</v>
          </cell>
          <cell r="S12678">
            <v>62</v>
          </cell>
        </row>
        <row r="12679">
          <cell r="A12679" t="str">
            <v>550010011Nonirrigated</v>
          </cell>
          <cell r="B12679">
            <v>29</v>
          </cell>
          <cell r="R12679" t="str">
            <v>540830016All</v>
          </cell>
          <cell r="S12679">
            <v>34</v>
          </cell>
        </row>
        <row r="12680">
          <cell r="A12680" t="str">
            <v>550010016All</v>
          </cell>
          <cell r="B12680">
            <v>37</v>
          </cell>
          <cell r="R12680" t="str">
            <v>540830041All</v>
          </cell>
          <cell r="S12680">
            <v>62</v>
          </cell>
        </row>
        <row r="12681">
          <cell r="A12681" t="str">
            <v>550010041All</v>
          </cell>
          <cell r="B12681">
            <v>90</v>
          </cell>
          <cell r="R12681" t="str">
            <v>540850041All</v>
          </cell>
          <cell r="S12681">
            <v>62</v>
          </cell>
        </row>
        <row r="12682">
          <cell r="A12682" t="str">
            <v>550010041Irrigated</v>
          </cell>
          <cell r="B12682">
            <v>107</v>
          </cell>
          <cell r="R12682" t="str">
            <v>540870041All</v>
          </cell>
          <cell r="S12682">
            <v>62</v>
          </cell>
        </row>
        <row r="12683">
          <cell r="A12683" t="str">
            <v>550010041Nonirrigated</v>
          </cell>
          <cell r="B12683">
            <v>76</v>
          </cell>
          <cell r="R12683" t="str">
            <v>540890011All</v>
          </cell>
          <cell r="S12683">
            <v>32</v>
          </cell>
        </row>
        <row r="12684">
          <cell r="A12684" t="str">
            <v>550010081All</v>
          </cell>
          <cell r="B12684">
            <v>23</v>
          </cell>
          <cell r="R12684" t="str">
            <v>540890016All</v>
          </cell>
          <cell r="S12684">
            <v>34</v>
          </cell>
        </row>
        <row r="12685">
          <cell r="A12685" t="str">
            <v>550010081Irrigated</v>
          </cell>
          <cell r="B12685">
            <v>29</v>
          </cell>
          <cell r="R12685" t="str">
            <v>540890041All</v>
          </cell>
          <cell r="S12685">
            <v>62</v>
          </cell>
        </row>
        <row r="12686">
          <cell r="A12686" t="str">
            <v>550010081Nonirrigated</v>
          </cell>
          <cell r="B12686">
            <v>21</v>
          </cell>
          <cell r="R12686" t="str">
            <v>540910041All</v>
          </cell>
          <cell r="S12686">
            <v>62</v>
          </cell>
        </row>
        <row r="12687">
          <cell r="A12687" t="str">
            <v>550030016All</v>
          </cell>
          <cell r="B12687">
            <v>41</v>
          </cell>
          <cell r="R12687" t="str">
            <v>540930016All</v>
          </cell>
          <cell r="S12687">
            <v>34</v>
          </cell>
        </row>
        <row r="12688">
          <cell r="A12688" t="str">
            <v>550030041All</v>
          </cell>
          <cell r="B12688">
            <v>71</v>
          </cell>
          <cell r="R12688" t="str">
            <v>540930041All</v>
          </cell>
          <cell r="S12688">
            <v>62</v>
          </cell>
        </row>
        <row r="12689">
          <cell r="A12689" t="str">
            <v>550030091All</v>
          </cell>
          <cell r="B12689">
            <v>36</v>
          </cell>
          <cell r="R12689" t="str">
            <v>540950041All</v>
          </cell>
          <cell r="S12689">
            <v>62</v>
          </cell>
        </row>
        <row r="12690">
          <cell r="A12690" t="str">
            <v>550050011All</v>
          </cell>
          <cell r="B12690">
            <v>31</v>
          </cell>
          <cell r="R12690" t="str">
            <v>540970041All</v>
          </cell>
          <cell r="S12690">
            <v>62</v>
          </cell>
        </row>
        <row r="12691">
          <cell r="A12691" t="str">
            <v>550050016All</v>
          </cell>
          <cell r="B12691">
            <v>39</v>
          </cell>
          <cell r="R12691" t="str">
            <v>540990041All</v>
          </cell>
          <cell r="S12691">
            <v>62</v>
          </cell>
        </row>
        <row r="12692">
          <cell r="A12692" t="str">
            <v>550050041All</v>
          </cell>
          <cell r="B12692">
            <v>78</v>
          </cell>
          <cell r="R12692" t="str">
            <v>541050041All</v>
          </cell>
          <cell r="S12692">
            <v>62</v>
          </cell>
        </row>
        <row r="12693">
          <cell r="A12693" t="str">
            <v>550050081All</v>
          </cell>
          <cell r="B12693">
            <v>23</v>
          </cell>
          <cell r="R12693" t="str">
            <v>541070011All</v>
          </cell>
          <cell r="S12693">
            <v>32</v>
          </cell>
        </row>
        <row r="12694">
          <cell r="A12694" t="str">
            <v>550050091All</v>
          </cell>
          <cell r="B12694">
            <v>34</v>
          </cell>
          <cell r="R12694" t="str">
            <v>541070016All</v>
          </cell>
          <cell r="S12694">
            <v>36</v>
          </cell>
        </row>
        <row r="12695">
          <cell r="A12695" t="str">
            <v>550070011All</v>
          </cell>
          <cell r="B12695">
            <v>25</v>
          </cell>
          <cell r="R12695" t="str">
            <v>541070041All</v>
          </cell>
          <cell r="S12695">
            <v>62</v>
          </cell>
        </row>
        <row r="12696">
          <cell r="A12696" t="str">
            <v>550070016All</v>
          </cell>
          <cell r="B12696">
            <v>38</v>
          </cell>
          <cell r="R12696" t="str">
            <v>541090041All</v>
          </cell>
          <cell r="S12696">
            <v>58</v>
          </cell>
        </row>
        <row r="12697">
          <cell r="A12697" t="str">
            <v>550070041All</v>
          </cell>
          <cell r="B12697">
            <v>71</v>
          </cell>
          <cell r="R12697" t="str">
            <v>550010011All</v>
          </cell>
          <cell r="S12697">
            <v>29</v>
          </cell>
        </row>
        <row r="12698">
          <cell r="A12698" t="str">
            <v>550090011All</v>
          </cell>
          <cell r="B12698">
            <v>44</v>
          </cell>
          <cell r="R12698" t="str">
            <v>550010011Irrigated</v>
          </cell>
          <cell r="S12698">
            <v>29</v>
          </cell>
        </row>
        <row r="12699">
          <cell r="A12699" t="str">
            <v>550090016All</v>
          </cell>
          <cell r="B12699">
            <v>44</v>
          </cell>
          <cell r="R12699" t="str">
            <v>550010011NonIrrigated</v>
          </cell>
          <cell r="S12699">
            <v>29</v>
          </cell>
        </row>
        <row r="12700">
          <cell r="A12700" t="str">
            <v>550090041All</v>
          </cell>
          <cell r="B12700">
            <v>83</v>
          </cell>
          <cell r="R12700" t="str">
            <v>550010016All</v>
          </cell>
          <cell r="S12700">
            <v>37</v>
          </cell>
        </row>
        <row r="12701">
          <cell r="A12701" t="str">
            <v>550090081All</v>
          </cell>
          <cell r="B12701">
            <v>25</v>
          </cell>
          <cell r="R12701" t="str">
            <v>550010041All</v>
          </cell>
          <cell r="S12701">
            <v>90</v>
          </cell>
        </row>
        <row r="12702">
          <cell r="A12702" t="str">
            <v>550090091All</v>
          </cell>
          <cell r="B12702">
            <v>36</v>
          </cell>
          <cell r="R12702" t="str">
            <v>550010041Irrigated</v>
          </cell>
          <cell r="S12702">
            <v>107</v>
          </cell>
        </row>
        <row r="12703">
          <cell r="A12703" t="str">
            <v>550110011All</v>
          </cell>
          <cell r="B12703">
            <v>30</v>
          </cell>
          <cell r="R12703" t="str">
            <v>550010041NonIrrigated</v>
          </cell>
          <cell r="S12703">
            <v>76</v>
          </cell>
        </row>
        <row r="12704">
          <cell r="A12704" t="str">
            <v>550110016All</v>
          </cell>
          <cell r="B12704">
            <v>38</v>
          </cell>
          <cell r="R12704" t="str">
            <v>550010081All</v>
          </cell>
          <cell r="S12704">
            <v>23</v>
          </cell>
        </row>
        <row r="12705">
          <cell r="A12705" t="str">
            <v>550110041All</v>
          </cell>
          <cell r="B12705">
            <v>99</v>
          </cell>
          <cell r="R12705" t="str">
            <v>550010081Irrigated</v>
          </cell>
          <cell r="S12705">
            <v>29</v>
          </cell>
        </row>
        <row r="12706">
          <cell r="A12706" t="str">
            <v>550110081All</v>
          </cell>
          <cell r="B12706">
            <v>26</v>
          </cell>
          <cell r="R12706" t="str">
            <v>550010081NonIrrigated</v>
          </cell>
          <cell r="S12706">
            <v>21</v>
          </cell>
        </row>
        <row r="12707">
          <cell r="A12707" t="str">
            <v>550130011All</v>
          </cell>
          <cell r="B12707">
            <v>30</v>
          </cell>
          <cell r="R12707" t="str">
            <v>550030016All</v>
          </cell>
          <cell r="S12707">
            <v>41</v>
          </cell>
        </row>
        <row r="12708">
          <cell r="A12708" t="str">
            <v>550130016All</v>
          </cell>
          <cell r="B12708">
            <v>38</v>
          </cell>
          <cell r="R12708" t="str">
            <v>550030041All</v>
          </cell>
          <cell r="S12708">
            <v>71</v>
          </cell>
        </row>
        <row r="12709">
          <cell r="A12709" t="str">
            <v>550130041All</v>
          </cell>
          <cell r="B12709">
            <v>69</v>
          </cell>
          <cell r="R12709" t="str">
            <v>550030091All</v>
          </cell>
          <cell r="S12709">
            <v>36</v>
          </cell>
        </row>
        <row r="12710">
          <cell r="A12710" t="str">
            <v>550130081All</v>
          </cell>
          <cell r="B12710">
            <v>19</v>
          </cell>
          <cell r="R12710" t="str">
            <v>550050011All</v>
          </cell>
          <cell r="S12710">
            <v>31</v>
          </cell>
        </row>
        <row r="12711">
          <cell r="A12711" t="str">
            <v>550130091All</v>
          </cell>
          <cell r="B12711">
            <v>33</v>
          </cell>
          <cell r="R12711" t="str">
            <v>550050016All</v>
          </cell>
          <cell r="S12711">
            <v>39</v>
          </cell>
        </row>
        <row r="12712">
          <cell r="A12712" t="str">
            <v>550150011All</v>
          </cell>
          <cell r="B12712">
            <v>49</v>
          </cell>
          <cell r="R12712" t="str">
            <v>550050041All</v>
          </cell>
          <cell r="S12712">
            <v>78</v>
          </cell>
        </row>
        <row r="12713">
          <cell r="A12713" t="str">
            <v>550150016All</v>
          </cell>
          <cell r="B12713">
            <v>46</v>
          </cell>
          <cell r="R12713" t="str">
            <v>550050081All</v>
          </cell>
          <cell r="S12713">
            <v>23</v>
          </cell>
        </row>
        <row r="12714">
          <cell r="A12714" t="str">
            <v>550150041All</v>
          </cell>
          <cell r="B12714">
            <v>95</v>
          </cell>
          <cell r="R12714" t="str">
            <v>550050091All</v>
          </cell>
          <cell r="S12714">
            <v>34</v>
          </cell>
        </row>
        <row r="12715">
          <cell r="A12715" t="str">
            <v>550150081All</v>
          </cell>
          <cell r="B12715">
            <v>28</v>
          </cell>
          <cell r="R12715" t="str">
            <v>550070011All</v>
          </cell>
          <cell r="S12715">
            <v>25</v>
          </cell>
        </row>
        <row r="12716">
          <cell r="A12716" t="str">
            <v>550170011All</v>
          </cell>
          <cell r="B12716">
            <v>29</v>
          </cell>
          <cell r="R12716" t="str">
            <v>550070016All</v>
          </cell>
          <cell r="S12716">
            <v>38</v>
          </cell>
        </row>
        <row r="12717">
          <cell r="A12717" t="str">
            <v>550170016All</v>
          </cell>
          <cell r="B12717">
            <v>39</v>
          </cell>
          <cell r="R12717" t="str">
            <v>550070041All</v>
          </cell>
          <cell r="S12717">
            <v>71</v>
          </cell>
        </row>
        <row r="12718">
          <cell r="A12718" t="str">
            <v>550170041All</v>
          </cell>
          <cell r="B12718">
            <v>82</v>
          </cell>
          <cell r="R12718" t="str">
            <v>550090011All</v>
          </cell>
          <cell r="S12718">
            <v>44</v>
          </cell>
        </row>
        <row r="12719">
          <cell r="A12719" t="str">
            <v>550170081All</v>
          </cell>
          <cell r="B12719">
            <v>23</v>
          </cell>
          <cell r="R12719" t="str">
            <v>550090016All</v>
          </cell>
          <cell r="S12719">
            <v>44</v>
          </cell>
        </row>
        <row r="12720">
          <cell r="A12720" t="str">
            <v>550170091All</v>
          </cell>
          <cell r="B12720">
            <v>34</v>
          </cell>
          <cell r="R12720" t="str">
            <v>550090041All</v>
          </cell>
          <cell r="S12720">
            <v>83</v>
          </cell>
        </row>
        <row r="12721">
          <cell r="A12721" t="str">
            <v>550190011All</v>
          </cell>
          <cell r="B12721">
            <v>33</v>
          </cell>
          <cell r="R12721" t="str">
            <v>550090081All</v>
          </cell>
          <cell r="S12721">
            <v>25</v>
          </cell>
        </row>
        <row r="12722">
          <cell r="A12722" t="str">
            <v>550190016All</v>
          </cell>
          <cell r="B12722">
            <v>44</v>
          </cell>
          <cell r="R12722" t="str">
            <v>550090091All</v>
          </cell>
          <cell r="S12722">
            <v>36</v>
          </cell>
        </row>
        <row r="12723">
          <cell r="A12723" t="str">
            <v>550190041All</v>
          </cell>
          <cell r="B12723">
            <v>80</v>
          </cell>
          <cell r="R12723" t="str">
            <v>550110011All</v>
          </cell>
          <cell r="S12723">
            <v>30</v>
          </cell>
        </row>
        <row r="12724">
          <cell r="A12724" t="str">
            <v>550190081All</v>
          </cell>
          <cell r="B12724">
            <v>25</v>
          </cell>
          <cell r="R12724" t="str">
            <v>550110016All</v>
          </cell>
          <cell r="S12724">
            <v>38</v>
          </cell>
        </row>
        <row r="12725">
          <cell r="A12725" t="str">
            <v>550190091All</v>
          </cell>
          <cell r="B12725">
            <v>34</v>
          </cell>
          <cell r="R12725" t="str">
            <v>550110041All</v>
          </cell>
          <cell r="S12725">
            <v>99</v>
          </cell>
        </row>
        <row r="12726">
          <cell r="A12726" t="str">
            <v>550210011All</v>
          </cell>
          <cell r="B12726">
            <v>47</v>
          </cell>
          <cell r="R12726" t="str">
            <v>550110081All</v>
          </cell>
          <cell r="S12726">
            <v>26</v>
          </cell>
        </row>
        <row r="12727">
          <cell r="A12727" t="str">
            <v>550210016All</v>
          </cell>
          <cell r="B12727">
            <v>44</v>
          </cell>
          <cell r="R12727" t="str">
            <v>550130011All</v>
          </cell>
          <cell r="S12727">
            <v>30</v>
          </cell>
        </row>
        <row r="12728">
          <cell r="A12728" t="str">
            <v>550210041All</v>
          </cell>
          <cell r="B12728">
            <v>102</v>
          </cell>
          <cell r="R12728" t="str">
            <v>550130016All</v>
          </cell>
          <cell r="S12728">
            <v>38</v>
          </cell>
        </row>
        <row r="12729">
          <cell r="A12729" t="str">
            <v>550210081All</v>
          </cell>
          <cell r="B12729">
            <v>29</v>
          </cell>
          <cell r="R12729" t="str">
            <v>550130041All</v>
          </cell>
          <cell r="S12729">
            <v>69</v>
          </cell>
        </row>
        <row r="12730">
          <cell r="A12730" t="str">
            <v>550210091All</v>
          </cell>
          <cell r="B12730">
            <v>39</v>
          </cell>
          <cell r="R12730" t="str">
            <v>550130081All</v>
          </cell>
          <cell r="S12730">
            <v>19</v>
          </cell>
        </row>
        <row r="12731">
          <cell r="A12731" t="str">
            <v>550230016All</v>
          </cell>
          <cell r="B12731">
            <v>43</v>
          </cell>
          <cell r="R12731" t="str">
            <v>550130091All</v>
          </cell>
          <cell r="S12731">
            <v>33</v>
          </cell>
        </row>
        <row r="12732">
          <cell r="A12732" t="str">
            <v>550230041All</v>
          </cell>
          <cell r="B12732">
            <v>99</v>
          </cell>
          <cell r="R12732" t="str">
            <v>550150011All</v>
          </cell>
          <cell r="S12732">
            <v>49</v>
          </cell>
        </row>
        <row r="12733">
          <cell r="A12733" t="str">
            <v>550230081All</v>
          </cell>
          <cell r="B12733">
            <v>28</v>
          </cell>
          <cell r="R12733" t="str">
            <v>550150016All</v>
          </cell>
          <cell r="S12733">
            <v>46</v>
          </cell>
        </row>
        <row r="12734">
          <cell r="A12734" t="str">
            <v>550230091All</v>
          </cell>
          <cell r="B12734">
            <v>39</v>
          </cell>
          <cell r="R12734" t="str">
            <v>550150041All</v>
          </cell>
          <cell r="S12734">
            <v>95</v>
          </cell>
        </row>
        <row r="12735">
          <cell r="A12735" t="str">
            <v>550250011All</v>
          </cell>
          <cell r="B12735">
            <v>50</v>
          </cell>
          <cell r="R12735" t="str">
            <v>550150081All</v>
          </cell>
          <cell r="S12735">
            <v>28</v>
          </cell>
        </row>
        <row r="12736">
          <cell r="A12736" t="str">
            <v>550250016All</v>
          </cell>
          <cell r="B12736">
            <v>47</v>
          </cell>
          <cell r="R12736" t="str">
            <v>550150091All</v>
          </cell>
          <cell r="S12736">
            <v>39</v>
          </cell>
        </row>
        <row r="12737">
          <cell r="A12737" t="str">
            <v>550250041All</v>
          </cell>
          <cell r="B12737">
            <v>107</v>
          </cell>
          <cell r="R12737" t="str">
            <v>550170011All</v>
          </cell>
          <cell r="S12737">
            <v>29</v>
          </cell>
        </row>
        <row r="12738">
          <cell r="A12738" t="str">
            <v>550250081All</v>
          </cell>
          <cell r="B12738">
            <v>32</v>
          </cell>
          <cell r="R12738" t="str">
            <v>550170016All</v>
          </cell>
          <cell r="S12738">
            <v>39</v>
          </cell>
        </row>
        <row r="12739">
          <cell r="A12739" t="str">
            <v>550250091All</v>
          </cell>
          <cell r="B12739">
            <v>39</v>
          </cell>
          <cell r="R12739" t="str">
            <v>550170041All</v>
          </cell>
          <cell r="S12739">
            <v>82</v>
          </cell>
        </row>
        <row r="12740">
          <cell r="A12740" t="str">
            <v>550270011All</v>
          </cell>
          <cell r="B12740">
            <v>50</v>
          </cell>
          <cell r="R12740" t="str">
            <v>550170081All</v>
          </cell>
          <cell r="S12740">
            <v>23</v>
          </cell>
        </row>
        <row r="12741">
          <cell r="A12741" t="str">
            <v>550270016All</v>
          </cell>
          <cell r="B12741">
            <v>49</v>
          </cell>
          <cell r="R12741" t="str">
            <v>550170091All</v>
          </cell>
          <cell r="S12741">
            <v>34</v>
          </cell>
        </row>
        <row r="12742">
          <cell r="A12742" t="str">
            <v>550270041All</v>
          </cell>
          <cell r="B12742">
            <v>104</v>
          </cell>
          <cell r="R12742" t="str">
            <v>550190011All</v>
          </cell>
          <cell r="S12742">
            <v>33</v>
          </cell>
        </row>
        <row r="12743">
          <cell r="A12743" t="str">
            <v>550270081All</v>
          </cell>
          <cell r="B12743">
            <v>29</v>
          </cell>
          <cell r="R12743" t="str">
            <v>550190016All</v>
          </cell>
          <cell r="S12743">
            <v>44</v>
          </cell>
        </row>
        <row r="12744">
          <cell r="A12744" t="str">
            <v>550270091All</v>
          </cell>
          <cell r="B12744">
            <v>39</v>
          </cell>
          <cell r="R12744" t="str">
            <v>550190041All</v>
          </cell>
          <cell r="S12744">
            <v>80</v>
          </cell>
        </row>
        <row r="12745">
          <cell r="A12745" t="str">
            <v>550290011All</v>
          </cell>
          <cell r="B12745">
            <v>43</v>
          </cell>
          <cell r="R12745" t="str">
            <v>550190081All</v>
          </cell>
          <cell r="S12745">
            <v>25</v>
          </cell>
        </row>
        <row r="12746">
          <cell r="A12746" t="str">
            <v>550290016All</v>
          </cell>
          <cell r="B12746">
            <v>46</v>
          </cell>
          <cell r="R12746" t="str">
            <v>550190091All</v>
          </cell>
          <cell r="S12746">
            <v>34</v>
          </cell>
        </row>
        <row r="12747">
          <cell r="A12747" t="str">
            <v>550290041All</v>
          </cell>
          <cell r="B12747">
            <v>77</v>
          </cell>
          <cell r="R12747" t="str">
            <v>550210011All</v>
          </cell>
          <cell r="S12747">
            <v>47</v>
          </cell>
        </row>
        <row r="12748">
          <cell r="A12748" t="str">
            <v>550290081All</v>
          </cell>
          <cell r="B12748">
            <v>25</v>
          </cell>
          <cell r="R12748" t="str">
            <v>550210016All</v>
          </cell>
          <cell r="S12748">
            <v>44</v>
          </cell>
        </row>
        <row r="12749">
          <cell r="A12749" t="str">
            <v>550290091All</v>
          </cell>
          <cell r="B12749">
            <v>39</v>
          </cell>
          <cell r="R12749" t="str">
            <v>550210041All</v>
          </cell>
          <cell r="S12749">
            <v>102</v>
          </cell>
        </row>
        <row r="12750">
          <cell r="A12750" t="str">
            <v>550310011All</v>
          </cell>
          <cell r="B12750">
            <v>30</v>
          </cell>
          <cell r="R12750" t="str">
            <v>550210081All</v>
          </cell>
          <cell r="S12750">
            <v>29</v>
          </cell>
        </row>
        <row r="12751">
          <cell r="A12751" t="str">
            <v>550310016All</v>
          </cell>
          <cell r="B12751">
            <v>38</v>
          </cell>
          <cell r="R12751" t="str">
            <v>550210091All</v>
          </cell>
          <cell r="S12751">
            <v>39</v>
          </cell>
        </row>
        <row r="12752">
          <cell r="A12752" t="str">
            <v>550310041All</v>
          </cell>
          <cell r="B12752">
            <v>71</v>
          </cell>
          <cell r="R12752" t="str">
            <v>550230016All</v>
          </cell>
          <cell r="S12752">
            <v>43</v>
          </cell>
        </row>
        <row r="12753">
          <cell r="A12753" t="str">
            <v>550330011All</v>
          </cell>
          <cell r="B12753">
            <v>29</v>
          </cell>
          <cell r="R12753" t="str">
            <v>550230041All</v>
          </cell>
          <cell r="S12753">
            <v>99</v>
          </cell>
        </row>
        <row r="12754">
          <cell r="A12754" t="str">
            <v>550330016All</v>
          </cell>
          <cell r="B12754">
            <v>39</v>
          </cell>
          <cell r="R12754" t="str">
            <v>550230081All</v>
          </cell>
          <cell r="S12754">
            <v>28</v>
          </cell>
        </row>
        <row r="12755">
          <cell r="A12755" t="str">
            <v>550330041All</v>
          </cell>
          <cell r="B12755">
            <v>90</v>
          </cell>
          <cell r="R12755" t="str">
            <v>550230091All</v>
          </cell>
          <cell r="S12755">
            <v>39</v>
          </cell>
        </row>
        <row r="12756">
          <cell r="A12756" t="str">
            <v>550330081All</v>
          </cell>
          <cell r="B12756">
            <v>25</v>
          </cell>
          <cell r="R12756" t="str">
            <v>550250011All</v>
          </cell>
          <cell r="S12756">
            <v>50</v>
          </cell>
        </row>
        <row r="12757">
          <cell r="A12757" t="str">
            <v>550330091All</v>
          </cell>
          <cell r="B12757">
            <v>32</v>
          </cell>
          <cell r="R12757" t="str">
            <v>550250016All</v>
          </cell>
          <cell r="S12757">
            <v>47</v>
          </cell>
        </row>
        <row r="12758">
          <cell r="A12758" t="str">
            <v>550350011All</v>
          </cell>
          <cell r="B12758">
            <v>25</v>
          </cell>
          <cell r="R12758" t="str">
            <v>550250041All</v>
          </cell>
          <cell r="S12758">
            <v>107</v>
          </cell>
        </row>
        <row r="12759">
          <cell r="A12759" t="str">
            <v>550350016All</v>
          </cell>
          <cell r="B12759">
            <v>39</v>
          </cell>
          <cell r="R12759" t="str">
            <v>550250081All</v>
          </cell>
          <cell r="S12759">
            <v>32</v>
          </cell>
        </row>
        <row r="12760">
          <cell r="A12760" t="str">
            <v>550350041All</v>
          </cell>
          <cell r="B12760">
            <v>93</v>
          </cell>
          <cell r="R12760" t="str">
            <v>550250091All</v>
          </cell>
          <cell r="S12760">
            <v>39</v>
          </cell>
        </row>
        <row r="12761">
          <cell r="A12761" t="str">
            <v>550350081All</v>
          </cell>
          <cell r="B12761">
            <v>24</v>
          </cell>
          <cell r="R12761" t="str">
            <v>550270011All</v>
          </cell>
          <cell r="S12761">
            <v>50</v>
          </cell>
        </row>
        <row r="12762">
          <cell r="A12762" t="str">
            <v>550350091All</v>
          </cell>
          <cell r="B12762">
            <v>33</v>
          </cell>
          <cell r="R12762" t="str">
            <v>550270016All</v>
          </cell>
          <cell r="S12762">
            <v>49</v>
          </cell>
        </row>
        <row r="12763">
          <cell r="A12763" t="str">
            <v>550370016All</v>
          </cell>
          <cell r="B12763">
            <v>44</v>
          </cell>
          <cell r="R12763" t="str">
            <v>550270041All</v>
          </cell>
          <cell r="S12763">
            <v>104</v>
          </cell>
        </row>
        <row r="12764">
          <cell r="A12764" t="str">
            <v>550370041All</v>
          </cell>
          <cell r="B12764">
            <v>71</v>
          </cell>
          <cell r="R12764" t="str">
            <v>550270081All</v>
          </cell>
          <cell r="S12764">
            <v>29</v>
          </cell>
        </row>
        <row r="12765">
          <cell r="A12765" t="str">
            <v>550370091All</v>
          </cell>
          <cell r="B12765">
            <v>36</v>
          </cell>
          <cell r="R12765" t="str">
            <v>550270091All</v>
          </cell>
          <cell r="S12765">
            <v>39</v>
          </cell>
        </row>
        <row r="12766">
          <cell r="A12766" t="str">
            <v>550390011All</v>
          </cell>
          <cell r="B12766">
            <v>46</v>
          </cell>
          <cell r="R12766" t="str">
            <v>550290011All</v>
          </cell>
          <cell r="S12766">
            <v>43</v>
          </cell>
        </row>
        <row r="12767">
          <cell r="A12767" t="str">
            <v>550390016All</v>
          </cell>
          <cell r="B12767">
            <v>48</v>
          </cell>
          <cell r="R12767" t="str">
            <v>550290016All</v>
          </cell>
          <cell r="S12767">
            <v>46</v>
          </cell>
        </row>
        <row r="12768">
          <cell r="A12768" t="str">
            <v>550390041All</v>
          </cell>
          <cell r="B12768">
            <v>98</v>
          </cell>
          <cell r="R12768" t="str">
            <v>550290041All</v>
          </cell>
          <cell r="S12768">
            <v>77</v>
          </cell>
        </row>
        <row r="12769">
          <cell r="A12769" t="str">
            <v>550390081All</v>
          </cell>
          <cell r="B12769">
            <v>29</v>
          </cell>
          <cell r="R12769" t="str">
            <v>550290081All</v>
          </cell>
          <cell r="S12769">
            <v>25</v>
          </cell>
        </row>
        <row r="12770">
          <cell r="A12770" t="str">
            <v>550410016All</v>
          </cell>
          <cell r="B12770">
            <v>44</v>
          </cell>
          <cell r="R12770" t="str">
            <v>550290091All</v>
          </cell>
          <cell r="S12770">
            <v>39</v>
          </cell>
        </row>
        <row r="12771">
          <cell r="A12771" t="str">
            <v>550410041All</v>
          </cell>
          <cell r="B12771">
            <v>71</v>
          </cell>
          <cell r="R12771" t="str">
            <v>550310011All</v>
          </cell>
          <cell r="S12771">
            <v>30</v>
          </cell>
        </row>
        <row r="12772">
          <cell r="A12772" t="str">
            <v>550410091All</v>
          </cell>
          <cell r="B12772">
            <v>34</v>
          </cell>
          <cell r="R12772" t="str">
            <v>550310016All</v>
          </cell>
          <cell r="S12772">
            <v>38</v>
          </cell>
        </row>
        <row r="12773">
          <cell r="A12773" t="str">
            <v>550430011All</v>
          </cell>
          <cell r="B12773">
            <v>42</v>
          </cell>
          <cell r="R12773" t="str">
            <v>550310041All</v>
          </cell>
          <cell r="S12773">
            <v>71</v>
          </cell>
        </row>
        <row r="12774">
          <cell r="A12774" t="str">
            <v>550430016All</v>
          </cell>
          <cell r="B12774">
            <v>46</v>
          </cell>
          <cell r="R12774" t="str">
            <v>550330011All</v>
          </cell>
          <cell r="S12774">
            <v>29</v>
          </cell>
        </row>
        <row r="12775">
          <cell r="A12775" t="str">
            <v>550430041All</v>
          </cell>
          <cell r="B12775">
            <v>116</v>
          </cell>
          <cell r="R12775" t="str">
            <v>550330016All</v>
          </cell>
          <cell r="S12775">
            <v>39</v>
          </cell>
        </row>
        <row r="12776">
          <cell r="A12776" t="str">
            <v>550430081All</v>
          </cell>
          <cell r="B12776">
            <v>35</v>
          </cell>
          <cell r="R12776" t="str">
            <v>550330041All</v>
          </cell>
          <cell r="S12776">
            <v>90</v>
          </cell>
        </row>
        <row r="12777">
          <cell r="A12777" t="str">
            <v>550430091All</v>
          </cell>
          <cell r="B12777">
            <v>39</v>
          </cell>
          <cell r="R12777" t="str">
            <v>550330081All</v>
          </cell>
          <cell r="S12777">
            <v>25</v>
          </cell>
        </row>
        <row r="12778">
          <cell r="A12778" t="str">
            <v>550450011All</v>
          </cell>
          <cell r="B12778">
            <v>46</v>
          </cell>
          <cell r="R12778" t="str">
            <v>550330091All</v>
          </cell>
          <cell r="S12778">
            <v>32</v>
          </cell>
        </row>
        <row r="12779">
          <cell r="A12779" t="str">
            <v>550450016All</v>
          </cell>
          <cell r="B12779">
            <v>47</v>
          </cell>
          <cell r="R12779" t="str">
            <v>550350011All</v>
          </cell>
          <cell r="S12779">
            <v>25</v>
          </cell>
        </row>
        <row r="12780">
          <cell r="A12780" t="str">
            <v>550450041All</v>
          </cell>
          <cell r="B12780">
            <v>104</v>
          </cell>
          <cell r="R12780" t="str">
            <v>550350016All</v>
          </cell>
          <cell r="S12780">
            <v>39</v>
          </cell>
        </row>
        <row r="12781">
          <cell r="A12781" t="str">
            <v>550450081All</v>
          </cell>
          <cell r="B12781">
            <v>29</v>
          </cell>
          <cell r="R12781" t="str">
            <v>550350041All</v>
          </cell>
          <cell r="S12781">
            <v>93</v>
          </cell>
        </row>
        <row r="12782">
          <cell r="A12782" t="str">
            <v>550470011All</v>
          </cell>
          <cell r="B12782">
            <v>44</v>
          </cell>
          <cell r="R12782" t="str">
            <v>550350081All</v>
          </cell>
          <cell r="S12782">
            <v>24</v>
          </cell>
        </row>
        <row r="12783">
          <cell r="A12783" t="str">
            <v>550470016All</v>
          </cell>
          <cell r="B12783">
            <v>41</v>
          </cell>
          <cell r="R12783" t="str">
            <v>550350091All</v>
          </cell>
          <cell r="S12783">
            <v>33</v>
          </cell>
        </row>
        <row r="12784">
          <cell r="A12784" t="str">
            <v>550470041All</v>
          </cell>
          <cell r="B12784">
            <v>92</v>
          </cell>
          <cell r="R12784" t="str">
            <v>550370016All</v>
          </cell>
          <cell r="S12784">
            <v>44</v>
          </cell>
        </row>
        <row r="12785">
          <cell r="A12785" t="str">
            <v>550470081All</v>
          </cell>
          <cell r="B12785">
            <v>28</v>
          </cell>
          <cell r="R12785" t="str">
            <v>550370041All</v>
          </cell>
          <cell r="S12785">
            <v>71</v>
          </cell>
        </row>
        <row r="12786">
          <cell r="A12786" t="str">
            <v>550490011All</v>
          </cell>
          <cell r="B12786">
            <v>42</v>
          </cell>
          <cell r="R12786" t="str">
            <v>550370091All</v>
          </cell>
          <cell r="S12786">
            <v>36</v>
          </cell>
        </row>
        <row r="12787">
          <cell r="A12787" t="str">
            <v>550490016All</v>
          </cell>
          <cell r="B12787">
            <v>44</v>
          </cell>
          <cell r="R12787" t="str">
            <v>550390011All</v>
          </cell>
          <cell r="S12787">
            <v>46</v>
          </cell>
        </row>
        <row r="12788">
          <cell r="A12788" t="str">
            <v>550490041All</v>
          </cell>
          <cell r="B12788">
            <v>106</v>
          </cell>
          <cell r="R12788" t="str">
            <v>550390016All</v>
          </cell>
          <cell r="S12788">
            <v>48</v>
          </cell>
        </row>
        <row r="12789">
          <cell r="A12789" t="str">
            <v>550490081All</v>
          </cell>
          <cell r="B12789">
            <v>32</v>
          </cell>
          <cell r="R12789" t="str">
            <v>550390041All</v>
          </cell>
          <cell r="S12789">
            <v>98</v>
          </cell>
        </row>
        <row r="12790">
          <cell r="A12790" t="str">
            <v>550490091All</v>
          </cell>
          <cell r="B12790">
            <v>39</v>
          </cell>
          <cell r="R12790" t="str">
            <v>550390081All</v>
          </cell>
          <cell r="S12790">
            <v>29</v>
          </cell>
        </row>
        <row r="12791">
          <cell r="A12791" t="str">
            <v>550510016All</v>
          </cell>
          <cell r="B12791">
            <v>41</v>
          </cell>
          <cell r="R12791" t="str">
            <v>550410016All</v>
          </cell>
          <cell r="S12791">
            <v>44</v>
          </cell>
        </row>
        <row r="12792">
          <cell r="A12792" t="str">
            <v>550510041All</v>
          </cell>
          <cell r="B12792">
            <v>71</v>
          </cell>
          <cell r="R12792" t="str">
            <v>550410041All</v>
          </cell>
          <cell r="S12792">
            <v>71</v>
          </cell>
        </row>
        <row r="12793">
          <cell r="A12793" t="str">
            <v>550530016All</v>
          </cell>
          <cell r="B12793">
            <v>39</v>
          </cell>
          <cell r="R12793" t="str">
            <v>550410091All</v>
          </cell>
          <cell r="S12793">
            <v>34</v>
          </cell>
        </row>
        <row r="12794">
          <cell r="A12794" t="str">
            <v>550530041All</v>
          </cell>
          <cell r="B12794">
            <v>95</v>
          </cell>
          <cell r="R12794" t="str">
            <v>550430011All</v>
          </cell>
          <cell r="S12794">
            <v>42</v>
          </cell>
        </row>
        <row r="12795">
          <cell r="A12795" t="str">
            <v>550530081All</v>
          </cell>
          <cell r="B12795">
            <v>25</v>
          </cell>
          <cell r="R12795" t="str">
            <v>550430016All</v>
          </cell>
          <cell r="S12795">
            <v>46</v>
          </cell>
        </row>
        <row r="12796">
          <cell r="A12796" t="str">
            <v>550550011All</v>
          </cell>
          <cell r="B12796">
            <v>46</v>
          </cell>
          <cell r="R12796" t="str">
            <v>550430041All</v>
          </cell>
          <cell r="S12796">
            <v>116</v>
          </cell>
        </row>
        <row r="12797">
          <cell r="A12797" t="str">
            <v>550550016All</v>
          </cell>
          <cell r="B12797">
            <v>46</v>
          </cell>
          <cell r="R12797" t="str">
            <v>550430081All</v>
          </cell>
          <cell r="S12797">
            <v>35</v>
          </cell>
        </row>
        <row r="12798">
          <cell r="A12798" t="str">
            <v>550550041All</v>
          </cell>
          <cell r="B12798">
            <v>99</v>
          </cell>
          <cell r="R12798" t="str">
            <v>550430091All</v>
          </cell>
          <cell r="S12798">
            <v>39</v>
          </cell>
        </row>
        <row r="12799">
          <cell r="A12799" t="str">
            <v>550550081All</v>
          </cell>
          <cell r="B12799">
            <v>29</v>
          </cell>
          <cell r="R12799" t="str">
            <v>550450011All</v>
          </cell>
          <cell r="S12799">
            <v>46</v>
          </cell>
        </row>
        <row r="12800">
          <cell r="A12800" t="str">
            <v>550570011All</v>
          </cell>
          <cell r="B12800">
            <v>29</v>
          </cell>
          <cell r="R12800" t="str">
            <v>550450016All</v>
          </cell>
          <cell r="S12800">
            <v>47</v>
          </cell>
        </row>
        <row r="12801">
          <cell r="A12801" t="str">
            <v>550570016All</v>
          </cell>
          <cell r="B12801">
            <v>37</v>
          </cell>
          <cell r="R12801" t="str">
            <v>550450041All</v>
          </cell>
          <cell r="S12801">
            <v>104</v>
          </cell>
        </row>
        <row r="12802">
          <cell r="A12802" t="str">
            <v>550570041All</v>
          </cell>
          <cell r="B12802">
            <v>90</v>
          </cell>
          <cell r="R12802" t="str">
            <v>550450081All</v>
          </cell>
          <cell r="S12802">
            <v>29</v>
          </cell>
        </row>
        <row r="12803">
          <cell r="A12803" t="str">
            <v>550570081All</v>
          </cell>
          <cell r="B12803">
            <v>23</v>
          </cell>
          <cell r="R12803" t="str">
            <v>550470011All</v>
          </cell>
          <cell r="S12803">
            <v>44</v>
          </cell>
        </row>
        <row r="12804">
          <cell r="A12804" t="str">
            <v>550590011All</v>
          </cell>
          <cell r="B12804">
            <v>52</v>
          </cell>
          <cell r="R12804" t="str">
            <v>550470016All</v>
          </cell>
          <cell r="S12804">
            <v>41</v>
          </cell>
        </row>
        <row r="12805">
          <cell r="A12805" t="str">
            <v>550590016All</v>
          </cell>
          <cell r="B12805">
            <v>46</v>
          </cell>
          <cell r="R12805" t="str">
            <v>550470041All</v>
          </cell>
          <cell r="S12805">
            <v>92</v>
          </cell>
        </row>
        <row r="12806">
          <cell r="A12806" t="str">
            <v>550590041All</v>
          </cell>
          <cell r="B12806">
            <v>97</v>
          </cell>
          <cell r="R12806" t="str">
            <v>550470081All</v>
          </cell>
          <cell r="S12806">
            <v>28</v>
          </cell>
        </row>
        <row r="12807">
          <cell r="A12807" t="str">
            <v>550590081All</v>
          </cell>
          <cell r="B12807">
            <v>27</v>
          </cell>
          <cell r="R12807" t="str">
            <v>550490011All</v>
          </cell>
          <cell r="S12807">
            <v>42</v>
          </cell>
        </row>
        <row r="12808">
          <cell r="A12808" t="str">
            <v>550610011All</v>
          </cell>
          <cell r="B12808">
            <v>43</v>
          </cell>
          <cell r="R12808" t="str">
            <v>550490016All</v>
          </cell>
          <cell r="S12808">
            <v>44</v>
          </cell>
        </row>
        <row r="12809">
          <cell r="A12809" t="str">
            <v>550610016All</v>
          </cell>
          <cell r="B12809">
            <v>46</v>
          </cell>
          <cell r="R12809" t="str">
            <v>550490041All</v>
          </cell>
          <cell r="S12809">
            <v>106</v>
          </cell>
        </row>
        <row r="12810">
          <cell r="A12810" t="str">
            <v>550610041All</v>
          </cell>
          <cell r="B12810">
            <v>80</v>
          </cell>
          <cell r="R12810" t="str">
            <v>550490081All</v>
          </cell>
          <cell r="S12810">
            <v>32</v>
          </cell>
        </row>
        <row r="12811">
          <cell r="A12811" t="str">
            <v>550610081All</v>
          </cell>
          <cell r="B12811">
            <v>25</v>
          </cell>
          <cell r="R12811" t="str">
            <v>550490091All</v>
          </cell>
          <cell r="S12811">
            <v>39</v>
          </cell>
        </row>
        <row r="12812">
          <cell r="A12812" t="str">
            <v>550610091All</v>
          </cell>
          <cell r="B12812">
            <v>40</v>
          </cell>
          <cell r="R12812" t="str">
            <v>550510016All</v>
          </cell>
          <cell r="S12812">
            <v>41</v>
          </cell>
        </row>
        <row r="12813">
          <cell r="A12813" t="str">
            <v>550630016All</v>
          </cell>
          <cell r="B12813">
            <v>39</v>
          </cell>
          <cell r="R12813" t="str">
            <v>550510041All</v>
          </cell>
          <cell r="S12813">
            <v>71</v>
          </cell>
        </row>
        <row r="12814">
          <cell r="A12814" t="str">
            <v>550630041All</v>
          </cell>
          <cell r="B12814">
            <v>99</v>
          </cell>
          <cell r="R12814" t="str">
            <v>550530016All</v>
          </cell>
          <cell r="S12814">
            <v>39</v>
          </cell>
        </row>
        <row r="12815">
          <cell r="A12815" t="str">
            <v>550630081All</v>
          </cell>
          <cell r="B12815">
            <v>28</v>
          </cell>
          <cell r="R12815" t="str">
            <v>550530041All</v>
          </cell>
          <cell r="S12815">
            <v>95</v>
          </cell>
        </row>
        <row r="12816">
          <cell r="A12816" t="str">
            <v>550650011All</v>
          </cell>
          <cell r="B12816">
            <v>42</v>
          </cell>
          <cell r="R12816" t="str">
            <v>550530081All</v>
          </cell>
          <cell r="S12816">
            <v>25</v>
          </cell>
        </row>
        <row r="12817">
          <cell r="A12817" t="str">
            <v>550650016All</v>
          </cell>
          <cell r="B12817">
            <v>44</v>
          </cell>
          <cell r="R12817" t="str">
            <v>550550011All</v>
          </cell>
          <cell r="S12817">
            <v>46</v>
          </cell>
        </row>
        <row r="12818">
          <cell r="A12818" t="str">
            <v>550650041All</v>
          </cell>
          <cell r="B12818">
            <v>116</v>
          </cell>
          <cell r="R12818" t="str">
            <v>550550016All</v>
          </cell>
          <cell r="S12818">
            <v>46</v>
          </cell>
        </row>
        <row r="12819">
          <cell r="A12819" t="str">
            <v>550650081All</v>
          </cell>
          <cell r="B12819">
            <v>32</v>
          </cell>
          <cell r="R12819" t="str">
            <v>550550041All</v>
          </cell>
          <cell r="S12819">
            <v>99</v>
          </cell>
        </row>
        <row r="12820">
          <cell r="A12820" t="str">
            <v>550650091All</v>
          </cell>
          <cell r="B12820">
            <v>39</v>
          </cell>
          <cell r="R12820" t="str">
            <v>550550081All</v>
          </cell>
          <cell r="S12820">
            <v>29</v>
          </cell>
        </row>
        <row r="12821">
          <cell r="A12821" t="str">
            <v>550670011All</v>
          </cell>
          <cell r="B12821">
            <v>41</v>
          </cell>
          <cell r="R12821" t="str">
            <v>550570011All</v>
          </cell>
          <cell r="S12821">
            <v>29</v>
          </cell>
        </row>
        <row r="12822">
          <cell r="A12822" t="str">
            <v>550670016All</v>
          </cell>
          <cell r="B12822">
            <v>48</v>
          </cell>
          <cell r="R12822" t="str">
            <v>550570016All</v>
          </cell>
          <cell r="S12822">
            <v>37</v>
          </cell>
        </row>
        <row r="12823">
          <cell r="A12823" t="str">
            <v>550670041All</v>
          </cell>
          <cell r="B12823">
            <v>66</v>
          </cell>
          <cell r="R12823" t="str">
            <v>550570041All</v>
          </cell>
          <cell r="S12823">
            <v>90</v>
          </cell>
        </row>
        <row r="12824">
          <cell r="A12824" t="str">
            <v>550670081All</v>
          </cell>
          <cell r="B12824">
            <v>19</v>
          </cell>
          <cell r="R12824" t="str">
            <v>550570081All</v>
          </cell>
          <cell r="S12824">
            <v>23</v>
          </cell>
        </row>
        <row r="12825">
          <cell r="A12825" t="str">
            <v>550670091All</v>
          </cell>
          <cell r="B12825">
            <v>35</v>
          </cell>
          <cell r="R12825" t="str">
            <v>550590011All</v>
          </cell>
          <cell r="S12825">
            <v>52</v>
          </cell>
        </row>
        <row r="12826">
          <cell r="A12826" t="str">
            <v>550690016All</v>
          </cell>
          <cell r="B12826">
            <v>41</v>
          </cell>
          <cell r="R12826" t="str">
            <v>550590016All</v>
          </cell>
          <cell r="S12826">
            <v>46</v>
          </cell>
        </row>
        <row r="12827">
          <cell r="A12827" t="str">
            <v>550690041All</v>
          </cell>
          <cell r="B12827">
            <v>67</v>
          </cell>
          <cell r="R12827" t="str">
            <v>550590041All</v>
          </cell>
          <cell r="S12827">
            <v>97</v>
          </cell>
        </row>
        <row r="12828">
          <cell r="A12828" t="str">
            <v>550690081All</v>
          </cell>
          <cell r="B12828">
            <v>21</v>
          </cell>
          <cell r="R12828" t="str">
            <v>550590081All</v>
          </cell>
          <cell r="S12828">
            <v>27</v>
          </cell>
        </row>
        <row r="12829">
          <cell r="A12829" t="str">
            <v>550690091All</v>
          </cell>
          <cell r="B12829">
            <v>36</v>
          </cell>
          <cell r="R12829" t="str">
            <v>550610011All</v>
          </cell>
          <cell r="S12829">
            <v>43</v>
          </cell>
        </row>
        <row r="12830">
          <cell r="A12830" t="str">
            <v>550710011All</v>
          </cell>
          <cell r="B12830">
            <v>46</v>
          </cell>
          <cell r="R12830" t="str">
            <v>550610016All</v>
          </cell>
          <cell r="S12830">
            <v>46</v>
          </cell>
        </row>
        <row r="12831">
          <cell r="A12831" t="str">
            <v>550710016All</v>
          </cell>
          <cell r="B12831">
            <v>46</v>
          </cell>
          <cell r="R12831" t="str">
            <v>550610041All</v>
          </cell>
          <cell r="S12831">
            <v>80</v>
          </cell>
        </row>
        <row r="12832">
          <cell r="A12832" t="str">
            <v>550710041All</v>
          </cell>
          <cell r="B12832">
            <v>88</v>
          </cell>
          <cell r="R12832" t="str">
            <v>550610081All</v>
          </cell>
          <cell r="S12832">
            <v>25</v>
          </cell>
        </row>
        <row r="12833">
          <cell r="A12833" t="str">
            <v>550710081All</v>
          </cell>
          <cell r="B12833">
            <v>25</v>
          </cell>
          <cell r="R12833" t="str">
            <v>550610091All</v>
          </cell>
          <cell r="S12833">
            <v>40</v>
          </cell>
        </row>
        <row r="12834">
          <cell r="A12834" t="str">
            <v>550710091All</v>
          </cell>
          <cell r="B12834">
            <v>39</v>
          </cell>
          <cell r="R12834" t="str">
            <v>550630016All</v>
          </cell>
          <cell r="S12834">
            <v>39</v>
          </cell>
        </row>
        <row r="12835">
          <cell r="A12835" t="str">
            <v>550730011All</v>
          </cell>
          <cell r="B12835">
            <v>32</v>
          </cell>
          <cell r="R12835" t="str">
            <v>550630041All</v>
          </cell>
          <cell r="S12835">
            <v>99</v>
          </cell>
        </row>
        <row r="12836">
          <cell r="A12836" t="str">
            <v>550730016All</v>
          </cell>
          <cell r="B12836">
            <v>42</v>
          </cell>
          <cell r="R12836" t="str">
            <v>550630081All</v>
          </cell>
          <cell r="S12836">
            <v>28</v>
          </cell>
        </row>
        <row r="12837">
          <cell r="A12837" t="str">
            <v>550730041All</v>
          </cell>
          <cell r="B12837">
            <v>75</v>
          </cell>
          <cell r="R12837" t="str">
            <v>550650011All</v>
          </cell>
          <cell r="S12837">
            <v>42</v>
          </cell>
        </row>
        <row r="12838">
          <cell r="A12838" t="str">
            <v>550730081All</v>
          </cell>
          <cell r="B12838">
            <v>24</v>
          </cell>
          <cell r="R12838" t="str">
            <v>550650016All</v>
          </cell>
          <cell r="S12838">
            <v>44</v>
          </cell>
        </row>
        <row r="12839">
          <cell r="A12839" t="str">
            <v>550730091All</v>
          </cell>
          <cell r="B12839">
            <v>34</v>
          </cell>
          <cell r="R12839" t="str">
            <v>550650041All</v>
          </cell>
          <cell r="S12839">
            <v>116</v>
          </cell>
        </row>
        <row r="12840">
          <cell r="A12840" t="str">
            <v>550750011All</v>
          </cell>
          <cell r="B12840">
            <v>34</v>
          </cell>
          <cell r="R12840" t="str">
            <v>550650081All</v>
          </cell>
          <cell r="S12840">
            <v>32</v>
          </cell>
        </row>
        <row r="12841">
          <cell r="A12841" t="str">
            <v>550750016All</v>
          </cell>
          <cell r="B12841">
            <v>44</v>
          </cell>
          <cell r="R12841" t="str">
            <v>550650091All</v>
          </cell>
          <cell r="S12841">
            <v>39</v>
          </cell>
        </row>
        <row r="12842">
          <cell r="A12842" t="str">
            <v>550750041All</v>
          </cell>
          <cell r="B12842">
            <v>70</v>
          </cell>
          <cell r="R12842" t="str">
            <v>550670011All</v>
          </cell>
          <cell r="S12842">
            <v>41</v>
          </cell>
        </row>
        <row r="12843">
          <cell r="A12843" t="str">
            <v>550750081All</v>
          </cell>
          <cell r="B12843">
            <v>20</v>
          </cell>
          <cell r="R12843" t="str">
            <v>550670016All</v>
          </cell>
          <cell r="S12843">
            <v>48</v>
          </cell>
        </row>
        <row r="12844">
          <cell r="A12844" t="str">
            <v>550770011All</v>
          </cell>
          <cell r="B12844">
            <v>30</v>
          </cell>
          <cell r="R12844" t="str">
            <v>550670041All</v>
          </cell>
          <cell r="S12844">
            <v>66</v>
          </cell>
        </row>
        <row r="12845">
          <cell r="A12845" t="str">
            <v>550770016All</v>
          </cell>
          <cell r="B12845">
            <v>37</v>
          </cell>
          <cell r="R12845" t="str">
            <v>550670081All</v>
          </cell>
          <cell r="S12845">
            <v>19</v>
          </cell>
        </row>
        <row r="12846">
          <cell r="A12846" t="str">
            <v>550770041All</v>
          </cell>
          <cell r="B12846">
            <v>74</v>
          </cell>
          <cell r="R12846" t="str">
            <v>550670091All</v>
          </cell>
          <cell r="S12846">
            <v>35</v>
          </cell>
        </row>
        <row r="12847">
          <cell r="A12847" t="str">
            <v>550770081All</v>
          </cell>
          <cell r="B12847">
            <v>24</v>
          </cell>
          <cell r="R12847" t="str">
            <v>550690016All</v>
          </cell>
          <cell r="S12847">
            <v>41</v>
          </cell>
        </row>
        <row r="12848">
          <cell r="A12848" t="str">
            <v>550770091All</v>
          </cell>
          <cell r="B12848">
            <v>39</v>
          </cell>
          <cell r="R12848" t="str">
            <v>550690041All</v>
          </cell>
          <cell r="S12848">
            <v>67</v>
          </cell>
        </row>
        <row r="12849">
          <cell r="A12849" t="str">
            <v>550780016All</v>
          </cell>
          <cell r="B12849">
            <v>44</v>
          </cell>
          <cell r="R12849" t="str">
            <v>550690081All</v>
          </cell>
          <cell r="S12849">
            <v>21</v>
          </cell>
        </row>
        <row r="12850">
          <cell r="A12850" t="str">
            <v>550780041All</v>
          </cell>
          <cell r="B12850">
            <v>75</v>
          </cell>
          <cell r="R12850" t="str">
            <v>550690091All</v>
          </cell>
          <cell r="S12850">
            <v>36</v>
          </cell>
        </row>
        <row r="12851">
          <cell r="A12851" t="str">
            <v>550790011All</v>
          </cell>
          <cell r="B12851">
            <v>48</v>
          </cell>
          <cell r="R12851" t="str">
            <v>550710011All</v>
          </cell>
          <cell r="S12851">
            <v>46</v>
          </cell>
        </row>
        <row r="12852">
          <cell r="A12852" t="str">
            <v>550790016All</v>
          </cell>
          <cell r="B12852">
            <v>46</v>
          </cell>
          <cell r="R12852" t="str">
            <v>550710016All</v>
          </cell>
          <cell r="S12852">
            <v>46</v>
          </cell>
        </row>
        <row r="12853">
          <cell r="A12853" t="str">
            <v>550790041All</v>
          </cell>
          <cell r="B12853">
            <v>83</v>
          </cell>
          <cell r="R12853" t="str">
            <v>550710041All</v>
          </cell>
          <cell r="S12853">
            <v>88</v>
          </cell>
        </row>
        <row r="12854">
          <cell r="A12854" t="str">
            <v>550790081All</v>
          </cell>
          <cell r="B12854">
            <v>23</v>
          </cell>
          <cell r="R12854" t="str">
            <v>550710081All</v>
          </cell>
          <cell r="S12854">
            <v>25</v>
          </cell>
        </row>
        <row r="12855">
          <cell r="A12855" t="str">
            <v>550810016All</v>
          </cell>
          <cell r="B12855">
            <v>39</v>
          </cell>
          <cell r="R12855" t="str">
            <v>550710091All</v>
          </cell>
          <cell r="S12855">
            <v>39</v>
          </cell>
        </row>
        <row r="12856">
          <cell r="A12856" t="str">
            <v>550810041All</v>
          </cell>
          <cell r="B12856">
            <v>93</v>
          </cell>
          <cell r="R12856" t="str">
            <v>550730011All</v>
          </cell>
          <cell r="S12856">
            <v>32</v>
          </cell>
        </row>
        <row r="12857">
          <cell r="A12857" t="str">
            <v>550810081All</v>
          </cell>
          <cell r="B12857">
            <v>24</v>
          </cell>
          <cell r="R12857" t="str">
            <v>550730016All</v>
          </cell>
          <cell r="S12857">
            <v>42</v>
          </cell>
        </row>
        <row r="12858">
          <cell r="A12858" t="str">
            <v>550810091All</v>
          </cell>
          <cell r="B12858">
            <v>33</v>
          </cell>
          <cell r="R12858" t="str">
            <v>550730041All</v>
          </cell>
          <cell r="S12858">
            <v>75</v>
          </cell>
        </row>
        <row r="12859">
          <cell r="A12859" t="str">
            <v>550830011All</v>
          </cell>
          <cell r="B12859">
            <v>39</v>
          </cell>
          <cell r="R12859" t="str">
            <v>550730081All</v>
          </cell>
          <cell r="S12859">
            <v>24</v>
          </cell>
        </row>
        <row r="12860">
          <cell r="A12860" t="str">
            <v>550830016All</v>
          </cell>
          <cell r="B12860">
            <v>44</v>
          </cell>
          <cell r="R12860" t="str">
            <v>550730091All</v>
          </cell>
          <cell r="S12860">
            <v>34</v>
          </cell>
        </row>
        <row r="12861">
          <cell r="A12861" t="str">
            <v>550830041All</v>
          </cell>
          <cell r="B12861">
            <v>76</v>
          </cell>
          <cell r="R12861" t="str">
            <v>550750011All</v>
          </cell>
          <cell r="S12861">
            <v>34</v>
          </cell>
        </row>
        <row r="12862">
          <cell r="A12862" t="str">
            <v>550830081All</v>
          </cell>
          <cell r="B12862">
            <v>22</v>
          </cell>
          <cell r="R12862" t="str">
            <v>550750016All</v>
          </cell>
          <cell r="S12862">
            <v>44</v>
          </cell>
        </row>
        <row r="12863">
          <cell r="A12863" t="str">
            <v>550850016All</v>
          </cell>
          <cell r="B12863">
            <v>41</v>
          </cell>
          <cell r="R12863" t="str">
            <v>550750041All</v>
          </cell>
          <cell r="S12863">
            <v>70</v>
          </cell>
        </row>
        <row r="12864">
          <cell r="A12864" t="str">
            <v>550850041All</v>
          </cell>
          <cell r="B12864">
            <v>71</v>
          </cell>
          <cell r="R12864" t="str">
            <v>550750081All</v>
          </cell>
          <cell r="S12864">
            <v>20</v>
          </cell>
        </row>
        <row r="12865">
          <cell r="A12865" t="str">
            <v>550850091All</v>
          </cell>
          <cell r="B12865">
            <v>36</v>
          </cell>
          <cell r="R12865" t="str">
            <v>550770011All</v>
          </cell>
          <cell r="S12865">
            <v>30</v>
          </cell>
        </row>
        <row r="12866">
          <cell r="A12866" t="str">
            <v>550870011All</v>
          </cell>
          <cell r="B12866">
            <v>45</v>
          </cell>
          <cell r="R12866" t="str">
            <v>550770016All</v>
          </cell>
          <cell r="S12866">
            <v>37</v>
          </cell>
        </row>
        <row r="12867">
          <cell r="A12867" t="str">
            <v>550870016All</v>
          </cell>
          <cell r="B12867">
            <v>46</v>
          </cell>
          <cell r="R12867" t="str">
            <v>550770041All</v>
          </cell>
          <cell r="S12867">
            <v>74</v>
          </cell>
        </row>
        <row r="12868">
          <cell r="A12868" t="str">
            <v>550870041All</v>
          </cell>
          <cell r="B12868">
            <v>92</v>
          </cell>
          <cell r="R12868" t="str">
            <v>550770081All</v>
          </cell>
          <cell r="S12868">
            <v>24</v>
          </cell>
        </row>
        <row r="12869">
          <cell r="A12869" t="str">
            <v>550870081All</v>
          </cell>
          <cell r="B12869">
            <v>28</v>
          </cell>
          <cell r="R12869" t="str">
            <v>550770091All</v>
          </cell>
          <cell r="S12869">
            <v>39</v>
          </cell>
        </row>
        <row r="12870">
          <cell r="A12870" t="str">
            <v>550890011All</v>
          </cell>
          <cell r="B12870">
            <v>48</v>
          </cell>
          <cell r="R12870" t="str">
            <v>550780016All</v>
          </cell>
          <cell r="S12870">
            <v>44</v>
          </cell>
        </row>
        <row r="12871">
          <cell r="A12871" t="str">
            <v>550890016All</v>
          </cell>
          <cell r="B12871">
            <v>46</v>
          </cell>
          <cell r="R12871" t="str">
            <v>550780041All</v>
          </cell>
          <cell r="S12871">
            <v>75</v>
          </cell>
        </row>
        <row r="12872">
          <cell r="A12872" t="str">
            <v>550890041All</v>
          </cell>
          <cell r="B12872">
            <v>93</v>
          </cell>
          <cell r="R12872" t="str">
            <v>550790011All</v>
          </cell>
          <cell r="S12872">
            <v>48</v>
          </cell>
        </row>
        <row r="12873">
          <cell r="A12873" t="str">
            <v>550890081All</v>
          </cell>
          <cell r="B12873">
            <v>27</v>
          </cell>
          <cell r="R12873" t="str">
            <v>550790016All</v>
          </cell>
          <cell r="S12873">
            <v>46</v>
          </cell>
        </row>
        <row r="12874">
          <cell r="A12874" t="str">
            <v>550910016All</v>
          </cell>
          <cell r="B12874">
            <v>39</v>
          </cell>
          <cell r="R12874" t="str">
            <v>550790041All</v>
          </cell>
          <cell r="S12874">
            <v>83</v>
          </cell>
        </row>
        <row r="12875">
          <cell r="A12875" t="str">
            <v>550910041All</v>
          </cell>
          <cell r="B12875">
            <v>95</v>
          </cell>
          <cell r="R12875" t="str">
            <v>550790081All</v>
          </cell>
          <cell r="S12875">
            <v>23</v>
          </cell>
        </row>
        <row r="12876">
          <cell r="A12876" t="str">
            <v>550910081All</v>
          </cell>
          <cell r="B12876">
            <v>25</v>
          </cell>
          <cell r="R12876" t="str">
            <v>550810016All</v>
          </cell>
          <cell r="S12876">
            <v>39</v>
          </cell>
        </row>
        <row r="12877">
          <cell r="A12877" t="str">
            <v>550910091All</v>
          </cell>
          <cell r="B12877">
            <v>33</v>
          </cell>
          <cell r="R12877" t="str">
            <v>550810041All</v>
          </cell>
          <cell r="S12877">
            <v>93</v>
          </cell>
        </row>
        <row r="12878">
          <cell r="A12878" t="str">
            <v>550930011All</v>
          </cell>
          <cell r="B12878">
            <v>29</v>
          </cell>
          <cell r="R12878" t="str">
            <v>550810081All</v>
          </cell>
          <cell r="S12878">
            <v>24</v>
          </cell>
        </row>
        <row r="12879">
          <cell r="A12879" t="str">
            <v>550930016All</v>
          </cell>
          <cell r="B12879">
            <v>42</v>
          </cell>
          <cell r="R12879" t="str">
            <v>550810091All</v>
          </cell>
          <cell r="S12879">
            <v>33</v>
          </cell>
        </row>
        <row r="12880">
          <cell r="A12880" t="str">
            <v>550930041All</v>
          </cell>
          <cell r="B12880">
            <v>104</v>
          </cell>
          <cell r="R12880" t="str">
            <v>550830011All</v>
          </cell>
          <cell r="S12880">
            <v>39</v>
          </cell>
        </row>
        <row r="12881">
          <cell r="A12881" t="str">
            <v>550930081All</v>
          </cell>
          <cell r="B12881">
            <v>29</v>
          </cell>
          <cell r="R12881" t="str">
            <v>550830016All</v>
          </cell>
          <cell r="S12881">
            <v>44</v>
          </cell>
        </row>
        <row r="12882">
          <cell r="A12882" t="str">
            <v>550930091All</v>
          </cell>
          <cell r="B12882">
            <v>34</v>
          </cell>
          <cell r="R12882" t="str">
            <v>550830041All</v>
          </cell>
          <cell r="S12882">
            <v>76</v>
          </cell>
        </row>
        <row r="12883">
          <cell r="A12883" t="str">
            <v>550950011All</v>
          </cell>
          <cell r="B12883">
            <v>27</v>
          </cell>
          <cell r="R12883" t="str">
            <v>550830081All</v>
          </cell>
          <cell r="S12883">
            <v>22</v>
          </cell>
        </row>
        <row r="12884">
          <cell r="A12884" t="str">
            <v>550950016All</v>
          </cell>
          <cell r="B12884">
            <v>38</v>
          </cell>
          <cell r="R12884" t="str">
            <v>550850016All</v>
          </cell>
          <cell r="S12884">
            <v>41</v>
          </cell>
        </row>
        <row r="12885">
          <cell r="A12885" t="str">
            <v>550950041All</v>
          </cell>
          <cell r="B12885">
            <v>81</v>
          </cell>
          <cell r="R12885" t="str">
            <v>550850041All</v>
          </cell>
          <cell r="S12885">
            <v>71</v>
          </cell>
        </row>
        <row r="12886">
          <cell r="A12886" t="str">
            <v>550950081All</v>
          </cell>
          <cell r="B12886">
            <v>22</v>
          </cell>
          <cell r="R12886" t="str">
            <v>550850091All</v>
          </cell>
          <cell r="S12886">
            <v>36</v>
          </cell>
        </row>
        <row r="12887">
          <cell r="A12887" t="str">
            <v>550950091All</v>
          </cell>
          <cell r="B12887">
            <v>31</v>
          </cell>
          <cell r="R12887" t="str">
            <v>550870011All</v>
          </cell>
          <cell r="S12887">
            <v>45</v>
          </cell>
        </row>
        <row r="12888">
          <cell r="A12888" t="str">
            <v>550970011All</v>
          </cell>
          <cell r="B12888">
            <v>32</v>
          </cell>
          <cell r="R12888" t="str">
            <v>550870016All</v>
          </cell>
          <cell r="S12888">
            <v>46</v>
          </cell>
        </row>
        <row r="12889">
          <cell r="A12889" t="str">
            <v>550970016All</v>
          </cell>
          <cell r="B12889">
            <v>37</v>
          </cell>
          <cell r="R12889" t="str">
            <v>550870041All</v>
          </cell>
          <cell r="S12889">
            <v>92</v>
          </cell>
        </row>
        <row r="12890">
          <cell r="A12890" t="str">
            <v>550970041All</v>
          </cell>
          <cell r="B12890">
            <v>83</v>
          </cell>
          <cell r="R12890" t="str">
            <v>550870081All</v>
          </cell>
          <cell r="S12890">
            <v>28</v>
          </cell>
        </row>
        <row r="12891">
          <cell r="A12891" t="str">
            <v>550970041Irrigated</v>
          </cell>
          <cell r="B12891">
            <v>104</v>
          </cell>
          <cell r="R12891" t="str">
            <v>550890011All</v>
          </cell>
          <cell r="S12891">
            <v>48</v>
          </cell>
        </row>
        <row r="12892">
          <cell r="A12892" t="str">
            <v>550970041Nonirrigated</v>
          </cell>
          <cell r="B12892">
            <v>75</v>
          </cell>
          <cell r="R12892" t="str">
            <v>550890016All</v>
          </cell>
          <cell r="S12892">
            <v>46</v>
          </cell>
        </row>
        <row r="12893">
          <cell r="A12893" t="str">
            <v>550970081All</v>
          </cell>
          <cell r="B12893">
            <v>24</v>
          </cell>
          <cell r="R12893" t="str">
            <v>550890041All</v>
          </cell>
          <cell r="S12893">
            <v>93</v>
          </cell>
        </row>
        <row r="12894">
          <cell r="A12894" t="str">
            <v>550970081Irrigated</v>
          </cell>
          <cell r="B12894">
            <v>28</v>
          </cell>
          <cell r="R12894" t="str">
            <v>550890081All</v>
          </cell>
          <cell r="S12894">
            <v>27</v>
          </cell>
        </row>
        <row r="12895">
          <cell r="A12895" t="str">
            <v>550970081Nonirrigated</v>
          </cell>
          <cell r="B12895">
            <v>22</v>
          </cell>
          <cell r="R12895" t="str">
            <v>550910016All</v>
          </cell>
          <cell r="S12895">
            <v>39</v>
          </cell>
        </row>
        <row r="12896">
          <cell r="A12896" t="str">
            <v>550990016All</v>
          </cell>
          <cell r="B12896">
            <v>41</v>
          </cell>
          <cell r="R12896" t="str">
            <v>550910041All</v>
          </cell>
          <cell r="S12896">
            <v>95</v>
          </cell>
        </row>
        <row r="12897">
          <cell r="A12897" t="str">
            <v>550990041All</v>
          </cell>
          <cell r="B12897">
            <v>64</v>
          </cell>
          <cell r="R12897" t="str">
            <v>550910081All</v>
          </cell>
          <cell r="S12897">
            <v>25</v>
          </cell>
        </row>
        <row r="12898">
          <cell r="A12898" t="str">
            <v>550990081All</v>
          </cell>
          <cell r="B12898">
            <v>22</v>
          </cell>
          <cell r="R12898" t="str">
            <v>550910091All</v>
          </cell>
          <cell r="S12898">
            <v>33</v>
          </cell>
        </row>
        <row r="12899">
          <cell r="A12899" t="str">
            <v>551010011All</v>
          </cell>
          <cell r="B12899">
            <v>52</v>
          </cell>
          <cell r="R12899" t="str">
            <v>550930011All</v>
          </cell>
          <cell r="S12899">
            <v>29</v>
          </cell>
        </row>
        <row r="12900">
          <cell r="A12900" t="str">
            <v>551010016All</v>
          </cell>
          <cell r="B12900">
            <v>46</v>
          </cell>
          <cell r="R12900" t="str">
            <v>550930016All</v>
          </cell>
          <cell r="S12900">
            <v>42</v>
          </cell>
        </row>
        <row r="12901">
          <cell r="A12901" t="str">
            <v>551010041All</v>
          </cell>
          <cell r="B12901">
            <v>96</v>
          </cell>
          <cell r="R12901" t="str">
            <v>550930041All</v>
          </cell>
          <cell r="S12901">
            <v>104</v>
          </cell>
        </row>
        <row r="12902">
          <cell r="A12902" t="str">
            <v>551010081All</v>
          </cell>
          <cell r="B12902">
            <v>27</v>
          </cell>
          <cell r="R12902" t="str">
            <v>550930081All</v>
          </cell>
          <cell r="S12902">
            <v>29</v>
          </cell>
        </row>
        <row r="12903">
          <cell r="A12903" t="str">
            <v>551030016All</v>
          </cell>
          <cell r="B12903">
            <v>43</v>
          </cell>
          <cell r="R12903" t="str">
            <v>550930091All</v>
          </cell>
          <cell r="S12903">
            <v>34</v>
          </cell>
        </row>
        <row r="12904">
          <cell r="A12904" t="str">
            <v>551030041All</v>
          </cell>
          <cell r="B12904">
            <v>98</v>
          </cell>
          <cell r="R12904" t="str">
            <v>550950011All</v>
          </cell>
          <cell r="S12904">
            <v>27</v>
          </cell>
        </row>
        <row r="12905">
          <cell r="A12905" t="str">
            <v>551030081All</v>
          </cell>
          <cell r="B12905">
            <v>27</v>
          </cell>
          <cell r="R12905" t="str">
            <v>550950016All</v>
          </cell>
          <cell r="S12905">
            <v>38</v>
          </cell>
        </row>
        <row r="12906">
          <cell r="A12906" t="str">
            <v>551030091All</v>
          </cell>
          <cell r="B12906">
            <v>39</v>
          </cell>
          <cell r="R12906" t="str">
            <v>550950041All</v>
          </cell>
          <cell r="S12906">
            <v>81</v>
          </cell>
        </row>
        <row r="12907">
          <cell r="A12907" t="str">
            <v>551050011All</v>
          </cell>
          <cell r="B12907">
            <v>48</v>
          </cell>
          <cell r="R12907" t="str">
            <v>550950081All</v>
          </cell>
          <cell r="S12907">
            <v>22</v>
          </cell>
        </row>
        <row r="12908">
          <cell r="A12908" t="str">
            <v>551050016All</v>
          </cell>
          <cell r="B12908">
            <v>46</v>
          </cell>
          <cell r="R12908" t="str">
            <v>550950091All</v>
          </cell>
          <cell r="S12908">
            <v>31</v>
          </cell>
        </row>
        <row r="12909">
          <cell r="A12909" t="str">
            <v>551050041All</v>
          </cell>
          <cell r="B12909">
            <v>104</v>
          </cell>
          <cell r="R12909" t="str">
            <v>550970011All</v>
          </cell>
          <cell r="S12909">
            <v>32</v>
          </cell>
        </row>
        <row r="12910">
          <cell r="A12910" t="str">
            <v>551050081All</v>
          </cell>
          <cell r="B12910">
            <v>29</v>
          </cell>
          <cell r="R12910" t="str">
            <v>550970016All</v>
          </cell>
          <cell r="S12910">
            <v>37</v>
          </cell>
        </row>
        <row r="12911">
          <cell r="A12911" t="str">
            <v>551070016All</v>
          </cell>
          <cell r="B12911">
            <v>38</v>
          </cell>
          <cell r="R12911" t="str">
            <v>550970041All</v>
          </cell>
          <cell r="S12911">
            <v>83</v>
          </cell>
        </row>
        <row r="12912">
          <cell r="A12912" t="str">
            <v>551070041All</v>
          </cell>
          <cell r="B12912">
            <v>72</v>
          </cell>
          <cell r="R12912" t="str">
            <v>550970041Irrigated</v>
          </cell>
          <cell r="S12912">
            <v>104</v>
          </cell>
        </row>
        <row r="12913">
          <cell r="A12913" t="str">
            <v>551070081All</v>
          </cell>
          <cell r="B12913">
            <v>20</v>
          </cell>
          <cell r="R12913" t="str">
            <v>550970041NonIrrigated</v>
          </cell>
          <cell r="S12913">
            <v>75</v>
          </cell>
        </row>
        <row r="12914">
          <cell r="A12914" t="str">
            <v>551070091All</v>
          </cell>
          <cell r="B12914">
            <v>31</v>
          </cell>
          <cell r="R12914" t="str">
            <v>550970081All</v>
          </cell>
          <cell r="S12914">
            <v>24</v>
          </cell>
        </row>
        <row r="12915">
          <cell r="A12915" t="str">
            <v>551090011All</v>
          </cell>
          <cell r="B12915">
            <v>28</v>
          </cell>
          <cell r="R12915" t="str">
            <v>550970081Irrigated</v>
          </cell>
          <cell r="S12915">
            <v>28</v>
          </cell>
        </row>
        <row r="12916">
          <cell r="A12916" t="str">
            <v>551090016All</v>
          </cell>
          <cell r="B12916">
            <v>40</v>
          </cell>
          <cell r="R12916" t="str">
            <v>550970081NonIrrigated</v>
          </cell>
          <cell r="S12916">
            <v>22</v>
          </cell>
        </row>
        <row r="12917">
          <cell r="A12917" t="str">
            <v>551090041All</v>
          </cell>
          <cell r="B12917">
            <v>92</v>
          </cell>
          <cell r="R12917" t="str">
            <v>550990016All</v>
          </cell>
          <cell r="S12917">
            <v>41</v>
          </cell>
        </row>
        <row r="12918">
          <cell r="A12918" t="str">
            <v>551090081All</v>
          </cell>
          <cell r="B12918">
            <v>25</v>
          </cell>
          <cell r="R12918" t="str">
            <v>550990041All</v>
          </cell>
          <cell r="S12918">
            <v>64</v>
          </cell>
        </row>
        <row r="12919">
          <cell r="A12919" t="str">
            <v>551090091All</v>
          </cell>
          <cell r="B12919">
            <v>32</v>
          </cell>
          <cell r="R12919" t="str">
            <v>550990081All</v>
          </cell>
          <cell r="S12919">
            <v>22</v>
          </cell>
        </row>
        <row r="12920">
          <cell r="A12920" t="str">
            <v>551110011All</v>
          </cell>
          <cell r="B12920">
            <v>41</v>
          </cell>
          <cell r="R12920" t="str">
            <v>551010011All</v>
          </cell>
          <cell r="S12920">
            <v>52</v>
          </cell>
        </row>
        <row r="12921">
          <cell r="A12921" t="str">
            <v>551110016All</v>
          </cell>
          <cell r="B12921">
            <v>43</v>
          </cell>
          <cell r="R12921" t="str">
            <v>551010016All</v>
          </cell>
          <cell r="S12921">
            <v>46</v>
          </cell>
        </row>
        <row r="12922">
          <cell r="A12922" t="str">
            <v>551110041All</v>
          </cell>
          <cell r="B12922">
            <v>99</v>
          </cell>
          <cell r="R12922" t="str">
            <v>551010041All</v>
          </cell>
          <cell r="S12922">
            <v>96</v>
          </cell>
        </row>
        <row r="12923">
          <cell r="A12923" t="str">
            <v>551110081All</v>
          </cell>
          <cell r="B12923">
            <v>27</v>
          </cell>
          <cell r="R12923" t="str">
            <v>551010081All</v>
          </cell>
          <cell r="S12923">
            <v>27</v>
          </cell>
        </row>
        <row r="12924">
          <cell r="A12924" t="str">
            <v>551130016All</v>
          </cell>
          <cell r="B12924">
            <v>38</v>
          </cell>
          <cell r="R12924" t="str">
            <v>551030016All</v>
          </cell>
          <cell r="S12924">
            <v>43</v>
          </cell>
        </row>
        <row r="12925">
          <cell r="A12925" t="str">
            <v>551130041All</v>
          </cell>
          <cell r="B12925">
            <v>55</v>
          </cell>
          <cell r="R12925" t="str">
            <v>551030041All</v>
          </cell>
          <cell r="S12925">
            <v>98</v>
          </cell>
        </row>
        <row r="12926">
          <cell r="A12926" t="str">
            <v>551130081All</v>
          </cell>
          <cell r="B12926">
            <v>18</v>
          </cell>
          <cell r="R12926" t="str">
            <v>551030081All</v>
          </cell>
          <cell r="S12926">
            <v>27</v>
          </cell>
        </row>
        <row r="12927">
          <cell r="A12927" t="str">
            <v>551130091All</v>
          </cell>
          <cell r="B12927">
            <v>32</v>
          </cell>
          <cell r="R12927" t="str">
            <v>551030091All</v>
          </cell>
          <cell r="S12927">
            <v>39</v>
          </cell>
        </row>
        <row r="12928">
          <cell r="A12928" t="str">
            <v>551150011All</v>
          </cell>
          <cell r="B12928">
            <v>39</v>
          </cell>
          <cell r="R12928" t="str">
            <v>551050011All</v>
          </cell>
          <cell r="S12928">
            <v>48</v>
          </cell>
        </row>
        <row r="12929">
          <cell r="A12929" t="str">
            <v>551150016All</v>
          </cell>
          <cell r="B12929">
            <v>45</v>
          </cell>
          <cell r="R12929" t="str">
            <v>551050016All</v>
          </cell>
          <cell r="S12929">
            <v>46</v>
          </cell>
        </row>
        <row r="12930">
          <cell r="A12930" t="str">
            <v>551150041All</v>
          </cell>
          <cell r="B12930">
            <v>79</v>
          </cell>
          <cell r="R12930" t="str">
            <v>551050041All</v>
          </cell>
          <cell r="S12930">
            <v>104</v>
          </cell>
        </row>
        <row r="12931">
          <cell r="A12931" t="str">
            <v>551150081All</v>
          </cell>
          <cell r="B12931">
            <v>25</v>
          </cell>
          <cell r="R12931" t="str">
            <v>551050081All</v>
          </cell>
          <cell r="S12931">
            <v>29</v>
          </cell>
        </row>
        <row r="12932">
          <cell r="A12932" t="str">
            <v>551150091All</v>
          </cell>
          <cell r="B12932">
            <v>35</v>
          </cell>
          <cell r="R12932" t="str">
            <v>551070016All</v>
          </cell>
          <cell r="S12932">
            <v>38</v>
          </cell>
        </row>
        <row r="12933">
          <cell r="A12933" t="str">
            <v>551170011All</v>
          </cell>
          <cell r="B12933">
            <v>46</v>
          </cell>
          <cell r="R12933" t="str">
            <v>551070041All</v>
          </cell>
          <cell r="S12933">
            <v>72</v>
          </cell>
        </row>
        <row r="12934">
          <cell r="A12934" t="str">
            <v>551170016All</v>
          </cell>
          <cell r="B12934">
            <v>46</v>
          </cell>
          <cell r="R12934" t="str">
            <v>551070081All</v>
          </cell>
          <cell r="S12934">
            <v>20</v>
          </cell>
        </row>
        <row r="12935">
          <cell r="A12935" t="str">
            <v>551170041All</v>
          </cell>
          <cell r="B12935">
            <v>88</v>
          </cell>
          <cell r="R12935" t="str">
            <v>551070091All</v>
          </cell>
          <cell r="S12935">
            <v>31</v>
          </cell>
        </row>
        <row r="12936">
          <cell r="A12936" t="str">
            <v>551170081All</v>
          </cell>
          <cell r="B12936">
            <v>27</v>
          </cell>
          <cell r="R12936" t="str">
            <v>551090011All</v>
          </cell>
          <cell r="S12936">
            <v>28</v>
          </cell>
        </row>
        <row r="12937">
          <cell r="A12937" t="str">
            <v>551170091All</v>
          </cell>
          <cell r="B12937">
            <v>39</v>
          </cell>
          <cell r="R12937" t="str">
            <v>551090016All</v>
          </cell>
          <cell r="S12937">
            <v>40</v>
          </cell>
        </row>
        <row r="12938">
          <cell r="A12938" t="str">
            <v>551190011All</v>
          </cell>
          <cell r="B12938">
            <v>25</v>
          </cell>
          <cell r="R12938" t="str">
            <v>551090041All</v>
          </cell>
          <cell r="S12938">
            <v>92</v>
          </cell>
        </row>
        <row r="12939">
          <cell r="A12939" t="str">
            <v>551190016All</v>
          </cell>
          <cell r="B12939">
            <v>38</v>
          </cell>
          <cell r="R12939" t="str">
            <v>551090081All</v>
          </cell>
          <cell r="S12939">
            <v>25</v>
          </cell>
        </row>
        <row r="12940">
          <cell r="A12940" t="str">
            <v>551190041All</v>
          </cell>
          <cell r="B12940">
            <v>72</v>
          </cell>
          <cell r="R12940" t="str">
            <v>551090091All</v>
          </cell>
          <cell r="S12940">
            <v>32</v>
          </cell>
        </row>
        <row r="12941">
          <cell r="A12941" t="str">
            <v>551190081All</v>
          </cell>
          <cell r="B12941">
            <v>24</v>
          </cell>
          <cell r="R12941" t="str">
            <v>551110011All</v>
          </cell>
          <cell r="S12941">
            <v>41</v>
          </cell>
        </row>
        <row r="12942">
          <cell r="A12942" t="str">
            <v>551190091All</v>
          </cell>
          <cell r="B12942">
            <v>34</v>
          </cell>
          <cell r="R12942" t="str">
            <v>551110016All</v>
          </cell>
          <cell r="S12942">
            <v>43</v>
          </cell>
        </row>
        <row r="12943">
          <cell r="A12943" t="str">
            <v>551210016All</v>
          </cell>
          <cell r="B12943">
            <v>39</v>
          </cell>
          <cell r="R12943" t="str">
            <v>551110041All</v>
          </cell>
          <cell r="S12943">
            <v>99</v>
          </cell>
        </row>
        <row r="12944">
          <cell r="A12944" t="str">
            <v>551210041All</v>
          </cell>
          <cell r="B12944">
            <v>96</v>
          </cell>
          <cell r="R12944" t="str">
            <v>551110081All</v>
          </cell>
          <cell r="S12944">
            <v>27</v>
          </cell>
        </row>
        <row r="12945">
          <cell r="A12945" t="str">
            <v>551210081All</v>
          </cell>
          <cell r="B12945">
            <v>26</v>
          </cell>
          <cell r="R12945" t="str">
            <v>551130016All</v>
          </cell>
          <cell r="S12945">
            <v>38</v>
          </cell>
        </row>
        <row r="12946">
          <cell r="A12946" t="str">
            <v>551210091All</v>
          </cell>
          <cell r="B12946">
            <v>32</v>
          </cell>
          <cell r="R12946" t="str">
            <v>551130041All</v>
          </cell>
          <cell r="S12946">
            <v>55</v>
          </cell>
        </row>
        <row r="12947">
          <cell r="A12947" t="str">
            <v>551230016All</v>
          </cell>
          <cell r="B12947">
            <v>43</v>
          </cell>
          <cell r="R12947" t="str">
            <v>551130081All</v>
          </cell>
          <cell r="S12947">
            <v>18</v>
          </cell>
        </row>
        <row r="12948">
          <cell r="A12948" t="str">
            <v>551230041All</v>
          </cell>
          <cell r="B12948">
            <v>100</v>
          </cell>
          <cell r="R12948" t="str">
            <v>551130091All</v>
          </cell>
          <cell r="S12948">
            <v>32</v>
          </cell>
        </row>
        <row r="12949">
          <cell r="A12949" t="str">
            <v>551230081All</v>
          </cell>
          <cell r="B12949">
            <v>29</v>
          </cell>
          <cell r="R12949" t="str">
            <v>551150011All</v>
          </cell>
          <cell r="S12949">
            <v>39</v>
          </cell>
        </row>
        <row r="12950">
          <cell r="A12950" t="str">
            <v>551230091All</v>
          </cell>
          <cell r="B12950">
            <v>39</v>
          </cell>
          <cell r="R12950" t="str">
            <v>551150016All</v>
          </cell>
          <cell r="S12950">
            <v>45</v>
          </cell>
        </row>
        <row r="12951">
          <cell r="A12951" t="str">
            <v>551250011All</v>
          </cell>
          <cell r="B12951">
            <v>28</v>
          </cell>
          <cell r="R12951" t="str">
            <v>551150041All</v>
          </cell>
          <cell r="S12951">
            <v>79</v>
          </cell>
        </row>
        <row r="12952">
          <cell r="A12952" t="str">
            <v>551250016All</v>
          </cell>
          <cell r="B12952">
            <v>41</v>
          </cell>
          <cell r="R12952" t="str">
            <v>551150081All</v>
          </cell>
          <cell r="S12952">
            <v>25</v>
          </cell>
        </row>
        <row r="12953">
          <cell r="A12953" t="str">
            <v>551270011All</v>
          </cell>
          <cell r="B12953">
            <v>49</v>
          </cell>
          <cell r="R12953" t="str">
            <v>551150091All</v>
          </cell>
          <cell r="S12953">
            <v>35</v>
          </cell>
        </row>
        <row r="12954">
          <cell r="A12954" t="str">
            <v>551270016All</v>
          </cell>
          <cell r="B12954">
            <v>46</v>
          </cell>
          <cell r="R12954" t="str">
            <v>551170011All</v>
          </cell>
          <cell r="S12954">
            <v>46</v>
          </cell>
        </row>
        <row r="12955">
          <cell r="A12955" t="str">
            <v>551270041All</v>
          </cell>
          <cell r="B12955">
            <v>99</v>
          </cell>
          <cell r="R12955" t="str">
            <v>551170016All</v>
          </cell>
          <cell r="S12955">
            <v>46</v>
          </cell>
        </row>
        <row r="12956">
          <cell r="A12956" t="str">
            <v>551270081All</v>
          </cell>
          <cell r="B12956">
            <v>28</v>
          </cell>
          <cell r="R12956" t="str">
            <v>551170041All</v>
          </cell>
          <cell r="S12956">
            <v>88</v>
          </cell>
        </row>
        <row r="12957">
          <cell r="A12957" t="str">
            <v>551290011All</v>
          </cell>
          <cell r="B12957">
            <v>25</v>
          </cell>
          <cell r="R12957" t="str">
            <v>551170081All</v>
          </cell>
          <cell r="S12957">
            <v>27</v>
          </cell>
        </row>
        <row r="12958">
          <cell r="A12958" t="str">
            <v>551290016All</v>
          </cell>
          <cell r="B12958">
            <v>38</v>
          </cell>
          <cell r="R12958" t="str">
            <v>551170091All</v>
          </cell>
          <cell r="S12958">
            <v>39</v>
          </cell>
        </row>
        <row r="12959">
          <cell r="A12959" t="str">
            <v>551290041All</v>
          </cell>
          <cell r="B12959">
            <v>64</v>
          </cell>
          <cell r="R12959" t="str">
            <v>551190011All</v>
          </cell>
          <cell r="S12959">
            <v>25</v>
          </cell>
        </row>
        <row r="12960">
          <cell r="A12960" t="str">
            <v>551290081All</v>
          </cell>
          <cell r="B12960">
            <v>18</v>
          </cell>
          <cell r="R12960" t="str">
            <v>551190016All</v>
          </cell>
          <cell r="S12960">
            <v>38</v>
          </cell>
        </row>
        <row r="12961">
          <cell r="A12961" t="str">
            <v>551290091All</v>
          </cell>
          <cell r="B12961">
            <v>32</v>
          </cell>
          <cell r="R12961" t="str">
            <v>551190041All</v>
          </cell>
          <cell r="S12961">
            <v>72</v>
          </cell>
        </row>
        <row r="12962">
          <cell r="A12962" t="str">
            <v>551310011All</v>
          </cell>
          <cell r="B12962">
            <v>47</v>
          </cell>
          <cell r="R12962" t="str">
            <v>551190081All</v>
          </cell>
          <cell r="S12962">
            <v>24</v>
          </cell>
        </row>
        <row r="12963">
          <cell r="A12963" t="str">
            <v>551310016All</v>
          </cell>
          <cell r="B12963">
            <v>48</v>
          </cell>
          <cell r="R12963" t="str">
            <v>551190091All</v>
          </cell>
          <cell r="S12963">
            <v>34</v>
          </cell>
        </row>
        <row r="12964">
          <cell r="A12964" t="str">
            <v>551310041All</v>
          </cell>
          <cell r="B12964">
            <v>89</v>
          </cell>
          <cell r="R12964" t="str">
            <v>551210016All</v>
          </cell>
          <cell r="S12964">
            <v>39</v>
          </cell>
        </row>
        <row r="12965">
          <cell r="A12965" t="str">
            <v>551310081All</v>
          </cell>
          <cell r="B12965">
            <v>27</v>
          </cell>
          <cell r="R12965" t="str">
            <v>551210041All</v>
          </cell>
          <cell r="S12965">
            <v>96</v>
          </cell>
        </row>
        <row r="12966">
          <cell r="A12966" t="str">
            <v>551310091All</v>
          </cell>
          <cell r="B12966">
            <v>39</v>
          </cell>
          <cell r="R12966" t="str">
            <v>551210081All</v>
          </cell>
          <cell r="S12966">
            <v>26</v>
          </cell>
        </row>
        <row r="12967">
          <cell r="A12967" t="str">
            <v>551330011All</v>
          </cell>
          <cell r="B12967">
            <v>43</v>
          </cell>
          <cell r="R12967" t="str">
            <v>551210091All</v>
          </cell>
          <cell r="S12967">
            <v>32</v>
          </cell>
        </row>
        <row r="12968">
          <cell r="A12968" t="str">
            <v>551330016All</v>
          </cell>
          <cell r="B12968">
            <v>46</v>
          </cell>
          <cell r="R12968" t="str">
            <v>551230016All</v>
          </cell>
          <cell r="S12968">
            <v>43</v>
          </cell>
        </row>
        <row r="12969">
          <cell r="A12969" t="str">
            <v>551330041All</v>
          </cell>
          <cell r="B12969">
            <v>85</v>
          </cell>
          <cell r="R12969" t="str">
            <v>551230041All</v>
          </cell>
          <cell r="S12969">
            <v>100</v>
          </cell>
        </row>
        <row r="12970">
          <cell r="A12970" t="str">
            <v>551330051All</v>
          </cell>
          <cell r="B12970">
            <v>40</v>
          </cell>
          <cell r="R12970" t="str">
            <v>551230081All</v>
          </cell>
          <cell r="S12970">
            <v>29</v>
          </cell>
        </row>
        <row r="12971">
          <cell r="A12971" t="str">
            <v>551330081All</v>
          </cell>
          <cell r="B12971">
            <v>25</v>
          </cell>
          <cell r="R12971" t="str">
            <v>551230091All</v>
          </cell>
          <cell r="S12971">
            <v>39</v>
          </cell>
        </row>
        <row r="12972">
          <cell r="A12972" t="str">
            <v>551350011All</v>
          </cell>
          <cell r="B12972">
            <v>34</v>
          </cell>
          <cell r="R12972" t="str">
            <v>551250011All</v>
          </cell>
          <cell r="S12972">
            <v>28</v>
          </cell>
        </row>
        <row r="12973">
          <cell r="A12973" t="str">
            <v>551350016All</v>
          </cell>
          <cell r="B12973">
            <v>37</v>
          </cell>
          <cell r="R12973" t="str">
            <v>551250016All</v>
          </cell>
          <cell r="S12973">
            <v>41</v>
          </cell>
        </row>
        <row r="12974">
          <cell r="A12974" t="str">
            <v>551350041All</v>
          </cell>
          <cell r="B12974">
            <v>81</v>
          </cell>
          <cell r="R12974" t="str">
            <v>551270011All</v>
          </cell>
          <cell r="S12974">
            <v>49</v>
          </cell>
        </row>
        <row r="12975">
          <cell r="A12975" t="str">
            <v>551350081All</v>
          </cell>
          <cell r="B12975">
            <v>25</v>
          </cell>
          <cell r="R12975" t="str">
            <v>551270016All</v>
          </cell>
          <cell r="S12975">
            <v>46</v>
          </cell>
        </row>
        <row r="12976">
          <cell r="A12976" t="str">
            <v>551370011All</v>
          </cell>
          <cell r="B12976">
            <v>29</v>
          </cell>
          <cell r="R12976" t="str">
            <v>551270041All</v>
          </cell>
          <cell r="S12976">
            <v>99</v>
          </cell>
        </row>
        <row r="12977">
          <cell r="A12977" t="str">
            <v>551370011Irrigated</v>
          </cell>
          <cell r="B12977">
            <v>29</v>
          </cell>
          <cell r="R12977" t="str">
            <v>551270081All</v>
          </cell>
          <cell r="S12977">
            <v>28</v>
          </cell>
        </row>
        <row r="12978">
          <cell r="A12978" t="str">
            <v>551370011Nonirrigated</v>
          </cell>
          <cell r="B12978">
            <v>29</v>
          </cell>
          <cell r="R12978" t="str">
            <v>551290011All</v>
          </cell>
          <cell r="S12978">
            <v>25</v>
          </cell>
        </row>
        <row r="12979">
          <cell r="A12979" t="str">
            <v>551370016All</v>
          </cell>
          <cell r="B12979">
            <v>37</v>
          </cell>
          <cell r="R12979" t="str">
            <v>551290016All</v>
          </cell>
          <cell r="S12979">
            <v>38</v>
          </cell>
        </row>
        <row r="12980">
          <cell r="A12980" t="str">
            <v>551370041All</v>
          </cell>
          <cell r="B12980">
            <v>89</v>
          </cell>
          <cell r="R12980" t="str">
            <v>551290041All</v>
          </cell>
          <cell r="S12980">
            <v>64</v>
          </cell>
        </row>
        <row r="12981">
          <cell r="A12981" t="str">
            <v>551370041Irrigated</v>
          </cell>
          <cell r="B12981">
            <v>122</v>
          </cell>
          <cell r="R12981" t="str">
            <v>551290081All</v>
          </cell>
          <cell r="S12981">
            <v>18</v>
          </cell>
        </row>
        <row r="12982">
          <cell r="A12982" t="str">
            <v>551370041Nonirrigated</v>
          </cell>
          <cell r="B12982">
            <v>78</v>
          </cell>
          <cell r="R12982" t="str">
            <v>551290091All</v>
          </cell>
          <cell r="S12982">
            <v>32</v>
          </cell>
        </row>
        <row r="12983">
          <cell r="A12983" t="str">
            <v>551370081All</v>
          </cell>
          <cell r="B12983">
            <v>25</v>
          </cell>
          <cell r="R12983" t="str">
            <v>551310011All</v>
          </cell>
          <cell r="S12983">
            <v>47</v>
          </cell>
        </row>
        <row r="12984">
          <cell r="A12984" t="str">
            <v>551370081Irrigated</v>
          </cell>
          <cell r="B12984">
            <v>29</v>
          </cell>
          <cell r="R12984" t="str">
            <v>551310016All</v>
          </cell>
          <cell r="S12984">
            <v>48</v>
          </cell>
        </row>
        <row r="12985">
          <cell r="A12985" t="str">
            <v>551370081Nonirrigated</v>
          </cell>
          <cell r="B12985">
            <v>25</v>
          </cell>
          <cell r="R12985" t="str">
            <v>551310041All</v>
          </cell>
          <cell r="S12985">
            <v>89</v>
          </cell>
        </row>
        <row r="12986">
          <cell r="A12986" t="str">
            <v>551390011All</v>
          </cell>
          <cell r="B12986">
            <v>44</v>
          </cell>
          <cell r="R12986" t="str">
            <v>551310081All</v>
          </cell>
          <cell r="S12986">
            <v>27</v>
          </cell>
        </row>
        <row r="12987">
          <cell r="A12987" t="str">
            <v>551390016All</v>
          </cell>
          <cell r="B12987">
            <v>46</v>
          </cell>
          <cell r="R12987" t="str">
            <v>551310091All</v>
          </cell>
          <cell r="S12987">
            <v>39</v>
          </cell>
        </row>
        <row r="12988">
          <cell r="A12988" t="str">
            <v>551390041All</v>
          </cell>
          <cell r="B12988">
            <v>87</v>
          </cell>
          <cell r="R12988" t="str">
            <v>551330011All</v>
          </cell>
          <cell r="S12988">
            <v>43</v>
          </cell>
        </row>
        <row r="12989">
          <cell r="A12989" t="str">
            <v>551390081All</v>
          </cell>
          <cell r="B12989">
            <v>27</v>
          </cell>
          <cell r="R12989" t="str">
            <v>551330016All</v>
          </cell>
          <cell r="S12989">
            <v>46</v>
          </cell>
        </row>
        <row r="12990">
          <cell r="A12990" t="str">
            <v>551410011All</v>
          </cell>
          <cell r="B12990">
            <v>33</v>
          </cell>
          <cell r="R12990" t="str">
            <v>551330041All</v>
          </cell>
          <cell r="S12990">
            <v>85</v>
          </cell>
        </row>
        <row r="12991">
          <cell r="A12991" t="str">
            <v>551410016All</v>
          </cell>
          <cell r="B12991">
            <v>37</v>
          </cell>
          <cell r="R12991" t="str">
            <v>551330051All</v>
          </cell>
          <cell r="S12991">
            <v>40</v>
          </cell>
        </row>
        <row r="12992">
          <cell r="A12992" t="str">
            <v>551410041All</v>
          </cell>
          <cell r="B12992">
            <v>84</v>
          </cell>
          <cell r="R12992" t="str">
            <v>551330081All</v>
          </cell>
          <cell r="S12992">
            <v>25</v>
          </cell>
        </row>
        <row r="12993">
          <cell r="A12993" t="str">
            <v>551410081All</v>
          </cell>
          <cell r="B12993">
            <v>27</v>
          </cell>
          <cell r="R12993" t="str">
            <v>551350011All</v>
          </cell>
          <cell r="S12993">
            <v>34</v>
          </cell>
        </row>
        <row r="12994">
          <cell r="A12994" t="str">
            <v>551410091All</v>
          </cell>
          <cell r="B12994">
            <v>34</v>
          </cell>
          <cell r="R12994" t="str">
            <v>551350016All</v>
          </cell>
          <cell r="S12994">
            <v>37</v>
          </cell>
        </row>
        <row r="12995">
          <cell r="A12995" t="str">
            <v>560030011All</v>
          </cell>
          <cell r="B12995">
            <v>41</v>
          </cell>
          <cell r="R12995" t="str">
            <v>551350041All</v>
          </cell>
          <cell r="S12995">
            <v>81</v>
          </cell>
        </row>
        <row r="12996">
          <cell r="A12996" t="str">
            <v>560030016All</v>
          </cell>
          <cell r="B12996">
            <v>54</v>
          </cell>
          <cell r="R12996" t="str">
            <v>551350081All</v>
          </cell>
          <cell r="S12996">
            <v>25</v>
          </cell>
        </row>
        <row r="12997">
          <cell r="A12997" t="str">
            <v>560030041All</v>
          </cell>
          <cell r="B12997">
            <v>82</v>
          </cell>
          <cell r="R12997" t="str">
            <v>551370011All</v>
          </cell>
          <cell r="S12997">
            <v>29</v>
          </cell>
        </row>
        <row r="12998">
          <cell r="A12998" t="str">
            <v>560030078All</v>
          </cell>
          <cell r="B12998">
            <v>1134</v>
          </cell>
          <cell r="R12998" t="str">
            <v>551370011Irrigated</v>
          </cell>
          <cell r="S12998">
            <v>29</v>
          </cell>
        </row>
        <row r="12999">
          <cell r="A12999" t="str">
            <v>560030091All</v>
          </cell>
          <cell r="B12999">
            <v>60</v>
          </cell>
          <cell r="R12999" t="str">
            <v>551370011NonIrrigated</v>
          </cell>
          <cell r="S12999">
            <v>29</v>
          </cell>
        </row>
        <row r="13000">
          <cell r="A13000" t="str">
            <v>560050011All</v>
          </cell>
          <cell r="B13000">
            <v>13</v>
          </cell>
          <cell r="R13000" t="str">
            <v>551370016All</v>
          </cell>
          <cell r="S13000">
            <v>37</v>
          </cell>
        </row>
        <row r="13001">
          <cell r="A13001" t="str">
            <v>560050016All</v>
          </cell>
          <cell r="B13001">
            <v>16</v>
          </cell>
          <cell r="R13001" t="str">
            <v>551370041All</v>
          </cell>
          <cell r="S13001">
            <v>89</v>
          </cell>
        </row>
        <row r="13002">
          <cell r="A13002" t="str">
            <v>560050091All</v>
          </cell>
          <cell r="B13002">
            <v>13</v>
          </cell>
          <cell r="R13002" t="str">
            <v>551370041Irrigated</v>
          </cell>
          <cell r="S13002">
            <v>122</v>
          </cell>
        </row>
        <row r="13003">
          <cell r="A13003" t="str">
            <v>560070016All</v>
          </cell>
          <cell r="B13003">
            <v>41</v>
          </cell>
          <cell r="R13003" t="str">
            <v>551370041NonIrrigated</v>
          </cell>
          <cell r="S13003">
            <v>78</v>
          </cell>
        </row>
        <row r="13004">
          <cell r="A13004" t="str">
            <v>560090011All</v>
          </cell>
          <cell r="B13004">
            <v>15</v>
          </cell>
          <cell r="R13004" t="str">
            <v>551370081All</v>
          </cell>
          <cell r="S13004">
            <v>25</v>
          </cell>
        </row>
        <row r="13005">
          <cell r="A13005" t="str">
            <v>560090016All</v>
          </cell>
          <cell r="B13005">
            <v>28</v>
          </cell>
          <cell r="R13005" t="str">
            <v>551370081Irrigated</v>
          </cell>
          <cell r="S13005">
            <v>29</v>
          </cell>
        </row>
        <row r="13006">
          <cell r="A13006" t="str">
            <v>560090016Irrigated</v>
          </cell>
          <cell r="B13006">
            <v>40</v>
          </cell>
          <cell r="R13006" t="str">
            <v>551370081NonIrrigated</v>
          </cell>
          <cell r="S13006">
            <v>25</v>
          </cell>
        </row>
        <row r="13007">
          <cell r="A13007" t="str">
            <v>560090016Nonirrigated</v>
          </cell>
          <cell r="B13007">
            <v>18</v>
          </cell>
          <cell r="R13007" t="str">
            <v>551390011All</v>
          </cell>
          <cell r="S13007">
            <v>44</v>
          </cell>
        </row>
        <row r="13008">
          <cell r="A13008" t="str">
            <v>560090041All</v>
          </cell>
          <cell r="B13008">
            <v>60</v>
          </cell>
          <cell r="R13008" t="str">
            <v>551390016All</v>
          </cell>
          <cell r="S13008">
            <v>46</v>
          </cell>
        </row>
        <row r="13009">
          <cell r="A13009" t="str">
            <v>560090091All</v>
          </cell>
          <cell r="B13009">
            <v>44</v>
          </cell>
          <cell r="R13009" t="str">
            <v>551390041All</v>
          </cell>
          <cell r="S13009">
            <v>87</v>
          </cell>
        </row>
        <row r="13010">
          <cell r="A13010" t="str">
            <v>560110011All</v>
          </cell>
          <cell r="B13010">
            <v>13</v>
          </cell>
          <cell r="R13010" t="str">
            <v>551390081All</v>
          </cell>
          <cell r="S13010">
            <v>27</v>
          </cell>
        </row>
        <row r="13011">
          <cell r="A13011" t="str">
            <v>560110016All</v>
          </cell>
          <cell r="B13011">
            <v>14</v>
          </cell>
          <cell r="R13011" t="str">
            <v>551410011All</v>
          </cell>
          <cell r="S13011">
            <v>33</v>
          </cell>
        </row>
        <row r="13012">
          <cell r="A13012" t="str">
            <v>560110091All</v>
          </cell>
          <cell r="B13012">
            <v>13</v>
          </cell>
          <cell r="R13012" t="str">
            <v>551410016All</v>
          </cell>
          <cell r="S13012">
            <v>37</v>
          </cell>
        </row>
        <row r="13013">
          <cell r="A13013" t="str">
            <v>560130011All</v>
          </cell>
          <cell r="B13013">
            <v>41</v>
          </cell>
          <cell r="R13013" t="str">
            <v>551410041All</v>
          </cell>
          <cell r="S13013">
            <v>84</v>
          </cell>
        </row>
        <row r="13014">
          <cell r="A13014" t="str">
            <v>560130016All</v>
          </cell>
          <cell r="B13014">
            <v>55</v>
          </cell>
          <cell r="R13014" t="str">
            <v>551410081All</v>
          </cell>
          <cell r="S13014">
            <v>27</v>
          </cell>
        </row>
        <row r="13015">
          <cell r="A13015" t="str">
            <v>560130041All</v>
          </cell>
          <cell r="B13015">
            <v>79</v>
          </cell>
          <cell r="R13015" t="str">
            <v>551410091All</v>
          </cell>
          <cell r="S13015">
            <v>34</v>
          </cell>
        </row>
        <row r="13016">
          <cell r="A13016" t="str">
            <v>560130091All</v>
          </cell>
          <cell r="B13016">
            <v>56</v>
          </cell>
          <cell r="R13016" t="str">
            <v>560030011All</v>
          </cell>
          <cell r="S13016">
            <v>41</v>
          </cell>
        </row>
        <row r="13017">
          <cell r="A13017" t="str">
            <v>560150011All</v>
          </cell>
          <cell r="B13017">
            <v>18</v>
          </cell>
          <cell r="R13017" t="str">
            <v>560030016All</v>
          </cell>
          <cell r="S13017">
            <v>54</v>
          </cell>
        </row>
        <row r="13018">
          <cell r="A13018" t="str">
            <v>560150016All</v>
          </cell>
          <cell r="B13018">
            <v>45</v>
          </cell>
          <cell r="R13018" t="str">
            <v>560030041All</v>
          </cell>
          <cell r="S13018">
            <v>82</v>
          </cell>
        </row>
        <row r="13019">
          <cell r="A13019" t="str">
            <v>560150041All</v>
          </cell>
          <cell r="B13019">
            <v>88</v>
          </cell>
          <cell r="R13019" t="str">
            <v>560030078All</v>
          </cell>
          <cell r="S13019">
            <v>1134</v>
          </cell>
        </row>
        <row r="13020">
          <cell r="A13020" t="str">
            <v>560150078All</v>
          </cell>
          <cell r="B13020">
            <v>450</v>
          </cell>
          <cell r="R13020" t="str">
            <v>560030091All</v>
          </cell>
          <cell r="S13020">
            <v>60</v>
          </cell>
        </row>
        <row r="13021">
          <cell r="A13021" t="str">
            <v>560150091All</v>
          </cell>
          <cell r="B13021">
            <v>46</v>
          </cell>
          <cell r="R13021" t="str">
            <v>560050011All</v>
          </cell>
          <cell r="S13021">
            <v>13</v>
          </cell>
        </row>
        <row r="13022">
          <cell r="A13022" t="str">
            <v>560170091All</v>
          </cell>
          <cell r="B13022">
            <v>67</v>
          </cell>
          <cell r="R13022" t="str">
            <v>560050016All</v>
          </cell>
          <cell r="S13022">
            <v>16</v>
          </cell>
        </row>
        <row r="13023">
          <cell r="A13023" t="str">
            <v>560190011All</v>
          </cell>
          <cell r="B13023">
            <v>19</v>
          </cell>
          <cell r="R13023" t="str">
            <v>560050091All</v>
          </cell>
          <cell r="S13023">
            <v>13</v>
          </cell>
        </row>
        <row r="13024">
          <cell r="A13024" t="str">
            <v>560190016All</v>
          </cell>
          <cell r="B13024">
            <v>36</v>
          </cell>
          <cell r="R13024" t="str">
            <v>560070016All</v>
          </cell>
          <cell r="S13024">
            <v>41</v>
          </cell>
        </row>
        <row r="13025">
          <cell r="A13025" t="str">
            <v>560210011All</v>
          </cell>
          <cell r="B13025">
            <v>18</v>
          </cell>
          <cell r="R13025" t="str">
            <v>560090011All</v>
          </cell>
          <cell r="S13025">
            <v>15</v>
          </cell>
        </row>
        <row r="13026">
          <cell r="A13026" t="str">
            <v>560210016All</v>
          </cell>
          <cell r="B13026">
            <v>35</v>
          </cell>
          <cell r="R13026" t="str">
            <v>560090016All</v>
          </cell>
          <cell r="S13026">
            <v>28</v>
          </cell>
        </row>
        <row r="13027">
          <cell r="A13027" t="str">
            <v>560210016Irrigated</v>
          </cell>
          <cell r="B13027">
            <v>50</v>
          </cell>
          <cell r="R13027" t="str">
            <v>560090016Irrigated</v>
          </cell>
          <cell r="S13027">
            <v>40</v>
          </cell>
        </row>
        <row r="13028">
          <cell r="A13028" t="str">
            <v>560210016Nonirrigated</v>
          </cell>
          <cell r="B13028">
            <v>18</v>
          </cell>
          <cell r="R13028" t="str">
            <v>560090016NonIrrigated</v>
          </cell>
          <cell r="S13028">
            <v>18</v>
          </cell>
        </row>
        <row r="13029">
          <cell r="A13029" t="str">
            <v>560210041All</v>
          </cell>
          <cell r="B13029">
            <v>71</v>
          </cell>
          <cell r="R13029" t="str">
            <v>560090041All</v>
          </cell>
          <cell r="S13029">
            <v>60</v>
          </cell>
        </row>
        <row r="13030">
          <cell r="A13030" t="str">
            <v>560210041Irrigated</v>
          </cell>
          <cell r="B13030">
            <v>89</v>
          </cell>
          <cell r="R13030" t="str">
            <v>560090091All</v>
          </cell>
          <cell r="S13030">
            <v>44</v>
          </cell>
        </row>
        <row r="13031">
          <cell r="A13031" t="str">
            <v>560210041Nonirrigated</v>
          </cell>
          <cell r="B13031">
            <v>21</v>
          </cell>
          <cell r="R13031" t="str">
            <v>560110011All</v>
          </cell>
          <cell r="S13031">
            <v>13</v>
          </cell>
        </row>
        <row r="13032">
          <cell r="A13032" t="str">
            <v>560210078All</v>
          </cell>
          <cell r="B13032">
            <v>511</v>
          </cell>
          <cell r="R13032" t="str">
            <v>560110016All</v>
          </cell>
          <cell r="S13032">
            <v>14</v>
          </cell>
        </row>
        <row r="13033">
          <cell r="A13033" t="str">
            <v>560210091All</v>
          </cell>
          <cell r="B13033">
            <v>23</v>
          </cell>
          <cell r="R13033" t="str">
            <v>560110091All</v>
          </cell>
          <cell r="S13033">
            <v>13</v>
          </cell>
        </row>
        <row r="13034">
          <cell r="A13034" t="str">
            <v>560230011All</v>
          </cell>
          <cell r="B13034">
            <v>22</v>
          </cell>
          <cell r="R13034" t="str">
            <v>560130011All</v>
          </cell>
          <cell r="S13034">
            <v>41</v>
          </cell>
        </row>
        <row r="13035">
          <cell r="A13035" t="str">
            <v>560230016All</v>
          </cell>
          <cell r="B13035">
            <v>36</v>
          </cell>
          <cell r="R13035" t="str">
            <v>560130016All</v>
          </cell>
          <cell r="S13035">
            <v>55</v>
          </cell>
        </row>
        <row r="13036">
          <cell r="A13036" t="str">
            <v>560230091All</v>
          </cell>
          <cell r="B13036">
            <v>29</v>
          </cell>
          <cell r="R13036" t="str">
            <v>560130041All</v>
          </cell>
          <cell r="S13036">
            <v>79</v>
          </cell>
        </row>
        <row r="13037">
          <cell r="A13037" t="str">
            <v>560230091Irrigated</v>
          </cell>
          <cell r="B13037">
            <v>42</v>
          </cell>
          <cell r="R13037" t="str">
            <v>560130091All</v>
          </cell>
          <cell r="S13037">
            <v>56</v>
          </cell>
        </row>
        <row r="13038">
          <cell r="A13038" t="str">
            <v>560230091Nonirrigated</v>
          </cell>
          <cell r="B13038">
            <v>20</v>
          </cell>
          <cell r="R13038" t="str">
            <v>560150011All</v>
          </cell>
          <cell r="S13038">
            <v>18</v>
          </cell>
        </row>
        <row r="13039">
          <cell r="A13039" t="str">
            <v>560250011All</v>
          </cell>
          <cell r="B13039">
            <v>8</v>
          </cell>
          <cell r="R13039" t="str">
            <v>560150016All</v>
          </cell>
          <cell r="S13039">
            <v>45</v>
          </cell>
        </row>
        <row r="13040">
          <cell r="A13040" t="str">
            <v>560250016All</v>
          </cell>
          <cell r="B13040">
            <v>40</v>
          </cell>
          <cell r="R13040" t="str">
            <v>560150041All</v>
          </cell>
          <cell r="S13040">
            <v>88</v>
          </cell>
        </row>
        <row r="13041">
          <cell r="A13041" t="str">
            <v>560270011All</v>
          </cell>
          <cell r="B13041">
            <v>18</v>
          </cell>
          <cell r="R13041" t="str">
            <v>560150078All</v>
          </cell>
          <cell r="S13041">
            <v>450</v>
          </cell>
        </row>
        <row r="13042">
          <cell r="A13042" t="str">
            <v>560270016All</v>
          </cell>
          <cell r="B13042">
            <v>27</v>
          </cell>
          <cell r="R13042" t="str">
            <v>560150091All</v>
          </cell>
          <cell r="S13042">
            <v>46</v>
          </cell>
        </row>
        <row r="13043">
          <cell r="A13043" t="str">
            <v>560270016Irrigated</v>
          </cell>
          <cell r="B13043">
            <v>40</v>
          </cell>
          <cell r="R13043" t="str">
            <v>560170091All</v>
          </cell>
          <cell r="S13043">
            <v>67</v>
          </cell>
        </row>
        <row r="13044">
          <cell r="A13044" t="str">
            <v>560270016Nonirrigated</v>
          </cell>
          <cell r="B13044">
            <v>16</v>
          </cell>
          <cell r="R13044" t="str">
            <v>560190011All</v>
          </cell>
          <cell r="S13044">
            <v>19</v>
          </cell>
        </row>
        <row r="13045">
          <cell r="A13045" t="str">
            <v>560270091All</v>
          </cell>
          <cell r="B13045">
            <v>36</v>
          </cell>
          <cell r="R13045" t="str">
            <v>560190016All</v>
          </cell>
          <cell r="S13045">
            <v>36</v>
          </cell>
        </row>
        <row r="13046">
          <cell r="A13046" t="str">
            <v>560270091Irrigated</v>
          </cell>
          <cell r="B13046">
            <v>44</v>
          </cell>
          <cell r="R13046" t="str">
            <v>560210011All</v>
          </cell>
          <cell r="S13046">
            <v>18</v>
          </cell>
        </row>
        <row r="13047">
          <cell r="A13047" t="str">
            <v>560270091Nonirrigated</v>
          </cell>
          <cell r="B13047">
            <v>18</v>
          </cell>
          <cell r="R13047" t="str">
            <v>560210016All</v>
          </cell>
          <cell r="S13047">
            <v>35</v>
          </cell>
        </row>
        <row r="13048">
          <cell r="A13048" t="str">
            <v>560290011All</v>
          </cell>
          <cell r="B13048">
            <v>42</v>
          </cell>
          <cell r="R13048" t="str">
            <v>560210016Irrigated</v>
          </cell>
          <cell r="S13048">
            <v>50</v>
          </cell>
        </row>
        <row r="13049">
          <cell r="A13049" t="str">
            <v>560290016All</v>
          </cell>
          <cell r="B13049">
            <v>56</v>
          </cell>
          <cell r="R13049" t="str">
            <v>560210016NonIrrigated</v>
          </cell>
          <cell r="S13049">
            <v>18</v>
          </cell>
        </row>
        <row r="13050">
          <cell r="A13050" t="str">
            <v>560290041All</v>
          </cell>
          <cell r="B13050">
            <v>90</v>
          </cell>
          <cell r="R13050" t="str">
            <v>560210041All</v>
          </cell>
          <cell r="S13050">
            <v>71</v>
          </cell>
        </row>
        <row r="13051">
          <cell r="A13051" t="str">
            <v>560290078All</v>
          </cell>
          <cell r="B13051">
            <v>1230</v>
          </cell>
          <cell r="R13051" t="str">
            <v>560210041Irrigated</v>
          </cell>
          <cell r="S13051">
            <v>89</v>
          </cell>
        </row>
        <row r="13052">
          <cell r="A13052" t="str">
            <v>560290091All</v>
          </cell>
          <cell r="B13052">
            <v>71</v>
          </cell>
          <cell r="R13052" t="str">
            <v>560210041NonIrrigated</v>
          </cell>
          <cell r="S13052">
            <v>21</v>
          </cell>
        </row>
        <row r="13053">
          <cell r="A13053" t="str">
            <v>560310011All</v>
          </cell>
          <cell r="B13053">
            <v>18</v>
          </cell>
          <cell r="R13053" t="str">
            <v>560210078All</v>
          </cell>
          <cell r="S13053">
            <v>511</v>
          </cell>
        </row>
        <row r="13054">
          <cell r="A13054" t="str">
            <v>560310016All</v>
          </cell>
          <cell r="B13054">
            <v>19</v>
          </cell>
          <cell r="R13054" t="str">
            <v>560210091All</v>
          </cell>
          <cell r="S13054">
            <v>23</v>
          </cell>
        </row>
        <row r="13055">
          <cell r="A13055" t="str">
            <v>560310016Irrigated</v>
          </cell>
          <cell r="B13055">
            <v>42</v>
          </cell>
          <cell r="R13055" t="str">
            <v>560230011All</v>
          </cell>
          <cell r="S13055">
            <v>22</v>
          </cell>
        </row>
        <row r="13056">
          <cell r="A13056" t="str">
            <v>560310016Nonirrigated</v>
          </cell>
          <cell r="B13056">
            <v>15</v>
          </cell>
          <cell r="R13056" t="str">
            <v>560230016All</v>
          </cell>
          <cell r="S13056">
            <v>36</v>
          </cell>
        </row>
        <row r="13057">
          <cell r="A13057" t="str">
            <v>560310041All</v>
          </cell>
          <cell r="B13057">
            <v>78</v>
          </cell>
          <cell r="R13057" t="str">
            <v>560230091All</v>
          </cell>
          <cell r="S13057">
            <v>29</v>
          </cell>
        </row>
        <row r="13058">
          <cell r="A13058" t="str">
            <v>560310091All</v>
          </cell>
          <cell r="B13058">
            <v>49</v>
          </cell>
          <cell r="R13058" t="str">
            <v>560230091Irrigated</v>
          </cell>
          <cell r="S13058">
            <v>42</v>
          </cell>
        </row>
        <row r="13059">
          <cell r="A13059" t="str">
            <v>560330011All</v>
          </cell>
          <cell r="B13059">
            <v>18</v>
          </cell>
          <cell r="R13059" t="str">
            <v>560230091NonIrrigated</v>
          </cell>
          <cell r="S13059">
            <v>20</v>
          </cell>
        </row>
        <row r="13060">
          <cell r="A13060" t="str">
            <v>560330011Irrigated</v>
          </cell>
          <cell r="B13060">
            <v>24</v>
          </cell>
          <cell r="R13060" t="str">
            <v>560250011All</v>
          </cell>
          <cell r="S13060">
            <v>8</v>
          </cell>
        </row>
        <row r="13061">
          <cell r="A13061" t="str">
            <v>560330011Nonirrigated</v>
          </cell>
          <cell r="B13061">
            <v>13</v>
          </cell>
          <cell r="R13061" t="str">
            <v>560250016All</v>
          </cell>
          <cell r="S13061">
            <v>40</v>
          </cell>
        </row>
        <row r="13062">
          <cell r="A13062" t="str">
            <v>560330016All</v>
          </cell>
          <cell r="B13062">
            <v>34</v>
          </cell>
          <cell r="R13062" t="str">
            <v>560250041All</v>
          </cell>
          <cell r="S13062">
            <v>49</v>
          </cell>
        </row>
        <row r="13063">
          <cell r="A13063" t="str">
            <v>560330041All</v>
          </cell>
          <cell r="B13063">
            <v>62</v>
          </cell>
          <cell r="R13063" t="str">
            <v>560250091All</v>
          </cell>
          <cell r="S13063">
            <v>35</v>
          </cell>
        </row>
        <row r="13064">
          <cell r="A13064" t="str">
            <v>560330091All</v>
          </cell>
          <cell r="B13064">
            <v>37</v>
          </cell>
          <cell r="R13064" t="str">
            <v>560270011All</v>
          </cell>
          <cell r="S13064">
            <v>18</v>
          </cell>
        </row>
        <row r="13065">
          <cell r="A13065" t="str">
            <v>560330091Irrigated</v>
          </cell>
          <cell r="B13065">
            <v>48</v>
          </cell>
          <cell r="R13065" t="str">
            <v>560270016All</v>
          </cell>
          <cell r="S13065">
            <v>27</v>
          </cell>
        </row>
        <row r="13066">
          <cell r="A13066" t="str">
            <v>560330091Nonirrigated</v>
          </cell>
          <cell r="B13066">
            <v>20</v>
          </cell>
          <cell r="R13066" t="str">
            <v>560270016Irrigated</v>
          </cell>
          <cell r="S13066">
            <v>40</v>
          </cell>
        </row>
        <row r="13067">
          <cell r="A13067" t="str">
            <v>560390091All</v>
          </cell>
          <cell r="B13067">
            <v>53</v>
          </cell>
          <cell r="R13067" t="str">
            <v>560270016NonIrrigated</v>
          </cell>
          <cell r="S13067">
            <v>16</v>
          </cell>
        </row>
        <row r="13068">
          <cell r="A13068" t="str">
            <v>560430016All</v>
          </cell>
          <cell r="B13068">
            <v>47</v>
          </cell>
          <cell r="R13068" t="str">
            <v>560270091All</v>
          </cell>
          <cell r="S13068">
            <v>36</v>
          </cell>
        </row>
        <row r="13069">
          <cell r="A13069" t="str">
            <v>560430041All</v>
          </cell>
          <cell r="B13069">
            <v>89</v>
          </cell>
          <cell r="R13069" t="str">
            <v>560270091Irrigated</v>
          </cell>
          <cell r="S13069">
            <v>44</v>
          </cell>
        </row>
        <row r="13070">
          <cell r="A13070" t="str">
            <v>560430091All</v>
          </cell>
          <cell r="B13070">
            <v>71</v>
          </cell>
          <cell r="R13070" t="str">
            <v>560270091NonIrrigated</v>
          </cell>
          <cell r="S13070">
            <v>18</v>
          </cell>
        </row>
        <row r="13071">
          <cell r="A13071" t="str">
            <v>560450011All</v>
          </cell>
          <cell r="B13071">
            <v>11</v>
          </cell>
          <cell r="R13071" t="str">
            <v>560290011All</v>
          </cell>
          <cell r="S13071">
            <v>42</v>
          </cell>
        </row>
        <row r="13072">
          <cell r="A13072" t="str">
            <v>560450016All</v>
          </cell>
          <cell r="B13072">
            <v>14</v>
          </cell>
          <cell r="R13072" t="str">
            <v>560290016All</v>
          </cell>
          <cell r="S13072">
            <v>56</v>
          </cell>
        </row>
        <row r="13073">
          <cell r="A13073" t="str">
            <v>220990018MGRAll</v>
          </cell>
          <cell r="B13073">
            <v>5237</v>
          </cell>
          <cell r="R13073" t="str">
            <v>560290041All</v>
          </cell>
          <cell r="S13073">
            <v>90</v>
          </cell>
        </row>
        <row r="13074">
          <cell r="A13074" t="str">
            <v>050210018MGRAll</v>
          </cell>
          <cell r="B13074">
            <v>5065</v>
          </cell>
          <cell r="R13074" t="str">
            <v>560290078All</v>
          </cell>
          <cell r="S13074">
            <v>1230</v>
          </cell>
        </row>
        <row r="13075">
          <cell r="A13075" t="str">
            <v>050550018MGRAll</v>
          </cell>
          <cell r="B13075">
            <v>5052</v>
          </cell>
          <cell r="R13075" t="str">
            <v>560290091All</v>
          </cell>
          <cell r="S13075">
            <v>71</v>
          </cell>
        </row>
        <row r="13076">
          <cell r="A13076" t="str">
            <v>051110018MGRAll</v>
          </cell>
          <cell r="B13076">
            <v>5023</v>
          </cell>
          <cell r="R13076" t="str">
            <v>560310011All</v>
          </cell>
          <cell r="S13076">
            <v>18</v>
          </cell>
        </row>
        <row r="13077">
          <cell r="A13077" t="str">
            <v>051210018MGRAll</v>
          </cell>
          <cell r="B13077">
            <v>4983</v>
          </cell>
          <cell r="R13077" t="str">
            <v>560310016All</v>
          </cell>
          <cell r="S13077">
            <v>19</v>
          </cell>
        </row>
        <row r="13078">
          <cell r="A13078" t="str">
            <v>050370018MGRAll</v>
          </cell>
          <cell r="B13078">
            <v>4979</v>
          </cell>
          <cell r="R13078" t="str">
            <v>560310016Irrigated</v>
          </cell>
          <cell r="S13078">
            <v>42</v>
          </cell>
        </row>
        <row r="13079">
          <cell r="A13079" t="str">
            <v>220010018MGRAll</v>
          </cell>
          <cell r="B13079">
            <v>4933</v>
          </cell>
          <cell r="R13079" t="str">
            <v>560310016NonIrrigated</v>
          </cell>
          <cell r="S13079">
            <v>15</v>
          </cell>
        </row>
        <row r="13080">
          <cell r="A13080" t="str">
            <v>050950018MGRAll</v>
          </cell>
          <cell r="B13080">
            <v>4907</v>
          </cell>
          <cell r="R13080" t="str">
            <v>560310041All</v>
          </cell>
          <cell r="S13080">
            <v>78</v>
          </cell>
        </row>
        <row r="13081">
          <cell r="A13081" t="str">
            <v>050350018MGRAll</v>
          </cell>
          <cell r="B13081">
            <v>4874</v>
          </cell>
          <cell r="R13081" t="str">
            <v>560310091All</v>
          </cell>
          <cell r="S13081">
            <v>49</v>
          </cell>
        </row>
        <row r="13082">
          <cell r="A13082" t="str">
            <v>050670018MGRAll</v>
          </cell>
          <cell r="B13082">
            <v>4847</v>
          </cell>
          <cell r="R13082" t="str">
            <v>560330011All</v>
          </cell>
          <cell r="S13082">
            <v>18</v>
          </cell>
        </row>
        <row r="13083">
          <cell r="A13083" t="str">
            <v>050770018MGRAll</v>
          </cell>
          <cell r="B13083">
            <v>4847</v>
          </cell>
          <cell r="R13083" t="str">
            <v>560330011Irrigated</v>
          </cell>
          <cell r="S13083">
            <v>24</v>
          </cell>
        </row>
        <row r="13084">
          <cell r="A13084" t="str">
            <v>050030018MGRAll</v>
          </cell>
          <cell r="B13084">
            <v>4846</v>
          </cell>
          <cell r="R13084" t="str">
            <v>560330011NonIrrigated</v>
          </cell>
          <cell r="S13084">
            <v>13</v>
          </cell>
        </row>
        <row r="13085">
          <cell r="A13085" t="str">
            <v>050190018MGRAll</v>
          </cell>
          <cell r="B13085">
            <v>4846</v>
          </cell>
          <cell r="R13085" t="str">
            <v>560330016All</v>
          </cell>
          <cell r="S13085">
            <v>34</v>
          </cell>
        </row>
        <row r="13086">
          <cell r="A13086" t="str">
            <v>050590018MGRAll</v>
          </cell>
          <cell r="B13086">
            <v>4846</v>
          </cell>
          <cell r="R13086" t="str">
            <v>560330041All</v>
          </cell>
          <cell r="S13086">
            <v>62</v>
          </cell>
        </row>
        <row r="13087">
          <cell r="A13087" t="str">
            <v>050690018MGRAll</v>
          </cell>
          <cell r="B13087">
            <v>4846</v>
          </cell>
          <cell r="R13087" t="str">
            <v>560330091All</v>
          </cell>
          <cell r="S13087">
            <v>37</v>
          </cell>
        </row>
        <row r="13088">
          <cell r="A13088" t="str">
            <v>050810018MGRAll</v>
          </cell>
          <cell r="B13088">
            <v>4846</v>
          </cell>
          <cell r="R13088" t="str">
            <v>560330091Irrigated</v>
          </cell>
          <cell r="S13088">
            <v>48</v>
          </cell>
        </row>
        <row r="13089">
          <cell r="A13089" t="str">
            <v>050850018MGRAll</v>
          </cell>
          <cell r="B13089">
            <v>4846</v>
          </cell>
          <cell r="R13089" t="str">
            <v>560330091NonIrrigated</v>
          </cell>
          <cell r="S13089">
            <v>20</v>
          </cell>
        </row>
        <row r="13090">
          <cell r="A13090" t="str">
            <v>050910018MGRAll</v>
          </cell>
          <cell r="B13090">
            <v>4846</v>
          </cell>
          <cell r="R13090" t="str">
            <v>560390091All</v>
          </cell>
          <cell r="S13090">
            <v>53</v>
          </cell>
        </row>
        <row r="13091">
          <cell r="A13091" t="str">
            <v>051170018MGRAll</v>
          </cell>
          <cell r="B13091">
            <v>4846</v>
          </cell>
          <cell r="R13091" t="str">
            <v>560430016All</v>
          </cell>
          <cell r="S13091">
            <v>47</v>
          </cell>
        </row>
        <row r="13092">
          <cell r="A13092" t="str">
            <v>051190018MGRAll</v>
          </cell>
          <cell r="B13092">
            <v>4846</v>
          </cell>
          <cell r="R13092" t="str">
            <v>560430041All</v>
          </cell>
          <cell r="S13092">
            <v>89</v>
          </cell>
        </row>
        <row r="13093">
          <cell r="A13093" t="str">
            <v>050310018MGRAll</v>
          </cell>
          <cell r="B13093">
            <v>4839</v>
          </cell>
          <cell r="R13093" t="str">
            <v>560430091All</v>
          </cell>
          <cell r="S13093">
            <v>71</v>
          </cell>
        </row>
        <row r="13094">
          <cell r="A13094" t="str">
            <v>051450018MGRAll</v>
          </cell>
          <cell r="B13094">
            <v>4824</v>
          </cell>
          <cell r="R13094" t="str">
            <v>560450011All</v>
          </cell>
          <cell r="S13094">
            <v>11</v>
          </cell>
        </row>
        <row r="13095">
          <cell r="A13095" t="str">
            <v>050410018MGRAll</v>
          </cell>
          <cell r="B13095">
            <v>4801</v>
          </cell>
          <cell r="R13095" t="str">
            <v>560450016All</v>
          </cell>
          <cell r="S13095">
            <v>14</v>
          </cell>
        </row>
        <row r="13096">
          <cell r="A13096" t="str">
            <v>050430018MGRAll</v>
          </cell>
          <cell r="B13096">
            <v>4801</v>
          </cell>
        </row>
        <row r="13097">
          <cell r="A13097" t="str">
            <v>050790018MGRAll</v>
          </cell>
          <cell r="B13097">
            <v>4801</v>
          </cell>
        </row>
        <row r="13098">
          <cell r="A13098" t="str">
            <v>051070018MGRAll</v>
          </cell>
          <cell r="B13098">
            <v>4801</v>
          </cell>
        </row>
        <row r="13099">
          <cell r="A13099" t="str">
            <v>291810018MGRAll</v>
          </cell>
          <cell r="B13099">
            <v>4799</v>
          </cell>
        </row>
        <row r="13100">
          <cell r="A13100" t="str">
            <v>280010018LGRAll</v>
          </cell>
          <cell r="B13100">
            <v>4795</v>
          </cell>
        </row>
        <row r="13101">
          <cell r="A13101" t="str">
            <v>280070018LGRAll</v>
          </cell>
          <cell r="B13101">
            <v>4795</v>
          </cell>
        </row>
        <row r="13102">
          <cell r="A13102" t="str">
            <v>280590018LGRAll</v>
          </cell>
          <cell r="B13102">
            <v>4795</v>
          </cell>
        </row>
        <row r="13103">
          <cell r="A13103" t="str">
            <v>220450018MGRAll</v>
          </cell>
          <cell r="B13103">
            <v>4780</v>
          </cell>
        </row>
        <row r="13104">
          <cell r="A13104" t="str">
            <v>221010018LGRAll</v>
          </cell>
          <cell r="B13104">
            <v>4780</v>
          </cell>
        </row>
        <row r="13105">
          <cell r="A13105" t="str">
            <v>221010018MGRAll</v>
          </cell>
          <cell r="B13105">
            <v>4780</v>
          </cell>
        </row>
        <row r="13106">
          <cell r="A13106" t="str">
            <v>050750018MGRAll</v>
          </cell>
          <cell r="B13106">
            <v>4750</v>
          </cell>
        </row>
        <row r="13107">
          <cell r="A13107" t="str">
            <v>051470018MGRAll</v>
          </cell>
          <cell r="B13107">
            <v>4725</v>
          </cell>
        </row>
        <row r="13108">
          <cell r="A13108" t="str">
            <v>050330018LGRAll</v>
          </cell>
          <cell r="B13108">
            <v>4704</v>
          </cell>
        </row>
        <row r="13109">
          <cell r="A13109" t="str">
            <v>050470018LGRAll</v>
          </cell>
          <cell r="B13109">
            <v>4704</v>
          </cell>
        </row>
        <row r="13110">
          <cell r="A13110" t="str">
            <v>050710018LGRAll</v>
          </cell>
          <cell r="B13110">
            <v>4704</v>
          </cell>
        </row>
        <row r="13111">
          <cell r="A13111" t="str">
            <v>360530018MGRAll</v>
          </cell>
          <cell r="B13111">
            <v>4676</v>
          </cell>
        </row>
        <row r="13112">
          <cell r="A13112" t="str">
            <v>050630018MGRAll</v>
          </cell>
          <cell r="B13112">
            <v>4668</v>
          </cell>
        </row>
        <row r="13113">
          <cell r="A13113" t="str">
            <v>051230018MGRAll</v>
          </cell>
          <cell r="B13113">
            <v>4662</v>
          </cell>
        </row>
        <row r="13114">
          <cell r="A13114" t="str">
            <v>050930018MGRAll</v>
          </cell>
          <cell r="B13114">
            <v>4630</v>
          </cell>
        </row>
        <row r="13115">
          <cell r="A13115" t="str">
            <v>220550018MGRAll</v>
          </cell>
          <cell r="B13115">
            <v>4626</v>
          </cell>
        </row>
        <row r="13116">
          <cell r="A13116" t="str">
            <v>290230018MGRAll</v>
          </cell>
          <cell r="B13116">
            <v>4605</v>
          </cell>
        </row>
        <row r="13117">
          <cell r="A13117" t="str">
            <v>220830018MGRAll</v>
          </cell>
          <cell r="B13117">
            <v>4604</v>
          </cell>
        </row>
        <row r="13118">
          <cell r="A13118" t="str">
            <v>220390018MGRAll</v>
          </cell>
          <cell r="B13118">
            <v>4584</v>
          </cell>
        </row>
        <row r="13119">
          <cell r="A13119" t="str">
            <v>220470018LGRAll</v>
          </cell>
          <cell r="B13119">
            <v>4550</v>
          </cell>
        </row>
        <row r="13120">
          <cell r="A13120" t="str">
            <v>221210018LGRIrrigated</v>
          </cell>
          <cell r="B13120">
            <v>4550</v>
          </cell>
        </row>
        <row r="13121">
          <cell r="A13121" t="str">
            <v>220670018MGRAll</v>
          </cell>
          <cell r="B13121">
            <v>4533</v>
          </cell>
        </row>
        <row r="13122">
          <cell r="A13122" t="str">
            <v>050390018LGRAll</v>
          </cell>
          <cell r="B13122">
            <v>4438</v>
          </cell>
        </row>
        <row r="13123">
          <cell r="A13123" t="str">
            <v>291550018MGRAll</v>
          </cell>
          <cell r="B13123">
            <v>4432</v>
          </cell>
        </row>
        <row r="13124">
          <cell r="A13124" t="str">
            <v>220930018LGRAll</v>
          </cell>
          <cell r="B13124">
            <v>4424</v>
          </cell>
        </row>
        <row r="13125">
          <cell r="A13125" t="str">
            <v>220970018MGRAll</v>
          </cell>
          <cell r="B13125">
            <v>4400</v>
          </cell>
        </row>
        <row r="13126">
          <cell r="A13126" t="str">
            <v>220770018MGRAll</v>
          </cell>
          <cell r="B13126">
            <v>4395</v>
          </cell>
        </row>
        <row r="13127">
          <cell r="A13127" t="str">
            <v>220030018MGRAll</v>
          </cell>
          <cell r="B13127">
            <v>4338</v>
          </cell>
        </row>
        <row r="13128">
          <cell r="A13128" t="str">
            <v>292010018MGRAll</v>
          </cell>
          <cell r="B13128">
            <v>4252</v>
          </cell>
        </row>
        <row r="13129">
          <cell r="A13129" t="str">
            <v>291330018LGRAll</v>
          </cell>
          <cell r="B13129">
            <v>4214</v>
          </cell>
        </row>
        <row r="13130">
          <cell r="A13130" t="str">
            <v>291330018MGRAll</v>
          </cell>
          <cell r="B13130">
            <v>4150</v>
          </cell>
        </row>
        <row r="13131">
          <cell r="A13131" t="str">
            <v>220530018MGRAll</v>
          </cell>
          <cell r="B13131">
            <v>4130</v>
          </cell>
        </row>
        <row r="13132">
          <cell r="A13132" t="str">
            <v>291430018MGRAll</v>
          </cell>
          <cell r="B13132">
            <v>4106</v>
          </cell>
        </row>
        <row r="13133">
          <cell r="A13133" t="str">
            <v>220190018MGRAll</v>
          </cell>
          <cell r="B13133">
            <v>4103</v>
          </cell>
        </row>
        <row r="13134">
          <cell r="A13134" t="str">
            <v>221130018MGRAll</v>
          </cell>
          <cell r="B13134">
            <v>4103</v>
          </cell>
        </row>
        <row r="13135">
          <cell r="A13135" t="str">
            <v>220590018LGRIrrigated</v>
          </cell>
          <cell r="B13135">
            <v>4085</v>
          </cell>
        </row>
        <row r="13136">
          <cell r="A13136" t="str">
            <v>220590018MGRIrrigated</v>
          </cell>
          <cell r="B13136">
            <v>4085</v>
          </cell>
        </row>
        <row r="13137">
          <cell r="A13137" t="str">
            <v>292070018MGRAll</v>
          </cell>
          <cell r="B13137">
            <v>4067</v>
          </cell>
        </row>
        <row r="13138">
          <cell r="A13138" t="str">
            <v>220230018MGRAll</v>
          </cell>
          <cell r="B13138">
            <v>4066</v>
          </cell>
        </row>
        <row r="13139">
          <cell r="A13139" t="str">
            <v>290690018MGRAll</v>
          </cell>
          <cell r="B13139">
            <v>4035</v>
          </cell>
        </row>
        <row r="13140">
          <cell r="A13140" t="str">
            <v>450310018LGRAll</v>
          </cell>
          <cell r="B13140">
            <v>4020</v>
          </cell>
        </row>
        <row r="13141">
          <cell r="A13141" t="str">
            <v>290170018MGRAll</v>
          </cell>
          <cell r="B13141">
            <v>3835</v>
          </cell>
        </row>
        <row r="13142">
          <cell r="A13142" t="str">
            <v>171530018LGRAll</v>
          </cell>
          <cell r="B13142">
            <v>3497</v>
          </cell>
        </row>
        <row r="13143">
          <cell r="A13143" t="str">
            <v>410610078Irrigated</v>
          </cell>
          <cell r="B13143">
            <v>3021</v>
          </cell>
        </row>
        <row r="13144">
          <cell r="A13144" t="str">
            <v>010230075All</v>
          </cell>
          <cell r="B13144">
            <v>2746</v>
          </cell>
        </row>
        <row r="13145">
          <cell r="A13145" t="str">
            <v>131990075All</v>
          </cell>
          <cell r="B13145">
            <v>2648.45</v>
          </cell>
        </row>
        <row r="13146">
          <cell r="A13146" t="str">
            <v>400430075All</v>
          </cell>
          <cell r="B13146">
            <v>2604</v>
          </cell>
        </row>
        <row r="13147">
          <cell r="A13147" t="str">
            <v>410610078Nonirrigated</v>
          </cell>
          <cell r="B13147">
            <v>2567</v>
          </cell>
        </row>
        <row r="13148">
          <cell r="A13148" t="str">
            <v>130450075All</v>
          </cell>
          <cell r="B13148">
            <v>2475</v>
          </cell>
        </row>
        <row r="13149">
          <cell r="A13149" t="str">
            <v>130530075All</v>
          </cell>
          <cell r="B13149">
            <v>2475</v>
          </cell>
        </row>
        <row r="13150">
          <cell r="A13150" t="str">
            <v>130630075All</v>
          </cell>
          <cell r="B13150">
            <v>2475</v>
          </cell>
        </row>
        <row r="13151">
          <cell r="A13151" t="str">
            <v>130770075All</v>
          </cell>
          <cell r="B13151">
            <v>2475</v>
          </cell>
        </row>
        <row r="13152">
          <cell r="A13152" t="str">
            <v>130970075All</v>
          </cell>
          <cell r="B13152">
            <v>2475</v>
          </cell>
        </row>
        <row r="13153">
          <cell r="A13153" t="str">
            <v>131130075All</v>
          </cell>
          <cell r="B13153">
            <v>2475</v>
          </cell>
        </row>
        <row r="13154">
          <cell r="A13154" t="str">
            <v>131430075All</v>
          </cell>
          <cell r="B13154">
            <v>2475</v>
          </cell>
        </row>
        <row r="13155">
          <cell r="A13155" t="str">
            <v>131450075All</v>
          </cell>
          <cell r="B13155">
            <v>2475</v>
          </cell>
        </row>
        <row r="13156">
          <cell r="A13156" t="str">
            <v>131490075All</v>
          </cell>
          <cell r="B13156">
            <v>2475</v>
          </cell>
        </row>
        <row r="13157">
          <cell r="A13157" t="str">
            <v>131510075All</v>
          </cell>
          <cell r="B13157">
            <v>2475</v>
          </cell>
        </row>
        <row r="13158">
          <cell r="A13158" t="str">
            <v>131710075All</v>
          </cell>
          <cell r="B13158">
            <v>2475</v>
          </cell>
        </row>
        <row r="13159">
          <cell r="A13159" t="str">
            <v>132150075All</v>
          </cell>
          <cell r="B13159">
            <v>2475</v>
          </cell>
        </row>
        <row r="13160">
          <cell r="A13160" t="str">
            <v>132310075All</v>
          </cell>
          <cell r="B13160">
            <v>2475</v>
          </cell>
        </row>
        <row r="13161">
          <cell r="A13161" t="str">
            <v>132550075All</v>
          </cell>
          <cell r="B13161">
            <v>2475</v>
          </cell>
        </row>
        <row r="13162">
          <cell r="A13162" t="str">
            <v>132850075All</v>
          </cell>
          <cell r="B13162">
            <v>2475</v>
          </cell>
        </row>
        <row r="13163">
          <cell r="A13163" t="str">
            <v>132930075All</v>
          </cell>
          <cell r="B13163">
            <v>2475</v>
          </cell>
        </row>
        <row r="13164">
          <cell r="A13164" t="str">
            <v>010750075All</v>
          </cell>
          <cell r="B13164">
            <v>2452</v>
          </cell>
        </row>
        <row r="13165">
          <cell r="A13165" t="str">
            <v>010790075All</v>
          </cell>
          <cell r="B13165">
            <v>2452</v>
          </cell>
        </row>
        <row r="13166">
          <cell r="A13166" t="str">
            <v>131010075All</v>
          </cell>
          <cell r="B13166">
            <v>2448</v>
          </cell>
        </row>
        <row r="13167">
          <cell r="A13167" t="str">
            <v>470450075All</v>
          </cell>
          <cell r="B13167">
            <v>2388</v>
          </cell>
        </row>
        <row r="13168">
          <cell r="A13168" t="str">
            <v>370190075All</v>
          </cell>
          <cell r="B13168">
            <v>2367</v>
          </cell>
        </row>
        <row r="13169">
          <cell r="A13169" t="str">
            <v>370290075All</v>
          </cell>
          <cell r="B13169">
            <v>2367</v>
          </cell>
        </row>
        <row r="13170">
          <cell r="A13170" t="str">
            <v>370310075All</v>
          </cell>
          <cell r="B13170">
            <v>2367</v>
          </cell>
        </row>
        <row r="13171">
          <cell r="A13171" t="str">
            <v>370490075All</v>
          </cell>
          <cell r="B13171">
            <v>2367</v>
          </cell>
        </row>
        <row r="13172">
          <cell r="A13172" t="str">
            <v>370530075All</v>
          </cell>
          <cell r="B13172">
            <v>2367</v>
          </cell>
        </row>
        <row r="13173">
          <cell r="A13173" t="str">
            <v>370550075All</v>
          </cell>
          <cell r="B13173">
            <v>2367</v>
          </cell>
        </row>
        <row r="13174">
          <cell r="A13174" t="str">
            <v>370930075All</v>
          </cell>
          <cell r="B13174">
            <v>2367</v>
          </cell>
        </row>
        <row r="13175">
          <cell r="A13175" t="str">
            <v>370950075All</v>
          </cell>
          <cell r="B13175">
            <v>2367</v>
          </cell>
        </row>
        <row r="13176">
          <cell r="A13176" t="str">
            <v>371030075All</v>
          </cell>
          <cell r="B13176">
            <v>2367</v>
          </cell>
        </row>
        <row r="13177">
          <cell r="A13177" t="str">
            <v>371070075All</v>
          </cell>
          <cell r="B13177">
            <v>2367</v>
          </cell>
        </row>
        <row r="13178">
          <cell r="A13178" t="str">
            <v>371290075All</v>
          </cell>
          <cell r="B13178">
            <v>2367</v>
          </cell>
        </row>
        <row r="13179">
          <cell r="A13179" t="str">
            <v>371330075All</v>
          </cell>
          <cell r="B13179">
            <v>2367</v>
          </cell>
        </row>
        <row r="13180">
          <cell r="A13180" t="str">
            <v>371370075All</v>
          </cell>
          <cell r="B13180">
            <v>2367</v>
          </cell>
        </row>
        <row r="13181">
          <cell r="A13181" t="str">
            <v>371770075All</v>
          </cell>
          <cell r="B13181">
            <v>2367</v>
          </cell>
        </row>
        <row r="13182">
          <cell r="A13182" t="str">
            <v>371830075All</v>
          </cell>
          <cell r="B13182">
            <v>2367</v>
          </cell>
        </row>
        <row r="13183">
          <cell r="A13183" t="str">
            <v>050030075All</v>
          </cell>
          <cell r="B13183">
            <v>2366</v>
          </cell>
        </row>
        <row r="13184">
          <cell r="A13184" t="str">
            <v>050310075All</v>
          </cell>
          <cell r="B13184">
            <v>2366</v>
          </cell>
        </row>
        <row r="13185">
          <cell r="A13185" t="str">
            <v>050350075All</v>
          </cell>
          <cell r="B13185">
            <v>2366</v>
          </cell>
        </row>
        <row r="13186">
          <cell r="A13186" t="str">
            <v>050430075All</v>
          </cell>
          <cell r="B13186">
            <v>2366</v>
          </cell>
        </row>
        <row r="13187">
          <cell r="A13187" t="str">
            <v>050550075All</v>
          </cell>
          <cell r="B13187">
            <v>2366</v>
          </cell>
        </row>
        <row r="13188">
          <cell r="A13188" t="str">
            <v>050930075All</v>
          </cell>
          <cell r="B13188">
            <v>2366</v>
          </cell>
        </row>
        <row r="13189">
          <cell r="A13189" t="str">
            <v>051230075All</v>
          </cell>
          <cell r="B13189">
            <v>2366</v>
          </cell>
        </row>
        <row r="13190">
          <cell r="A13190" t="str">
            <v>290230075All</v>
          </cell>
          <cell r="B13190">
            <v>2366</v>
          </cell>
        </row>
        <row r="13191">
          <cell r="A13191" t="str">
            <v>290690075All</v>
          </cell>
          <cell r="B13191">
            <v>2366</v>
          </cell>
        </row>
        <row r="13192">
          <cell r="A13192" t="str">
            <v>291330075All</v>
          </cell>
          <cell r="B13192">
            <v>2366</v>
          </cell>
        </row>
        <row r="13193">
          <cell r="A13193" t="str">
            <v>291430075All</v>
          </cell>
          <cell r="B13193">
            <v>2366</v>
          </cell>
        </row>
        <row r="13194">
          <cell r="A13194" t="str">
            <v>291550075All</v>
          </cell>
          <cell r="B13194">
            <v>2366</v>
          </cell>
        </row>
        <row r="13195">
          <cell r="A13195" t="str">
            <v>291810075All</v>
          </cell>
          <cell r="B13195">
            <v>2366</v>
          </cell>
        </row>
        <row r="13196">
          <cell r="A13196" t="str">
            <v>292010075All</v>
          </cell>
          <cell r="B13196">
            <v>2366</v>
          </cell>
        </row>
        <row r="13197">
          <cell r="A13197" t="str">
            <v>292070075All</v>
          </cell>
          <cell r="B13197">
            <v>2366</v>
          </cell>
        </row>
        <row r="13198">
          <cell r="A13198" t="str">
            <v>130390075All</v>
          </cell>
          <cell r="B13198">
            <v>2353</v>
          </cell>
        </row>
        <row r="13199">
          <cell r="A13199" t="str">
            <v>130490075All</v>
          </cell>
          <cell r="B13199">
            <v>2353</v>
          </cell>
        </row>
        <row r="13200">
          <cell r="A13200" t="str">
            <v>130510075All</v>
          </cell>
          <cell r="B13200">
            <v>2353</v>
          </cell>
        </row>
        <row r="13201">
          <cell r="A13201" t="str">
            <v>131270075All</v>
          </cell>
          <cell r="B13201">
            <v>2353</v>
          </cell>
        </row>
        <row r="13202">
          <cell r="A13202" t="str">
            <v>131790075All</v>
          </cell>
          <cell r="B13202">
            <v>2353</v>
          </cell>
        </row>
        <row r="13203">
          <cell r="A13203" t="str">
            <v>131910075All</v>
          </cell>
          <cell r="B13203">
            <v>2353</v>
          </cell>
        </row>
        <row r="13204">
          <cell r="A13204" t="str">
            <v>130730075All</v>
          </cell>
          <cell r="B13204">
            <v>2335</v>
          </cell>
        </row>
        <row r="13205">
          <cell r="A13205" t="str">
            <v>131890075All</v>
          </cell>
          <cell r="B13205">
            <v>2335</v>
          </cell>
        </row>
        <row r="13206">
          <cell r="A13206" t="str">
            <v>133010075All</v>
          </cell>
          <cell r="B13206">
            <v>2335</v>
          </cell>
        </row>
        <row r="13207">
          <cell r="A13207" t="str">
            <v>131250075All</v>
          </cell>
          <cell r="B13207">
            <v>2330</v>
          </cell>
        </row>
        <row r="13208">
          <cell r="A13208" t="str">
            <v>401290075All</v>
          </cell>
          <cell r="B13208">
            <v>2311</v>
          </cell>
        </row>
        <row r="13209">
          <cell r="A13209" t="str">
            <v>450130075All</v>
          </cell>
          <cell r="B13209">
            <v>2275</v>
          </cell>
        </row>
        <row r="13210">
          <cell r="A13210" t="str">
            <v>450150075All</v>
          </cell>
          <cell r="B13210">
            <v>2275</v>
          </cell>
        </row>
        <row r="13211">
          <cell r="A13211" t="str">
            <v>450190075All</v>
          </cell>
          <cell r="B13211">
            <v>2275</v>
          </cell>
        </row>
        <row r="13212">
          <cell r="A13212" t="str">
            <v>010510075All</v>
          </cell>
          <cell r="B13212">
            <v>2266</v>
          </cell>
        </row>
        <row r="13213">
          <cell r="A13213" t="str">
            <v>010910075All</v>
          </cell>
          <cell r="B13213">
            <v>2266</v>
          </cell>
        </row>
        <row r="13214">
          <cell r="A13214" t="str">
            <v>011190075All</v>
          </cell>
          <cell r="B13214">
            <v>2266</v>
          </cell>
        </row>
        <row r="13215">
          <cell r="A13215" t="str">
            <v>450010075All</v>
          </cell>
          <cell r="B13215">
            <v>2261</v>
          </cell>
        </row>
        <row r="13216">
          <cell r="A13216" t="str">
            <v>450210075All</v>
          </cell>
          <cell r="B13216">
            <v>2261</v>
          </cell>
        </row>
        <row r="13217">
          <cell r="A13217" t="str">
            <v>450230075All</v>
          </cell>
          <cell r="B13217">
            <v>2261</v>
          </cell>
        </row>
        <row r="13218">
          <cell r="A13218" t="str">
            <v>450370075All</v>
          </cell>
          <cell r="B13218">
            <v>2261</v>
          </cell>
        </row>
        <row r="13219">
          <cell r="A13219" t="str">
            <v>450390075All</v>
          </cell>
          <cell r="B13219">
            <v>2261</v>
          </cell>
        </row>
        <row r="13220">
          <cell r="A13220" t="str">
            <v>450450075All</v>
          </cell>
          <cell r="B13220">
            <v>2261</v>
          </cell>
        </row>
        <row r="13221">
          <cell r="A13221" t="str">
            <v>450470075All</v>
          </cell>
          <cell r="B13221">
            <v>2261</v>
          </cell>
        </row>
        <row r="13222">
          <cell r="A13222" t="str">
            <v>450570075All</v>
          </cell>
          <cell r="B13222">
            <v>2261</v>
          </cell>
        </row>
        <row r="13223">
          <cell r="A13223" t="str">
            <v>450650075All</v>
          </cell>
          <cell r="B13223">
            <v>2261</v>
          </cell>
        </row>
        <row r="13224">
          <cell r="A13224" t="str">
            <v>450710075All</v>
          </cell>
          <cell r="B13224">
            <v>2261</v>
          </cell>
        </row>
        <row r="13225">
          <cell r="A13225" t="str">
            <v>450770075All</v>
          </cell>
          <cell r="B13225">
            <v>2261</v>
          </cell>
        </row>
        <row r="13226">
          <cell r="A13226" t="str">
            <v>450830075All</v>
          </cell>
          <cell r="B13226">
            <v>2261</v>
          </cell>
        </row>
        <row r="13227">
          <cell r="A13227" t="str">
            <v>450870075All</v>
          </cell>
          <cell r="B13227">
            <v>2261</v>
          </cell>
        </row>
        <row r="13228">
          <cell r="A13228" t="str">
            <v>450910075All</v>
          </cell>
          <cell r="B13228">
            <v>2261</v>
          </cell>
        </row>
        <row r="13229">
          <cell r="A13229" t="str">
            <v>400690075All</v>
          </cell>
          <cell r="B13229">
            <v>2238</v>
          </cell>
        </row>
        <row r="13230">
          <cell r="A13230" t="str">
            <v>511170075All</v>
          </cell>
          <cell r="B13230">
            <v>2228.34</v>
          </cell>
        </row>
        <row r="13231">
          <cell r="A13231" t="str">
            <v>515500075All</v>
          </cell>
          <cell r="B13231">
            <v>2228.34</v>
          </cell>
        </row>
        <row r="13232">
          <cell r="A13232" t="str">
            <v>516700075All</v>
          </cell>
          <cell r="B13232">
            <v>2228.34</v>
          </cell>
        </row>
        <row r="13233">
          <cell r="A13233" t="str">
            <v>517100075All</v>
          </cell>
          <cell r="B13233">
            <v>2228.34</v>
          </cell>
        </row>
        <row r="13234">
          <cell r="A13234" t="str">
            <v>517400075All</v>
          </cell>
          <cell r="B13234">
            <v>2228.34</v>
          </cell>
        </row>
        <row r="13235">
          <cell r="A13235" t="str">
            <v>518100075All</v>
          </cell>
          <cell r="B13235">
            <v>2228.34</v>
          </cell>
        </row>
        <row r="13236">
          <cell r="A13236" t="str">
            <v>400030075All</v>
          </cell>
          <cell r="B13236">
            <v>2220</v>
          </cell>
        </row>
        <row r="13237">
          <cell r="A13237" t="str">
            <v>400470075All</v>
          </cell>
          <cell r="B13237">
            <v>2220</v>
          </cell>
        </row>
        <row r="13238">
          <cell r="A13238" t="str">
            <v>400530075All</v>
          </cell>
          <cell r="B13238">
            <v>2220</v>
          </cell>
        </row>
        <row r="13239">
          <cell r="A13239" t="str">
            <v>400710075All</v>
          </cell>
          <cell r="B13239">
            <v>2220</v>
          </cell>
        </row>
        <row r="13240">
          <cell r="A13240" t="str">
            <v>400930075All</v>
          </cell>
          <cell r="B13240">
            <v>2220</v>
          </cell>
        </row>
        <row r="13241">
          <cell r="A13241" t="str">
            <v>401030075All</v>
          </cell>
          <cell r="B13241">
            <v>2220</v>
          </cell>
        </row>
        <row r="13242">
          <cell r="A13242" t="str">
            <v>401510075All</v>
          </cell>
          <cell r="B13242">
            <v>2220</v>
          </cell>
        </row>
        <row r="13243">
          <cell r="A13243" t="str">
            <v>401530075All</v>
          </cell>
          <cell r="B13243">
            <v>2220</v>
          </cell>
        </row>
        <row r="13244">
          <cell r="A13244" t="str">
            <v>132170075All</v>
          </cell>
          <cell r="B13244">
            <v>2212</v>
          </cell>
        </row>
        <row r="13245">
          <cell r="A13245" t="str">
            <v>350050075All</v>
          </cell>
          <cell r="B13245">
            <v>2211</v>
          </cell>
        </row>
        <row r="13246">
          <cell r="A13246" t="str">
            <v>350130075All</v>
          </cell>
          <cell r="B13246">
            <v>2211</v>
          </cell>
        </row>
        <row r="13247">
          <cell r="A13247" t="str">
            <v>350150075All</v>
          </cell>
          <cell r="B13247">
            <v>2211</v>
          </cell>
        </row>
        <row r="13248">
          <cell r="A13248" t="str">
            <v>350270075All</v>
          </cell>
          <cell r="B13248">
            <v>2211</v>
          </cell>
        </row>
        <row r="13249">
          <cell r="A13249" t="str">
            <v>350350075All</v>
          </cell>
          <cell r="B13249">
            <v>2211</v>
          </cell>
        </row>
        <row r="13250">
          <cell r="A13250" t="str">
            <v>400190075All</v>
          </cell>
          <cell r="B13250">
            <v>2206</v>
          </cell>
        </row>
        <row r="13251">
          <cell r="A13251" t="str">
            <v>400290075All</v>
          </cell>
          <cell r="B13251">
            <v>2206</v>
          </cell>
        </row>
        <row r="13252">
          <cell r="A13252" t="str">
            <v>400490075All</v>
          </cell>
          <cell r="B13252">
            <v>2206</v>
          </cell>
        </row>
        <row r="13253">
          <cell r="A13253" t="str">
            <v>400990075All</v>
          </cell>
          <cell r="B13253">
            <v>2206</v>
          </cell>
        </row>
        <row r="13254">
          <cell r="A13254" t="str">
            <v>130210075All</v>
          </cell>
          <cell r="B13254">
            <v>2190</v>
          </cell>
        </row>
        <row r="13255">
          <cell r="A13255" t="str">
            <v>131330075All</v>
          </cell>
          <cell r="B13255">
            <v>2190</v>
          </cell>
        </row>
        <row r="13256">
          <cell r="A13256" t="str">
            <v>131410075All</v>
          </cell>
          <cell r="B13256">
            <v>2190</v>
          </cell>
        </row>
        <row r="13257">
          <cell r="A13257" t="str">
            <v>131590075All</v>
          </cell>
          <cell r="B13257">
            <v>2190</v>
          </cell>
        </row>
        <row r="13258">
          <cell r="A13258" t="str">
            <v>131690075All</v>
          </cell>
          <cell r="B13258">
            <v>2190</v>
          </cell>
        </row>
        <row r="13259">
          <cell r="A13259" t="str">
            <v>132070075All</v>
          </cell>
          <cell r="B13259">
            <v>2190</v>
          </cell>
        </row>
        <row r="13260">
          <cell r="A13260" t="str">
            <v>132110075All</v>
          </cell>
          <cell r="B13260">
            <v>2190</v>
          </cell>
        </row>
        <row r="13261">
          <cell r="A13261" t="str">
            <v>132370075All</v>
          </cell>
          <cell r="B13261">
            <v>2190</v>
          </cell>
        </row>
        <row r="13262">
          <cell r="A13262" t="str">
            <v>132470075All</v>
          </cell>
          <cell r="B13262">
            <v>2190</v>
          </cell>
        </row>
        <row r="13263">
          <cell r="A13263" t="str">
            <v>132650075All</v>
          </cell>
          <cell r="B13263">
            <v>2190</v>
          </cell>
        </row>
        <row r="13264">
          <cell r="A13264" t="str">
            <v>130090075All</v>
          </cell>
          <cell r="B13264">
            <v>2149</v>
          </cell>
        </row>
        <row r="13265">
          <cell r="A13265" t="str">
            <v>130350075All</v>
          </cell>
          <cell r="B13265">
            <v>2146</v>
          </cell>
        </row>
        <row r="13266">
          <cell r="A13266" t="str">
            <v>401230075All</v>
          </cell>
          <cell r="B13266">
            <v>2100</v>
          </cell>
        </row>
        <row r="13267">
          <cell r="A13267" t="str">
            <v>471830711All</v>
          </cell>
          <cell r="B13267">
            <v>2062</v>
          </cell>
        </row>
        <row r="13268">
          <cell r="A13268" t="str">
            <v>470510711All</v>
          </cell>
          <cell r="B13268">
            <v>2041</v>
          </cell>
        </row>
        <row r="13269">
          <cell r="A13269" t="str">
            <v>220830075Irrigated</v>
          </cell>
          <cell r="B13269">
            <v>2007</v>
          </cell>
        </row>
        <row r="13270">
          <cell r="A13270" t="str">
            <v>220830075Nonirrigated</v>
          </cell>
          <cell r="B13270">
            <v>2007</v>
          </cell>
        </row>
        <row r="13271">
          <cell r="A13271" t="str">
            <v>470310711All</v>
          </cell>
          <cell r="B13271">
            <v>1967</v>
          </cell>
        </row>
        <row r="13272">
          <cell r="A13272" t="str">
            <v>470610711All</v>
          </cell>
          <cell r="B13272">
            <v>1967</v>
          </cell>
        </row>
        <row r="13273">
          <cell r="A13273" t="str">
            <v>400310075All</v>
          </cell>
          <cell r="B13273">
            <v>1965</v>
          </cell>
        </row>
        <row r="13274">
          <cell r="A13274" t="str">
            <v>400330075All</v>
          </cell>
          <cell r="B13274">
            <v>1965</v>
          </cell>
        </row>
        <row r="13275">
          <cell r="A13275" t="str">
            <v>350070075All</v>
          </cell>
          <cell r="B13275">
            <v>1946</v>
          </cell>
        </row>
        <row r="13276">
          <cell r="A13276" t="str">
            <v>350110075All</v>
          </cell>
          <cell r="B13276">
            <v>1946</v>
          </cell>
        </row>
        <row r="13277">
          <cell r="A13277" t="str">
            <v>350190075All</v>
          </cell>
          <cell r="B13277">
            <v>1946</v>
          </cell>
        </row>
        <row r="13278">
          <cell r="A13278" t="str">
            <v>350210075All</v>
          </cell>
          <cell r="B13278">
            <v>1946</v>
          </cell>
        </row>
        <row r="13279">
          <cell r="A13279" t="str">
            <v>350330075All</v>
          </cell>
          <cell r="B13279">
            <v>1946</v>
          </cell>
        </row>
        <row r="13280">
          <cell r="A13280" t="str">
            <v>350370075All</v>
          </cell>
          <cell r="B13280">
            <v>1946</v>
          </cell>
        </row>
        <row r="13281">
          <cell r="A13281" t="str">
            <v>350470075All</v>
          </cell>
          <cell r="B13281">
            <v>1946</v>
          </cell>
        </row>
        <row r="13282">
          <cell r="A13282" t="str">
            <v>350570075All</v>
          </cell>
          <cell r="B13282">
            <v>1946</v>
          </cell>
        </row>
        <row r="13283">
          <cell r="A13283" t="str">
            <v>350590075All</v>
          </cell>
          <cell r="B13283">
            <v>1946</v>
          </cell>
        </row>
        <row r="13284">
          <cell r="A13284" t="str">
            <v>120170075All</v>
          </cell>
          <cell r="B13284">
            <v>1891</v>
          </cell>
        </row>
        <row r="13285">
          <cell r="A13285" t="str">
            <v>120530075All</v>
          </cell>
          <cell r="B13285">
            <v>1891</v>
          </cell>
        </row>
        <row r="13286">
          <cell r="A13286" t="str">
            <v>120570075All</v>
          </cell>
          <cell r="B13286">
            <v>1891</v>
          </cell>
        </row>
        <row r="13287">
          <cell r="A13287" t="str">
            <v>120690075All</v>
          </cell>
          <cell r="B13287">
            <v>1891</v>
          </cell>
        </row>
        <row r="13288">
          <cell r="A13288" t="str">
            <v>120950075All</v>
          </cell>
          <cell r="B13288">
            <v>1891</v>
          </cell>
        </row>
        <row r="13289">
          <cell r="A13289" t="str">
            <v>120970075All</v>
          </cell>
          <cell r="B13289">
            <v>1891</v>
          </cell>
        </row>
        <row r="13290">
          <cell r="A13290" t="str">
            <v>121010075All</v>
          </cell>
          <cell r="B13290">
            <v>1891</v>
          </cell>
        </row>
        <row r="13291">
          <cell r="A13291" t="str">
            <v>121030075All</v>
          </cell>
          <cell r="B13291">
            <v>1891</v>
          </cell>
        </row>
        <row r="13292">
          <cell r="A13292" t="str">
            <v>121050075All</v>
          </cell>
          <cell r="B13292">
            <v>1891</v>
          </cell>
        </row>
        <row r="13293">
          <cell r="A13293" t="str">
            <v>410010714All</v>
          </cell>
          <cell r="B13293">
            <v>1806</v>
          </cell>
        </row>
        <row r="13294">
          <cell r="A13294" t="str">
            <v>410050714All</v>
          </cell>
          <cell r="B13294">
            <v>1806</v>
          </cell>
        </row>
        <row r="13295">
          <cell r="A13295" t="str">
            <v>410130714All</v>
          </cell>
          <cell r="B13295">
            <v>1806</v>
          </cell>
        </row>
        <row r="13296">
          <cell r="A13296" t="str">
            <v>410170714All</v>
          </cell>
          <cell r="B13296">
            <v>1806</v>
          </cell>
        </row>
        <row r="13297">
          <cell r="A13297" t="str">
            <v>410450714All</v>
          </cell>
          <cell r="B13297">
            <v>1806</v>
          </cell>
        </row>
        <row r="13298">
          <cell r="A13298" t="str">
            <v>410630714All</v>
          </cell>
          <cell r="B13298">
            <v>1806</v>
          </cell>
        </row>
        <row r="13299">
          <cell r="A13299" t="str">
            <v>410710714All</v>
          </cell>
          <cell r="B13299">
            <v>1806</v>
          </cell>
        </row>
        <row r="13300">
          <cell r="A13300" t="str">
            <v>120030075All</v>
          </cell>
          <cell r="B13300">
            <v>1785</v>
          </cell>
        </row>
        <row r="13301">
          <cell r="A13301" t="str">
            <v>120070075All</v>
          </cell>
          <cell r="B13301">
            <v>1785</v>
          </cell>
        </row>
        <row r="13302">
          <cell r="A13302" t="str">
            <v>120190075All</v>
          </cell>
          <cell r="B13302">
            <v>1785</v>
          </cell>
        </row>
        <row r="13303">
          <cell r="A13303" t="str">
            <v>120310075All</v>
          </cell>
          <cell r="B13303">
            <v>1785</v>
          </cell>
        </row>
        <row r="13304">
          <cell r="A13304" t="str">
            <v>120350075All</v>
          </cell>
          <cell r="B13304">
            <v>1785</v>
          </cell>
        </row>
        <row r="13305">
          <cell r="A13305" t="str">
            <v>121070075All</v>
          </cell>
          <cell r="B13305">
            <v>1785</v>
          </cell>
        </row>
        <row r="13306">
          <cell r="A13306" t="str">
            <v>121090075All</v>
          </cell>
          <cell r="B13306">
            <v>1785</v>
          </cell>
        </row>
        <row r="13307">
          <cell r="A13307" t="str">
            <v>121170075All</v>
          </cell>
          <cell r="B13307">
            <v>1785</v>
          </cell>
        </row>
        <row r="13308">
          <cell r="A13308" t="str">
            <v>121250075All</v>
          </cell>
          <cell r="B13308">
            <v>1785</v>
          </cell>
        </row>
        <row r="13309">
          <cell r="A13309" t="str">
            <v>121270075All</v>
          </cell>
          <cell r="B13309">
            <v>1785</v>
          </cell>
        </row>
        <row r="13310">
          <cell r="A13310" t="str">
            <v>120050075All</v>
          </cell>
          <cell r="B13310">
            <v>1755</v>
          </cell>
        </row>
        <row r="13311">
          <cell r="A13311" t="str">
            <v>120370075All</v>
          </cell>
          <cell r="B13311">
            <v>1755</v>
          </cell>
        </row>
        <row r="13312">
          <cell r="A13312" t="str">
            <v>120450075All</v>
          </cell>
          <cell r="B13312">
            <v>1755</v>
          </cell>
        </row>
        <row r="13313">
          <cell r="A13313" t="str">
            <v>120770075All</v>
          </cell>
          <cell r="B13313">
            <v>1755</v>
          </cell>
        </row>
        <row r="13314">
          <cell r="A13314" t="str">
            <v>121230075All</v>
          </cell>
          <cell r="B13314">
            <v>1755</v>
          </cell>
        </row>
        <row r="13315">
          <cell r="A13315" t="str">
            <v>518000129All</v>
          </cell>
          <cell r="B13315">
            <v>1697</v>
          </cell>
        </row>
        <row r="13316">
          <cell r="A13316" t="str">
            <v>410130711All</v>
          </cell>
          <cell r="B13316">
            <v>1674</v>
          </cell>
        </row>
        <row r="13317">
          <cell r="A13317" t="str">
            <v>410170711All</v>
          </cell>
          <cell r="B13317">
            <v>1674</v>
          </cell>
        </row>
        <row r="13318">
          <cell r="A13318" t="str">
            <v>410310711All</v>
          </cell>
          <cell r="B13318">
            <v>1674</v>
          </cell>
        </row>
        <row r="13319">
          <cell r="A13319" t="str">
            <v>410470711All</v>
          </cell>
          <cell r="B13319">
            <v>1674</v>
          </cell>
        </row>
        <row r="13320">
          <cell r="A13320" t="str">
            <v>410530711All</v>
          </cell>
          <cell r="B13320">
            <v>1674</v>
          </cell>
        </row>
        <row r="13321">
          <cell r="A13321" t="str">
            <v>410550711All</v>
          </cell>
          <cell r="B13321">
            <v>1674</v>
          </cell>
        </row>
        <row r="13322">
          <cell r="A13322" t="str">
            <v>410430067Irrigated</v>
          </cell>
          <cell r="B13322">
            <v>1642</v>
          </cell>
        </row>
        <row r="13323">
          <cell r="A13323" t="str">
            <v>410670067Irrigated</v>
          </cell>
          <cell r="B13323">
            <v>1642</v>
          </cell>
        </row>
        <row r="13324">
          <cell r="A13324" t="str">
            <v>400110075All</v>
          </cell>
          <cell r="B13324">
            <v>1568</v>
          </cell>
        </row>
        <row r="13325">
          <cell r="A13325" t="str">
            <v>511430711All</v>
          </cell>
          <cell r="B13325">
            <v>1550</v>
          </cell>
        </row>
        <row r="13326">
          <cell r="A13326" t="str">
            <v>515900711All</v>
          </cell>
          <cell r="B13326">
            <v>1550</v>
          </cell>
        </row>
        <row r="13327">
          <cell r="A13327" t="str">
            <v>060290079Irrigated</v>
          </cell>
          <cell r="B13327">
            <v>1481</v>
          </cell>
        </row>
        <row r="13328">
          <cell r="A13328" t="str">
            <v>300290711Irrigated</v>
          </cell>
          <cell r="B13328">
            <v>1481</v>
          </cell>
        </row>
        <row r="13329">
          <cell r="A13329" t="str">
            <v>470470711All</v>
          </cell>
          <cell r="B13329">
            <v>1456</v>
          </cell>
        </row>
        <row r="13330">
          <cell r="A13330" t="str">
            <v>511030078All</v>
          </cell>
          <cell r="B13330">
            <v>1438</v>
          </cell>
        </row>
        <row r="13331">
          <cell r="A13331" t="str">
            <v>511170078All</v>
          </cell>
          <cell r="B13331">
            <v>1438</v>
          </cell>
        </row>
        <row r="13332">
          <cell r="A13332" t="str">
            <v>511330078All</v>
          </cell>
          <cell r="B13332">
            <v>1438</v>
          </cell>
        </row>
        <row r="13333">
          <cell r="A13333" t="str">
            <v>511490078All</v>
          </cell>
          <cell r="B13333">
            <v>1438</v>
          </cell>
        </row>
        <row r="13334">
          <cell r="A13334" t="str">
            <v>511590078All</v>
          </cell>
          <cell r="B13334">
            <v>1438</v>
          </cell>
        </row>
        <row r="13335">
          <cell r="A13335" t="str">
            <v>511750078All</v>
          </cell>
          <cell r="B13335">
            <v>1438</v>
          </cell>
        </row>
        <row r="13336">
          <cell r="A13336" t="str">
            <v>511830078All</v>
          </cell>
          <cell r="B13336">
            <v>1438</v>
          </cell>
        </row>
        <row r="13337">
          <cell r="A13337" t="str">
            <v>511930078All</v>
          </cell>
          <cell r="B13337">
            <v>1438</v>
          </cell>
        </row>
        <row r="13338">
          <cell r="A13338" t="str">
            <v>518000078All</v>
          </cell>
          <cell r="B13338">
            <v>1438</v>
          </cell>
        </row>
        <row r="13339">
          <cell r="A13339" t="str">
            <v>300290067Irrigated</v>
          </cell>
          <cell r="B13339">
            <v>1418</v>
          </cell>
        </row>
        <row r="13340">
          <cell r="A13340" t="str">
            <v>400670075All</v>
          </cell>
          <cell r="B13340">
            <v>1407</v>
          </cell>
        </row>
        <row r="13341">
          <cell r="A13341" t="str">
            <v>280010075All</v>
          </cell>
          <cell r="B13341">
            <v>1400</v>
          </cell>
        </row>
        <row r="13342">
          <cell r="A13342" t="str">
            <v>280050075All</v>
          </cell>
          <cell r="B13342">
            <v>1400</v>
          </cell>
        </row>
        <row r="13343">
          <cell r="A13343" t="str">
            <v>280090075All</v>
          </cell>
          <cell r="B13343">
            <v>1400</v>
          </cell>
        </row>
        <row r="13344">
          <cell r="A13344" t="str">
            <v>280110075All</v>
          </cell>
          <cell r="B13344">
            <v>1400</v>
          </cell>
        </row>
        <row r="13345">
          <cell r="A13345" t="str">
            <v>280150075All</v>
          </cell>
          <cell r="B13345">
            <v>1400</v>
          </cell>
        </row>
        <row r="13346">
          <cell r="A13346" t="str">
            <v>280150075Irrigated</v>
          </cell>
          <cell r="B13346">
            <v>1400</v>
          </cell>
        </row>
        <row r="13347">
          <cell r="A13347" t="str">
            <v>280150075Nonirrigated</v>
          </cell>
          <cell r="B13347">
            <v>1400</v>
          </cell>
        </row>
        <row r="13348">
          <cell r="A13348" t="str">
            <v>280190075All</v>
          </cell>
          <cell r="B13348">
            <v>1400</v>
          </cell>
        </row>
        <row r="13349">
          <cell r="A13349" t="str">
            <v>280230075All</v>
          </cell>
          <cell r="B13349">
            <v>1400</v>
          </cell>
        </row>
        <row r="13350">
          <cell r="A13350" t="str">
            <v>280250075All</v>
          </cell>
          <cell r="B13350">
            <v>1400</v>
          </cell>
        </row>
        <row r="13351">
          <cell r="A13351" t="str">
            <v>280270075All</v>
          </cell>
          <cell r="B13351">
            <v>1400</v>
          </cell>
        </row>
        <row r="13352">
          <cell r="A13352" t="str">
            <v>280270075Irrigated</v>
          </cell>
          <cell r="B13352">
            <v>1400</v>
          </cell>
        </row>
        <row r="13353">
          <cell r="A13353" t="str">
            <v>280270075Nonirrigated</v>
          </cell>
          <cell r="B13353">
            <v>1400</v>
          </cell>
        </row>
        <row r="13354">
          <cell r="A13354" t="str">
            <v>280330075All</v>
          </cell>
          <cell r="B13354">
            <v>1400</v>
          </cell>
        </row>
        <row r="13355">
          <cell r="A13355" t="str">
            <v>280370075All</v>
          </cell>
          <cell r="B13355">
            <v>1400</v>
          </cell>
        </row>
        <row r="13356">
          <cell r="A13356" t="str">
            <v>280450075All</v>
          </cell>
          <cell r="B13356">
            <v>1400</v>
          </cell>
        </row>
        <row r="13357">
          <cell r="A13357" t="str">
            <v>280470075All</v>
          </cell>
          <cell r="B13357">
            <v>1400</v>
          </cell>
        </row>
        <row r="13358">
          <cell r="A13358" t="str">
            <v>280490075All</v>
          </cell>
          <cell r="B13358">
            <v>1400</v>
          </cell>
        </row>
        <row r="13359">
          <cell r="A13359" t="str">
            <v>280530075All</v>
          </cell>
          <cell r="B13359">
            <v>1400</v>
          </cell>
        </row>
        <row r="13360">
          <cell r="A13360" t="str">
            <v>280550075All</v>
          </cell>
          <cell r="B13360">
            <v>1400</v>
          </cell>
        </row>
        <row r="13361">
          <cell r="A13361" t="str">
            <v>280610075All</v>
          </cell>
          <cell r="B13361">
            <v>1400</v>
          </cell>
        </row>
        <row r="13362">
          <cell r="A13362" t="str">
            <v>280630075All</v>
          </cell>
          <cell r="B13362">
            <v>1400</v>
          </cell>
        </row>
        <row r="13363">
          <cell r="A13363" t="str">
            <v>280650075All</v>
          </cell>
          <cell r="B13363">
            <v>1400</v>
          </cell>
        </row>
        <row r="13364">
          <cell r="A13364" t="str">
            <v>280690075All</v>
          </cell>
          <cell r="B13364">
            <v>1400</v>
          </cell>
        </row>
        <row r="13365">
          <cell r="A13365" t="str">
            <v>280710075All</v>
          </cell>
          <cell r="B13365">
            <v>1400</v>
          </cell>
        </row>
        <row r="13366">
          <cell r="A13366" t="str">
            <v>280730075All</v>
          </cell>
          <cell r="B13366">
            <v>1400</v>
          </cell>
        </row>
        <row r="13367">
          <cell r="A13367" t="str">
            <v>280750075All</v>
          </cell>
          <cell r="B13367">
            <v>1400</v>
          </cell>
        </row>
        <row r="13368">
          <cell r="A13368" t="str">
            <v>280790075All</v>
          </cell>
          <cell r="B13368">
            <v>1400</v>
          </cell>
        </row>
        <row r="13369">
          <cell r="A13369" t="str">
            <v>280850075All</v>
          </cell>
          <cell r="B13369">
            <v>1400</v>
          </cell>
        </row>
        <row r="13370">
          <cell r="A13370" t="str">
            <v>280890075All</v>
          </cell>
          <cell r="B13370">
            <v>1400</v>
          </cell>
        </row>
        <row r="13371">
          <cell r="A13371" t="str">
            <v>280910075All</v>
          </cell>
          <cell r="B13371">
            <v>1400</v>
          </cell>
        </row>
        <row r="13372">
          <cell r="A13372" t="str">
            <v>280930075All</v>
          </cell>
          <cell r="B13372">
            <v>1400</v>
          </cell>
        </row>
        <row r="13373">
          <cell r="A13373" t="str">
            <v>280990075All</v>
          </cell>
          <cell r="B13373">
            <v>1400</v>
          </cell>
        </row>
        <row r="13374">
          <cell r="A13374" t="str">
            <v>281010075All</v>
          </cell>
          <cell r="B13374">
            <v>1400</v>
          </cell>
        </row>
        <row r="13375">
          <cell r="A13375" t="str">
            <v>281030075All</v>
          </cell>
          <cell r="B13375">
            <v>1400</v>
          </cell>
        </row>
        <row r="13376">
          <cell r="A13376" t="str">
            <v>281050075All</v>
          </cell>
          <cell r="B13376">
            <v>1400</v>
          </cell>
        </row>
        <row r="13377">
          <cell r="A13377" t="str">
            <v>281070075All</v>
          </cell>
          <cell r="B13377">
            <v>1400</v>
          </cell>
        </row>
        <row r="13378">
          <cell r="A13378" t="str">
            <v>281090075All</v>
          </cell>
          <cell r="B13378">
            <v>1400</v>
          </cell>
        </row>
        <row r="13379">
          <cell r="A13379" t="str">
            <v>281130075All</v>
          </cell>
          <cell r="B13379">
            <v>1400</v>
          </cell>
        </row>
        <row r="13380">
          <cell r="A13380" t="str">
            <v>281190075All</v>
          </cell>
          <cell r="B13380">
            <v>1400</v>
          </cell>
        </row>
        <row r="13381">
          <cell r="A13381" t="str">
            <v>281210075All</v>
          </cell>
          <cell r="B13381">
            <v>1400</v>
          </cell>
        </row>
        <row r="13382">
          <cell r="A13382" t="str">
            <v>281230075All</v>
          </cell>
          <cell r="B13382">
            <v>1400</v>
          </cell>
        </row>
        <row r="13383">
          <cell r="A13383" t="str">
            <v>281250075All</v>
          </cell>
          <cell r="B13383">
            <v>1400</v>
          </cell>
        </row>
        <row r="13384">
          <cell r="A13384" t="str">
            <v>281270075All</v>
          </cell>
          <cell r="B13384">
            <v>1400</v>
          </cell>
        </row>
        <row r="13385">
          <cell r="A13385" t="str">
            <v>281290075All</v>
          </cell>
          <cell r="B13385">
            <v>1400</v>
          </cell>
        </row>
        <row r="13386">
          <cell r="A13386" t="str">
            <v>281330075All</v>
          </cell>
          <cell r="B13386">
            <v>1400</v>
          </cell>
        </row>
        <row r="13387">
          <cell r="A13387" t="str">
            <v>281350075All</v>
          </cell>
          <cell r="B13387">
            <v>1400</v>
          </cell>
        </row>
        <row r="13388">
          <cell r="A13388" t="str">
            <v>281370075All</v>
          </cell>
          <cell r="B13388">
            <v>1400</v>
          </cell>
        </row>
        <row r="13389">
          <cell r="A13389" t="str">
            <v>281430075All</v>
          </cell>
          <cell r="B13389">
            <v>1400</v>
          </cell>
        </row>
        <row r="13390">
          <cell r="A13390" t="str">
            <v>281490075All</v>
          </cell>
          <cell r="B13390">
            <v>1400</v>
          </cell>
        </row>
        <row r="13391">
          <cell r="A13391" t="str">
            <v>281510075All</v>
          </cell>
          <cell r="B13391">
            <v>1400</v>
          </cell>
        </row>
        <row r="13392">
          <cell r="A13392" t="str">
            <v>281570075All</v>
          </cell>
          <cell r="B13392">
            <v>1400</v>
          </cell>
        </row>
        <row r="13393">
          <cell r="A13393" t="str">
            <v>281590075All</v>
          </cell>
          <cell r="B13393">
            <v>1400</v>
          </cell>
        </row>
        <row r="13394">
          <cell r="A13394" t="str">
            <v>281630075All</v>
          </cell>
          <cell r="B13394">
            <v>1400</v>
          </cell>
        </row>
        <row r="13395">
          <cell r="A13395" t="str">
            <v>360010067All</v>
          </cell>
          <cell r="B13395">
            <v>1372</v>
          </cell>
        </row>
        <row r="13396">
          <cell r="A13396" t="str">
            <v>360030067All</v>
          </cell>
          <cell r="B13396">
            <v>1372</v>
          </cell>
        </row>
        <row r="13397">
          <cell r="A13397" t="str">
            <v>360150067All</v>
          </cell>
          <cell r="B13397">
            <v>1372</v>
          </cell>
        </row>
        <row r="13398">
          <cell r="A13398" t="str">
            <v>360430067All</v>
          </cell>
          <cell r="B13398">
            <v>1372</v>
          </cell>
        </row>
        <row r="13399">
          <cell r="A13399" t="str">
            <v>360450067All</v>
          </cell>
          <cell r="B13399">
            <v>1372</v>
          </cell>
        </row>
        <row r="13400">
          <cell r="A13400" t="str">
            <v>360690067All</v>
          </cell>
          <cell r="B13400">
            <v>1372</v>
          </cell>
        </row>
        <row r="13401">
          <cell r="A13401" t="str">
            <v>360710067All</v>
          </cell>
          <cell r="B13401">
            <v>1372</v>
          </cell>
        </row>
        <row r="13402">
          <cell r="A13402" t="str">
            <v>360950067All</v>
          </cell>
          <cell r="B13402">
            <v>1372</v>
          </cell>
        </row>
        <row r="13403">
          <cell r="A13403" t="str">
            <v>361010067All</v>
          </cell>
          <cell r="B13403">
            <v>1372</v>
          </cell>
        </row>
        <row r="13404">
          <cell r="A13404" t="str">
            <v>361030067All</v>
          </cell>
          <cell r="B13404">
            <v>1372</v>
          </cell>
        </row>
        <row r="13405">
          <cell r="A13405" t="str">
            <v>361070067All</v>
          </cell>
          <cell r="B13405">
            <v>1372</v>
          </cell>
        </row>
        <row r="13406">
          <cell r="A13406" t="str">
            <v>361230067All</v>
          </cell>
          <cell r="B13406">
            <v>1372</v>
          </cell>
        </row>
        <row r="13407">
          <cell r="A13407" t="str">
            <v>230010067All</v>
          </cell>
          <cell r="B13407">
            <v>1365</v>
          </cell>
        </row>
        <row r="13408">
          <cell r="A13408" t="str">
            <v>230020067All</v>
          </cell>
          <cell r="B13408">
            <v>1365</v>
          </cell>
        </row>
        <row r="13409">
          <cell r="A13409" t="str">
            <v>230030067All</v>
          </cell>
          <cell r="B13409">
            <v>1365</v>
          </cell>
        </row>
        <row r="13410">
          <cell r="A13410" t="str">
            <v>230040067All</v>
          </cell>
          <cell r="B13410">
            <v>1365</v>
          </cell>
        </row>
        <row r="13411">
          <cell r="A13411" t="str">
            <v>230050067All</v>
          </cell>
          <cell r="B13411">
            <v>1365</v>
          </cell>
        </row>
        <row r="13412">
          <cell r="A13412" t="str">
            <v>230070067All</v>
          </cell>
          <cell r="B13412">
            <v>1365</v>
          </cell>
        </row>
        <row r="13413">
          <cell r="A13413" t="str">
            <v>230090067All</v>
          </cell>
          <cell r="B13413">
            <v>1365</v>
          </cell>
        </row>
        <row r="13414">
          <cell r="A13414" t="str">
            <v>230110067All</v>
          </cell>
          <cell r="B13414">
            <v>1365</v>
          </cell>
        </row>
        <row r="13415">
          <cell r="A13415" t="str">
            <v>230130067All</v>
          </cell>
          <cell r="B13415">
            <v>1365</v>
          </cell>
        </row>
        <row r="13416">
          <cell r="A13416" t="str">
            <v>230150067All</v>
          </cell>
          <cell r="B13416">
            <v>1365</v>
          </cell>
        </row>
        <row r="13417">
          <cell r="A13417" t="str">
            <v>230170067All</v>
          </cell>
          <cell r="B13417">
            <v>1365</v>
          </cell>
        </row>
        <row r="13418">
          <cell r="A13418" t="str">
            <v>230190067All</v>
          </cell>
          <cell r="B13418">
            <v>1365</v>
          </cell>
        </row>
        <row r="13419">
          <cell r="A13419" t="str">
            <v>230210067All</v>
          </cell>
          <cell r="B13419">
            <v>1365</v>
          </cell>
        </row>
        <row r="13420">
          <cell r="A13420" t="str">
            <v>230230067All</v>
          </cell>
          <cell r="B13420">
            <v>1365</v>
          </cell>
        </row>
        <row r="13421">
          <cell r="A13421" t="str">
            <v>230250067All</v>
          </cell>
          <cell r="B13421">
            <v>1365</v>
          </cell>
        </row>
        <row r="13422">
          <cell r="A13422" t="str">
            <v>230270067All</v>
          </cell>
          <cell r="B13422">
            <v>1365</v>
          </cell>
        </row>
        <row r="13423">
          <cell r="A13423" t="str">
            <v>230290067All</v>
          </cell>
          <cell r="B13423">
            <v>1365</v>
          </cell>
        </row>
        <row r="13424">
          <cell r="A13424" t="str">
            <v>230310067All</v>
          </cell>
          <cell r="B13424">
            <v>1365</v>
          </cell>
        </row>
        <row r="13425">
          <cell r="A13425" t="str">
            <v>550670714All</v>
          </cell>
          <cell r="B13425">
            <v>1362</v>
          </cell>
        </row>
        <row r="13426">
          <cell r="A13426" t="str">
            <v>270010714All</v>
          </cell>
          <cell r="B13426">
            <v>1349</v>
          </cell>
        </row>
        <row r="13427">
          <cell r="A13427" t="str">
            <v>270050714All</v>
          </cell>
          <cell r="B13427">
            <v>1349</v>
          </cell>
        </row>
        <row r="13428">
          <cell r="A13428" t="str">
            <v>270070714All</v>
          </cell>
          <cell r="B13428">
            <v>1349</v>
          </cell>
        </row>
        <row r="13429">
          <cell r="A13429" t="str">
            <v>270270714All</v>
          </cell>
          <cell r="B13429">
            <v>1349</v>
          </cell>
        </row>
        <row r="13430">
          <cell r="A13430" t="str">
            <v>270350714All</v>
          </cell>
          <cell r="B13430">
            <v>1349</v>
          </cell>
        </row>
        <row r="13431">
          <cell r="A13431" t="str">
            <v>270410714All</v>
          </cell>
          <cell r="B13431">
            <v>1349</v>
          </cell>
        </row>
        <row r="13432">
          <cell r="A13432" t="str">
            <v>270890714All</v>
          </cell>
          <cell r="B13432">
            <v>1349</v>
          </cell>
        </row>
        <row r="13433">
          <cell r="A13433" t="str">
            <v>271110714All</v>
          </cell>
          <cell r="B13433">
            <v>1349</v>
          </cell>
        </row>
        <row r="13434">
          <cell r="A13434" t="str">
            <v>271120714All</v>
          </cell>
          <cell r="B13434">
            <v>1349</v>
          </cell>
        </row>
        <row r="13435">
          <cell r="A13435" t="str">
            <v>271250714All</v>
          </cell>
          <cell r="B13435">
            <v>1349</v>
          </cell>
        </row>
        <row r="13436">
          <cell r="A13436" t="str">
            <v>040270714All</v>
          </cell>
          <cell r="B13436">
            <v>1318</v>
          </cell>
        </row>
        <row r="13437">
          <cell r="A13437" t="str">
            <v>040030047GARAll</v>
          </cell>
          <cell r="B13437">
            <v>1293</v>
          </cell>
        </row>
        <row r="13438">
          <cell r="A13438" t="str">
            <v>040270047GARAll</v>
          </cell>
          <cell r="B13438">
            <v>1293</v>
          </cell>
        </row>
        <row r="13439">
          <cell r="A13439" t="str">
            <v>160290711All</v>
          </cell>
          <cell r="B13439">
            <v>1288</v>
          </cell>
        </row>
        <row r="13440">
          <cell r="A13440" t="str">
            <v>160410711All</v>
          </cell>
          <cell r="B13440">
            <v>1288</v>
          </cell>
        </row>
        <row r="13441">
          <cell r="A13441" t="str">
            <v>380810067All</v>
          </cell>
          <cell r="B13441">
            <v>1288</v>
          </cell>
        </row>
        <row r="13442">
          <cell r="A13442" t="str">
            <v>470330714All</v>
          </cell>
          <cell r="B13442">
            <v>1267</v>
          </cell>
        </row>
        <row r="13443">
          <cell r="A13443" t="str">
            <v>060790079All</v>
          </cell>
          <cell r="B13443">
            <v>1260</v>
          </cell>
        </row>
        <row r="13444">
          <cell r="A13444" t="str">
            <v>370030711All</v>
          </cell>
          <cell r="B13444">
            <v>1260</v>
          </cell>
        </row>
        <row r="13445">
          <cell r="A13445" t="str">
            <v>370350711All</v>
          </cell>
          <cell r="B13445">
            <v>1260</v>
          </cell>
        </row>
        <row r="13446">
          <cell r="A13446" t="str">
            <v>370570711All</v>
          </cell>
          <cell r="B13446">
            <v>1260</v>
          </cell>
        </row>
        <row r="13447">
          <cell r="A13447" t="str">
            <v>370590711All</v>
          </cell>
          <cell r="B13447">
            <v>1260</v>
          </cell>
        </row>
        <row r="13448">
          <cell r="A13448" t="str">
            <v>371550711All</v>
          </cell>
          <cell r="B13448">
            <v>1260</v>
          </cell>
        </row>
        <row r="13449">
          <cell r="A13449" t="str">
            <v>371650711All</v>
          </cell>
          <cell r="B13449">
            <v>1260</v>
          </cell>
        </row>
        <row r="13450">
          <cell r="A13450" t="str">
            <v>210590711All</v>
          </cell>
          <cell r="B13450">
            <v>1244</v>
          </cell>
        </row>
        <row r="13451">
          <cell r="A13451" t="str">
            <v>410430067Nonirrigated</v>
          </cell>
          <cell r="B13451">
            <v>1231</v>
          </cell>
        </row>
        <row r="13452">
          <cell r="A13452" t="str">
            <v>410670067Nonirrigated</v>
          </cell>
          <cell r="B13452">
            <v>1231</v>
          </cell>
        </row>
        <row r="13453">
          <cell r="A13453" t="str">
            <v>300310067Irrigated</v>
          </cell>
          <cell r="B13453">
            <v>1214</v>
          </cell>
        </row>
        <row r="13454">
          <cell r="A13454" t="str">
            <v>211410711All</v>
          </cell>
          <cell r="B13454">
            <v>1207</v>
          </cell>
        </row>
        <row r="13455">
          <cell r="A13455" t="str">
            <v>212130711All</v>
          </cell>
          <cell r="B13455">
            <v>1207</v>
          </cell>
        </row>
        <row r="13456">
          <cell r="A13456" t="str">
            <v>212190711All</v>
          </cell>
          <cell r="B13456">
            <v>1207</v>
          </cell>
        </row>
        <row r="13457">
          <cell r="A13457" t="str">
            <v>471190711All</v>
          </cell>
          <cell r="B13457">
            <v>1194</v>
          </cell>
        </row>
        <row r="13458">
          <cell r="A13458" t="str">
            <v>471770711All</v>
          </cell>
          <cell r="B13458">
            <v>1194</v>
          </cell>
        </row>
        <row r="13459">
          <cell r="A13459" t="str">
            <v>040270079All</v>
          </cell>
          <cell r="B13459">
            <v>1190</v>
          </cell>
        </row>
        <row r="13460">
          <cell r="A13460" t="str">
            <v>300230711All</v>
          </cell>
          <cell r="B13460">
            <v>1184</v>
          </cell>
        </row>
        <row r="13461">
          <cell r="A13461" t="str">
            <v>300290711All</v>
          </cell>
          <cell r="B13461">
            <v>1184</v>
          </cell>
        </row>
        <row r="13462">
          <cell r="A13462" t="str">
            <v>300390711All</v>
          </cell>
          <cell r="B13462">
            <v>1184</v>
          </cell>
        </row>
        <row r="13463">
          <cell r="A13463" t="str">
            <v>300470711All</v>
          </cell>
          <cell r="B13463">
            <v>1184</v>
          </cell>
        </row>
        <row r="13464">
          <cell r="A13464" t="str">
            <v>300530711All</v>
          </cell>
          <cell r="B13464">
            <v>1184</v>
          </cell>
        </row>
        <row r="13465">
          <cell r="A13465" t="str">
            <v>300610711All</v>
          </cell>
          <cell r="B13465">
            <v>1184</v>
          </cell>
        </row>
        <row r="13466">
          <cell r="A13466" t="str">
            <v>300630711All</v>
          </cell>
          <cell r="B13466">
            <v>1184</v>
          </cell>
        </row>
        <row r="13467">
          <cell r="A13467" t="str">
            <v>300770711All</v>
          </cell>
          <cell r="B13467">
            <v>1184</v>
          </cell>
        </row>
        <row r="13468">
          <cell r="A13468" t="str">
            <v>300810711All</v>
          </cell>
          <cell r="B13468">
            <v>1184</v>
          </cell>
        </row>
        <row r="13469">
          <cell r="A13469" t="str">
            <v>300890711All</v>
          </cell>
          <cell r="B13469">
            <v>1184</v>
          </cell>
        </row>
        <row r="13470">
          <cell r="A13470" t="str">
            <v>450330129All</v>
          </cell>
          <cell r="B13470">
            <v>1163</v>
          </cell>
        </row>
        <row r="13471">
          <cell r="A13471" t="str">
            <v>450670129All</v>
          </cell>
          <cell r="B13471">
            <v>1163</v>
          </cell>
        </row>
        <row r="13472">
          <cell r="A13472" t="str">
            <v>450690129All</v>
          </cell>
          <cell r="B13472">
            <v>1163</v>
          </cell>
        </row>
        <row r="13473">
          <cell r="A13473" t="str">
            <v>130010711All</v>
          </cell>
          <cell r="B13473">
            <v>1154</v>
          </cell>
        </row>
        <row r="13474">
          <cell r="A13474" t="str">
            <v>130030711All</v>
          </cell>
          <cell r="B13474">
            <v>1154</v>
          </cell>
        </row>
        <row r="13475">
          <cell r="A13475" t="str">
            <v>130050711All</v>
          </cell>
          <cell r="B13475">
            <v>1154</v>
          </cell>
        </row>
        <row r="13476">
          <cell r="A13476" t="str">
            <v>130070711All</v>
          </cell>
          <cell r="B13476">
            <v>1154</v>
          </cell>
        </row>
        <row r="13477">
          <cell r="A13477" t="str">
            <v>130090711All</v>
          </cell>
          <cell r="B13477">
            <v>1154</v>
          </cell>
        </row>
        <row r="13478">
          <cell r="A13478" t="str">
            <v>130110711All</v>
          </cell>
          <cell r="B13478">
            <v>1154</v>
          </cell>
        </row>
        <row r="13479">
          <cell r="A13479" t="str">
            <v>130130711All</v>
          </cell>
          <cell r="B13479">
            <v>1154</v>
          </cell>
        </row>
        <row r="13480">
          <cell r="A13480" t="str">
            <v>130170711All</v>
          </cell>
          <cell r="B13480">
            <v>1154</v>
          </cell>
        </row>
        <row r="13481">
          <cell r="A13481" t="str">
            <v>130190711All</v>
          </cell>
          <cell r="B13481">
            <v>1154</v>
          </cell>
        </row>
        <row r="13482">
          <cell r="A13482" t="str">
            <v>130210711All</v>
          </cell>
          <cell r="B13482">
            <v>1154</v>
          </cell>
        </row>
        <row r="13483">
          <cell r="A13483" t="str">
            <v>130230711All</v>
          </cell>
          <cell r="B13483">
            <v>1154</v>
          </cell>
        </row>
        <row r="13484">
          <cell r="A13484" t="str">
            <v>130250711All</v>
          </cell>
          <cell r="B13484">
            <v>1154</v>
          </cell>
        </row>
        <row r="13485">
          <cell r="A13485" t="str">
            <v>130270711All</v>
          </cell>
          <cell r="B13485">
            <v>1154</v>
          </cell>
        </row>
        <row r="13486">
          <cell r="A13486" t="str">
            <v>130290711All</v>
          </cell>
          <cell r="B13486">
            <v>1154</v>
          </cell>
        </row>
        <row r="13487">
          <cell r="A13487" t="str">
            <v>130310711All</v>
          </cell>
          <cell r="B13487">
            <v>1154</v>
          </cell>
        </row>
        <row r="13488">
          <cell r="A13488" t="str">
            <v>130330711All</v>
          </cell>
          <cell r="B13488">
            <v>1154</v>
          </cell>
        </row>
        <row r="13489">
          <cell r="A13489" t="str">
            <v>130350711All</v>
          </cell>
          <cell r="B13489">
            <v>1154</v>
          </cell>
        </row>
        <row r="13490">
          <cell r="A13490" t="str">
            <v>130370711All</v>
          </cell>
          <cell r="B13490">
            <v>1154</v>
          </cell>
        </row>
        <row r="13491">
          <cell r="A13491" t="str">
            <v>130390711All</v>
          </cell>
          <cell r="B13491">
            <v>1154</v>
          </cell>
        </row>
        <row r="13492">
          <cell r="A13492" t="str">
            <v>130430711All</v>
          </cell>
          <cell r="B13492">
            <v>1154</v>
          </cell>
        </row>
        <row r="13493">
          <cell r="A13493" t="str">
            <v>130450711All</v>
          </cell>
          <cell r="B13493">
            <v>1154</v>
          </cell>
        </row>
        <row r="13494">
          <cell r="A13494" t="str">
            <v>130470711All</v>
          </cell>
          <cell r="B13494">
            <v>1154</v>
          </cell>
        </row>
        <row r="13495">
          <cell r="A13495" t="str">
            <v>130490711All</v>
          </cell>
          <cell r="B13495">
            <v>1154</v>
          </cell>
        </row>
        <row r="13496">
          <cell r="A13496" t="str">
            <v>130510711All</v>
          </cell>
          <cell r="B13496">
            <v>1154</v>
          </cell>
        </row>
        <row r="13497">
          <cell r="A13497" t="str">
            <v>130530711All</v>
          </cell>
          <cell r="B13497">
            <v>1154</v>
          </cell>
        </row>
        <row r="13498">
          <cell r="A13498" t="str">
            <v>130590711All</v>
          </cell>
          <cell r="B13498">
            <v>1154</v>
          </cell>
        </row>
        <row r="13499">
          <cell r="A13499" t="str">
            <v>130610711All</v>
          </cell>
          <cell r="B13499">
            <v>1154</v>
          </cell>
        </row>
        <row r="13500">
          <cell r="A13500" t="str">
            <v>130630711All</v>
          </cell>
          <cell r="B13500">
            <v>1154</v>
          </cell>
        </row>
        <row r="13501">
          <cell r="A13501" t="str">
            <v>130650711All</v>
          </cell>
          <cell r="B13501">
            <v>1154</v>
          </cell>
        </row>
        <row r="13502">
          <cell r="A13502" t="str">
            <v>130670711All</v>
          </cell>
          <cell r="B13502">
            <v>1154</v>
          </cell>
        </row>
        <row r="13503">
          <cell r="A13503" t="str">
            <v>130690711All</v>
          </cell>
          <cell r="B13503">
            <v>1154</v>
          </cell>
        </row>
        <row r="13504">
          <cell r="A13504" t="str">
            <v>130710711All</v>
          </cell>
          <cell r="B13504">
            <v>1154</v>
          </cell>
        </row>
        <row r="13505">
          <cell r="A13505" t="str">
            <v>130730711All</v>
          </cell>
          <cell r="B13505">
            <v>1154</v>
          </cell>
        </row>
        <row r="13506">
          <cell r="A13506" t="str">
            <v>130750711All</v>
          </cell>
          <cell r="B13506">
            <v>1154</v>
          </cell>
        </row>
        <row r="13507">
          <cell r="A13507" t="str">
            <v>130770711All</v>
          </cell>
          <cell r="B13507">
            <v>1154</v>
          </cell>
        </row>
        <row r="13508">
          <cell r="A13508" t="str">
            <v>130790711All</v>
          </cell>
          <cell r="B13508">
            <v>1154</v>
          </cell>
        </row>
        <row r="13509">
          <cell r="A13509" t="str">
            <v>130810711All</v>
          </cell>
          <cell r="B13509">
            <v>1154</v>
          </cell>
        </row>
        <row r="13510">
          <cell r="A13510" t="str">
            <v>130830711All</v>
          </cell>
          <cell r="B13510">
            <v>1154</v>
          </cell>
        </row>
        <row r="13511">
          <cell r="A13511" t="str">
            <v>130850711All</v>
          </cell>
          <cell r="B13511">
            <v>1154</v>
          </cell>
        </row>
        <row r="13512">
          <cell r="A13512" t="str">
            <v>130870711All</v>
          </cell>
          <cell r="B13512">
            <v>1154</v>
          </cell>
        </row>
        <row r="13513">
          <cell r="A13513" t="str">
            <v>130890711All</v>
          </cell>
          <cell r="B13513">
            <v>1154</v>
          </cell>
        </row>
        <row r="13514">
          <cell r="A13514" t="str">
            <v>130910711All</v>
          </cell>
          <cell r="B13514">
            <v>1154</v>
          </cell>
        </row>
        <row r="13515">
          <cell r="A13515" t="str">
            <v>130930711All</v>
          </cell>
          <cell r="B13515">
            <v>1154</v>
          </cell>
        </row>
        <row r="13516">
          <cell r="A13516" t="str">
            <v>130950711All</v>
          </cell>
          <cell r="B13516">
            <v>1154</v>
          </cell>
        </row>
        <row r="13517">
          <cell r="A13517" t="str">
            <v>130970711All</v>
          </cell>
          <cell r="B13517">
            <v>1154</v>
          </cell>
        </row>
        <row r="13518">
          <cell r="A13518" t="str">
            <v>130990711All</v>
          </cell>
          <cell r="B13518">
            <v>1154</v>
          </cell>
        </row>
        <row r="13519">
          <cell r="A13519" t="str">
            <v>131010711All</v>
          </cell>
          <cell r="B13519">
            <v>1154</v>
          </cell>
        </row>
        <row r="13520">
          <cell r="A13520" t="str">
            <v>131030711All</v>
          </cell>
          <cell r="B13520">
            <v>1154</v>
          </cell>
        </row>
        <row r="13521">
          <cell r="A13521" t="str">
            <v>131050711All</v>
          </cell>
          <cell r="B13521">
            <v>1154</v>
          </cell>
        </row>
        <row r="13522">
          <cell r="A13522" t="str">
            <v>131070711All</v>
          </cell>
          <cell r="B13522">
            <v>1154</v>
          </cell>
        </row>
        <row r="13523">
          <cell r="A13523" t="str">
            <v>131090711All</v>
          </cell>
          <cell r="B13523">
            <v>1154</v>
          </cell>
        </row>
        <row r="13524">
          <cell r="A13524" t="str">
            <v>131110711All</v>
          </cell>
          <cell r="B13524">
            <v>1154</v>
          </cell>
        </row>
        <row r="13525">
          <cell r="A13525" t="str">
            <v>131130711All</v>
          </cell>
          <cell r="B13525">
            <v>1154</v>
          </cell>
        </row>
        <row r="13526">
          <cell r="A13526" t="str">
            <v>131170711All</v>
          </cell>
          <cell r="B13526">
            <v>1154</v>
          </cell>
        </row>
        <row r="13527">
          <cell r="A13527" t="str">
            <v>131210711All</v>
          </cell>
          <cell r="B13527">
            <v>1154</v>
          </cell>
        </row>
        <row r="13528">
          <cell r="A13528" t="str">
            <v>131230711All</v>
          </cell>
          <cell r="B13528">
            <v>1154</v>
          </cell>
        </row>
        <row r="13529">
          <cell r="A13529" t="str">
            <v>131250711All</v>
          </cell>
          <cell r="B13529">
            <v>1154</v>
          </cell>
        </row>
        <row r="13530">
          <cell r="A13530" t="str">
            <v>131270711All</v>
          </cell>
          <cell r="B13530">
            <v>1154</v>
          </cell>
        </row>
        <row r="13531">
          <cell r="A13531" t="str">
            <v>131310711All</v>
          </cell>
          <cell r="B13531">
            <v>1154</v>
          </cell>
        </row>
        <row r="13532">
          <cell r="A13532" t="str">
            <v>131330711All</v>
          </cell>
          <cell r="B13532">
            <v>1154</v>
          </cell>
        </row>
        <row r="13533">
          <cell r="A13533" t="str">
            <v>131350711All</v>
          </cell>
          <cell r="B13533">
            <v>1154</v>
          </cell>
        </row>
        <row r="13534">
          <cell r="A13534" t="str">
            <v>131370711All</v>
          </cell>
          <cell r="B13534">
            <v>1154</v>
          </cell>
        </row>
        <row r="13535">
          <cell r="A13535" t="str">
            <v>131390711All</v>
          </cell>
          <cell r="B13535">
            <v>1154</v>
          </cell>
        </row>
        <row r="13536">
          <cell r="A13536" t="str">
            <v>131410711All</v>
          </cell>
          <cell r="B13536">
            <v>1154</v>
          </cell>
        </row>
        <row r="13537">
          <cell r="A13537" t="str">
            <v>131430711All</v>
          </cell>
          <cell r="B13537">
            <v>1154</v>
          </cell>
        </row>
        <row r="13538">
          <cell r="A13538" t="str">
            <v>131450711All</v>
          </cell>
          <cell r="B13538">
            <v>1154</v>
          </cell>
        </row>
        <row r="13539">
          <cell r="A13539" t="str">
            <v>131490711All</v>
          </cell>
          <cell r="B13539">
            <v>1154</v>
          </cell>
        </row>
        <row r="13540">
          <cell r="A13540" t="str">
            <v>131510711All</v>
          </cell>
          <cell r="B13540">
            <v>1154</v>
          </cell>
        </row>
        <row r="13541">
          <cell r="A13541" t="str">
            <v>131530711All</v>
          </cell>
          <cell r="B13541">
            <v>1154</v>
          </cell>
        </row>
        <row r="13542">
          <cell r="A13542" t="str">
            <v>131550711All</v>
          </cell>
          <cell r="B13542">
            <v>1154</v>
          </cell>
        </row>
        <row r="13543">
          <cell r="A13543" t="str">
            <v>131570711All</v>
          </cell>
          <cell r="B13543">
            <v>1154</v>
          </cell>
        </row>
        <row r="13544">
          <cell r="A13544" t="str">
            <v>131590711All</v>
          </cell>
          <cell r="B13544">
            <v>1154</v>
          </cell>
        </row>
        <row r="13545">
          <cell r="A13545" t="str">
            <v>131610711All</v>
          </cell>
          <cell r="B13545">
            <v>1154</v>
          </cell>
        </row>
        <row r="13546">
          <cell r="A13546" t="str">
            <v>131630711All</v>
          </cell>
          <cell r="B13546">
            <v>1154</v>
          </cell>
        </row>
        <row r="13547">
          <cell r="A13547" t="str">
            <v>131650711All</v>
          </cell>
          <cell r="B13547">
            <v>1154</v>
          </cell>
        </row>
        <row r="13548">
          <cell r="A13548" t="str">
            <v>131670711All</v>
          </cell>
          <cell r="B13548">
            <v>1154</v>
          </cell>
        </row>
        <row r="13549">
          <cell r="A13549" t="str">
            <v>131690711All</v>
          </cell>
          <cell r="B13549">
            <v>1154</v>
          </cell>
        </row>
        <row r="13550">
          <cell r="A13550" t="str">
            <v>131710711All</v>
          </cell>
          <cell r="B13550">
            <v>1154</v>
          </cell>
        </row>
        <row r="13551">
          <cell r="A13551" t="str">
            <v>131730711All</v>
          </cell>
          <cell r="B13551">
            <v>1154</v>
          </cell>
        </row>
        <row r="13552">
          <cell r="A13552" t="str">
            <v>131750711All</v>
          </cell>
          <cell r="B13552">
            <v>1154</v>
          </cell>
        </row>
        <row r="13553">
          <cell r="A13553" t="str">
            <v>131770711All</v>
          </cell>
          <cell r="B13553">
            <v>1154</v>
          </cell>
        </row>
        <row r="13554">
          <cell r="A13554" t="str">
            <v>131790711All</v>
          </cell>
          <cell r="B13554">
            <v>1154</v>
          </cell>
        </row>
        <row r="13555">
          <cell r="A13555" t="str">
            <v>131810711All</v>
          </cell>
          <cell r="B13555">
            <v>1154</v>
          </cell>
        </row>
        <row r="13556">
          <cell r="A13556" t="str">
            <v>131830711All</v>
          </cell>
          <cell r="B13556">
            <v>1154</v>
          </cell>
        </row>
        <row r="13557">
          <cell r="A13557" t="str">
            <v>131850711All</v>
          </cell>
          <cell r="B13557">
            <v>1154</v>
          </cell>
        </row>
        <row r="13558">
          <cell r="A13558" t="str">
            <v>131870711All</v>
          </cell>
          <cell r="B13558">
            <v>1154</v>
          </cell>
        </row>
        <row r="13559">
          <cell r="A13559" t="str">
            <v>131890711All</v>
          </cell>
          <cell r="B13559">
            <v>1154</v>
          </cell>
        </row>
        <row r="13560">
          <cell r="A13560" t="str">
            <v>131910711All</v>
          </cell>
          <cell r="B13560">
            <v>1154</v>
          </cell>
        </row>
        <row r="13561">
          <cell r="A13561" t="str">
            <v>131930711All</v>
          </cell>
          <cell r="B13561">
            <v>1154</v>
          </cell>
        </row>
        <row r="13562">
          <cell r="A13562" t="str">
            <v>131950711All</v>
          </cell>
          <cell r="B13562">
            <v>1154</v>
          </cell>
        </row>
        <row r="13563">
          <cell r="A13563" t="str">
            <v>131970711All</v>
          </cell>
          <cell r="B13563">
            <v>1154</v>
          </cell>
        </row>
        <row r="13564">
          <cell r="A13564" t="str">
            <v>131990711All</v>
          </cell>
          <cell r="B13564">
            <v>1154</v>
          </cell>
        </row>
        <row r="13565">
          <cell r="A13565" t="str">
            <v>132010711All</v>
          </cell>
          <cell r="B13565">
            <v>1154</v>
          </cell>
        </row>
        <row r="13566">
          <cell r="A13566" t="str">
            <v>132050711All</v>
          </cell>
          <cell r="B13566">
            <v>1154</v>
          </cell>
        </row>
        <row r="13567">
          <cell r="A13567" t="str">
            <v>132070711All</v>
          </cell>
          <cell r="B13567">
            <v>1154</v>
          </cell>
        </row>
        <row r="13568">
          <cell r="A13568" t="str">
            <v>132090711All</v>
          </cell>
          <cell r="B13568">
            <v>1154</v>
          </cell>
        </row>
        <row r="13569">
          <cell r="A13569" t="str">
            <v>132110711All</v>
          </cell>
          <cell r="B13569">
            <v>1154</v>
          </cell>
        </row>
        <row r="13570">
          <cell r="A13570" t="str">
            <v>132150711All</v>
          </cell>
          <cell r="B13570">
            <v>1154</v>
          </cell>
        </row>
        <row r="13571">
          <cell r="A13571" t="str">
            <v>132170711All</v>
          </cell>
          <cell r="B13571">
            <v>1154</v>
          </cell>
        </row>
        <row r="13572">
          <cell r="A13572" t="str">
            <v>132190711All</v>
          </cell>
          <cell r="B13572">
            <v>1154</v>
          </cell>
        </row>
        <row r="13573">
          <cell r="A13573" t="str">
            <v>132210711All</v>
          </cell>
          <cell r="B13573">
            <v>1154</v>
          </cell>
        </row>
        <row r="13574">
          <cell r="A13574" t="str">
            <v>132230711All</v>
          </cell>
          <cell r="B13574">
            <v>1154</v>
          </cell>
        </row>
        <row r="13575">
          <cell r="A13575" t="str">
            <v>132250711All</v>
          </cell>
          <cell r="B13575">
            <v>1154</v>
          </cell>
        </row>
        <row r="13576">
          <cell r="A13576" t="str">
            <v>132270711All</v>
          </cell>
          <cell r="B13576">
            <v>1154</v>
          </cell>
        </row>
        <row r="13577">
          <cell r="A13577" t="str">
            <v>132290711All</v>
          </cell>
          <cell r="B13577">
            <v>1154</v>
          </cell>
        </row>
        <row r="13578">
          <cell r="A13578" t="str">
            <v>132310711All</v>
          </cell>
          <cell r="B13578">
            <v>1154</v>
          </cell>
        </row>
        <row r="13579">
          <cell r="A13579" t="str">
            <v>132330711All</v>
          </cell>
          <cell r="B13579">
            <v>1154</v>
          </cell>
        </row>
        <row r="13580">
          <cell r="A13580" t="str">
            <v>132350711All</v>
          </cell>
          <cell r="B13580">
            <v>1154</v>
          </cell>
        </row>
        <row r="13581">
          <cell r="A13581" t="str">
            <v>132370711All</v>
          </cell>
          <cell r="B13581">
            <v>1154</v>
          </cell>
        </row>
        <row r="13582">
          <cell r="A13582" t="str">
            <v>132390711All</v>
          </cell>
          <cell r="B13582">
            <v>1154</v>
          </cell>
        </row>
        <row r="13583">
          <cell r="A13583" t="str">
            <v>132410711All</v>
          </cell>
          <cell r="B13583">
            <v>1154</v>
          </cell>
        </row>
        <row r="13584">
          <cell r="A13584" t="str">
            <v>132430711All</v>
          </cell>
          <cell r="B13584">
            <v>1154</v>
          </cell>
        </row>
        <row r="13585">
          <cell r="A13585" t="str">
            <v>132450711All</v>
          </cell>
          <cell r="B13585">
            <v>1154</v>
          </cell>
        </row>
        <row r="13586">
          <cell r="A13586" t="str">
            <v>132470711All</v>
          </cell>
          <cell r="B13586">
            <v>1154</v>
          </cell>
        </row>
        <row r="13587">
          <cell r="A13587" t="str">
            <v>132490711All</v>
          </cell>
          <cell r="B13587">
            <v>1154</v>
          </cell>
        </row>
        <row r="13588">
          <cell r="A13588" t="str">
            <v>132510711All</v>
          </cell>
          <cell r="B13588">
            <v>1154</v>
          </cell>
        </row>
        <row r="13589">
          <cell r="A13589" t="str">
            <v>132530711All</v>
          </cell>
          <cell r="B13589">
            <v>1154</v>
          </cell>
        </row>
        <row r="13590">
          <cell r="A13590" t="str">
            <v>132550711All</v>
          </cell>
          <cell r="B13590">
            <v>1154</v>
          </cell>
        </row>
        <row r="13591">
          <cell r="A13591" t="str">
            <v>132570711All</v>
          </cell>
          <cell r="B13591">
            <v>1154</v>
          </cell>
        </row>
        <row r="13592">
          <cell r="A13592" t="str">
            <v>132590711All</v>
          </cell>
          <cell r="B13592">
            <v>1154</v>
          </cell>
        </row>
        <row r="13593">
          <cell r="A13593" t="str">
            <v>132610711All</v>
          </cell>
          <cell r="B13593">
            <v>1154</v>
          </cell>
        </row>
        <row r="13594">
          <cell r="A13594" t="str">
            <v>132630711All</v>
          </cell>
          <cell r="B13594">
            <v>1154</v>
          </cell>
        </row>
        <row r="13595">
          <cell r="A13595" t="str">
            <v>132650711All</v>
          </cell>
          <cell r="B13595">
            <v>1154</v>
          </cell>
        </row>
        <row r="13596">
          <cell r="A13596" t="str">
            <v>132670711All</v>
          </cell>
          <cell r="B13596">
            <v>1154</v>
          </cell>
        </row>
        <row r="13597">
          <cell r="A13597" t="str">
            <v>132690711All</v>
          </cell>
          <cell r="B13597">
            <v>1154</v>
          </cell>
        </row>
        <row r="13598">
          <cell r="A13598" t="str">
            <v>132710711All</v>
          </cell>
          <cell r="B13598">
            <v>1154</v>
          </cell>
        </row>
        <row r="13599">
          <cell r="A13599" t="str">
            <v>132730711All</v>
          </cell>
          <cell r="B13599">
            <v>1154</v>
          </cell>
        </row>
        <row r="13600">
          <cell r="A13600" t="str">
            <v>132750711All</v>
          </cell>
          <cell r="B13600">
            <v>1154</v>
          </cell>
        </row>
        <row r="13601">
          <cell r="A13601" t="str">
            <v>132770711All</v>
          </cell>
          <cell r="B13601">
            <v>1154</v>
          </cell>
        </row>
        <row r="13602">
          <cell r="A13602" t="str">
            <v>132790711All</v>
          </cell>
          <cell r="B13602">
            <v>1154</v>
          </cell>
        </row>
        <row r="13603">
          <cell r="A13603" t="str">
            <v>132810711All</v>
          </cell>
          <cell r="B13603">
            <v>1154</v>
          </cell>
        </row>
        <row r="13604">
          <cell r="A13604" t="str">
            <v>132830711All</v>
          </cell>
          <cell r="B13604">
            <v>1154</v>
          </cell>
        </row>
        <row r="13605">
          <cell r="A13605" t="str">
            <v>132850711All</v>
          </cell>
          <cell r="B13605">
            <v>1154</v>
          </cell>
        </row>
        <row r="13606">
          <cell r="A13606" t="str">
            <v>132870711All</v>
          </cell>
          <cell r="B13606">
            <v>1154</v>
          </cell>
        </row>
        <row r="13607">
          <cell r="A13607" t="str">
            <v>132890711All</v>
          </cell>
          <cell r="B13607">
            <v>1154</v>
          </cell>
        </row>
        <row r="13608">
          <cell r="A13608" t="str">
            <v>132910711All</v>
          </cell>
          <cell r="B13608">
            <v>1154</v>
          </cell>
        </row>
        <row r="13609">
          <cell r="A13609" t="str">
            <v>132930711All</v>
          </cell>
          <cell r="B13609">
            <v>1154</v>
          </cell>
        </row>
        <row r="13610">
          <cell r="A13610" t="str">
            <v>132970711All</v>
          </cell>
          <cell r="B13610">
            <v>1154</v>
          </cell>
        </row>
        <row r="13611">
          <cell r="A13611" t="str">
            <v>132990711All</v>
          </cell>
          <cell r="B13611">
            <v>1154</v>
          </cell>
        </row>
        <row r="13612">
          <cell r="A13612" t="str">
            <v>133010711All</v>
          </cell>
          <cell r="B13612">
            <v>1154</v>
          </cell>
        </row>
        <row r="13613">
          <cell r="A13613" t="str">
            <v>133030711All</v>
          </cell>
          <cell r="B13613">
            <v>1154</v>
          </cell>
        </row>
        <row r="13614">
          <cell r="A13614" t="str">
            <v>133050711All</v>
          </cell>
          <cell r="B13614">
            <v>1154</v>
          </cell>
        </row>
        <row r="13615">
          <cell r="A13615" t="str">
            <v>133070711All</v>
          </cell>
          <cell r="B13615">
            <v>1154</v>
          </cell>
        </row>
        <row r="13616">
          <cell r="A13616" t="str">
            <v>133090711All</v>
          </cell>
          <cell r="B13616">
            <v>1154</v>
          </cell>
        </row>
        <row r="13617">
          <cell r="A13617" t="str">
            <v>133110711All</v>
          </cell>
          <cell r="B13617">
            <v>1154</v>
          </cell>
        </row>
        <row r="13618">
          <cell r="A13618" t="str">
            <v>133130711All</v>
          </cell>
          <cell r="B13618">
            <v>1154</v>
          </cell>
        </row>
        <row r="13619">
          <cell r="A13619" t="str">
            <v>133150711All</v>
          </cell>
          <cell r="B13619">
            <v>1154</v>
          </cell>
        </row>
        <row r="13620">
          <cell r="A13620" t="str">
            <v>133170711All</v>
          </cell>
          <cell r="B13620">
            <v>1154</v>
          </cell>
        </row>
        <row r="13621">
          <cell r="A13621" t="str">
            <v>133190711All</v>
          </cell>
          <cell r="B13621">
            <v>1154</v>
          </cell>
        </row>
        <row r="13622">
          <cell r="A13622" t="str">
            <v>133210711All</v>
          </cell>
          <cell r="B13622">
            <v>1154</v>
          </cell>
        </row>
        <row r="13623">
          <cell r="A13623" t="str">
            <v>260130067All</v>
          </cell>
          <cell r="B13623">
            <v>1142</v>
          </cell>
        </row>
        <row r="13624">
          <cell r="A13624" t="str">
            <v>260410067All</v>
          </cell>
          <cell r="B13624">
            <v>1142</v>
          </cell>
        </row>
        <row r="13625">
          <cell r="A13625" t="str">
            <v>260610067All</v>
          </cell>
          <cell r="B13625">
            <v>1142</v>
          </cell>
        </row>
        <row r="13626">
          <cell r="A13626" t="str">
            <v>300230067All</v>
          </cell>
          <cell r="B13626">
            <v>1134</v>
          </cell>
        </row>
        <row r="13627">
          <cell r="A13627" t="str">
            <v>300290067All</v>
          </cell>
          <cell r="B13627">
            <v>1134</v>
          </cell>
        </row>
        <row r="13628">
          <cell r="A13628" t="str">
            <v>300390067All</v>
          </cell>
          <cell r="B13628">
            <v>1134</v>
          </cell>
        </row>
        <row r="13629">
          <cell r="A13629" t="str">
            <v>300530067All</v>
          </cell>
          <cell r="B13629">
            <v>1134</v>
          </cell>
        </row>
        <row r="13630">
          <cell r="A13630" t="str">
            <v>300610067All</v>
          </cell>
          <cell r="B13630">
            <v>1134</v>
          </cell>
        </row>
        <row r="13631">
          <cell r="A13631" t="str">
            <v>300630067All</v>
          </cell>
          <cell r="B13631">
            <v>1134</v>
          </cell>
        </row>
        <row r="13632">
          <cell r="A13632" t="str">
            <v>300770067All</v>
          </cell>
          <cell r="B13632">
            <v>1134</v>
          </cell>
        </row>
        <row r="13633">
          <cell r="A13633" t="str">
            <v>300810067All</v>
          </cell>
          <cell r="B13633">
            <v>1134</v>
          </cell>
        </row>
        <row r="13634">
          <cell r="A13634" t="str">
            <v>300890067All</v>
          </cell>
          <cell r="B13634">
            <v>1134</v>
          </cell>
        </row>
        <row r="13635">
          <cell r="A13635" t="str">
            <v>010790711Nonirrigated</v>
          </cell>
          <cell r="B13635">
            <v>1127</v>
          </cell>
        </row>
        <row r="13636">
          <cell r="A13636" t="str">
            <v>010890711Nonirrigated</v>
          </cell>
          <cell r="B13636">
            <v>1127</v>
          </cell>
        </row>
        <row r="13637">
          <cell r="A13637" t="str">
            <v>011030711Nonirrigated</v>
          </cell>
          <cell r="B13637">
            <v>1127</v>
          </cell>
        </row>
        <row r="13638">
          <cell r="A13638" t="str">
            <v>390250711All</v>
          </cell>
          <cell r="B13638">
            <v>1120</v>
          </cell>
        </row>
        <row r="13639">
          <cell r="A13639" t="str">
            <v>470330711All</v>
          </cell>
          <cell r="B13639">
            <v>1120</v>
          </cell>
        </row>
        <row r="13640">
          <cell r="A13640" t="str">
            <v>311690078Irrigated</v>
          </cell>
          <cell r="B13640">
            <v>1111</v>
          </cell>
        </row>
        <row r="13641">
          <cell r="A13641" t="str">
            <v>470990711All</v>
          </cell>
          <cell r="B13641">
            <v>1094</v>
          </cell>
        </row>
        <row r="13642">
          <cell r="A13642" t="str">
            <v>360030711All</v>
          </cell>
          <cell r="B13642">
            <v>1085</v>
          </cell>
        </row>
        <row r="13643">
          <cell r="A13643" t="str">
            <v>360110711All</v>
          </cell>
          <cell r="B13643">
            <v>1085</v>
          </cell>
        </row>
        <row r="13644">
          <cell r="A13644" t="str">
            <v>360150711All</v>
          </cell>
          <cell r="B13644">
            <v>1085</v>
          </cell>
        </row>
        <row r="13645">
          <cell r="A13645" t="str">
            <v>360250711All</v>
          </cell>
          <cell r="B13645">
            <v>1085</v>
          </cell>
        </row>
        <row r="13646">
          <cell r="A13646" t="str">
            <v>360430711All</v>
          </cell>
          <cell r="B13646">
            <v>1085</v>
          </cell>
        </row>
        <row r="13647">
          <cell r="A13647" t="str">
            <v>360490711All</v>
          </cell>
          <cell r="B13647">
            <v>1085</v>
          </cell>
        </row>
        <row r="13648">
          <cell r="A13648" t="str">
            <v>360730711All</v>
          </cell>
          <cell r="B13648">
            <v>1085</v>
          </cell>
        </row>
        <row r="13649">
          <cell r="A13649" t="str">
            <v>360770711All</v>
          </cell>
          <cell r="B13649">
            <v>1085</v>
          </cell>
        </row>
        <row r="13650">
          <cell r="A13650" t="str">
            <v>361070711All</v>
          </cell>
          <cell r="B13650">
            <v>1085</v>
          </cell>
        </row>
        <row r="13651">
          <cell r="A13651" t="str">
            <v>361090711All</v>
          </cell>
          <cell r="B13651">
            <v>1085</v>
          </cell>
        </row>
        <row r="13652">
          <cell r="A13652" t="str">
            <v>540030711All</v>
          </cell>
          <cell r="B13652">
            <v>1085</v>
          </cell>
        </row>
        <row r="13653">
          <cell r="A13653" t="str">
            <v>230010711All</v>
          </cell>
          <cell r="B13653">
            <v>1057.175</v>
          </cell>
        </row>
        <row r="13654">
          <cell r="A13654" t="str">
            <v>230020711All</v>
          </cell>
          <cell r="B13654">
            <v>1057.175</v>
          </cell>
        </row>
        <row r="13655">
          <cell r="A13655" t="str">
            <v>230030711All</v>
          </cell>
          <cell r="B13655">
            <v>1057.175</v>
          </cell>
        </row>
        <row r="13656">
          <cell r="A13656" t="str">
            <v>230040711All</v>
          </cell>
          <cell r="B13656">
            <v>1057.175</v>
          </cell>
        </row>
        <row r="13657">
          <cell r="A13657" t="str">
            <v>230050711All</v>
          </cell>
          <cell r="B13657">
            <v>1057.175</v>
          </cell>
        </row>
        <row r="13658">
          <cell r="A13658" t="str">
            <v>230070711All</v>
          </cell>
          <cell r="B13658">
            <v>1057.175</v>
          </cell>
        </row>
        <row r="13659">
          <cell r="A13659" t="str">
            <v>230090711All</v>
          </cell>
          <cell r="B13659">
            <v>1057.175</v>
          </cell>
        </row>
        <row r="13660">
          <cell r="A13660" t="str">
            <v>230110711All</v>
          </cell>
          <cell r="B13660">
            <v>1057.175</v>
          </cell>
        </row>
        <row r="13661">
          <cell r="A13661" t="str">
            <v>230130711All</v>
          </cell>
          <cell r="B13661">
            <v>1057.175</v>
          </cell>
        </row>
        <row r="13662">
          <cell r="A13662" t="str">
            <v>230150711All</v>
          </cell>
          <cell r="B13662">
            <v>1057.175</v>
          </cell>
        </row>
        <row r="13663">
          <cell r="A13663" t="str">
            <v>230170711All</v>
          </cell>
          <cell r="B13663">
            <v>1057.175</v>
          </cell>
        </row>
        <row r="13664">
          <cell r="A13664" t="str">
            <v>230190711All</v>
          </cell>
          <cell r="B13664">
            <v>1057.175</v>
          </cell>
        </row>
        <row r="13665">
          <cell r="A13665" t="str">
            <v>230210711All</v>
          </cell>
          <cell r="B13665">
            <v>1057.175</v>
          </cell>
        </row>
        <row r="13666">
          <cell r="A13666" t="str">
            <v>230230711All</v>
          </cell>
          <cell r="B13666">
            <v>1057.175</v>
          </cell>
        </row>
        <row r="13667">
          <cell r="A13667" t="str">
            <v>230250711All</v>
          </cell>
          <cell r="B13667">
            <v>1057.175</v>
          </cell>
        </row>
        <row r="13668">
          <cell r="A13668" t="str">
            <v>230270711All</v>
          </cell>
          <cell r="B13668">
            <v>1057.175</v>
          </cell>
        </row>
        <row r="13669">
          <cell r="A13669" t="str">
            <v>230290711All</v>
          </cell>
          <cell r="B13669">
            <v>1057.175</v>
          </cell>
        </row>
        <row r="13670">
          <cell r="A13670" t="str">
            <v>230310711All</v>
          </cell>
          <cell r="B13670">
            <v>1057.175</v>
          </cell>
        </row>
        <row r="13671">
          <cell r="A13671" t="str">
            <v>270010711All</v>
          </cell>
          <cell r="B13671">
            <v>1057</v>
          </cell>
        </row>
        <row r="13672">
          <cell r="A13672" t="str">
            <v>270150711All</v>
          </cell>
          <cell r="B13672">
            <v>1057</v>
          </cell>
        </row>
        <row r="13673">
          <cell r="A13673" t="str">
            <v>270210711All</v>
          </cell>
          <cell r="B13673">
            <v>1057</v>
          </cell>
        </row>
        <row r="13674">
          <cell r="A13674" t="str">
            <v>270610711All</v>
          </cell>
          <cell r="B13674">
            <v>1057</v>
          </cell>
        </row>
        <row r="13675">
          <cell r="A13675" t="str">
            <v>270730711All</v>
          </cell>
          <cell r="B13675">
            <v>1057</v>
          </cell>
        </row>
        <row r="13676">
          <cell r="A13676" t="str">
            <v>270870711All</v>
          </cell>
          <cell r="B13676">
            <v>1057</v>
          </cell>
        </row>
        <row r="13677">
          <cell r="A13677" t="str">
            <v>271070711All</v>
          </cell>
          <cell r="B13677">
            <v>1057</v>
          </cell>
        </row>
        <row r="13678">
          <cell r="A13678" t="str">
            <v>271270711All</v>
          </cell>
          <cell r="B13678">
            <v>1057</v>
          </cell>
        </row>
        <row r="13679">
          <cell r="A13679" t="str">
            <v>271370711All</v>
          </cell>
          <cell r="B13679">
            <v>1057</v>
          </cell>
        </row>
        <row r="13680">
          <cell r="A13680" t="str">
            <v>271380711All</v>
          </cell>
          <cell r="B13680">
            <v>1057</v>
          </cell>
        </row>
        <row r="13681">
          <cell r="A13681" t="str">
            <v>080030711All</v>
          </cell>
          <cell r="B13681">
            <v>1056</v>
          </cell>
        </row>
        <row r="13682">
          <cell r="A13682" t="str">
            <v>080210711All</v>
          </cell>
          <cell r="B13682">
            <v>1056</v>
          </cell>
        </row>
        <row r="13683">
          <cell r="A13683" t="str">
            <v>460090078All</v>
          </cell>
          <cell r="B13683">
            <v>1050</v>
          </cell>
        </row>
        <row r="13684">
          <cell r="A13684" t="str">
            <v>460670078All</v>
          </cell>
          <cell r="B13684">
            <v>1050</v>
          </cell>
        </row>
        <row r="13685">
          <cell r="A13685" t="str">
            <v>461350078All</v>
          </cell>
          <cell r="B13685">
            <v>1050</v>
          </cell>
        </row>
        <row r="13686">
          <cell r="A13686" t="str">
            <v>120590078Nonirrigated</v>
          </cell>
          <cell r="B13686">
            <v>1033</v>
          </cell>
        </row>
        <row r="13687">
          <cell r="A13687" t="str">
            <v>540370078All</v>
          </cell>
          <cell r="B13687">
            <v>1031</v>
          </cell>
        </row>
        <row r="13688">
          <cell r="A13688" t="str">
            <v>410110047GARAll</v>
          </cell>
          <cell r="B13688">
            <v>1024</v>
          </cell>
        </row>
        <row r="13689">
          <cell r="A13689" t="str">
            <v>410170047GARAll</v>
          </cell>
          <cell r="B13689">
            <v>1024</v>
          </cell>
        </row>
        <row r="13690">
          <cell r="A13690" t="str">
            <v>410310047GARAll</v>
          </cell>
          <cell r="B13690">
            <v>1024</v>
          </cell>
        </row>
        <row r="13691">
          <cell r="A13691" t="str">
            <v>410610047GARAll</v>
          </cell>
          <cell r="B13691">
            <v>1024</v>
          </cell>
        </row>
        <row r="13692">
          <cell r="A13692" t="str">
            <v>240090078All</v>
          </cell>
          <cell r="B13692">
            <v>1019</v>
          </cell>
        </row>
        <row r="13693">
          <cell r="A13693" t="str">
            <v>240370078All</v>
          </cell>
          <cell r="B13693">
            <v>1019</v>
          </cell>
        </row>
        <row r="13694">
          <cell r="A13694" t="str">
            <v>340190078All</v>
          </cell>
          <cell r="B13694">
            <v>1019</v>
          </cell>
        </row>
        <row r="13695">
          <cell r="A13695" t="str">
            <v>340370078All</v>
          </cell>
          <cell r="B13695">
            <v>1019</v>
          </cell>
        </row>
        <row r="13696">
          <cell r="A13696" t="str">
            <v>340410078All</v>
          </cell>
          <cell r="B13696">
            <v>1019</v>
          </cell>
        </row>
        <row r="13697">
          <cell r="A13697" t="str">
            <v>390010078All</v>
          </cell>
          <cell r="B13697">
            <v>1015</v>
          </cell>
        </row>
        <row r="13698">
          <cell r="A13698" t="str">
            <v>390030078All</v>
          </cell>
          <cell r="B13698">
            <v>1015</v>
          </cell>
        </row>
        <row r="13699">
          <cell r="A13699" t="str">
            <v>390050078All</v>
          </cell>
          <cell r="B13699">
            <v>1015</v>
          </cell>
        </row>
        <row r="13700">
          <cell r="A13700" t="str">
            <v>390070078All</v>
          </cell>
          <cell r="B13700">
            <v>1015</v>
          </cell>
        </row>
        <row r="13701">
          <cell r="A13701" t="str">
            <v>390090078All</v>
          </cell>
          <cell r="B13701">
            <v>1015</v>
          </cell>
        </row>
        <row r="13702">
          <cell r="A13702" t="str">
            <v>390110078All</v>
          </cell>
          <cell r="B13702">
            <v>1015</v>
          </cell>
        </row>
        <row r="13703">
          <cell r="A13703" t="str">
            <v>390130078All</v>
          </cell>
          <cell r="B13703">
            <v>1015</v>
          </cell>
        </row>
        <row r="13704">
          <cell r="A13704" t="str">
            <v>390150078All</v>
          </cell>
          <cell r="B13704">
            <v>1015</v>
          </cell>
        </row>
        <row r="13705">
          <cell r="A13705" t="str">
            <v>390170078All</v>
          </cell>
          <cell r="B13705">
            <v>1015</v>
          </cell>
        </row>
        <row r="13706">
          <cell r="A13706" t="str">
            <v>390190078All</v>
          </cell>
          <cell r="B13706">
            <v>1015</v>
          </cell>
        </row>
        <row r="13707">
          <cell r="A13707" t="str">
            <v>390210078All</v>
          </cell>
          <cell r="B13707">
            <v>1015</v>
          </cell>
        </row>
        <row r="13708">
          <cell r="A13708" t="str">
            <v>390230078All</v>
          </cell>
          <cell r="B13708">
            <v>1015</v>
          </cell>
        </row>
        <row r="13709">
          <cell r="A13709" t="str">
            <v>390250078All</v>
          </cell>
          <cell r="B13709">
            <v>1015</v>
          </cell>
        </row>
        <row r="13710">
          <cell r="A13710" t="str">
            <v>390270078All</v>
          </cell>
          <cell r="B13710">
            <v>1015</v>
          </cell>
        </row>
        <row r="13711">
          <cell r="A13711" t="str">
            <v>390290078All</v>
          </cell>
          <cell r="B13711">
            <v>1015</v>
          </cell>
        </row>
        <row r="13712">
          <cell r="A13712" t="str">
            <v>390310078All</v>
          </cell>
          <cell r="B13712">
            <v>1015</v>
          </cell>
        </row>
        <row r="13713">
          <cell r="A13713" t="str">
            <v>390330078All</v>
          </cell>
          <cell r="B13713">
            <v>1015</v>
          </cell>
        </row>
        <row r="13714">
          <cell r="A13714" t="str">
            <v>390350078All</v>
          </cell>
          <cell r="B13714">
            <v>1015</v>
          </cell>
        </row>
        <row r="13715">
          <cell r="A13715" t="str">
            <v>390370078All</v>
          </cell>
          <cell r="B13715">
            <v>1015</v>
          </cell>
        </row>
        <row r="13716">
          <cell r="A13716" t="str">
            <v>390390078All</v>
          </cell>
          <cell r="B13716">
            <v>1015</v>
          </cell>
        </row>
        <row r="13717">
          <cell r="A13717" t="str">
            <v>390410078All</v>
          </cell>
          <cell r="B13717">
            <v>1015</v>
          </cell>
        </row>
        <row r="13718">
          <cell r="A13718" t="str">
            <v>390430078All</v>
          </cell>
          <cell r="B13718">
            <v>1015</v>
          </cell>
        </row>
        <row r="13719">
          <cell r="A13719" t="str">
            <v>390450078All</v>
          </cell>
          <cell r="B13719">
            <v>1015</v>
          </cell>
        </row>
        <row r="13720">
          <cell r="A13720" t="str">
            <v>390470078All</v>
          </cell>
          <cell r="B13720">
            <v>1015</v>
          </cell>
        </row>
        <row r="13721">
          <cell r="A13721" t="str">
            <v>390490078All</v>
          </cell>
          <cell r="B13721">
            <v>1015</v>
          </cell>
        </row>
        <row r="13722">
          <cell r="A13722" t="str">
            <v>390510078All</v>
          </cell>
          <cell r="B13722">
            <v>1015</v>
          </cell>
        </row>
        <row r="13723">
          <cell r="A13723" t="str">
            <v>390530078All</v>
          </cell>
          <cell r="B13723">
            <v>1015</v>
          </cell>
        </row>
        <row r="13724">
          <cell r="A13724" t="str">
            <v>390550078All</v>
          </cell>
          <cell r="B13724">
            <v>1015</v>
          </cell>
        </row>
        <row r="13725">
          <cell r="A13725" t="str">
            <v>390570078All</v>
          </cell>
          <cell r="B13725">
            <v>1015</v>
          </cell>
        </row>
        <row r="13726">
          <cell r="A13726" t="str">
            <v>390590078All</v>
          </cell>
          <cell r="B13726">
            <v>1015</v>
          </cell>
        </row>
        <row r="13727">
          <cell r="A13727" t="str">
            <v>390610078All</v>
          </cell>
          <cell r="B13727">
            <v>1015</v>
          </cell>
        </row>
        <row r="13728">
          <cell r="A13728" t="str">
            <v>390630078All</v>
          </cell>
          <cell r="B13728">
            <v>1015</v>
          </cell>
        </row>
        <row r="13729">
          <cell r="A13729" t="str">
            <v>390650078All</v>
          </cell>
          <cell r="B13729">
            <v>1015</v>
          </cell>
        </row>
        <row r="13730">
          <cell r="A13730" t="str">
            <v>390670078All</v>
          </cell>
          <cell r="B13730">
            <v>1015</v>
          </cell>
        </row>
        <row r="13731">
          <cell r="A13731" t="str">
            <v>390690078All</v>
          </cell>
          <cell r="B13731">
            <v>1015</v>
          </cell>
        </row>
        <row r="13732">
          <cell r="A13732" t="str">
            <v>390710078All</v>
          </cell>
          <cell r="B13732">
            <v>1015</v>
          </cell>
        </row>
        <row r="13733">
          <cell r="A13733" t="str">
            <v>390730078All</v>
          </cell>
          <cell r="B13733">
            <v>1015</v>
          </cell>
        </row>
        <row r="13734">
          <cell r="A13734" t="str">
            <v>390750078All</v>
          </cell>
          <cell r="B13734">
            <v>1015</v>
          </cell>
        </row>
        <row r="13735">
          <cell r="A13735" t="str">
            <v>390770078All</v>
          </cell>
          <cell r="B13735">
            <v>1015</v>
          </cell>
        </row>
        <row r="13736">
          <cell r="A13736" t="str">
            <v>390790078All</v>
          </cell>
          <cell r="B13736">
            <v>1015</v>
          </cell>
        </row>
        <row r="13737">
          <cell r="A13737" t="str">
            <v>390810078All</v>
          </cell>
          <cell r="B13737">
            <v>1015</v>
          </cell>
        </row>
        <row r="13738">
          <cell r="A13738" t="str">
            <v>390830078All</v>
          </cell>
          <cell r="B13738">
            <v>1015</v>
          </cell>
        </row>
        <row r="13739">
          <cell r="A13739" t="str">
            <v>390850078All</v>
          </cell>
          <cell r="B13739">
            <v>1015</v>
          </cell>
        </row>
        <row r="13740">
          <cell r="A13740" t="str">
            <v>390870078All</v>
          </cell>
          <cell r="B13740">
            <v>1015</v>
          </cell>
        </row>
        <row r="13741">
          <cell r="A13741" t="str">
            <v>390890078All</v>
          </cell>
          <cell r="B13741">
            <v>1015</v>
          </cell>
        </row>
        <row r="13742">
          <cell r="A13742" t="str">
            <v>390910078All</v>
          </cell>
          <cell r="B13742">
            <v>1015</v>
          </cell>
        </row>
        <row r="13743">
          <cell r="A13743" t="str">
            <v>390930078All</v>
          </cell>
          <cell r="B13743">
            <v>1015</v>
          </cell>
        </row>
        <row r="13744">
          <cell r="A13744" t="str">
            <v>390940078All</v>
          </cell>
          <cell r="B13744">
            <v>1015</v>
          </cell>
        </row>
        <row r="13745">
          <cell r="A13745" t="str">
            <v>390950078All</v>
          </cell>
          <cell r="B13745">
            <v>1015</v>
          </cell>
        </row>
        <row r="13746">
          <cell r="A13746" t="str">
            <v>390970078All</v>
          </cell>
          <cell r="B13746">
            <v>1015</v>
          </cell>
        </row>
        <row r="13747">
          <cell r="A13747" t="str">
            <v>390990078All</v>
          </cell>
          <cell r="B13747">
            <v>1015</v>
          </cell>
        </row>
        <row r="13748">
          <cell r="A13748" t="str">
            <v>391010078All</v>
          </cell>
          <cell r="B13748">
            <v>1015</v>
          </cell>
        </row>
        <row r="13749">
          <cell r="A13749" t="str">
            <v>391030078All</v>
          </cell>
          <cell r="B13749">
            <v>1015</v>
          </cell>
        </row>
        <row r="13750">
          <cell r="A13750" t="str">
            <v>391050078All</v>
          </cell>
          <cell r="B13750">
            <v>1015</v>
          </cell>
        </row>
        <row r="13751">
          <cell r="A13751" t="str">
            <v>391070078All</v>
          </cell>
          <cell r="B13751">
            <v>1015</v>
          </cell>
        </row>
        <row r="13752">
          <cell r="A13752" t="str">
            <v>391090078All</v>
          </cell>
          <cell r="B13752">
            <v>1015</v>
          </cell>
        </row>
        <row r="13753">
          <cell r="A13753" t="str">
            <v>391110078All</v>
          </cell>
          <cell r="B13753">
            <v>1015</v>
          </cell>
        </row>
        <row r="13754">
          <cell r="A13754" t="str">
            <v>391130078All</v>
          </cell>
          <cell r="B13754">
            <v>1015</v>
          </cell>
        </row>
        <row r="13755">
          <cell r="A13755" t="str">
            <v>391150078All</v>
          </cell>
          <cell r="B13755">
            <v>1015</v>
          </cell>
        </row>
        <row r="13756">
          <cell r="A13756" t="str">
            <v>391170078All</v>
          </cell>
          <cell r="B13756">
            <v>1015</v>
          </cell>
        </row>
        <row r="13757">
          <cell r="A13757" t="str">
            <v>391190078All</v>
          </cell>
          <cell r="B13757">
            <v>1015</v>
          </cell>
        </row>
        <row r="13758">
          <cell r="A13758" t="str">
            <v>391210078All</v>
          </cell>
          <cell r="B13758">
            <v>1015</v>
          </cell>
        </row>
        <row r="13759">
          <cell r="A13759" t="str">
            <v>391230078All</v>
          </cell>
          <cell r="B13759">
            <v>1015</v>
          </cell>
        </row>
        <row r="13760">
          <cell r="A13760" t="str">
            <v>391250078All</v>
          </cell>
          <cell r="B13760">
            <v>1015</v>
          </cell>
        </row>
        <row r="13761">
          <cell r="A13761" t="str">
            <v>391270078All</v>
          </cell>
          <cell r="B13761">
            <v>1015</v>
          </cell>
        </row>
        <row r="13762">
          <cell r="A13762" t="str">
            <v>391290078All</v>
          </cell>
          <cell r="B13762">
            <v>1015</v>
          </cell>
        </row>
        <row r="13763">
          <cell r="A13763" t="str">
            <v>391310078All</v>
          </cell>
          <cell r="B13763">
            <v>1015</v>
          </cell>
        </row>
        <row r="13764">
          <cell r="A13764" t="str">
            <v>391330078All</v>
          </cell>
          <cell r="B13764">
            <v>1015</v>
          </cell>
        </row>
        <row r="13765">
          <cell r="A13765" t="str">
            <v>391350078All</v>
          </cell>
          <cell r="B13765">
            <v>1015</v>
          </cell>
        </row>
        <row r="13766">
          <cell r="A13766" t="str">
            <v>391370078All</v>
          </cell>
          <cell r="B13766">
            <v>1015</v>
          </cell>
        </row>
        <row r="13767">
          <cell r="A13767" t="str">
            <v>391390078All</v>
          </cell>
          <cell r="B13767">
            <v>1015</v>
          </cell>
        </row>
        <row r="13768">
          <cell r="A13768" t="str">
            <v>391410078All</v>
          </cell>
          <cell r="B13768">
            <v>1015</v>
          </cell>
        </row>
        <row r="13769">
          <cell r="A13769" t="str">
            <v>391430078All</v>
          </cell>
          <cell r="B13769">
            <v>1015</v>
          </cell>
        </row>
        <row r="13770">
          <cell r="A13770" t="str">
            <v>391450078All</v>
          </cell>
          <cell r="B13770">
            <v>1015</v>
          </cell>
        </row>
        <row r="13771">
          <cell r="A13771" t="str">
            <v>391470078All</v>
          </cell>
          <cell r="B13771">
            <v>1015</v>
          </cell>
        </row>
        <row r="13772">
          <cell r="A13772" t="str">
            <v>391490078All</v>
          </cell>
          <cell r="B13772">
            <v>1015</v>
          </cell>
        </row>
        <row r="13773">
          <cell r="A13773" t="str">
            <v>391510078All</v>
          </cell>
          <cell r="B13773">
            <v>1015</v>
          </cell>
        </row>
        <row r="13774">
          <cell r="A13774" t="str">
            <v>391530078All</v>
          </cell>
          <cell r="B13774">
            <v>1015</v>
          </cell>
        </row>
        <row r="13775">
          <cell r="A13775" t="str">
            <v>391550078All</v>
          </cell>
          <cell r="B13775">
            <v>1015</v>
          </cell>
        </row>
        <row r="13776">
          <cell r="A13776" t="str">
            <v>391570078All</v>
          </cell>
          <cell r="B13776">
            <v>1015</v>
          </cell>
        </row>
        <row r="13777">
          <cell r="A13777" t="str">
            <v>391590078All</v>
          </cell>
          <cell r="B13777">
            <v>1015</v>
          </cell>
        </row>
        <row r="13778">
          <cell r="A13778" t="str">
            <v>391610078All</v>
          </cell>
          <cell r="B13778">
            <v>1015</v>
          </cell>
        </row>
        <row r="13779">
          <cell r="A13779" t="str">
            <v>391630078All</v>
          </cell>
          <cell r="B13779">
            <v>1015</v>
          </cell>
        </row>
        <row r="13780">
          <cell r="A13780" t="str">
            <v>391650078All</v>
          </cell>
          <cell r="B13780">
            <v>1015</v>
          </cell>
        </row>
        <row r="13781">
          <cell r="A13781" t="str">
            <v>391670078All</v>
          </cell>
          <cell r="B13781">
            <v>1015</v>
          </cell>
        </row>
        <row r="13782">
          <cell r="A13782" t="str">
            <v>391690078All</v>
          </cell>
          <cell r="B13782">
            <v>1015</v>
          </cell>
        </row>
        <row r="13783">
          <cell r="A13783" t="str">
            <v>391710078All</v>
          </cell>
          <cell r="B13783">
            <v>1015</v>
          </cell>
        </row>
        <row r="13784">
          <cell r="A13784" t="str">
            <v>391730078All</v>
          </cell>
          <cell r="B13784">
            <v>1015</v>
          </cell>
        </row>
        <row r="13785">
          <cell r="A13785" t="str">
            <v>391750078All</v>
          </cell>
          <cell r="B13785">
            <v>1015</v>
          </cell>
        </row>
        <row r="13786">
          <cell r="A13786" t="str">
            <v>460830078All</v>
          </cell>
          <cell r="B13786">
            <v>1015</v>
          </cell>
        </row>
        <row r="13787">
          <cell r="A13787" t="str">
            <v>461250078All</v>
          </cell>
          <cell r="B13787">
            <v>1015</v>
          </cell>
        </row>
        <row r="13788">
          <cell r="A13788" t="str">
            <v>461270078All</v>
          </cell>
          <cell r="B13788">
            <v>1015</v>
          </cell>
        </row>
        <row r="13789">
          <cell r="A13789" t="str">
            <v>380190401All</v>
          </cell>
          <cell r="B13789">
            <v>1013</v>
          </cell>
        </row>
        <row r="13790">
          <cell r="A13790" t="str">
            <v>380670401All</v>
          </cell>
          <cell r="B13790">
            <v>1013</v>
          </cell>
        </row>
        <row r="13791">
          <cell r="A13791" t="str">
            <v>380790401All</v>
          </cell>
          <cell r="B13791">
            <v>1013</v>
          </cell>
        </row>
        <row r="13792">
          <cell r="A13792" t="str">
            <v>380950401All</v>
          </cell>
          <cell r="B13792">
            <v>1013</v>
          </cell>
        </row>
        <row r="13793">
          <cell r="A13793" t="str">
            <v>300470067All</v>
          </cell>
          <cell r="B13793">
            <v>1011</v>
          </cell>
        </row>
        <row r="13794">
          <cell r="A13794" t="str">
            <v>250030078All</v>
          </cell>
          <cell r="B13794">
            <v>1009</v>
          </cell>
        </row>
        <row r="13795">
          <cell r="A13795" t="str">
            <v>250050078All</v>
          </cell>
          <cell r="B13795">
            <v>1009</v>
          </cell>
        </row>
        <row r="13796">
          <cell r="A13796" t="str">
            <v>250070078All</v>
          </cell>
          <cell r="B13796">
            <v>1009</v>
          </cell>
        </row>
        <row r="13797">
          <cell r="A13797" t="str">
            <v>250110078All</v>
          </cell>
          <cell r="B13797">
            <v>1009</v>
          </cell>
        </row>
        <row r="13798">
          <cell r="A13798" t="str">
            <v>250130078All</v>
          </cell>
          <cell r="B13798">
            <v>1009</v>
          </cell>
        </row>
        <row r="13799">
          <cell r="A13799" t="str">
            <v>250150078All</v>
          </cell>
          <cell r="B13799">
            <v>1009</v>
          </cell>
        </row>
        <row r="13800">
          <cell r="A13800" t="str">
            <v>250170078All</v>
          </cell>
          <cell r="B13800">
            <v>1009</v>
          </cell>
        </row>
        <row r="13801">
          <cell r="A13801" t="str">
            <v>250230078All</v>
          </cell>
          <cell r="B13801">
            <v>1009</v>
          </cell>
        </row>
        <row r="13802">
          <cell r="A13802" t="str">
            <v>250270078All</v>
          </cell>
          <cell r="B13802">
            <v>1009</v>
          </cell>
        </row>
        <row r="13803">
          <cell r="A13803" t="str">
            <v>550050078All</v>
          </cell>
          <cell r="B13803">
            <v>1009</v>
          </cell>
        </row>
        <row r="13804">
          <cell r="A13804" t="str">
            <v>550070078All</v>
          </cell>
          <cell r="B13804">
            <v>1009</v>
          </cell>
        </row>
        <row r="13805">
          <cell r="A13805" t="str">
            <v>550130078All</v>
          </cell>
          <cell r="B13805">
            <v>1009</v>
          </cell>
        </row>
        <row r="13806">
          <cell r="A13806" t="str">
            <v>550170078All</v>
          </cell>
          <cell r="B13806">
            <v>1009</v>
          </cell>
        </row>
        <row r="13807">
          <cell r="A13807" t="str">
            <v>550270078All</v>
          </cell>
          <cell r="B13807">
            <v>1009</v>
          </cell>
        </row>
        <row r="13808">
          <cell r="A13808" t="str">
            <v>550290078All</v>
          </cell>
          <cell r="B13808">
            <v>1009</v>
          </cell>
        </row>
        <row r="13809">
          <cell r="A13809" t="str">
            <v>550390078All</v>
          </cell>
          <cell r="B13809">
            <v>1009</v>
          </cell>
        </row>
        <row r="13810">
          <cell r="A13810" t="str">
            <v>550470078All</v>
          </cell>
          <cell r="B13810">
            <v>1009</v>
          </cell>
        </row>
        <row r="13811">
          <cell r="A13811" t="str">
            <v>550550078All</v>
          </cell>
          <cell r="B13811">
            <v>1009</v>
          </cell>
        </row>
        <row r="13812">
          <cell r="A13812" t="str">
            <v>550750078All</v>
          </cell>
          <cell r="B13812">
            <v>1009</v>
          </cell>
        </row>
        <row r="13813">
          <cell r="A13813" t="str">
            <v>550830078All</v>
          </cell>
          <cell r="B13813">
            <v>1009</v>
          </cell>
        </row>
        <row r="13814">
          <cell r="A13814" t="str">
            <v>550950078All</v>
          </cell>
          <cell r="B13814">
            <v>1009</v>
          </cell>
        </row>
        <row r="13815">
          <cell r="A13815" t="str">
            <v>551110078All</v>
          </cell>
          <cell r="B13815">
            <v>1009</v>
          </cell>
        </row>
        <row r="13816">
          <cell r="A13816" t="str">
            <v>551150078All</v>
          </cell>
          <cell r="B13816">
            <v>1009</v>
          </cell>
        </row>
        <row r="13817">
          <cell r="A13817" t="str">
            <v>551270078All</v>
          </cell>
          <cell r="B13817">
            <v>1009</v>
          </cell>
        </row>
        <row r="13818">
          <cell r="A13818" t="str">
            <v>551290078All</v>
          </cell>
          <cell r="B13818">
            <v>1009</v>
          </cell>
        </row>
        <row r="13819">
          <cell r="A13819" t="str">
            <v>551330078All</v>
          </cell>
          <cell r="B13819">
            <v>1009</v>
          </cell>
        </row>
        <row r="13820">
          <cell r="A13820" t="str">
            <v>551390078All</v>
          </cell>
          <cell r="B13820">
            <v>1009</v>
          </cell>
        </row>
        <row r="13821">
          <cell r="A13821" t="str">
            <v>260030711All</v>
          </cell>
          <cell r="B13821">
            <v>1000</v>
          </cell>
        </row>
        <row r="13822">
          <cell r="A13822" t="str">
            <v>260410711All</v>
          </cell>
          <cell r="B13822">
            <v>1000</v>
          </cell>
        </row>
        <row r="13823">
          <cell r="A13823" t="str">
            <v>261610711All</v>
          </cell>
          <cell r="B13823">
            <v>1000</v>
          </cell>
        </row>
        <row r="13824">
          <cell r="A13824" t="str">
            <v>261630711All</v>
          </cell>
          <cell r="B13824">
            <v>1000</v>
          </cell>
        </row>
        <row r="13825">
          <cell r="A13825" t="str">
            <v>190710078All</v>
          </cell>
          <cell r="B13825">
            <v>998</v>
          </cell>
        </row>
        <row r="13826">
          <cell r="A13826" t="str">
            <v>191410078All</v>
          </cell>
          <cell r="B13826">
            <v>998</v>
          </cell>
        </row>
        <row r="13827">
          <cell r="A13827" t="str">
            <v>191890078All</v>
          </cell>
          <cell r="B13827">
            <v>998</v>
          </cell>
        </row>
        <row r="13828">
          <cell r="A13828" t="str">
            <v>310090078All</v>
          </cell>
          <cell r="B13828">
            <v>996</v>
          </cell>
        </row>
        <row r="13829">
          <cell r="A13829" t="str">
            <v>310710078All</v>
          </cell>
          <cell r="B13829">
            <v>996</v>
          </cell>
        </row>
        <row r="13830">
          <cell r="A13830" t="str">
            <v>311150078All</v>
          </cell>
          <cell r="B13830">
            <v>996</v>
          </cell>
        </row>
        <row r="13831">
          <cell r="A13831" t="str">
            <v>300110711All</v>
          </cell>
          <cell r="B13831">
            <v>995</v>
          </cell>
        </row>
        <row r="13832">
          <cell r="A13832" t="str">
            <v>300250711All</v>
          </cell>
          <cell r="B13832">
            <v>995</v>
          </cell>
        </row>
        <row r="13833">
          <cell r="A13833" t="str">
            <v>300790711All</v>
          </cell>
          <cell r="B13833">
            <v>995</v>
          </cell>
        </row>
        <row r="13834">
          <cell r="A13834" t="str">
            <v>040030047GAD/GASAll</v>
          </cell>
          <cell r="B13834">
            <v>990</v>
          </cell>
        </row>
        <row r="13835">
          <cell r="A13835" t="str">
            <v>270010078All</v>
          </cell>
          <cell r="B13835">
            <v>989</v>
          </cell>
        </row>
        <row r="13836">
          <cell r="A13836" t="str">
            <v>270030078All</v>
          </cell>
          <cell r="B13836">
            <v>989</v>
          </cell>
        </row>
        <row r="13837">
          <cell r="A13837" t="str">
            <v>270090078All</v>
          </cell>
          <cell r="B13837">
            <v>989</v>
          </cell>
        </row>
        <row r="13838">
          <cell r="A13838" t="str">
            <v>270110078All</v>
          </cell>
          <cell r="B13838">
            <v>989</v>
          </cell>
        </row>
        <row r="13839">
          <cell r="A13839" t="str">
            <v>270170078All</v>
          </cell>
          <cell r="B13839">
            <v>989</v>
          </cell>
        </row>
        <row r="13840">
          <cell r="A13840" t="str">
            <v>270190078All</v>
          </cell>
          <cell r="B13840">
            <v>989</v>
          </cell>
        </row>
        <row r="13841">
          <cell r="A13841" t="str">
            <v>270210078All</v>
          </cell>
          <cell r="B13841">
            <v>989</v>
          </cell>
        </row>
        <row r="13842">
          <cell r="A13842" t="str">
            <v>270230078All</v>
          </cell>
          <cell r="B13842">
            <v>989</v>
          </cell>
        </row>
        <row r="13843">
          <cell r="A13843" t="str">
            <v>270250078All</v>
          </cell>
          <cell r="B13843">
            <v>989</v>
          </cell>
        </row>
        <row r="13844">
          <cell r="A13844" t="str">
            <v>270530078All</v>
          </cell>
          <cell r="B13844">
            <v>989</v>
          </cell>
        </row>
        <row r="13845">
          <cell r="A13845" t="str">
            <v>270590078All</v>
          </cell>
          <cell r="B13845">
            <v>989</v>
          </cell>
        </row>
        <row r="13846">
          <cell r="A13846" t="str">
            <v>270610078All</v>
          </cell>
          <cell r="B13846">
            <v>989</v>
          </cell>
        </row>
        <row r="13847">
          <cell r="A13847" t="str">
            <v>270650078All</v>
          </cell>
          <cell r="B13847">
            <v>989</v>
          </cell>
        </row>
        <row r="13848">
          <cell r="A13848" t="str">
            <v>270670078All</v>
          </cell>
          <cell r="B13848">
            <v>989</v>
          </cell>
        </row>
        <row r="13849">
          <cell r="A13849" t="str">
            <v>270850078All</v>
          </cell>
          <cell r="B13849">
            <v>989</v>
          </cell>
        </row>
        <row r="13850">
          <cell r="A13850" t="str">
            <v>270930078All</v>
          </cell>
          <cell r="B13850">
            <v>989</v>
          </cell>
        </row>
        <row r="13851">
          <cell r="A13851" t="str">
            <v>270950078All</v>
          </cell>
          <cell r="B13851">
            <v>989</v>
          </cell>
        </row>
        <row r="13852">
          <cell r="A13852" t="str">
            <v>271150078All</v>
          </cell>
          <cell r="B13852">
            <v>989</v>
          </cell>
        </row>
        <row r="13853">
          <cell r="A13853" t="str">
            <v>271230078All</v>
          </cell>
          <cell r="B13853">
            <v>989</v>
          </cell>
        </row>
        <row r="13854">
          <cell r="A13854" t="str">
            <v>271290078All</v>
          </cell>
          <cell r="B13854">
            <v>989</v>
          </cell>
        </row>
        <row r="13855">
          <cell r="A13855" t="str">
            <v>271390078All</v>
          </cell>
          <cell r="B13855">
            <v>989</v>
          </cell>
        </row>
        <row r="13856">
          <cell r="A13856" t="str">
            <v>271410078All</v>
          </cell>
          <cell r="B13856">
            <v>989</v>
          </cell>
        </row>
        <row r="13857">
          <cell r="A13857" t="str">
            <v>271430078All</v>
          </cell>
          <cell r="B13857">
            <v>989</v>
          </cell>
        </row>
        <row r="13858">
          <cell r="A13858" t="str">
            <v>271570078All</v>
          </cell>
          <cell r="B13858">
            <v>989</v>
          </cell>
        </row>
        <row r="13859">
          <cell r="A13859" t="str">
            <v>271630078All</v>
          </cell>
          <cell r="B13859">
            <v>989</v>
          </cell>
        </row>
        <row r="13860">
          <cell r="A13860" t="str">
            <v>271710078All</v>
          </cell>
          <cell r="B13860">
            <v>989</v>
          </cell>
        </row>
        <row r="13861">
          <cell r="A13861" t="str">
            <v>450090711All</v>
          </cell>
          <cell r="B13861">
            <v>989</v>
          </cell>
        </row>
        <row r="13862">
          <cell r="A13862" t="str">
            <v>450170711All</v>
          </cell>
          <cell r="B13862">
            <v>989</v>
          </cell>
        </row>
        <row r="13863">
          <cell r="A13863" t="str">
            <v>450270711All</v>
          </cell>
          <cell r="B13863">
            <v>989</v>
          </cell>
        </row>
        <row r="13864">
          <cell r="A13864" t="str">
            <v>450310711All</v>
          </cell>
          <cell r="B13864">
            <v>989</v>
          </cell>
        </row>
        <row r="13865">
          <cell r="A13865" t="str">
            <v>450330711All</v>
          </cell>
          <cell r="B13865">
            <v>989</v>
          </cell>
        </row>
        <row r="13866">
          <cell r="A13866" t="str">
            <v>450370711All</v>
          </cell>
          <cell r="B13866">
            <v>989</v>
          </cell>
        </row>
        <row r="13867">
          <cell r="A13867" t="str">
            <v>450450711All</v>
          </cell>
          <cell r="B13867">
            <v>989</v>
          </cell>
        </row>
        <row r="13868">
          <cell r="A13868" t="str">
            <v>450510711All</v>
          </cell>
          <cell r="B13868">
            <v>989</v>
          </cell>
        </row>
        <row r="13869">
          <cell r="A13869" t="str">
            <v>450630711All</v>
          </cell>
          <cell r="B13869">
            <v>989</v>
          </cell>
        </row>
        <row r="13870">
          <cell r="A13870" t="str">
            <v>450670711All</v>
          </cell>
          <cell r="B13870">
            <v>989</v>
          </cell>
        </row>
        <row r="13871">
          <cell r="A13871" t="str">
            <v>450690711All</v>
          </cell>
          <cell r="B13871">
            <v>989</v>
          </cell>
        </row>
        <row r="13872">
          <cell r="A13872" t="str">
            <v>450750711All</v>
          </cell>
          <cell r="B13872">
            <v>989</v>
          </cell>
        </row>
        <row r="13873">
          <cell r="A13873" t="str">
            <v>450770711All</v>
          </cell>
          <cell r="B13873">
            <v>989</v>
          </cell>
        </row>
        <row r="13874">
          <cell r="A13874" t="str">
            <v>450790711All</v>
          </cell>
          <cell r="B13874">
            <v>989</v>
          </cell>
        </row>
        <row r="13875">
          <cell r="A13875" t="str">
            <v>450810711All</v>
          </cell>
          <cell r="B13875">
            <v>989</v>
          </cell>
        </row>
        <row r="13876">
          <cell r="A13876" t="str">
            <v>450830711All</v>
          </cell>
          <cell r="B13876">
            <v>989</v>
          </cell>
        </row>
        <row r="13877">
          <cell r="A13877" t="str">
            <v>450870711All</v>
          </cell>
          <cell r="B13877">
            <v>989</v>
          </cell>
        </row>
        <row r="13878">
          <cell r="A13878" t="str">
            <v>450890711All</v>
          </cell>
          <cell r="B13878">
            <v>989</v>
          </cell>
        </row>
        <row r="13879">
          <cell r="A13879" t="str">
            <v>170070078All</v>
          </cell>
          <cell r="B13879">
            <v>982</v>
          </cell>
        </row>
        <row r="13880">
          <cell r="A13880" t="str">
            <v>170670078All</v>
          </cell>
          <cell r="B13880">
            <v>982</v>
          </cell>
        </row>
        <row r="13881">
          <cell r="A13881" t="str">
            <v>170830078All</v>
          </cell>
          <cell r="B13881">
            <v>982</v>
          </cell>
        </row>
        <row r="13882">
          <cell r="A13882" t="str">
            <v>170930078All</v>
          </cell>
          <cell r="B13882">
            <v>982</v>
          </cell>
        </row>
        <row r="13883">
          <cell r="A13883" t="str">
            <v>171150078All</v>
          </cell>
          <cell r="B13883">
            <v>982</v>
          </cell>
        </row>
        <row r="13884">
          <cell r="A13884" t="str">
            <v>171170078All</v>
          </cell>
          <cell r="B13884">
            <v>982</v>
          </cell>
        </row>
        <row r="13885">
          <cell r="A13885" t="str">
            <v>171190078All</v>
          </cell>
          <cell r="B13885">
            <v>982</v>
          </cell>
        </row>
        <row r="13886">
          <cell r="A13886" t="str">
            <v>171490078All</v>
          </cell>
          <cell r="B13886">
            <v>982</v>
          </cell>
        </row>
        <row r="13887">
          <cell r="A13887" t="str">
            <v>260410078All</v>
          </cell>
          <cell r="B13887">
            <v>982</v>
          </cell>
        </row>
        <row r="13888">
          <cell r="A13888" t="str">
            <v>260770078All</v>
          </cell>
          <cell r="B13888">
            <v>982</v>
          </cell>
        </row>
        <row r="13889">
          <cell r="A13889" t="str">
            <v>261050078All</v>
          </cell>
          <cell r="B13889">
            <v>982</v>
          </cell>
        </row>
        <row r="13890">
          <cell r="A13890" t="str">
            <v>261270078All</v>
          </cell>
          <cell r="B13890">
            <v>982</v>
          </cell>
        </row>
        <row r="13891">
          <cell r="A13891" t="str">
            <v>261550078All</v>
          </cell>
          <cell r="B13891">
            <v>982</v>
          </cell>
        </row>
        <row r="13892">
          <cell r="A13892" t="str">
            <v>261610078All</v>
          </cell>
          <cell r="B13892">
            <v>982</v>
          </cell>
        </row>
        <row r="13893">
          <cell r="A13893" t="str">
            <v>261630078All</v>
          </cell>
          <cell r="B13893">
            <v>982</v>
          </cell>
        </row>
        <row r="13894">
          <cell r="A13894" t="str">
            <v>360010078All</v>
          </cell>
          <cell r="B13894">
            <v>979</v>
          </cell>
        </row>
        <row r="13895">
          <cell r="A13895" t="str">
            <v>360030078All</v>
          </cell>
          <cell r="B13895">
            <v>979</v>
          </cell>
        </row>
        <row r="13896">
          <cell r="A13896" t="str">
            <v>360090078All</v>
          </cell>
          <cell r="B13896">
            <v>979</v>
          </cell>
        </row>
        <row r="13897">
          <cell r="A13897" t="str">
            <v>360110078All</v>
          </cell>
          <cell r="B13897">
            <v>979</v>
          </cell>
        </row>
        <row r="13898">
          <cell r="A13898" t="str">
            <v>360150078All</v>
          </cell>
          <cell r="B13898">
            <v>979</v>
          </cell>
        </row>
        <row r="13899">
          <cell r="A13899" t="str">
            <v>360170078All</v>
          </cell>
          <cell r="B13899">
            <v>979</v>
          </cell>
        </row>
        <row r="13900">
          <cell r="A13900" t="str">
            <v>360210078All</v>
          </cell>
          <cell r="B13900">
            <v>979</v>
          </cell>
        </row>
        <row r="13901">
          <cell r="A13901" t="str">
            <v>360250078All</v>
          </cell>
          <cell r="B13901">
            <v>979</v>
          </cell>
        </row>
        <row r="13902">
          <cell r="A13902" t="str">
            <v>360270078All</v>
          </cell>
          <cell r="B13902">
            <v>979</v>
          </cell>
        </row>
        <row r="13903">
          <cell r="A13903" t="str">
            <v>360290078All</v>
          </cell>
          <cell r="B13903">
            <v>979</v>
          </cell>
        </row>
        <row r="13904">
          <cell r="A13904" t="str">
            <v>360310078All</v>
          </cell>
          <cell r="B13904">
            <v>979</v>
          </cell>
        </row>
        <row r="13905">
          <cell r="A13905" t="str">
            <v>360330078All</v>
          </cell>
          <cell r="B13905">
            <v>979</v>
          </cell>
        </row>
        <row r="13906">
          <cell r="A13906" t="str">
            <v>360350078All</v>
          </cell>
          <cell r="B13906">
            <v>979</v>
          </cell>
        </row>
        <row r="13907">
          <cell r="A13907" t="str">
            <v>360370078All</v>
          </cell>
          <cell r="B13907">
            <v>979</v>
          </cell>
        </row>
        <row r="13908">
          <cell r="A13908" t="str">
            <v>360390078All</v>
          </cell>
          <cell r="B13908">
            <v>979</v>
          </cell>
        </row>
        <row r="13909">
          <cell r="A13909" t="str">
            <v>360430078All</v>
          </cell>
          <cell r="B13909">
            <v>979</v>
          </cell>
        </row>
        <row r="13910">
          <cell r="A13910" t="str">
            <v>360450078All</v>
          </cell>
          <cell r="B13910">
            <v>979</v>
          </cell>
        </row>
        <row r="13911">
          <cell r="A13911" t="str">
            <v>360490078All</v>
          </cell>
          <cell r="B13911">
            <v>979</v>
          </cell>
        </row>
        <row r="13912">
          <cell r="A13912" t="str">
            <v>360510078All</v>
          </cell>
          <cell r="B13912">
            <v>979</v>
          </cell>
        </row>
        <row r="13913">
          <cell r="A13913" t="str">
            <v>360530078All</v>
          </cell>
          <cell r="B13913">
            <v>979</v>
          </cell>
        </row>
        <row r="13914">
          <cell r="A13914" t="str">
            <v>360550078All</v>
          </cell>
          <cell r="B13914">
            <v>979</v>
          </cell>
        </row>
        <row r="13915">
          <cell r="A13915" t="str">
            <v>360570078All</v>
          </cell>
          <cell r="B13915">
            <v>979</v>
          </cell>
        </row>
        <row r="13916">
          <cell r="A13916" t="str">
            <v>360630078All</v>
          </cell>
          <cell r="B13916">
            <v>979</v>
          </cell>
        </row>
        <row r="13917">
          <cell r="A13917" t="str">
            <v>360650078All</v>
          </cell>
          <cell r="B13917">
            <v>979</v>
          </cell>
        </row>
        <row r="13918">
          <cell r="A13918" t="str">
            <v>360670078All</v>
          </cell>
          <cell r="B13918">
            <v>979</v>
          </cell>
        </row>
        <row r="13919">
          <cell r="A13919" t="str">
            <v>360690078All</v>
          </cell>
          <cell r="B13919">
            <v>979</v>
          </cell>
        </row>
        <row r="13920">
          <cell r="A13920" t="str">
            <v>360710078All</v>
          </cell>
          <cell r="B13920">
            <v>979</v>
          </cell>
        </row>
        <row r="13921">
          <cell r="A13921" t="str">
            <v>360730078All</v>
          </cell>
          <cell r="B13921">
            <v>979</v>
          </cell>
        </row>
        <row r="13922">
          <cell r="A13922" t="str">
            <v>360750078All</v>
          </cell>
          <cell r="B13922">
            <v>979</v>
          </cell>
        </row>
        <row r="13923">
          <cell r="A13923" t="str">
            <v>360770078All</v>
          </cell>
          <cell r="B13923">
            <v>979</v>
          </cell>
        </row>
        <row r="13924">
          <cell r="A13924" t="str">
            <v>360830078All</v>
          </cell>
          <cell r="B13924">
            <v>979</v>
          </cell>
        </row>
        <row r="13925">
          <cell r="A13925" t="str">
            <v>360930078All</v>
          </cell>
          <cell r="B13925">
            <v>979</v>
          </cell>
        </row>
        <row r="13926">
          <cell r="A13926" t="str">
            <v>360950078All</v>
          </cell>
          <cell r="B13926">
            <v>979</v>
          </cell>
        </row>
        <row r="13927">
          <cell r="A13927" t="str">
            <v>360990078All</v>
          </cell>
          <cell r="B13927">
            <v>979</v>
          </cell>
        </row>
        <row r="13928">
          <cell r="A13928" t="str">
            <v>361010078All</v>
          </cell>
          <cell r="B13928">
            <v>979</v>
          </cell>
        </row>
        <row r="13929">
          <cell r="A13929" t="str">
            <v>361030078All</v>
          </cell>
          <cell r="B13929">
            <v>979</v>
          </cell>
        </row>
        <row r="13930">
          <cell r="A13930" t="str">
            <v>361070078All</v>
          </cell>
          <cell r="B13930">
            <v>979</v>
          </cell>
        </row>
        <row r="13931">
          <cell r="A13931" t="str">
            <v>361090078All</v>
          </cell>
          <cell r="B13931">
            <v>979</v>
          </cell>
        </row>
        <row r="13932">
          <cell r="A13932" t="str">
            <v>361110078All</v>
          </cell>
          <cell r="B13932">
            <v>979</v>
          </cell>
        </row>
        <row r="13933">
          <cell r="A13933" t="str">
            <v>361150078All</v>
          </cell>
          <cell r="B13933">
            <v>979</v>
          </cell>
        </row>
        <row r="13934">
          <cell r="A13934" t="str">
            <v>361170078All</v>
          </cell>
          <cell r="B13934">
            <v>979</v>
          </cell>
        </row>
        <row r="13935">
          <cell r="A13935" t="str">
            <v>361210078All</v>
          </cell>
          <cell r="B13935">
            <v>979</v>
          </cell>
        </row>
        <row r="13936">
          <cell r="A13936" t="str">
            <v>361230078All</v>
          </cell>
          <cell r="B13936">
            <v>979</v>
          </cell>
        </row>
        <row r="13937">
          <cell r="A13937" t="str">
            <v>370030078All</v>
          </cell>
          <cell r="B13937">
            <v>977</v>
          </cell>
        </row>
        <row r="13938">
          <cell r="A13938" t="str">
            <v>370350078All</v>
          </cell>
          <cell r="B13938">
            <v>977</v>
          </cell>
        </row>
        <row r="13939">
          <cell r="A13939" t="str">
            <v>370510078All</v>
          </cell>
          <cell r="B13939">
            <v>977</v>
          </cell>
        </row>
        <row r="13940">
          <cell r="A13940" t="str">
            <v>370690078All</v>
          </cell>
          <cell r="B13940">
            <v>977</v>
          </cell>
        </row>
        <row r="13941">
          <cell r="A13941" t="str">
            <v>370850078All</v>
          </cell>
          <cell r="B13941">
            <v>977</v>
          </cell>
        </row>
        <row r="13942">
          <cell r="A13942" t="str">
            <v>370970078All</v>
          </cell>
          <cell r="B13942">
            <v>977</v>
          </cell>
        </row>
        <row r="13943">
          <cell r="A13943" t="str">
            <v>371010078All</v>
          </cell>
          <cell r="B13943">
            <v>977</v>
          </cell>
        </row>
        <row r="13944">
          <cell r="A13944" t="str">
            <v>371050078All</v>
          </cell>
          <cell r="B13944">
            <v>977</v>
          </cell>
        </row>
        <row r="13945">
          <cell r="A13945" t="str">
            <v>371550078All</v>
          </cell>
          <cell r="B13945">
            <v>977</v>
          </cell>
        </row>
        <row r="13946">
          <cell r="A13946" t="str">
            <v>371590078All</v>
          </cell>
          <cell r="B13946">
            <v>977</v>
          </cell>
        </row>
        <row r="13947">
          <cell r="A13947" t="str">
            <v>371650078All</v>
          </cell>
          <cell r="B13947">
            <v>977</v>
          </cell>
        </row>
        <row r="13948">
          <cell r="A13948" t="str">
            <v>371790078All</v>
          </cell>
          <cell r="B13948">
            <v>977</v>
          </cell>
        </row>
        <row r="13949">
          <cell r="A13949" t="str">
            <v>371830078All</v>
          </cell>
          <cell r="B13949">
            <v>977</v>
          </cell>
        </row>
        <row r="13950">
          <cell r="A13950" t="str">
            <v>371870078All</v>
          </cell>
          <cell r="B13950">
            <v>977</v>
          </cell>
        </row>
        <row r="13951">
          <cell r="A13951" t="str">
            <v>371950078All</v>
          </cell>
          <cell r="B13951">
            <v>977</v>
          </cell>
        </row>
        <row r="13952">
          <cell r="A13952" t="str">
            <v>380390129All</v>
          </cell>
          <cell r="B13952">
            <v>976</v>
          </cell>
        </row>
        <row r="13953">
          <cell r="A13953" t="str">
            <v>300310067All</v>
          </cell>
          <cell r="B13953">
            <v>971</v>
          </cell>
        </row>
        <row r="13954">
          <cell r="A13954" t="str">
            <v>160210714All</v>
          </cell>
          <cell r="B13954">
            <v>968</v>
          </cell>
        </row>
        <row r="13955">
          <cell r="A13955" t="str">
            <v>380050401All</v>
          </cell>
          <cell r="B13955">
            <v>963</v>
          </cell>
        </row>
        <row r="13956">
          <cell r="A13956" t="str">
            <v>380350401All</v>
          </cell>
          <cell r="B13956">
            <v>963</v>
          </cell>
        </row>
        <row r="13957">
          <cell r="A13957" t="str">
            <v>380630401All</v>
          </cell>
          <cell r="B13957">
            <v>963</v>
          </cell>
        </row>
        <row r="13958">
          <cell r="A13958" t="str">
            <v>380690401All</v>
          </cell>
          <cell r="B13958">
            <v>963</v>
          </cell>
        </row>
        <row r="13959">
          <cell r="A13959" t="str">
            <v>380710401All</v>
          </cell>
          <cell r="B13959">
            <v>963</v>
          </cell>
        </row>
        <row r="13960">
          <cell r="A13960" t="str">
            <v>380990401All</v>
          </cell>
          <cell r="B13960">
            <v>963</v>
          </cell>
        </row>
        <row r="13961">
          <cell r="A13961" t="str">
            <v>380190129All</v>
          </cell>
          <cell r="B13961">
            <v>962</v>
          </cell>
        </row>
        <row r="13962">
          <cell r="A13962" t="str">
            <v>310950078All</v>
          </cell>
          <cell r="B13962">
            <v>956</v>
          </cell>
        </row>
        <row r="13963">
          <cell r="A13963" t="str">
            <v>311690078All</v>
          </cell>
          <cell r="B13963">
            <v>956</v>
          </cell>
        </row>
        <row r="13964">
          <cell r="A13964" t="str">
            <v>380750047GAD/GASAll</v>
          </cell>
          <cell r="B13964">
            <v>956</v>
          </cell>
        </row>
        <row r="13965">
          <cell r="A13965" t="str">
            <v>380750047GARAll</v>
          </cell>
          <cell r="B13965">
            <v>956</v>
          </cell>
        </row>
        <row r="13966">
          <cell r="A13966" t="str">
            <v>180910078All</v>
          </cell>
          <cell r="B13966">
            <v>950</v>
          </cell>
        </row>
        <row r="13967">
          <cell r="A13967" t="str">
            <v>311130078All</v>
          </cell>
          <cell r="B13967">
            <v>949</v>
          </cell>
        </row>
        <row r="13968">
          <cell r="A13968" t="str">
            <v>280270078All</v>
          </cell>
          <cell r="B13968">
            <v>946</v>
          </cell>
        </row>
        <row r="13969">
          <cell r="A13969" t="str">
            <v>280790078All</v>
          </cell>
          <cell r="B13969">
            <v>946</v>
          </cell>
        </row>
        <row r="13970">
          <cell r="A13970" t="str">
            <v>280830078All</v>
          </cell>
          <cell r="B13970">
            <v>946</v>
          </cell>
        </row>
        <row r="13971">
          <cell r="A13971" t="str">
            <v>281190078All</v>
          </cell>
          <cell r="B13971">
            <v>946</v>
          </cell>
        </row>
        <row r="13972">
          <cell r="A13972" t="str">
            <v>281590078All</v>
          </cell>
          <cell r="B13972">
            <v>946</v>
          </cell>
        </row>
        <row r="13973">
          <cell r="A13973" t="str">
            <v>200010711All</v>
          </cell>
          <cell r="B13973">
            <v>945</v>
          </cell>
        </row>
        <row r="13974">
          <cell r="A13974" t="str">
            <v>200030711All</v>
          </cell>
          <cell r="B13974">
            <v>945</v>
          </cell>
        </row>
        <row r="13975">
          <cell r="A13975" t="str">
            <v>200050711All</v>
          </cell>
          <cell r="B13975">
            <v>945</v>
          </cell>
        </row>
        <row r="13976">
          <cell r="A13976" t="str">
            <v>200090711All</v>
          </cell>
          <cell r="B13976">
            <v>945</v>
          </cell>
        </row>
        <row r="13977">
          <cell r="A13977" t="str">
            <v>200110711All</v>
          </cell>
          <cell r="B13977">
            <v>945</v>
          </cell>
        </row>
        <row r="13978">
          <cell r="A13978" t="str">
            <v>200130711All</v>
          </cell>
          <cell r="B13978">
            <v>945</v>
          </cell>
        </row>
        <row r="13979">
          <cell r="A13979" t="str">
            <v>200150711All</v>
          </cell>
          <cell r="B13979">
            <v>945</v>
          </cell>
        </row>
        <row r="13980">
          <cell r="A13980" t="str">
            <v>200170711All</v>
          </cell>
          <cell r="B13980">
            <v>945</v>
          </cell>
        </row>
        <row r="13981">
          <cell r="A13981" t="str">
            <v>200190711All</v>
          </cell>
          <cell r="B13981">
            <v>945</v>
          </cell>
        </row>
        <row r="13982">
          <cell r="A13982" t="str">
            <v>200210711All</v>
          </cell>
          <cell r="B13982">
            <v>945</v>
          </cell>
        </row>
        <row r="13983">
          <cell r="A13983" t="str">
            <v>200230711All</v>
          </cell>
          <cell r="B13983">
            <v>945</v>
          </cell>
        </row>
        <row r="13984">
          <cell r="A13984" t="str">
            <v>200250711All</v>
          </cell>
          <cell r="B13984">
            <v>945</v>
          </cell>
        </row>
        <row r="13985">
          <cell r="A13985" t="str">
            <v>200270711All</v>
          </cell>
          <cell r="B13985">
            <v>945</v>
          </cell>
        </row>
        <row r="13986">
          <cell r="A13986" t="str">
            <v>200290711All</v>
          </cell>
          <cell r="B13986">
            <v>945</v>
          </cell>
        </row>
        <row r="13987">
          <cell r="A13987" t="str">
            <v>200310711All</v>
          </cell>
          <cell r="B13987">
            <v>945</v>
          </cell>
        </row>
        <row r="13988">
          <cell r="A13988" t="str">
            <v>200330711All</v>
          </cell>
          <cell r="B13988">
            <v>945</v>
          </cell>
        </row>
        <row r="13989">
          <cell r="A13989" t="str">
            <v>200350711All</v>
          </cell>
          <cell r="B13989">
            <v>945</v>
          </cell>
        </row>
        <row r="13990">
          <cell r="A13990" t="str">
            <v>200370711All</v>
          </cell>
          <cell r="B13990">
            <v>945</v>
          </cell>
        </row>
        <row r="13991">
          <cell r="A13991" t="str">
            <v>200390711All</v>
          </cell>
          <cell r="B13991">
            <v>945</v>
          </cell>
        </row>
        <row r="13992">
          <cell r="A13992" t="str">
            <v>200410711All</v>
          </cell>
          <cell r="B13992">
            <v>945</v>
          </cell>
        </row>
        <row r="13993">
          <cell r="A13993" t="str">
            <v>200430711All</v>
          </cell>
          <cell r="B13993">
            <v>945</v>
          </cell>
        </row>
        <row r="13994">
          <cell r="A13994" t="str">
            <v>200450711All</v>
          </cell>
          <cell r="B13994">
            <v>945</v>
          </cell>
        </row>
        <row r="13995">
          <cell r="A13995" t="str">
            <v>200470711All</v>
          </cell>
          <cell r="B13995">
            <v>945</v>
          </cell>
        </row>
        <row r="13996">
          <cell r="A13996" t="str">
            <v>200490711All</v>
          </cell>
          <cell r="B13996">
            <v>945</v>
          </cell>
        </row>
        <row r="13997">
          <cell r="A13997" t="str">
            <v>200510711All</v>
          </cell>
          <cell r="B13997">
            <v>945</v>
          </cell>
        </row>
        <row r="13998">
          <cell r="A13998" t="str">
            <v>200530711All</v>
          </cell>
          <cell r="B13998">
            <v>945</v>
          </cell>
        </row>
        <row r="13999">
          <cell r="A13999" t="str">
            <v>200550711All</v>
          </cell>
          <cell r="B13999">
            <v>945</v>
          </cell>
        </row>
        <row r="14000">
          <cell r="A14000" t="str">
            <v>200570711All</v>
          </cell>
          <cell r="B14000">
            <v>945</v>
          </cell>
        </row>
        <row r="14001">
          <cell r="A14001" t="str">
            <v>200590711All</v>
          </cell>
          <cell r="B14001">
            <v>945</v>
          </cell>
        </row>
        <row r="14002">
          <cell r="A14002" t="str">
            <v>200610711All</v>
          </cell>
          <cell r="B14002">
            <v>945</v>
          </cell>
        </row>
        <row r="14003">
          <cell r="A14003" t="str">
            <v>200630711All</v>
          </cell>
          <cell r="B14003">
            <v>945</v>
          </cell>
        </row>
        <row r="14004">
          <cell r="A14004" t="str">
            <v>200650711All</v>
          </cell>
          <cell r="B14004">
            <v>945</v>
          </cell>
        </row>
        <row r="14005">
          <cell r="A14005" t="str">
            <v>200670711All</v>
          </cell>
          <cell r="B14005">
            <v>945</v>
          </cell>
        </row>
        <row r="14006">
          <cell r="A14006" t="str">
            <v>200690711All</v>
          </cell>
          <cell r="B14006">
            <v>945</v>
          </cell>
        </row>
        <row r="14007">
          <cell r="A14007" t="str">
            <v>200710711All</v>
          </cell>
          <cell r="B14007">
            <v>945</v>
          </cell>
        </row>
        <row r="14008">
          <cell r="A14008" t="str">
            <v>200730711All</v>
          </cell>
          <cell r="B14008">
            <v>945</v>
          </cell>
        </row>
        <row r="14009">
          <cell r="A14009" t="str">
            <v>200750711All</v>
          </cell>
          <cell r="B14009">
            <v>945</v>
          </cell>
        </row>
        <row r="14010">
          <cell r="A14010" t="str">
            <v>200770711All</v>
          </cell>
          <cell r="B14010">
            <v>945</v>
          </cell>
        </row>
        <row r="14011">
          <cell r="A14011" t="str">
            <v>200790711All</v>
          </cell>
          <cell r="B14011">
            <v>945</v>
          </cell>
        </row>
        <row r="14012">
          <cell r="A14012" t="str">
            <v>200810711All</v>
          </cell>
          <cell r="B14012">
            <v>945</v>
          </cell>
        </row>
        <row r="14013">
          <cell r="A14013" t="str">
            <v>200830711All</v>
          </cell>
          <cell r="B14013">
            <v>945</v>
          </cell>
        </row>
        <row r="14014">
          <cell r="A14014" t="str">
            <v>200850711All</v>
          </cell>
          <cell r="B14014">
            <v>945</v>
          </cell>
        </row>
        <row r="14015">
          <cell r="A14015" t="str">
            <v>200870711All</v>
          </cell>
          <cell r="B14015">
            <v>945</v>
          </cell>
        </row>
        <row r="14016">
          <cell r="A14016" t="str">
            <v>200890711All</v>
          </cell>
          <cell r="B14016">
            <v>945</v>
          </cell>
        </row>
        <row r="14017">
          <cell r="A14017" t="str">
            <v>200910711All</v>
          </cell>
          <cell r="B14017">
            <v>945</v>
          </cell>
        </row>
        <row r="14018">
          <cell r="A14018" t="str">
            <v>200930711All</v>
          </cell>
          <cell r="B14018">
            <v>945</v>
          </cell>
        </row>
        <row r="14019">
          <cell r="A14019" t="str">
            <v>200950711All</v>
          </cell>
          <cell r="B14019">
            <v>945</v>
          </cell>
        </row>
        <row r="14020">
          <cell r="A14020" t="str">
            <v>200970711All</v>
          </cell>
          <cell r="B14020">
            <v>945</v>
          </cell>
        </row>
        <row r="14021">
          <cell r="A14021" t="str">
            <v>200990711All</v>
          </cell>
          <cell r="B14021">
            <v>945</v>
          </cell>
        </row>
        <row r="14022">
          <cell r="A14022" t="str">
            <v>201010711All</v>
          </cell>
          <cell r="B14022">
            <v>945</v>
          </cell>
        </row>
        <row r="14023">
          <cell r="A14023" t="str">
            <v>201030711All</v>
          </cell>
          <cell r="B14023">
            <v>945</v>
          </cell>
        </row>
        <row r="14024">
          <cell r="A14024" t="str">
            <v>201050711All</v>
          </cell>
          <cell r="B14024">
            <v>945</v>
          </cell>
        </row>
        <row r="14025">
          <cell r="A14025" t="str">
            <v>201070711All</v>
          </cell>
          <cell r="B14025">
            <v>945</v>
          </cell>
        </row>
        <row r="14026">
          <cell r="A14026" t="str">
            <v>201090711All</v>
          </cell>
          <cell r="B14026">
            <v>945</v>
          </cell>
        </row>
        <row r="14027">
          <cell r="A14027" t="str">
            <v>201110711All</v>
          </cell>
          <cell r="B14027">
            <v>945</v>
          </cell>
        </row>
        <row r="14028">
          <cell r="A14028" t="str">
            <v>201130711All</v>
          </cell>
          <cell r="B14028">
            <v>945</v>
          </cell>
        </row>
        <row r="14029">
          <cell r="A14029" t="str">
            <v>201150711All</v>
          </cell>
          <cell r="B14029">
            <v>945</v>
          </cell>
        </row>
        <row r="14030">
          <cell r="A14030" t="str">
            <v>201170711All</v>
          </cell>
          <cell r="B14030">
            <v>945</v>
          </cell>
        </row>
        <row r="14031">
          <cell r="A14031" t="str">
            <v>201190711All</v>
          </cell>
          <cell r="B14031">
            <v>945</v>
          </cell>
        </row>
        <row r="14032">
          <cell r="A14032" t="str">
            <v>201210711All</v>
          </cell>
          <cell r="B14032">
            <v>945</v>
          </cell>
        </row>
        <row r="14033">
          <cell r="A14033" t="str">
            <v>201230711All</v>
          </cell>
          <cell r="B14033">
            <v>945</v>
          </cell>
        </row>
        <row r="14034">
          <cell r="A14034" t="str">
            <v>201250711All</v>
          </cell>
          <cell r="B14034">
            <v>945</v>
          </cell>
        </row>
        <row r="14035">
          <cell r="A14035" t="str">
            <v>201270711All</v>
          </cell>
          <cell r="B14035">
            <v>945</v>
          </cell>
        </row>
        <row r="14036">
          <cell r="A14036" t="str">
            <v>201290711All</v>
          </cell>
          <cell r="B14036">
            <v>945</v>
          </cell>
        </row>
        <row r="14037">
          <cell r="A14037" t="str">
            <v>201310711All</v>
          </cell>
          <cell r="B14037">
            <v>945</v>
          </cell>
        </row>
        <row r="14038">
          <cell r="A14038" t="str">
            <v>201330711All</v>
          </cell>
          <cell r="B14038">
            <v>945</v>
          </cell>
        </row>
        <row r="14039">
          <cell r="A14039" t="str">
            <v>201350711All</v>
          </cell>
          <cell r="B14039">
            <v>945</v>
          </cell>
        </row>
        <row r="14040">
          <cell r="A14040" t="str">
            <v>201370711All</v>
          </cell>
          <cell r="B14040">
            <v>945</v>
          </cell>
        </row>
        <row r="14041">
          <cell r="A14041" t="str">
            <v>201390711All</v>
          </cell>
          <cell r="B14041">
            <v>945</v>
          </cell>
        </row>
        <row r="14042">
          <cell r="A14042" t="str">
            <v>201410711All</v>
          </cell>
          <cell r="B14042">
            <v>945</v>
          </cell>
        </row>
        <row r="14043">
          <cell r="A14043" t="str">
            <v>201430711All</v>
          </cell>
          <cell r="B14043">
            <v>945</v>
          </cell>
        </row>
        <row r="14044">
          <cell r="A14044" t="str">
            <v>201450711All</v>
          </cell>
          <cell r="B14044">
            <v>945</v>
          </cell>
        </row>
        <row r="14045">
          <cell r="A14045" t="str">
            <v>201470711All</v>
          </cell>
          <cell r="B14045">
            <v>945</v>
          </cell>
        </row>
        <row r="14046">
          <cell r="A14046" t="str">
            <v>201490711All</v>
          </cell>
          <cell r="B14046">
            <v>945</v>
          </cell>
        </row>
        <row r="14047">
          <cell r="A14047" t="str">
            <v>201510711All</v>
          </cell>
          <cell r="B14047">
            <v>945</v>
          </cell>
        </row>
        <row r="14048">
          <cell r="A14048" t="str">
            <v>201530711All</v>
          </cell>
          <cell r="B14048">
            <v>945</v>
          </cell>
        </row>
        <row r="14049">
          <cell r="A14049" t="str">
            <v>201550711All</v>
          </cell>
          <cell r="B14049">
            <v>945</v>
          </cell>
        </row>
        <row r="14050">
          <cell r="A14050" t="str">
            <v>201570711All</v>
          </cell>
          <cell r="B14050">
            <v>945</v>
          </cell>
        </row>
        <row r="14051">
          <cell r="A14051" t="str">
            <v>201590711All</v>
          </cell>
          <cell r="B14051">
            <v>945</v>
          </cell>
        </row>
        <row r="14052">
          <cell r="A14052" t="str">
            <v>201610711All</v>
          </cell>
          <cell r="B14052">
            <v>945</v>
          </cell>
        </row>
        <row r="14053">
          <cell r="A14053" t="str">
            <v>201630711All</v>
          </cell>
          <cell r="B14053">
            <v>945</v>
          </cell>
        </row>
        <row r="14054">
          <cell r="A14054" t="str">
            <v>201650711All</v>
          </cell>
          <cell r="B14054">
            <v>945</v>
          </cell>
        </row>
        <row r="14055">
          <cell r="A14055" t="str">
            <v>201670711All</v>
          </cell>
          <cell r="B14055">
            <v>945</v>
          </cell>
        </row>
        <row r="14056">
          <cell r="A14056" t="str">
            <v>201690711All</v>
          </cell>
          <cell r="B14056">
            <v>945</v>
          </cell>
        </row>
        <row r="14057">
          <cell r="A14057" t="str">
            <v>201710711All</v>
          </cell>
          <cell r="B14057">
            <v>945</v>
          </cell>
        </row>
        <row r="14058">
          <cell r="A14058" t="str">
            <v>201730711All</v>
          </cell>
          <cell r="B14058">
            <v>945</v>
          </cell>
        </row>
        <row r="14059">
          <cell r="A14059" t="str">
            <v>201750711All</v>
          </cell>
          <cell r="B14059">
            <v>945</v>
          </cell>
        </row>
        <row r="14060">
          <cell r="A14060" t="str">
            <v>201770711All</v>
          </cell>
          <cell r="B14060">
            <v>945</v>
          </cell>
        </row>
        <row r="14061">
          <cell r="A14061" t="str">
            <v>201790711All</v>
          </cell>
          <cell r="B14061">
            <v>945</v>
          </cell>
        </row>
        <row r="14062">
          <cell r="A14062" t="str">
            <v>201810711All</v>
          </cell>
          <cell r="B14062">
            <v>945</v>
          </cell>
        </row>
        <row r="14063">
          <cell r="A14063" t="str">
            <v>201830711All</v>
          </cell>
          <cell r="B14063">
            <v>945</v>
          </cell>
        </row>
        <row r="14064">
          <cell r="A14064" t="str">
            <v>201850711All</v>
          </cell>
          <cell r="B14064">
            <v>945</v>
          </cell>
        </row>
        <row r="14065">
          <cell r="A14065" t="str">
            <v>201870711All</v>
          </cell>
          <cell r="B14065">
            <v>945</v>
          </cell>
        </row>
        <row r="14066">
          <cell r="A14066" t="str">
            <v>201890711All</v>
          </cell>
          <cell r="B14066">
            <v>945</v>
          </cell>
        </row>
        <row r="14067">
          <cell r="A14067" t="str">
            <v>201910711All</v>
          </cell>
          <cell r="B14067">
            <v>945</v>
          </cell>
        </row>
        <row r="14068">
          <cell r="A14068" t="str">
            <v>201930711All</v>
          </cell>
          <cell r="B14068">
            <v>945</v>
          </cell>
        </row>
        <row r="14069">
          <cell r="A14069" t="str">
            <v>201950711All</v>
          </cell>
          <cell r="B14069">
            <v>945</v>
          </cell>
        </row>
        <row r="14070">
          <cell r="A14070" t="str">
            <v>201970711All</v>
          </cell>
          <cell r="B14070">
            <v>945</v>
          </cell>
        </row>
        <row r="14071">
          <cell r="A14071" t="str">
            <v>201990711All</v>
          </cell>
          <cell r="B14071">
            <v>945</v>
          </cell>
        </row>
        <row r="14072">
          <cell r="A14072" t="str">
            <v>202010711All</v>
          </cell>
          <cell r="B14072">
            <v>945</v>
          </cell>
        </row>
        <row r="14073">
          <cell r="A14073" t="str">
            <v>202030711All</v>
          </cell>
          <cell r="B14073">
            <v>945</v>
          </cell>
        </row>
        <row r="14074">
          <cell r="A14074" t="str">
            <v>202050711All</v>
          </cell>
          <cell r="B14074">
            <v>945</v>
          </cell>
        </row>
        <row r="14075">
          <cell r="A14075" t="str">
            <v>202070711All</v>
          </cell>
          <cell r="B14075">
            <v>945</v>
          </cell>
        </row>
        <row r="14076">
          <cell r="A14076" t="str">
            <v>202090711All</v>
          </cell>
          <cell r="B14076">
            <v>945</v>
          </cell>
        </row>
        <row r="14077">
          <cell r="A14077" t="str">
            <v>230010078All</v>
          </cell>
          <cell r="B14077">
            <v>944.65</v>
          </cell>
        </row>
        <row r="14078">
          <cell r="A14078" t="str">
            <v>230020078All</v>
          </cell>
          <cell r="B14078">
            <v>944.65</v>
          </cell>
        </row>
        <row r="14079">
          <cell r="A14079" t="str">
            <v>230030078All</v>
          </cell>
          <cell r="B14079">
            <v>944.65</v>
          </cell>
        </row>
        <row r="14080">
          <cell r="A14080" t="str">
            <v>230040078All</v>
          </cell>
          <cell r="B14080">
            <v>944.65</v>
          </cell>
        </row>
        <row r="14081">
          <cell r="A14081" t="str">
            <v>230050078All</v>
          </cell>
          <cell r="B14081">
            <v>944.65</v>
          </cell>
        </row>
        <row r="14082">
          <cell r="A14082" t="str">
            <v>230070078All</v>
          </cell>
          <cell r="B14082">
            <v>944.65</v>
          </cell>
        </row>
        <row r="14083">
          <cell r="A14083" t="str">
            <v>230090078All</v>
          </cell>
          <cell r="B14083">
            <v>944.65</v>
          </cell>
        </row>
        <row r="14084">
          <cell r="A14084" t="str">
            <v>230110078All</v>
          </cell>
          <cell r="B14084">
            <v>944.65</v>
          </cell>
        </row>
        <row r="14085">
          <cell r="A14085" t="str">
            <v>230130078All</v>
          </cell>
          <cell r="B14085">
            <v>944.65</v>
          </cell>
        </row>
        <row r="14086">
          <cell r="A14086" t="str">
            <v>230150078All</v>
          </cell>
          <cell r="B14086">
            <v>944.65</v>
          </cell>
        </row>
        <row r="14087">
          <cell r="A14087" t="str">
            <v>230170078All</v>
          </cell>
          <cell r="B14087">
            <v>944.65</v>
          </cell>
        </row>
        <row r="14088">
          <cell r="A14088" t="str">
            <v>230190078All</v>
          </cell>
          <cell r="B14088">
            <v>944.65</v>
          </cell>
        </row>
        <row r="14089">
          <cell r="A14089" t="str">
            <v>230210078All</v>
          </cell>
          <cell r="B14089">
            <v>944.65</v>
          </cell>
        </row>
        <row r="14090">
          <cell r="A14090" t="str">
            <v>230230078All</v>
          </cell>
          <cell r="B14090">
            <v>944.65</v>
          </cell>
        </row>
        <row r="14091">
          <cell r="A14091" t="str">
            <v>230250078All</v>
          </cell>
          <cell r="B14091">
            <v>944.65</v>
          </cell>
        </row>
        <row r="14092">
          <cell r="A14092" t="str">
            <v>230270078All</v>
          </cell>
          <cell r="B14092">
            <v>944.65</v>
          </cell>
        </row>
        <row r="14093">
          <cell r="A14093" t="str">
            <v>230290078All</v>
          </cell>
          <cell r="B14093">
            <v>944.65</v>
          </cell>
        </row>
        <row r="14094">
          <cell r="A14094" t="str">
            <v>230310078All</v>
          </cell>
          <cell r="B14094">
            <v>944.65</v>
          </cell>
        </row>
        <row r="14095">
          <cell r="A14095" t="str">
            <v>160090047GAD/GASAll</v>
          </cell>
          <cell r="B14095">
            <v>943</v>
          </cell>
        </row>
        <row r="14096">
          <cell r="A14096" t="str">
            <v>410590047GAD/GASIrrigated</v>
          </cell>
          <cell r="B14096">
            <v>938</v>
          </cell>
        </row>
        <row r="14097">
          <cell r="A14097" t="str">
            <v>160090047GARAll</v>
          </cell>
          <cell r="B14097">
            <v>937</v>
          </cell>
        </row>
        <row r="14098">
          <cell r="A14098" t="str">
            <v>470310078All</v>
          </cell>
          <cell r="B14098">
            <v>936</v>
          </cell>
        </row>
        <row r="14099">
          <cell r="A14099" t="str">
            <v>470610078All</v>
          </cell>
          <cell r="B14099">
            <v>935</v>
          </cell>
        </row>
        <row r="14100">
          <cell r="A14100" t="str">
            <v>380030129All</v>
          </cell>
          <cell r="B14100">
            <v>934</v>
          </cell>
        </row>
        <row r="14101">
          <cell r="A14101" t="str">
            <v>080330711All</v>
          </cell>
          <cell r="B14101">
            <v>924</v>
          </cell>
        </row>
        <row r="14102">
          <cell r="A14102" t="str">
            <v>500010078All</v>
          </cell>
          <cell r="B14102">
            <v>924</v>
          </cell>
        </row>
        <row r="14103">
          <cell r="A14103" t="str">
            <v>500110078All</v>
          </cell>
          <cell r="B14103">
            <v>924</v>
          </cell>
        </row>
        <row r="14104">
          <cell r="A14104" t="str">
            <v>310350078All</v>
          </cell>
          <cell r="B14104">
            <v>921</v>
          </cell>
        </row>
        <row r="14105">
          <cell r="A14105" t="str">
            <v>310590078All</v>
          </cell>
          <cell r="B14105">
            <v>921</v>
          </cell>
        </row>
        <row r="14106">
          <cell r="A14106" t="str">
            <v>310970078All</v>
          </cell>
          <cell r="B14106">
            <v>921</v>
          </cell>
        </row>
        <row r="14107">
          <cell r="A14107" t="str">
            <v>311270078All</v>
          </cell>
          <cell r="B14107">
            <v>921</v>
          </cell>
        </row>
        <row r="14108">
          <cell r="A14108" t="str">
            <v>311290078All</v>
          </cell>
          <cell r="B14108">
            <v>921</v>
          </cell>
        </row>
        <row r="14109">
          <cell r="A14109" t="str">
            <v>311310078All</v>
          </cell>
          <cell r="B14109">
            <v>921</v>
          </cell>
        </row>
        <row r="14110">
          <cell r="A14110" t="str">
            <v>311330078All</v>
          </cell>
          <cell r="B14110">
            <v>921</v>
          </cell>
        </row>
        <row r="14111">
          <cell r="A14111" t="str">
            <v>311470078All</v>
          </cell>
          <cell r="B14111">
            <v>921</v>
          </cell>
        </row>
        <row r="14112">
          <cell r="A14112" t="str">
            <v>311510078All</v>
          </cell>
          <cell r="B14112">
            <v>921</v>
          </cell>
        </row>
        <row r="14113">
          <cell r="A14113" t="str">
            <v>381010129All</v>
          </cell>
          <cell r="B14113">
            <v>918</v>
          </cell>
        </row>
        <row r="14114">
          <cell r="A14114" t="str">
            <v>380690129All</v>
          </cell>
          <cell r="B14114">
            <v>917</v>
          </cell>
        </row>
        <row r="14115">
          <cell r="A14115" t="str">
            <v>380310129All</v>
          </cell>
          <cell r="B14115">
            <v>914</v>
          </cell>
        </row>
        <row r="14116">
          <cell r="A14116" t="str">
            <v>530630047GAD/GASAll</v>
          </cell>
          <cell r="B14116">
            <v>903</v>
          </cell>
        </row>
        <row r="14117">
          <cell r="A14117" t="str">
            <v>530630047GAD/GASIrrigated</v>
          </cell>
          <cell r="B14117">
            <v>903</v>
          </cell>
        </row>
        <row r="14118">
          <cell r="A14118" t="str">
            <v>310150078All</v>
          </cell>
          <cell r="B14118">
            <v>902</v>
          </cell>
        </row>
        <row r="14119">
          <cell r="A14119" t="str">
            <v>310170078All</v>
          </cell>
          <cell r="B14119">
            <v>902</v>
          </cell>
        </row>
        <row r="14120">
          <cell r="A14120" t="str">
            <v>310670078All</v>
          </cell>
          <cell r="B14120">
            <v>902</v>
          </cell>
        </row>
        <row r="14121">
          <cell r="A14121" t="str">
            <v>310890078All</v>
          </cell>
          <cell r="B14121">
            <v>902</v>
          </cell>
        </row>
        <row r="14122">
          <cell r="A14122" t="str">
            <v>311170078All</v>
          </cell>
          <cell r="B14122">
            <v>902</v>
          </cell>
        </row>
        <row r="14123">
          <cell r="A14123" t="str">
            <v>311490078All</v>
          </cell>
          <cell r="B14123">
            <v>902</v>
          </cell>
        </row>
        <row r="14124">
          <cell r="A14124" t="str">
            <v>160210047GAD/GASAll</v>
          </cell>
          <cell r="B14124">
            <v>901</v>
          </cell>
        </row>
        <row r="14125">
          <cell r="A14125" t="str">
            <v>160550047GAD/GASAll</v>
          </cell>
          <cell r="B14125">
            <v>901</v>
          </cell>
        </row>
        <row r="14126">
          <cell r="A14126" t="str">
            <v>380450711All</v>
          </cell>
          <cell r="B14126">
            <v>899</v>
          </cell>
        </row>
        <row r="14127">
          <cell r="A14127" t="str">
            <v>080110078All</v>
          </cell>
          <cell r="B14127">
            <v>896</v>
          </cell>
        </row>
        <row r="14128">
          <cell r="A14128" t="str">
            <v>310910078All</v>
          </cell>
          <cell r="B14128">
            <v>895</v>
          </cell>
        </row>
        <row r="14129">
          <cell r="A14129" t="str">
            <v>311710078All</v>
          </cell>
          <cell r="B14129">
            <v>895</v>
          </cell>
        </row>
        <row r="14130">
          <cell r="A14130" t="str">
            <v>311830078All</v>
          </cell>
          <cell r="B14130">
            <v>895</v>
          </cell>
        </row>
        <row r="14131">
          <cell r="A14131" t="str">
            <v>300070711All</v>
          </cell>
          <cell r="B14131">
            <v>894</v>
          </cell>
        </row>
        <row r="14132">
          <cell r="A14132" t="str">
            <v>300370711All</v>
          </cell>
          <cell r="B14132">
            <v>894</v>
          </cell>
        </row>
        <row r="14133">
          <cell r="A14133" t="str">
            <v>300490711All</v>
          </cell>
          <cell r="B14133">
            <v>894</v>
          </cell>
        </row>
        <row r="14134">
          <cell r="A14134" t="str">
            <v>300590711All</v>
          </cell>
          <cell r="B14134">
            <v>894</v>
          </cell>
        </row>
        <row r="14135">
          <cell r="A14135" t="str">
            <v>300650711All</v>
          </cell>
          <cell r="B14135">
            <v>894</v>
          </cell>
        </row>
        <row r="14136">
          <cell r="A14136" t="str">
            <v>300690711All</v>
          </cell>
          <cell r="B14136">
            <v>894</v>
          </cell>
        </row>
        <row r="14137">
          <cell r="A14137" t="str">
            <v>301070711All</v>
          </cell>
          <cell r="B14137">
            <v>894</v>
          </cell>
        </row>
        <row r="14138">
          <cell r="A14138" t="str">
            <v>450170078All</v>
          </cell>
          <cell r="B14138">
            <v>893</v>
          </cell>
        </row>
        <row r="14139">
          <cell r="A14139" t="str">
            <v>450210078All</v>
          </cell>
          <cell r="B14139">
            <v>893</v>
          </cell>
        </row>
        <row r="14140">
          <cell r="A14140" t="str">
            <v>450230078All</v>
          </cell>
          <cell r="B14140">
            <v>893</v>
          </cell>
        </row>
        <row r="14141">
          <cell r="A14141" t="str">
            <v>450270078All</v>
          </cell>
          <cell r="B14141">
            <v>893</v>
          </cell>
        </row>
        <row r="14142">
          <cell r="A14142" t="str">
            <v>450370078All</v>
          </cell>
          <cell r="B14142">
            <v>893</v>
          </cell>
        </row>
        <row r="14143">
          <cell r="A14143" t="str">
            <v>450390078All</v>
          </cell>
          <cell r="B14143">
            <v>893</v>
          </cell>
        </row>
        <row r="14144">
          <cell r="A14144" t="str">
            <v>450410711All</v>
          </cell>
          <cell r="B14144">
            <v>893</v>
          </cell>
        </row>
        <row r="14145">
          <cell r="A14145" t="str">
            <v>450450078All</v>
          </cell>
          <cell r="B14145">
            <v>893</v>
          </cell>
        </row>
        <row r="14146">
          <cell r="A14146" t="str">
            <v>450490078All</v>
          </cell>
          <cell r="B14146">
            <v>893</v>
          </cell>
        </row>
        <row r="14147">
          <cell r="A14147" t="str">
            <v>450550078All</v>
          </cell>
          <cell r="B14147">
            <v>893</v>
          </cell>
        </row>
        <row r="14148">
          <cell r="A14148" t="str">
            <v>450570078All</v>
          </cell>
          <cell r="B14148">
            <v>893</v>
          </cell>
        </row>
        <row r="14149">
          <cell r="A14149" t="str">
            <v>450690078All</v>
          </cell>
          <cell r="B14149">
            <v>893</v>
          </cell>
        </row>
        <row r="14150">
          <cell r="A14150" t="str">
            <v>450750078All</v>
          </cell>
          <cell r="B14150">
            <v>893</v>
          </cell>
        </row>
        <row r="14151">
          <cell r="A14151" t="str">
            <v>450770078All</v>
          </cell>
          <cell r="B14151">
            <v>893</v>
          </cell>
        </row>
        <row r="14152">
          <cell r="A14152" t="str">
            <v>450790078All</v>
          </cell>
          <cell r="B14152">
            <v>893</v>
          </cell>
        </row>
        <row r="14153">
          <cell r="A14153" t="str">
            <v>450810078All</v>
          </cell>
          <cell r="B14153">
            <v>893</v>
          </cell>
        </row>
        <row r="14154">
          <cell r="A14154" t="str">
            <v>450830078All</v>
          </cell>
          <cell r="B14154">
            <v>893</v>
          </cell>
        </row>
        <row r="14155">
          <cell r="A14155" t="str">
            <v>450850078All</v>
          </cell>
          <cell r="B14155">
            <v>893</v>
          </cell>
        </row>
        <row r="14156">
          <cell r="A14156" t="str">
            <v>450870078All</v>
          </cell>
          <cell r="B14156">
            <v>893</v>
          </cell>
        </row>
        <row r="14157">
          <cell r="A14157" t="str">
            <v>450890078All</v>
          </cell>
          <cell r="B14157">
            <v>893</v>
          </cell>
        </row>
        <row r="14158">
          <cell r="A14158" t="str">
            <v>380270129All</v>
          </cell>
          <cell r="B14158">
            <v>890</v>
          </cell>
        </row>
        <row r="14159">
          <cell r="A14159" t="str">
            <v>300290711Nonirrigated</v>
          </cell>
          <cell r="B14159">
            <v>888</v>
          </cell>
        </row>
        <row r="14160">
          <cell r="A14160" t="str">
            <v>160210047GARAll</v>
          </cell>
          <cell r="B14160">
            <v>885</v>
          </cell>
        </row>
        <row r="14161">
          <cell r="A14161" t="str">
            <v>160550047GARAll</v>
          </cell>
          <cell r="B14161">
            <v>885</v>
          </cell>
        </row>
        <row r="14162">
          <cell r="A14162" t="str">
            <v>211390078All</v>
          </cell>
          <cell r="B14162">
            <v>883</v>
          </cell>
        </row>
        <row r="14163">
          <cell r="A14163" t="str">
            <v>380170129All</v>
          </cell>
          <cell r="B14163">
            <v>882</v>
          </cell>
        </row>
        <row r="14164">
          <cell r="A14164" t="str">
            <v>380950129All</v>
          </cell>
          <cell r="B14164">
            <v>877</v>
          </cell>
        </row>
        <row r="14165">
          <cell r="A14165" t="str">
            <v>060950078All</v>
          </cell>
          <cell r="B14165">
            <v>874</v>
          </cell>
        </row>
        <row r="14166">
          <cell r="A14166" t="str">
            <v>380030047GAD/GASAll</v>
          </cell>
          <cell r="B14166">
            <v>874</v>
          </cell>
        </row>
        <row r="14167">
          <cell r="A14167" t="str">
            <v>380030047GARAll</v>
          </cell>
          <cell r="B14167">
            <v>874</v>
          </cell>
        </row>
        <row r="14168">
          <cell r="A14168" t="str">
            <v>380050047GAD/GASAll</v>
          </cell>
          <cell r="B14168">
            <v>874</v>
          </cell>
        </row>
        <row r="14169">
          <cell r="A14169" t="str">
            <v>380050047GARAll</v>
          </cell>
          <cell r="B14169">
            <v>874</v>
          </cell>
        </row>
        <row r="14170">
          <cell r="A14170" t="str">
            <v>380090047GAD/GASAll</v>
          </cell>
          <cell r="B14170">
            <v>874</v>
          </cell>
        </row>
        <row r="14171">
          <cell r="A14171" t="str">
            <v>380090047GARAll</v>
          </cell>
          <cell r="B14171">
            <v>874</v>
          </cell>
        </row>
        <row r="14172">
          <cell r="A14172" t="str">
            <v>380130047GAD/GASAll</v>
          </cell>
          <cell r="B14172">
            <v>874</v>
          </cell>
        </row>
        <row r="14173">
          <cell r="A14173" t="str">
            <v>380130047GARAll</v>
          </cell>
          <cell r="B14173">
            <v>874</v>
          </cell>
        </row>
        <row r="14174">
          <cell r="A14174" t="str">
            <v>380170047GAD/GASAll</v>
          </cell>
          <cell r="B14174">
            <v>874</v>
          </cell>
        </row>
        <row r="14175">
          <cell r="A14175" t="str">
            <v>380170047GARAll</v>
          </cell>
          <cell r="B14175">
            <v>874</v>
          </cell>
        </row>
        <row r="14176">
          <cell r="A14176" t="str">
            <v>380190047GAD/GASAll</v>
          </cell>
          <cell r="B14176">
            <v>874</v>
          </cell>
        </row>
        <row r="14177">
          <cell r="A14177" t="str">
            <v>380190047GARAll</v>
          </cell>
          <cell r="B14177">
            <v>874</v>
          </cell>
        </row>
        <row r="14178">
          <cell r="A14178" t="str">
            <v>380210047GAD/GASAll</v>
          </cell>
          <cell r="B14178">
            <v>874</v>
          </cell>
        </row>
        <row r="14179">
          <cell r="A14179" t="str">
            <v>380210047GARAll</v>
          </cell>
          <cell r="B14179">
            <v>874</v>
          </cell>
        </row>
        <row r="14180">
          <cell r="A14180" t="str">
            <v>380230047GARAll</v>
          </cell>
          <cell r="B14180">
            <v>874</v>
          </cell>
        </row>
        <row r="14181">
          <cell r="A14181" t="str">
            <v>380270047GAD/GASAll</v>
          </cell>
          <cell r="B14181">
            <v>874</v>
          </cell>
        </row>
        <row r="14182">
          <cell r="A14182" t="str">
            <v>380270047GARAll</v>
          </cell>
          <cell r="B14182">
            <v>874</v>
          </cell>
        </row>
        <row r="14183">
          <cell r="A14183" t="str">
            <v>380310047GAD/GASAll</v>
          </cell>
          <cell r="B14183">
            <v>874</v>
          </cell>
        </row>
        <row r="14184">
          <cell r="A14184" t="str">
            <v>380310047GARAll</v>
          </cell>
          <cell r="B14184">
            <v>874</v>
          </cell>
        </row>
        <row r="14185">
          <cell r="A14185" t="str">
            <v>380350047GAD/GASAll</v>
          </cell>
          <cell r="B14185">
            <v>874</v>
          </cell>
        </row>
        <row r="14186">
          <cell r="A14186" t="str">
            <v>380350047GARAll</v>
          </cell>
          <cell r="B14186">
            <v>874</v>
          </cell>
        </row>
        <row r="14187">
          <cell r="A14187" t="str">
            <v>380390047GAD/GASAll</v>
          </cell>
          <cell r="B14187">
            <v>874</v>
          </cell>
        </row>
        <row r="14188">
          <cell r="A14188" t="str">
            <v>380390047GARAll</v>
          </cell>
          <cell r="B14188">
            <v>874</v>
          </cell>
        </row>
        <row r="14189">
          <cell r="A14189" t="str">
            <v>380430047GAD/GASAll</v>
          </cell>
          <cell r="B14189">
            <v>874</v>
          </cell>
        </row>
        <row r="14190">
          <cell r="A14190" t="str">
            <v>380430047GARAll</v>
          </cell>
          <cell r="B14190">
            <v>874</v>
          </cell>
        </row>
        <row r="14191">
          <cell r="A14191" t="str">
            <v>380450047GAD/GASAll</v>
          </cell>
          <cell r="B14191">
            <v>874</v>
          </cell>
        </row>
        <row r="14192">
          <cell r="A14192" t="str">
            <v>380450047GARAll</v>
          </cell>
          <cell r="B14192">
            <v>874</v>
          </cell>
        </row>
        <row r="14193">
          <cell r="A14193" t="str">
            <v>380470047GAD/GASAll</v>
          </cell>
          <cell r="B14193">
            <v>874</v>
          </cell>
        </row>
        <row r="14194">
          <cell r="A14194" t="str">
            <v>380470047GARAll</v>
          </cell>
          <cell r="B14194">
            <v>874</v>
          </cell>
        </row>
        <row r="14195">
          <cell r="A14195" t="str">
            <v>380490047GAD/GASAll</v>
          </cell>
          <cell r="B14195">
            <v>874</v>
          </cell>
        </row>
        <row r="14196">
          <cell r="A14196" t="str">
            <v>380490047GARAll</v>
          </cell>
          <cell r="B14196">
            <v>874</v>
          </cell>
        </row>
        <row r="14197">
          <cell r="A14197" t="str">
            <v>380510047GAD/GASAll</v>
          </cell>
          <cell r="B14197">
            <v>874</v>
          </cell>
        </row>
        <row r="14198">
          <cell r="A14198" t="str">
            <v>380510047GARAll</v>
          </cell>
          <cell r="B14198">
            <v>874</v>
          </cell>
        </row>
        <row r="14199">
          <cell r="A14199" t="str">
            <v>380630047GAD/GASAll</v>
          </cell>
          <cell r="B14199">
            <v>874</v>
          </cell>
        </row>
        <row r="14200">
          <cell r="A14200" t="str">
            <v>380630047GARAll</v>
          </cell>
          <cell r="B14200">
            <v>874</v>
          </cell>
        </row>
        <row r="14201">
          <cell r="A14201" t="str">
            <v>380670047GAD/GASAll</v>
          </cell>
          <cell r="B14201">
            <v>874</v>
          </cell>
        </row>
        <row r="14202">
          <cell r="A14202" t="str">
            <v>380670047GARAll</v>
          </cell>
          <cell r="B14202">
            <v>874</v>
          </cell>
        </row>
        <row r="14203">
          <cell r="A14203" t="str">
            <v>380690047GAD/GASAll</v>
          </cell>
          <cell r="B14203">
            <v>874</v>
          </cell>
        </row>
        <row r="14204">
          <cell r="A14204" t="str">
            <v>380690047GARAll</v>
          </cell>
          <cell r="B14204">
            <v>874</v>
          </cell>
        </row>
        <row r="14205">
          <cell r="A14205" t="str">
            <v>380710047GAD/GASAll</v>
          </cell>
          <cell r="B14205">
            <v>874</v>
          </cell>
        </row>
        <row r="14206">
          <cell r="A14206" t="str">
            <v>380710047GARAll</v>
          </cell>
          <cell r="B14206">
            <v>874</v>
          </cell>
        </row>
        <row r="14207">
          <cell r="A14207" t="str">
            <v>380730047GAD/GASAll</v>
          </cell>
          <cell r="B14207">
            <v>874</v>
          </cell>
        </row>
        <row r="14208">
          <cell r="A14208" t="str">
            <v>380730047GARAll</v>
          </cell>
          <cell r="B14208">
            <v>874</v>
          </cell>
        </row>
        <row r="14209">
          <cell r="A14209" t="str">
            <v>380770047GAD/GASAll</v>
          </cell>
          <cell r="B14209">
            <v>874</v>
          </cell>
        </row>
        <row r="14210">
          <cell r="A14210" t="str">
            <v>380770047GARAll</v>
          </cell>
          <cell r="B14210">
            <v>874</v>
          </cell>
        </row>
        <row r="14211">
          <cell r="A14211" t="str">
            <v>380790047GAD/GASAll</v>
          </cell>
          <cell r="B14211">
            <v>874</v>
          </cell>
        </row>
        <row r="14212">
          <cell r="A14212" t="str">
            <v>380790047GARAll</v>
          </cell>
          <cell r="B14212">
            <v>874</v>
          </cell>
        </row>
        <row r="14213">
          <cell r="A14213" t="str">
            <v>380810047GAD/GASAll</v>
          </cell>
          <cell r="B14213">
            <v>874</v>
          </cell>
        </row>
        <row r="14214">
          <cell r="A14214" t="str">
            <v>380810047GARAll</v>
          </cell>
          <cell r="B14214">
            <v>874</v>
          </cell>
        </row>
        <row r="14215">
          <cell r="A14215" t="str">
            <v>380830047GAD/GASAll</v>
          </cell>
          <cell r="B14215">
            <v>874</v>
          </cell>
        </row>
        <row r="14216">
          <cell r="A14216" t="str">
            <v>380830047GARAll</v>
          </cell>
          <cell r="B14216">
            <v>874</v>
          </cell>
        </row>
        <row r="14217">
          <cell r="A14217" t="str">
            <v>380910047GAD/GASAll</v>
          </cell>
          <cell r="B14217">
            <v>874</v>
          </cell>
        </row>
        <row r="14218">
          <cell r="A14218" t="str">
            <v>380910047GARAll</v>
          </cell>
          <cell r="B14218">
            <v>874</v>
          </cell>
        </row>
        <row r="14219">
          <cell r="A14219" t="str">
            <v>380930047GAD/GASAll</v>
          </cell>
          <cell r="B14219">
            <v>874</v>
          </cell>
        </row>
        <row r="14220">
          <cell r="A14220" t="str">
            <v>380930047GARAll</v>
          </cell>
          <cell r="B14220">
            <v>874</v>
          </cell>
        </row>
        <row r="14221">
          <cell r="A14221" t="str">
            <v>380950047GAD/GASAll</v>
          </cell>
          <cell r="B14221">
            <v>874</v>
          </cell>
        </row>
        <row r="14222">
          <cell r="A14222" t="str">
            <v>380950047GARAll</v>
          </cell>
          <cell r="B14222">
            <v>874</v>
          </cell>
        </row>
        <row r="14223">
          <cell r="A14223" t="str">
            <v>380970047GAD/GASAll</v>
          </cell>
          <cell r="B14223">
            <v>874</v>
          </cell>
        </row>
        <row r="14224">
          <cell r="A14224" t="str">
            <v>380970047GARAll</v>
          </cell>
          <cell r="B14224">
            <v>874</v>
          </cell>
        </row>
        <row r="14225">
          <cell r="A14225" t="str">
            <v>380990047GAD/GASAll</v>
          </cell>
          <cell r="B14225">
            <v>874</v>
          </cell>
        </row>
        <row r="14226">
          <cell r="A14226" t="str">
            <v>380990047GARAll</v>
          </cell>
          <cell r="B14226">
            <v>874</v>
          </cell>
        </row>
        <row r="14227">
          <cell r="A14227" t="str">
            <v>381030047GAD/GASAll</v>
          </cell>
          <cell r="B14227">
            <v>874</v>
          </cell>
        </row>
        <row r="14228">
          <cell r="A14228" t="str">
            <v>381030047GARAll</v>
          </cell>
          <cell r="B14228">
            <v>874</v>
          </cell>
        </row>
        <row r="14229">
          <cell r="A14229" t="str">
            <v>300730067Irrigated</v>
          </cell>
          <cell r="B14229">
            <v>870</v>
          </cell>
        </row>
        <row r="14230">
          <cell r="A14230" t="str">
            <v>380150129All</v>
          </cell>
          <cell r="B14230">
            <v>869</v>
          </cell>
        </row>
        <row r="14231">
          <cell r="A14231" t="str">
            <v>400450711All</v>
          </cell>
          <cell r="B14231">
            <v>869</v>
          </cell>
        </row>
        <row r="14232">
          <cell r="A14232" t="str">
            <v>400590711All</v>
          </cell>
          <cell r="B14232">
            <v>869</v>
          </cell>
        </row>
        <row r="14233">
          <cell r="A14233" t="str">
            <v>380570047GAD/GASAll</v>
          </cell>
          <cell r="B14233">
            <v>865</v>
          </cell>
        </row>
        <row r="14234">
          <cell r="A14234" t="str">
            <v>380570047GARAll</v>
          </cell>
          <cell r="B14234">
            <v>865</v>
          </cell>
        </row>
        <row r="14235">
          <cell r="A14235" t="str">
            <v>380650047GAD/GASAll</v>
          </cell>
          <cell r="B14235">
            <v>865</v>
          </cell>
        </row>
        <row r="14236">
          <cell r="A14236" t="str">
            <v>380650047GARAll</v>
          </cell>
          <cell r="B14236">
            <v>865</v>
          </cell>
        </row>
        <row r="14237">
          <cell r="A14237" t="str">
            <v>380830129All</v>
          </cell>
          <cell r="B14237">
            <v>864</v>
          </cell>
        </row>
        <row r="14238">
          <cell r="A14238" t="str">
            <v>060110078All</v>
          </cell>
          <cell r="B14238">
            <v>863</v>
          </cell>
        </row>
        <row r="14239">
          <cell r="A14239" t="str">
            <v>400070078Irrigated</v>
          </cell>
          <cell r="B14239">
            <v>863</v>
          </cell>
        </row>
        <row r="14240">
          <cell r="A14240" t="str">
            <v>400430078Irrigated</v>
          </cell>
          <cell r="B14240">
            <v>863</v>
          </cell>
        </row>
        <row r="14241">
          <cell r="A14241" t="str">
            <v>290250078All</v>
          </cell>
          <cell r="B14241">
            <v>861</v>
          </cell>
        </row>
        <row r="14242">
          <cell r="A14242" t="str">
            <v>290370078All</v>
          </cell>
          <cell r="B14242">
            <v>861</v>
          </cell>
        </row>
        <row r="14243">
          <cell r="A14243" t="str">
            <v>290510078All</v>
          </cell>
          <cell r="B14243">
            <v>861</v>
          </cell>
        </row>
        <row r="14244">
          <cell r="A14244" t="str">
            <v>290690078All</v>
          </cell>
          <cell r="B14244">
            <v>861</v>
          </cell>
        </row>
        <row r="14245">
          <cell r="A14245" t="str">
            <v>290710078All</v>
          </cell>
          <cell r="B14245">
            <v>861</v>
          </cell>
        </row>
        <row r="14246">
          <cell r="A14246" t="str">
            <v>290990078All</v>
          </cell>
          <cell r="B14246">
            <v>861</v>
          </cell>
        </row>
        <row r="14247">
          <cell r="A14247" t="str">
            <v>291330078All</v>
          </cell>
          <cell r="B14247">
            <v>861</v>
          </cell>
        </row>
        <row r="14248">
          <cell r="A14248" t="str">
            <v>291430078All</v>
          </cell>
          <cell r="B14248">
            <v>861</v>
          </cell>
        </row>
        <row r="14249">
          <cell r="A14249" t="str">
            <v>291550078All</v>
          </cell>
          <cell r="B14249">
            <v>861</v>
          </cell>
        </row>
        <row r="14250">
          <cell r="A14250" t="str">
            <v>291750078All</v>
          </cell>
          <cell r="B14250">
            <v>861</v>
          </cell>
        </row>
        <row r="14251">
          <cell r="A14251" t="str">
            <v>292010078All</v>
          </cell>
          <cell r="B14251">
            <v>861</v>
          </cell>
        </row>
        <row r="14252">
          <cell r="A14252" t="str">
            <v>292070078All</v>
          </cell>
          <cell r="B14252">
            <v>861</v>
          </cell>
        </row>
        <row r="14253">
          <cell r="A14253" t="str">
            <v>300210711All</v>
          </cell>
          <cell r="B14253">
            <v>860</v>
          </cell>
        </row>
        <row r="14254">
          <cell r="A14254" t="str">
            <v>300330711All</v>
          </cell>
          <cell r="B14254">
            <v>860</v>
          </cell>
        </row>
        <row r="14255">
          <cell r="A14255" t="str">
            <v>300550711All</v>
          </cell>
          <cell r="B14255">
            <v>860</v>
          </cell>
        </row>
        <row r="14256">
          <cell r="A14256" t="str">
            <v>380210711All</v>
          </cell>
          <cell r="B14256">
            <v>856</v>
          </cell>
        </row>
        <row r="14257">
          <cell r="A14257" t="str">
            <v>450850079All</v>
          </cell>
          <cell r="B14257">
            <v>856</v>
          </cell>
        </row>
        <row r="14258">
          <cell r="A14258" t="str">
            <v>400830711All</v>
          </cell>
          <cell r="B14258">
            <v>853</v>
          </cell>
        </row>
        <row r="14259">
          <cell r="A14259" t="str">
            <v>130010078All</v>
          </cell>
          <cell r="B14259">
            <v>852</v>
          </cell>
        </row>
        <row r="14260">
          <cell r="A14260" t="str">
            <v>130030078All</v>
          </cell>
          <cell r="B14260">
            <v>852</v>
          </cell>
        </row>
        <row r="14261">
          <cell r="A14261" t="str">
            <v>130050078All</v>
          </cell>
          <cell r="B14261">
            <v>852</v>
          </cell>
        </row>
        <row r="14262">
          <cell r="A14262" t="str">
            <v>130070078All</v>
          </cell>
          <cell r="B14262">
            <v>852</v>
          </cell>
        </row>
        <row r="14263">
          <cell r="A14263" t="str">
            <v>130090078All</v>
          </cell>
          <cell r="B14263">
            <v>852</v>
          </cell>
        </row>
        <row r="14264">
          <cell r="A14264" t="str">
            <v>130110078All</v>
          </cell>
          <cell r="B14264">
            <v>852</v>
          </cell>
        </row>
        <row r="14265">
          <cell r="A14265" t="str">
            <v>130130078All</v>
          </cell>
          <cell r="B14265">
            <v>852</v>
          </cell>
        </row>
        <row r="14266">
          <cell r="A14266" t="str">
            <v>130150078All</v>
          </cell>
          <cell r="B14266">
            <v>852</v>
          </cell>
        </row>
        <row r="14267">
          <cell r="A14267" t="str">
            <v>130170078All</v>
          </cell>
          <cell r="B14267">
            <v>852</v>
          </cell>
        </row>
        <row r="14268">
          <cell r="A14268" t="str">
            <v>130190078All</v>
          </cell>
          <cell r="B14268">
            <v>852</v>
          </cell>
        </row>
        <row r="14269">
          <cell r="A14269" t="str">
            <v>130210078All</v>
          </cell>
          <cell r="B14269">
            <v>852</v>
          </cell>
        </row>
        <row r="14270">
          <cell r="A14270" t="str">
            <v>130230078All</v>
          </cell>
          <cell r="B14270">
            <v>852</v>
          </cell>
        </row>
        <row r="14271">
          <cell r="A14271" t="str">
            <v>130250078All</v>
          </cell>
          <cell r="B14271">
            <v>852</v>
          </cell>
        </row>
        <row r="14272">
          <cell r="A14272" t="str">
            <v>130270078All</v>
          </cell>
          <cell r="B14272">
            <v>852</v>
          </cell>
        </row>
        <row r="14273">
          <cell r="A14273" t="str">
            <v>130290078All</v>
          </cell>
          <cell r="B14273">
            <v>852</v>
          </cell>
        </row>
        <row r="14274">
          <cell r="A14274" t="str">
            <v>130310078All</v>
          </cell>
          <cell r="B14274">
            <v>852</v>
          </cell>
        </row>
        <row r="14275">
          <cell r="A14275" t="str">
            <v>130330078All</v>
          </cell>
          <cell r="B14275">
            <v>852</v>
          </cell>
        </row>
        <row r="14276">
          <cell r="A14276" t="str">
            <v>130350078All</v>
          </cell>
          <cell r="B14276">
            <v>852</v>
          </cell>
        </row>
        <row r="14277">
          <cell r="A14277" t="str">
            <v>130370078All</v>
          </cell>
          <cell r="B14277">
            <v>852</v>
          </cell>
        </row>
        <row r="14278">
          <cell r="A14278" t="str">
            <v>130390078All</v>
          </cell>
          <cell r="B14278">
            <v>852</v>
          </cell>
        </row>
        <row r="14279">
          <cell r="A14279" t="str">
            <v>130430078All</v>
          </cell>
          <cell r="B14279">
            <v>852</v>
          </cell>
        </row>
        <row r="14280">
          <cell r="A14280" t="str">
            <v>130450078All</v>
          </cell>
          <cell r="B14280">
            <v>852</v>
          </cell>
        </row>
        <row r="14281">
          <cell r="A14281" t="str">
            <v>130470078All</v>
          </cell>
          <cell r="B14281">
            <v>852</v>
          </cell>
        </row>
        <row r="14282">
          <cell r="A14282" t="str">
            <v>130490078All</v>
          </cell>
          <cell r="B14282">
            <v>852</v>
          </cell>
        </row>
        <row r="14283">
          <cell r="A14283" t="str">
            <v>130510078All</v>
          </cell>
          <cell r="B14283">
            <v>852</v>
          </cell>
        </row>
        <row r="14284">
          <cell r="A14284" t="str">
            <v>130530078All</v>
          </cell>
          <cell r="B14284">
            <v>852</v>
          </cell>
        </row>
        <row r="14285">
          <cell r="A14285" t="str">
            <v>130550078All</v>
          </cell>
          <cell r="B14285">
            <v>852</v>
          </cell>
        </row>
        <row r="14286">
          <cell r="A14286" t="str">
            <v>130570078All</v>
          </cell>
          <cell r="B14286">
            <v>852</v>
          </cell>
        </row>
        <row r="14287">
          <cell r="A14287" t="str">
            <v>130590078All</v>
          </cell>
          <cell r="B14287">
            <v>852</v>
          </cell>
        </row>
        <row r="14288">
          <cell r="A14288" t="str">
            <v>130610078All</v>
          </cell>
          <cell r="B14288">
            <v>852</v>
          </cell>
        </row>
        <row r="14289">
          <cell r="A14289" t="str">
            <v>130630078All</v>
          </cell>
          <cell r="B14289">
            <v>852</v>
          </cell>
        </row>
        <row r="14290">
          <cell r="A14290" t="str">
            <v>130650078All</v>
          </cell>
          <cell r="B14290">
            <v>852</v>
          </cell>
        </row>
        <row r="14291">
          <cell r="A14291" t="str">
            <v>130670078All</v>
          </cell>
          <cell r="B14291">
            <v>852</v>
          </cell>
        </row>
        <row r="14292">
          <cell r="A14292" t="str">
            <v>130690078All</v>
          </cell>
          <cell r="B14292">
            <v>852</v>
          </cell>
        </row>
        <row r="14293">
          <cell r="A14293" t="str">
            <v>130710078All</v>
          </cell>
          <cell r="B14293">
            <v>852</v>
          </cell>
        </row>
        <row r="14294">
          <cell r="A14294" t="str">
            <v>130730078All</v>
          </cell>
          <cell r="B14294">
            <v>852</v>
          </cell>
        </row>
        <row r="14295">
          <cell r="A14295" t="str">
            <v>130750078All</v>
          </cell>
          <cell r="B14295">
            <v>852</v>
          </cell>
        </row>
        <row r="14296">
          <cell r="A14296" t="str">
            <v>130770078All</v>
          </cell>
          <cell r="B14296">
            <v>852</v>
          </cell>
        </row>
        <row r="14297">
          <cell r="A14297" t="str">
            <v>130790078All</v>
          </cell>
          <cell r="B14297">
            <v>852</v>
          </cell>
        </row>
        <row r="14298">
          <cell r="A14298" t="str">
            <v>130810078All</v>
          </cell>
          <cell r="B14298">
            <v>852</v>
          </cell>
        </row>
        <row r="14299">
          <cell r="A14299" t="str">
            <v>130830078All</v>
          </cell>
          <cell r="B14299">
            <v>852</v>
          </cell>
        </row>
        <row r="14300">
          <cell r="A14300" t="str">
            <v>130850078All</v>
          </cell>
          <cell r="B14300">
            <v>852</v>
          </cell>
        </row>
        <row r="14301">
          <cell r="A14301" t="str">
            <v>130870078All</v>
          </cell>
          <cell r="B14301">
            <v>852</v>
          </cell>
        </row>
        <row r="14302">
          <cell r="A14302" t="str">
            <v>130890078All</v>
          </cell>
          <cell r="B14302">
            <v>852</v>
          </cell>
        </row>
        <row r="14303">
          <cell r="A14303" t="str">
            <v>130910078All</v>
          </cell>
          <cell r="B14303">
            <v>852</v>
          </cell>
        </row>
        <row r="14304">
          <cell r="A14304" t="str">
            <v>130930078All</v>
          </cell>
          <cell r="B14304">
            <v>852</v>
          </cell>
        </row>
        <row r="14305">
          <cell r="A14305" t="str">
            <v>130950078All</v>
          </cell>
          <cell r="B14305">
            <v>852</v>
          </cell>
        </row>
        <row r="14306">
          <cell r="A14306" t="str">
            <v>130970078All</v>
          </cell>
          <cell r="B14306">
            <v>852</v>
          </cell>
        </row>
        <row r="14307">
          <cell r="A14307" t="str">
            <v>130990078All</v>
          </cell>
          <cell r="B14307">
            <v>852</v>
          </cell>
        </row>
        <row r="14308">
          <cell r="A14308" t="str">
            <v>131010078All</v>
          </cell>
          <cell r="B14308">
            <v>852</v>
          </cell>
        </row>
        <row r="14309">
          <cell r="A14309" t="str">
            <v>131030078All</v>
          </cell>
          <cell r="B14309">
            <v>852</v>
          </cell>
        </row>
        <row r="14310">
          <cell r="A14310" t="str">
            <v>131050078All</v>
          </cell>
          <cell r="B14310">
            <v>852</v>
          </cell>
        </row>
        <row r="14311">
          <cell r="A14311" t="str">
            <v>131070078All</v>
          </cell>
          <cell r="B14311">
            <v>852</v>
          </cell>
        </row>
        <row r="14312">
          <cell r="A14312" t="str">
            <v>131090078All</v>
          </cell>
          <cell r="B14312">
            <v>852</v>
          </cell>
        </row>
        <row r="14313">
          <cell r="A14313" t="str">
            <v>131110078All</v>
          </cell>
          <cell r="B14313">
            <v>852</v>
          </cell>
        </row>
        <row r="14314">
          <cell r="A14314" t="str">
            <v>131130078All</v>
          </cell>
          <cell r="B14314">
            <v>852</v>
          </cell>
        </row>
        <row r="14315">
          <cell r="A14315" t="str">
            <v>131150078All</v>
          </cell>
          <cell r="B14315">
            <v>852</v>
          </cell>
        </row>
        <row r="14316">
          <cell r="A14316" t="str">
            <v>131170078All</v>
          </cell>
          <cell r="B14316">
            <v>852</v>
          </cell>
        </row>
        <row r="14317">
          <cell r="A14317" t="str">
            <v>131190078All</v>
          </cell>
          <cell r="B14317">
            <v>852</v>
          </cell>
        </row>
        <row r="14318">
          <cell r="A14318" t="str">
            <v>131210078All</v>
          </cell>
          <cell r="B14318">
            <v>852</v>
          </cell>
        </row>
        <row r="14319">
          <cell r="A14319" t="str">
            <v>131230078All</v>
          </cell>
          <cell r="B14319">
            <v>852</v>
          </cell>
        </row>
        <row r="14320">
          <cell r="A14320" t="str">
            <v>131250078All</v>
          </cell>
          <cell r="B14320">
            <v>852</v>
          </cell>
        </row>
        <row r="14321">
          <cell r="A14321" t="str">
            <v>131270078All</v>
          </cell>
          <cell r="B14321">
            <v>852</v>
          </cell>
        </row>
        <row r="14322">
          <cell r="A14322" t="str">
            <v>131290078All</v>
          </cell>
          <cell r="B14322">
            <v>852</v>
          </cell>
        </row>
        <row r="14323">
          <cell r="A14323" t="str">
            <v>131310078All</v>
          </cell>
          <cell r="B14323">
            <v>852</v>
          </cell>
        </row>
        <row r="14324">
          <cell r="A14324" t="str">
            <v>131330078All</v>
          </cell>
          <cell r="B14324">
            <v>852</v>
          </cell>
        </row>
        <row r="14325">
          <cell r="A14325" t="str">
            <v>131350078All</v>
          </cell>
          <cell r="B14325">
            <v>852</v>
          </cell>
        </row>
        <row r="14326">
          <cell r="A14326" t="str">
            <v>131370078All</v>
          </cell>
          <cell r="B14326">
            <v>852</v>
          </cell>
        </row>
        <row r="14327">
          <cell r="A14327" t="str">
            <v>131390078All</v>
          </cell>
          <cell r="B14327">
            <v>852</v>
          </cell>
        </row>
        <row r="14328">
          <cell r="A14328" t="str">
            <v>131410078All</v>
          </cell>
          <cell r="B14328">
            <v>852</v>
          </cell>
        </row>
        <row r="14329">
          <cell r="A14329" t="str">
            <v>131430078All</v>
          </cell>
          <cell r="B14329">
            <v>852</v>
          </cell>
        </row>
        <row r="14330">
          <cell r="A14330" t="str">
            <v>131450078All</v>
          </cell>
          <cell r="B14330">
            <v>852</v>
          </cell>
        </row>
        <row r="14331">
          <cell r="A14331" t="str">
            <v>131470078All</v>
          </cell>
          <cell r="B14331">
            <v>852</v>
          </cell>
        </row>
        <row r="14332">
          <cell r="A14332" t="str">
            <v>131490078All</v>
          </cell>
          <cell r="B14332">
            <v>852</v>
          </cell>
        </row>
        <row r="14333">
          <cell r="A14333" t="str">
            <v>131510078All</v>
          </cell>
          <cell r="B14333">
            <v>852</v>
          </cell>
        </row>
        <row r="14334">
          <cell r="A14334" t="str">
            <v>131530078All</v>
          </cell>
          <cell r="B14334">
            <v>852</v>
          </cell>
        </row>
        <row r="14335">
          <cell r="A14335" t="str">
            <v>131550078All</v>
          </cell>
          <cell r="B14335">
            <v>852</v>
          </cell>
        </row>
        <row r="14336">
          <cell r="A14336" t="str">
            <v>131570078All</v>
          </cell>
          <cell r="B14336">
            <v>852</v>
          </cell>
        </row>
        <row r="14337">
          <cell r="A14337" t="str">
            <v>131590078All</v>
          </cell>
          <cell r="B14337">
            <v>852</v>
          </cell>
        </row>
        <row r="14338">
          <cell r="A14338" t="str">
            <v>131610078All</v>
          </cell>
          <cell r="B14338">
            <v>852</v>
          </cell>
        </row>
        <row r="14339">
          <cell r="A14339" t="str">
            <v>131630078All</v>
          </cell>
          <cell r="B14339">
            <v>852</v>
          </cell>
        </row>
        <row r="14340">
          <cell r="A14340" t="str">
            <v>131650078All</v>
          </cell>
          <cell r="B14340">
            <v>852</v>
          </cell>
        </row>
        <row r="14341">
          <cell r="A14341" t="str">
            <v>131670078All</v>
          </cell>
          <cell r="B14341">
            <v>852</v>
          </cell>
        </row>
        <row r="14342">
          <cell r="A14342" t="str">
            <v>131690078All</v>
          </cell>
          <cell r="B14342">
            <v>852</v>
          </cell>
        </row>
        <row r="14343">
          <cell r="A14343" t="str">
            <v>131710078All</v>
          </cell>
          <cell r="B14343">
            <v>852</v>
          </cell>
        </row>
        <row r="14344">
          <cell r="A14344" t="str">
            <v>131730078All</v>
          </cell>
          <cell r="B14344">
            <v>852</v>
          </cell>
        </row>
        <row r="14345">
          <cell r="A14345" t="str">
            <v>131750078All</v>
          </cell>
          <cell r="B14345">
            <v>852</v>
          </cell>
        </row>
        <row r="14346">
          <cell r="A14346" t="str">
            <v>131770078All</v>
          </cell>
          <cell r="B14346">
            <v>852</v>
          </cell>
        </row>
        <row r="14347">
          <cell r="A14347" t="str">
            <v>131790078All</v>
          </cell>
          <cell r="B14347">
            <v>852</v>
          </cell>
        </row>
        <row r="14348">
          <cell r="A14348" t="str">
            <v>131810078All</v>
          </cell>
          <cell r="B14348">
            <v>852</v>
          </cell>
        </row>
        <row r="14349">
          <cell r="A14349" t="str">
            <v>131830078All</v>
          </cell>
          <cell r="B14349">
            <v>852</v>
          </cell>
        </row>
        <row r="14350">
          <cell r="A14350" t="str">
            <v>131850078All</v>
          </cell>
          <cell r="B14350">
            <v>852</v>
          </cell>
        </row>
        <row r="14351">
          <cell r="A14351" t="str">
            <v>131870078All</v>
          </cell>
          <cell r="B14351">
            <v>852</v>
          </cell>
        </row>
        <row r="14352">
          <cell r="A14352" t="str">
            <v>131890078All</v>
          </cell>
          <cell r="B14352">
            <v>852</v>
          </cell>
        </row>
        <row r="14353">
          <cell r="A14353" t="str">
            <v>131910078All</v>
          </cell>
          <cell r="B14353">
            <v>852</v>
          </cell>
        </row>
        <row r="14354">
          <cell r="A14354" t="str">
            <v>131930078All</v>
          </cell>
          <cell r="B14354">
            <v>852</v>
          </cell>
        </row>
        <row r="14355">
          <cell r="A14355" t="str">
            <v>131950078All</v>
          </cell>
          <cell r="B14355">
            <v>852</v>
          </cell>
        </row>
        <row r="14356">
          <cell r="A14356" t="str">
            <v>131970078All</v>
          </cell>
          <cell r="B14356">
            <v>852</v>
          </cell>
        </row>
        <row r="14357">
          <cell r="A14357" t="str">
            <v>131990078All</v>
          </cell>
          <cell r="B14357">
            <v>852</v>
          </cell>
        </row>
        <row r="14358">
          <cell r="A14358" t="str">
            <v>132010078All</v>
          </cell>
          <cell r="B14358">
            <v>852</v>
          </cell>
        </row>
        <row r="14359">
          <cell r="A14359" t="str">
            <v>132050078All</v>
          </cell>
          <cell r="B14359">
            <v>852</v>
          </cell>
        </row>
        <row r="14360">
          <cell r="A14360" t="str">
            <v>132070078All</v>
          </cell>
          <cell r="B14360">
            <v>852</v>
          </cell>
        </row>
        <row r="14361">
          <cell r="A14361" t="str">
            <v>132090078All</v>
          </cell>
          <cell r="B14361">
            <v>852</v>
          </cell>
        </row>
        <row r="14362">
          <cell r="A14362" t="str">
            <v>132110078All</v>
          </cell>
          <cell r="B14362">
            <v>852</v>
          </cell>
        </row>
        <row r="14363">
          <cell r="A14363" t="str">
            <v>132130078All</v>
          </cell>
          <cell r="B14363">
            <v>852</v>
          </cell>
        </row>
        <row r="14364">
          <cell r="A14364" t="str">
            <v>132150078All</v>
          </cell>
          <cell r="B14364">
            <v>852</v>
          </cell>
        </row>
        <row r="14365">
          <cell r="A14365" t="str">
            <v>132170078All</v>
          </cell>
          <cell r="B14365">
            <v>852</v>
          </cell>
        </row>
        <row r="14366">
          <cell r="A14366" t="str">
            <v>132190078All</v>
          </cell>
          <cell r="B14366">
            <v>852</v>
          </cell>
        </row>
        <row r="14367">
          <cell r="A14367" t="str">
            <v>132210078All</v>
          </cell>
          <cell r="B14367">
            <v>852</v>
          </cell>
        </row>
        <row r="14368">
          <cell r="A14368" t="str">
            <v>132230078All</v>
          </cell>
          <cell r="B14368">
            <v>852</v>
          </cell>
        </row>
        <row r="14369">
          <cell r="A14369" t="str">
            <v>132250078All</v>
          </cell>
          <cell r="B14369">
            <v>852</v>
          </cell>
        </row>
        <row r="14370">
          <cell r="A14370" t="str">
            <v>132270078All</v>
          </cell>
          <cell r="B14370">
            <v>852</v>
          </cell>
        </row>
        <row r="14371">
          <cell r="A14371" t="str">
            <v>132290078All</v>
          </cell>
          <cell r="B14371">
            <v>852</v>
          </cell>
        </row>
        <row r="14372">
          <cell r="A14372" t="str">
            <v>132310078All</v>
          </cell>
          <cell r="B14372">
            <v>852</v>
          </cell>
        </row>
        <row r="14373">
          <cell r="A14373" t="str">
            <v>132330078All</v>
          </cell>
          <cell r="B14373">
            <v>852</v>
          </cell>
        </row>
        <row r="14374">
          <cell r="A14374" t="str">
            <v>132350078All</v>
          </cell>
          <cell r="B14374">
            <v>852</v>
          </cell>
        </row>
        <row r="14375">
          <cell r="A14375" t="str">
            <v>132370078All</v>
          </cell>
          <cell r="B14375">
            <v>852</v>
          </cell>
        </row>
        <row r="14376">
          <cell r="A14376" t="str">
            <v>132390078All</v>
          </cell>
          <cell r="B14376">
            <v>852</v>
          </cell>
        </row>
        <row r="14377">
          <cell r="A14377" t="str">
            <v>132410078All</v>
          </cell>
          <cell r="B14377">
            <v>852</v>
          </cell>
        </row>
        <row r="14378">
          <cell r="A14378" t="str">
            <v>132430078All</v>
          </cell>
          <cell r="B14378">
            <v>852</v>
          </cell>
        </row>
        <row r="14379">
          <cell r="A14379" t="str">
            <v>132450078All</v>
          </cell>
          <cell r="B14379">
            <v>852</v>
          </cell>
        </row>
        <row r="14380">
          <cell r="A14380" t="str">
            <v>132470078All</v>
          </cell>
          <cell r="B14380">
            <v>852</v>
          </cell>
        </row>
        <row r="14381">
          <cell r="A14381" t="str">
            <v>132490078All</v>
          </cell>
          <cell r="B14381">
            <v>852</v>
          </cell>
        </row>
        <row r="14382">
          <cell r="A14382" t="str">
            <v>132510078All</v>
          </cell>
          <cell r="B14382">
            <v>852</v>
          </cell>
        </row>
        <row r="14383">
          <cell r="A14383" t="str">
            <v>132530078All</v>
          </cell>
          <cell r="B14383">
            <v>852</v>
          </cell>
        </row>
        <row r="14384">
          <cell r="A14384" t="str">
            <v>132550078All</v>
          </cell>
          <cell r="B14384">
            <v>852</v>
          </cell>
        </row>
        <row r="14385">
          <cell r="A14385" t="str">
            <v>132570078All</v>
          </cell>
          <cell r="B14385">
            <v>852</v>
          </cell>
        </row>
        <row r="14386">
          <cell r="A14386" t="str">
            <v>132590078All</v>
          </cell>
          <cell r="B14386">
            <v>852</v>
          </cell>
        </row>
        <row r="14387">
          <cell r="A14387" t="str">
            <v>132610078All</v>
          </cell>
          <cell r="B14387">
            <v>852</v>
          </cell>
        </row>
        <row r="14388">
          <cell r="A14388" t="str">
            <v>132630078All</v>
          </cell>
          <cell r="B14388">
            <v>852</v>
          </cell>
        </row>
        <row r="14389">
          <cell r="A14389" t="str">
            <v>132650078All</v>
          </cell>
          <cell r="B14389">
            <v>852</v>
          </cell>
        </row>
        <row r="14390">
          <cell r="A14390" t="str">
            <v>132670078All</v>
          </cell>
          <cell r="B14390">
            <v>852</v>
          </cell>
        </row>
        <row r="14391">
          <cell r="A14391" t="str">
            <v>132690078All</v>
          </cell>
          <cell r="B14391">
            <v>852</v>
          </cell>
        </row>
        <row r="14392">
          <cell r="A14392" t="str">
            <v>132710078All</v>
          </cell>
          <cell r="B14392">
            <v>852</v>
          </cell>
        </row>
        <row r="14393">
          <cell r="A14393" t="str">
            <v>132730078All</v>
          </cell>
          <cell r="B14393">
            <v>852</v>
          </cell>
        </row>
        <row r="14394">
          <cell r="A14394" t="str">
            <v>132750078All</v>
          </cell>
          <cell r="B14394">
            <v>852</v>
          </cell>
        </row>
        <row r="14395">
          <cell r="A14395" t="str">
            <v>132770078All</v>
          </cell>
          <cell r="B14395">
            <v>852</v>
          </cell>
        </row>
        <row r="14396">
          <cell r="A14396" t="str">
            <v>132790078All</v>
          </cell>
          <cell r="B14396">
            <v>852</v>
          </cell>
        </row>
        <row r="14397">
          <cell r="A14397" t="str">
            <v>132810078All</v>
          </cell>
          <cell r="B14397">
            <v>852</v>
          </cell>
        </row>
        <row r="14398">
          <cell r="A14398" t="str">
            <v>132830078All</v>
          </cell>
          <cell r="B14398">
            <v>852</v>
          </cell>
        </row>
        <row r="14399">
          <cell r="A14399" t="str">
            <v>132850078All</v>
          </cell>
          <cell r="B14399">
            <v>852</v>
          </cell>
        </row>
        <row r="14400">
          <cell r="A14400" t="str">
            <v>132870078All</v>
          </cell>
          <cell r="B14400">
            <v>852</v>
          </cell>
        </row>
        <row r="14401">
          <cell r="A14401" t="str">
            <v>132890078All</v>
          </cell>
          <cell r="B14401">
            <v>852</v>
          </cell>
        </row>
        <row r="14402">
          <cell r="A14402" t="str">
            <v>132910078All</v>
          </cell>
          <cell r="B14402">
            <v>852</v>
          </cell>
        </row>
        <row r="14403">
          <cell r="A14403" t="str">
            <v>132930078All</v>
          </cell>
          <cell r="B14403">
            <v>852</v>
          </cell>
        </row>
        <row r="14404">
          <cell r="A14404" t="str">
            <v>132950078All</v>
          </cell>
          <cell r="B14404">
            <v>852</v>
          </cell>
        </row>
        <row r="14405">
          <cell r="A14405" t="str">
            <v>132970078All</v>
          </cell>
          <cell r="B14405">
            <v>852</v>
          </cell>
        </row>
        <row r="14406">
          <cell r="A14406" t="str">
            <v>132990078All</v>
          </cell>
          <cell r="B14406">
            <v>852</v>
          </cell>
        </row>
        <row r="14407">
          <cell r="A14407" t="str">
            <v>133010078All</v>
          </cell>
          <cell r="B14407">
            <v>852</v>
          </cell>
        </row>
        <row r="14408">
          <cell r="A14408" t="str">
            <v>133030078All</v>
          </cell>
          <cell r="B14408">
            <v>852</v>
          </cell>
        </row>
        <row r="14409">
          <cell r="A14409" t="str">
            <v>133050078All</v>
          </cell>
          <cell r="B14409">
            <v>852</v>
          </cell>
        </row>
        <row r="14410">
          <cell r="A14410" t="str">
            <v>133070078All</v>
          </cell>
          <cell r="B14410">
            <v>852</v>
          </cell>
        </row>
        <row r="14411">
          <cell r="A14411" t="str">
            <v>133090078All</v>
          </cell>
          <cell r="B14411">
            <v>852</v>
          </cell>
        </row>
        <row r="14412">
          <cell r="A14412" t="str">
            <v>133110078All</v>
          </cell>
          <cell r="B14412">
            <v>852</v>
          </cell>
        </row>
        <row r="14413">
          <cell r="A14413" t="str">
            <v>133130078All</v>
          </cell>
          <cell r="B14413">
            <v>852</v>
          </cell>
        </row>
        <row r="14414">
          <cell r="A14414" t="str">
            <v>133150078All</v>
          </cell>
          <cell r="B14414">
            <v>852</v>
          </cell>
        </row>
        <row r="14415">
          <cell r="A14415" t="str">
            <v>133170078All</v>
          </cell>
          <cell r="B14415">
            <v>852</v>
          </cell>
        </row>
        <row r="14416">
          <cell r="A14416" t="str">
            <v>133190078All</v>
          </cell>
          <cell r="B14416">
            <v>852</v>
          </cell>
        </row>
        <row r="14417">
          <cell r="A14417" t="str">
            <v>133210078All</v>
          </cell>
          <cell r="B14417">
            <v>852</v>
          </cell>
        </row>
        <row r="14418">
          <cell r="A14418" t="str">
            <v>380750129All</v>
          </cell>
          <cell r="B14418">
            <v>849</v>
          </cell>
        </row>
        <row r="14419">
          <cell r="A14419" t="str">
            <v>300010067All</v>
          </cell>
          <cell r="B14419">
            <v>847</v>
          </cell>
        </row>
        <row r="14420">
          <cell r="A14420" t="str">
            <v>300430067All</v>
          </cell>
          <cell r="B14420">
            <v>847</v>
          </cell>
        </row>
        <row r="14421">
          <cell r="A14421" t="str">
            <v>300570067All</v>
          </cell>
          <cell r="B14421">
            <v>847</v>
          </cell>
        </row>
        <row r="14422">
          <cell r="A14422" t="str">
            <v>300930067All</v>
          </cell>
          <cell r="B14422">
            <v>847</v>
          </cell>
        </row>
        <row r="14423">
          <cell r="A14423" t="str">
            <v>400710711All</v>
          </cell>
          <cell r="B14423">
            <v>847</v>
          </cell>
        </row>
        <row r="14424">
          <cell r="A14424" t="str">
            <v>381030129All</v>
          </cell>
          <cell r="B14424">
            <v>846</v>
          </cell>
        </row>
        <row r="14425">
          <cell r="A14425" t="str">
            <v>010610078Nonirrigated</v>
          </cell>
          <cell r="B14425">
            <v>844</v>
          </cell>
        </row>
        <row r="14426">
          <cell r="A14426" t="str">
            <v>010690078All</v>
          </cell>
          <cell r="B14426">
            <v>844</v>
          </cell>
        </row>
        <row r="14427">
          <cell r="A14427" t="str">
            <v>010790078Nonirrigated</v>
          </cell>
          <cell r="B14427">
            <v>844</v>
          </cell>
        </row>
        <row r="14428">
          <cell r="A14428" t="str">
            <v>010830078All</v>
          </cell>
          <cell r="B14428">
            <v>844</v>
          </cell>
        </row>
        <row r="14429">
          <cell r="A14429" t="str">
            <v>010990078Nonirrigated</v>
          </cell>
          <cell r="B14429">
            <v>844</v>
          </cell>
        </row>
        <row r="14430">
          <cell r="A14430" t="str">
            <v>011030078Nonirrigated</v>
          </cell>
          <cell r="B14430">
            <v>844</v>
          </cell>
        </row>
        <row r="14431">
          <cell r="A14431" t="str">
            <v>380810711All</v>
          </cell>
          <cell r="B14431">
            <v>844</v>
          </cell>
        </row>
        <row r="14432">
          <cell r="A14432" t="str">
            <v>380670129All</v>
          </cell>
          <cell r="B14432">
            <v>839</v>
          </cell>
        </row>
        <row r="14433">
          <cell r="A14433" t="str">
            <v>201190078All</v>
          </cell>
          <cell r="B14433">
            <v>834</v>
          </cell>
        </row>
        <row r="14434">
          <cell r="A14434" t="str">
            <v>380530129All</v>
          </cell>
          <cell r="B14434">
            <v>834</v>
          </cell>
        </row>
        <row r="14435">
          <cell r="A14435" t="str">
            <v>401030711All</v>
          </cell>
          <cell r="B14435">
            <v>834</v>
          </cell>
        </row>
        <row r="14436">
          <cell r="A14436" t="str">
            <v>380930129All</v>
          </cell>
          <cell r="B14436">
            <v>833</v>
          </cell>
        </row>
        <row r="14437">
          <cell r="A14437" t="str">
            <v>490370078All</v>
          </cell>
          <cell r="B14437">
            <v>832.3</v>
          </cell>
        </row>
        <row r="14438">
          <cell r="A14438" t="str">
            <v>490390078All</v>
          </cell>
          <cell r="B14438">
            <v>832.3</v>
          </cell>
        </row>
        <row r="14439">
          <cell r="A14439" t="str">
            <v>170270711All</v>
          </cell>
          <cell r="B14439">
            <v>824</v>
          </cell>
        </row>
        <row r="14440">
          <cell r="A14440" t="str">
            <v>170590711All</v>
          </cell>
          <cell r="B14440">
            <v>824</v>
          </cell>
        </row>
        <row r="14441">
          <cell r="A14441" t="str">
            <v>171190711All</v>
          </cell>
          <cell r="B14441">
            <v>824</v>
          </cell>
        </row>
        <row r="14442">
          <cell r="A14442" t="str">
            <v>300030078All</v>
          </cell>
          <cell r="B14442">
            <v>823</v>
          </cell>
        </row>
        <row r="14443">
          <cell r="A14443" t="str">
            <v>300110078All</v>
          </cell>
          <cell r="B14443">
            <v>823</v>
          </cell>
        </row>
        <row r="14444">
          <cell r="A14444" t="str">
            <v>300150078All</v>
          </cell>
          <cell r="B14444">
            <v>823</v>
          </cell>
        </row>
        <row r="14445">
          <cell r="A14445" t="str">
            <v>300170078All</v>
          </cell>
          <cell r="B14445">
            <v>823</v>
          </cell>
        </row>
        <row r="14446">
          <cell r="A14446" t="str">
            <v>300250078All</v>
          </cell>
          <cell r="B14446">
            <v>823</v>
          </cell>
        </row>
        <row r="14447">
          <cell r="A14447" t="str">
            <v>300790078All</v>
          </cell>
          <cell r="B14447">
            <v>823</v>
          </cell>
        </row>
        <row r="14448">
          <cell r="A14448" t="str">
            <v>050030078All</v>
          </cell>
          <cell r="B14448">
            <v>821</v>
          </cell>
        </row>
        <row r="14449">
          <cell r="A14449" t="str">
            <v>050210078All</v>
          </cell>
          <cell r="B14449">
            <v>821</v>
          </cell>
        </row>
        <row r="14450">
          <cell r="A14450" t="str">
            <v>050330078All</v>
          </cell>
          <cell r="B14450">
            <v>821</v>
          </cell>
        </row>
        <row r="14451">
          <cell r="A14451" t="str">
            <v>050370078All</v>
          </cell>
          <cell r="B14451">
            <v>821</v>
          </cell>
        </row>
        <row r="14452">
          <cell r="A14452" t="str">
            <v>050770078All</v>
          </cell>
          <cell r="B14452">
            <v>821</v>
          </cell>
        </row>
        <row r="14453">
          <cell r="A14453" t="str">
            <v>050850078All</v>
          </cell>
          <cell r="B14453">
            <v>821</v>
          </cell>
        </row>
        <row r="14454">
          <cell r="A14454" t="str">
            <v>050930078All</v>
          </cell>
          <cell r="B14454">
            <v>821</v>
          </cell>
        </row>
        <row r="14455">
          <cell r="A14455" t="str">
            <v>050950078All</v>
          </cell>
          <cell r="B14455">
            <v>821</v>
          </cell>
        </row>
        <row r="14456">
          <cell r="A14456" t="str">
            <v>051110078All</v>
          </cell>
          <cell r="B14456">
            <v>821</v>
          </cell>
        </row>
        <row r="14457">
          <cell r="A14457" t="str">
            <v>401530711All</v>
          </cell>
          <cell r="B14457">
            <v>820</v>
          </cell>
        </row>
        <row r="14458">
          <cell r="A14458" t="str">
            <v>380210401All</v>
          </cell>
          <cell r="B14458">
            <v>819</v>
          </cell>
        </row>
        <row r="14459">
          <cell r="A14459" t="str">
            <v>380770401All</v>
          </cell>
          <cell r="B14459">
            <v>819</v>
          </cell>
        </row>
        <row r="14460">
          <cell r="A14460" t="str">
            <v>380810401All</v>
          </cell>
          <cell r="B14460">
            <v>819</v>
          </cell>
        </row>
        <row r="14461">
          <cell r="A14461" t="str">
            <v>550030711All</v>
          </cell>
          <cell r="B14461">
            <v>817</v>
          </cell>
        </row>
        <row r="14462">
          <cell r="A14462" t="str">
            <v>550050711All</v>
          </cell>
          <cell r="B14462">
            <v>817</v>
          </cell>
        </row>
        <row r="14463">
          <cell r="A14463" t="str">
            <v>550070711All</v>
          </cell>
          <cell r="B14463">
            <v>817</v>
          </cell>
        </row>
        <row r="14464">
          <cell r="A14464" t="str">
            <v>550130711All</v>
          </cell>
          <cell r="B14464">
            <v>817</v>
          </cell>
        </row>
        <row r="14465">
          <cell r="A14465" t="str">
            <v>550170711All</v>
          </cell>
          <cell r="B14465">
            <v>817</v>
          </cell>
        </row>
        <row r="14466">
          <cell r="A14466" t="str">
            <v>550490711All</v>
          </cell>
          <cell r="B14466">
            <v>817</v>
          </cell>
        </row>
        <row r="14467">
          <cell r="A14467" t="str">
            <v>551290711All</v>
          </cell>
          <cell r="B14467">
            <v>817</v>
          </cell>
        </row>
        <row r="14468">
          <cell r="A14468" t="str">
            <v>461050129All</v>
          </cell>
          <cell r="B14468">
            <v>816.2</v>
          </cell>
        </row>
        <row r="14469">
          <cell r="A14469" t="str">
            <v>380410047GARAll</v>
          </cell>
          <cell r="B14469">
            <v>811</v>
          </cell>
        </row>
        <row r="14470">
          <cell r="A14470" t="str">
            <v>400250711All</v>
          </cell>
          <cell r="B14470">
            <v>811</v>
          </cell>
        </row>
        <row r="14471">
          <cell r="A14471" t="str">
            <v>401390711All</v>
          </cell>
          <cell r="B14471">
            <v>811</v>
          </cell>
        </row>
        <row r="14472">
          <cell r="A14472" t="str">
            <v>380450129All</v>
          </cell>
          <cell r="B14472">
            <v>809</v>
          </cell>
        </row>
        <row r="14473">
          <cell r="A14473" t="str">
            <v>380430129All</v>
          </cell>
          <cell r="B14473">
            <v>806</v>
          </cell>
        </row>
        <row r="14474">
          <cell r="A14474" t="str">
            <v>380230129All</v>
          </cell>
          <cell r="B14474">
            <v>805</v>
          </cell>
        </row>
        <row r="14475">
          <cell r="A14475" t="str">
            <v>380450401All</v>
          </cell>
          <cell r="B14475">
            <v>804</v>
          </cell>
        </row>
        <row r="14476">
          <cell r="A14476" t="str">
            <v>380470401All</v>
          </cell>
          <cell r="B14476">
            <v>804</v>
          </cell>
        </row>
        <row r="14477">
          <cell r="A14477" t="str">
            <v>380730401All</v>
          </cell>
          <cell r="B14477">
            <v>804</v>
          </cell>
        </row>
        <row r="14478">
          <cell r="A14478" t="str">
            <v>550730129All</v>
          </cell>
          <cell r="B14478">
            <v>799</v>
          </cell>
        </row>
        <row r="14479">
          <cell r="A14479" t="str">
            <v>380770129All</v>
          </cell>
          <cell r="B14479">
            <v>797</v>
          </cell>
        </row>
        <row r="14480">
          <cell r="A14480" t="str">
            <v>380910129All</v>
          </cell>
          <cell r="B14480">
            <v>792</v>
          </cell>
        </row>
        <row r="14481">
          <cell r="A14481" t="str">
            <v>380970129All</v>
          </cell>
          <cell r="B14481">
            <v>788</v>
          </cell>
        </row>
        <row r="14482">
          <cell r="A14482" t="str">
            <v>400170711All</v>
          </cell>
          <cell r="B14482">
            <v>787</v>
          </cell>
        </row>
        <row r="14483">
          <cell r="A14483" t="str">
            <v>401490711All</v>
          </cell>
          <cell r="B14483">
            <v>787</v>
          </cell>
        </row>
        <row r="14484">
          <cell r="A14484" t="str">
            <v>471830078All</v>
          </cell>
          <cell r="B14484">
            <v>786</v>
          </cell>
        </row>
        <row r="14485">
          <cell r="A14485" t="str">
            <v>380730129All</v>
          </cell>
          <cell r="B14485">
            <v>785</v>
          </cell>
        </row>
        <row r="14486">
          <cell r="A14486" t="str">
            <v>060190078All</v>
          </cell>
          <cell r="B14486">
            <v>784</v>
          </cell>
        </row>
        <row r="14487">
          <cell r="A14487" t="str">
            <v>060290078All</v>
          </cell>
          <cell r="B14487">
            <v>784</v>
          </cell>
        </row>
        <row r="14488">
          <cell r="A14488" t="str">
            <v>060310078All</v>
          </cell>
          <cell r="B14488">
            <v>784</v>
          </cell>
        </row>
        <row r="14489">
          <cell r="A14489" t="str">
            <v>060390078All</v>
          </cell>
          <cell r="B14489">
            <v>784</v>
          </cell>
        </row>
        <row r="14490">
          <cell r="A14490" t="str">
            <v>060470078All</v>
          </cell>
          <cell r="B14490">
            <v>784</v>
          </cell>
        </row>
        <row r="14491">
          <cell r="A14491" t="str">
            <v>060670078All</v>
          </cell>
          <cell r="B14491">
            <v>784</v>
          </cell>
        </row>
        <row r="14492">
          <cell r="A14492" t="str">
            <v>060770078All</v>
          </cell>
          <cell r="B14492">
            <v>784</v>
          </cell>
        </row>
        <row r="14493">
          <cell r="A14493" t="str">
            <v>060990078All</v>
          </cell>
          <cell r="B14493">
            <v>784</v>
          </cell>
        </row>
        <row r="14494">
          <cell r="A14494" t="str">
            <v>061070078All</v>
          </cell>
          <cell r="B14494">
            <v>784</v>
          </cell>
        </row>
        <row r="14495">
          <cell r="A14495" t="str">
            <v>061130078All</v>
          </cell>
          <cell r="B14495">
            <v>784</v>
          </cell>
        </row>
        <row r="14496">
          <cell r="A14496" t="str">
            <v>061150078All</v>
          </cell>
          <cell r="B14496">
            <v>784</v>
          </cell>
        </row>
        <row r="14497">
          <cell r="A14497" t="str">
            <v>311690078Nonirrigated</v>
          </cell>
          <cell r="B14497">
            <v>778</v>
          </cell>
        </row>
        <row r="14498">
          <cell r="A14498" t="str">
            <v>470330078All</v>
          </cell>
          <cell r="B14498">
            <v>778</v>
          </cell>
        </row>
        <row r="14499">
          <cell r="A14499" t="str">
            <v>380210129All</v>
          </cell>
          <cell r="B14499">
            <v>771</v>
          </cell>
        </row>
        <row r="14500">
          <cell r="A14500" t="str">
            <v>060070078All</v>
          </cell>
          <cell r="B14500">
            <v>770</v>
          </cell>
        </row>
        <row r="14501">
          <cell r="A14501" t="str">
            <v>061030078All</v>
          </cell>
          <cell r="B14501">
            <v>770</v>
          </cell>
        </row>
        <row r="14502">
          <cell r="A14502" t="str">
            <v>300850078All</v>
          </cell>
          <cell r="B14502">
            <v>770</v>
          </cell>
        </row>
        <row r="14503">
          <cell r="A14503" t="str">
            <v>301050078All</v>
          </cell>
          <cell r="B14503">
            <v>770</v>
          </cell>
        </row>
        <row r="14504">
          <cell r="A14504" t="str">
            <v>460450714All</v>
          </cell>
          <cell r="B14504">
            <v>770</v>
          </cell>
        </row>
        <row r="14505">
          <cell r="A14505" t="str">
            <v>460890714All</v>
          </cell>
          <cell r="B14505">
            <v>770</v>
          </cell>
        </row>
        <row r="14506">
          <cell r="A14506" t="str">
            <v>460990714All</v>
          </cell>
          <cell r="B14506">
            <v>770</v>
          </cell>
        </row>
        <row r="14507">
          <cell r="A14507" t="str">
            <v>461130714All</v>
          </cell>
          <cell r="B14507">
            <v>770</v>
          </cell>
        </row>
        <row r="14508">
          <cell r="A14508" t="str">
            <v>461150714All</v>
          </cell>
          <cell r="B14508">
            <v>770</v>
          </cell>
        </row>
        <row r="14509">
          <cell r="A14509" t="str">
            <v>401410711All</v>
          </cell>
          <cell r="B14509">
            <v>765</v>
          </cell>
        </row>
        <row r="14510">
          <cell r="A14510" t="str">
            <v>290110711All</v>
          </cell>
          <cell r="B14510">
            <v>762</v>
          </cell>
        </row>
        <row r="14511">
          <cell r="A14511" t="str">
            <v>290130711All</v>
          </cell>
          <cell r="B14511">
            <v>762</v>
          </cell>
        </row>
        <row r="14512">
          <cell r="A14512" t="str">
            <v>290530711All</v>
          </cell>
          <cell r="B14512">
            <v>762</v>
          </cell>
        </row>
        <row r="14513">
          <cell r="A14513" t="str">
            <v>290570711All</v>
          </cell>
          <cell r="B14513">
            <v>762</v>
          </cell>
        </row>
        <row r="14514">
          <cell r="A14514" t="str">
            <v>290970711All</v>
          </cell>
          <cell r="B14514">
            <v>762</v>
          </cell>
        </row>
        <row r="14515">
          <cell r="A14515" t="str">
            <v>291430711All</v>
          </cell>
          <cell r="B14515">
            <v>762</v>
          </cell>
        </row>
        <row r="14516">
          <cell r="A14516" t="str">
            <v>291950711All</v>
          </cell>
          <cell r="B14516">
            <v>762</v>
          </cell>
        </row>
        <row r="14517">
          <cell r="A14517" t="str">
            <v>292010711All</v>
          </cell>
          <cell r="B14517">
            <v>762</v>
          </cell>
        </row>
        <row r="14518">
          <cell r="A14518" t="str">
            <v>380810129All</v>
          </cell>
          <cell r="B14518">
            <v>760</v>
          </cell>
        </row>
        <row r="14519">
          <cell r="A14519" t="str">
            <v>530010130Irrigated</v>
          </cell>
          <cell r="B14519">
            <v>759</v>
          </cell>
        </row>
        <row r="14520">
          <cell r="A14520" t="str">
            <v>380010714All</v>
          </cell>
          <cell r="B14520">
            <v>750</v>
          </cell>
        </row>
        <row r="14521">
          <cell r="A14521" t="str">
            <v>380030714All</v>
          </cell>
          <cell r="B14521">
            <v>750</v>
          </cell>
        </row>
        <row r="14522">
          <cell r="A14522" t="str">
            <v>380050714All</v>
          </cell>
          <cell r="B14522">
            <v>750</v>
          </cell>
        </row>
        <row r="14523">
          <cell r="A14523" t="str">
            <v>380070714All</v>
          </cell>
          <cell r="B14523">
            <v>750</v>
          </cell>
        </row>
        <row r="14524">
          <cell r="A14524" t="str">
            <v>380090714All</v>
          </cell>
          <cell r="B14524">
            <v>750</v>
          </cell>
        </row>
        <row r="14525">
          <cell r="A14525" t="str">
            <v>380110714All</v>
          </cell>
          <cell r="B14525">
            <v>750</v>
          </cell>
        </row>
        <row r="14526">
          <cell r="A14526" t="str">
            <v>380130714All</v>
          </cell>
          <cell r="B14526">
            <v>750</v>
          </cell>
        </row>
        <row r="14527">
          <cell r="A14527" t="str">
            <v>380150714All</v>
          </cell>
          <cell r="B14527">
            <v>750</v>
          </cell>
        </row>
        <row r="14528">
          <cell r="A14528" t="str">
            <v>380170714All</v>
          </cell>
          <cell r="B14528">
            <v>750</v>
          </cell>
        </row>
        <row r="14529">
          <cell r="A14529" t="str">
            <v>380190714All</v>
          </cell>
          <cell r="B14529">
            <v>750</v>
          </cell>
        </row>
        <row r="14530">
          <cell r="A14530" t="str">
            <v>380210714All</v>
          </cell>
          <cell r="B14530">
            <v>750</v>
          </cell>
        </row>
        <row r="14531">
          <cell r="A14531" t="str">
            <v>380230714All</v>
          </cell>
          <cell r="B14531">
            <v>750</v>
          </cell>
        </row>
        <row r="14532">
          <cell r="A14532" t="str">
            <v>380250714All</v>
          </cell>
          <cell r="B14532">
            <v>750</v>
          </cell>
        </row>
        <row r="14533">
          <cell r="A14533" t="str">
            <v>380270714All</v>
          </cell>
          <cell r="B14533">
            <v>750</v>
          </cell>
        </row>
        <row r="14534">
          <cell r="A14534" t="str">
            <v>380290714All</v>
          </cell>
          <cell r="B14534">
            <v>750</v>
          </cell>
        </row>
        <row r="14535">
          <cell r="A14535" t="str">
            <v>380310714All</v>
          </cell>
          <cell r="B14535">
            <v>750</v>
          </cell>
        </row>
        <row r="14536">
          <cell r="A14536" t="str">
            <v>380330714All</v>
          </cell>
          <cell r="B14536">
            <v>750</v>
          </cell>
        </row>
        <row r="14537">
          <cell r="A14537" t="str">
            <v>380350714All</v>
          </cell>
          <cell r="B14537">
            <v>750</v>
          </cell>
        </row>
        <row r="14538">
          <cell r="A14538" t="str">
            <v>380370714All</v>
          </cell>
          <cell r="B14538">
            <v>750</v>
          </cell>
        </row>
        <row r="14539">
          <cell r="A14539" t="str">
            <v>380390714All</v>
          </cell>
          <cell r="B14539">
            <v>750</v>
          </cell>
        </row>
        <row r="14540">
          <cell r="A14540" t="str">
            <v>380410714All</v>
          </cell>
          <cell r="B14540">
            <v>750</v>
          </cell>
        </row>
        <row r="14541">
          <cell r="A14541" t="str">
            <v>380430714All</v>
          </cell>
          <cell r="B14541">
            <v>750</v>
          </cell>
        </row>
        <row r="14542">
          <cell r="A14542" t="str">
            <v>380450714All</v>
          </cell>
          <cell r="B14542">
            <v>750</v>
          </cell>
        </row>
        <row r="14543">
          <cell r="A14543" t="str">
            <v>380470714All</v>
          </cell>
          <cell r="B14543">
            <v>750</v>
          </cell>
        </row>
        <row r="14544">
          <cell r="A14544" t="str">
            <v>380490714All</v>
          </cell>
          <cell r="B14544">
            <v>750</v>
          </cell>
        </row>
        <row r="14545">
          <cell r="A14545" t="str">
            <v>380510714All</v>
          </cell>
          <cell r="B14545">
            <v>750</v>
          </cell>
        </row>
        <row r="14546">
          <cell r="A14546" t="str">
            <v>380530714All</v>
          </cell>
          <cell r="B14546">
            <v>750</v>
          </cell>
        </row>
        <row r="14547">
          <cell r="A14547" t="str">
            <v>380550714All</v>
          </cell>
          <cell r="B14547">
            <v>750</v>
          </cell>
        </row>
        <row r="14548">
          <cell r="A14548" t="str">
            <v>380570714All</v>
          </cell>
          <cell r="B14548">
            <v>750</v>
          </cell>
        </row>
        <row r="14549">
          <cell r="A14549" t="str">
            <v>380590714All</v>
          </cell>
          <cell r="B14549">
            <v>750</v>
          </cell>
        </row>
        <row r="14550">
          <cell r="A14550" t="str">
            <v>380610714All</v>
          </cell>
          <cell r="B14550">
            <v>750</v>
          </cell>
        </row>
        <row r="14551">
          <cell r="A14551" t="str">
            <v>380630714All</v>
          </cell>
          <cell r="B14551">
            <v>750</v>
          </cell>
        </row>
        <row r="14552">
          <cell r="A14552" t="str">
            <v>380650714All</v>
          </cell>
          <cell r="B14552">
            <v>750</v>
          </cell>
        </row>
        <row r="14553">
          <cell r="A14553" t="str">
            <v>380670714All</v>
          </cell>
          <cell r="B14553">
            <v>750</v>
          </cell>
        </row>
        <row r="14554">
          <cell r="A14554" t="str">
            <v>380690714All</v>
          </cell>
          <cell r="B14554">
            <v>750</v>
          </cell>
        </row>
        <row r="14555">
          <cell r="A14555" t="str">
            <v>380710714All</v>
          </cell>
          <cell r="B14555">
            <v>750</v>
          </cell>
        </row>
        <row r="14556">
          <cell r="A14556" t="str">
            <v>380730714All</v>
          </cell>
          <cell r="B14556">
            <v>750</v>
          </cell>
        </row>
        <row r="14557">
          <cell r="A14557" t="str">
            <v>380750714All</v>
          </cell>
          <cell r="B14557">
            <v>750</v>
          </cell>
        </row>
        <row r="14558">
          <cell r="A14558" t="str">
            <v>380770714All</v>
          </cell>
          <cell r="B14558">
            <v>750</v>
          </cell>
        </row>
        <row r="14559">
          <cell r="A14559" t="str">
            <v>380790714All</v>
          </cell>
          <cell r="B14559">
            <v>750</v>
          </cell>
        </row>
        <row r="14560">
          <cell r="A14560" t="str">
            <v>380810714All</v>
          </cell>
          <cell r="B14560">
            <v>750</v>
          </cell>
        </row>
        <row r="14561">
          <cell r="A14561" t="str">
            <v>380830714All</v>
          </cell>
          <cell r="B14561">
            <v>750</v>
          </cell>
        </row>
        <row r="14562">
          <cell r="A14562" t="str">
            <v>380850714All</v>
          </cell>
          <cell r="B14562">
            <v>750</v>
          </cell>
        </row>
        <row r="14563">
          <cell r="A14563" t="str">
            <v>380870714All</v>
          </cell>
          <cell r="B14563">
            <v>750</v>
          </cell>
        </row>
        <row r="14564">
          <cell r="A14564" t="str">
            <v>380890714All</v>
          </cell>
          <cell r="B14564">
            <v>750</v>
          </cell>
        </row>
        <row r="14565">
          <cell r="A14565" t="str">
            <v>380910714All</v>
          </cell>
          <cell r="B14565">
            <v>750</v>
          </cell>
        </row>
        <row r="14566">
          <cell r="A14566" t="str">
            <v>380930714All</v>
          </cell>
          <cell r="B14566">
            <v>750</v>
          </cell>
        </row>
        <row r="14567">
          <cell r="A14567" t="str">
            <v>380950714All</v>
          </cell>
          <cell r="B14567">
            <v>750</v>
          </cell>
        </row>
        <row r="14568">
          <cell r="A14568" t="str">
            <v>380970714All</v>
          </cell>
          <cell r="B14568">
            <v>750</v>
          </cell>
        </row>
        <row r="14569">
          <cell r="A14569" t="str">
            <v>380990714All</v>
          </cell>
          <cell r="B14569">
            <v>750</v>
          </cell>
        </row>
        <row r="14570">
          <cell r="A14570" t="str">
            <v>381010714All</v>
          </cell>
          <cell r="B14570">
            <v>750</v>
          </cell>
        </row>
        <row r="14571">
          <cell r="A14571" t="str">
            <v>381030714All</v>
          </cell>
          <cell r="B14571">
            <v>750</v>
          </cell>
        </row>
        <row r="14572">
          <cell r="A14572" t="str">
            <v>381050714All</v>
          </cell>
          <cell r="B14572">
            <v>750</v>
          </cell>
        </row>
        <row r="14573">
          <cell r="A14573" t="str">
            <v>380650129All</v>
          </cell>
          <cell r="B14573">
            <v>748</v>
          </cell>
        </row>
        <row r="14574">
          <cell r="A14574" t="str">
            <v>380590129All</v>
          </cell>
          <cell r="B14574">
            <v>747</v>
          </cell>
        </row>
        <row r="14575">
          <cell r="A14575" t="str">
            <v>310310078All</v>
          </cell>
          <cell r="B14575">
            <v>744</v>
          </cell>
        </row>
        <row r="14576">
          <cell r="A14576" t="str">
            <v>300850047GAD/GASIrrigated</v>
          </cell>
          <cell r="B14576">
            <v>742</v>
          </cell>
        </row>
        <row r="14577">
          <cell r="A14577" t="str">
            <v>300850047GAD/GASNonirrigated</v>
          </cell>
          <cell r="B14577">
            <v>742</v>
          </cell>
        </row>
        <row r="14578">
          <cell r="A14578" t="str">
            <v>380270401All</v>
          </cell>
          <cell r="B14578">
            <v>739</v>
          </cell>
        </row>
        <row r="14579">
          <cell r="A14579" t="str">
            <v>380310401All</v>
          </cell>
          <cell r="B14579">
            <v>739</v>
          </cell>
        </row>
        <row r="14580">
          <cell r="A14580" t="str">
            <v>380390401All</v>
          </cell>
          <cell r="B14580">
            <v>739</v>
          </cell>
        </row>
        <row r="14581">
          <cell r="A14581" t="str">
            <v>380910401All</v>
          </cell>
          <cell r="B14581">
            <v>739</v>
          </cell>
        </row>
        <row r="14582">
          <cell r="A14582" t="str">
            <v>380970401All</v>
          </cell>
          <cell r="B14582">
            <v>739</v>
          </cell>
        </row>
        <row r="14583">
          <cell r="A14583" t="str">
            <v>381030401All</v>
          </cell>
          <cell r="B14583">
            <v>739</v>
          </cell>
        </row>
        <row r="14584">
          <cell r="A14584" t="str">
            <v>220770078All</v>
          </cell>
          <cell r="B14584">
            <v>737</v>
          </cell>
        </row>
        <row r="14585">
          <cell r="A14585" t="str">
            <v>300110130All</v>
          </cell>
          <cell r="B14585">
            <v>737</v>
          </cell>
        </row>
        <row r="14586">
          <cell r="A14586" t="str">
            <v>300250130All</v>
          </cell>
          <cell r="B14586">
            <v>737</v>
          </cell>
        </row>
        <row r="14587">
          <cell r="A14587" t="str">
            <v>311650078All</v>
          </cell>
          <cell r="B14587">
            <v>737</v>
          </cell>
        </row>
        <row r="14588">
          <cell r="A14588" t="str">
            <v>200010078All</v>
          </cell>
          <cell r="B14588">
            <v>734</v>
          </cell>
        </row>
        <row r="14589">
          <cell r="A14589" t="str">
            <v>200030078All</v>
          </cell>
          <cell r="B14589">
            <v>734</v>
          </cell>
        </row>
        <row r="14590">
          <cell r="A14590" t="str">
            <v>200050078All</v>
          </cell>
          <cell r="B14590">
            <v>734</v>
          </cell>
        </row>
        <row r="14591">
          <cell r="A14591" t="str">
            <v>200110078All</v>
          </cell>
          <cell r="B14591">
            <v>734</v>
          </cell>
        </row>
        <row r="14592">
          <cell r="A14592" t="str">
            <v>200130078All</v>
          </cell>
          <cell r="B14592">
            <v>734</v>
          </cell>
        </row>
        <row r="14593">
          <cell r="A14593" t="str">
            <v>200170078All</v>
          </cell>
          <cell r="B14593">
            <v>734</v>
          </cell>
        </row>
        <row r="14594">
          <cell r="A14594" t="str">
            <v>200190078All</v>
          </cell>
          <cell r="B14594">
            <v>734</v>
          </cell>
        </row>
        <row r="14595">
          <cell r="A14595" t="str">
            <v>200210078All</v>
          </cell>
          <cell r="B14595">
            <v>734</v>
          </cell>
        </row>
        <row r="14596">
          <cell r="A14596" t="str">
            <v>200310078All</v>
          </cell>
          <cell r="B14596">
            <v>734</v>
          </cell>
        </row>
        <row r="14597">
          <cell r="A14597" t="str">
            <v>200370078All</v>
          </cell>
          <cell r="B14597">
            <v>734</v>
          </cell>
        </row>
        <row r="14598">
          <cell r="A14598" t="str">
            <v>200430078All</v>
          </cell>
          <cell r="B14598">
            <v>734</v>
          </cell>
        </row>
        <row r="14599">
          <cell r="A14599" t="str">
            <v>200450078All</v>
          </cell>
          <cell r="B14599">
            <v>734</v>
          </cell>
        </row>
        <row r="14600">
          <cell r="A14600" t="str">
            <v>200490078All</v>
          </cell>
          <cell r="B14600">
            <v>734</v>
          </cell>
        </row>
        <row r="14601">
          <cell r="A14601" t="str">
            <v>200590078All</v>
          </cell>
          <cell r="B14601">
            <v>734</v>
          </cell>
        </row>
        <row r="14602">
          <cell r="A14602" t="str">
            <v>200610078All</v>
          </cell>
          <cell r="B14602">
            <v>734</v>
          </cell>
        </row>
        <row r="14603">
          <cell r="A14603" t="str">
            <v>200730078All</v>
          </cell>
          <cell r="B14603">
            <v>734</v>
          </cell>
        </row>
        <row r="14604">
          <cell r="A14604" t="str">
            <v>200850078All</v>
          </cell>
          <cell r="B14604">
            <v>734</v>
          </cell>
        </row>
        <row r="14605">
          <cell r="A14605" t="str">
            <v>200870078All</v>
          </cell>
          <cell r="B14605">
            <v>734</v>
          </cell>
        </row>
        <row r="14606">
          <cell r="A14606" t="str">
            <v>200910078All</v>
          </cell>
          <cell r="B14606">
            <v>734</v>
          </cell>
        </row>
        <row r="14607">
          <cell r="A14607" t="str">
            <v>200990078All</v>
          </cell>
          <cell r="B14607">
            <v>734</v>
          </cell>
        </row>
        <row r="14608">
          <cell r="A14608" t="str">
            <v>201030078All</v>
          </cell>
          <cell r="B14608">
            <v>734</v>
          </cell>
        </row>
        <row r="14609">
          <cell r="A14609" t="str">
            <v>201070078All</v>
          </cell>
          <cell r="B14609">
            <v>734</v>
          </cell>
        </row>
        <row r="14610">
          <cell r="A14610" t="str">
            <v>201110078All</v>
          </cell>
          <cell r="B14610">
            <v>734</v>
          </cell>
        </row>
        <row r="14611">
          <cell r="A14611" t="str">
            <v>201210078All</v>
          </cell>
          <cell r="B14611">
            <v>734</v>
          </cell>
        </row>
        <row r="14612">
          <cell r="A14612" t="str">
            <v>201250078All</v>
          </cell>
          <cell r="B14612">
            <v>734</v>
          </cell>
        </row>
        <row r="14613">
          <cell r="A14613" t="str">
            <v>201310078All</v>
          </cell>
          <cell r="B14613">
            <v>734</v>
          </cell>
        </row>
        <row r="14614">
          <cell r="A14614" t="str">
            <v>201390078All</v>
          </cell>
          <cell r="B14614">
            <v>734</v>
          </cell>
        </row>
        <row r="14615">
          <cell r="A14615" t="str">
            <v>201490078All</v>
          </cell>
          <cell r="B14615">
            <v>734</v>
          </cell>
        </row>
        <row r="14616">
          <cell r="A14616" t="str">
            <v>201610078All</v>
          </cell>
          <cell r="B14616">
            <v>734</v>
          </cell>
        </row>
        <row r="14617">
          <cell r="A14617" t="str">
            <v>201970078All</v>
          </cell>
          <cell r="B14617">
            <v>734</v>
          </cell>
        </row>
        <row r="14618">
          <cell r="A14618" t="str">
            <v>202050078All</v>
          </cell>
          <cell r="B14618">
            <v>734</v>
          </cell>
        </row>
        <row r="14619">
          <cell r="A14619" t="str">
            <v>202070078All</v>
          </cell>
          <cell r="B14619">
            <v>734</v>
          </cell>
        </row>
        <row r="14620">
          <cell r="A14620" t="str">
            <v>202090078All</v>
          </cell>
          <cell r="B14620">
            <v>734</v>
          </cell>
        </row>
        <row r="14621">
          <cell r="A14621" t="str">
            <v>380290129All</v>
          </cell>
          <cell r="B14621">
            <v>734</v>
          </cell>
        </row>
        <row r="14622">
          <cell r="A14622" t="str">
            <v>380470129All</v>
          </cell>
          <cell r="B14622">
            <v>734</v>
          </cell>
        </row>
        <row r="14623">
          <cell r="A14623" t="str">
            <v>380510129All</v>
          </cell>
          <cell r="B14623">
            <v>734</v>
          </cell>
        </row>
        <row r="14624">
          <cell r="A14624" t="str">
            <v>381050129All</v>
          </cell>
          <cell r="B14624">
            <v>729</v>
          </cell>
        </row>
        <row r="14625">
          <cell r="A14625" t="str">
            <v>380330047GARAll</v>
          </cell>
          <cell r="B14625">
            <v>728</v>
          </cell>
        </row>
        <row r="14626">
          <cell r="A14626" t="str">
            <v>060210078All</v>
          </cell>
          <cell r="B14626">
            <v>727</v>
          </cell>
        </row>
        <row r="14627">
          <cell r="A14627" t="str">
            <v>380030401All</v>
          </cell>
          <cell r="B14627">
            <v>722</v>
          </cell>
        </row>
        <row r="14628">
          <cell r="A14628" t="str">
            <v>380170401All</v>
          </cell>
          <cell r="B14628">
            <v>722</v>
          </cell>
        </row>
        <row r="14629">
          <cell r="A14629" t="str">
            <v>380930401All</v>
          </cell>
          <cell r="B14629">
            <v>722</v>
          </cell>
        </row>
        <row r="14630">
          <cell r="A14630" t="str">
            <v>310070067All</v>
          </cell>
          <cell r="B14630">
            <v>718</v>
          </cell>
        </row>
        <row r="14631">
          <cell r="A14631" t="str">
            <v>310130067All</v>
          </cell>
          <cell r="B14631">
            <v>718</v>
          </cell>
        </row>
        <row r="14632">
          <cell r="A14632" t="str">
            <v>310330067All</v>
          </cell>
          <cell r="B14632">
            <v>718</v>
          </cell>
        </row>
        <row r="14633">
          <cell r="A14633" t="str">
            <v>310690067All</v>
          </cell>
          <cell r="B14633">
            <v>718</v>
          </cell>
        </row>
        <row r="14634">
          <cell r="A14634" t="str">
            <v>311010714All</v>
          </cell>
          <cell r="B14634">
            <v>718</v>
          </cell>
        </row>
        <row r="14635">
          <cell r="A14635" t="str">
            <v>311350067All</v>
          </cell>
          <cell r="B14635">
            <v>718</v>
          </cell>
        </row>
        <row r="14636">
          <cell r="A14636" t="str">
            <v>311570067All</v>
          </cell>
          <cell r="B14636">
            <v>718</v>
          </cell>
        </row>
        <row r="14637">
          <cell r="A14637" t="str">
            <v>311610067All</v>
          </cell>
          <cell r="B14637">
            <v>718</v>
          </cell>
        </row>
        <row r="14638">
          <cell r="A14638" t="str">
            <v>300170067All</v>
          </cell>
          <cell r="B14638">
            <v>714</v>
          </cell>
        </row>
        <row r="14639">
          <cell r="A14639" t="str">
            <v>300750067All</v>
          </cell>
          <cell r="B14639">
            <v>714</v>
          </cell>
        </row>
        <row r="14640">
          <cell r="A14640" t="str">
            <v>300870067All</v>
          </cell>
          <cell r="B14640">
            <v>714</v>
          </cell>
        </row>
        <row r="14641">
          <cell r="A14641" t="str">
            <v>410590047GAD/GASNonirrigated</v>
          </cell>
          <cell r="B14641">
            <v>703</v>
          </cell>
        </row>
        <row r="14642">
          <cell r="A14642" t="str">
            <v>380050130All</v>
          </cell>
          <cell r="B14642">
            <v>700</v>
          </cell>
        </row>
        <row r="14643">
          <cell r="A14643" t="str">
            <v>380250047GARAll</v>
          </cell>
          <cell r="B14643">
            <v>700</v>
          </cell>
        </row>
        <row r="14644">
          <cell r="A14644" t="str">
            <v>380350130All</v>
          </cell>
          <cell r="B14644">
            <v>700</v>
          </cell>
        </row>
        <row r="14645">
          <cell r="A14645" t="str">
            <v>380670130All</v>
          </cell>
          <cell r="B14645">
            <v>700</v>
          </cell>
        </row>
        <row r="14646">
          <cell r="A14646" t="str">
            <v>380990130All</v>
          </cell>
          <cell r="B14646">
            <v>700</v>
          </cell>
        </row>
        <row r="14647">
          <cell r="A14647" t="str">
            <v>061010078All</v>
          </cell>
          <cell r="B14647">
            <v>699</v>
          </cell>
        </row>
        <row r="14648">
          <cell r="A14648" t="str">
            <v>300590067All</v>
          </cell>
          <cell r="B14648">
            <v>699</v>
          </cell>
        </row>
        <row r="14649">
          <cell r="A14649" t="str">
            <v>201810047GARAll</v>
          </cell>
          <cell r="B14649">
            <v>696</v>
          </cell>
        </row>
        <row r="14650">
          <cell r="A14650" t="str">
            <v>300730067All</v>
          </cell>
          <cell r="B14650">
            <v>696</v>
          </cell>
        </row>
        <row r="14651">
          <cell r="A14651" t="str">
            <v>380850401All</v>
          </cell>
          <cell r="B14651">
            <v>696</v>
          </cell>
        </row>
        <row r="14652">
          <cell r="A14652" t="str">
            <v>460850401All</v>
          </cell>
          <cell r="B14652">
            <v>696</v>
          </cell>
        </row>
        <row r="14653">
          <cell r="A14653" t="str">
            <v>460210401All</v>
          </cell>
          <cell r="B14653">
            <v>695.8</v>
          </cell>
        </row>
        <row r="14654">
          <cell r="A14654" t="str">
            <v>460630401All</v>
          </cell>
          <cell r="B14654">
            <v>695.8</v>
          </cell>
        </row>
        <row r="14655">
          <cell r="A14655" t="str">
            <v>461050401All</v>
          </cell>
          <cell r="B14655">
            <v>695.8</v>
          </cell>
        </row>
        <row r="14656">
          <cell r="A14656" t="str">
            <v>461070401All</v>
          </cell>
          <cell r="B14656">
            <v>695.8</v>
          </cell>
        </row>
        <row r="14657">
          <cell r="A14657" t="str">
            <v>461290401All</v>
          </cell>
          <cell r="B14657">
            <v>695.8</v>
          </cell>
        </row>
        <row r="14658">
          <cell r="A14658" t="str">
            <v>380410129All</v>
          </cell>
          <cell r="B14658">
            <v>693</v>
          </cell>
        </row>
        <row r="14659">
          <cell r="A14659" t="str">
            <v>450170396All</v>
          </cell>
          <cell r="B14659">
            <v>693</v>
          </cell>
        </row>
        <row r="14660">
          <cell r="A14660" t="str">
            <v>400030078All</v>
          </cell>
          <cell r="B14660">
            <v>692</v>
          </cell>
        </row>
        <row r="14661">
          <cell r="A14661" t="str">
            <v>400250078All</v>
          </cell>
          <cell r="B14661">
            <v>692</v>
          </cell>
        </row>
        <row r="14662">
          <cell r="A14662" t="str">
            <v>400470078All</v>
          </cell>
          <cell r="B14662">
            <v>692</v>
          </cell>
        </row>
        <row r="14663">
          <cell r="A14663" t="str">
            <v>400530078All</v>
          </cell>
          <cell r="B14663">
            <v>692</v>
          </cell>
        </row>
        <row r="14664">
          <cell r="A14664" t="str">
            <v>400710078All</v>
          </cell>
          <cell r="B14664">
            <v>692</v>
          </cell>
        </row>
        <row r="14665">
          <cell r="A14665" t="str">
            <v>400810078All</v>
          </cell>
          <cell r="B14665">
            <v>692</v>
          </cell>
        </row>
        <row r="14666">
          <cell r="A14666" t="str">
            <v>400930078All</v>
          </cell>
          <cell r="B14666">
            <v>692</v>
          </cell>
        </row>
        <row r="14667">
          <cell r="A14667" t="str">
            <v>401030078All</v>
          </cell>
          <cell r="B14667">
            <v>692</v>
          </cell>
        </row>
        <row r="14668">
          <cell r="A14668" t="str">
            <v>401150078All</v>
          </cell>
          <cell r="B14668">
            <v>692</v>
          </cell>
        </row>
        <row r="14669">
          <cell r="A14669" t="str">
            <v>380870129All</v>
          </cell>
          <cell r="B14669">
            <v>674</v>
          </cell>
        </row>
        <row r="14670">
          <cell r="A14670" t="str">
            <v>160330130All</v>
          </cell>
          <cell r="B14670">
            <v>673</v>
          </cell>
        </row>
        <row r="14671">
          <cell r="A14671" t="str">
            <v>160510130All</v>
          </cell>
          <cell r="B14671">
            <v>673</v>
          </cell>
        </row>
        <row r="14672">
          <cell r="A14672" t="str">
            <v>380030130All</v>
          </cell>
          <cell r="B14672">
            <v>668</v>
          </cell>
        </row>
        <row r="14673">
          <cell r="A14673" t="str">
            <v>380170130All</v>
          </cell>
          <cell r="B14673">
            <v>668</v>
          </cell>
        </row>
        <row r="14674">
          <cell r="A14674" t="str">
            <v>380210130All</v>
          </cell>
          <cell r="B14674">
            <v>668</v>
          </cell>
        </row>
        <row r="14675">
          <cell r="A14675" t="str">
            <v>380270130All</v>
          </cell>
          <cell r="B14675">
            <v>668</v>
          </cell>
        </row>
        <row r="14676">
          <cell r="A14676" t="str">
            <v>380310130All</v>
          </cell>
          <cell r="B14676">
            <v>668</v>
          </cell>
        </row>
        <row r="14677">
          <cell r="A14677" t="str">
            <v>380390130All</v>
          </cell>
          <cell r="B14677">
            <v>668</v>
          </cell>
        </row>
        <row r="14678">
          <cell r="A14678" t="str">
            <v>380430130All</v>
          </cell>
          <cell r="B14678">
            <v>668</v>
          </cell>
        </row>
        <row r="14679">
          <cell r="A14679" t="str">
            <v>380450130All</v>
          </cell>
          <cell r="B14679">
            <v>668</v>
          </cell>
        </row>
        <row r="14680">
          <cell r="A14680" t="str">
            <v>380470130All</v>
          </cell>
          <cell r="B14680">
            <v>668</v>
          </cell>
        </row>
        <row r="14681">
          <cell r="A14681" t="str">
            <v>380510130All</v>
          </cell>
          <cell r="B14681">
            <v>668</v>
          </cell>
        </row>
        <row r="14682">
          <cell r="A14682" t="str">
            <v>380730130All</v>
          </cell>
          <cell r="B14682">
            <v>668</v>
          </cell>
        </row>
        <row r="14683">
          <cell r="A14683" t="str">
            <v>380770130All</v>
          </cell>
          <cell r="B14683">
            <v>668</v>
          </cell>
        </row>
        <row r="14684">
          <cell r="A14684" t="str">
            <v>380810130All</v>
          </cell>
          <cell r="B14684">
            <v>668</v>
          </cell>
        </row>
        <row r="14685">
          <cell r="A14685" t="str">
            <v>380830130All</v>
          </cell>
          <cell r="B14685">
            <v>668</v>
          </cell>
        </row>
        <row r="14686">
          <cell r="A14686" t="str">
            <v>380910130All</v>
          </cell>
          <cell r="B14686">
            <v>668</v>
          </cell>
        </row>
        <row r="14687">
          <cell r="A14687" t="str">
            <v>380930130All</v>
          </cell>
          <cell r="B14687">
            <v>668</v>
          </cell>
        </row>
        <row r="14688">
          <cell r="A14688" t="str">
            <v>380970130All</v>
          </cell>
          <cell r="B14688">
            <v>668</v>
          </cell>
        </row>
        <row r="14689">
          <cell r="A14689" t="str">
            <v>381030130All</v>
          </cell>
          <cell r="B14689">
            <v>668</v>
          </cell>
        </row>
        <row r="14690">
          <cell r="A14690" t="str">
            <v>460190711All</v>
          </cell>
          <cell r="B14690">
            <v>665</v>
          </cell>
        </row>
        <row r="14691">
          <cell r="A14691" t="str">
            <v>460210711All</v>
          </cell>
          <cell r="B14691">
            <v>665</v>
          </cell>
        </row>
        <row r="14692">
          <cell r="A14692" t="str">
            <v>460310711All</v>
          </cell>
          <cell r="B14692">
            <v>665</v>
          </cell>
        </row>
        <row r="14693">
          <cell r="A14693" t="str">
            <v>460490711All</v>
          </cell>
          <cell r="B14693">
            <v>665</v>
          </cell>
        </row>
        <row r="14694">
          <cell r="A14694" t="str">
            <v>460630711All</v>
          </cell>
          <cell r="B14694">
            <v>665</v>
          </cell>
        </row>
        <row r="14695">
          <cell r="A14695" t="str">
            <v>460690711All</v>
          </cell>
          <cell r="B14695">
            <v>665</v>
          </cell>
        </row>
        <row r="14696">
          <cell r="A14696" t="str">
            <v>460890711All</v>
          </cell>
          <cell r="B14696">
            <v>665</v>
          </cell>
        </row>
        <row r="14697">
          <cell r="A14697" t="str">
            <v>460930711All</v>
          </cell>
          <cell r="B14697">
            <v>665</v>
          </cell>
        </row>
        <row r="14698">
          <cell r="A14698" t="str">
            <v>461050711All</v>
          </cell>
          <cell r="B14698">
            <v>665</v>
          </cell>
        </row>
        <row r="14699">
          <cell r="A14699" t="str">
            <v>461290711All</v>
          </cell>
          <cell r="B14699">
            <v>665</v>
          </cell>
        </row>
        <row r="14700">
          <cell r="A14700" t="str">
            <v>461370711All</v>
          </cell>
          <cell r="B14700">
            <v>665</v>
          </cell>
        </row>
        <row r="14701">
          <cell r="A14701" t="str">
            <v>400650711All</v>
          </cell>
          <cell r="B14701">
            <v>662</v>
          </cell>
        </row>
        <row r="14702">
          <cell r="A14702" t="str">
            <v>460190078All</v>
          </cell>
          <cell r="B14702">
            <v>661.5</v>
          </cell>
        </row>
        <row r="14703">
          <cell r="A14703" t="str">
            <v>460630078All</v>
          </cell>
          <cell r="B14703">
            <v>661.5</v>
          </cell>
        </row>
        <row r="14704">
          <cell r="A14704" t="str">
            <v>460810078All</v>
          </cell>
          <cell r="B14704">
            <v>661.5</v>
          </cell>
        </row>
        <row r="14705">
          <cell r="A14705" t="str">
            <v>380010047GAD/GASAll</v>
          </cell>
          <cell r="B14705">
            <v>655</v>
          </cell>
        </row>
        <row r="14706">
          <cell r="A14706" t="str">
            <v>380010047GARAll</v>
          </cell>
          <cell r="B14706">
            <v>655</v>
          </cell>
        </row>
        <row r="14707">
          <cell r="A14707" t="str">
            <v>380070047GAD/GASAll</v>
          </cell>
          <cell r="B14707">
            <v>655</v>
          </cell>
        </row>
        <row r="14708">
          <cell r="A14708" t="str">
            <v>380070047GARAll</v>
          </cell>
          <cell r="B14708">
            <v>655</v>
          </cell>
        </row>
        <row r="14709">
          <cell r="A14709" t="str">
            <v>380070401All</v>
          </cell>
          <cell r="B14709">
            <v>655</v>
          </cell>
        </row>
        <row r="14710">
          <cell r="A14710" t="str">
            <v>380110047GAD/GASAll</v>
          </cell>
          <cell r="B14710">
            <v>655</v>
          </cell>
        </row>
        <row r="14711">
          <cell r="A14711" t="str">
            <v>380110047GARAll</v>
          </cell>
          <cell r="B14711">
            <v>655</v>
          </cell>
        </row>
        <row r="14712">
          <cell r="A14712" t="str">
            <v>380870047GAD/GASAll</v>
          </cell>
          <cell r="B14712">
            <v>655</v>
          </cell>
        </row>
        <row r="14713">
          <cell r="A14713" t="str">
            <v>380870047GARAll</v>
          </cell>
          <cell r="B14713">
            <v>655</v>
          </cell>
        </row>
        <row r="14714">
          <cell r="A14714" t="str">
            <v>380890047GARAll</v>
          </cell>
          <cell r="B14714">
            <v>655</v>
          </cell>
        </row>
        <row r="14715">
          <cell r="A14715" t="str">
            <v>160190714All</v>
          </cell>
          <cell r="B14715">
            <v>650</v>
          </cell>
        </row>
        <row r="14716">
          <cell r="A14716" t="str">
            <v>160410714All</v>
          </cell>
          <cell r="B14716">
            <v>650</v>
          </cell>
        </row>
        <row r="14717">
          <cell r="A14717" t="str">
            <v>400310711All</v>
          </cell>
          <cell r="B14717">
            <v>640</v>
          </cell>
        </row>
        <row r="14718">
          <cell r="A14718" t="str">
            <v>400570711All</v>
          </cell>
          <cell r="B14718">
            <v>640</v>
          </cell>
        </row>
        <row r="14719">
          <cell r="A14719" t="str">
            <v>400750711All</v>
          </cell>
          <cell r="B14719">
            <v>640</v>
          </cell>
        </row>
        <row r="14720">
          <cell r="A14720" t="str">
            <v>300090067All</v>
          </cell>
          <cell r="B14720">
            <v>638</v>
          </cell>
        </row>
        <row r="14721">
          <cell r="A14721" t="str">
            <v>300670067All</v>
          </cell>
          <cell r="B14721">
            <v>638</v>
          </cell>
        </row>
        <row r="14722">
          <cell r="A14722" t="str">
            <v>300970067All</v>
          </cell>
          <cell r="B14722">
            <v>638</v>
          </cell>
        </row>
        <row r="14723">
          <cell r="A14723" t="str">
            <v>301030067All</v>
          </cell>
          <cell r="B14723">
            <v>638</v>
          </cell>
        </row>
        <row r="14724">
          <cell r="A14724" t="str">
            <v>200010067All</v>
          </cell>
          <cell r="B14724">
            <v>631</v>
          </cell>
        </row>
        <row r="14725">
          <cell r="A14725" t="str">
            <v>200030067All</v>
          </cell>
          <cell r="B14725">
            <v>631</v>
          </cell>
        </row>
        <row r="14726">
          <cell r="A14726" t="str">
            <v>200050067All</v>
          </cell>
          <cell r="B14726">
            <v>631</v>
          </cell>
        </row>
        <row r="14727">
          <cell r="A14727" t="str">
            <v>200070067All</v>
          </cell>
          <cell r="B14727">
            <v>631</v>
          </cell>
        </row>
        <row r="14728">
          <cell r="A14728" t="str">
            <v>200090067All</v>
          </cell>
          <cell r="B14728">
            <v>631</v>
          </cell>
        </row>
        <row r="14729">
          <cell r="A14729" t="str">
            <v>200110067All</v>
          </cell>
          <cell r="B14729">
            <v>631</v>
          </cell>
        </row>
        <row r="14730">
          <cell r="A14730" t="str">
            <v>200130067All</v>
          </cell>
          <cell r="B14730">
            <v>631</v>
          </cell>
        </row>
        <row r="14731">
          <cell r="A14731" t="str">
            <v>200150067All</v>
          </cell>
          <cell r="B14731">
            <v>631</v>
          </cell>
        </row>
        <row r="14732">
          <cell r="A14732" t="str">
            <v>200170067All</v>
          </cell>
          <cell r="B14732">
            <v>631</v>
          </cell>
        </row>
        <row r="14733">
          <cell r="A14733" t="str">
            <v>200190067All</v>
          </cell>
          <cell r="B14733">
            <v>631</v>
          </cell>
        </row>
        <row r="14734">
          <cell r="A14734" t="str">
            <v>200210067All</v>
          </cell>
          <cell r="B14734">
            <v>631</v>
          </cell>
        </row>
        <row r="14735">
          <cell r="A14735" t="str">
            <v>200230067All</v>
          </cell>
          <cell r="B14735">
            <v>631</v>
          </cell>
        </row>
        <row r="14736">
          <cell r="A14736" t="str">
            <v>200250067All</v>
          </cell>
          <cell r="B14736">
            <v>631</v>
          </cell>
        </row>
        <row r="14737">
          <cell r="A14737" t="str">
            <v>200270067All</v>
          </cell>
          <cell r="B14737">
            <v>631</v>
          </cell>
        </row>
        <row r="14738">
          <cell r="A14738" t="str">
            <v>200290067All</v>
          </cell>
          <cell r="B14738">
            <v>631</v>
          </cell>
        </row>
        <row r="14739">
          <cell r="A14739" t="str">
            <v>200310067All</v>
          </cell>
          <cell r="B14739">
            <v>631</v>
          </cell>
        </row>
        <row r="14740">
          <cell r="A14740" t="str">
            <v>200330067All</v>
          </cell>
          <cell r="B14740">
            <v>631</v>
          </cell>
        </row>
        <row r="14741">
          <cell r="A14741" t="str">
            <v>200350067All</v>
          </cell>
          <cell r="B14741">
            <v>631</v>
          </cell>
        </row>
        <row r="14742">
          <cell r="A14742" t="str">
            <v>200370067All</v>
          </cell>
          <cell r="B14742">
            <v>631</v>
          </cell>
        </row>
        <row r="14743">
          <cell r="A14743" t="str">
            <v>200390067All</v>
          </cell>
          <cell r="B14743">
            <v>631</v>
          </cell>
        </row>
        <row r="14744">
          <cell r="A14744" t="str">
            <v>200410067All</v>
          </cell>
          <cell r="B14744">
            <v>631</v>
          </cell>
        </row>
        <row r="14745">
          <cell r="A14745" t="str">
            <v>200430067All</v>
          </cell>
          <cell r="B14745">
            <v>631</v>
          </cell>
        </row>
        <row r="14746">
          <cell r="A14746" t="str">
            <v>200450067All</v>
          </cell>
          <cell r="B14746">
            <v>631</v>
          </cell>
        </row>
        <row r="14747">
          <cell r="A14747" t="str">
            <v>200470067All</v>
          </cell>
          <cell r="B14747">
            <v>631</v>
          </cell>
        </row>
        <row r="14748">
          <cell r="A14748" t="str">
            <v>200490067All</v>
          </cell>
          <cell r="B14748">
            <v>631</v>
          </cell>
        </row>
        <row r="14749">
          <cell r="A14749" t="str">
            <v>200510067All</v>
          </cell>
          <cell r="B14749">
            <v>631</v>
          </cell>
        </row>
        <row r="14750">
          <cell r="A14750" t="str">
            <v>200530067All</v>
          </cell>
          <cell r="B14750">
            <v>631</v>
          </cell>
        </row>
        <row r="14751">
          <cell r="A14751" t="str">
            <v>200550067All</v>
          </cell>
          <cell r="B14751">
            <v>631</v>
          </cell>
        </row>
        <row r="14752">
          <cell r="A14752" t="str">
            <v>200570067All</v>
          </cell>
          <cell r="B14752">
            <v>631</v>
          </cell>
        </row>
        <row r="14753">
          <cell r="A14753" t="str">
            <v>200590067All</v>
          </cell>
          <cell r="B14753">
            <v>631</v>
          </cell>
        </row>
        <row r="14754">
          <cell r="A14754" t="str">
            <v>200610067All</v>
          </cell>
          <cell r="B14754">
            <v>631</v>
          </cell>
        </row>
        <row r="14755">
          <cell r="A14755" t="str">
            <v>200630067All</v>
          </cell>
          <cell r="B14755">
            <v>631</v>
          </cell>
        </row>
        <row r="14756">
          <cell r="A14756" t="str">
            <v>200650067All</v>
          </cell>
          <cell r="B14756">
            <v>631</v>
          </cell>
        </row>
        <row r="14757">
          <cell r="A14757" t="str">
            <v>200670067All</v>
          </cell>
          <cell r="B14757">
            <v>631</v>
          </cell>
        </row>
        <row r="14758">
          <cell r="A14758" t="str">
            <v>200690067All</v>
          </cell>
          <cell r="B14758">
            <v>631</v>
          </cell>
        </row>
        <row r="14759">
          <cell r="A14759" t="str">
            <v>200710067All</v>
          </cell>
          <cell r="B14759">
            <v>631</v>
          </cell>
        </row>
        <row r="14760">
          <cell r="A14760" t="str">
            <v>200730067All</v>
          </cell>
          <cell r="B14760">
            <v>631</v>
          </cell>
        </row>
        <row r="14761">
          <cell r="A14761" t="str">
            <v>200750067All</v>
          </cell>
          <cell r="B14761">
            <v>631</v>
          </cell>
        </row>
        <row r="14762">
          <cell r="A14762" t="str">
            <v>200770067All</v>
          </cell>
          <cell r="B14762">
            <v>631</v>
          </cell>
        </row>
        <row r="14763">
          <cell r="A14763" t="str">
            <v>200790067All</v>
          </cell>
          <cell r="B14763">
            <v>631</v>
          </cell>
        </row>
        <row r="14764">
          <cell r="A14764" t="str">
            <v>200810067All</v>
          </cell>
          <cell r="B14764">
            <v>631</v>
          </cell>
        </row>
        <row r="14765">
          <cell r="A14765" t="str">
            <v>200830067All</v>
          </cell>
          <cell r="B14765">
            <v>631</v>
          </cell>
        </row>
        <row r="14766">
          <cell r="A14766" t="str">
            <v>200850067All</v>
          </cell>
          <cell r="B14766">
            <v>631</v>
          </cell>
        </row>
        <row r="14767">
          <cell r="A14767" t="str">
            <v>200870067All</v>
          </cell>
          <cell r="B14767">
            <v>631</v>
          </cell>
        </row>
        <row r="14768">
          <cell r="A14768" t="str">
            <v>200890067All</v>
          </cell>
          <cell r="B14768">
            <v>631</v>
          </cell>
        </row>
        <row r="14769">
          <cell r="A14769" t="str">
            <v>200910067All</v>
          </cell>
          <cell r="B14769">
            <v>631</v>
          </cell>
        </row>
        <row r="14770">
          <cell r="A14770" t="str">
            <v>200930067All</v>
          </cell>
          <cell r="B14770">
            <v>631</v>
          </cell>
        </row>
        <row r="14771">
          <cell r="A14771" t="str">
            <v>200950067All</v>
          </cell>
          <cell r="B14771">
            <v>631</v>
          </cell>
        </row>
        <row r="14772">
          <cell r="A14772" t="str">
            <v>200970067All</v>
          </cell>
          <cell r="B14772">
            <v>631</v>
          </cell>
        </row>
        <row r="14773">
          <cell r="A14773" t="str">
            <v>200990067All</v>
          </cell>
          <cell r="B14773">
            <v>631</v>
          </cell>
        </row>
        <row r="14774">
          <cell r="A14774" t="str">
            <v>201010067All</v>
          </cell>
          <cell r="B14774">
            <v>631</v>
          </cell>
        </row>
        <row r="14775">
          <cell r="A14775" t="str">
            <v>201030067All</v>
          </cell>
          <cell r="B14775">
            <v>631</v>
          </cell>
        </row>
        <row r="14776">
          <cell r="A14776" t="str">
            <v>201050067All</v>
          </cell>
          <cell r="B14776">
            <v>631</v>
          </cell>
        </row>
        <row r="14777">
          <cell r="A14777" t="str">
            <v>201070067All</v>
          </cell>
          <cell r="B14777">
            <v>631</v>
          </cell>
        </row>
        <row r="14778">
          <cell r="A14778" t="str">
            <v>201090067All</v>
          </cell>
          <cell r="B14778">
            <v>631</v>
          </cell>
        </row>
        <row r="14779">
          <cell r="A14779" t="str">
            <v>201110067All</v>
          </cell>
          <cell r="B14779">
            <v>631</v>
          </cell>
        </row>
        <row r="14780">
          <cell r="A14780" t="str">
            <v>201130067All</v>
          </cell>
          <cell r="B14780">
            <v>631</v>
          </cell>
        </row>
        <row r="14781">
          <cell r="A14781" t="str">
            <v>201150067All</v>
          </cell>
          <cell r="B14781">
            <v>631</v>
          </cell>
        </row>
        <row r="14782">
          <cell r="A14782" t="str">
            <v>201170067All</v>
          </cell>
          <cell r="B14782">
            <v>631</v>
          </cell>
        </row>
        <row r="14783">
          <cell r="A14783" t="str">
            <v>201190067All</v>
          </cell>
          <cell r="B14783">
            <v>631</v>
          </cell>
        </row>
        <row r="14784">
          <cell r="A14784" t="str">
            <v>201210067All</v>
          </cell>
          <cell r="B14784">
            <v>631</v>
          </cell>
        </row>
        <row r="14785">
          <cell r="A14785" t="str">
            <v>201230067All</v>
          </cell>
          <cell r="B14785">
            <v>631</v>
          </cell>
        </row>
        <row r="14786">
          <cell r="A14786" t="str">
            <v>201250067All</v>
          </cell>
          <cell r="B14786">
            <v>631</v>
          </cell>
        </row>
        <row r="14787">
          <cell r="A14787" t="str">
            <v>201270067All</v>
          </cell>
          <cell r="B14787">
            <v>631</v>
          </cell>
        </row>
        <row r="14788">
          <cell r="A14788" t="str">
            <v>201290067All</v>
          </cell>
          <cell r="B14788">
            <v>631</v>
          </cell>
        </row>
        <row r="14789">
          <cell r="A14789" t="str">
            <v>201310067All</v>
          </cell>
          <cell r="B14789">
            <v>631</v>
          </cell>
        </row>
        <row r="14790">
          <cell r="A14790" t="str">
            <v>201330067All</v>
          </cell>
          <cell r="B14790">
            <v>631</v>
          </cell>
        </row>
        <row r="14791">
          <cell r="A14791" t="str">
            <v>201350067All</v>
          </cell>
          <cell r="B14791">
            <v>631</v>
          </cell>
        </row>
        <row r="14792">
          <cell r="A14792" t="str">
            <v>201370067All</v>
          </cell>
          <cell r="B14792">
            <v>631</v>
          </cell>
        </row>
        <row r="14793">
          <cell r="A14793" t="str">
            <v>201390067All</v>
          </cell>
          <cell r="B14793">
            <v>631</v>
          </cell>
        </row>
        <row r="14794">
          <cell r="A14794" t="str">
            <v>201410067All</v>
          </cell>
          <cell r="B14794">
            <v>631</v>
          </cell>
        </row>
        <row r="14795">
          <cell r="A14795" t="str">
            <v>201430067All</v>
          </cell>
          <cell r="B14795">
            <v>631</v>
          </cell>
        </row>
        <row r="14796">
          <cell r="A14796" t="str">
            <v>201450067All</v>
          </cell>
          <cell r="B14796">
            <v>631</v>
          </cell>
        </row>
        <row r="14797">
          <cell r="A14797" t="str">
            <v>201470067All</v>
          </cell>
          <cell r="B14797">
            <v>631</v>
          </cell>
        </row>
        <row r="14798">
          <cell r="A14798" t="str">
            <v>201490067All</v>
          </cell>
          <cell r="B14798">
            <v>631</v>
          </cell>
        </row>
        <row r="14799">
          <cell r="A14799" t="str">
            <v>201510067All</v>
          </cell>
          <cell r="B14799">
            <v>631</v>
          </cell>
        </row>
        <row r="14800">
          <cell r="A14800" t="str">
            <v>201550067All</v>
          </cell>
          <cell r="B14800">
            <v>631</v>
          </cell>
        </row>
        <row r="14801">
          <cell r="A14801" t="str">
            <v>201570067All</v>
          </cell>
          <cell r="B14801">
            <v>631</v>
          </cell>
        </row>
        <row r="14802">
          <cell r="A14802" t="str">
            <v>201590067All</v>
          </cell>
          <cell r="B14802">
            <v>631</v>
          </cell>
        </row>
        <row r="14803">
          <cell r="A14803" t="str">
            <v>201610067All</v>
          </cell>
          <cell r="B14803">
            <v>631</v>
          </cell>
        </row>
        <row r="14804">
          <cell r="A14804" t="str">
            <v>201630067All</v>
          </cell>
          <cell r="B14804">
            <v>631</v>
          </cell>
        </row>
        <row r="14805">
          <cell r="A14805" t="str">
            <v>201650067All</v>
          </cell>
          <cell r="B14805">
            <v>631</v>
          </cell>
        </row>
        <row r="14806">
          <cell r="A14806" t="str">
            <v>201670067All</v>
          </cell>
          <cell r="B14806">
            <v>631</v>
          </cell>
        </row>
        <row r="14807">
          <cell r="A14807" t="str">
            <v>201690067All</v>
          </cell>
          <cell r="B14807">
            <v>631</v>
          </cell>
        </row>
        <row r="14808">
          <cell r="A14808" t="str">
            <v>201730067All</v>
          </cell>
          <cell r="B14808">
            <v>631</v>
          </cell>
        </row>
        <row r="14809">
          <cell r="A14809" t="str">
            <v>201750067All</v>
          </cell>
          <cell r="B14809">
            <v>631</v>
          </cell>
        </row>
        <row r="14810">
          <cell r="A14810" t="str">
            <v>201770067All</v>
          </cell>
          <cell r="B14810">
            <v>631</v>
          </cell>
        </row>
        <row r="14811">
          <cell r="A14811" t="str">
            <v>201790067All</v>
          </cell>
          <cell r="B14811">
            <v>631</v>
          </cell>
        </row>
        <row r="14812">
          <cell r="A14812" t="str">
            <v>201810067All</v>
          </cell>
          <cell r="B14812">
            <v>631</v>
          </cell>
        </row>
        <row r="14813">
          <cell r="A14813" t="str">
            <v>201830067All</v>
          </cell>
          <cell r="B14813">
            <v>631</v>
          </cell>
        </row>
        <row r="14814">
          <cell r="A14814" t="str">
            <v>201850067All</v>
          </cell>
          <cell r="B14814">
            <v>631</v>
          </cell>
        </row>
        <row r="14815">
          <cell r="A14815" t="str">
            <v>201870067All</v>
          </cell>
          <cell r="B14815">
            <v>631</v>
          </cell>
        </row>
        <row r="14816">
          <cell r="A14816" t="str">
            <v>201890067All</v>
          </cell>
          <cell r="B14816">
            <v>631</v>
          </cell>
        </row>
        <row r="14817">
          <cell r="A14817" t="str">
            <v>201910067All</v>
          </cell>
          <cell r="B14817">
            <v>631</v>
          </cell>
        </row>
        <row r="14818">
          <cell r="A14818" t="str">
            <v>201930067All</v>
          </cell>
          <cell r="B14818">
            <v>631</v>
          </cell>
        </row>
        <row r="14819">
          <cell r="A14819" t="str">
            <v>201950067All</v>
          </cell>
          <cell r="B14819">
            <v>631</v>
          </cell>
        </row>
        <row r="14820">
          <cell r="A14820" t="str">
            <v>201970067All</v>
          </cell>
          <cell r="B14820">
            <v>631</v>
          </cell>
        </row>
        <row r="14821">
          <cell r="A14821" t="str">
            <v>201990067All</v>
          </cell>
          <cell r="B14821">
            <v>631</v>
          </cell>
        </row>
        <row r="14822">
          <cell r="A14822" t="str">
            <v>202010067All</v>
          </cell>
          <cell r="B14822">
            <v>631</v>
          </cell>
        </row>
        <row r="14823">
          <cell r="A14823" t="str">
            <v>202030067All</v>
          </cell>
          <cell r="B14823">
            <v>631</v>
          </cell>
        </row>
        <row r="14824">
          <cell r="A14824" t="str">
            <v>202050067All</v>
          </cell>
          <cell r="B14824">
            <v>631</v>
          </cell>
        </row>
        <row r="14825">
          <cell r="A14825" t="str">
            <v>202070067All</v>
          </cell>
          <cell r="B14825">
            <v>631</v>
          </cell>
        </row>
        <row r="14826">
          <cell r="A14826" t="str">
            <v>202090067All</v>
          </cell>
          <cell r="B14826">
            <v>631</v>
          </cell>
        </row>
        <row r="14827">
          <cell r="A14827" t="str">
            <v>310450078All</v>
          </cell>
          <cell r="B14827">
            <v>630</v>
          </cell>
        </row>
        <row r="14828">
          <cell r="A14828" t="str">
            <v>380710130All</v>
          </cell>
          <cell r="B14828">
            <v>630</v>
          </cell>
        </row>
        <row r="14829">
          <cell r="A14829" t="str">
            <v>380890129All</v>
          </cell>
          <cell r="B14829">
            <v>628</v>
          </cell>
        </row>
        <row r="14830">
          <cell r="A14830" t="str">
            <v>380090130All</v>
          </cell>
          <cell r="B14830">
            <v>623</v>
          </cell>
        </row>
        <row r="14831">
          <cell r="A14831" t="str">
            <v>380490130All</v>
          </cell>
          <cell r="B14831">
            <v>623</v>
          </cell>
        </row>
        <row r="14832">
          <cell r="A14832" t="str">
            <v>380690130All</v>
          </cell>
          <cell r="B14832">
            <v>623</v>
          </cell>
        </row>
        <row r="14833">
          <cell r="A14833" t="str">
            <v>380790130All</v>
          </cell>
          <cell r="B14833">
            <v>623</v>
          </cell>
        </row>
        <row r="14834">
          <cell r="A14834" t="str">
            <v>300110047GAD/GASAll</v>
          </cell>
          <cell r="B14834">
            <v>622</v>
          </cell>
        </row>
        <row r="14835">
          <cell r="A14835" t="str">
            <v>300110047GARAll</v>
          </cell>
          <cell r="B14835">
            <v>622</v>
          </cell>
        </row>
        <row r="14836">
          <cell r="A14836" t="str">
            <v>300150047GAD/GASAll</v>
          </cell>
          <cell r="B14836">
            <v>622</v>
          </cell>
        </row>
        <row r="14837">
          <cell r="A14837" t="str">
            <v>300150047GARAll</v>
          </cell>
          <cell r="B14837">
            <v>622</v>
          </cell>
        </row>
        <row r="14838">
          <cell r="A14838" t="str">
            <v>300190047GARAll</v>
          </cell>
          <cell r="B14838">
            <v>622</v>
          </cell>
        </row>
        <row r="14839">
          <cell r="A14839" t="str">
            <v>300250047GAD/GASAll</v>
          </cell>
          <cell r="B14839">
            <v>622</v>
          </cell>
        </row>
        <row r="14840">
          <cell r="A14840" t="str">
            <v>300250047GARAll</v>
          </cell>
          <cell r="B14840">
            <v>622</v>
          </cell>
        </row>
        <row r="14841">
          <cell r="A14841" t="str">
            <v>300470047GAD/GASAll</v>
          </cell>
          <cell r="B14841">
            <v>622</v>
          </cell>
        </row>
        <row r="14842">
          <cell r="A14842" t="str">
            <v>300470047GARAll</v>
          </cell>
          <cell r="B14842">
            <v>622</v>
          </cell>
        </row>
        <row r="14843">
          <cell r="A14843" t="str">
            <v>300510047GARAll</v>
          </cell>
          <cell r="B14843">
            <v>622</v>
          </cell>
        </row>
        <row r="14844">
          <cell r="A14844" t="str">
            <v>300790047GARAll</v>
          </cell>
          <cell r="B14844">
            <v>622</v>
          </cell>
        </row>
        <row r="14845">
          <cell r="A14845" t="str">
            <v>301010047GARAll</v>
          </cell>
          <cell r="B14845">
            <v>622</v>
          </cell>
        </row>
        <row r="14846">
          <cell r="A14846" t="str">
            <v>301050047GARAll</v>
          </cell>
          <cell r="B14846">
            <v>622</v>
          </cell>
        </row>
        <row r="14847">
          <cell r="A14847" t="str">
            <v>410590079All</v>
          </cell>
          <cell r="B14847">
            <v>620</v>
          </cell>
        </row>
        <row r="14848">
          <cell r="A14848" t="str">
            <v>300070067All</v>
          </cell>
          <cell r="B14848">
            <v>617</v>
          </cell>
        </row>
        <row r="14849">
          <cell r="A14849" t="str">
            <v>300370067All</v>
          </cell>
          <cell r="B14849">
            <v>617</v>
          </cell>
        </row>
        <row r="14850">
          <cell r="A14850" t="str">
            <v>300490067All</v>
          </cell>
          <cell r="B14850">
            <v>617</v>
          </cell>
        </row>
        <row r="14851">
          <cell r="A14851" t="str">
            <v>300650067All</v>
          </cell>
          <cell r="B14851">
            <v>617</v>
          </cell>
        </row>
        <row r="14852">
          <cell r="A14852" t="str">
            <v>300690067All</v>
          </cell>
          <cell r="B14852">
            <v>617</v>
          </cell>
        </row>
        <row r="14853">
          <cell r="A14853" t="str">
            <v>340370079All</v>
          </cell>
          <cell r="B14853">
            <v>616</v>
          </cell>
        </row>
        <row r="14854">
          <cell r="A14854" t="str">
            <v>300330079All</v>
          </cell>
          <cell r="B14854">
            <v>615</v>
          </cell>
        </row>
        <row r="14855">
          <cell r="A14855" t="str">
            <v>460330078All</v>
          </cell>
          <cell r="B14855">
            <v>613.20000000000005</v>
          </cell>
        </row>
        <row r="14856">
          <cell r="A14856" t="str">
            <v>460470078All</v>
          </cell>
          <cell r="B14856">
            <v>613.20000000000005</v>
          </cell>
        </row>
        <row r="14857">
          <cell r="A14857" t="str">
            <v>300170401All</v>
          </cell>
          <cell r="B14857">
            <v>610</v>
          </cell>
        </row>
        <row r="14858">
          <cell r="A14858" t="str">
            <v>300750401All</v>
          </cell>
          <cell r="B14858">
            <v>610</v>
          </cell>
        </row>
        <row r="14859">
          <cell r="A14859" t="str">
            <v>300870401All</v>
          </cell>
          <cell r="B14859">
            <v>610</v>
          </cell>
        </row>
        <row r="14860">
          <cell r="A14860" t="str">
            <v>300070401All</v>
          </cell>
          <cell r="B14860">
            <v>608</v>
          </cell>
        </row>
        <row r="14861">
          <cell r="A14861" t="str">
            <v>300370401All</v>
          </cell>
          <cell r="B14861">
            <v>608</v>
          </cell>
        </row>
        <row r="14862">
          <cell r="A14862" t="str">
            <v>300490401All</v>
          </cell>
          <cell r="B14862">
            <v>608</v>
          </cell>
        </row>
        <row r="14863">
          <cell r="A14863" t="str">
            <v>300590401All</v>
          </cell>
          <cell r="B14863">
            <v>608</v>
          </cell>
        </row>
        <row r="14864">
          <cell r="A14864" t="str">
            <v>300650401All</v>
          </cell>
          <cell r="B14864">
            <v>608</v>
          </cell>
        </row>
        <row r="14865">
          <cell r="A14865" t="str">
            <v>300690401All</v>
          </cell>
          <cell r="B14865">
            <v>608</v>
          </cell>
        </row>
        <row r="14866">
          <cell r="A14866" t="str">
            <v>380150047GAD/GASAll</v>
          </cell>
          <cell r="B14866">
            <v>607</v>
          </cell>
        </row>
        <row r="14867">
          <cell r="A14867" t="str">
            <v>380150047GARAll</v>
          </cell>
          <cell r="B14867">
            <v>607</v>
          </cell>
        </row>
        <row r="14868">
          <cell r="A14868" t="str">
            <v>380290047GAD/GASAll</v>
          </cell>
          <cell r="B14868">
            <v>607</v>
          </cell>
        </row>
        <row r="14869">
          <cell r="A14869" t="str">
            <v>380290047GARAll</v>
          </cell>
          <cell r="B14869">
            <v>607</v>
          </cell>
        </row>
        <row r="14870">
          <cell r="A14870" t="str">
            <v>380370047GARAll</v>
          </cell>
          <cell r="B14870">
            <v>607</v>
          </cell>
        </row>
        <row r="14871">
          <cell r="A14871" t="str">
            <v>380590047GAD/GASAll</v>
          </cell>
          <cell r="B14871">
            <v>607</v>
          </cell>
        </row>
        <row r="14872">
          <cell r="A14872" t="str">
            <v>380590047GARAll</v>
          </cell>
          <cell r="B14872">
            <v>607</v>
          </cell>
        </row>
        <row r="14873">
          <cell r="A14873" t="str">
            <v>380850047GAD/GASAll</v>
          </cell>
          <cell r="B14873">
            <v>607</v>
          </cell>
        </row>
        <row r="14874">
          <cell r="A14874" t="str">
            <v>380850047GARAll</v>
          </cell>
          <cell r="B14874">
            <v>607</v>
          </cell>
        </row>
        <row r="14875">
          <cell r="A14875" t="str">
            <v>080290078All</v>
          </cell>
          <cell r="B14875">
            <v>606</v>
          </cell>
        </row>
        <row r="14876">
          <cell r="A14876" t="str">
            <v>080330078All</v>
          </cell>
          <cell r="B14876">
            <v>606</v>
          </cell>
        </row>
        <row r="14877">
          <cell r="A14877" t="str">
            <v>080850078All</v>
          </cell>
          <cell r="B14877">
            <v>606</v>
          </cell>
        </row>
        <row r="14878">
          <cell r="A14878" t="str">
            <v>080910078All</v>
          </cell>
          <cell r="B14878">
            <v>606</v>
          </cell>
        </row>
        <row r="14879">
          <cell r="A14879" t="str">
            <v>081130078All</v>
          </cell>
          <cell r="B14879">
            <v>606</v>
          </cell>
        </row>
        <row r="14880">
          <cell r="A14880" t="str">
            <v>380150130All</v>
          </cell>
          <cell r="B14880">
            <v>603</v>
          </cell>
        </row>
        <row r="14881">
          <cell r="A14881" t="str">
            <v>380290130All</v>
          </cell>
          <cell r="B14881">
            <v>603</v>
          </cell>
        </row>
        <row r="14882">
          <cell r="A14882" t="str">
            <v>380370130All</v>
          </cell>
          <cell r="B14882">
            <v>603</v>
          </cell>
        </row>
        <row r="14883">
          <cell r="A14883" t="str">
            <v>380570130All</v>
          </cell>
          <cell r="B14883">
            <v>603</v>
          </cell>
        </row>
        <row r="14884">
          <cell r="A14884" t="str">
            <v>380590130All</v>
          </cell>
          <cell r="B14884">
            <v>603</v>
          </cell>
        </row>
        <row r="14885">
          <cell r="A14885" t="str">
            <v>380650130All</v>
          </cell>
          <cell r="B14885">
            <v>603</v>
          </cell>
        </row>
        <row r="14886">
          <cell r="A14886" t="str">
            <v>380850130All</v>
          </cell>
          <cell r="B14886">
            <v>603</v>
          </cell>
        </row>
        <row r="14887">
          <cell r="A14887" t="str">
            <v>400330711All</v>
          </cell>
          <cell r="B14887">
            <v>601</v>
          </cell>
        </row>
        <row r="14888">
          <cell r="A14888" t="str">
            <v>380010129All</v>
          </cell>
          <cell r="B14888">
            <v>599</v>
          </cell>
        </row>
        <row r="14889">
          <cell r="A14889" t="str">
            <v>460210047GAD/GASAll</v>
          </cell>
          <cell r="B14889">
            <v>592.9</v>
          </cell>
        </row>
        <row r="14890">
          <cell r="A14890" t="str">
            <v>460210047GARAll</v>
          </cell>
          <cell r="B14890">
            <v>592.9</v>
          </cell>
        </row>
        <row r="14891">
          <cell r="A14891" t="str">
            <v>460470047GAD/GASAll</v>
          </cell>
          <cell r="B14891">
            <v>592.9</v>
          </cell>
        </row>
        <row r="14892">
          <cell r="A14892" t="str">
            <v>460470047GARAll</v>
          </cell>
          <cell r="B14892">
            <v>592.9</v>
          </cell>
        </row>
        <row r="14893">
          <cell r="A14893" t="str">
            <v>461050047GARAll</v>
          </cell>
          <cell r="B14893">
            <v>592.9</v>
          </cell>
        </row>
        <row r="14894">
          <cell r="A14894" t="str">
            <v>461130047GAD/GASAll</v>
          </cell>
          <cell r="B14894">
            <v>592.9</v>
          </cell>
        </row>
        <row r="14895">
          <cell r="A14895" t="str">
            <v>461130047GARAll</v>
          </cell>
          <cell r="B14895">
            <v>592.9</v>
          </cell>
        </row>
        <row r="14896">
          <cell r="A14896" t="str">
            <v>461290047GAD/GASAll</v>
          </cell>
          <cell r="B14896">
            <v>592.9</v>
          </cell>
        </row>
        <row r="14897">
          <cell r="A14897" t="str">
            <v>461290047GARAll</v>
          </cell>
          <cell r="B14897">
            <v>592.9</v>
          </cell>
        </row>
        <row r="14898">
          <cell r="A14898" t="str">
            <v>360510130All</v>
          </cell>
          <cell r="B14898">
            <v>592</v>
          </cell>
        </row>
        <row r="14899">
          <cell r="A14899" t="str">
            <v>360530130All</v>
          </cell>
          <cell r="B14899">
            <v>592</v>
          </cell>
        </row>
        <row r="14900">
          <cell r="A14900" t="str">
            <v>360710130All</v>
          </cell>
          <cell r="B14900">
            <v>592</v>
          </cell>
        </row>
        <row r="14901">
          <cell r="A14901" t="str">
            <v>361090130All</v>
          </cell>
          <cell r="B14901">
            <v>592</v>
          </cell>
        </row>
        <row r="14902">
          <cell r="A14902" t="str">
            <v>361230130All</v>
          </cell>
          <cell r="B14902">
            <v>592</v>
          </cell>
        </row>
        <row r="14903">
          <cell r="A14903" t="str">
            <v>200330078All</v>
          </cell>
          <cell r="B14903">
            <v>585</v>
          </cell>
        </row>
        <row r="14904">
          <cell r="A14904" t="str">
            <v>400550711All</v>
          </cell>
          <cell r="B14904">
            <v>572</v>
          </cell>
        </row>
        <row r="14905">
          <cell r="A14905" t="str">
            <v>380070079All</v>
          </cell>
          <cell r="B14905">
            <v>571</v>
          </cell>
        </row>
        <row r="14906">
          <cell r="A14906" t="str">
            <v>380850129All</v>
          </cell>
          <cell r="B14906">
            <v>567</v>
          </cell>
        </row>
        <row r="14907">
          <cell r="A14907" t="str">
            <v>380110129All</v>
          </cell>
          <cell r="B14907">
            <v>566</v>
          </cell>
        </row>
        <row r="14908">
          <cell r="A14908" t="str">
            <v>300110079All</v>
          </cell>
          <cell r="B14908">
            <v>562</v>
          </cell>
        </row>
        <row r="14909">
          <cell r="A14909" t="str">
            <v>300170079All</v>
          </cell>
          <cell r="B14909">
            <v>562</v>
          </cell>
        </row>
        <row r="14910">
          <cell r="A14910" t="str">
            <v>300750079All</v>
          </cell>
          <cell r="B14910">
            <v>562</v>
          </cell>
        </row>
        <row r="14911">
          <cell r="A14911" t="str">
            <v>300790079All</v>
          </cell>
          <cell r="B14911">
            <v>562</v>
          </cell>
        </row>
        <row r="14912">
          <cell r="A14912" t="str">
            <v>300870079All</v>
          </cell>
          <cell r="B14912">
            <v>562</v>
          </cell>
        </row>
        <row r="14913">
          <cell r="A14913" t="str">
            <v>380250129All</v>
          </cell>
          <cell r="B14913">
            <v>553</v>
          </cell>
        </row>
        <row r="14914">
          <cell r="A14914" t="str">
            <v>401290711All</v>
          </cell>
          <cell r="B14914">
            <v>553</v>
          </cell>
        </row>
        <row r="14915">
          <cell r="A14915" t="str">
            <v>310750078All</v>
          </cell>
          <cell r="B14915">
            <v>552</v>
          </cell>
        </row>
        <row r="14916">
          <cell r="A14916" t="str">
            <v>080890078All</v>
          </cell>
          <cell r="B14916">
            <v>549</v>
          </cell>
        </row>
        <row r="14917">
          <cell r="A14917" t="str">
            <v>380330129All</v>
          </cell>
          <cell r="B14917">
            <v>542</v>
          </cell>
        </row>
        <row r="14918">
          <cell r="A14918" t="str">
            <v>310050078All</v>
          </cell>
          <cell r="B14918">
            <v>541</v>
          </cell>
        </row>
        <row r="14919">
          <cell r="A14919" t="str">
            <v>470330130All</v>
          </cell>
          <cell r="B14919">
            <v>540</v>
          </cell>
        </row>
        <row r="14920">
          <cell r="A14920" t="str">
            <v>530010130Nonirrigated</v>
          </cell>
          <cell r="B14920">
            <v>526</v>
          </cell>
        </row>
        <row r="14921">
          <cell r="A14921" t="str">
            <v>380070129All</v>
          </cell>
          <cell r="B14921">
            <v>522</v>
          </cell>
        </row>
        <row r="14922">
          <cell r="A14922" t="str">
            <v>380370129All</v>
          </cell>
          <cell r="B14922">
            <v>519</v>
          </cell>
        </row>
        <row r="14923">
          <cell r="A14923" t="str">
            <v>080050079All</v>
          </cell>
          <cell r="B14923">
            <v>518</v>
          </cell>
        </row>
        <row r="14924">
          <cell r="A14924" t="str">
            <v>410130130All</v>
          </cell>
          <cell r="B14924">
            <v>518</v>
          </cell>
        </row>
        <row r="14925">
          <cell r="A14925" t="str">
            <v>410170130All</v>
          </cell>
          <cell r="B14925">
            <v>518</v>
          </cell>
        </row>
        <row r="14926">
          <cell r="A14926" t="str">
            <v>410310130All</v>
          </cell>
          <cell r="B14926">
            <v>518</v>
          </cell>
        </row>
        <row r="14927">
          <cell r="A14927" t="str">
            <v>410550130All</v>
          </cell>
          <cell r="B14927">
            <v>518</v>
          </cell>
        </row>
        <row r="14928">
          <cell r="A14928" t="str">
            <v>300070130All</v>
          </cell>
          <cell r="B14928">
            <v>517</v>
          </cell>
        </row>
        <row r="14929">
          <cell r="A14929" t="str">
            <v>300130130All</v>
          </cell>
          <cell r="B14929">
            <v>517</v>
          </cell>
        </row>
        <row r="14930">
          <cell r="A14930" t="str">
            <v>300270130All</v>
          </cell>
          <cell r="B14930">
            <v>517</v>
          </cell>
        </row>
        <row r="14931">
          <cell r="A14931" t="str">
            <v>300330130All</v>
          </cell>
          <cell r="B14931">
            <v>517</v>
          </cell>
        </row>
        <row r="14932">
          <cell r="A14932" t="str">
            <v>300370130All</v>
          </cell>
          <cell r="B14932">
            <v>517</v>
          </cell>
        </row>
        <row r="14933">
          <cell r="A14933" t="str">
            <v>300450130All</v>
          </cell>
          <cell r="B14933">
            <v>517</v>
          </cell>
        </row>
        <row r="14934">
          <cell r="A14934" t="str">
            <v>300490130All</v>
          </cell>
          <cell r="B14934">
            <v>517</v>
          </cell>
        </row>
        <row r="14935">
          <cell r="A14935" t="str">
            <v>300590130All</v>
          </cell>
          <cell r="B14935">
            <v>517</v>
          </cell>
        </row>
        <row r="14936">
          <cell r="A14936" t="str">
            <v>300650130All</v>
          </cell>
          <cell r="B14936">
            <v>517</v>
          </cell>
        </row>
        <row r="14937">
          <cell r="A14937" t="str">
            <v>300690130All</v>
          </cell>
          <cell r="B14937">
            <v>517</v>
          </cell>
        </row>
        <row r="14938">
          <cell r="A14938" t="str">
            <v>301070130All</v>
          </cell>
          <cell r="B14938">
            <v>517</v>
          </cell>
        </row>
        <row r="14939">
          <cell r="A14939" t="str">
            <v>380110130All</v>
          </cell>
          <cell r="B14939">
            <v>515</v>
          </cell>
        </row>
        <row r="14940">
          <cell r="A14940" t="str">
            <v>380570079All</v>
          </cell>
          <cell r="B14940">
            <v>515</v>
          </cell>
        </row>
        <row r="14941">
          <cell r="A14941" t="str">
            <v>230010130All</v>
          </cell>
          <cell r="B14941">
            <v>511.87499999999994</v>
          </cell>
        </row>
        <row r="14942">
          <cell r="A14942" t="str">
            <v>230020130All</v>
          </cell>
          <cell r="B14942">
            <v>511.87499999999994</v>
          </cell>
        </row>
        <row r="14943">
          <cell r="A14943" t="str">
            <v>230030130All</v>
          </cell>
          <cell r="B14943">
            <v>511.87499999999994</v>
          </cell>
        </row>
        <row r="14944">
          <cell r="A14944" t="str">
            <v>230040130All</v>
          </cell>
          <cell r="B14944">
            <v>511.87499999999994</v>
          </cell>
        </row>
        <row r="14945">
          <cell r="A14945" t="str">
            <v>230050130All</v>
          </cell>
          <cell r="B14945">
            <v>511.87499999999994</v>
          </cell>
        </row>
        <row r="14946">
          <cell r="A14946" t="str">
            <v>230070130All</v>
          </cell>
          <cell r="B14946">
            <v>511.87499999999994</v>
          </cell>
        </row>
        <row r="14947">
          <cell r="A14947" t="str">
            <v>230090130All</v>
          </cell>
          <cell r="B14947">
            <v>511.87499999999994</v>
          </cell>
        </row>
        <row r="14948">
          <cell r="A14948" t="str">
            <v>230110130All</v>
          </cell>
          <cell r="B14948">
            <v>511.87499999999994</v>
          </cell>
        </row>
        <row r="14949">
          <cell r="A14949" t="str">
            <v>230130130All</v>
          </cell>
          <cell r="B14949">
            <v>511.87499999999994</v>
          </cell>
        </row>
        <row r="14950">
          <cell r="A14950" t="str">
            <v>230150130All</v>
          </cell>
          <cell r="B14950">
            <v>511.87499999999994</v>
          </cell>
        </row>
        <row r="14951">
          <cell r="A14951" t="str">
            <v>230170130All</v>
          </cell>
          <cell r="B14951">
            <v>511.87499999999994</v>
          </cell>
        </row>
        <row r="14952">
          <cell r="A14952" t="str">
            <v>230190130All</v>
          </cell>
          <cell r="B14952">
            <v>511.87499999999994</v>
          </cell>
        </row>
        <row r="14953">
          <cell r="A14953" t="str">
            <v>230210130All</v>
          </cell>
          <cell r="B14953">
            <v>511.87499999999994</v>
          </cell>
        </row>
        <row r="14954">
          <cell r="A14954" t="str">
            <v>230230130All</v>
          </cell>
          <cell r="B14954">
            <v>511.87499999999994</v>
          </cell>
        </row>
        <row r="14955">
          <cell r="A14955" t="str">
            <v>230250130All</v>
          </cell>
          <cell r="B14955">
            <v>511.87499999999994</v>
          </cell>
        </row>
        <row r="14956">
          <cell r="A14956" t="str">
            <v>230270130All</v>
          </cell>
          <cell r="B14956">
            <v>511.87499999999994</v>
          </cell>
        </row>
        <row r="14957">
          <cell r="A14957" t="str">
            <v>230290130All</v>
          </cell>
          <cell r="B14957">
            <v>511.87499999999994</v>
          </cell>
        </row>
        <row r="14958">
          <cell r="A14958" t="str">
            <v>230310130All</v>
          </cell>
          <cell r="B14958">
            <v>511.87499999999994</v>
          </cell>
        </row>
        <row r="14959">
          <cell r="A14959" t="str">
            <v>160190078All</v>
          </cell>
          <cell r="B14959">
            <v>511</v>
          </cell>
        </row>
        <row r="14960">
          <cell r="A14960" t="str">
            <v>160410130All</v>
          </cell>
          <cell r="B14960">
            <v>503</v>
          </cell>
        </row>
        <row r="14961">
          <cell r="A14961" t="str">
            <v>300090079All</v>
          </cell>
          <cell r="B14961">
            <v>494</v>
          </cell>
        </row>
        <row r="14962">
          <cell r="A14962" t="str">
            <v>300670079All</v>
          </cell>
          <cell r="B14962">
            <v>494</v>
          </cell>
        </row>
        <row r="14963">
          <cell r="A14963" t="str">
            <v>300970079All</v>
          </cell>
          <cell r="B14963">
            <v>494</v>
          </cell>
        </row>
        <row r="14964">
          <cell r="A14964" t="str">
            <v>301030079All</v>
          </cell>
          <cell r="B14964">
            <v>494</v>
          </cell>
        </row>
        <row r="14965">
          <cell r="A14965" t="str">
            <v>060290079Nonirrigated</v>
          </cell>
          <cell r="B14965">
            <v>493</v>
          </cell>
        </row>
        <row r="14966">
          <cell r="A14966" t="str">
            <v>300350079All</v>
          </cell>
          <cell r="B14966">
            <v>490</v>
          </cell>
        </row>
        <row r="14967">
          <cell r="A14967" t="str">
            <v>301010079All</v>
          </cell>
          <cell r="B14967">
            <v>490</v>
          </cell>
        </row>
        <row r="14968">
          <cell r="A14968" t="str">
            <v>300730079All</v>
          </cell>
          <cell r="B14968">
            <v>484</v>
          </cell>
        </row>
        <row r="14969">
          <cell r="A14969" t="str">
            <v>380030079All</v>
          </cell>
          <cell r="B14969">
            <v>477</v>
          </cell>
        </row>
        <row r="14970">
          <cell r="A14970" t="str">
            <v>380170079All</v>
          </cell>
          <cell r="B14970">
            <v>477</v>
          </cell>
        </row>
        <row r="14971">
          <cell r="A14971" t="str">
            <v>380190079All</v>
          </cell>
          <cell r="B14971">
            <v>477</v>
          </cell>
        </row>
        <row r="14972">
          <cell r="A14972" t="str">
            <v>380210079All</v>
          </cell>
          <cell r="B14972">
            <v>477</v>
          </cell>
        </row>
        <row r="14973">
          <cell r="A14973" t="str">
            <v>380310079All</v>
          </cell>
          <cell r="B14973">
            <v>477</v>
          </cell>
        </row>
        <row r="14974">
          <cell r="A14974" t="str">
            <v>380350079All</v>
          </cell>
          <cell r="B14974">
            <v>477</v>
          </cell>
        </row>
        <row r="14975">
          <cell r="A14975" t="str">
            <v>380390079All</v>
          </cell>
          <cell r="B14975">
            <v>477</v>
          </cell>
        </row>
        <row r="14976">
          <cell r="A14976" t="str">
            <v>380430079All</v>
          </cell>
          <cell r="B14976">
            <v>477</v>
          </cell>
        </row>
        <row r="14977">
          <cell r="A14977" t="str">
            <v>380450079All</v>
          </cell>
          <cell r="B14977">
            <v>477</v>
          </cell>
        </row>
        <row r="14978">
          <cell r="A14978" t="str">
            <v>380470079All</v>
          </cell>
          <cell r="B14978">
            <v>477</v>
          </cell>
        </row>
        <row r="14979">
          <cell r="A14979" t="str">
            <v>380510079All</v>
          </cell>
          <cell r="B14979">
            <v>477</v>
          </cell>
        </row>
        <row r="14980">
          <cell r="A14980" t="str">
            <v>380670079All</v>
          </cell>
          <cell r="B14980">
            <v>477</v>
          </cell>
        </row>
        <row r="14981">
          <cell r="A14981" t="str">
            <v>380730079All</v>
          </cell>
          <cell r="B14981">
            <v>477</v>
          </cell>
        </row>
        <row r="14982">
          <cell r="A14982" t="str">
            <v>380770079All</v>
          </cell>
          <cell r="B14982">
            <v>477</v>
          </cell>
        </row>
        <row r="14983">
          <cell r="A14983" t="str">
            <v>380810079All</v>
          </cell>
          <cell r="B14983">
            <v>477</v>
          </cell>
        </row>
        <row r="14984">
          <cell r="A14984" t="str">
            <v>380910079All</v>
          </cell>
          <cell r="B14984">
            <v>477</v>
          </cell>
        </row>
        <row r="14985">
          <cell r="A14985" t="str">
            <v>380930079All</v>
          </cell>
          <cell r="B14985">
            <v>477</v>
          </cell>
        </row>
        <row r="14986">
          <cell r="A14986" t="str">
            <v>380970079All</v>
          </cell>
          <cell r="B14986">
            <v>477</v>
          </cell>
        </row>
        <row r="14987">
          <cell r="A14987" t="str">
            <v>380990079All</v>
          </cell>
          <cell r="B14987">
            <v>477</v>
          </cell>
        </row>
        <row r="14988">
          <cell r="A14988" t="str">
            <v>380530130All</v>
          </cell>
          <cell r="B14988">
            <v>473</v>
          </cell>
        </row>
        <row r="14989">
          <cell r="A14989" t="str">
            <v>201590075All</v>
          </cell>
          <cell r="B14989">
            <v>472</v>
          </cell>
        </row>
        <row r="14990">
          <cell r="A14990" t="str">
            <v>300050130All</v>
          </cell>
          <cell r="B14990">
            <v>470</v>
          </cell>
        </row>
        <row r="14991">
          <cell r="A14991" t="str">
            <v>300150130All</v>
          </cell>
          <cell r="B14991">
            <v>470</v>
          </cell>
        </row>
        <row r="14992">
          <cell r="A14992" t="str">
            <v>300350130All</v>
          </cell>
          <cell r="B14992">
            <v>470</v>
          </cell>
        </row>
        <row r="14993">
          <cell r="A14993" t="str">
            <v>300410130All</v>
          </cell>
          <cell r="B14993">
            <v>470</v>
          </cell>
        </row>
        <row r="14994">
          <cell r="A14994" t="str">
            <v>300510130All</v>
          </cell>
          <cell r="B14994">
            <v>470</v>
          </cell>
        </row>
        <row r="14995">
          <cell r="A14995" t="str">
            <v>300710130All</v>
          </cell>
          <cell r="B14995">
            <v>470</v>
          </cell>
        </row>
        <row r="14996">
          <cell r="A14996" t="str">
            <v>300730130All</v>
          </cell>
          <cell r="B14996">
            <v>470</v>
          </cell>
        </row>
        <row r="14997">
          <cell r="A14997" t="str">
            <v>300990130All</v>
          </cell>
          <cell r="B14997">
            <v>470</v>
          </cell>
        </row>
        <row r="14998">
          <cell r="A14998" t="str">
            <v>301010130All</v>
          </cell>
          <cell r="B14998">
            <v>470</v>
          </cell>
        </row>
        <row r="14999">
          <cell r="A14999" t="str">
            <v>380850079All</v>
          </cell>
          <cell r="B14999">
            <v>467</v>
          </cell>
        </row>
        <row r="15000">
          <cell r="A15000" t="str">
            <v>380150079All</v>
          </cell>
          <cell r="B15000">
            <v>459</v>
          </cell>
        </row>
        <row r="15001">
          <cell r="A15001" t="str">
            <v>380650079All</v>
          </cell>
          <cell r="B15001">
            <v>459</v>
          </cell>
        </row>
        <row r="15002">
          <cell r="A15002" t="str">
            <v>550170079All</v>
          </cell>
          <cell r="B15002">
            <v>459</v>
          </cell>
        </row>
        <row r="15003">
          <cell r="A15003" t="str">
            <v>550750079All</v>
          </cell>
          <cell r="B15003">
            <v>459</v>
          </cell>
        </row>
        <row r="15004">
          <cell r="A15004" t="str">
            <v>550830079All</v>
          </cell>
          <cell r="B15004">
            <v>459</v>
          </cell>
        </row>
        <row r="15005">
          <cell r="A15005" t="str">
            <v>380290079All</v>
          </cell>
          <cell r="B15005">
            <v>456</v>
          </cell>
        </row>
        <row r="15006">
          <cell r="A15006" t="str">
            <v>160710130All</v>
          </cell>
          <cell r="B15006">
            <v>429</v>
          </cell>
        </row>
        <row r="15007">
          <cell r="A15007" t="str">
            <v>400450078All</v>
          </cell>
          <cell r="B15007">
            <v>427</v>
          </cell>
        </row>
        <row r="15008">
          <cell r="A15008" t="str">
            <v>401510078All</v>
          </cell>
          <cell r="B15008">
            <v>427</v>
          </cell>
        </row>
        <row r="15009">
          <cell r="A15009" t="str">
            <v>401530078All</v>
          </cell>
          <cell r="B15009">
            <v>427</v>
          </cell>
        </row>
        <row r="15010">
          <cell r="A15010" t="str">
            <v>460070079All</v>
          </cell>
          <cell r="B15010">
            <v>420</v>
          </cell>
        </row>
        <row r="15011">
          <cell r="A15011" t="str">
            <v>460330079All</v>
          </cell>
          <cell r="B15011">
            <v>420</v>
          </cell>
        </row>
        <row r="15012">
          <cell r="A15012" t="str">
            <v>461370079All</v>
          </cell>
          <cell r="B15012">
            <v>420</v>
          </cell>
        </row>
        <row r="15013">
          <cell r="A15013" t="str">
            <v>400070078Nonirrigated</v>
          </cell>
          <cell r="B15013">
            <v>414</v>
          </cell>
        </row>
        <row r="15014">
          <cell r="A15014" t="str">
            <v>400430078Nonirrigated</v>
          </cell>
          <cell r="B15014">
            <v>414</v>
          </cell>
        </row>
        <row r="15015">
          <cell r="A15015" t="str">
            <v>460630130All</v>
          </cell>
          <cell r="B15015">
            <v>406</v>
          </cell>
        </row>
        <row r="15016">
          <cell r="A15016" t="str">
            <v>461290130All</v>
          </cell>
          <cell r="B15016">
            <v>406</v>
          </cell>
        </row>
        <row r="15017">
          <cell r="A15017" t="str">
            <v>380830079All</v>
          </cell>
          <cell r="B15017">
            <v>399</v>
          </cell>
        </row>
        <row r="15018">
          <cell r="A15018" t="str">
            <v>200070079All</v>
          </cell>
          <cell r="B15018">
            <v>392</v>
          </cell>
        </row>
        <row r="15019">
          <cell r="A15019" t="str">
            <v>200090079All</v>
          </cell>
          <cell r="B15019">
            <v>392</v>
          </cell>
        </row>
        <row r="15020">
          <cell r="A15020" t="str">
            <v>200230079All</v>
          </cell>
          <cell r="B15020">
            <v>392</v>
          </cell>
        </row>
        <row r="15021">
          <cell r="A15021" t="str">
            <v>200470079All</v>
          </cell>
          <cell r="B15021">
            <v>392</v>
          </cell>
        </row>
        <row r="15022">
          <cell r="A15022" t="str">
            <v>200630079All</v>
          </cell>
          <cell r="B15022">
            <v>392</v>
          </cell>
        </row>
        <row r="15023">
          <cell r="A15023" t="str">
            <v>200650079All</v>
          </cell>
          <cell r="B15023">
            <v>392</v>
          </cell>
        </row>
        <row r="15024">
          <cell r="A15024" t="str">
            <v>200670079All</v>
          </cell>
          <cell r="B15024">
            <v>392</v>
          </cell>
        </row>
        <row r="15025">
          <cell r="A15025" t="str">
            <v>200750079All</v>
          </cell>
          <cell r="B15025">
            <v>392</v>
          </cell>
        </row>
        <row r="15026">
          <cell r="A15026" t="str">
            <v>200830079All</v>
          </cell>
          <cell r="B15026">
            <v>392</v>
          </cell>
        </row>
        <row r="15027">
          <cell r="A15027" t="str">
            <v>201010079All</v>
          </cell>
          <cell r="B15027">
            <v>392</v>
          </cell>
        </row>
        <row r="15028">
          <cell r="A15028" t="str">
            <v>201090079All</v>
          </cell>
          <cell r="B15028">
            <v>392</v>
          </cell>
        </row>
        <row r="15029">
          <cell r="A15029" t="str">
            <v>201290079All</v>
          </cell>
          <cell r="B15029">
            <v>392</v>
          </cell>
        </row>
        <row r="15030">
          <cell r="A15030" t="str">
            <v>201350079All</v>
          </cell>
          <cell r="B15030">
            <v>392</v>
          </cell>
        </row>
        <row r="15031">
          <cell r="A15031" t="str">
            <v>201370079All</v>
          </cell>
          <cell r="B15031">
            <v>392</v>
          </cell>
        </row>
        <row r="15032">
          <cell r="A15032" t="str">
            <v>201450079All</v>
          </cell>
          <cell r="B15032">
            <v>392</v>
          </cell>
        </row>
        <row r="15033">
          <cell r="A15033" t="str">
            <v>201530079All</v>
          </cell>
          <cell r="B15033">
            <v>392</v>
          </cell>
        </row>
        <row r="15034">
          <cell r="A15034" t="str">
            <v>201630079All</v>
          </cell>
          <cell r="B15034">
            <v>392</v>
          </cell>
        </row>
        <row r="15035">
          <cell r="A15035" t="str">
            <v>201650079All</v>
          </cell>
          <cell r="B15035">
            <v>392</v>
          </cell>
        </row>
        <row r="15036">
          <cell r="A15036" t="str">
            <v>201710079All</v>
          </cell>
          <cell r="B15036">
            <v>392</v>
          </cell>
        </row>
        <row r="15037">
          <cell r="A15037" t="str">
            <v>201750079All</v>
          </cell>
          <cell r="B15037">
            <v>392</v>
          </cell>
        </row>
        <row r="15038">
          <cell r="A15038" t="str">
            <v>201810079All</v>
          </cell>
          <cell r="B15038">
            <v>392</v>
          </cell>
        </row>
        <row r="15039">
          <cell r="A15039" t="str">
            <v>201870079All</v>
          </cell>
          <cell r="B15039">
            <v>392</v>
          </cell>
        </row>
        <row r="15040">
          <cell r="A15040" t="str">
            <v>201910079All</v>
          </cell>
          <cell r="B15040">
            <v>392</v>
          </cell>
        </row>
        <row r="15041">
          <cell r="A15041" t="str">
            <v>201970079All</v>
          </cell>
          <cell r="B15041">
            <v>392</v>
          </cell>
        </row>
        <row r="15042">
          <cell r="A15042" t="str">
            <v>201990079All</v>
          </cell>
          <cell r="B15042">
            <v>392</v>
          </cell>
        </row>
        <row r="15043">
          <cell r="A15043" t="str">
            <v>380090079All</v>
          </cell>
          <cell r="B15043">
            <v>385</v>
          </cell>
        </row>
        <row r="15044">
          <cell r="A15044" t="str">
            <v>380270079All</v>
          </cell>
          <cell r="B15044">
            <v>385</v>
          </cell>
        </row>
        <row r="15045">
          <cell r="A15045" t="str">
            <v>380490079All</v>
          </cell>
          <cell r="B15045">
            <v>385</v>
          </cell>
        </row>
        <row r="15046">
          <cell r="A15046" t="str">
            <v>380630079All</v>
          </cell>
          <cell r="B15046">
            <v>385</v>
          </cell>
        </row>
        <row r="15047">
          <cell r="A15047" t="str">
            <v>380710079All</v>
          </cell>
          <cell r="B15047">
            <v>385</v>
          </cell>
        </row>
        <row r="15048">
          <cell r="A15048" t="str">
            <v>380750079All</v>
          </cell>
          <cell r="B15048">
            <v>385</v>
          </cell>
        </row>
        <row r="15049">
          <cell r="A15049" t="str">
            <v>380790079All</v>
          </cell>
          <cell r="B15049">
            <v>368</v>
          </cell>
        </row>
        <row r="15050">
          <cell r="A15050" t="str">
            <v>380950079All</v>
          </cell>
          <cell r="B15050">
            <v>368</v>
          </cell>
        </row>
        <row r="15051">
          <cell r="A15051" t="str">
            <v>381030079All</v>
          </cell>
          <cell r="B15051">
            <v>368</v>
          </cell>
        </row>
        <row r="15052">
          <cell r="A15052" t="str">
            <v>400590396All</v>
          </cell>
          <cell r="B15052">
            <v>360</v>
          </cell>
        </row>
        <row r="15053">
          <cell r="A15053" t="str">
            <v>280150396All</v>
          </cell>
          <cell r="B15053">
            <v>357</v>
          </cell>
        </row>
        <row r="15054">
          <cell r="A15054" t="str">
            <v>280490396All</v>
          </cell>
          <cell r="B15054">
            <v>357</v>
          </cell>
        </row>
        <row r="15055">
          <cell r="A15055" t="str">
            <v>280830396All</v>
          </cell>
          <cell r="B15055">
            <v>357</v>
          </cell>
        </row>
        <row r="15056">
          <cell r="A15056" t="str">
            <v>300210130All</v>
          </cell>
          <cell r="B15056">
            <v>352</v>
          </cell>
        </row>
        <row r="15057">
          <cell r="A15057" t="str">
            <v>380690079All</v>
          </cell>
          <cell r="B15057">
            <v>350</v>
          </cell>
        </row>
        <row r="15058">
          <cell r="A15058" t="str">
            <v>050550396All</v>
          </cell>
          <cell r="B15058">
            <v>333</v>
          </cell>
        </row>
        <row r="15059">
          <cell r="A15059" t="str">
            <v>051110396All</v>
          </cell>
          <cell r="B15059">
            <v>333</v>
          </cell>
        </row>
        <row r="15060">
          <cell r="A15060" t="str">
            <v>051230396All</v>
          </cell>
          <cell r="B15060">
            <v>333</v>
          </cell>
        </row>
        <row r="15061">
          <cell r="A15061" t="str">
            <v>130010396All</v>
          </cell>
          <cell r="B15061">
            <v>323</v>
          </cell>
        </row>
        <row r="15062">
          <cell r="A15062" t="str">
            <v>130030396All</v>
          </cell>
          <cell r="B15062">
            <v>323</v>
          </cell>
        </row>
        <row r="15063">
          <cell r="A15063" t="str">
            <v>130050396All</v>
          </cell>
          <cell r="B15063">
            <v>323</v>
          </cell>
        </row>
        <row r="15064">
          <cell r="A15064" t="str">
            <v>130070396All</v>
          </cell>
          <cell r="B15064">
            <v>323</v>
          </cell>
        </row>
        <row r="15065">
          <cell r="A15065" t="str">
            <v>130090396All</v>
          </cell>
          <cell r="B15065">
            <v>323</v>
          </cell>
        </row>
        <row r="15066">
          <cell r="A15066" t="str">
            <v>130110396All</v>
          </cell>
          <cell r="B15066">
            <v>323</v>
          </cell>
        </row>
        <row r="15067">
          <cell r="A15067" t="str">
            <v>130130396All</v>
          </cell>
          <cell r="B15067">
            <v>323</v>
          </cell>
        </row>
        <row r="15068">
          <cell r="A15068" t="str">
            <v>130150396All</v>
          </cell>
          <cell r="B15068">
            <v>323</v>
          </cell>
        </row>
        <row r="15069">
          <cell r="A15069" t="str">
            <v>130170396All</v>
          </cell>
          <cell r="B15069">
            <v>323</v>
          </cell>
        </row>
        <row r="15070">
          <cell r="A15070" t="str">
            <v>130190396All</v>
          </cell>
          <cell r="B15070">
            <v>323</v>
          </cell>
        </row>
        <row r="15071">
          <cell r="A15071" t="str">
            <v>130210396All</v>
          </cell>
          <cell r="B15071">
            <v>323</v>
          </cell>
        </row>
        <row r="15072">
          <cell r="A15072" t="str">
            <v>130230396All</v>
          </cell>
          <cell r="B15072">
            <v>323</v>
          </cell>
        </row>
        <row r="15073">
          <cell r="A15073" t="str">
            <v>130250396All</v>
          </cell>
          <cell r="B15073">
            <v>323</v>
          </cell>
        </row>
        <row r="15074">
          <cell r="A15074" t="str">
            <v>130270396All</v>
          </cell>
          <cell r="B15074">
            <v>323</v>
          </cell>
        </row>
        <row r="15075">
          <cell r="A15075" t="str">
            <v>130290396All</v>
          </cell>
          <cell r="B15075">
            <v>323</v>
          </cell>
        </row>
        <row r="15076">
          <cell r="A15076" t="str">
            <v>130310396All</v>
          </cell>
          <cell r="B15076">
            <v>323</v>
          </cell>
        </row>
        <row r="15077">
          <cell r="A15077" t="str">
            <v>130330396All</v>
          </cell>
          <cell r="B15077">
            <v>323</v>
          </cell>
        </row>
        <row r="15078">
          <cell r="A15078" t="str">
            <v>130350396All</v>
          </cell>
          <cell r="B15078">
            <v>323</v>
          </cell>
        </row>
        <row r="15079">
          <cell r="A15079" t="str">
            <v>130370396All</v>
          </cell>
          <cell r="B15079">
            <v>323</v>
          </cell>
        </row>
        <row r="15080">
          <cell r="A15080" t="str">
            <v>130390396All</v>
          </cell>
          <cell r="B15080">
            <v>323</v>
          </cell>
        </row>
        <row r="15081">
          <cell r="A15081" t="str">
            <v>130430396All</v>
          </cell>
          <cell r="B15081">
            <v>323</v>
          </cell>
        </row>
        <row r="15082">
          <cell r="A15082" t="str">
            <v>130450396All</v>
          </cell>
          <cell r="B15082">
            <v>323</v>
          </cell>
        </row>
        <row r="15083">
          <cell r="A15083" t="str">
            <v>130470396All</v>
          </cell>
          <cell r="B15083">
            <v>323</v>
          </cell>
        </row>
        <row r="15084">
          <cell r="A15084" t="str">
            <v>130490396All</v>
          </cell>
          <cell r="B15084">
            <v>323</v>
          </cell>
        </row>
        <row r="15085">
          <cell r="A15085" t="str">
            <v>130510396All</v>
          </cell>
          <cell r="B15085">
            <v>323</v>
          </cell>
        </row>
        <row r="15086">
          <cell r="A15086" t="str">
            <v>130530396All</v>
          </cell>
          <cell r="B15086">
            <v>323</v>
          </cell>
        </row>
        <row r="15087">
          <cell r="A15087" t="str">
            <v>130550396All</v>
          </cell>
          <cell r="B15087">
            <v>323</v>
          </cell>
        </row>
        <row r="15088">
          <cell r="A15088" t="str">
            <v>130570396All</v>
          </cell>
          <cell r="B15088">
            <v>323</v>
          </cell>
        </row>
        <row r="15089">
          <cell r="A15089" t="str">
            <v>130590396All</v>
          </cell>
          <cell r="B15089">
            <v>323</v>
          </cell>
        </row>
        <row r="15090">
          <cell r="A15090" t="str">
            <v>130610396All</v>
          </cell>
          <cell r="B15090">
            <v>323</v>
          </cell>
        </row>
        <row r="15091">
          <cell r="A15091" t="str">
            <v>130630396All</v>
          </cell>
          <cell r="B15091">
            <v>323</v>
          </cell>
        </row>
        <row r="15092">
          <cell r="A15092" t="str">
            <v>130650396All</v>
          </cell>
          <cell r="B15092">
            <v>323</v>
          </cell>
        </row>
        <row r="15093">
          <cell r="A15093" t="str">
            <v>130670396All</v>
          </cell>
          <cell r="B15093">
            <v>323</v>
          </cell>
        </row>
        <row r="15094">
          <cell r="A15094" t="str">
            <v>130690396All</v>
          </cell>
          <cell r="B15094">
            <v>323</v>
          </cell>
        </row>
        <row r="15095">
          <cell r="A15095" t="str">
            <v>130710396All</v>
          </cell>
          <cell r="B15095">
            <v>323</v>
          </cell>
        </row>
        <row r="15096">
          <cell r="A15096" t="str">
            <v>130730396All</v>
          </cell>
          <cell r="B15096">
            <v>323</v>
          </cell>
        </row>
        <row r="15097">
          <cell r="A15097" t="str">
            <v>130750396All</v>
          </cell>
          <cell r="B15097">
            <v>323</v>
          </cell>
        </row>
        <row r="15098">
          <cell r="A15098" t="str">
            <v>130770396All</v>
          </cell>
          <cell r="B15098">
            <v>323</v>
          </cell>
        </row>
        <row r="15099">
          <cell r="A15099" t="str">
            <v>130790396All</v>
          </cell>
          <cell r="B15099">
            <v>323</v>
          </cell>
        </row>
        <row r="15100">
          <cell r="A15100" t="str">
            <v>130810396All</v>
          </cell>
          <cell r="B15100">
            <v>323</v>
          </cell>
        </row>
        <row r="15101">
          <cell r="A15101" t="str">
            <v>130830396All</v>
          </cell>
          <cell r="B15101">
            <v>323</v>
          </cell>
        </row>
        <row r="15102">
          <cell r="A15102" t="str">
            <v>130850396All</v>
          </cell>
          <cell r="B15102">
            <v>323</v>
          </cell>
        </row>
        <row r="15103">
          <cell r="A15103" t="str">
            <v>130870396All</v>
          </cell>
          <cell r="B15103">
            <v>323</v>
          </cell>
        </row>
        <row r="15104">
          <cell r="A15104" t="str">
            <v>130890396All</v>
          </cell>
          <cell r="B15104">
            <v>323</v>
          </cell>
        </row>
        <row r="15105">
          <cell r="A15105" t="str">
            <v>130910396All</v>
          </cell>
          <cell r="B15105">
            <v>323</v>
          </cell>
        </row>
        <row r="15106">
          <cell r="A15106" t="str">
            <v>130930396All</v>
          </cell>
          <cell r="B15106">
            <v>323</v>
          </cell>
        </row>
        <row r="15107">
          <cell r="A15107" t="str">
            <v>130950396All</v>
          </cell>
          <cell r="B15107">
            <v>323</v>
          </cell>
        </row>
        <row r="15108">
          <cell r="A15108" t="str">
            <v>130970396All</v>
          </cell>
          <cell r="B15108">
            <v>323</v>
          </cell>
        </row>
        <row r="15109">
          <cell r="A15109" t="str">
            <v>130990396All</v>
          </cell>
          <cell r="B15109">
            <v>323</v>
          </cell>
        </row>
        <row r="15110">
          <cell r="A15110" t="str">
            <v>131010396All</v>
          </cell>
          <cell r="B15110">
            <v>323</v>
          </cell>
        </row>
        <row r="15111">
          <cell r="A15111" t="str">
            <v>131030396All</v>
          </cell>
          <cell r="B15111">
            <v>323</v>
          </cell>
        </row>
        <row r="15112">
          <cell r="A15112" t="str">
            <v>131050396All</v>
          </cell>
          <cell r="B15112">
            <v>323</v>
          </cell>
        </row>
        <row r="15113">
          <cell r="A15113" t="str">
            <v>131070396All</v>
          </cell>
          <cell r="B15113">
            <v>323</v>
          </cell>
        </row>
        <row r="15114">
          <cell r="A15114" t="str">
            <v>131090396All</v>
          </cell>
          <cell r="B15114">
            <v>323</v>
          </cell>
        </row>
        <row r="15115">
          <cell r="A15115" t="str">
            <v>131110396All</v>
          </cell>
          <cell r="B15115">
            <v>323</v>
          </cell>
        </row>
        <row r="15116">
          <cell r="A15116" t="str">
            <v>131130396All</v>
          </cell>
          <cell r="B15116">
            <v>323</v>
          </cell>
        </row>
        <row r="15117">
          <cell r="A15117" t="str">
            <v>131150396All</v>
          </cell>
          <cell r="B15117">
            <v>323</v>
          </cell>
        </row>
        <row r="15118">
          <cell r="A15118" t="str">
            <v>131170396All</v>
          </cell>
          <cell r="B15118">
            <v>323</v>
          </cell>
        </row>
        <row r="15119">
          <cell r="A15119" t="str">
            <v>131190396All</v>
          </cell>
          <cell r="B15119">
            <v>323</v>
          </cell>
        </row>
        <row r="15120">
          <cell r="A15120" t="str">
            <v>131210396All</v>
          </cell>
          <cell r="B15120">
            <v>323</v>
          </cell>
        </row>
        <row r="15121">
          <cell r="A15121" t="str">
            <v>131230396All</v>
          </cell>
          <cell r="B15121">
            <v>323</v>
          </cell>
        </row>
        <row r="15122">
          <cell r="A15122" t="str">
            <v>131250396All</v>
          </cell>
          <cell r="B15122">
            <v>323</v>
          </cell>
        </row>
        <row r="15123">
          <cell r="A15123" t="str">
            <v>131270396All</v>
          </cell>
          <cell r="B15123">
            <v>323</v>
          </cell>
        </row>
        <row r="15124">
          <cell r="A15124" t="str">
            <v>131290396All</v>
          </cell>
          <cell r="B15124">
            <v>323</v>
          </cell>
        </row>
        <row r="15125">
          <cell r="A15125" t="str">
            <v>131310396All</v>
          </cell>
          <cell r="B15125">
            <v>323</v>
          </cell>
        </row>
        <row r="15126">
          <cell r="A15126" t="str">
            <v>131330396All</v>
          </cell>
          <cell r="B15126">
            <v>323</v>
          </cell>
        </row>
        <row r="15127">
          <cell r="A15127" t="str">
            <v>131350396All</v>
          </cell>
          <cell r="B15127">
            <v>323</v>
          </cell>
        </row>
        <row r="15128">
          <cell r="A15128" t="str">
            <v>131370396All</v>
          </cell>
          <cell r="B15128">
            <v>323</v>
          </cell>
        </row>
        <row r="15129">
          <cell r="A15129" t="str">
            <v>131390396All</v>
          </cell>
          <cell r="B15129">
            <v>323</v>
          </cell>
        </row>
        <row r="15130">
          <cell r="A15130" t="str">
            <v>131410396All</v>
          </cell>
          <cell r="B15130">
            <v>323</v>
          </cell>
        </row>
        <row r="15131">
          <cell r="A15131" t="str">
            <v>131430396All</v>
          </cell>
          <cell r="B15131">
            <v>323</v>
          </cell>
        </row>
        <row r="15132">
          <cell r="A15132" t="str">
            <v>131450396All</v>
          </cell>
          <cell r="B15132">
            <v>323</v>
          </cell>
        </row>
        <row r="15133">
          <cell r="A15133" t="str">
            <v>131470396All</v>
          </cell>
          <cell r="B15133">
            <v>323</v>
          </cell>
        </row>
        <row r="15134">
          <cell r="A15134" t="str">
            <v>131490396All</v>
          </cell>
          <cell r="B15134">
            <v>323</v>
          </cell>
        </row>
        <row r="15135">
          <cell r="A15135" t="str">
            <v>131510396All</v>
          </cell>
          <cell r="B15135">
            <v>323</v>
          </cell>
        </row>
        <row r="15136">
          <cell r="A15136" t="str">
            <v>131530396All</v>
          </cell>
          <cell r="B15136">
            <v>323</v>
          </cell>
        </row>
        <row r="15137">
          <cell r="A15137" t="str">
            <v>131550396All</v>
          </cell>
          <cell r="B15137">
            <v>323</v>
          </cell>
        </row>
        <row r="15138">
          <cell r="A15138" t="str">
            <v>131570396All</v>
          </cell>
          <cell r="B15138">
            <v>323</v>
          </cell>
        </row>
        <row r="15139">
          <cell r="A15139" t="str">
            <v>131590396All</v>
          </cell>
          <cell r="B15139">
            <v>323</v>
          </cell>
        </row>
        <row r="15140">
          <cell r="A15140" t="str">
            <v>131610396All</v>
          </cell>
          <cell r="B15140">
            <v>323</v>
          </cell>
        </row>
        <row r="15141">
          <cell r="A15141" t="str">
            <v>131630396All</v>
          </cell>
          <cell r="B15141">
            <v>323</v>
          </cell>
        </row>
        <row r="15142">
          <cell r="A15142" t="str">
            <v>131650396All</v>
          </cell>
          <cell r="B15142">
            <v>323</v>
          </cell>
        </row>
        <row r="15143">
          <cell r="A15143" t="str">
            <v>131670396All</v>
          </cell>
          <cell r="B15143">
            <v>323</v>
          </cell>
        </row>
        <row r="15144">
          <cell r="A15144" t="str">
            <v>131690396All</v>
          </cell>
          <cell r="B15144">
            <v>323</v>
          </cell>
        </row>
        <row r="15145">
          <cell r="A15145" t="str">
            <v>131710396All</v>
          </cell>
          <cell r="B15145">
            <v>323</v>
          </cell>
        </row>
        <row r="15146">
          <cell r="A15146" t="str">
            <v>131730396All</v>
          </cell>
          <cell r="B15146">
            <v>323</v>
          </cell>
        </row>
        <row r="15147">
          <cell r="A15147" t="str">
            <v>131750396All</v>
          </cell>
          <cell r="B15147">
            <v>323</v>
          </cell>
        </row>
        <row r="15148">
          <cell r="A15148" t="str">
            <v>131770396All</v>
          </cell>
          <cell r="B15148">
            <v>323</v>
          </cell>
        </row>
        <row r="15149">
          <cell r="A15149" t="str">
            <v>131790396All</v>
          </cell>
          <cell r="B15149">
            <v>323</v>
          </cell>
        </row>
        <row r="15150">
          <cell r="A15150" t="str">
            <v>131810396All</v>
          </cell>
          <cell r="B15150">
            <v>323</v>
          </cell>
        </row>
        <row r="15151">
          <cell r="A15151" t="str">
            <v>131830396All</v>
          </cell>
          <cell r="B15151">
            <v>323</v>
          </cell>
        </row>
        <row r="15152">
          <cell r="A15152" t="str">
            <v>131850396All</v>
          </cell>
          <cell r="B15152">
            <v>323</v>
          </cell>
        </row>
        <row r="15153">
          <cell r="A15153" t="str">
            <v>131870396All</v>
          </cell>
          <cell r="B15153">
            <v>323</v>
          </cell>
        </row>
        <row r="15154">
          <cell r="A15154" t="str">
            <v>131890396All</v>
          </cell>
          <cell r="B15154">
            <v>323</v>
          </cell>
        </row>
        <row r="15155">
          <cell r="A15155" t="str">
            <v>131910396All</v>
          </cell>
          <cell r="B15155">
            <v>323</v>
          </cell>
        </row>
        <row r="15156">
          <cell r="A15156" t="str">
            <v>131930396All</v>
          </cell>
          <cell r="B15156">
            <v>323</v>
          </cell>
        </row>
        <row r="15157">
          <cell r="A15157" t="str">
            <v>131950396All</v>
          </cell>
          <cell r="B15157">
            <v>323</v>
          </cell>
        </row>
        <row r="15158">
          <cell r="A15158" t="str">
            <v>131970396All</v>
          </cell>
          <cell r="B15158">
            <v>323</v>
          </cell>
        </row>
        <row r="15159">
          <cell r="A15159" t="str">
            <v>131990396All</v>
          </cell>
          <cell r="B15159">
            <v>323</v>
          </cell>
        </row>
        <row r="15160">
          <cell r="A15160" t="str">
            <v>132010396All</v>
          </cell>
          <cell r="B15160">
            <v>323</v>
          </cell>
        </row>
        <row r="15161">
          <cell r="A15161" t="str">
            <v>132050396All</v>
          </cell>
          <cell r="B15161">
            <v>323</v>
          </cell>
        </row>
        <row r="15162">
          <cell r="A15162" t="str">
            <v>132070396All</v>
          </cell>
          <cell r="B15162">
            <v>323</v>
          </cell>
        </row>
        <row r="15163">
          <cell r="A15163" t="str">
            <v>132090396All</v>
          </cell>
          <cell r="B15163">
            <v>323</v>
          </cell>
        </row>
        <row r="15164">
          <cell r="A15164" t="str">
            <v>132110396All</v>
          </cell>
          <cell r="B15164">
            <v>323</v>
          </cell>
        </row>
        <row r="15165">
          <cell r="A15165" t="str">
            <v>132130396All</v>
          </cell>
          <cell r="B15165">
            <v>323</v>
          </cell>
        </row>
        <row r="15166">
          <cell r="A15166" t="str">
            <v>132150396All</v>
          </cell>
          <cell r="B15166">
            <v>323</v>
          </cell>
        </row>
        <row r="15167">
          <cell r="A15167" t="str">
            <v>132170396All</v>
          </cell>
          <cell r="B15167">
            <v>323</v>
          </cell>
        </row>
        <row r="15168">
          <cell r="A15168" t="str">
            <v>132190396All</v>
          </cell>
          <cell r="B15168">
            <v>323</v>
          </cell>
        </row>
        <row r="15169">
          <cell r="A15169" t="str">
            <v>132210396All</v>
          </cell>
          <cell r="B15169">
            <v>323</v>
          </cell>
        </row>
        <row r="15170">
          <cell r="A15170" t="str">
            <v>132230396All</v>
          </cell>
          <cell r="B15170">
            <v>323</v>
          </cell>
        </row>
        <row r="15171">
          <cell r="A15171" t="str">
            <v>132250396All</v>
          </cell>
          <cell r="B15171">
            <v>323</v>
          </cell>
        </row>
        <row r="15172">
          <cell r="A15172" t="str">
            <v>132270396All</v>
          </cell>
          <cell r="B15172">
            <v>323</v>
          </cell>
        </row>
        <row r="15173">
          <cell r="A15173" t="str">
            <v>132290396All</v>
          </cell>
          <cell r="B15173">
            <v>323</v>
          </cell>
        </row>
        <row r="15174">
          <cell r="A15174" t="str">
            <v>132310396All</v>
          </cell>
          <cell r="B15174">
            <v>323</v>
          </cell>
        </row>
        <row r="15175">
          <cell r="A15175" t="str">
            <v>132330396All</v>
          </cell>
          <cell r="B15175">
            <v>323</v>
          </cell>
        </row>
        <row r="15176">
          <cell r="A15176" t="str">
            <v>132350396All</v>
          </cell>
          <cell r="B15176">
            <v>323</v>
          </cell>
        </row>
        <row r="15177">
          <cell r="A15177" t="str">
            <v>132370396All</v>
          </cell>
          <cell r="B15177">
            <v>323</v>
          </cell>
        </row>
        <row r="15178">
          <cell r="A15178" t="str">
            <v>132390396All</v>
          </cell>
          <cell r="B15178">
            <v>323</v>
          </cell>
        </row>
        <row r="15179">
          <cell r="A15179" t="str">
            <v>132410396All</v>
          </cell>
          <cell r="B15179">
            <v>323</v>
          </cell>
        </row>
        <row r="15180">
          <cell r="A15180" t="str">
            <v>132430396All</v>
          </cell>
          <cell r="B15180">
            <v>323</v>
          </cell>
        </row>
        <row r="15181">
          <cell r="A15181" t="str">
            <v>132450396All</v>
          </cell>
          <cell r="B15181">
            <v>323</v>
          </cell>
        </row>
        <row r="15182">
          <cell r="A15182" t="str">
            <v>132470396All</v>
          </cell>
          <cell r="B15182">
            <v>323</v>
          </cell>
        </row>
        <row r="15183">
          <cell r="A15183" t="str">
            <v>132490396All</v>
          </cell>
          <cell r="B15183">
            <v>323</v>
          </cell>
        </row>
        <row r="15184">
          <cell r="A15184" t="str">
            <v>132510396All</v>
          </cell>
          <cell r="B15184">
            <v>323</v>
          </cell>
        </row>
        <row r="15185">
          <cell r="A15185" t="str">
            <v>132530396All</v>
          </cell>
          <cell r="B15185">
            <v>323</v>
          </cell>
        </row>
        <row r="15186">
          <cell r="A15186" t="str">
            <v>132550396All</v>
          </cell>
          <cell r="B15186">
            <v>323</v>
          </cell>
        </row>
        <row r="15187">
          <cell r="A15187" t="str">
            <v>132570396All</v>
          </cell>
          <cell r="B15187">
            <v>323</v>
          </cell>
        </row>
        <row r="15188">
          <cell r="A15188" t="str">
            <v>132590396All</v>
          </cell>
          <cell r="B15188">
            <v>323</v>
          </cell>
        </row>
        <row r="15189">
          <cell r="A15189" t="str">
            <v>132610396All</v>
          </cell>
          <cell r="B15189">
            <v>323</v>
          </cell>
        </row>
        <row r="15190">
          <cell r="A15190" t="str">
            <v>132630396All</v>
          </cell>
          <cell r="B15190">
            <v>323</v>
          </cell>
        </row>
        <row r="15191">
          <cell r="A15191" t="str">
            <v>132650396All</v>
          </cell>
          <cell r="B15191">
            <v>323</v>
          </cell>
        </row>
        <row r="15192">
          <cell r="A15192" t="str">
            <v>132670396All</v>
          </cell>
          <cell r="B15192">
            <v>323</v>
          </cell>
        </row>
        <row r="15193">
          <cell r="A15193" t="str">
            <v>132690396All</v>
          </cell>
          <cell r="B15193">
            <v>323</v>
          </cell>
        </row>
        <row r="15194">
          <cell r="A15194" t="str">
            <v>132710396All</v>
          </cell>
          <cell r="B15194">
            <v>323</v>
          </cell>
        </row>
        <row r="15195">
          <cell r="A15195" t="str">
            <v>132730396All</v>
          </cell>
          <cell r="B15195">
            <v>323</v>
          </cell>
        </row>
        <row r="15196">
          <cell r="A15196" t="str">
            <v>132750396All</v>
          </cell>
          <cell r="B15196">
            <v>323</v>
          </cell>
        </row>
        <row r="15197">
          <cell r="A15197" t="str">
            <v>132770396All</v>
          </cell>
          <cell r="B15197">
            <v>323</v>
          </cell>
        </row>
        <row r="15198">
          <cell r="A15198" t="str">
            <v>132790396All</v>
          </cell>
          <cell r="B15198">
            <v>323</v>
          </cell>
        </row>
        <row r="15199">
          <cell r="A15199" t="str">
            <v>132810396All</v>
          </cell>
          <cell r="B15199">
            <v>323</v>
          </cell>
        </row>
        <row r="15200">
          <cell r="A15200" t="str">
            <v>132830396All</v>
          </cell>
          <cell r="B15200">
            <v>323</v>
          </cell>
        </row>
        <row r="15201">
          <cell r="A15201" t="str">
            <v>132850396All</v>
          </cell>
          <cell r="B15201">
            <v>323</v>
          </cell>
        </row>
        <row r="15202">
          <cell r="A15202" t="str">
            <v>132870396All</v>
          </cell>
          <cell r="B15202">
            <v>323</v>
          </cell>
        </row>
        <row r="15203">
          <cell r="A15203" t="str">
            <v>132890396All</v>
          </cell>
          <cell r="B15203">
            <v>323</v>
          </cell>
        </row>
        <row r="15204">
          <cell r="A15204" t="str">
            <v>132910396All</v>
          </cell>
          <cell r="B15204">
            <v>323</v>
          </cell>
        </row>
        <row r="15205">
          <cell r="A15205" t="str">
            <v>132930396All</v>
          </cell>
          <cell r="B15205">
            <v>323</v>
          </cell>
        </row>
        <row r="15206">
          <cell r="A15206" t="str">
            <v>132950396All</v>
          </cell>
          <cell r="B15206">
            <v>323</v>
          </cell>
        </row>
        <row r="15207">
          <cell r="A15207" t="str">
            <v>132970396All</v>
          </cell>
          <cell r="B15207">
            <v>323</v>
          </cell>
        </row>
        <row r="15208">
          <cell r="A15208" t="str">
            <v>132990396All</v>
          </cell>
          <cell r="B15208">
            <v>323</v>
          </cell>
        </row>
        <row r="15209">
          <cell r="A15209" t="str">
            <v>133010396All</v>
          </cell>
          <cell r="B15209">
            <v>323</v>
          </cell>
        </row>
        <row r="15210">
          <cell r="A15210" t="str">
            <v>133030396All</v>
          </cell>
          <cell r="B15210">
            <v>323</v>
          </cell>
        </row>
        <row r="15211">
          <cell r="A15211" t="str">
            <v>133050396All</v>
          </cell>
          <cell r="B15211">
            <v>323</v>
          </cell>
        </row>
        <row r="15212">
          <cell r="A15212" t="str">
            <v>133070396All</v>
          </cell>
          <cell r="B15212">
            <v>323</v>
          </cell>
        </row>
        <row r="15213">
          <cell r="A15213" t="str">
            <v>133090396All</v>
          </cell>
          <cell r="B15213">
            <v>323</v>
          </cell>
        </row>
        <row r="15214">
          <cell r="A15214" t="str">
            <v>133110396All</v>
          </cell>
          <cell r="B15214">
            <v>323</v>
          </cell>
        </row>
        <row r="15215">
          <cell r="A15215" t="str">
            <v>133130396All</v>
          </cell>
          <cell r="B15215">
            <v>323</v>
          </cell>
        </row>
        <row r="15216">
          <cell r="A15216" t="str">
            <v>133150396All</v>
          </cell>
          <cell r="B15216">
            <v>323</v>
          </cell>
        </row>
        <row r="15217">
          <cell r="A15217" t="str">
            <v>133170396All</v>
          </cell>
          <cell r="B15217">
            <v>323</v>
          </cell>
        </row>
        <row r="15218">
          <cell r="A15218" t="str">
            <v>133190396All</v>
          </cell>
          <cell r="B15218">
            <v>323</v>
          </cell>
        </row>
        <row r="15219">
          <cell r="A15219" t="str">
            <v>010010396All</v>
          </cell>
          <cell r="B15219">
            <v>306</v>
          </cell>
        </row>
        <row r="15220">
          <cell r="A15220" t="str">
            <v>010790396All</v>
          </cell>
          <cell r="B15220">
            <v>306</v>
          </cell>
        </row>
        <row r="15221">
          <cell r="A15221" t="str">
            <v>010830396All</v>
          </cell>
          <cell r="B15221">
            <v>306</v>
          </cell>
        </row>
        <row r="15222">
          <cell r="A15222" t="str">
            <v>160290714All</v>
          </cell>
          <cell r="B15222">
            <v>294</v>
          </cell>
        </row>
        <row r="15223">
          <cell r="A15223" t="str">
            <v>490390079All</v>
          </cell>
          <cell r="B15223">
            <v>291</v>
          </cell>
        </row>
        <row r="15224">
          <cell r="A15224" t="str">
            <v>400110396All</v>
          </cell>
          <cell r="B15224">
            <v>280</v>
          </cell>
        </row>
        <row r="15225">
          <cell r="A15225" t="str">
            <v>400570396All</v>
          </cell>
          <cell r="B15225">
            <v>280</v>
          </cell>
        </row>
        <row r="15226">
          <cell r="A15226" t="str">
            <v>400170396All</v>
          </cell>
          <cell r="B15226">
            <v>261</v>
          </cell>
        </row>
        <row r="15227">
          <cell r="A15227" t="str">
            <v>160010714All</v>
          </cell>
          <cell r="B15227">
            <v>259</v>
          </cell>
        </row>
        <row r="15228">
          <cell r="A15228" t="str">
            <v>160270714All</v>
          </cell>
          <cell r="B15228">
            <v>259</v>
          </cell>
        </row>
        <row r="15229">
          <cell r="A15229" t="str">
            <v>160730714All</v>
          </cell>
          <cell r="B15229">
            <v>259</v>
          </cell>
        </row>
        <row r="15230">
          <cell r="A15230" t="str">
            <v>200070396All</v>
          </cell>
          <cell r="B15230">
            <v>252</v>
          </cell>
        </row>
        <row r="15231">
          <cell r="A15231" t="str">
            <v>200350396All</v>
          </cell>
          <cell r="B15231">
            <v>252</v>
          </cell>
        </row>
        <row r="15232">
          <cell r="A15232" t="str">
            <v>200770396All</v>
          </cell>
          <cell r="B15232">
            <v>252</v>
          </cell>
        </row>
        <row r="15233">
          <cell r="A15233" t="str">
            <v>200950396All</v>
          </cell>
          <cell r="B15233">
            <v>252</v>
          </cell>
        </row>
        <row r="15234">
          <cell r="A15234" t="str">
            <v>201510396All</v>
          </cell>
          <cell r="B15234">
            <v>252</v>
          </cell>
        </row>
        <row r="15235">
          <cell r="A15235" t="str">
            <v>201570396All</v>
          </cell>
          <cell r="B15235">
            <v>252</v>
          </cell>
        </row>
        <row r="15236">
          <cell r="A15236" t="str">
            <v>201850396All</v>
          </cell>
          <cell r="B15236">
            <v>252</v>
          </cell>
        </row>
        <row r="15237">
          <cell r="A15237" t="str">
            <v>201910396All</v>
          </cell>
          <cell r="B15237">
            <v>252</v>
          </cell>
        </row>
        <row r="15238">
          <cell r="A15238" t="str">
            <v>400030396All</v>
          </cell>
          <cell r="B15238">
            <v>252</v>
          </cell>
        </row>
        <row r="15239">
          <cell r="A15239" t="str">
            <v>400090396All</v>
          </cell>
          <cell r="B15239">
            <v>252</v>
          </cell>
        </row>
        <row r="15240">
          <cell r="A15240" t="str">
            <v>400390396All</v>
          </cell>
          <cell r="B15240">
            <v>252</v>
          </cell>
        </row>
        <row r="15241">
          <cell r="A15241" t="str">
            <v>400450396All</v>
          </cell>
          <cell r="B15241">
            <v>252</v>
          </cell>
        </row>
        <row r="15242">
          <cell r="A15242" t="str">
            <v>400650396All</v>
          </cell>
          <cell r="B15242">
            <v>252</v>
          </cell>
        </row>
        <row r="15243">
          <cell r="A15243" t="str">
            <v>400730396All</v>
          </cell>
          <cell r="B15243">
            <v>252</v>
          </cell>
        </row>
        <row r="15244">
          <cell r="A15244" t="str">
            <v>400930396All</v>
          </cell>
          <cell r="B15244">
            <v>252</v>
          </cell>
        </row>
        <row r="15245">
          <cell r="A15245" t="str">
            <v>401030396All</v>
          </cell>
          <cell r="B15245">
            <v>252</v>
          </cell>
        </row>
        <row r="15246">
          <cell r="A15246" t="str">
            <v>401090396All</v>
          </cell>
          <cell r="B15246">
            <v>252</v>
          </cell>
        </row>
        <row r="15247">
          <cell r="A15247" t="str">
            <v>410210041All</v>
          </cell>
          <cell r="B15247">
            <v>166</v>
          </cell>
        </row>
        <row r="15248">
          <cell r="A15248" t="str">
            <v>410270041All</v>
          </cell>
          <cell r="B15248">
            <v>166</v>
          </cell>
        </row>
        <row r="15249">
          <cell r="A15249" t="str">
            <v>410550041All</v>
          </cell>
          <cell r="B15249">
            <v>166</v>
          </cell>
        </row>
        <row r="15250">
          <cell r="A15250" t="str">
            <v>410650041All</v>
          </cell>
          <cell r="B15250">
            <v>166</v>
          </cell>
        </row>
        <row r="15251">
          <cell r="A15251" t="str">
            <v>410010041All</v>
          </cell>
          <cell r="B15251">
            <v>156</v>
          </cell>
        </row>
        <row r="15252">
          <cell r="A15252" t="str">
            <v>410610041All</v>
          </cell>
          <cell r="B15252">
            <v>156</v>
          </cell>
        </row>
        <row r="15253">
          <cell r="A15253" t="str">
            <v>410630041All</v>
          </cell>
          <cell r="B15253">
            <v>156</v>
          </cell>
        </row>
        <row r="15254">
          <cell r="A15254" t="str">
            <v>160690041All</v>
          </cell>
          <cell r="B15254">
            <v>150</v>
          </cell>
        </row>
        <row r="15255">
          <cell r="A15255" t="str">
            <v>410030041All</v>
          </cell>
          <cell r="B15255">
            <v>144</v>
          </cell>
        </row>
        <row r="15256">
          <cell r="A15256" t="str">
            <v>410090041All</v>
          </cell>
          <cell r="B15256">
            <v>144</v>
          </cell>
        </row>
        <row r="15257">
          <cell r="A15257" t="str">
            <v>410390041All</v>
          </cell>
          <cell r="B15257">
            <v>144</v>
          </cell>
        </row>
        <row r="15258">
          <cell r="A15258" t="str">
            <v>410430041All</v>
          </cell>
          <cell r="B15258">
            <v>144</v>
          </cell>
        </row>
        <row r="15259">
          <cell r="A15259" t="str">
            <v>410470041All</v>
          </cell>
          <cell r="B15259">
            <v>144</v>
          </cell>
        </row>
        <row r="15260">
          <cell r="A15260" t="str">
            <v>410510041All</v>
          </cell>
          <cell r="B15260">
            <v>144</v>
          </cell>
        </row>
        <row r="15261">
          <cell r="A15261" t="str">
            <v>410530041All</v>
          </cell>
          <cell r="B15261">
            <v>144</v>
          </cell>
        </row>
        <row r="15262">
          <cell r="A15262" t="str">
            <v>410670041All</v>
          </cell>
          <cell r="B15262">
            <v>144</v>
          </cell>
        </row>
        <row r="15263">
          <cell r="A15263" t="str">
            <v>410710041All</v>
          </cell>
          <cell r="B15263">
            <v>144</v>
          </cell>
        </row>
        <row r="15264">
          <cell r="A15264" t="str">
            <v>530030041All</v>
          </cell>
          <cell r="B15264">
            <v>144</v>
          </cell>
        </row>
        <row r="15265">
          <cell r="A15265" t="str">
            <v>530130041All</v>
          </cell>
          <cell r="B15265">
            <v>144</v>
          </cell>
        </row>
        <row r="15266">
          <cell r="A15266" t="str">
            <v>530230041All</v>
          </cell>
          <cell r="B15266">
            <v>144</v>
          </cell>
        </row>
        <row r="15267">
          <cell r="A15267" t="str">
            <v>530750041All</v>
          </cell>
          <cell r="B15267">
            <v>144</v>
          </cell>
        </row>
        <row r="15268">
          <cell r="A15268" t="str">
            <v>160850041All</v>
          </cell>
          <cell r="B15268">
            <v>142</v>
          </cell>
        </row>
        <row r="15269">
          <cell r="A15269" t="str">
            <v>160030041All</v>
          </cell>
          <cell r="B15269">
            <v>141</v>
          </cell>
        </row>
        <row r="15270">
          <cell r="A15270" t="str">
            <v>320010041All</v>
          </cell>
          <cell r="B15270">
            <v>141</v>
          </cell>
        </row>
        <row r="15271">
          <cell r="A15271" t="str">
            <v>320130041All</v>
          </cell>
          <cell r="B15271">
            <v>141</v>
          </cell>
        </row>
        <row r="15272">
          <cell r="A15272" t="str">
            <v>320270041All</v>
          </cell>
          <cell r="B15272">
            <v>141</v>
          </cell>
        </row>
        <row r="15273">
          <cell r="A15273" t="str">
            <v>160150041All</v>
          </cell>
          <cell r="B15273">
            <v>137</v>
          </cell>
        </row>
        <row r="15274">
          <cell r="A15274" t="str">
            <v>410130041All</v>
          </cell>
          <cell r="B15274">
            <v>131</v>
          </cell>
        </row>
        <row r="15275">
          <cell r="A15275" t="str">
            <v>410170041All</v>
          </cell>
          <cell r="B15275">
            <v>131</v>
          </cell>
        </row>
        <row r="15276">
          <cell r="A15276" t="str">
            <v>410230041All</v>
          </cell>
          <cell r="B15276">
            <v>131</v>
          </cell>
        </row>
        <row r="15277">
          <cell r="A15277" t="str">
            <v>410250041All</v>
          </cell>
          <cell r="B15277">
            <v>131</v>
          </cell>
        </row>
        <row r="15278">
          <cell r="A15278" t="str">
            <v>410310041All</v>
          </cell>
          <cell r="B15278">
            <v>131</v>
          </cell>
        </row>
        <row r="15279">
          <cell r="A15279" t="str">
            <v>410350041All</v>
          </cell>
          <cell r="B15279">
            <v>131</v>
          </cell>
        </row>
        <row r="15280">
          <cell r="A15280" t="str">
            <v>410370041All</v>
          </cell>
          <cell r="B15280">
            <v>131</v>
          </cell>
        </row>
        <row r="15281">
          <cell r="A15281" t="str">
            <v>410690041All</v>
          </cell>
          <cell r="B15281">
            <v>131</v>
          </cell>
        </row>
        <row r="15282">
          <cell r="A15282" t="str">
            <v>350010041All</v>
          </cell>
          <cell r="B15282">
            <v>130</v>
          </cell>
        </row>
        <row r="15283">
          <cell r="A15283" t="str">
            <v>350030041All</v>
          </cell>
          <cell r="B15283">
            <v>130</v>
          </cell>
        </row>
        <row r="15284">
          <cell r="A15284" t="str">
            <v>350060041All</v>
          </cell>
          <cell r="B15284">
            <v>130</v>
          </cell>
        </row>
        <row r="15285">
          <cell r="A15285" t="str">
            <v>350070041All</v>
          </cell>
          <cell r="B15285">
            <v>130</v>
          </cell>
        </row>
        <row r="15286">
          <cell r="A15286" t="str">
            <v>350110041All</v>
          </cell>
          <cell r="B15286">
            <v>130</v>
          </cell>
        </row>
        <row r="15287">
          <cell r="A15287" t="str">
            <v>350170041All</v>
          </cell>
          <cell r="B15287">
            <v>130</v>
          </cell>
        </row>
        <row r="15288">
          <cell r="A15288" t="str">
            <v>350190041All</v>
          </cell>
          <cell r="B15288">
            <v>130</v>
          </cell>
        </row>
        <row r="15289">
          <cell r="A15289" t="str">
            <v>350210041All</v>
          </cell>
          <cell r="B15289">
            <v>130</v>
          </cell>
        </row>
        <row r="15290">
          <cell r="A15290" t="str">
            <v>350310041All</v>
          </cell>
          <cell r="B15290">
            <v>130</v>
          </cell>
        </row>
        <row r="15291">
          <cell r="A15291" t="str">
            <v>350330041All</v>
          </cell>
          <cell r="B15291">
            <v>130</v>
          </cell>
        </row>
        <row r="15292">
          <cell r="A15292" t="str">
            <v>350390041All</v>
          </cell>
          <cell r="B15292">
            <v>130</v>
          </cell>
        </row>
        <row r="15293">
          <cell r="A15293" t="str">
            <v>350430041All</v>
          </cell>
          <cell r="B15293">
            <v>130</v>
          </cell>
        </row>
        <row r="15294">
          <cell r="A15294" t="str">
            <v>350470041All</v>
          </cell>
          <cell r="B15294">
            <v>130</v>
          </cell>
        </row>
        <row r="15295">
          <cell r="A15295" t="str">
            <v>350510041All</v>
          </cell>
          <cell r="B15295">
            <v>130</v>
          </cell>
        </row>
        <row r="15296">
          <cell r="A15296" t="str">
            <v>350530041All</v>
          </cell>
          <cell r="B15296">
            <v>130</v>
          </cell>
        </row>
        <row r="15297">
          <cell r="A15297" t="str">
            <v>350550041All</v>
          </cell>
          <cell r="B15297">
            <v>130</v>
          </cell>
        </row>
        <row r="15298">
          <cell r="A15298" t="str">
            <v>060330041All</v>
          </cell>
          <cell r="B15298">
            <v>128</v>
          </cell>
        </row>
        <row r="15299">
          <cell r="A15299" t="str">
            <v>060050041All</v>
          </cell>
          <cell r="B15299">
            <v>127</v>
          </cell>
        </row>
        <row r="15300">
          <cell r="A15300" t="str">
            <v>060090041All</v>
          </cell>
          <cell r="B15300">
            <v>127</v>
          </cell>
        </row>
        <row r="15301">
          <cell r="A15301" t="str">
            <v>060410041All</v>
          </cell>
          <cell r="B15301">
            <v>127</v>
          </cell>
        </row>
        <row r="15302">
          <cell r="A15302" t="str">
            <v>060550041All</v>
          </cell>
          <cell r="B15302">
            <v>127</v>
          </cell>
        </row>
        <row r="15303">
          <cell r="A15303" t="str">
            <v>060970041All</v>
          </cell>
          <cell r="B15303">
            <v>127</v>
          </cell>
        </row>
        <row r="15304">
          <cell r="A15304" t="str">
            <v>040010041All</v>
          </cell>
          <cell r="B15304">
            <v>126</v>
          </cell>
        </row>
        <row r="15305">
          <cell r="A15305" t="str">
            <v>040050041All</v>
          </cell>
          <cell r="B15305">
            <v>126</v>
          </cell>
        </row>
        <row r="15306">
          <cell r="A15306" t="str">
            <v>040070041All</v>
          </cell>
          <cell r="B15306">
            <v>126</v>
          </cell>
        </row>
        <row r="15307">
          <cell r="A15307" t="str">
            <v>040110041All</v>
          </cell>
          <cell r="B15307">
            <v>126</v>
          </cell>
        </row>
        <row r="15308">
          <cell r="A15308" t="str">
            <v>040120041All</v>
          </cell>
          <cell r="B15308">
            <v>126</v>
          </cell>
        </row>
        <row r="15309">
          <cell r="A15309" t="str">
            <v>040150041All</v>
          </cell>
          <cell r="B15309">
            <v>126</v>
          </cell>
        </row>
        <row r="15310">
          <cell r="A15310" t="str">
            <v>040170041All</v>
          </cell>
          <cell r="B15310">
            <v>126</v>
          </cell>
        </row>
        <row r="15311">
          <cell r="A15311" t="str">
            <v>040190041All</v>
          </cell>
          <cell r="B15311">
            <v>126</v>
          </cell>
        </row>
        <row r="15312">
          <cell r="A15312" t="str">
            <v>040230041All</v>
          </cell>
          <cell r="B15312">
            <v>126</v>
          </cell>
        </row>
        <row r="15313">
          <cell r="A15313" t="str">
            <v>040250041All</v>
          </cell>
          <cell r="B15313">
            <v>126</v>
          </cell>
        </row>
        <row r="15314">
          <cell r="A15314" t="str">
            <v>040270041All</v>
          </cell>
          <cell r="B15314">
            <v>126</v>
          </cell>
        </row>
        <row r="15315">
          <cell r="A15315" t="str">
            <v>060170041All</v>
          </cell>
          <cell r="B15315">
            <v>123</v>
          </cell>
        </row>
        <row r="15316">
          <cell r="A15316" t="str">
            <v>060430041All</v>
          </cell>
          <cell r="B15316">
            <v>123</v>
          </cell>
        </row>
        <row r="15317">
          <cell r="A15317" t="str">
            <v>160250041All</v>
          </cell>
          <cell r="B15317">
            <v>123</v>
          </cell>
        </row>
        <row r="15318">
          <cell r="A15318" t="str">
            <v>060010041All</v>
          </cell>
          <cell r="B15318">
            <v>118</v>
          </cell>
        </row>
        <row r="15319">
          <cell r="A15319" t="str">
            <v>060530041All</v>
          </cell>
          <cell r="B15319">
            <v>118</v>
          </cell>
        </row>
        <row r="15320">
          <cell r="A15320" t="str">
            <v>060810041All</v>
          </cell>
          <cell r="B15320">
            <v>118</v>
          </cell>
        </row>
        <row r="15321">
          <cell r="A15321" t="str">
            <v>060610041All</v>
          </cell>
          <cell r="B15321">
            <v>117</v>
          </cell>
        </row>
        <row r="15322">
          <cell r="A15322" t="str">
            <v>060850041All</v>
          </cell>
          <cell r="B15322">
            <v>117</v>
          </cell>
        </row>
        <row r="15323">
          <cell r="A15323" t="str">
            <v>060870041All</v>
          </cell>
          <cell r="B15323">
            <v>117</v>
          </cell>
        </row>
        <row r="15324">
          <cell r="A15324" t="str">
            <v>061090041All</v>
          </cell>
          <cell r="B15324">
            <v>117</v>
          </cell>
        </row>
        <row r="15325">
          <cell r="A15325" t="str">
            <v>400590041All</v>
          </cell>
          <cell r="B15325">
            <v>117</v>
          </cell>
        </row>
        <row r="15326">
          <cell r="A15326" t="str">
            <v>060690041All</v>
          </cell>
          <cell r="B15326">
            <v>116</v>
          </cell>
        </row>
        <row r="15327">
          <cell r="A15327" t="str">
            <v>130090041All</v>
          </cell>
          <cell r="B15327">
            <v>116</v>
          </cell>
        </row>
        <row r="15328">
          <cell r="A15328" t="str">
            <v>530070041All</v>
          </cell>
          <cell r="B15328">
            <v>116</v>
          </cell>
        </row>
        <row r="15329">
          <cell r="A15329" t="str">
            <v>160190041All</v>
          </cell>
          <cell r="B15329">
            <v>115</v>
          </cell>
        </row>
        <row r="15330">
          <cell r="A15330" t="str">
            <v>270310041All</v>
          </cell>
          <cell r="B15330">
            <v>115</v>
          </cell>
        </row>
        <row r="15331">
          <cell r="A15331" t="str">
            <v>270750041All</v>
          </cell>
          <cell r="B15331">
            <v>115</v>
          </cell>
        </row>
        <row r="15332">
          <cell r="A15332" t="str">
            <v>271230041All</v>
          </cell>
          <cell r="B15332">
            <v>115</v>
          </cell>
        </row>
        <row r="15333">
          <cell r="A15333" t="str">
            <v>160130041All</v>
          </cell>
          <cell r="B15333">
            <v>114</v>
          </cell>
        </row>
        <row r="15334">
          <cell r="A15334" t="str">
            <v>220950041All</v>
          </cell>
          <cell r="B15334">
            <v>114</v>
          </cell>
        </row>
        <row r="15335">
          <cell r="A15335" t="str">
            <v>160290041All</v>
          </cell>
          <cell r="B15335">
            <v>112</v>
          </cell>
        </row>
        <row r="15336">
          <cell r="A15336" t="str">
            <v>310910041All</v>
          </cell>
          <cell r="B15336">
            <v>110</v>
          </cell>
        </row>
        <row r="15337">
          <cell r="A15337" t="str">
            <v>490090041All</v>
          </cell>
          <cell r="B15337">
            <v>110</v>
          </cell>
        </row>
        <row r="15338">
          <cell r="A15338" t="str">
            <v>490170041All</v>
          </cell>
          <cell r="B15338">
            <v>110</v>
          </cell>
        </row>
        <row r="15339">
          <cell r="A15339" t="str">
            <v>490190041All</v>
          </cell>
          <cell r="B15339">
            <v>110</v>
          </cell>
        </row>
        <row r="15340">
          <cell r="A15340" t="str">
            <v>490250041All</v>
          </cell>
          <cell r="B15340">
            <v>110</v>
          </cell>
        </row>
        <row r="15341">
          <cell r="A15341" t="str">
            <v>490290041All</v>
          </cell>
          <cell r="B15341">
            <v>110</v>
          </cell>
        </row>
        <row r="15342">
          <cell r="A15342" t="str">
            <v>490310041All</v>
          </cell>
          <cell r="B15342">
            <v>110</v>
          </cell>
        </row>
        <row r="15343">
          <cell r="A15343" t="str">
            <v>490330041All</v>
          </cell>
          <cell r="B15343">
            <v>110</v>
          </cell>
        </row>
        <row r="15344">
          <cell r="A15344" t="str">
            <v>490370041All</v>
          </cell>
          <cell r="B15344">
            <v>110</v>
          </cell>
        </row>
        <row r="15345">
          <cell r="A15345" t="str">
            <v>490430041All</v>
          </cell>
          <cell r="B15345">
            <v>110</v>
          </cell>
        </row>
        <row r="15346">
          <cell r="A15346" t="str">
            <v>490510041All</v>
          </cell>
          <cell r="B15346">
            <v>110</v>
          </cell>
        </row>
        <row r="15347">
          <cell r="A15347" t="str">
            <v>490530041All</v>
          </cell>
          <cell r="B15347">
            <v>110</v>
          </cell>
        </row>
        <row r="15348">
          <cell r="A15348" t="str">
            <v>490550041All</v>
          </cell>
          <cell r="B15348">
            <v>110</v>
          </cell>
        </row>
        <row r="15349">
          <cell r="A15349" t="str">
            <v>060570041All</v>
          </cell>
          <cell r="B15349">
            <v>106</v>
          </cell>
        </row>
        <row r="15350">
          <cell r="A15350" t="str">
            <v>060830041All</v>
          </cell>
          <cell r="B15350">
            <v>106</v>
          </cell>
        </row>
        <row r="15351">
          <cell r="A15351" t="str">
            <v>060910041All</v>
          </cell>
          <cell r="B15351">
            <v>106</v>
          </cell>
        </row>
        <row r="15352">
          <cell r="A15352" t="str">
            <v>080910041All</v>
          </cell>
          <cell r="B15352">
            <v>106</v>
          </cell>
        </row>
        <row r="15353">
          <cell r="A15353" t="str">
            <v>060250041All</v>
          </cell>
          <cell r="B15353">
            <v>105</v>
          </cell>
        </row>
        <row r="15354">
          <cell r="A15354" t="str">
            <v>060370041All</v>
          </cell>
          <cell r="B15354">
            <v>105</v>
          </cell>
        </row>
        <row r="15355">
          <cell r="A15355" t="str">
            <v>060590041All</v>
          </cell>
          <cell r="B15355">
            <v>105</v>
          </cell>
        </row>
        <row r="15356">
          <cell r="A15356" t="str">
            <v>060710041All</v>
          </cell>
          <cell r="B15356">
            <v>105</v>
          </cell>
        </row>
        <row r="15357">
          <cell r="A15357" t="str">
            <v>060730041All</v>
          </cell>
          <cell r="B15357">
            <v>105</v>
          </cell>
        </row>
        <row r="15358">
          <cell r="A15358" t="str">
            <v>061110041All</v>
          </cell>
          <cell r="B15358">
            <v>105</v>
          </cell>
        </row>
        <row r="15359">
          <cell r="A15359" t="str">
            <v>300370041Irrigated</v>
          </cell>
          <cell r="B15359">
            <v>105</v>
          </cell>
        </row>
        <row r="15360">
          <cell r="A15360" t="str">
            <v>517100041All</v>
          </cell>
          <cell r="B15360">
            <v>105</v>
          </cell>
        </row>
        <row r="15361">
          <cell r="A15361" t="str">
            <v>060030041All</v>
          </cell>
          <cell r="B15361">
            <v>104</v>
          </cell>
        </row>
        <row r="15362">
          <cell r="A15362" t="str">
            <v>060270041All</v>
          </cell>
          <cell r="B15362">
            <v>104</v>
          </cell>
        </row>
        <row r="15363">
          <cell r="A15363" t="str">
            <v>060510041All</v>
          </cell>
          <cell r="B15363">
            <v>104</v>
          </cell>
        </row>
        <row r="15364">
          <cell r="A15364" t="str">
            <v>080210041All</v>
          </cell>
          <cell r="B15364">
            <v>100</v>
          </cell>
        </row>
        <row r="15365">
          <cell r="A15365" t="str">
            <v>310750041All</v>
          </cell>
          <cell r="B15365">
            <v>98</v>
          </cell>
        </row>
        <row r="15366">
          <cell r="A15366" t="str">
            <v>220590041All</v>
          </cell>
          <cell r="B15366">
            <v>97</v>
          </cell>
        </row>
        <row r="15367">
          <cell r="A15367" t="str">
            <v>050510041All</v>
          </cell>
          <cell r="B15367">
            <v>96</v>
          </cell>
        </row>
        <row r="15368">
          <cell r="A15368" t="str">
            <v>050530041All</v>
          </cell>
          <cell r="B15368">
            <v>96</v>
          </cell>
        </row>
        <row r="15369">
          <cell r="A15369" t="str">
            <v>051250041All</v>
          </cell>
          <cell r="B15369">
            <v>96</v>
          </cell>
        </row>
        <row r="15370">
          <cell r="A15370" t="str">
            <v>132170041All</v>
          </cell>
          <cell r="B15370">
            <v>96</v>
          </cell>
        </row>
        <row r="15371">
          <cell r="A15371" t="str">
            <v>132470041All</v>
          </cell>
          <cell r="B15371">
            <v>96</v>
          </cell>
        </row>
        <row r="15372">
          <cell r="A15372" t="str">
            <v>360050041All</v>
          </cell>
          <cell r="B15372">
            <v>96</v>
          </cell>
        </row>
        <row r="15373">
          <cell r="A15373" t="str">
            <v>360410041All</v>
          </cell>
          <cell r="B15373">
            <v>96</v>
          </cell>
        </row>
        <row r="15374">
          <cell r="A15374" t="str">
            <v>360470041All</v>
          </cell>
          <cell r="B15374">
            <v>96</v>
          </cell>
        </row>
        <row r="15375">
          <cell r="A15375" t="str">
            <v>360610041All</v>
          </cell>
          <cell r="B15375">
            <v>96</v>
          </cell>
        </row>
        <row r="15376">
          <cell r="A15376" t="str">
            <v>360790041All</v>
          </cell>
          <cell r="B15376">
            <v>96</v>
          </cell>
        </row>
        <row r="15377">
          <cell r="A15377" t="str">
            <v>360810041All</v>
          </cell>
          <cell r="B15377">
            <v>96</v>
          </cell>
        </row>
        <row r="15378">
          <cell r="A15378" t="str">
            <v>360850041All</v>
          </cell>
          <cell r="B15378">
            <v>96</v>
          </cell>
        </row>
        <row r="15379">
          <cell r="A15379" t="str">
            <v>361190041All</v>
          </cell>
          <cell r="B15379">
            <v>96</v>
          </cell>
        </row>
        <row r="15380">
          <cell r="A15380" t="str">
            <v>220190041All</v>
          </cell>
          <cell r="B15380">
            <v>95</v>
          </cell>
        </row>
        <row r="15381">
          <cell r="A15381" t="str">
            <v>220230041All</v>
          </cell>
          <cell r="B15381">
            <v>95</v>
          </cell>
        </row>
        <row r="15382">
          <cell r="A15382" t="str">
            <v>530170041All</v>
          </cell>
          <cell r="B15382">
            <v>95</v>
          </cell>
        </row>
        <row r="15383">
          <cell r="A15383" t="str">
            <v>560050041All</v>
          </cell>
          <cell r="B15383">
            <v>95</v>
          </cell>
        </row>
        <row r="15384">
          <cell r="A15384" t="str">
            <v>560170041All</v>
          </cell>
          <cell r="B15384">
            <v>94</v>
          </cell>
        </row>
        <row r="15385">
          <cell r="A15385" t="str">
            <v>517400041All</v>
          </cell>
          <cell r="B15385">
            <v>93.8</v>
          </cell>
        </row>
        <row r="15386">
          <cell r="A15386" t="str">
            <v>050250041All</v>
          </cell>
          <cell r="B15386">
            <v>92</v>
          </cell>
        </row>
        <row r="15387">
          <cell r="A15387" t="str">
            <v>560110041All</v>
          </cell>
          <cell r="B15387">
            <v>92</v>
          </cell>
        </row>
        <row r="15388">
          <cell r="A15388" t="str">
            <v>220530041All</v>
          </cell>
          <cell r="B15388">
            <v>91</v>
          </cell>
        </row>
        <row r="15389">
          <cell r="A15389" t="str">
            <v>130530041All</v>
          </cell>
          <cell r="B15389">
            <v>90</v>
          </cell>
        </row>
        <row r="15390">
          <cell r="A15390" t="str">
            <v>130630041All</v>
          </cell>
          <cell r="B15390">
            <v>90</v>
          </cell>
        </row>
        <row r="15391">
          <cell r="A15391" t="str">
            <v>130970041All</v>
          </cell>
          <cell r="B15391">
            <v>90</v>
          </cell>
        </row>
        <row r="15392">
          <cell r="A15392" t="str">
            <v>131130041All</v>
          </cell>
          <cell r="B15392">
            <v>90</v>
          </cell>
        </row>
        <row r="15393">
          <cell r="A15393" t="str">
            <v>132150041All</v>
          </cell>
          <cell r="B15393">
            <v>90</v>
          </cell>
        </row>
        <row r="15394">
          <cell r="A15394" t="str">
            <v>132550041All</v>
          </cell>
          <cell r="B15394">
            <v>90</v>
          </cell>
        </row>
        <row r="15395">
          <cell r="A15395" t="str">
            <v>132850041All</v>
          </cell>
          <cell r="B15395">
            <v>90</v>
          </cell>
        </row>
        <row r="15396">
          <cell r="A15396" t="str">
            <v>320010091All</v>
          </cell>
          <cell r="B15396">
            <v>90</v>
          </cell>
        </row>
        <row r="15397">
          <cell r="A15397" t="str">
            <v>320050091All</v>
          </cell>
          <cell r="B15397">
            <v>90</v>
          </cell>
        </row>
        <row r="15398">
          <cell r="A15398" t="str">
            <v>320190091All</v>
          </cell>
          <cell r="B15398">
            <v>90</v>
          </cell>
        </row>
        <row r="15399">
          <cell r="A15399" t="str">
            <v>320290091All</v>
          </cell>
          <cell r="B15399">
            <v>90</v>
          </cell>
        </row>
        <row r="15400">
          <cell r="A15400" t="str">
            <v>320310091All</v>
          </cell>
          <cell r="B15400">
            <v>90</v>
          </cell>
        </row>
        <row r="15401">
          <cell r="A15401" t="str">
            <v>325100091All</v>
          </cell>
          <cell r="B15401">
            <v>90</v>
          </cell>
        </row>
        <row r="15402">
          <cell r="A15402" t="str">
            <v>051030041All</v>
          </cell>
          <cell r="B15402">
            <v>88</v>
          </cell>
        </row>
        <row r="15403">
          <cell r="A15403" t="str">
            <v>051390041All</v>
          </cell>
          <cell r="B15403">
            <v>87</v>
          </cell>
        </row>
        <row r="15404">
          <cell r="A15404" t="str">
            <v>160710041All</v>
          </cell>
          <cell r="B15404">
            <v>87</v>
          </cell>
        </row>
        <row r="15405">
          <cell r="A15405" t="str">
            <v>040120091All</v>
          </cell>
          <cell r="B15405">
            <v>86</v>
          </cell>
        </row>
        <row r="15406">
          <cell r="A15406" t="str">
            <v>040230091All</v>
          </cell>
          <cell r="B15406">
            <v>86</v>
          </cell>
        </row>
        <row r="15407">
          <cell r="A15407" t="str">
            <v>220850041All</v>
          </cell>
          <cell r="B15407">
            <v>86</v>
          </cell>
        </row>
        <row r="15408">
          <cell r="A15408" t="str">
            <v>221130041All</v>
          </cell>
          <cell r="B15408">
            <v>86</v>
          </cell>
        </row>
        <row r="15409">
          <cell r="A15409" t="str">
            <v>221150041All</v>
          </cell>
          <cell r="B15409">
            <v>86</v>
          </cell>
        </row>
        <row r="15410">
          <cell r="A15410" t="str">
            <v>540050041All</v>
          </cell>
          <cell r="B15410">
            <v>86</v>
          </cell>
        </row>
        <row r="15411">
          <cell r="A15411" t="str">
            <v>540150041All</v>
          </cell>
          <cell r="B15411">
            <v>86</v>
          </cell>
        </row>
        <row r="15412">
          <cell r="A15412" t="str">
            <v>540450041All</v>
          </cell>
          <cell r="B15412">
            <v>86</v>
          </cell>
        </row>
        <row r="15413">
          <cell r="A15413" t="str">
            <v>541010041All</v>
          </cell>
          <cell r="B15413">
            <v>86</v>
          </cell>
        </row>
        <row r="15414">
          <cell r="A15414" t="str">
            <v>060070016All</v>
          </cell>
          <cell r="B15414">
            <v>85</v>
          </cell>
        </row>
        <row r="15415">
          <cell r="A15415" t="str">
            <v>061150016All</v>
          </cell>
          <cell r="B15415">
            <v>85</v>
          </cell>
        </row>
        <row r="15416">
          <cell r="A15416" t="str">
            <v>130390041All</v>
          </cell>
          <cell r="B15416">
            <v>85</v>
          </cell>
        </row>
        <row r="15417">
          <cell r="A15417" t="str">
            <v>131270041All</v>
          </cell>
          <cell r="B15417">
            <v>85</v>
          </cell>
        </row>
        <row r="15418">
          <cell r="A15418" t="str">
            <v>220270041All</v>
          </cell>
          <cell r="B15418">
            <v>85</v>
          </cell>
        </row>
        <row r="15419">
          <cell r="A15419" t="str">
            <v>220490041All</v>
          </cell>
          <cell r="B15419">
            <v>85</v>
          </cell>
        </row>
        <row r="15420">
          <cell r="A15420" t="str">
            <v>220610041All</v>
          </cell>
          <cell r="B15420">
            <v>85</v>
          </cell>
        </row>
        <row r="15421">
          <cell r="A15421" t="str">
            <v>221110041All</v>
          </cell>
          <cell r="B15421">
            <v>85</v>
          </cell>
        </row>
        <row r="15422">
          <cell r="A15422" t="str">
            <v>221270041All</v>
          </cell>
          <cell r="B15422">
            <v>85</v>
          </cell>
        </row>
        <row r="15423">
          <cell r="A15423" t="str">
            <v>040110091All</v>
          </cell>
          <cell r="B15423">
            <v>84</v>
          </cell>
        </row>
        <row r="15424">
          <cell r="A15424" t="str">
            <v>050390041All</v>
          </cell>
          <cell r="B15424">
            <v>84</v>
          </cell>
        </row>
        <row r="15425">
          <cell r="A15425" t="str">
            <v>060110016All</v>
          </cell>
          <cell r="B15425">
            <v>84</v>
          </cell>
        </row>
        <row r="15426">
          <cell r="A15426" t="str">
            <v>540170041All</v>
          </cell>
          <cell r="B15426">
            <v>84</v>
          </cell>
        </row>
        <row r="15427">
          <cell r="A15427" t="str">
            <v>540490041All</v>
          </cell>
          <cell r="B15427">
            <v>84</v>
          </cell>
        </row>
        <row r="15428">
          <cell r="A15428" t="str">
            <v>541030041All</v>
          </cell>
          <cell r="B15428">
            <v>84</v>
          </cell>
        </row>
        <row r="15429">
          <cell r="A15429" t="str">
            <v>040190091All</v>
          </cell>
          <cell r="B15429">
            <v>83</v>
          </cell>
        </row>
        <row r="15430">
          <cell r="A15430" t="str">
            <v>060790041All</v>
          </cell>
          <cell r="B15430">
            <v>83</v>
          </cell>
        </row>
        <row r="15431">
          <cell r="A15431" t="str">
            <v>131410041All</v>
          </cell>
          <cell r="B15431">
            <v>83</v>
          </cell>
        </row>
        <row r="15432">
          <cell r="A15432" t="str">
            <v>221190041All</v>
          </cell>
          <cell r="B15432">
            <v>83</v>
          </cell>
        </row>
        <row r="15433">
          <cell r="A15433" t="str">
            <v>245100041All</v>
          </cell>
          <cell r="B15433">
            <v>83</v>
          </cell>
        </row>
        <row r="15434">
          <cell r="A15434" t="str">
            <v>560450041All</v>
          </cell>
          <cell r="B15434">
            <v>83</v>
          </cell>
        </row>
        <row r="15435">
          <cell r="A15435" t="str">
            <v>471270041All</v>
          </cell>
          <cell r="B15435">
            <v>82</v>
          </cell>
        </row>
        <row r="15436">
          <cell r="A15436" t="str">
            <v>460330041Irrigated</v>
          </cell>
          <cell r="B15436">
            <v>81.900000000000006</v>
          </cell>
        </row>
        <row r="15437">
          <cell r="A15437" t="str">
            <v>517900041All</v>
          </cell>
          <cell r="B15437">
            <v>81.2</v>
          </cell>
        </row>
        <row r="15438">
          <cell r="A15438" t="str">
            <v>518200041All</v>
          </cell>
          <cell r="B15438">
            <v>81.2</v>
          </cell>
        </row>
        <row r="15439">
          <cell r="A15439" t="str">
            <v>050270041All</v>
          </cell>
          <cell r="B15439">
            <v>81</v>
          </cell>
        </row>
        <row r="15440">
          <cell r="A15440" t="str">
            <v>060210016All</v>
          </cell>
          <cell r="B15440">
            <v>81</v>
          </cell>
        </row>
        <row r="15441">
          <cell r="A15441" t="str">
            <v>060210016Irrigated</v>
          </cell>
          <cell r="B15441">
            <v>81</v>
          </cell>
        </row>
        <row r="15442">
          <cell r="A15442" t="str">
            <v>560190041All</v>
          </cell>
          <cell r="B15442">
            <v>81</v>
          </cell>
        </row>
        <row r="15443">
          <cell r="A15443" t="str">
            <v>560270041All</v>
          </cell>
          <cell r="B15443">
            <v>81</v>
          </cell>
        </row>
        <row r="15444">
          <cell r="A15444" t="str">
            <v>050610041All</v>
          </cell>
          <cell r="B15444">
            <v>79</v>
          </cell>
        </row>
        <row r="15445">
          <cell r="A15445" t="str">
            <v>050970041All</v>
          </cell>
          <cell r="B15445">
            <v>79</v>
          </cell>
        </row>
        <row r="15446">
          <cell r="A15446" t="str">
            <v>051090041All</v>
          </cell>
          <cell r="B15446">
            <v>79</v>
          </cell>
        </row>
        <row r="15447">
          <cell r="A15447" t="str">
            <v>060630016All</v>
          </cell>
          <cell r="B15447">
            <v>79</v>
          </cell>
        </row>
        <row r="15448">
          <cell r="A15448" t="str">
            <v>010370041All</v>
          </cell>
          <cell r="B15448">
            <v>78</v>
          </cell>
        </row>
        <row r="15449">
          <cell r="A15449" t="str">
            <v>010730041All</v>
          </cell>
          <cell r="B15449">
            <v>78</v>
          </cell>
        </row>
        <row r="15450">
          <cell r="A15450" t="str">
            <v>011270041All</v>
          </cell>
          <cell r="B15450">
            <v>78</v>
          </cell>
        </row>
        <row r="15451">
          <cell r="A15451" t="str">
            <v>120050041All</v>
          </cell>
          <cell r="B15451">
            <v>77</v>
          </cell>
        </row>
        <row r="15452">
          <cell r="A15452" t="str">
            <v>120310041All</v>
          </cell>
          <cell r="B15452">
            <v>77</v>
          </cell>
        </row>
        <row r="15453">
          <cell r="A15453" t="str">
            <v>120370041All</v>
          </cell>
          <cell r="B15453">
            <v>77</v>
          </cell>
        </row>
        <row r="15454">
          <cell r="A15454" t="str">
            <v>120450041All</v>
          </cell>
          <cell r="B15454">
            <v>77</v>
          </cell>
        </row>
        <row r="15455">
          <cell r="A15455" t="str">
            <v>120770041All</v>
          </cell>
          <cell r="B15455">
            <v>77</v>
          </cell>
        </row>
        <row r="15456">
          <cell r="A15456" t="str">
            <v>121230041All</v>
          </cell>
          <cell r="B15456">
            <v>77</v>
          </cell>
        </row>
        <row r="15457">
          <cell r="A15457" t="str">
            <v>132230041All</v>
          </cell>
          <cell r="B15457">
            <v>77</v>
          </cell>
        </row>
        <row r="15458">
          <cell r="A15458" t="str">
            <v>460070041All</v>
          </cell>
          <cell r="B15458">
            <v>75.400000000000006</v>
          </cell>
        </row>
        <row r="15459">
          <cell r="A15459" t="str">
            <v>131450041All</v>
          </cell>
          <cell r="B15459">
            <v>75</v>
          </cell>
        </row>
        <row r="15460">
          <cell r="A15460" t="str">
            <v>131810041All</v>
          </cell>
          <cell r="B15460">
            <v>75</v>
          </cell>
        </row>
        <row r="15461">
          <cell r="A15461" t="str">
            <v>516700041All</v>
          </cell>
          <cell r="B15461">
            <v>74.2</v>
          </cell>
        </row>
        <row r="15462">
          <cell r="A15462" t="str">
            <v>130590041All</v>
          </cell>
          <cell r="B15462">
            <v>74</v>
          </cell>
        </row>
        <row r="15463">
          <cell r="A15463" t="str">
            <v>130890041All</v>
          </cell>
          <cell r="B15463">
            <v>74</v>
          </cell>
        </row>
        <row r="15464">
          <cell r="A15464" t="str">
            <v>260390041All</v>
          </cell>
          <cell r="B15464">
            <v>74</v>
          </cell>
        </row>
        <row r="15465">
          <cell r="A15465" t="str">
            <v>261430041All</v>
          </cell>
          <cell r="B15465">
            <v>74</v>
          </cell>
        </row>
        <row r="15466">
          <cell r="A15466" t="str">
            <v>051270041All</v>
          </cell>
          <cell r="B15466">
            <v>73</v>
          </cell>
        </row>
        <row r="15467">
          <cell r="A15467" t="str">
            <v>130670041All</v>
          </cell>
          <cell r="B15467">
            <v>73</v>
          </cell>
        </row>
        <row r="15468">
          <cell r="A15468" t="str">
            <v>131350041All</v>
          </cell>
          <cell r="B15468">
            <v>73</v>
          </cell>
        </row>
        <row r="15469">
          <cell r="A15469" t="str">
            <v>490390091All</v>
          </cell>
          <cell r="B15469">
            <v>73</v>
          </cell>
        </row>
        <row r="15470">
          <cell r="A15470" t="str">
            <v>510130041All</v>
          </cell>
          <cell r="B15470">
            <v>72.8</v>
          </cell>
        </row>
        <row r="15471">
          <cell r="A15471" t="str">
            <v>510590041All</v>
          </cell>
          <cell r="B15471">
            <v>72.8</v>
          </cell>
        </row>
        <row r="15472">
          <cell r="A15472" t="str">
            <v>515100041All</v>
          </cell>
          <cell r="B15472">
            <v>72.8</v>
          </cell>
        </row>
        <row r="15473">
          <cell r="A15473" t="str">
            <v>516000041All</v>
          </cell>
          <cell r="B15473">
            <v>72.8</v>
          </cell>
        </row>
        <row r="15474">
          <cell r="A15474" t="str">
            <v>516100041All</v>
          </cell>
          <cell r="B15474">
            <v>72.8</v>
          </cell>
        </row>
        <row r="15475">
          <cell r="A15475" t="str">
            <v>516500041All</v>
          </cell>
          <cell r="B15475">
            <v>72.8</v>
          </cell>
        </row>
        <row r="15476">
          <cell r="A15476" t="str">
            <v>516830041All</v>
          </cell>
          <cell r="B15476">
            <v>72.8</v>
          </cell>
        </row>
        <row r="15477">
          <cell r="A15477" t="str">
            <v>516850041All</v>
          </cell>
          <cell r="B15477">
            <v>72.8</v>
          </cell>
        </row>
        <row r="15478">
          <cell r="A15478" t="str">
            <v>517000041All</v>
          </cell>
          <cell r="B15478">
            <v>72.8</v>
          </cell>
        </row>
        <row r="15479">
          <cell r="A15479" t="str">
            <v>517200041All</v>
          </cell>
          <cell r="B15479">
            <v>72.8</v>
          </cell>
        </row>
        <row r="15480">
          <cell r="A15480" t="str">
            <v>051130041All</v>
          </cell>
          <cell r="B15480">
            <v>72</v>
          </cell>
        </row>
        <row r="15481">
          <cell r="A15481" t="str">
            <v>060350091All</v>
          </cell>
          <cell r="B15481">
            <v>72</v>
          </cell>
        </row>
        <row r="15482">
          <cell r="A15482" t="str">
            <v>130730016All</v>
          </cell>
          <cell r="B15482">
            <v>72</v>
          </cell>
        </row>
        <row r="15483">
          <cell r="A15483" t="str">
            <v>131890016All</v>
          </cell>
          <cell r="B15483">
            <v>72</v>
          </cell>
        </row>
        <row r="15484">
          <cell r="A15484" t="str">
            <v>320290011All</v>
          </cell>
          <cell r="B15484">
            <v>72</v>
          </cell>
        </row>
        <row r="15485">
          <cell r="A15485" t="str">
            <v>325100011All</v>
          </cell>
          <cell r="B15485">
            <v>72</v>
          </cell>
        </row>
        <row r="15486">
          <cell r="A15486" t="str">
            <v>120030041All</v>
          </cell>
          <cell r="B15486">
            <v>71</v>
          </cell>
        </row>
        <row r="15487">
          <cell r="A15487" t="str">
            <v>132810041All</v>
          </cell>
          <cell r="B15487">
            <v>71</v>
          </cell>
        </row>
        <row r="15488">
          <cell r="A15488" t="str">
            <v>280190041All</v>
          </cell>
          <cell r="B15488">
            <v>71</v>
          </cell>
        </row>
        <row r="15489">
          <cell r="A15489" t="str">
            <v>551250041All</v>
          </cell>
          <cell r="B15489">
            <v>71</v>
          </cell>
        </row>
        <row r="15490">
          <cell r="A15490" t="str">
            <v>050990041All</v>
          </cell>
          <cell r="B15490">
            <v>70</v>
          </cell>
        </row>
        <row r="15491">
          <cell r="A15491" t="str">
            <v>131170041All</v>
          </cell>
          <cell r="B15491">
            <v>70</v>
          </cell>
        </row>
        <row r="15492">
          <cell r="A15492" t="str">
            <v>160150011All</v>
          </cell>
          <cell r="B15492">
            <v>70</v>
          </cell>
        </row>
        <row r="15493">
          <cell r="A15493" t="str">
            <v>160850011All</v>
          </cell>
          <cell r="B15493">
            <v>70</v>
          </cell>
        </row>
        <row r="15494">
          <cell r="A15494" t="str">
            <v>460550041All</v>
          </cell>
          <cell r="B15494">
            <v>70</v>
          </cell>
        </row>
        <row r="15495">
          <cell r="A15495" t="str">
            <v>515150041All</v>
          </cell>
          <cell r="B15495">
            <v>69.3</v>
          </cell>
        </row>
        <row r="15496">
          <cell r="A15496" t="str">
            <v>040170011All</v>
          </cell>
          <cell r="B15496">
            <v>69</v>
          </cell>
        </row>
        <row r="15497">
          <cell r="A15497" t="str">
            <v>131570041All</v>
          </cell>
          <cell r="B15497">
            <v>69</v>
          </cell>
        </row>
        <row r="15498">
          <cell r="A15498" t="str">
            <v>132650016All</v>
          </cell>
          <cell r="B15498">
            <v>69</v>
          </cell>
        </row>
        <row r="15499">
          <cell r="A15499" t="str">
            <v>210130041All</v>
          </cell>
          <cell r="B15499">
            <v>69</v>
          </cell>
        </row>
        <row r="15500">
          <cell r="A15500" t="str">
            <v>210710041All</v>
          </cell>
          <cell r="B15500">
            <v>69</v>
          </cell>
        </row>
        <row r="15501">
          <cell r="A15501" t="str">
            <v>210950041All</v>
          </cell>
          <cell r="B15501">
            <v>69</v>
          </cell>
        </row>
        <row r="15502">
          <cell r="A15502" t="str">
            <v>211090041All</v>
          </cell>
          <cell r="B15502">
            <v>69</v>
          </cell>
        </row>
        <row r="15503">
          <cell r="A15503" t="str">
            <v>211150041All</v>
          </cell>
          <cell r="B15503">
            <v>69</v>
          </cell>
        </row>
        <row r="15504">
          <cell r="A15504" t="str">
            <v>211190041All</v>
          </cell>
          <cell r="B15504">
            <v>69</v>
          </cell>
        </row>
        <row r="15505">
          <cell r="A15505" t="str">
            <v>211290041All</v>
          </cell>
          <cell r="B15505">
            <v>69</v>
          </cell>
        </row>
        <row r="15506">
          <cell r="A15506" t="str">
            <v>211310041All</v>
          </cell>
          <cell r="B15506">
            <v>69</v>
          </cell>
        </row>
        <row r="15507">
          <cell r="A15507" t="str">
            <v>211330041All</v>
          </cell>
          <cell r="B15507">
            <v>69</v>
          </cell>
        </row>
        <row r="15508">
          <cell r="A15508" t="str">
            <v>211470041All</v>
          </cell>
          <cell r="B15508">
            <v>69</v>
          </cell>
        </row>
        <row r="15509">
          <cell r="A15509" t="str">
            <v>211530041All</v>
          </cell>
          <cell r="B15509">
            <v>69</v>
          </cell>
        </row>
        <row r="15510">
          <cell r="A15510" t="str">
            <v>211590041All</v>
          </cell>
          <cell r="B15510">
            <v>69</v>
          </cell>
        </row>
        <row r="15511">
          <cell r="A15511" t="str">
            <v>211890041All</v>
          </cell>
          <cell r="B15511">
            <v>69</v>
          </cell>
        </row>
        <row r="15512">
          <cell r="A15512" t="str">
            <v>211930041All</v>
          </cell>
          <cell r="B15512">
            <v>69</v>
          </cell>
        </row>
        <row r="15513">
          <cell r="A15513" t="str">
            <v>211950041All</v>
          </cell>
          <cell r="B15513">
            <v>69</v>
          </cell>
        </row>
        <row r="15514">
          <cell r="A15514" t="str">
            <v>221250051All</v>
          </cell>
          <cell r="B15514">
            <v>69</v>
          </cell>
        </row>
        <row r="15515">
          <cell r="A15515" t="str">
            <v>281570041All</v>
          </cell>
          <cell r="B15515">
            <v>69</v>
          </cell>
        </row>
        <row r="15516">
          <cell r="A15516" t="str">
            <v>300030041All</v>
          </cell>
          <cell r="B15516">
            <v>69</v>
          </cell>
        </row>
        <row r="15517">
          <cell r="A15517" t="str">
            <v>300670041All</v>
          </cell>
          <cell r="B15517">
            <v>69</v>
          </cell>
        </row>
        <row r="15518">
          <cell r="A15518" t="str">
            <v>300950041All</v>
          </cell>
          <cell r="B15518">
            <v>69</v>
          </cell>
        </row>
        <row r="15519">
          <cell r="A15519" t="str">
            <v>300970041All</v>
          </cell>
          <cell r="B15519">
            <v>69</v>
          </cell>
        </row>
        <row r="15520">
          <cell r="A15520" t="str">
            <v>040230011All</v>
          </cell>
          <cell r="B15520">
            <v>68</v>
          </cell>
        </row>
        <row r="15521">
          <cell r="A15521" t="str">
            <v>130090016All</v>
          </cell>
          <cell r="B15521">
            <v>68</v>
          </cell>
        </row>
        <row r="15522">
          <cell r="A15522" t="str">
            <v>130350016All</v>
          </cell>
          <cell r="B15522">
            <v>68</v>
          </cell>
        </row>
        <row r="15523">
          <cell r="A15523" t="str">
            <v>131330016All</v>
          </cell>
          <cell r="B15523">
            <v>68</v>
          </cell>
        </row>
        <row r="15524">
          <cell r="A15524" t="str">
            <v>131410016All</v>
          </cell>
          <cell r="B15524">
            <v>68</v>
          </cell>
        </row>
        <row r="15525">
          <cell r="A15525" t="str">
            <v>131590016All</v>
          </cell>
          <cell r="B15525">
            <v>68</v>
          </cell>
        </row>
        <row r="15526">
          <cell r="A15526" t="str">
            <v>131690016All</v>
          </cell>
          <cell r="B15526">
            <v>68</v>
          </cell>
        </row>
        <row r="15527">
          <cell r="A15527" t="str">
            <v>280350041All</v>
          </cell>
          <cell r="B15527">
            <v>68</v>
          </cell>
        </row>
        <row r="15528">
          <cell r="A15528" t="str">
            <v>280450041All</v>
          </cell>
          <cell r="B15528">
            <v>68</v>
          </cell>
        </row>
        <row r="15529">
          <cell r="A15529" t="str">
            <v>280470041All</v>
          </cell>
          <cell r="B15529">
            <v>68</v>
          </cell>
        </row>
        <row r="15530">
          <cell r="A15530" t="str">
            <v>280610041All</v>
          </cell>
          <cell r="B15530">
            <v>68</v>
          </cell>
        </row>
        <row r="15531">
          <cell r="A15531" t="str">
            <v>281010041All</v>
          </cell>
          <cell r="B15531">
            <v>68</v>
          </cell>
        </row>
        <row r="15532">
          <cell r="A15532" t="str">
            <v>470010041All</v>
          </cell>
          <cell r="B15532">
            <v>68</v>
          </cell>
        </row>
        <row r="15533">
          <cell r="A15533" t="str">
            <v>470130041All</v>
          </cell>
          <cell r="B15533">
            <v>68</v>
          </cell>
        </row>
        <row r="15534">
          <cell r="A15534" t="str">
            <v>470670041All</v>
          </cell>
          <cell r="B15534">
            <v>68</v>
          </cell>
        </row>
        <row r="15535">
          <cell r="A15535" t="str">
            <v>471450041All</v>
          </cell>
          <cell r="B15535">
            <v>68</v>
          </cell>
        </row>
        <row r="15536">
          <cell r="A15536" t="str">
            <v>471710041All</v>
          </cell>
          <cell r="B15536">
            <v>68</v>
          </cell>
        </row>
        <row r="15537">
          <cell r="A15537" t="str">
            <v>471730041All</v>
          </cell>
          <cell r="B15537">
            <v>68</v>
          </cell>
        </row>
        <row r="15538">
          <cell r="A15538" t="str">
            <v>060590011All</v>
          </cell>
          <cell r="B15538">
            <v>67</v>
          </cell>
        </row>
        <row r="15539">
          <cell r="A15539" t="str">
            <v>060630091All</v>
          </cell>
          <cell r="B15539">
            <v>67</v>
          </cell>
        </row>
        <row r="15540">
          <cell r="A15540" t="str">
            <v>060710011All</v>
          </cell>
          <cell r="B15540">
            <v>67</v>
          </cell>
        </row>
        <row r="15541">
          <cell r="A15541" t="str">
            <v>061110011All</v>
          </cell>
          <cell r="B15541">
            <v>67</v>
          </cell>
        </row>
        <row r="15542">
          <cell r="A15542" t="str">
            <v>160030091All</v>
          </cell>
          <cell r="B15542">
            <v>67</v>
          </cell>
        </row>
        <row r="15543">
          <cell r="A15543" t="str">
            <v>160150091All</v>
          </cell>
          <cell r="B15543">
            <v>67</v>
          </cell>
        </row>
        <row r="15544">
          <cell r="A15544" t="str">
            <v>160330041All</v>
          </cell>
          <cell r="B15544">
            <v>67</v>
          </cell>
        </row>
        <row r="15545">
          <cell r="A15545" t="str">
            <v>160750091All</v>
          </cell>
          <cell r="B15545">
            <v>67</v>
          </cell>
        </row>
        <row r="15546">
          <cell r="A15546" t="str">
            <v>160850091All</v>
          </cell>
          <cell r="B15546">
            <v>67</v>
          </cell>
        </row>
        <row r="15547">
          <cell r="A15547" t="str">
            <v>230020041All</v>
          </cell>
          <cell r="B15547">
            <v>67</v>
          </cell>
        </row>
        <row r="15548">
          <cell r="A15548" t="str">
            <v>230040041All</v>
          </cell>
          <cell r="B15548">
            <v>67</v>
          </cell>
        </row>
        <row r="15549">
          <cell r="A15549" t="str">
            <v>300190041All</v>
          </cell>
          <cell r="B15549">
            <v>67</v>
          </cell>
        </row>
        <row r="15550">
          <cell r="A15550" t="str">
            <v>300330041All</v>
          </cell>
          <cell r="B15550">
            <v>67</v>
          </cell>
        </row>
        <row r="15551">
          <cell r="A15551" t="str">
            <v>300550041All</v>
          </cell>
          <cell r="B15551">
            <v>67</v>
          </cell>
        </row>
        <row r="15552">
          <cell r="A15552" t="str">
            <v>300910041All</v>
          </cell>
          <cell r="B15552">
            <v>67</v>
          </cell>
        </row>
        <row r="15553">
          <cell r="A15553" t="str">
            <v>490210091All</v>
          </cell>
          <cell r="B15553">
            <v>67</v>
          </cell>
        </row>
        <row r="15554">
          <cell r="A15554" t="str">
            <v>490410091All</v>
          </cell>
          <cell r="B15554">
            <v>67</v>
          </cell>
        </row>
        <row r="15555">
          <cell r="A15555" t="str">
            <v>130450016All</v>
          </cell>
          <cell r="B15555">
            <v>66</v>
          </cell>
        </row>
        <row r="15556">
          <cell r="A15556" t="str">
            <v>130530016All</v>
          </cell>
          <cell r="B15556">
            <v>66</v>
          </cell>
        </row>
        <row r="15557">
          <cell r="A15557" t="str">
            <v>130630016All</v>
          </cell>
          <cell r="B15557">
            <v>66</v>
          </cell>
        </row>
        <row r="15558">
          <cell r="A15558" t="str">
            <v>130770016All</v>
          </cell>
          <cell r="B15558">
            <v>66</v>
          </cell>
        </row>
        <row r="15559">
          <cell r="A15559" t="str">
            <v>130970016All</v>
          </cell>
          <cell r="B15559">
            <v>66</v>
          </cell>
        </row>
        <row r="15560">
          <cell r="A15560" t="str">
            <v>131430016All</v>
          </cell>
          <cell r="B15560">
            <v>66</v>
          </cell>
        </row>
        <row r="15561">
          <cell r="A15561" t="str">
            <v>131450016All</v>
          </cell>
          <cell r="B15561">
            <v>66</v>
          </cell>
        </row>
        <row r="15562">
          <cell r="A15562" t="str">
            <v>132150016All</v>
          </cell>
          <cell r="B15562">
            <v>66</v>
          </cell>
        </row>
        <row r="15563">
          <cell r="A15563" t="str">
            <v>132630016All</v>
          </cell>
          <cell r="B15563">
            <v>66</v>
          </cell>
        </row>
        <row r="15564">
          <cell r="A15564" t="str">
            <v>132850016All</v>
          </cell>
          <cell r="B15564">
            <v>66</v>
          </cell>
        </row>
        <row r="15565">
          <cell r="A15565" t="str">
            <v>132930016All</v>
          </cell>
          <cell r="B15565">
            <v>66</v>
          </cell>
        </row>
        <row r="15566">
          <cell r="A15566" t="str">
            <v>490490091All</v>
          </cell>
          <cell r="B15566">
            <v>66</v>
          </cell>
        </row>
        <row r="15567">
          <cell r="A15567" t="str">
            <v>040030051All</v>
          </cell>
          <cell r="B15567">
            <v>65</v>
          </cell>
        </row>
        <row r="15568">
          <cell r="A15568" t="str">
            <v>040090051All</v>
          </cell>
          <cell r="B15568">
            <v>65</v>
          </cell>
        </row>
        <row r="15569">
          <cell r="A15569" t="str">
            <v>040110051All</v>
          </cell>
          <cell r="B15569">
            <v>65</v>
          </cell>
        </row>
        <row r="15570">
          <cell r="A15570" t="str">
            <v>060070051All</v>
          </cell>
          <cell r="B15570">
            <v>65</v>
          </cell>
        </row>
        <row r="15571">
          <cell r="A15571" t="str">
            <v>060110051All</v>
          </cell>
          <cell r="B15571">
            <v>65</v>
          </cell>
        </row>
        <row r="15572">
          <cell r="A15572" t="str">
            <v>060950051All</v>
          </cell>
          <cell r="B15572">
            <v>65</v>
          </cell>
        </row>
        <row r="15573">
          <cell r="A15573" t="str">
            <v>061030051All</v>
          </cell>
          <cell r="B15573">
            <v>65</v>
          </cell>
        </row>
        <row r="15574">
          <cell r="A15574" t="str">
            <v>170170051All</v>
          </cell>
          <cell r="B15574">
            <v>65</v>
          </cell>
        </row>
        <row r="15575">
          <cell r="A15575" t="str">
            <v>170210051All</v>
          </cell>
          <cell r="B15575">
            <v>65</v>
          </cell>
        </row>
        <row r="15576">
          <cell r="A15576" t="str">
            <v>170290051All</v>
          </cell>
          <cell r="B15576">
            <v>65</v>
          </cell>
        </row>
        <row r="15577">
          <cell r="A15577" t="str">
            <v>170350051All</v>
          </cell>
          <cell r="B15577">
            <v>65</v>
          </cell>
        </row>
        <row r="15578">
          <cell r="A15578" t="str">
            <v>170410051All</v>
          </cell>
          <cell r="B15578">
            <v>65</v>
          </cell>
        </row>
        <row r="15579">
          <cell r="A15579" t="str">
            <v>170450051All</v>
          </cell>
          <cell r="B15579">
            <v>65</v>
          </cell>
        </row>
        <row r="15580">
          <cell r="A15580" t="str">
            <v>171370051All</v>
          </cell>
          <cell r="B15580">
            <v>65</v>
          </cell>
        </row>
        <row r="15581">
          <cell r="A15581" t="str">
            <v>171390051All</v>
          </cell>
          <cell r="B15581">
            <v>65</v>
          </cell>
        </row>
        <row r="15582">
          <cell r="A15582" t="str">
            <v>171670051All</v>
          </cell>
          <cell r="B15582">
            <v>65</v>
          </cell>
        </row>
        <row r="15583">
          <cell r="A15583" t="str">
            <v>171710051All</v>
          </cell>
          <cell r="B15583">
            <v>65</v>
          </cell>
        </row>
        <row r="15584">
          <cell r="A15584" t="str">
            <v>220450041All</v>
          </cell>
          <cell r="B15584">
            <v>65</v>
          </cell>
        </row>
        <row r="15585">
          <cell r="A15585" t="str">
            <v>220850051All</v>
          </cell>
          <cell r="B15585">
            <v>65</v>
          </cell>
        </row>
        <row r="15586">
          <cell r="A15586" t="str">
            <v>221150051All</v>
          </cell>
          <cell r="B15586">
            <v>65</v>
          </cell>
        </row>
        <row r="15587">
          <cell r="A15587" t="str">
            <v>061150051All</v>
          </cell>
          <cell r="B15587">
            <v>64</v>
          </cell>
        </row>
        <row r="15588">
          <cell r="A15588" t="str">
            <v>130390016All</v>
          </cell>
          <cell r="B15588">
            <v>64</v>
          </cell>
        </row>
        <row r="15589">
          <cell r="A15589" t="str">
            <v>130490016All</v>
          </cell>
          <cell r="B15589">
            <v>64</v>
          </cell>
        </row>
        <row r="15590">
          <cell r="A15590" t="str">
            <v>130510016All</v>
          </cell>
          <cell r="B15590">
            <v>64</v>
          </cell>
        </row>
        <row r="15591">
          <cell r="A15591" t="str">
            <v>131270016All</v>
          </cell>
          <cell r="B15591">
            <v>64</v>
          </cell>
        </row>
        <row r="15592">
          <cell r="A15592" t="str">
            <v>131790016All</v>
          </cell>
          <cell r="B15592">
            <v>64</v>
          </cell>
        </row>
        <row r="15593">
          <cell r="A15593" t="str">
            <v>131910016All</v>
          </cell>
          <cell r="B15593">
            <v>64</v>
          </cell>
        </row>
        <row r="15594">
          <cell r="A15594" t="str">
            <v>350010011All</v>
          </cell>
          <cell r="B15594">
            <v>64</v>
          </cell>
        </row>
        <row r="15595">
          <cell r="A15595" t="str">
            <v>350030011All</v>
          </cell>
          <cell r="B15595">
            <v>64</v>
          </cell>
        </row>
        <row r="15596">
          <cell r="A15596" t="str">
            <v>350060011All</v>
          </cell>
          <cell r="B15596">
            <v>64</v>
          </cell>
        </row>
        <row r="15597">
          <cell r="A15597" t="str">
            <v>350610011All</v>
          </cell>
          <cell r="B15597">
            <v>64</v>
          </cell>
        </row>
        <row r="15598">
          <cell r="A15598" t="str">
            <v>490470091All</v>
          </cell>
          <cell r="B15598">
            <v>64</v>
          </cell>
        </row>
        <row r="15599">
          <cell r="A15599" t="str">
            <v>080290011All</v>
          </cell>
          <cell r="B15599">
            <v>63</v>
          </cell>
        </row>
        <row r="15600">
          <cell r="A15600" t="str">
            <v>180910051Irrigated</v>
          </cell>
          <cell r="B15600">
            <v>63</v>
          </cell>
        </row>
        <row r="15601">
          <cell r="A15601" t="str">
            <v>470810051All</v>
          </cell>
          <cell r="B15601">
            <v>63</v>
          </cell>
        </row>
        <row r="15602">
          <cell r="A15602" t="str">
            <v>471010051All</v>
          </cell>
          <cell r="B15602">
            <v>63</v>
          </cell>
        </row>
        <row r="15603">
          <cell r="A15603" t="str">
            <v>471350051All</v>
          </cell>
          <cell r="B15603">
            <v>63</v>
          </cell>
        </row>
        <row r="15604">
          <cell r="A15604" t="str">
            <v>490450091All</v>
          </cell>
          <cell r="B15604">
            <v>63</v>
          </cell>
        </row>
        <row r="15605">
          <cell r="A15605" t="str">
            <v>040010011All</v>
          </cell>
          <cell r="B15605">
            <v>62</v>
          </cell>
        </row>
        <row r="15606">
          <cell r="A15606" t="str">
            <v>040050011All</v>
          </cell>
          <cell r="B15606">
            <v>62</v>
          </cell>
        </row>
        <row r="15607">
          <cell r="A15607" t="str">
            <v>040070011All</v>
          </cell>
          <cell r="B15607">
            <v>62</v>
          </cell>
        </row>
        <row r="15608">
          <cell r="A15608" t="str">
            <v>080330016Irrigated</v>
          </cell>
          <cell r="B15608">
            <v>62</v>
          </cell>
        </row>
        <row r="15609">
          <cell r="A15609" t="str">
            <v>130790016All</v>
          </cell>
          <cell r="B15609">
            <v>62</v>
          </cell>
        </row>
        <row r="15610">
          <cell r="A15610" t="str">
            <v>202090051All</v>
          </cell>
          <cell r="B15610">
            <v>62</v>
          </cell>
        </row>
        <row r="15611">
          <cell r="A15611" t="str">
            <v>220130051All</v>
          </cell>
          <cell r="B15611">
            <v>62</v>
          </cell>
        </row>
        <row r="15612">
          <cell r="A15612" t="str">
            <v>220170051All</v>
          </cell>
          <cell r="B15612">
            <v>62</v>
          </cell>
        </row>
        <row r="15613">
          <cell r="A15613" t="str">
            <v>220270051All</v>
          </cell>
          <cell r="B15613">
            <v>62</v>
          </cell>
        </row>
        <row r="15614">
          <cell r="A15614" t="str">
            <v>220370051Nonirrigated</v>
          </cell>
          <cell r="B15614">
            <v>62</v>
          </cell>
        </row>
        <row r="15615">
          <cell r="A15615" t="str">
            <v>220490051All</v>
          </cell>
          <cell r="B15615">
            <v>62</v>
          </cell>
        </row>
        <row r="15616">
          <cell r="A15616" t="str">
            <v>220610051All</v>
          </cell>
          <cell r="B15616">
            <v>62</v>
          </cell>
        </row>
        <row r="15617">
          <cell r="A15617" t="str">
            <v>220690016All</v>
          </cell>
          <cell r="B15617">
            <v>62</v>
          </cell>
        </row>
        <row r="15618">
          <cell r="A15618" t="str">
            <v>221110051All</v>
          </cell>
          <cell r="B15618">
            <v>62</v>
          </cell>
        </row>
        <row r="15619">
          <cell r="A15619" t="str">
            <v>280690041All</v>
          </cell>
          <cell r="B15619">
            <v>62</v>
          </cell>
        </row>
        <row r="15620">
          <cell r="A15620" t="str">
            <v>280990041All</v>
          </cell>
          <cell r="B15620">
            <v>62</v>
          </cell>
        </row>
        <row r="15621">
          <cell r="A15621" t="str">
            <v>300110041All</v>
          </cell>
          <cell r="B15621">
            <v>62</v>
          </cell>
        </row>
        <row r="15622">
          <cell r="A15622" t="str">
            <v>300230041All</v>
          </cell>
          <cell r="B15622">
            <v>62</v>
          </cell>
        </row>
        <row r="15623">
          <cell r="A15623" t="str">
            <v>300250041All</v>
          </cell>
          <cell r="B15623">
            <v>62</v>
          </cell>
        </row>
        <row r="15624">
          <cell r="A15624" t="str">
            <v>300290041All</v>
          </cell>
          <cell r="B15624">
            <v>62</v>
          </cell>
        </row>
        <row r="15625">
          <cell r="A15625" t="str">
            <v>300390041All</v>
          </cell>
          <cell r="B15625">
            <v>62</v>
          </cell>
        </row>
        <row r="15626">
          <cell r="A15626" t="str">
            <v>300470041All</v>
          </cell>
          <cell r="B15626">
            <v>62</v>
          </cell>
        </row>
        <row r="15627">
          <cell r="A15627" t="str">
            <v>300530041All</v>
          </cell>
          <cell r="B15627">
            <v>62</v>
          </cell>
        </row>
        <row r="15628">
          <cell r="A15628" t="str">
            <v>300610041All</v>
          </cell>
          <cell r="B15628">
            <v>62</v>
          </cell>
        </row>
        <row r="15629">
          <cell r="A15629" t="str">
            <v>300630041All</v>
          </cell>
          <cell r="B15629">
            <v>62</v>
          </cell>
        </row>
        <row r="15630">
          <cell r="A15630" t="str">
            <v>300750041All</v>
          </cell>
          <cell r="B15630">
            <v>62</v>
          </cell>
        </row>
        <row r="15631">
          <cell r="A15631" t="str">
            <v>300770041All</v>
          </cell>
          <cell r="B15631">
            <v>62</v>
          </cell>
        </row>
        <row r="15632">
          <cell r="A15632" t="str">
            <v>300810041All</v>
          </cell>
          <cell r="B15632">
            <v>62</v>
          </cell>
        </row>
        <row r="15633">
          <cell r="A15633" t="str">
            <v>300890041All</v>
          </cell>
          <cell r="B15633">
            <v>62</v>
          </cell>
        </row>
        <row r="15634">
          <cell r="A15634" t="str">
            <v>301090041All</v>
          </cell>
          <cell r="B15634">
            <v>62</v>
          </cell>
        </row>
        <row r="15635">
          <cell r="A15635" t="str">
            <v>410130091All</v>
          </cell>
          <cell r="B15635">
            <v>62</v>
          </cell>
        </row>
        <row r="15636">
          <cell r="A15636" t="str">
            <v>410170091All</v>
          </cell>
          <cell r="B15636">
            <v>62</v>
          </cell>
        </row>
        <row r="15637">
          <cell r="A15637" t="str">
            <v>560170016All</v>
          </cell>
          <cell r="B15637">
            <v>62</v>
          </cell>
        </row>
        <row r="15638">
          <cell r="A15638" t="str">
            <v>471830016All</v>
          </cell>
          <cell r="B15638">
            <v>61.04</v>
          </cell>
        </row>
        <row r="15639">
          <cell r="A15639" t="str">
            <v>190010051All</v>
          </cell>
          <cell r="B15639">
            <v>61</v>
          </cell>
        </row>
        <row r="15640">
          <cell r="A15640" t="str">
            <v>190050051All</v>
          </cell>
          <cell r="B15640">
            <v>61</v>
          </cell>
        </row>
        <row r="15641">
          <cell r="A15641" t="str">
            <v>190090051All</v>
          </cell>
          <cell r="B15641">
            <v>61</v>
          </cell>
        </row>
        <row r="15642">
          <cell r="A15642" t="str">
            <v>190110051All</v>
          </cell>
          <cell r="B15642">
            <v>61</v>
          </cell>
        </row>
        <row r="15643">
          <cell r="A15643" t="str">
            <v>190130051All</v>
          </cell>
          <cell r="B15643">
            <v>61</v>
          </cell>
        </row>
        <row r="15644">
          <cell r="A15644" t="str">
            <v>190170051All</v>
          </cell>
          <cell r="B15644">
            <v>61</v>
          </cell>
        </row>
        <row r="15645">
          <cell r="A15645" t="str">
            <v>190190051All</v>
          </cell>
          <cell r="B15645">
            <v>61</v>
          </cell>
        </row>
        <row r="15646">
          <cell r="A15646" t="str">
            <v>190210051All</v>
          </cell>
          <cell r="B15646">
            <v>61</v>
          </cell>
        </row>
        <row r="15647">
          <cell r="A15647" t="str">
            <v>190230051All</v>
          </cell>
          <cell r="B15647">
            <v>61</v>
          </cell>
        </row>
        <row r="15648">
          <cell r="A15648" t="str">
            <v>190250051All</v>
          </cell>
          <cell r="B15648">
            <v>61</v>
          </cell>
        </row>
        <row r="15649">
          <cell r="A15649" t="str">
            <v>190270051All</v>
          </cell>
          <cell r="B15649">
            <v>61</v>
          </cell>
        </row>
        <row r="15650">
          <cell r="A15650" t="str">
            <v>190290051All</v>
          </cell>
          <cell r="B15650">
            <v>61</v>
          </cell>
        </row>
        <row r="15651">
          <cell r="A15651" t="str">
            <v>190310051All</v>
          </cell>
          <cell r="B15651">
            <v>61</v>
          </cell>
        </row>
        <row r="15652">
          <cell r="A15652" t="str">
            <v>190330051All</v>
          </cell>
          <cell r="B15652">
            <v>61</v>
          </cell>
        </row>
        <row r="15653">
          <cell r="A15653" t="str">
            <v>190350051All</v>
          </cell>
          <cell r="B15653">
            <v>61</v>
          </cell>
        </row>
        <row r="15654">
          <cell r="A15654" t="str">
            <v>190370051All</v>
          </cell>
          <cell r="B15654">
            <v>61</v>
          </cell>
        </row>
        <row r="15655">
          <cell r="A15655" t="str">
            <v>190410051All</v>
          </cell>
          <cell r="B15655">
            <v>61</v>
          </cell>
        </row>
        <row r="15656">
          <cell r="A15656" t="str">
            <v>190430051All</v>
          </cell>
          <cell r="B15656">
            <v>61</v>
          </cell>
        </row>
        <row r="15657">
          <cell r="A15657" t="str">
            <v>190450051All</v>
          </cell>
          <cell r="B15657">
            <v>61</v>
          </cell>
        </row>
        <row r="15658">
          <cell r="A15658" t="str">
            <v>190470051All</v>
          </cell>
          <cell r="B15658">
            <v>61</v>
          </cell>
        </row>
        <row r="15659">
          <cell r="A15659" t="str">
            <v>190490051All</v>
          </cell>
          <cell r="B15659">
            <v>61</v>
          </cell>
        </row>
        <row r="15660">
          <cell r="A15660" t="str">
            <v>190550051All</v>
          </cell>
          <cell r="B15660">
            <v>61</v>
          </cell>
        </row>
        <row r="15661">
          <cell r="A15661" t="str">
            <v>190570051All</v>
          </cell>
          <cell r="B15661">
            <v>61</v>
          </cell>
        </row>
        <row r="15662">
          <cell r="A15662" t="str">
            <v>190590051All</v>
          </cell>
          <cell r="B15662">
            <v>61</v>
          </cell>
        </row>
        <row r="15663">
          <cell r="A15663" t="str">
            <v>190610051All</v>
          </cell>
          <cell r="B15663">
            <v>61</v>
          </cell>
        </row>
        <row r="15664">
          <cell r="A15664" t="str">
            <v>190630051All</v>
          </cell>
          <cell r="B15664">
            <v>61</v>
          </cell>
        </row>
        <row r="15665">
          <cell r="A15665" t="str">
            <v>190650051All</v>
          </cell>
          <cell r="B15665">
            <v>61</v>
          </cell>
        </row>
        <row r="15666">
          <cell r="A15666" t="str">
            <v>190670051All</v>
          </cell>
          <cell r="B15666">
            <v>61</v>
          </cell>
        </row>
        <row r="15667">
          <cell r="A15667" t="str">
            <v>190690051All</v>
          </cell>
          <cell r="B15667">
            <v>61</v>
          </cell>
        </row>
        <row r="15668">
          <cell r="A15668" t="str">
            <v>190730051All</v>
          </cell>
          <cell r="B15668">
            <v>61</v>
          </cell>
        </row>
        <row r="15669">
          <cell r="A15669" t="str">
            <v>190750051All</v>
          </cell>
          <cell r="B15669">
            <v>61</v>
          </cell>
        </row>
        <row r="15670">
          <cell r="A15670" t="str">
            <v>190770051All</v>
          </cell>
          <cell r="B15670">
            <v>61</v>
          </cell>
        </row>
        <row r="15671">
          <cell r="A15671" t="str">
            <v>190790051All</v>
          </cell>
          <cell r="B15671">
            <v>61</v>
          </cell>
        </row>
        <row r="15672">
          <cell r="A15672" t="str">
            <v>190810051All</v>
          </cell>
          <cell r="B15672">
            <v>61</v>
          </cell>
        </row>
        <row r="15673">
          <cell r="A15673" t="str">
            <v>190830051All</v>
          </cell>
          <cell r="B15673">
            <v>61</v>
          </cell>
        </row>
        <row r="15674">
          <cell r="A15674" t="str">
            <v>190870051All</v>
          </cell>
          <cell r="B15674">
            <v>61</v>
          </cell>
        </row>
        <row r="15675">
          <cell r="A15675" t="str">
            <v>190890051All</v>
          </cell>
          <cell r="B15675">
            <v>61</v>
          </cell>
        </row>
        <row r="15676">
          <cell r="A15676" t="str">
            <v>190910051All</v>
          </cell>
          <cell r="B15676">
            <v>61</v>
          </cell>
        </row>
        <row r="15677">
          <cell r="A15677" t="str">
            <v>190930051All</v>
          </cell>
          <cell r="B15677">
            <v>61</v>
          </cell>
        </row>
        <row r="15678">
          <cell r="A15678" t="str">
            <v>190950051All</v>
          </cell>
          <cell r="B15678">
            <v>61</v>
          </cell>
        </row>
        <row r="15679">
          <cell r="A15679" t="str">
            <v>190970051All</v>
          </cell>
          <cell r="B15679">
            <v>61</v>
          </cell>
        </row>
        <row r="15680">
          <cell r="A15680" t="str">
            <v>190990051All</v>
          </cell>
          <cell r="B15680">
            <v>61</v>
          </cell>
        </row>
        <row r="15681">
          <cell r="A15681" t="str">
            <v>191010051All</v>
          </cell>
          <cell r="B15681">
            <v>61</v>
          </cell>
        </row>
        <row r="15682">
          <cell r="A15682" t="str">
            <v>191050051All</v>
          </cell>
          <cell r="B15682">
            <v>61</v>
          </cell>
        </row>
        <row r="15683">
          <cell r="A15683" t="str">
            <v>191070051All</v>
          </cell>
          <cell r="B15683">
            <v>61</v>
          </cell>
        </row>
        <row r="15684">
          <cell r="A15684" t="str">
            <v>191090051All</v>
          </cell>
          <cell r="B15684">
            <v>61</v>
          </cell>
        </row>
        <row r="15685">
          <cell r="A15685" t="str">
            <v>191110051All</v>
          </cell>
          <cell r="B15685">
            <v>61</v>
          </cell>
        </row>
        <row r="15686">
          <cell r="A15686" t="str">
            <v>191130051All</v>
          </cell>
          <cell r="B15686">
            <v>61</v>
          </cell>
        </row>
        <row r="15687">
          <cell r="A15687" t="str">
            <v>191150051All</v>
          </cell>
          <cell r="B15687">
            <v>61</v>
          </cell>
        </row>
        <row r="15688">
          <cell r="A15688" t="str">
            <v>191170051All</v>
          </cell>
          <cell r="B15688">
            <v>61</v>
          </cell>
        </row>
        <row r="15689">
          <cell r="A15689" t="str">
            <v>191190051All</v>
          </cell>
          <cell r="B15689">
            <v>61</v>
          </cell>
        </row>
        <row r="15690">
          <cell r="A15690" t="str">
            <v>191210051All</v>
          </cell>
          <cell r="B15690">
            <v>61</v>
          </cell>
        </row>
        <row r="15691">
          <cell r="A15691" t="str">
            <v>191230051All</v>
          </cell>
          <cell r="B15691">
            <v>61</v>
          </cell>
        </row>
        <row r="15692">
          <cell r="A15692" t="str">
            <v>191250051All</v>
          </cell>
          <cell r="B15692">
            <v>61</v>
          </cell>
        </row>
        <row r="15693">
          <cell r="A15693" t="str">
            <v>191270051All</v>
          </cell>
          <cell r="B15693">
            <v>61</v>
          </cell>
        </row>
        <row r="15694">
          <cell r="A15694" t="str">
            <v>191310051All</v>
          </cell>
          <cell r="B15694">
            <v>61</v>
          </cell>
        </row>
        <row r="15695">
          <cell r="A15695" t="str">
            <v>191350051All</v>
          </cell>
          <cell r="B15695">
            <v>61</v>
          </cell>
        </row>
        <row r="15696">
          <cell r="A15696" t="str">
            <v>191390051All</v>
          </cell>
          <cell r="B15696">
            <v>61</v>
          </cell>
        </row>
        <row r="15697">
          <cell r="A15697" t="str">
            <v>191410051All</v>
          </cell>
          <cell r="B15697">
            <v>61</v>
          </cell>
        </row>
        <row r="15698">
          <cell r="A15698" t="str">
            <v>191430051All</v>
          </cell>
          <cell r="B15698">
            <v>61</v>
          </cell>
        </row>
        <row r="15699">
          <cell r="A15699" t="str">
            <v>191470051All</v>
          </cell>
          <cell r="B15699">
            <v>61</v>
          </cell>
        </row>
        <row r="15700">
          <cell r="A15700" t="str">
            <v>191490051All</v>
          </cell>
          <cell r="B15700">
            <v>61</v>
          </cell>
        </row>
        <row r="15701">
          <cell r="A15701" t="str">
            <v>191510051All</v>
          </cell>
          <cell r="B15701">
            <v>61</v>
          </cell>
        </row>
        <row r="15702">
          <cell r="A15702" t="str">
            <v>191530051All</v>
          </cell>
          <cell r="B15702">
            <v>61</v>
          </cell>
        </row>
        <row r="15703">
          <cell r="A15703" t="str">
            <v>191570051All</v>
          </cell>
          <cell r="B15703">
            <v>61</v>
          </cell>
        </row>
        <row r="15704">
          <cell r="A15704" t="str">
            <v>191610051All</v>
          </cell>
          <cell r="B15704">
            <v>61</v>
          </cell>
        </row>
        <row r="15705">
          <cell r="A15705" t="str">
            <v>191630051All</v>
          </cell>
          <cell r="B15705">
            <v>61</v>
          </cell>
        </row>
        <row r="15706">
          <cell r="A15706" t="str">
            <v>191670051All</v>
          </cell>
          <cell r="B15706">
            <v>61</v>
          </cell>
        </row>
        <row r="15707">
          <cell r="A15707" t="str">
            <v>191690051All</v>
          </cell>
          <cell r="B15707">
            <v>61</v>
          </cell>
        </row>
        <row r="15708">
          <cell r="A15708" t="str">
            <v>191710051All</v>
          </cell>
          <cell r="B15708">
            <v>61</v>
          </cell>
        </row>
        <row r="15709">
          <cell r="A15709" t="str">
            <v>191790051All</v>
          </cell>
          <cell r="B15709">
            <v>61</v>
          </cell>
        </row>
        <row r="15710">
          <cell r="A15710" t="str">
            <v>191810051All</v>
          </cell>
          <cell r="B15710">
            <v>61</v>
          </cell>
        </row>
        <row r="15711">
          <cell r="A15711" t="str">
            <v>191830051All</v>
          </cell>
          <cell r="B15711">
            <v>61</v>
          </cell>
        </row>
        <row r="15712">
          <cell r="A15712" t="str">
            <v>191870051All</v>
          </cell>
          <cell r="B15712">
            <v>61</v>
          </cell>
        </row>
        <row r="15713">
          <cell r="A15713" t="str">
            <v>191890051All</v>
          </cell>
          <cell r="B15713">
            <v>61</v>
          </cell>
        </row>
        <row r="15714">
          <cell r="A15714" t="str">
            <v>191910051All</v>
          </cell>
          <cell r="B15714">
            <v>61</v>
          </cell>
        </row>
        <row r="15715">
          <cell r="A15715" t="str">
            <v>191930051All</v>
          </cell>
          <cell r="B15715">
            <v>61</v>
          </cell>
        </row>
        <row r="15716">
          <cell r="A15716" t="str">
            <v>191950051All</v>
          </cell>
          <cell r="B15716">
            <v>61</v>
          </cell>
        </row>
        <row r="15717">
          <cell r="A15717" t="str">
            <v>191970051All</v>
          </cell>
          <cell r="B15717">
            <v>61</v>
          </cell>
        </row>
        <row r="15718">
          <cell r="A15718" t="str">
            <v>210630041All</v>
          </cell>
          <cell r="B15718">
            <v>61</v>
          </cell>
        </row>
        <row r="15719">
          <cell r="A15719" t="str">
            <v>220590051All</v>
          </cell>
          <cell r="B15719">
            <v>61</v>
          </cell>
        </row>
        <row r="15720">
          <cell r="A15720" t="str">
            <v>221210051All</v>
          </cell>
          <cell r="B15720">
            <v>61</v>
          </cell>
        </row>
        <row r="15721">
          <cell r="A15721" t="str">
            <v>350310011All</v>
          </cell>
          <cell r="B15721">
            <v>61</v>
          </cell>
        </row>
        <row r="15722">
          <cell r="A15722" t="str">
            <v>410070016All</v>
          </cell>
          <cell r="B15722">
            <v>61</v>
          </cell>
        </row>
        <row r="15723">
          <cell r="A15723" t="str">
            <v>410410016All</v>
          </cell>
          <cell r="B15723">
            <v>61</v>
          </cell>
        </row>
        <row r="15724">
          <cell r="A15724" t="str">
            <v>410570016All</v>
          </cell>
          <cell r="B15724">
            <v>61</v>
          </cell>
        </row>
        <row r="15725">
          <cell r="A15725" t="str">
            <v>011130016All</v>
          </cell>
          <cell r="B15725">
            <v>60</v>
          </cell>
        </row>
        <row r="15726">
          <cell r="A15726" t="str">
            <v>080770091All</v>
          </cell>
          <cell r="B15726">
            <v>60</v>
          </cell>
        </row>
        <row r="15727">
          <cell r="A15727" t="str">
            <v>080910091All</v>
          </cell>
          <cell r="B15727">
            <v>60</v>
          </cell>
        </row>
        <row r="15728">
          <cell r="A15728" t="str">
            <v>130290016All</v>
          </cell>
          <cell r="B15728">
            <v>60</v>
          </cell>
        </row>
        <row r="15729">
          <cell r="A15729" t="str">
            <v>170110091All</v>
          </cell>
          <cell r="B15729">
            <v>60</v>
          </cell>
        </row>
        <row r="15730">
          <cell r="A15730" t="str">
            <v>171570091All</v>
          </cell>
          <cell r="B15730">
            <v>60</v>
          </cell>
        </row>
        <row r="15731">
          <cell r="A15731" t="str">
            <v>220310051All</v>
          </cell>
          <cell r="B15731">
            <v>60</v>
          </cell>
        </row>
        <row r="15732">
          <cell r="A15732" t="str">
            <v>220810051All</v>
          </cell>
          <cell r="B15732">
            <v>60</v>
          </cell>
        </row>
        <row r="15733">
          <cell r="A15733" t="str">
            <v>221170051All</v>
          </cell>
          <cell r="B15733">
            <v>60</v>
          </cell>
        </row>
        <row r="15734">
          <cell r="A15734" t="str">
            <v>221190051All</v>
          </cell>
          <cell r="B15734">
            <v>60</v>
          </cell>
        </row>
        <row r="15735">
          <cell r="A15735" t="str">
            <v>292150041All</v>
          </cell>
          <cell r="B15735">
            <v>60</v>
          </cell>
        </row>
        <row r="15736">
          <cell r="A15736" t="str">
            <v>410310091All</v>
          </cell>
          <cell r="B15736">
            <v>60</v>
          </cell>
        </row>
        <row r="15737">
          <cell r="A15737" t="str">
            <v>490550091All</v>
          </cell>
          <cell r="B15737">
            <v>60</v>
          </cell>
        </row>
        <row r="15738">
          <cell r="A15738" t="str">
            <v>560010091All</v>
          </cell>
          <cell r="B15738">
            <v>60</v>
          </cell>
        </row>
        <row r="15739">
          <cell r="A15739" t="str">
            <v>560070091All</v>
          </cell>
          <cell r="B15739">
            <v>60</v>
          </cell>
        </row>
        <row r="15740">
          <cell r="A15740" t="str">
            <v>220030051All</v>
          </cell>
          <cell r="B15740">
            <v>59</v>
          </cell>
        </row>
        <row r="15741">
          <cell r="A15741" t="str">
            <v>220230051All</v>
          </cell>
          <cell r="B15741">
            <v>59</v>
          </cell>
        </row>
        <row r="15742">
          <cell r="A15742" t="str">
            <v>221010051All</v>
          </cell>
          <cell r="B15742">
            <v>59</v>
          </cell>
        </row>
        <row r="15743">
          <cell r="A15743" t="str">
            <v>490010091All</v>
          </cell>
          <cell r="B15743">
            <v>59</v>
          </cell>
        </row>
        <row r="15744">
          <cell r="A15744" t="str">
            <v>490130091All</v>
          </cell>
          <cell r="B15744">
            <v>59</v>
          </cell>
        </row>
        <row r="15745">
          <cell r="A15745" t="str">
            <v>490330091All</v>
          </cell>
          <cell r="B15745">
            <v>59</v>
          </cell>
        </row>
        <row r="15746">
          <cell r="A15746" t="str">
            <v>490570091All</v>
          </cell>
          <cell r="B15746">
            <v>59</v>
          </cell>
        </row>
        <row r="15747">
          <cell r="A15747" t="str">
            <v>061050011All</v>
          </cell>
          <cell r="B15747">
            <v>58</v>
          </cell>
        </row>
        <row r="15748">
          <cell r="A15748" t="str">
            <v>160150016All</v>
          </cell>
          <cell r="B15748">
            <v>58</v>
          </cell>
        </row>
        <row r="15749">
          <cell r="A15749" t="str">
            <v>160590016All</v>
          </cell>
          <cell r="B15749">
            <v>58</v>
          </cell>
        </row>
        <row r="15750">
          <cell r="A15750" t="str">
            <v>220210016All</v>
          </cell>
          <cell r="B15750">
            <v>58</v>
          </cell>
        </row>
        <row r="15751">
          <cell r="A15751" t="str">
            <v>220210016Nonirrigated</v>
          </cell>
          <cell r="B15751">
            <v>58</v>
          </cell>
        </row>
        <row r="15752">
          <cell r="A15752" t="str">
            <v>220250016Nonirrigated</v>
          </cell>
          <cell r="B15752">
            <v>58</v>
          </cell>
        </row>
        <row r="15753">
          <cell r="A15753" t="str">
            <v>221130051All</v>
          </cell>
          <cell r="B15753">
            <v>58</v>
          </cell>
        </row>
        <row r="15754">
          <cell r="A15754" t="str">
            <v>300030041Nonirrigated</v>
          </cell>
          <cell r="B15754">
            <v>58</v>
          </cell>
        </row>
        <row r="15755">
          <cell r="A15755" t="str">
            <v>300370041Nonirrigated</v>
          </cell>
          <cell r="B15755">
            <v>58</v>
          </cell>
        </row>
        <row r="15756">
          <cell r="A15756" t="str">
            <v>300550041Nonirrigated</v>
          </cell>
          <cell r="B15756">
            <v>58</v>
          </cell>
        </row>
        <row r="15757">
          <cell r="A15757" t="str">
            <v>300950041Nonirrigated</v>
          </cell>
          <cell r="B15757">
            <v>58</v>
          </cell>
        </row>
        <row r="15758">
          <cell r="A15758" t="str">
            <v>490070091All</v>
          </cell>
          <cell r="B15758">
            <v>58</v>
          </cell>
        </row>
        <row r="15759">
          <cell r="A15759" t="str">
            <v>490090091All</v>
          </cell>
          <cell r="B15759">
            <v>58</v>
          </cell>
        </row>
        <row r="15760">
          <cell r="A15760" t="str">
            <v>490110091All</v>
          </cell>
          <cell r="B15760">
            <v>58</v>
          </cell>
        </row>
        <row r="15761">
          <cell r="A15761" t="str">
            <v>490170091All</v>
          </cell>
          <cell r="B15761">
            <v>58</v>
          </cell>
        </row>
        <row r="15762">
          <cell r="A15762" t="str">
            <v>490190091All</v>
          </cell>
          <cell r="B15762">
            <v>58</v>
          </cell>
        </row>
        <row r="15763">
          <cell r="A15763" t="str">
            <v>490230091All</v>
          </cell>
          <cell r="B15763">
            <v>58</v>
          </cell>
        </row>
        <row r="15764">
          <cell r="A15764" t="str">
            <v>490250091All</v>
          </cell>
          <cell r="B15764">
            <v>58</v>
          </cell>
        </row>
        <row r="15765">
          <cell r="A15765" t="str">
            <v>490310091All</v>
          </cell>
          <cell r="B15765">
            <v>58</v>
          </cell>
        </row>
        <row r="15766">
          <cell r="A15766" t="str">
            <v>490350091All</v>
          </cell>
          <cell r="B15766">
            <v>58</v>
          </cell>
        </row>
        <row r="15767">
          <cell r="A15767" t="str">
            <v>490370091All</v>
          </cell>
          <cell r="B15767">
            <v>58</v>
          </cell>
        </row>
        <row r="15768">
          <cell r="A15768" t="str">
            <v>490430091All</v>
          </cell>
          <cell r="B15768">
            <v>58</v>
          </cell>
        </row>
        <row r="15769">
          <cell r="A15769" t="str">
            <v>490510091All</v>
          </cell>
          <cell r="B15769">
            <v>58</v>
          </cell>
        </row>
        <row r="15770">
          <cell r="A15770" t="str">
            <v>490530091All</v>
          </cell>
          <cell r="B15770">
            <v>58</v>
          </cell>
        </row>
        <row r="15771">
          <cell r="A15771" t="str">
            <v>050250051All</v>
          </cell>
          <cell r="B15771">
            <v>57</v>
          </cell>
        </row>
        <row r="15772">
          <cell r="A15772" t="str">
            <v>050390051All</v>
          </cell>
          <cell r="B15772">
            <v>57</v>
          </cell>
        </row>
        <row r="15773">
          <cell r="A15773" t="str">
            <v>050570051All</v>
          </cell>
          <cell r="B15773">
            <v>57</v>
          </cell>
        </row>
        <row r="15774">
          <cell r="A15774" t="str">
            <v>050610051All</v>
          </cell>
          <cell r="B15774">
            <v>57</v>
          </cell>
        </row>
        <row r="15775">
          <cell r="A15775" t="str">
            <v>051090051All</v>
          </cell>
          <cell r="B15775">
            <v>57</v>
          </cell>
        </row>
        <row r="15776">
          <cell r="A15776" t="str">
            <v>051330051All</v>
          </cell>
          <cell r="B15776">
            <v>57</v>
          </cell>
        </row>
        <row r="15777">
          <cell r="A15777" t="str">
            <v>051490051All</v>
          </cell>
          <cell r="B15777">
            <v>57</v>
          </cell>
        </row>
        <row r="15778">
          <cell r="A15778" t="str">
            <v>061050091All</v>
          </cell>
          <cell r="B15778">
            <v>57</v>
          </cell>
        </row>
        <row r="15779">
          <cell r="A15779" t="str">
            <v>130130041All</v>
          </cell>
          <cell r="B15779">
            <v>57</v>
          </cell>
        </row>
        <row r="15780">
          <cell r="A15780" t="str">
            <v>210910051All</v>
          </cell>
          <cell r="B15780">
            <v>57</v>
          </cell>
        </row>
        <row r="15781">
          <cell r="A15781" t="str">
            <v>211490051All</v>
          </cell>
          <cell r="B15781">
            <v>57</v>
          </cell>
        </row>
        <row r="15782">
          <cell r="A15782" t="str">
            <v>211830051All</v>
          </cell>
          <cell r="B15782">
            <v>57</v>
          </cell>
        </row>
        <row r="15783">
          <cell r="A15783" t="str">
            <v>220450051All</v>
          </cell>
          <cell r="B15783">
            <v>57</v>
          </cell>
        </row>
        <row r="15784">
          <cell r="A15784" t="str">
            <v>220470051All</v>
          </cell>
          <cell r="B15784">
            <v>57</v>
          </cell>
        </row>
        <row r="15785">
          <cell r="A15785" t="str">
            <v>291670051All</v>
          </cell>
          <cell r="B15785">
            <v>57</v>
          </cell>
        </row>
        <row r="15786">
          <cell r="A15786" t="str">
            <v>300070041All</v>
          </cell>
          <cell r="B15786">
            <v>57</v>
          </cell>
        </row>
        <row r="15787">
          <cell r="A15787" t="str">
            <v>300130041All</v>
          </cell>
          <cell r="B15787">
            <v>57</v>
          </cell>
        </row>
        <row r="15788">
          <cell r="A15788" t="str">
            <v>300270041All</v>
          </cell>
          <cell r="B15788">
            <v>57</v>
          </cell>
        </row>
        <row r="15789">
          <cell r="A15789" t="str">
            <v>300370041All</v>
          </cell>
          <cell r="B15789">
            <v>57</v>
          </cell>
        </row>
        <row r="15790">
          <cell r="A15790" t="str">
            <v>300490041All</v>
          </cell>
          <cell r="B15790">
            <v>57</v>
          </cell>
        </row>
        <row r="15791">
          <cell r="A15791" t="str">
            <v>300590041All</v>
          </cell>
          <cell r="B15791">
            <v>57</v>
          </cell>
        </row>
        <row r="15792">
          <cell r="A15792" t="str">
            <v>300690041All</v>
          </cell>
          <cell r="B15792">
            <v>57</v>
          </cell>
        </row>
        <row r="15793">
          <cell r="A15793" t="str">
            <v>410230091All</v>
          </cell>
          <cell r="B15793">
            <v>57</v>
          </cell>
        </row>
        <row r="15794">
          <cell r="A15794" t="str">
            <v>410250091All</v>
          </cell>
          <cell r="B15794">
            <v>57</v>
          </cell>
        </row>
        <row r="15795">
          <cell r="A15795" t="str">
            <v>410370091All</v>
          </cell>
          <cell r="B15795">
            <v>57</v>
          </cell>
        </row>
        <row r="15796">
          <cell r="A15796" t="str">
            <v>410690091All</v>
          </cell>
          <cell r="B15796">
            <v>57</v>
          </cell>
        </row>
        <row r="15797">
          <cell r="A15797" t="str">
            <v>490150091All</v>
          </cell>
          <cell r="B15797">
            <v>57</v>
          </cell>
        </row>
        <row r="15798">
          <cell r="A15798" t="str">
            <v>490070051All</v>
          </cell>
          <cell r="B15798">
            <v>56.9</v>
          </cell>
        </row>
        <row r="15799">
          <cell r="A15799" t="str">
            <v>490150051All</v>
          </cell>
          <cell r="B15799">
            <v>56.9</v>
          </cell>
        </row>
        <row r="15800">
          <cell r="A15800" t="str">
            <v>490390051All</v>
          </cell>
          <cell r="B15800">
            <v>56.9</v>
          </cell>
        </row>
        <row r="15801">
          <cell r="A15801" t="str">
            <v>515700041All</v>
          </cell>
          <cell r="B15801">
            <v>56.7</v>
          </cell>
        </row>
        <row r="15802">
          <cell r="A15802" t="str">
            <v>517900091All</v>
          </cell>
          <cell r="B15802">
            <v>56.7</v>
          </cell>
        </row>
        <row r="15803">
          <cell r="A15803" t="str">
            <v>518200091All</v>
          </cell>
          <cell r="B15803">
            <v>56.7</v>
          </cell>
        </row>
        <row r="15804">
          <cell r="A15804" t="str">
            <v>050510051All</v>
          </cell>
          <cell r="B15804">
            <v>56</v>
          </cell>
        </row>
        <row r="15805">
          <cell r="A15805" t="str">
            <v>050590051All</v>
          </cell>
          <cell r="B15805">
            <v>56</v>
          </cell>
        </row>
        <row r="15806">
          <cell r="A15806" t="str">
            <v>050970051All</v>
          </cell>
          <cell r="B15806">
            <v>56</v>
          </cell>
        </row>
        <row r="15807">
          <cell r="A15807" t="str">
            <v>051250051All</v>
          </cell>
          <cell r="B15807">
            <v>56</v>
          </cell>
        </row>
        <row r="15808">
          <cell r="A15808" t="str">
            <v>080230016All</v>
          </cell>
          <cell r="B15808">
            <v>56</v>
          </cell>
        </row>
        <row r="15809">
          <cell r="A15809" t="str">
            <v>220000016Nonirrigated</v>
          </cell>
          <cell r="B15809">
            <v>56</v>
          </cell>
        </row>
        <row r="15810">
          <cell r="A15810" t="str">
            <v>221270051All</v>
          </cell>
          <cell r="B15810">
            <v>56</v>
          </cell>
        </row>
        <row r="15811">
          <cell r="A15811" t="str">
            <v>311130051All</v>
          </cell>
          <cell r="B15811">
            <v>56</v>
          </cell>
        </row>
        <row r="15812">
          <cell r="A15812" t="str">
            <v>400570041All</v>
          </cell>
          <cell r="B15812">
            <v>56</v>
          </cell>
        </row>
        <row r="15813">
          <cell r="A15813" t="str">
            <v>410010091All</v>
          </cell>
          <cell r="B15813">
            <v>56</v>
          </cell>
        </row>
        <row r="15814">
          <cell r="A15814" t="str">
            <v>470030051All</v>
          </cell>
          <cell r="B15814">
            <v>56</v>
          </cell>
        </row>
        <row r="15815">
          <cell r="A15815" t="str">
            <v>471170051All</v>
          </cell>
          <cell r="B15815">
            <v>56</v>
          </cell>
        </row>
        <row r="15816">
          <cell r="A15816" t="str">
            <v>471650091All</v>
          </cell>
          <cell r="B15816">
            <v>56</v>
          </cell>
        </row>
        <row r="15817">
          <cell r="A15817" t="str">
            <v>490410016All</v>
          </cell>
          <cell r="B15817">
            <v>56</v>
          </cell>
        </row>
        <row r="15818">
          <cell r="A15818" t="str">
            <v>530050016All</v>
          </cell>
          <cell r="B15818">
            <v>56</v>
          </cell>
        </row>
        <row r="15819">
          <cell r="A15819" t="str">
            <v>530070016All</v>
          </cell>
          <cell r="B15819">
            <v>56</v>
          </cell>
        </row>
        <row r="15820">
          <cell r="A15820" t="str">
            <v>560370091All</v>
          </cell>
          <cell r="B15820">
            <v>56</v>
          </cell>
        </row>
        <row r="15821">
          <cell r="A15821" t="str">
            <v>461370041All</v>
          </cell>
          <cell r="B15821">
            <v>55.4</v>
          </cell>
        </row>
        <row r="15822">
          <cell r="A15822" t="str">
            <v>050130041All</v>
          </cell>
          <cell r="B15822">
            <v>55</v>
          </cell>
        </row>
        <row r="15823">
          <cell r="A15823" t="str">
            <v>220110016All</v>
          </cell>
          <cell r="B15823">
            <v>55</v>
          </cell>
        </row>
        <row r="15824">
          <cell r="A15824" t="str">
            <v>220250016All</v>
          </cell>
          <cell r="B15824">
            <v>55</v>
          </cell>
        </row>
        <row r="15825">
          <cell r="A15825" t="str">
            <v>220370016Nonirrigated</v>
          </cell>
          <cell r="B15825">
            <v>55</v>
          </cell>
        </row>
        <row r="15826">
          <cell r="A15826" t="str">
            <v>220550016All</v>
          </cell>
          <cell r="B15826">
            <v>55</v>
          </cell>
        </row>
        <row r="15827">
          <cell r="A15827" t="str">
            <v>220990051All</v>
          </cell>
          <cell r="B15827">
            <v>55</v>
          </cell>
        </row>
        <row r="15828">
          <cell r="A15828" t="str">
            <v>221050016All</v>
          </cell>
          <cell r="B15828">
            <v>55</v>
          </cell>
        </row>
        <row r="15829">
          <cell r="A15829" t="str">
            <v>221050016Nonirrigated</v>
          </cell>
          <cell r="B15829">
            <v>55</v>
          </cell>
        </row>
        <row r="15830">
          <cell r="A15830" t="str">
            <v>221070016Nonirrigated</v>
          </cell>
          <cell r="B15830">
            <v>55</v>
          </cell>
        </row>
        <row r="15831">
          <cell r="A15831" t="str">
            <v>381050041All</v>
          </cell>
          <cell r="B15831">
            <v>55</v>
          </cell>
        </row>
        <row r="15832">
          <cell r="A15832" t="str">
            <v>381050041Nonirrigated</v>
          </cell>
          <cell r="B15832">
            <v>55</v>
          </cell>
        </row>
        <row r="15833">
          <cell r="A15833" t="str">
            <v>410070011All</v>
          </cell>
          <cell r="B15833">
            <v>55</v>
          </cell>
        </row>
        <row r="15834">
          <cell r="A15834" t="str">
            <v>410410011All</v>
          </cell>
          <cell r="B15834">
            <v>55</v>
          </cell>
        </row>
        <row r="15835">
          <cell r="A15835" t="str">
            <v>410570011All</v>
          </cell>
          <cell r="B15835">
            <v>55</v>
          </cell>
        </row>
        <row r="15836">
          <cell r="A15836" t="str">
            <v>490090016All</v>
          </cell>
          <cell r="B15836">
            <v>55</v>
          </cell>
        </row>
        <row r="15837">
          <cell r="A15837" t="str">
            <v>490110016All</v>
          </cell>
          <cell r="B15837">
            <v>55</v>
          </cell>
        </row>
        <row r="15838">
          <cell r="A15838" t="str">
            <v>490170016All</v>
          </cell>
          <cell r="B15838">
            <v>55</v>
          </cell>
        </row>
        <row r="15839">
          <cell r="A15839" t="str">
            <v>490190016All</v>
          </cell>
          <cell r="B15839">
            <v>55</v>
          </cell>
        </row>
        <row r="15840">
          <cell r="A15840" t="str">
            <v>490210016All</v>
          </cell>
          <cell r="B15840">
            <v>55</v>
          </cell>
        </row>
        <row r="15841">
          <cell r="A15841" t="str">
            <v>490250016All</v>
          </cell>
          <cell r="B15841">
            <v>55</v>
          </cell>
        </row>
        <row r="15842">
          <cell r="A15842" t="str">
            <v>490290016All</v>
          </cell>
          <cell r="B15842">
            <v>55</v>
          </cell>
        </row>
        <row r="15843">
          <cell r="A15843" t="str">
            <v>490310016All</v>
          </cell>
          <cell r="B15843">
            <v>55</v>
          </cell>
        </row>
        <row r="15844">
          <cell r="A15844" t="str">
            <v>490350016All</v>
          </cell>
          <cell r="B15844">
            <v>55</v>
          </cell>
        </row>
        <row r="15845">
          <cell r="A15845" t="str">
            <v>490510016All</v>
          </cell>
          <cell r="B15845">
            <v>55</v>
          </cell>
        </row>
        <row r="15846">
          <cell r="A15846" t="str">
            <v>490530016All</v>
          </cell>
          <cell r="B15846">
            <v>55</v>
          </cell>
        </row>
        <row r="15847">
          <cell r="A15847" t="str">
            <v>490550016All</v>
          </cell>
          <cell r="B15847">
            <v>55</v>
          </cell>
        </row>
        <row r="15848">
          <cell r="A15848" t="str">
            <v>490570016All</v>
          </cell>
          <cell r="B15848">
            <v>55</v>
          </cell>
        </row>
        <row r="15849">
          <cell r="A15849" t="str">
            <v>530090091All</v>
          </cell>
          <cell r="B15849">
            <v>55</v>
          </cell>
        </row>
        <row r="15850">
          <cell r="A15850" t="str">
            <v>530150091All</v>
          </cell>
          <cell r="B15850">
            <v>55</v>
          </cell>
        </row>
        <row r="15851">
          <cell r="A15851" t="str">
            <v>530270091All</v>
          </cell>
          <cell r="B15851">
            <v>55</v>
          </cell>
        </row>
        <row r="15852">
          <cell r="A15852" t="str">
            <v>530310091All</v>
          </cell>
          <cell r="B15852">
            <v>55</v>
          </cell>
        </row>
        <row r="15853">
          <cell r="A15853" t="str">
            <v>530330091All</v>
          </cell>
          <cell r="B15853">
            <v>55</v>
          </cell>
        </row>
        <row r="15854">
          <cell r="A15854" t="str">
            <v>530350091All</v>
          </cell>
          <cell r="B15854">
            <v>55</v>
          </cell>
        </row>
        <row r="15855">
          <cell r="A15855" t="str">
            <v>530410091All</v>
          </cell>
          <cell r="B15855">
            <v>55</v>
          </cell>
        </row>
        <row r="15856">
          <cell r="A15856" t="str">
            <v>530450091All</v>
          </cell>
          <cell r="B15856">
            <v>55</v>
          </cell>
        </row>
        <row r="15857">
          <cell r="A15857" t="str">
            <v>530490091All</v>
          </cell>
          <cell r="B15857">
            <v>55</v>
          </cell>
        </row>
        <row r="15858">
          <cell r="A15858" t="str">
            <v>530530091All</v>
          </cell>
          <cell r="B15858">
            <v>55</v>
          </cell>
        </row>
        <row r="15859">
          <cell r="A15859" t="str">
            <v>530550091All</v>
          </cell>
          <cell r="B15859">
            <v>55</v>
          </cell>
        </row>
        <row r="15860">
          <cell r="A15860" t="str">
            <v>530590091All</v>
          </cell>
          <cell r="B15860">
            <v>55</v>
          </cell>
        </row>
        <row r="15861">
          <cell r="A15861" t="str">
            <v>530670091All</v>
          </cell>
          <cell r="B15861">
            <v>55</v>
          </cell>
        </row>
        <row r="15862">
          <cell r="A15862" t="str">
            <v>530690091All</v>
          </cell>
          <cell r="B15862">
            <v>55</v>
          </cell>
        </row>
        <row r="15863">
          <cell r="A15863" t="str">
            <v>530730091All</v>
          </cell>
          <cell r="B15863">
            <v>55</v>
          </cell>
        </row>
        <row r="15864">
          <cell r="A15864" t="str">
            <v>060890091All</v>
          </cell>
          <cell r="B15864">
            <v>54</v>
          </cell>
        </row>
        <row r="15865">
          <cell r="A15865" t="str">
            <v>080290016All</v>
          </cell>
          <cell r="B15865">
            <v>54</v>
          </cell>
        </row>
        <row r="15866">
          <cell r="A15866" t="str">
            <v>080330016All</v>
          </cell>
          <cell r="B15866">
            <v>54</v>
          </cell>
        </row>
        <row r="15867">
          <cell r="A15867" t="str">
            <v>080910016All</v>
          </cell>
          <cell r="B15867">
            <v>54</v>
          </cell>
        </row>
        <row r="15868">
          <cell r="A15868" t="str">
            <v>081130016All</v>
          </cell>
          <cell r="B15868">
            <v>54</v>
          </cell>
        </row>
        <row r="15869">
          <cell r="A15869" t="str">
            <v>240030091All</v>
          </cell>
          <cell r="B15869">
            <v>54</v>
          </cell>
        </row>
        <row r="15870">
          <cell r="A15870" t="str">
            <v>245100091All</v>
          </cell>
          <cell r="B15870">
            <v>54</v>
          </cell>
        </row>
        <row r="15871">
          <cell r="A15871" t="str">
            <v>400190041All</v>
          </cell>
          <cell r="B15871">
            <v>54</v>
          </cell>
        </row>
        <row r="15872">
          <cell r="A15872" t="str">
            <v>420450091All</v>
          </cell>
          <cell r="B15872">
            <v>54</v>
          </cell>
        </row>
        <row r="15873">
          <cell r="A15873" t="str">
            <v>420910091All</v>
          </cell>
          <cell r="B15873">
            <v>54</v>
          </cell>
        </row>
        <row r="15874">
          <cell r="A15874" t="str">
            <v>421010091All</v>
          </cell>
          <cell r="B15874">
            <v>54</v>
          </cell>
        </row>
        <row r="15875">
          <cell r="A15875" t="str">
            <v>530210016All</v>
          </cell>
          <cell r="B15875">
            <v>54</v>
          </cell>
        </row>
        <row r="15876">
          <cell r="A15876" t="str">
            <v>510030091All</v>
          </cell>
          <cell r="B15876">
            <v>53.9</v>
          </cell>
        </row>
        <row r="15877">
          <cell r="A15877" t="str">
            <v>510050091All</v>
          </cell>
          <cell r="B15877">
            <v>53.9</v>
          </cell>
        </row>
        <row r="15878">
          <cell r="A15878" t="str">
            <v>510090091All</v>
          </cell>
          <cell r="B15878">
            <v>53.9</v>
          </cell>
        </row>
        <row r="15879">
          <cell r="A15879" t="str">
            <v>510130091All</v>
          </cell>
          <cell r="B15879">
            <v>53.9</v>
          </cell>
        </row>
        <row r="15880">
          <cell r="A15880" t="str">
            <v>510170091All</v>
          </cell>
          <cell r="B15880">
            <v>53.9</v>
          </cell>
        </row>
        <row r="15881">
          <cell r="A15881" t="str">
            <v>510230091All</v>
          </cell>
          <cell r="B15881">
            <v>53.9</v>
          </cell>
        </row>
        <row r="15882">
          <cell r="A15882" t="str">
            <v>510410091All</v>
          </cell>
          <cell r="B15882">
            <v>53.9</v>
          </cell>
        </row>
        <row r="15883">
          <cell r="A15883" t="str">
            <v>510450091All</v>
          </cell>
          <cell r="B15883">
            <v>53.9</v>
          </cell>
        </row>
        <row r="15884">
          <cell r="A15884" t="str">
            <v>510590091All</v>
          </cell>
          <cell r="B15884">
            <v>53.9</v>
          </cell>
        </row>
        <row r="15885">
          <cell r="A15885" t="str">
            <v>510690091All</v>
          </cell>
          <cell r="B15885">
            <v>53.9</v>
          </cell>
        </row>
        <row r="15886">
          <cell r="A15886" t="str">
            <v>510730091All</v>
          </cell>
          <cell r="B15886">
            <v>53.9</v>
          </cell>
        </row>
        <row r="15887">
          <cell r="A15887" t="str">
            <v>510790091All</v>
          </cell>
          <cell r="B15887">
            <v>53.9</v>
          </cell>
        </row>
        <row r="15888">
          <cell r="A15888" t="str">
            <v>510830091All</v>
          </cell>
          <cell r="B15888">
            <v>53.9</v>
          </cell>
        </row>
        <row r="15889">
          <cell r="A15889" t="str">
            <v>510870091All</v>
          </cell>
          <cell r="B15889">
            <v>53.9</v>
          </cell>
        </row>
        <row r="15890">
          <cell r="A15890" t="str">
            <v>510890091All</v>
          </cell>
          <cell r="B15890">
            <v>53.9</v>
          </cell>
        </row>
        <row r="15891">
          <cell r="A15891" t="str">
            <v>510910091All</v>
          </cell>
          <cell r="B15891">
            <v>53.9</v>
          </cell>
        </row>
        <row r="15892">
          <cell r="A15892" t="str">
            <v>510950091All</v>
          </cell>
          <cell r="B15892">
            <v>53.9</v>
          </cell>
        </row>
        <row r="15893">
          <cell r="A15893" t="str">
            <v>511020091All</v>
          </cell>
          <cell r="B15893">
            <v>53.9</v>
          </cell>
        </row>
        <row r="15894">
          <cell r="A15894" t="str">
            <v>511150091All</v>
          </cell>
          <cell r="B15894">
            <v>53.9</v>
          </cell>
        </row>
        <row r="15895">
          <cell r="A15895" t="str">
            <v>511170091All</v>
          </cell>
          <cell r="B15895">
            <v>53.9</v>
          </cell>
        </row>
        <row r="15896">
          <cell r="A15896" t="str">
            <v>511250091All</v>
          </cell>
          <cell r="B15896">
            <v>53.9</v>
          </cell>
        </row>
        <row r="15897">
          <cell r="A15897" t="str">
            <v>511410091All</v>
          </cell>
          <cell r="B15897">
            <v>53.9</v>
          </cell>
        </row>
        <row r="15898">
          <cell r="A15898" t="str">
            <v>511570091All</v>
          </cell>
          <cell r="B15898">
            <v>53.9</v>
          </cell>
        </row>
        <row r="15899">
          <cell r="A15899" t="str">
            <v>511610091All</v>
          </cell>
          <cell r="B15899">
            <v>53.9</v>
          </cell>
        </row>
        <row r="15900">
          <cell r="A15900" t="str">
            <v>511630091All</v>
          </cell>
          <cell r="B15900">
            <v>53.9</v>
          </cell>
        </row>
        <row r="15901">
          <cell r="A15901" t="str">
            <v>511750091All</v>
          </cell>
          <cell r="B15901">
            <v>53.9</v>
          </cell>
        </row>
        <row r="15902">
          <cell r="A15902" t="str">
            <v>511870091All</v>
          </cell>
          <cell r="B15902">
            <v>53.9</v>
          </cell>
        </row>
        <row r="15903">
          <cell r="A15903" t="str">
            <v>511910091All</v>
          </cell>
          <cell r="B15903">
            <v>53.9</v>
          </cell>
        </row>
        <row r="15904">
          <cell r="A15904" t="str">
            <v>511970091All</v>
          </cell>
          <cell r="B15904">
            <v>53.9</v>
          </cell>
        </row>
        <row r="15905">
          <cell r="A15905" t="str">
            <v>511990091All</v>
          </cell>
          <cell r="B15905">
            <v>53.9</v>
          </cell>
        </row>
        <row r="15906">
          <cell r="A15906" t="str">
            <v>515100091All</v>
          </cell>
          <cell r="B15906">
            <v>53.9</v>
          </cell>
        </row>
        <row r="15907">
          <cell r="A15907" t="str">
            <v>515700091All</v>
          </cell>
          <cell r="B15907">
            <v>53.9</v>
          </cell>
        </row>
        <row r="15908">
          <cell r="A15908" t="str">
            <v>516000091All</v>
          </cell>
          <cell r="B15908">
            <v>53.9</v>
          </cell>
        </row>
        <row r="15909">
          <cell r="A15909" t="str">
            <v>516100091All</v>
          </cell>
          <cell r="B15909">
            <v>53.9</v>
          </cell>
        </row>
        <row r="15910">
          <cell r="A15910" t="str">
            <v>516500091All</v>
          </cell>
          <cell r="B15910">
            <v>53.9</v>
          </cell>
        </row>
        <row r="15911">
          <cell r="A15911" t="str">
            <v>516830091All</v>
          </cell>
          <cell r="B15911">
            <v>53.9</v>
          </cell>
        </row>
        <row r="15912">
          <cell r="A15912" t="str">
            <v>516850091All</v>
          </cell>
          <cell r="B15912">
            <v>53.9</v>
          </cell>
        </row>
        <row r="15913">
          <cell r="A15913" t="str">
            <v>517000091All</v>
          </cell>
          <cell r="B15913">
            <v>53.9</v>
          </cell>
        </row>
        <row r="15914">
          <cell r="A15914" t="str">
            <v>518000091All</v>
          </cell>
          <cell r="B15914">
            <v>53.9</v>
          </cell>
        </row>
        <row r="15915">
          <cell r="A15915" t="str">
            <v>050530051All</v>
          </cell>
          <cell r="B15915">
            <v>53</v>
          </cell>
        </row>
        <row r="15916">
          <cell r="A15916" t="str">
            <v>220730016All</v>
          </cell>
          <cell r="B15916">
            <v>53</v>
          </cell>
        </row>
        <row r="15917">
          <cell r="A15917" t="str">
            <v>220730016Nonirrigated</v>
          </cell>
          <cell r="B15917">
            <v>53</v>
          </cell>
        </row>
        <row r="15918">
          <cell r="A15918" t="str">
            <v>240090091All</v>
          </cell>
          <cell r="B15918">
            <v>53</v>
          </cell>
        </row>
        <row r="15919">
          <cell r="A15919" t="str">
            <v>240270091All</v>
          </cell>
          <cell r="B15919">
            <v>53</v>
          </cell>
        </row>
        <row r="15920">
          <cell r="A15920" t="str">
            <v>240330091All</v>
          </cell>
          <cell r="B15920">
            <v>53</v>
          </cell>
        </row>
        <row r="15921">
          <cell r="A15921" t="str">
            <v>280030051All</v>
          </cell>
          <cell r="B15921">
            <v>53</v>
          </cell>
        </row>
        <row r="15922">
          <cell r="A15922" t="str">
            <v>300150041All</v>
          </cell>
          <cell r="B15922">
            <v>53</v>
          </cell>
        </row>
        <row r="15923">
          <cell r="A15923" t="str">
            <v>300230016All</v>
          </cell>
          <cell r="B15923">
            <v>53</v>
          </cell>
        </row>
        <row r="15924">
          <cell r="A15924" t="str">
            <v>300350041All</v>
          </cell>
          <cell r="B15924">
            <v>53</v>
          </cell>
        </row>
        <row r="15925">
          <cell r="A15925" t="str">
            <v>300390016All</v>
          </cell>
          <cell r="B15925">
            <v>53</v>
          </cell>
        </row>
        <row r="15926">
          <cell r="A15926" t="str">
            <v>300510041All</v>
          </cell>
          <cell r="B15926">
            <v>53</v>
          </cell>
        </row>
        <row r="15927">
          <cell r="A15927" t="str">
            <v>300730041All</v>
          </cell>
          <cell r="B15927">
            <v>53</v>
          </cell>
        </row>
        <row r="15928">
          <cell r="A15928" t="str">
            <v>300990041All</v>
          </cell>
          <cell r="B15928">
            <v>53</v>
          </cell>
        </row>
        <row r="15929">
          <cell r="A15929" t="str">
            <v>301010041All</v>
          </cell>
          <cell r="B15929">
            <v>53</v>
          </cell>
        </row>
        <row r="15930">
          <cell r="A15930" t="str">
            <v>410170016All</v>
          </cell>
          <cell r="B15930">
            <v>53</v>
          </cell>
        </row>
        <row r="15931">
          <cell r="A15931" t="str">
            <v>410230016All</v>
          </cell>
          <cell r="B15931">
            <v>53</v>
          </cell>
        </row>
        <row r="15932">
          <cell r="A15932" t="str">
            <v>421010041All</v>
          </cell>
          <cell r="B15932">
            <v>53</v>
          </cell>
        </row>
        <row r="15933">
          <cell r="A15933" t="str">
            <v>515150091All</v>
          </cell>
          <cell r="B15933">
            <v>52.5</v>
          </cell>
        </row>
        <row r="15934">
          <cell r="A15934" t="str">
            <v>515900091All</v>
          </cell>
          <cell r="B15934">
            <v>52.5</v>
          </cell>
        </row>
        <row r="15935">
          <cell r="A15935" t="str">
            <v>460710041All</v>
          </cell>
          <cell r="B15935">
            <v>52.1</v>
          </cell>
        </row>
        <row r="15936">
          <cell r="A15936" t="str">
            <v>060130016All</v>
          </cell>
          <cell r="B15936">
            <v>52</v>
          </cell>
        </row>
        <row r="15937">
          <cell r="A15937" t="str">
            <v>060330016All</v>
          </cell>
          <cell r="B15937">
            <v>52</v>
          </cell>
        </row>
        <row r="15938">
          <cell r="A15938" t="str">
            <v>060550016All</v>
          </cell>
          <cell r="B15938">
            <v>52</v>
          </cell>
        </row>
        <row r="15939">
          <cell r="A15939" t="str">
            <v>060630011All</v>
          </cell>
          <cell r="B15939">
            <v>52</v>
          </cell>
        </row>
        <row r="15940">
          <cell r="A15940" t="str">
            <v>220090016All</v>
          </cell>
          <cell r="B15940">
            <v>52</v>
          </cell>
        </row>
        <row r="15941">
          <cell r="A15941" t="str">
            <v>220090016Nonirrigated</v>
          </cell>
          <cell r="B15941">
            <v>52</v>
          </cell>
        </row>
        <row r="15942">
          <cell r="A15942" t="str">
            <v>220970016All</v>
          </cell>
          <cell r="B15942">
            <v>52</v>
          </cell>
        </row>
        <row r="15943">
          <cell r="A15943" t="str">
            <v>220970016Nonirrigated</v>
          </cell>
          <cell r="B15943">
            <v>52</v>
          </cell>
        </row>
        <row r="15944">
          <cell r="A15944" t="str">
            <v>230020016All</v>
          </cell>
          <cell r="B15944">
            <v>52</v>
          </cell>
        </row>
        <row r="15945">
          <cell r="A15945" t="str">
            <v>230040016All</v>
          </cell>
          <cell r="B15945">
            <v>52</v>
          </cell>
        </row>
        <row r="15946">
          <cell r="A15946" t="str">
            <v>240010091All</v>
          </cell>
          <cell r="B15946">
            <v>52</v>
          </cell>
        </row>
        <row r="15947">
          <cell r="A15947" t="str">
            <v>260130041All</v>
          </cell>
          <cell r="B15947">
            <v>52</v>
          </cell>
        </row>
        <row r="15948">
          <cell r="A15948" t="str">
            <v>260330041All</v>
          </cell>
          <cell r="B15948">
            <v>52</v>
          </cell>
        </row>
        <row r="15949">
          <cell r="A15949" t="str">
            <v>260530041All</v>
          </cell>
          <cell r="B15949">
            <v>52</v>
          </cell>
        </row>
        <row r="15950">
          <cell r="A15950" t="str">
            <v>260710041All</v>
          </cell>
          <cell r="B15950">
            <v>52</v>
          </cell>
        </row>
        <row r="15951">
          <cell r="A15951" t="str">
            <v>260830041All</v>
          </cell>
          <cell r="B15951">
            <v>52</v>
          </cell>
        </row>
        <row r="15952">
          <cell r="A15952" t="str">
            <v>300810091All</v>
          </cell>
          <cell r="B15952">
            <v>52</v>
          </cell>
        </row>
        <row r="15953">
          <cell r="A15953" t="str">
            <v>400050041All</v>
          </cell>
          <cell r="B15953">
            <v>52</v>
          </cell>
        </row>
        <row r="15954">
          <cell r="A15954" t="str">
            <v>400370041All</v>
          </cell>
          <cell r="B15954">
            <v>52</v>
          </cell>
        </row>
        <row r="15955">
          <cell r="A15955" t="str">
            <v>400550041All</v>
          </cell>
          <cell r="B15955">
            <v>52</v>
          </cell>
        </row>
        <row r="15956">
          <cell r="A15956" t="str">
            <v>401290041All</v>
          </cell>
          <cell r="B15956">
            <v>52</v>
          </cell>
        </row>
        <row r="15957">
          <cell r="A15957" t="str">
            <v>470330016All</v>
          </cell>
          <cell r="B15957">
            <v>52</v>
          </cell>
        </row>
        <row r="15958">
          <cell r="A15958" t="str">
            <v>131030016All</v>
          </cell>
          <cell r="B15958">
            <v>51</v>
          </cell>
        </row>
        <row r="15959">
          <cell r="A15959" t="str">
            <v>220630041All</v>
          </cell>
          <cell r="B15959">
            <v>51</v>
          </cell>
        </row>
        <row r="15960">
          <cell r="A15960" t="str">
            <v>220910041All</v>
          </cell>
          <cell r="B15960">
            <v>51</v>
          </cell>
        </row>
        <row r="15961">
          <cell r="A15961" t="str">
            <v>221030041All</v>
          </cell>
          <cell r="B15961">
            <v>51</v>
          </cell>
        </row>
        <row r="15962">
          <cell r="A15962" t="str">
            <v>310710051All</v>
          </cell>
          <cell r="B15962">
            <v>51</v>
          </cell>
        </row>
        <row r="15963">
          <cell r="A15963" t="str">
            <v>401230041All</v>
          </cell>
          <cell r="B15963">
            <v>51</v>
          </cell>
        </row>
        <row r="15964">
          <cell r="A15964" t="str">
            <v>410010016All</v>
          </cell>
          <cell r="B15964">
            <v>51</v>
          </cell>
        </row>
        <row r="15965">
          <cell r="A15965" t="str">
            <v>410190091All</v>
          </cell>
          <cell r="B15965">
            <v>51</v>
          </cell>
        </row>
        <row r="15966">
          <cell r="A15966" t="str">
            <v>470610091All</v>
          </cell>
          <cell r="B15966">
            <v>51</v>
          </cell>
        </row>
        <row r="15967">
          <cell r="A15967" t="str">
            <v>540010091All</v>
          </cell>
          <cell r="B15967">
            <v>51</v>
          </cell>
        </row>
        <row r="15968">
          <cell r="A15968" t="str">
            <v>540030091All</v>
          </cell>
          <cell r="B15968">
            <v>51</v>
          </cell>
        </row>
        <row r="15969">
          <cell r="A15969" t="str">
            <v>540230091All</v>
          </cell>
          <cell r="B15969">
            <v>51</v>
          </cell>
        </row>
        <row r="15970">
          <cell r="A15970" t="str">
            <v>540250091All</v>
          </cell>
          <cell r="B15970">
            <v>51</v>
          </cell>
        </row>
        <row r="15971">
          <cell r="A15971" t="str">
            <v>540270091All</v>
          </cell>
          <cell r="B15971">
            <v>51</v>
          </cell>
        </row>
        <row r="15972">
          <cell r="A15972" t="str">
            <v>540310091All</v>
          </cell>
          <cell r="B15972">
            <v>51</v>
          </cell>
        </row>
        <row r="15973">
          <cell r="A15973" t="str">
            <v>540570091All</v>
          </cell>
          <cell r="B15973">
            <v>51</v>
          </cell>
        </row>
        <row r="15974">
          <cell r="A15974" t="str">
            <v>540630091All</v>
          </cell>
          <cell r="B15974">
            <v>51</v>
          </cell>
        </row>
        <row r="15975">
          <cell r="A15975" t="str">
            <v>540650091All</v>
          </cell>
          <cell r="B15975">
            <v>51</v>
          </cell>
        </row>
        <row r="15976">
          <cell r="A15976" t="str">
            <v>540710091All</v>
          </cell>
          <cell r="B15976">
            <v>51</v>
          </cell>
        </row>
        <row r="15977">
          <cell r="A15977" t="str">
            <v>540770091All</v>
          </cell>
          <cell r="B15977">
            <v>51</v>
          </cell>
        </row>
        <row r="15978">
          <cell r="A15978" t="str">
            <v>540830091All</v>
          </cell>
          <cell r="B15978">
            <v>51</v>
          </cell>
        </row>
        <row r="15979">
          <cell r="A15979" t="str">
            <v>540930091All</v>
          </cell>
          <cell r="B15979">
            <v>51</v>
          </cell>
        </row>
        <row r="15980">
          <cell r="A15980" t="str">
            <v>461170041All</v>
          </cell>
          <cell r="B15980">
            <v>50.2</v>
          </cell>
        </row>
        <row r="15981">
          <cell r="A15981" t="str">
            <v>060530016All</v>
          </cell>
          <cell r="B15981">
            <v>50</v>
          </cell>
        </row>
        <row r="15982">
          <cell r="A15982" t="str">
            <v>131830016All</v>
          </cell>
          <cell r="B15982">
            <v>50</v>
          </cell>
        </row>
        <row r="15983">
          <cell r="A15983" t="str">
            <v>370550016All</v>
          </cell>
          <cell r="B15983">
            <v>50</v>
          </cell>
        </row>
        <row r="15984">
          <cell r="A15984" t="str">
            <v>410110091All</v>
          </cell>
          <cell r="B15984">
            <v>50</v>
          </cell>
        </row>
        <row r="15985">
          <cell r="A15985" t="str">
            <v>410150091All</v>
          </cell>
          <cell r="B15985">
            <v>50</v>
          </cell>
        </row>
        <row r="15986">
          <cell r="A15986" t="str">
            <v>410290091All</v>
          </cell>
          <cell r="B15986">
            <v>50</v>
          </cell>
        </row>
        <row r="15987">
          <cell r="A15987" t="str">
            <v>420250091All</v>
          </cell>
          <cell r="B15987">
            <v>50</v>
          </cell>
        </row>
        <row r="15988">
          <cell r="A15988" t="str">
            <v>420790091All</v>
          </cell>
          <cell r="B15988">
            <v>50</v>
          </cell>
        </row>
        <row r="15989">
          <cell r="A15989" t="str">
            <v>420890091All</v>
          </cell>
          <cell r="B15989">
            <v>50</v>
          </cell>
        </row>
        <row r="15990">
          <cell r="A15990" t="str">
            <v>470310091All</v>
          </cell>
          <cell r="B15990">
            <v>50</v>
          </cell>
        </row>
        <row r="15991">
          <cell r="A15991" t="str">
            <v>470490091All</v>
          </cell>
          <cell r="B15991">
            <v>50</v>
          </cell>
        </row>
        <row r="15992">
          <cell r="A15992" t="str">
            <v>490070016All</v>
          </cell>
          <cell r="B15992">
            <v>50</v>
          </cell>
        </row>
        <row r="15993">
          <cell r="A15993" t="str">
            <v>530090016All</v>
          </cell>
          <cell r="B15993">
            <v>50</v>
          </cell>
        </row>
        <row r="15994">
          <cell r="A15994" t="str">
            <v>530150016All</v>
          </cell>
          <cell r="B15994">
            <v>50</v>
          </cell>
        </row>
        <row r="15995">
          <cell r="A15995" t="str">
            <v>530270016All</v>
          </cell>
          <cell r="B15995">
            <v>50</v>
          </cell>
        </row>
        <row r="15996">
          <cell r="A15996" t="str">
            <v>530290016All</v>
          </cell>
          <cell r="B15996">
            <v>50</v>
          </cell>
        </row>
        <row r="15997">
          <cell r="A15997" t="str">
            <v>530310016All</v>
          </cell>
          <cell r="B15997">
            <v>50</v>
          </cell>
        </row>
        <row r="15998">
          <cell r="A15998" t="str">
            <v>530330016All</v>
          </cell>
          <cell r="B15998">
            <v>50</v>
          </cell>
        </row>
        <row r="15999">
          <cell r="A15999" t="str">
            <v>530350016All</v>
          </cell>
          <cell r="B15999">
            <v>50</v>
          </cell>
        </row>
        <row r="16000">
          <cell r="A16000" t="str">
            <v>530450016All</v>
          </cell>
          <cell r="B16000">
            <v>50</v>
          </cell>
        </row>
        <row r="16001">
          <cell r="A16001" t="str">
            <v>530490016All</v>
          </cell>
          <cell r="B16001">
            <v>50</v>
          </cell>
        </row>
        <row r="16002">
          <cell r="A16002" t="str">
            <v>530530016All</v>
          </cell>
          <cell r="B16002">
            <v>50</v>
          </cell>
        </row>
        <row r="16003">
          <cell r="A16003" t="str">
            <v>530550016All</v>
          </cell>
          <cell r="B16003">
            <v>50</v>
          </cell>
        </row>
        <row r="16004">
          <cell r="A16004" t="str">
            <v>530590016All</v>
          </cell>
          <cell r="B16004">
            <v>50</v>
          </cell>
        </row>
        <row r="16005">
          <cell r="A16005" t="str">
            <v>530670016All</v>
          </cell>
          <cell r="B16005">
            <v>50</v>
          </cell>
        </row>
        <row r="16006">
          <cell r="A16006" t="str">
            <v>530690016All</v>
          </cell>
          <cell r="B16006">
            <v>50</v>
          </cell>
        </row>
        <row r="16007">
          <cell r="A16007" t="str">
            <v>460750041All</v>
          </cell>
          <cell r="B16007">
            <v>49.2</v>
          </cell>
        </row>
        <row r="16008">
          <cell r="A16008" t="str">
            <v>050190016All</v>
          </cell>
          <cell r="B16008">
            <v>49</v>
          </cell>
        </row>
        <row r="16009">
          <cell r="A16009" t="str">
            <v>050210016All</v>
          </cell>
          <cell r="B16009">
            <v>49</v>
          </cell>
        </row>
        <row r="16010">
          <cell r="A16010" t="str">
            <v>050250016All</v>
          </cell>
          <cell r="B16010">
            <v>49</v>
          </cell>
        </row>
        <row r="16011">
          <cell r="A16011" t="str">
            <v>050390016All</v>
          </cell>
          <cell r="B16011">
            <v>49</v>
          </cell>
        </row>
        <row r="16012">
          <cell r="A16012" t="str">
            <v>050510016All</v>
          </cell>
          <cell r="B16012">
            <v>49</v>
          </cell>
        </row>
        <row r="16013">
          <cell r="A16013" t="str">
            <v>050530016All</v>
          </cell>
          <cell r="B16013">
            <v>49</v>
          </cell>
        </row>
        <row r="16014">
          <cell r="A16014" t="str">
            <v>050550016All</v>
          </cell>
          <cell r="B16014">
            <v>49</v>
          </cell>
        </row>
        <row r="16015">
          <cell r="A16015" t="str">
            <v>050590016All</v>
          </cell>
          <cell r="B16015">
            <v>49</v>
          </cell>
        </row>
        <row r="16016">
          <cell r="A16016" t="str">
            <v>050750016All</v>
          </cell>
          <cell r="B16016">
            <v>49</v>
          </cell>
        </row>
        <row r="16017">
          <cell r="A16017" t="str">
            <v>050830016All</v>
          </cell>
          <cell r="B16017">
            <v>49</v>
          </cell>
        </row>
        <row r="16018">
          <cell r="A16018" t="str">
            <v>050850016All</v>
          </cell>
          <cell r="B16018">
            <v>49</v>
          </cell>
        </row>
        <row r="16019">
          <cell r="A16019" t="str">
            <v>050950016All</v>
          </cell>
          <cell r="B16019">
            <v>49</v>
          </cell>
        </row>
        <row r="16020">
          <cell r="A16020" t="str">
            <v>051070016All</v>
          </cell>
          <cell r="B16020">
            <v>49</v>
          </cell>
        </row>
        <row r="16021">
          <cell r="A16021" t="str">
            <v>051110016All</v>
          </cell>
          <cell r="B16021">
            <v>49</v>
          </cell>
        </row>
        <row r="16022">
          <cell r="A16022" t="str">
            <v>051190016All</v>
          </cell>
          <cell r="B16022">
            <v>49</v>
          </cell>
        </row>
        <row r="16023">
          <cell r="A16023" t="str">
            <v>051210016All</v>
          </cell>
          <cell r="B16023">
            <v>49</v>
          </cell>
        </row>
        <row r="16024">
          <cell r="A16024" t="str">
            <v>051230016All</v>
          </cell>
          <cell r="B16024">
            <v>49</v>
          </cell>
        </row>
        <row r="16025">
          <cell r="A16025" t="str">
            <v>051250016All</v>
          </cell>
          <cell r="B16025">
            <v>49</v>
          </cell>
        </row>
        <row r="16026">
          <cell r="A16026" t="str">
            <v>051450016All</v>
          </cell>
          <cell r="B16026">
            <v>49</v>
          </cell>
        </row>
        <row r="16027">
          <cell r="A16027" t="str">
            <v>051490016All</v>
          </cell>
          <cell r="B16027">
            <v>49</v>
          </cell>
        </row>
        <row r="16028">
          <cell r="A16028" t="str">
            <v>160250016Irrigated</v>
          </cell>
          <cell r="B16028">
            <v>49</v>
          </cell>
        </row>
        <row r="16029">
          <cell r="A16029" t="str">
            <v>180910051All</v>
          </cell>
          <cell r="B16029">
            <v>49</v>
          </cell>
        </row>
        <row r="16030">
          <cell r="A16030" t="str">
            <v>210030051All</v>
          </cell>
          <cell r="B16030">
            <v>49</v>
          </cell>
        </row>
        <row r="16031">
          <cell r="A16031" t="str">
            <v>210090051All</v>
          </cell>
          <cell r="B16031">
            <v>49</v>
          </cell>
        </row>
        <row r="16032">
          <cell r="A16032" t="str">
            <v>210470051All</v>
          </cell>
          <cell r="B16032">
            <v>49</v>
          </cell>
        </row>
        <row r="16033">
          <cell r="A16033" t="str">
            <v>211410051All</v>
          </cell>
          <cell r="B16033">
            <v>49</v>
          </cell>
        </row>
        <row r="16034">
          <cell r="A16034" t="str">
            <v>211690051All</v>
          </cell>
          <cell r="B16034">
            <v>49</v>
          </cell>
        </row>
        <row r="16035">
          <cell r="A16035" t="str">
            <v>211710051All</v>
          </cell>
          <cell r="B16035">
            <v>49</v>
          </cell>
        </row>
        <row r="16036">
          <cell r="A16036" t="str">
            <v>211770051All</v>
          </cell>
          <cell r="B16036">
            <v>49</v>
          </cell>
        </row>
        <row r="16037">
          <cell r="A16037" t="str">
            <v>211830051Nonirrigated</v>
          </cell>
          <cell r="B16037">
            <v>49</v>
          </cell>
        </row>
        <row r="16038">
          <cell r="A16038" t="str">
            <v>212130051All</v>
          </cell>
          <cell r="B16038">
            <v>49</v>
          </cell>
        </row>
        <row r="16039">
          <cell r="A16039" t="str">
            <v>212190051All</v>
          </cell>
          <cell r="B16039">
            <v>49</v>
          </cell>
        </row>
        <row r="16040">
          <cell r="A16040" t="str">
            <v>280050051All</v>
          </cell>
          <cell r="B16040">
            <v>49</v>
          </cell>
        </row>
        <row r="16041">
          <cell r="A16041" t="str">
            <v>280070051All</v>
          </cell>
          <cell r="B16041">
            <v>49</v>
          </cell>
        </row>
        <row r="16042">
          <cell r="A16042" t="str">
            <v>280130051All</v>
          </cell>
          <cell r="B16042">
            <v>49</v>
          </cell>
        </row>
        <row r="16043">
          <cell r="A16043" t="str">
            <v>280210051All</v>
          </cell>
          <cell r="B16043">
            <v>49</v>
          </cell>
        </row>
        <row r="16044">
          <cell r="A16044" t="str">
            <v>280250051All</v>
          </cell>
          <cell r="B16044">
            <v>49</v>
          </cell>
        </row>
        <row r="16045">
          <cell r="A16045" t="str">
            <v>280290051All</v>
          </cell>
          <cell r="B16045">
            <v>49</v>
          </cell>
        </row>
        <row r="16046">
          <cell r="A16046" t="str">
            <v>280370051All</v>
          </cell>
          <cell r="B16046">
            <v>49</v>
          </cell>
        </row>
        <row r="16047">
          <cell r="A16047" t="str">
            <v>280490051All</v>
          </cell>
          <cell r="B16047">
            <v>49</v>
          </cell>
        </row>
        <row r="16048">
          <cell r="A16048" t="str">
            <v>280570051All</v>
          </cell>
          <cell r="B16048">
            <v>49</v>
          </cell>
        </row>
        <row r="16049">
          <cell r="A16049" t="str">
            <v>280630051All</v>
          </cell>
          <cell r="B16049">
            <v>49</v>
          </cell>
        </row>
        <row r="16050">
          <cell r="A16050" t="str">
            <v>280710051All</v>
          </cell>
          <cell r="B16050">
            <v>49</v>
          </cell>
        </row>
        <row r="16051">
          <cell r="A16051" t="str">
            <v>280850051All</v>
          </cell>
          <cell r="B16051">
            <v>49</v>
          </cell>
        </row>
        <row r="16052">
          <cell r="A16052" t="str">
            <v>280890051All</v>
          </cell>
          <cell r="B16052">
            <v>49</v>
          </cell>
        </row>
        <row r="16053">
          <cell r="A16053" t="str">
            <v>281410051All</v>
          </cell>
          <cell r="B16053">
            <v>49</v>
          </cell>
        </row>
        <row r="16054">
          <cell r="A16054" t="str">
            <v>281470051All</v>
          </cell>
          <cell r="B16054">
            <v>49</v>
          </cell>
        </row>
        <row r="16055">
          <cell r="A16055" t="str">
            <v>281570051All</v>
          </cell>
          <cell r="B16055">
            <v>49</v>
          </cell>
        </row>
        <row r="16056">
          <cell r="A16056" t="str">
            <v>281590051All</v>
          </cell>
          <cell r="B16056">
            <v>49</v>
          </cell>
        </row>
        <row r="16057">
          <cell r="A16057" t="str">
            <v>290910041All</v>
          </cell>
          <cell r="B16057">
            <v>49</v>
          </cell>
        </row>
        <row r="16058">
          <cell r="A16058" t="str">
            <v>400010041All</v>
          </cell>
          <cell r="B16058">
            <v>49</v>
          </cell>
        </row>
        <row r="16059">
          <cell r="A16059" t="str">
            <v>400290041All</v>
          </cell>
          <cell r="B16059">
            <v>49</v>
          </cell>
        </row>
        <row r="16060">
          <cell r="A16060" t="str">
            <v>401270041All</v>
          </cell>
          <cell r="B16060">
            <v>49</v>
          </cell>
        </row>
        <row r="16061">
          <cell r="A16061" t="str">
            <v>515700011All</v>
          </cell>
          <cell r="B16061">
            <v>48.3</v>
          </cell>
        </row>
        <row r="16062">
          <cell r="A16062" t="str">
            <v>040030016All</v>
          </cell>
          <cell r="B16062">
            <v>48</v>
          </cell>
        </row>
        <row r="16063">
          <cell r="A16063" t="str">
            <v>040090016All</v>
          </cell>
          <cell r="B16063">
            <v>48</v>
          </cell>
        </row>
        <row r="16064">
          <cell r="A16064" t="str">
            <v>040110016All</v>
          </cell>
          <cell r="B16064">
            <v>48</v>
          </cell>
        </row>
        <row r="16065">
          <cell r="A16065" t="str">
            <v>040120016All</v>
          </cell>
          <cell r="B16065">
            <v>48</v>
          </cell>
        </row>
        <row r="16066">
          <cell r="A16066" t="str">
            <v>040270016All</v>
          </cell>
          <cell r="B16066">
            <v>48</v>
          </cell>
        </row>
        <row r="16067">
          <cell r="A16067" t="str">
            <v>060390016All</v>
          </cell>
          <cell r="B16067">
            <v>48</v>
          </cell>
        </row>
        <row r="16068">
          <cell r="A16068" t="str">
            <v>060390016Irrigated</v>
          </cell>
          <cell r="B16068">
            <v>48</v>
          </cell>
        </row>
        <row r="16069">
          <cell r="A16069" t="str">
            <v>080450016All</v>
          </cell>
          <cell r="B16069">
            <v>48</v>
          </cell>
        </row>
        <row r="16070">
          <cell r="A16070" t="str">
            <v>120410051Irrigated</v>
          </cell>
          <cell r="B16070">
            <v>48</v>
          </cell>
        </row>
        <row r="16071">
          <cell r="A16071" t="str">
            <v>121210051Irrigated</v>
          </cell>
          <cell r="B16071">
            <v>48</v>
          </cell>
        </row>
        <row r="16072">
          <cell r="A16072" t="str">
            <v>130710051Nonirrigated</v>
          </cell>
          <cell r="B16072">
            <v>48</v>
          </cell>
        </row>
        <row r="16073">
          <cell r="A16073" t="str">
            <v>210030091All</v>
          </cell>
          <cell r="B16073">
            <v>48</v>
          </cell>
        </row>
        <row r="16074">
          <cell r="A16074" t="str">
            <v>210090091All</v>
          </cell>
          <cell r="B16074">
            <v>48</v>
          </cell>
        </row>
        <row r="16075">
          <cell r="A16075" t="str">
            <v>210330091All</v>
          </cell>
          <cell r="B16075">
            <v>48</v>
          </cell>
        </row>
        <row r="16076">
          <cell r="A16076" t="str">
            <v>210470091All</v>
          </cell>
          <cell r="B16076">
            <v>48</v>
          </cell>
        </row>
        <row r="16077">
          <cell r="A16077" t="str">
            <v>210550091All</v>
          </cell>
          <cell r="B16077">
            <v>48</v>
          </cell>
        </row>
        <row r="16078">
          <cell r="A16078" t="str">
            <v>210590091All</v>
          </cell>
          <cell r="B16078">
            <v>48</v>
          </cell>
        </row>
        <row r="16079">
          <cell r="A16079" t="str">
            <v>210910091All</v>
          </cell>
          <cell r="B16079">
            <v>48</v>
          </cell>
        </row>
        <row r="16080">
          <cell r="A16080" t="str">
            <v>211010091All</v>
          </cell>
          <cell r="B16080">
            <v>48</v>
          </cell>
        </row>
        <row r="16081">
          <cell r="A16081" t="str">
            <v>211070091All</v>
          </cell>
          <cell r="B16081">
            <v>48</v>
          </cell>
        </row>
        <row r="16082">
          <cell r="A16082" t="str">
            <v>211490091All</v>
          </cell>
          <cell r="B16082">
            <v>48</v>
          </cell>
        </row>
        <row r="16083">
          <cell r="A16083" t="str">
            <v>211690091All</v>
          </cell>
          <cell r="B16083">
            <v>48</v>
          </cell>
        </row>
        <row r="16084">
          <cell r="A16084" t="str">
            <v>211770091All</v>
          </cell>
          <cell r="B16084">
            <v>48</v>
          </cell>
        </row>
        <row r="16085">
          <cell r="A16085" t="str">
            <v>211830091All</v>
          </cell>
          <cell r="B16085">
            <v>48</v>
          </cell>
        </row>
        <row r="16086">
          <cell r="A16086" t="str">
            <v>211830091Nonirrigated</v>
          </cell>
          <cell r="B16086">
            <v>48</v>
          </cell>
        </row>
        <row r="16087">
          <cell r="A16087" t="str">
            <v>212250091All</v>
          </cell>
          <cell r="B16087">
            <v>48</v>
          </cell>
        </row>
        <row r="16088">
          <cell r="A16088" t="str">
            <v>212330091All</v>
          </cell>
          <cell r="B16088">
            <v>48</v>
          </cell>
        </row>
        <row r="16089">
          <cell r="A16089" t="str">
            <v>300630091All</v>
          </cell>
          <cell r="B16089">
            <v>48</v>
          </cell>
        </row>
        <row r="16090">
          <cell r="A16090" t="str">
            <v>300770091All</v>
          </cell>
          <cell r="B16090">
            <v>48</v>
          </cell>
        </row>
        <row r="16091">
          <cell r="A16091" t="str">
            <v>300930016All</v>
          </cell>
          <cell r="B16091">
            <v>48</v>
          </cell>
        </row>
        <row r="16092">
          <cell r="A16092" t="str">
            <v>300930091All</v>
          </cell>
          <cell r="B16092">
            <v>48</v>
          </cell>
        </row>
        <row r="16093">
          <cell r="A16093" t="str">
            <v>311830051All</v>
          </cell>
          <cell r="B16093">
            <v>48</v>
          </cell>
        </row>
        <row r="16094">
          <cell r="A16094" t="str">
            <v>370050091All</v>
          </cell>
          <cell r="B16094">
            <v>48</v>
          </cell>
        </row>
        <row r="16095">
          <cell r="A16095" t="str">
            <v>370070091All</v>
          </cell>
          <cell r="B16095">
            <v>48</v>
          </cell>
        </row>
        <row r="16096">
          <cell r="A16096" t="str">
            <v>370090091All</v>
          </cell>
          <cell r="B16096">
            <v>48</v>
          </cell>
        </row>
        <row r="16097">
          <cell r="A16097" t="str">
            <v>370110091All</v>
          </cell>
          <cell r="B16097">
            <v>48</v>
          </cell>
        </row>
        <row r="16098">
          <cell r="A16098" t="str">
            <v>370170091All</v>
          </cell>
          <cell r="B16098">
            <v>48</v>
          </cell>
        </row>
        <row r="16099">
          <cell r="A16099" t="str">
            <v>370190091All</v>
          </cell>
          <cell r="B16099">
            <v>48</v>
          </cell>
        </row>
        <row r="16100">
          <cell r="A16100" t="str">
            <v>370210091All</v>
          </cell>
          <cell r="B16100">
            <v>48</v>
          </cell>
        </row>
        <row r="16101">
          <cell r="A16101" t="str">
            <v>370230091All</v>
          </cell>
          <cell r="B16101">
            <v>48</v>
          </cell>
        </row>
        <row r="16102">
          <cell r="A16102" t="str">
            <v>370370091All</v>
          </cell>
          <cell r="B16102">
            <v>48</v>
          </cell>
        </row>
        <row r="16103">
          <cell r="A16103" t="str">
            <v>370390091All</v>
          </cell>
          <cell r="B16103">
            <v>48</v>
          </cell>
        </row>
        <row r="16104">
          <cell r="A16104" t="str">
            <v>370430091All</v>
          </cell>
          <cell r="B16104">
            <v>48</v>
          </cell>
        </row>
        <row r="16105">
          <cell r="A16105" t="str">
            <v>370470091All</v>
          </cell>
          <cell r="B16105">
            <v>48</v>
          </cell>
        </row>
        <row r="16106">
          <cell r="A16106" t="str">
            <v>370590091All</v>
          </cell>
          <cell r="B16106">
            <v>48</v>
          </cell>
        </row>
        <row r="16107">
          <cell r="A16107" t="str">
            <v>370610091All</v>
          </cell>
          <cell r="B16107">
            <v>48</v>
          </cell>
        </row>
        <row r="16108">
          <cell r="A16108" t="str">
            <v>370630091All</v>
          </cell>
          <cell r="B16108">
            <v>48</v>
          </cell>
        </row>
        <row r="16109">
          <cell r="A16109" t="str">
            <v>370690091All</v>
          </cell>
          <cell r="B16109">
            <v>48</v>
          </cell>
        </row>
        <row r="16110">
          <cell r="A16110" t="str">
            <v>370750091All</v>
          </cell>
          <cell r="B16110">
            <v>48</v>
          </cell>
        </row>
        <row r="16111">
          <cell r="A16111" t="str">
            <v>370770091All</v>
          </cell>
          <cell r="B16111">
            <v>48</v>
          </cell>
        </row>
        <row r="16112">
          <cell r="A16112" t="str">
            <v>370870091All</v>
          </cell>
          <cell r="B16112">
            <v>48</v>
          </cell>
        </row>
        <row r="16113">
          <cell r="A16113" t="str">
            <v>370890091All</v>
          </cell>
          <cell r="B16113">
            <v>48</v>
          </cell>
        </row>
        <row r="16114">
          <cell r="A16114" t="str">
            <v>370930091All</v>
          </cell>
          <cell r="B16114">
            <v>48</v>
          </cell>
        </row>
        <row r="16115">
          <cell r="A16115" t="str">
            <v>370990091All</v>
          </cell>
          <cell r="B16115">
            <v>48</v>
          </cell>
        </row>
        <row r="16116">
          <cell r="A16116" t="str">
            <v>371050091All</v>
          </cell>
          <cell r="B16116">
            <v>48</v>
          </cell>
        </row>
        <row r="16117">
          <cell r="A16117" t="str">
            <v>371110091All</v>
          </cell>
          <cell r="B16117">
            <v>48</v>
          </cell>
        </row>
        <row r="16118">
          <cell r="A16118" t="str">
            <v>371130091All</v>
          </cell>
          <cell r="B16118">
            <v>48</v>
          </cell>
        </row>
        <row r="16119">
          <cell r="A16119" t="str">
            <v>371150091All</v>
          </cell>
          <cell r="B16119">
            <v>48</v>
          </cell>
        </row>
        <row r="16120">
          <cell r="A16120" t="str">
            <v>371190091All</v>
          </cell>
          <cell r="B16120">
            <v>48</v>
          </cell>
        </row>
        <row r="16121">
          <cell r="A16121" t="str">
            <v>371210091All</v>
          </cell>
          <cell r="B16121">
            <v>48</v>
          </cell>
        </row>
        <row r="16122">
          <cell r="A16122" t="str">
            <v>371230091All</v>
          </cell>
          <cell r="B16122">
            <v>48</v>
          </cell>
        </row>
        <row r="16123">
          <cell r="A16123" t="str">
            <v>371250091All</v>
          </cell>
          <cell r="B16123">
            <v>48</v>
          </cell>
        </row>
        <row r="16124">
          <cell r="A16124" t="str">
            <v>371290091All</v>
          </cell>
          <cell r="B16124">
            <v>48</v>
          </cell>
        </row>
        <row r="16125">
          <cell r="A16125" t="str">
            <v>371330091All</v>
          </cell>
          <cell r="B16125">
            <v>48</v>
          </cell>
        </row>
        <row r="16126">
          <cell r="A16126" t="str">
            <v>371410091All</v>
          </cell>
          <cell r="B16126">
            <v>48</v>
          </cell>
        </row>
        <row r="16127">
          <cell r="A16127" t="str">
            <v>371450091All</v>
          </cell>
          <cell r="B16127">
            <v>48</v>
          </cell>
        </row>
        <row r="16128">
          <cell r="A16128" t="str">
            <v>371490091All</v>
          </cell>
          <cell r="B16128">
            <v>48</v>
          </cell>
        </row>
        <row r="16129">
          <cell r="A16129" t="str">
            <v>371510091All</v>
          </cell>
          <cell r="B16129">
            <v>48</v>
          </cell>
        </row>
        <row r="16130">
          <cell r="A16130" t="str">
            <v>371530091All</v>
          </cell>
          <cell r="B16130">
            <v>48</v>
          </cell>
        </row>
        <row r="16131">
          <cell r="A16131" t="str">
            <v>371550091All</v>
          </cell>
          <cell r="B16131">
            <v>48</v>
          </cell>
        </row>
        <row r="16132">
          <cell r="A16132" t="str">
            <v>371610091All</v>
          </cell>
          <cell r="B16132">
            <v>48</v>
          </cell>
        </row>
        <row r="16133">
          <cell r="A16133" t="str">
            <v>371630091All</v>
          </cell>
          <cell r="B16133">
            <v>48</v>
          </cell>
        </row>
        <row r="16134">
          <cell r="A16134" t="str">
            <v>371650091All</v>
          </cell>
          <cell r="B16134">
            <v>48</v>
          </cell>
        </row>
        <row r="16135">
          <cell r="A16135" t="str">
            <v>371690091All</v>
          </cell>
          <cell r="B16135">
            <v>48</v>
          </cell>
        </row>
        <row r="16136">
          <cell r="A16136" t="str">
            <v>371730091All</v>
          </cell>
          <cell r="B16136">
            <v>48</v>
          </cell>
        </row>
        <row r="16137">
          <cell r="A16137" t="str">
            <v>371750091All</v>
          </cell>
          <cell r="B16137">
            <v>48</v>
          </cell>
        </row>
        <row r="16138">
          <cell r="A16138" t="str">
            <v>371810091All</v>
          </cell>
          <cell r="B16138">
            <v>48</v>
          </cell>
        </row>
        <row r="16139">
          <cell r="A16139" t="str">
            <v>371850091All</v>
          </cell>
          <cell r="B16139">
            <v>48</v>
          </cell>
        </row>
        <row r="16140">
          <cell r="A16140" t="str">
            <v>371890091All</v>
          </cell>
          <cell r="B16140">
            <v>48</v>
          </cell>
        </row>
        <row r="16141">
          <cell r="A16141" t="str">
            <v>371990091All</v>
          </cell>
          <cell r="B16141">
            <v>48</v>
          </cell>
        </row>
        <row r="16142">
          <cell r="A16142" t="str">
            <v>390010051All</v>
          </cell>
          <cell r="B16142">
            <v>48</v>
          </cell>
        </row>
        <row r="16143">
          <cell r="A16143" t="str">
            <v>390010091All</v>
          </cell>
          <cell r="B16143">
            <v>48</v>
          </cell>
        </row>
        <row r="16144">
          <cell r="A16144" t="str">
            <v>390030051All</v>
          </cell>
          <cell r="B16144">
            <v>48</v>
          </cell>
        </row>
        <row r="16145">
          <cell r="A16145" t="str">
            <v>390030091All</v>
          </cell>
          <cell r="B16145">
            <v>48</v>
          </cell>
        </row>
        <row r="16146">
          <cell r="A16146" t="str">
            <v>390050051All</v>
          </cell>
          <cell r="B16146">
            <v>48</v>
          </cell>
        </row>
        <row r="16147">
          <cell r="A16147" t="str">
            <v>390050091All</v>
          </cell>
          <cell r="B16147">
            <v>48</v>
          </cell>
        </row>
        <row r="16148">
          <cell r="A16148" t="str">
            <v>390070051All</v>
          </cell>
          <cell r="B16148">
            <v>48</v>
          </cell>
        </row>
        <row r="16149">
          <cell r="A16149" t="str">
            <v>390070091All</v>
          </cell>
          <cell r="B16149">
            <v>48</v>
          </cell>
        </row>
        <row r="16150">
          <cell r="A16150" t="str">
            <v>390090051All</v>
          </cell>
          <cell r="B16150">
            <v>48</v>
          </cell>
        </row>
        <row r="16151">
          <cell r="A16151" t="str">
            <v>390090091All</v>
          </cell>
          <cell r="B16151">
            <v>48</v>
          </cell>
        </row>
        <row r="16152">
          <cell r="A16152" t="str">
            <v>390110051All</v>
          </cell>
          <cell r="B16152">
            <v>48</v>
          </cell>
        </row>
        <row r="16153">
          <cell r="A16153" t="str">
            <v>390110091All</v>
          </cell>
          <cell r="B16153">
            <v>48</v>
          </cell>
        </row>
        <row r="16154">
          <cell r="A16154" t="str">
            <v>390130051All</v>
          </cell>
          <cell r="B16154">
            <v>48</v>
          </cell>
        </row>
        <row r="16155">
          <cell r="A16155" t="str">
            <v>390130091All</v>
          </cell>
          <cell r="B16155">
            <v>48</v>
          </cell>
        </row>
        <row r="16156">
          <cell r="A16156" t="str">
            <v>390150051All</v>
          </cell>
          <cell r="B16156">
            <v>48</v>
          </cell>
        </row>
        <row r="16157">
          <cell r="A16157" t="str">
            <v>390150091All</v>
          </cell>
          <cell r="B16157">
            <v>48</v>
          </cell>
        </row>
        <row r="16158">
          <cell r="A16158" t="str">
            <v>390170051All</v>
          </cell>
          <cell r="B16158">
            <v>48</v>
          </cell>
        </row>
        <row r="16159">
          <cell r="A16159" t="str">
            <v>390170091All</v>
          </cell>
          <cell r="B16159">
            <v>48</v>
          </cell>
        </row>
        <row r="16160">
          <cell r="A16160" t="str">
            <v>390190051All</v>
          </cell>
          <cell r="B16160">
            <v>48</v>
          </cell>
        </row>
        <row r="16161">
          <cell r="A16161" t="str">
            <v>390190091All</v>
          </cell>
          <cell r="B16161">
            <v>48</v>
          </cell>
        </row>
        <row r="16162">
          <cell r="A16162" t="str">
            <v>390210051All</v>
          </cell>
          <cell r="B16162">
            <v>48</v>
          </cell>
        </row>
        <row r="16163">
          <cell r="A16163" t="str">
            <v>390210091All</v>
          </cell>
          <cell r="B16163">
            <v>48</v>
          </cell>
        </row>
        <row r="16164">
          <cell r="A16164" t="str">
            <v>390230051All</v>
          </cell>
          <cell r="B16164">
            <v>48</v>
          </cell>
        </row>
        <row r="16165">
          <cell r="A16165" t="str">
            <v>390230091All</v>
          </cell>
          <cell r="B16165">
            <v>48</v>
          </cell>
        </row>
        <row r="16166">
          <cell r="A16166" t="str">
            <v>390250051All</v>
          </cell>
          <cell r="B16166">
            <v>48</v>
          </cell>
        </row>
        <row r="16167">
          <cell r="A16167" t="str">
            <v>390250091All</v>
          </cell>
          <cell r="B16167">
            <v>48</v>
          </cell>
        </row>
        <row r="16168">
          <cell r="A16168" t="str">
            <v>390270051All</v>
          </cell>
          <cell r="B16168">
            <v>48</v>
          </cell>
        </row>
        <row r="16169">
          <cell r="A16169" t="str">
            <v>390270091All</v>
          </cell>
          <cell r="B16169">
            <v>48</v>
          </cell>
        </row>
        <row r="16170">
          <cell r="A16170" t="str">
            <v>390290051All</v>
          </cell>
          <cell r="B16170">
            <v>48</v>
          </cell>
        </row>
        <row r="16171">
          <cell r="A16171" t="str">
            <v>390290091All</v>
          </cell>
          <cell r="B16171">
            <v>48</v>
          </cell>
        </row>
        <row r="16172">
          <cell r="A16172" t="str">
            <v>390310051All</v>
          </cell>
          <cell r="B16172">
            <v>48</v>
          </cell>
        </row>
        <row r="16173">
          <cell r="A16173" t="str">
            <v>390310091All</v>
          </cell>
          <cell r="B16173">
            <v>48</v>
          </cell>
        </row>
        <row r="16174">
          <cell r="A16174" t="str">
            <v>390330051All</v>
          </cell>
          <cell r="B16174">
            <v>48</v>
          </cell>
        </row>
        <row r="16175">
          <cell r="A16175" t="str">
            <v>390330091All</v>
          </cell>
          <cell r="B16175">
            <v>48</v>
          </cell>
        </row>
        <row r="16176">
          <cell r="A16176" t="str">
            <v>390350051All</v>
          </cell>
          <cell r="B16176">
            <v>48</v>
          </cell>
        </row>
        <row r="16177">
          <cell r="A16177" t="str">
            <v>390350091All</v>
          </cell>
          <cell r="B16177">
            <v>48</v>
          </cell>
        </row>
        <row r="16178">
          <cell r="A16178" t="str">
            <v>390370051All</v>
          </cell>
          <cell r="B16178">
            <v>48</v>
          </cell>
        </row>
        <row r="16179">
          <cell r="A16179" t="str">
            <v>390370091All</v>
          </cell>
          <cell r="B16179">
            <v>48</v>
          </cell>
        </row>
        <row r="16180">
          <cell r="A16180" t="str">
            <v>390390051All</v>
          </cell>
          <cell r="B16180">
            <v>48</v>
          </cell>
        </row>
        <row r="16181">
          <cell r="A16181" t="str">
            <v>390390091All</v>
          </cell>
          <cell r="B16181">
            <v>48</v>
          </cell>
        </row>
        <row r="16182">
          <cell r="A16182" t="str">
            <v>390410051All</v>
          </cell>
          <cell r="B16182">
            <v>48</v>
          </cell>
        </row>
        <row r="16183">
          <cell r="A16183" t="str">
            <v>390410091All</v>
          </cell>
          <cell r="B16183">
            <v>48</v>
          </cell>
        </row>
        <row r="16184">
          <cell r="A16184" t="str">
            <v>390430051All</v>
          </cell>
          <cell r="B16184">
            <v>48</v>
          </cell>
        </row>
        <row r="16185">
          <cell r="A16185" t="str">
            <v>390430091All</v>
          </cell>
          <cell r="B16185">
            <v>48</v>
          </cell>
        </row>
        <row r="16186">
          <cell r="A16186" t="str">
            <v>390450051All</v>
          </cell>
          <cell r="B16186">
            <v>48</v>
          </cell>
        </row>
        <row r="16187">
          <cell r="A16187" t="str">
            <v>390450091All</v>
          </cell>
          <cell r="B16187">
            <v>48</v>
          </cell>
        </row>
        <row r="16188">
          <cell r="A16188" t="str">
            <v>390470051All</v>
          </cell>
          <cell r="B16188">
            <v>48</v>
          </cell>
        </row>
        <row r="16189">
          <cell r="A16189" t="str">
            <v>390470091All</v>
          </cell>
          <cell r="B16189">
            <v>48</v>
          </cell>
        </row>
        <row r="16190">
          <cell r="A16190" t="str">
            <v>390490051All</v>
          </cell>
          <cell r="B16190">
            <v>48</v>
          </cell>
        </row>
        <row r="16191">
          <cell r="A16191" t="str">
            <v>390490091All</v>
          </cell>
          <cell r="B16191">
            <v>48</v>
          </cell>
        </row>
        <row r="16192">
          <cell r="A16192" t="str">
            <v>390510051All</v>
          </cell>
          <cell r="B16192">
            <v>48</v>
          </cell>
        </row>
        <row r="16193">
          <cell r="A16193" t="str">
            <v>390510091All</v>
          </cell>
          <cell r="B16193">
            <v>48</v>
          </cell>
        </row>
        <row r="16194">
          <cell r="A16194" t="str">
            <v>390530051All</v>
          </cell>
          <cell r="B16194">
            <v>48</v>
          </cell>
        </row>
        <row r="16195">
          <cell r="A16195" t="str">
            <v>390530091All</v>
          </cell>
          <cell r="B16195">
            <v>48</v>
          </cell>
        </row>
        <row r="16196">
          <cell r="A16196" t="str">
            <v>390550051All</v>
          </cell>
          <cell r="B16196">
            <v>48</v>
          </cell>
        </row>
        <row r="16197">
          <cell r="A16197" t="str">
            <v>390550091All</v>
          </cell>
          <cell r="B16197">
            <v>48</v>
          </cell>
        </row>
        <row r="16198">
          <cell r="A16198" t="str">
            <v>390570051All</v>
          </cell>
          <cell r="B16198">
            <v>48</v>
          </cell>
        </row>
        <row r="16199">
          <cell r="A16199" t="str">
            <v>390570091All</v>
          </cell>
          <cell r="B16199">
            <v>48</v>
          </cell>
        </row>
        <row r="16200">
          <cell r="A16200" t="str">
            <v>390590051All</v>
          </cell>
          <cell r="B16200">
            <v>48</v>
          </cell>
        </row>
        <row r="16201">
          <cell r="A16201" t="str">
            <v>390590091All</v>
          </cell>
          <cell r="B16201">
            <v>48</v>
          </cell>
        </row>
        <row r="16202">
          <cell r="A16202" t="str">
            <v>390610051All</v>
          </cell>
          <cell r="B16202">
            <v>48</v>
          </cell>
        </row>
        <row r="16203">
          <cell r="A16203" t="str">
            <v>390610091All</v>
          </cell>
          <cell r="B16203">
            <v>48</v>
          </cell>
        </row>
        <row r="16204">
          <cell r="A16204" t="str">
            <v>390630051All</v>
          </cell>
          <cell r="B16204">
            <v>48</v>
          </cell>
        </row>
        <row r="16205">
          <cell r="A16205" t="str">
            <v>390630091All</v>
          </cell>
          <cell r="B16205">
            <v>48</v>
          </cell>
        </row>
        <row r="16206">
          <cell r="A16206" t="str">
            <v>390650051All</v>
          </cell>
          <cell r="B16206">
            <v>48</v>
          </cell>
        </row>
        <row r="16207">
          <cell r="A16207" t="str">
            <v>390650091All</v>
          </cell>
          <cell r="B16207">
            <v>48</v>
          </cell>
        </row>
        <row r="16208">
          <cell r="A16208" t="str">
            <v>390670051All</v>
          </cell>
          <cell r="B16208">
            <v>48</v>
          </cell>
        </row>
        <row r="16209">
          <cell r="A16209" t="str">
            <v>390670091All</v>
          </cell>
          <cell r="B16209">
            <v>48</v>
          </cell>
        </row>
        <row r="16210">
          <cell r="A16210" t="str">
            <v>390690051All</v>
          </cell>
          <cell r="B16210">
            <v>48</v>
          </cell>
        </row>
        <row r="16211">
          <cell r="A16211" t="str">
            <v>390690091All</v>
          </cell>
          <cell r="B16211">
            <v>48</v>
          </cell>
        </row>
        <row r="16212">
          <cell r="A16212" t="str">
            <v>390710051All</v>
          </cell>
          <cell r="B16212">
            <v>48</v>
          </cell>
        </row>
        <row r="16213">
          <cell r="A16213" t="str">
            <v>390710091All</v>
          </cell>
          <cell r="B16213">
            <v>48</v>
          </cell>
        </row>
        <row r="16214">
          <cell r="A16214" t="str">
            <v>390730051All</v>
          </cell>
          <cell r="B16214">
            <v>48</v>
          </cell>
        </row>
        <row r="16215">
          <cell r="A16215" t="str">
            <v>390730091All</v>
          </cell>
          <cell r="B16215">
            <v>48</v>
          </cell>
        </row>
        <row r="16216">
          <cell r="A16216" t="str">
            <v>390750051All</v>
          </cell>
          <cell r="B16216">
            <v>48</v>
          </cell>
        </row>
        <row r="16217">
          <cell r="A16217" t="str">
            <v>390750091All</v>
          </cell>
          <cell r="B16217">
            <v>48</v>
          </cell>
        </row>
        <row r="16218">
          <cell r="A16218" t="str">
            <v>390770051All</v>
          </cell>
          <cell r="B16218">
            <v>48</v>
          </cell>
        </row>
        <row r="16219">
          <cell r="A16219" t="str">
            <v>390770091All</v>
          </cell>
          <cell r="B16219">
            <v>48</v>
          </cell>
        </row>
        <row r="16220">
          <cell r="A16220" t="str">
            <v>390790051All</v>
          </cell>
          <cell r="B16220">
            <v>48</v>
          </cell>
        </row>
        <row r="16221">
          <cell r="A16221" t="str">
            <v>390790091All</v>
          </cell>
          <cell r="B16221">
            <v>48</v>
          </cell>
        </row>
        <row r="16222">
          <cell r="A16222" t="str">
            <v>390810051All</v>
          </cell>
          <cell r="B16222">
            <v>48</v>
          </cell>
        </row>
        <row r="16223">
          <cell r="A16223" t="str">
            <v>390810091All</v>
          </cell>
          <cell r="B16223">
            <v>48</v>
          </cell>
        </row>
        <row r="16224">
          <cell r="A16224" t="str">
            <v>390830051All</v>
          </cell>
          <cell r="B16224">
            <v>48</v>
          </cell>
        </row>
        <row r="16225">
          <cell r="A16225" t="str">
            <v>390830091All</v>
          </cell>
          <cell r="B16225">
            <v>48</v>
          </cell>
        </row>
        <row r="16226">
          <cell r="A16226" t="str">
            <v>390850051All</v>
          </cell>
          <cell r="B16226">
            <v>48</v>
          </cell>
        </row>
        <row r="16227">
          <cell r="A16227" t="str">
            <v>390850091All</v>
          </cell>
          <cell r="B16227">
            <v>48</v>
          </cell>
        </row>
        <row r="16228">
          <cell r="A16228" t="str">
            <v>390870051All</v>
          </cell>
          <cell r="B16228">
            <v>48</v>
          </cell>
        </row>
        <row r="16229">
          <cell r="A16229" t="str">
            <v>390870091All</v>
          </cell>
          <cell r="B16229">
            <v>48</v>
          </cell>
        </row>
        <row r="16230">
          <cell r="A16230" t="str">
            <v>390890051All</v>
          </cell>
          <cell r="B16230">
            <v>48</v>
          </cell>
        </row>
        <row r="16231">
          <cell r="A16231" t="str">
            <v>390890091All</v>
          </cell>
          <cell r="B16231">
            <v>48</v>
          </cell>
        </row>
        <row r="16232">
          <cell r="A16232" t="str">
            <v>390910051All</v>
          </cell>
          <cell r="B16232">
            <v>48</v>
          </cell>
        </row>
        <row r="16233">
          <cell r="A16233" t="str">
            <v>390910091All</v>
          </cell>
          <cell r="B16233">
            <v>48</v>
          </cell>
        </row>
        <row r="16234">
          <cell r="A16234" t="str">
            <v>390930051All</v>
          </cell>
          <cell r="B16234">
            <v>48</v>
          </cell>
        </row>
        <row r="16235">
          <cell r="A16235" t="str">
            <v>390930091All</v>
          </cell>
          <cell r="B16235">
            <v>48</v>
          </cell>
        </row>
        <row r="16236">
          <cell r="A16236" t="str">
            <v>390940051All</v>
          </cell>
          <cell r="B16236">
            <v>48</v>
          </cell>
        </row>
        <row r="16237">
          <cell r="A16237" t="str">
            <v>390940091All</v>
          </cell>
          <cell r="B16237">
            <v>48</v>
          </cell>
        </row>
        <row r="16238">
          <cell r="A16238" t="str">
            <v>390950051All</v>
          </cell>
          <cell r="B16238">
            <v>48</v>
          </cell>
        </row>
        <row r="16239">
          <cell r="A16239" t="str">
            <v>390950091All</v>
          </cell>
          <cell r="B16239">
            <v>48</v>
          </cell>
        </row>
        <row r="16240">
          <cell r="A16240" t="str">
            <v>390970051All</v>
          </cell>
          <cell r="B16240">
            <v>48</v>
          </cell>
        </row>
        <row r="16241">
          <cell r="A16241" t="str">
            <v>390970091All</v>
          </cell>
          <cell r="B16241">
            <v>48</v>
          </cell>
        </row>
        <row r="16242">
          <cell r="A16242" t="str">
            <v>390990051All</v>
          </cell>
          <cell r="B16242">
            <v>48</v>
          </cell>
        </row>
        <row r="16243">
          <cell r="A16243" t="str">
            <v>390990091All</v>
          </cell>
          <cell r="B16243">
            <v>48</v>
          </cell>
        </row>
        <row r="16244">
          <cell r="A16244" t="str">
            <v>391010051All</v>
          </cell>
          <cell r="B16244">
            <v>48</v>
          </cell>
        </row>
        <row r="16245">
          <cell r="A16245" t="str">
            <v>391010091All</v>
          </cell>
          <cell r="B16245">
            <v>48</v>
          </cell>
        </row>
        <row r="16246">
          <cell r="A16246" t="str">
            <v>391030051All</v>
          </cell>
          <cell r="B16246">
            <v>48</v>
          </cell>
        </row>
        <row r="16247">
          <cell r="A16247" t="str">
            <v>391030091All</v>
          </cell>
          <cell r="B16247">
            <v>48</v>
          </cell>
        </row>
        <row r="16248">
          <cell r="A16248" t="str">
            <v>391050051All</v>
          </cell>
          <cell r="B16248">
            <v>48</v>
          </cell>
        </row>
        <row r="16249">
          <cell r="A16249" t="str">
            <v>391050091All</v>
          </cell>
          <cell r="B16249">
            <v>48</v>
          </cell>
        </row>
        <row r="16250">
          <cell r="A16250" t="str">
            <v>391070051All</v>
          </cell>
          <cell r="B16250">
            <v>48</v>
          </cell>
        </row>
        <row r="16251">
          <cell r="A16251" t="str">
            <v>391070091All</v>
          </cell>
          <cell r="B16251">
            <v>48</v>
          </cell>
        </row>
        <row r="16252">
          <cell r="A16252" t="str">
            <v>391090051All</v>
          </cell>
          <cell r="B16252">
            <v>48</v>
          </cell>
        </row>
        <row r="16253">
          <cell r="A16253" t="str">
            <v>391090091All</v>
          </cell>
          <cell r="B16253">
            <v>48</v>
          </cell>
        </row>
        <row r="16254">
          <cell r="A16254" t="str">
            <v>391110051All</v>
          </cell>
          <cell r="B16254">
            <v>48</v>
          </cell>
        </row>
        <row r="16255">
          <cell r="A16255" t="str">
            <v>391110091All</v>
          </cell>
          <cell r="B16255">
            <v>48</v>
          </cell>
        </row>
        <row r="16256">
          <cell r="A16256" t="str">
            <v>391130051All</v>
          </cell>
          <cell r="B16256">
            <v>48</v>
          </cell>
        </row>
        <row r="16257">
          <cell r="A16257" t="str">
            <v>391130091All</v>
          </cell>
          <cell r="B16257">
            <v>48</v>
          </cell>
        </row>
        <row r="16258">
          <cell r="A16258" t="str">
            <v>391150051All</v>
          </cell>
          <cell r="B16258">
            <v>48</v>
          </cell>
        </row>
        <row r="16259">
          <cell r="A16259" t="str">
            <v>391150091All</v>
          </cell>
          <cell r="B16259">
            <v>48</v>
          </cell>
        </row>
        <row r="16260">
          <cell r="A16260" t="str">
            <v>391170051All</v>
          </cell>
          <cell r="B16260">
            <v>48</v>
          </cell>
        </row>
        <row r="16261">
          <cell r="A16261" t="str">
            <v>391170091All</v>
          </cell>
          <cell r="B16261">
            <v>48</v>
          </cell>
        </row>
        <row r="16262">
          <cell r="A16262" t="str">
            <v>391190051All</v>
          </cell>
          <cell r="B16262">
            <v>48</v>
          </cell>
        </row>
        <row r="16263">
          <cell r="A16263" t="str">
            <v>391190091All</v>
          </cell>
          <cell r="B16263">
            <v>48</v>
          </cell>
        </row>
        <row r="16264">
          <cell r="A16264" t="str">
            <v>391210051All</v>
          </cell>
          <cell r="B16264">
            <v>48</v>
          </cell>
        </row>
        <row r="16265">
          <cell r="A16265" t="str">
            <v>391210091All</v>
          </cell>
          <cell r="B16265">
            <v>48</v>
          </cell>
        </row>
        <row r="16266">
          <cell r="A16266" t="str">
            <v>391230051All</v>
          </cell>
          <cell r="B16266">
            <v>48</v>
          </cell>
        </row>
        <row r="16267">
          <cell r="A16267" t="str">
            <v>391230091All</v>
          </cell>
          <cell r="B16267">
            <v>48</v>
          </cell>
        </row>
        <row r="16268">
          <cell r="A16268" t="str">
            <v>391250051All</v>
          </cell>
          <cell r="B16268">
            <v>48</v>
          </cell>
        </row>
        <row r="16269">
          <cell r="A16269" t="str">
            <v>391250091All</v>
          </cell>
          <cell r="B16269">
            <v>48</v>
          </cell>
        </row>
        <row r="16270">
          <cell r="A16270" t="str">
            <v>391270051All</v>
          </cell>
          <cell r="B16270">
            <v>48</v>
          </cell>
        </row>
        <row r="16271">
          <cell r="A16271" t="str">
            <v>391270091All</v>
          </cell>
          <cell r="B16271">
            <v>48</v>
          </cell>
        </row>
        <row r="16272">
          <cell r="A16272" t="str">
            <v>391290051All</v>
          </cell>
          <cell r="B16272">
            <v>48</v>
          </cell>
        </row>
        <row r="16273">
          <cell r="A16273" t="str">
            <v>391290091All</v>
          </cell>
          <cell r="B16273">
            <v>48</v>
          </cell>
        </row>
        <row r="16274">
          <cell r="A16274" t="str">
            <v>391310051All</v>
          </cell>
          <cell r="B16274">
            <v>48</v>
          </cell>
        </row>
        <row r="16275">
          <cell r="A16275" t="str">
            <v>391310091All</v>
          </cell>
          <cell r="B16275">
            <v>48</v>
          </cell>
        </row>
        <row r="16276">
          <cell r="A16276" t="str">
            <v>391330051All</v>
          </cell>
          <cell r="B16276">
            <v>48</v>
          </cell>
        </row>
        <row r="16277">
          <cell r="A16277" t="str">
            <v>391330091All</v>
          </cell>
          <cell r="B16277">
            <v>48</v>
          </cell>
        </row>
        <row r="16278">
          <cell r="A16278" t="str">
            <v>391350091All</v>
          </cell>
          <cell r="B16278">
            <v>48</v>
          </cell>
        </row>
        <row r="16279">
          <cell r="A16279" t="str">
            <v>391370051All</v>
          </cell>
          <cell r="B16279">
            <v>48</v>
          </cell>
        </row>
        <row r="16280">
          <cell r="A16280" t="str">
            <v>391370091All</v>
          </cell>
          <cell r="B16280">
            <v>48</v>
          </cell>
        </row>
        <row r="16281">
          <cell r="A16281" t="str">
            <v>391390051All</v>
          </cell>
          <cell r="B16281">
            <v>48</v>
          </cell>
        </row>
        <row r="16282">
          <cell r="A16282" t="str">
            <v>391390091All</v>
          </cell>
          <cell r="B16282">
            <v>48</v>
          </cell>
        </row>
        <row r="16283">
          <cell r="A16283" t="str">
            <v>391410051All</v>
          </cell>
          <cell r="B16283">
            <v>48</v>
          </cell>
        </row>
        <row r="16284">
          <cell r="A16284" t="str">
            <v>391410091All</v>
          </cell>
          <cell r="B16284">
            <v>48</v>
          </cell>
        </row>
        <row r="16285">
          <cell r="A16285" t="str">
            <v>391430051All</v>
          </cell>
          <cell r="B16285">
            <v>48</v>
          </cell>
        </row>
        <row r="16286">
          <cell r="A16286" t="str">
            <v>391430091All</v>
          </cell>
          <cell r="B16286">
            <v>48</v>
          </cell>
        </row>
        <row r="16287">
          <cell r="A16287" t="str">
            <v>391450051All</v>
          </cell>
          <cell r="B16287">
            <v>48</v>
          </cell>
        </row>
        <row r="16288">
          <cell r="A16288" t="str">
            <v>391450091All</v>
          </cell>
          <cell r="B16288">
            <v>48</v>
          </cell>
        </row>
        <row r="16289">
          <cell r="A16289" t="str">
            <v>391470051All</v>
          </cell>
          <cell r="B16289">
            <v>48</v>
          </cell>
        </row>
        <row r="16290">
          <cell r="A16290" t="str">
            <v>391470091All</v>
          </cell>
          <cell r="B16290">
            <v>48</v>
          </cell>
        </row>
        <row r="16291">
          <cell r="A16291" t="str">
            <v>391490051All</v>
          </cell>
          <cell r="B16291">
            <v>48</v>
          </cell>
        </row>
        <row r="16292">
          <cell r="A16292" t="str">
            <v>391490091All</v>
          </cell>
          <cell r="B16292">
            <v>48</v>
          </cell>
        </row>
        <row r="16293">
          <cell r="A16293" t="str">
            <v>391510051All</v>
          </cell>
          <cell r="B16293">
            <v>48</v>
          </cell>
        </row>
        <row r="16294">
          <cell r="A16294" t="str">
            <v>391510091All</v>
          </cell>
          <cell r="B16294">
            <v>48</v>
          </cell>
        </row>
        <row r="16295">
          <cell r="A16295" t="str">
            <v>391530051All</v>
          </cell>
          <cell r="B16295">
            <v>48</v>
          </cell>
        </row>
        <row r="16296">
          <cell r="A16296" t="str">
            <v>391530091All</v>
          </cell>
          <cell r="B16296">
            <v>48</v>
          </cell>
        </row>
        <row r="16297">
          <cell r="A16297" t="str">
            <v>391550051All</v>
          </cell>
          <cell r="B16297">
            <v>48</v>
          </cell>
        </row>
        <row r="16298">
          <cell r="A16298" t="str">
            <v>391550091All</v>
          </cell>
          <cell r="B16298">
            <v>48</v>
          </cell>
        </row>
        <row r="16299">
          <cell r="A16299" t="str">
            <v>391570051All</v>
          </cell>
          <cell r="B16299">
            <v>48</v>
          </cell>
        </row>
        <row r="16300">
          <cell r="A16300" t="str">
            <v>391570091All</v>
          </cell>
          <cell r="B16300">
            <v>48</v>
          </cell>
        </row>
        <row r="16301">
          <cell r="A16301" t="str">
            <v>391590051All</v>
          </cell>
          <cell r="B16301">
            <v>48</v>
          </cell>
        </row>
        <row r="16302">
          <cell r="A16302" t="str">
            <v>391590091All</v>
          </cell>
          <cell r="B16302">
            <v>48</v>
          </cell>
        </row>
        <row r="16303">
          <cell r="A16303" t="str">
            <v>391610051All</v>
          </cell>
          <cell r="B16303">
            <v>48</v>
          </cell>
        </row>
        <row r="16304">
          <cell r="A16304" t="str">
            <v>391610091All</v>
          </cell>
          <cell r="B16304">
            <v>48</v>
          </cell>
        </row>
        <row r="16305">
          <cell r="A16305" t="str">
            <v>391630051All</v>
          </cell>
          <cell r="B16305">
            <v>48</v>
          </cell>
        </row>
        <row r="16306">
          <cell r="A16306" t="str">
            <v>391630091All</v>
          </cell>
          <cell r="B16306">
            <v>48</v>
          </cell>
        </row>
        <row r="16307">
          <cell r="A16307" t="str">
            <v>391650051All</v>
          </cell>
          <cell r="B16307">
            <v>48</v>
          </cell>
        </row>
        <row r="16308">
          <cell r="A16308" t="str">
            <v>391650091All</v>
          </cell>
          <cell r="B16308">
            <v>48</v>
          </cell>
        </row>
        <row r="16309">
          <cell r="A16309" t="str">
            <v>391670051All</v>
          </cell>
          <cell r="B16309">
            <v>48</v>
          </cell>
        </row>
        <row r="16310">
          <cell r="A16310" t="str">
            <v>391670091All</v>
          </cell>
          <cell r="B16310">
            <v>48</v>
          </cell>
        </row>
        <row r="16311">
          <cell r="A16311" t="str">
            <v>391690051All</v>
          </cell>
          <cell r="B16311">
            <v>48</v>
          </cell>
        </row>
        <row r="16312">
          <cell r="A16312" t="str">
            <v>391690091All</v>
          </cell>
          <cell r="B16312">
            <v>48</v>
          </cell>
        </row>
        <row r="16313">
          <cell r="A16313" t="str">
            <v>391710051All</v>
          </cell>
          <cell r="B16313">
            <v>48</v>
          </cell>
        </row>
        <row r="16314">
          <cell r="A16314" t="str">
            <v>391710091All</v>
          </cell>
          <cell r="B16314">
            <v>48</v>
          </cell>
        </row>
        <row r="16315">
          <cell r="A16315" t="str">
            <v>391730051All</v>
          </cell>
          <cell r="B16315">
            <v>48</v>
          </cell>
        </row>
        <row r="16316">
          <cell r="A16316" t="str">
            <v>391730091All</v>
          </cell>
          <cell r="B16316">
            <v>48</v>
          </cell>
        </row>
        <row r="16317">
          <cell r="A16317" t="str">
            <v>391750051All</v>
          </cell>
          <cell r="B16317">
            <v>48</v>
          </cell>
        </row>
        <row r="16318">
          <cell r="A16318" t="str">
            <v>391750091All</v>
          </cell>
          <cell r="B16318">
            <v>48</v>
          </cell>
        </row>
        <row r="16319">
          <cell r="A16319" t="str">
            <v>400670041All</v>
          </cell>
          <cell r="B16319">
            <v>48</v>
          </cell>
        </row>
        <row r="16320">
          <cell r="A16320" t="str">
            <v>410010051All</v>
          </cell>
          <cell r="B16320">
            <v>48</v>
          </cell>
        </row>
        <row r="16321">
          <cell r="A16321" t="str">
            <v>410450051All</v>
          </cell>
          <cell r="B16321">
            <v>48</v>
          </cell>
        </row>
        <row r="16322">
          <cell r="A16322" t="str">
            <v>470070091All</v>
          </cell>
          <cell r="B16322">
            <v>48</v>
          </cell>
        </row>
        <row r="16323">
          <cell r="A16323" t="str">
            <v>470350091All</v>
          </cell>
          <cell r="B16323">
            <v>48</v>
          </cell>
        </row>
        <row r="16324">
          <cell r="A16324" t="str">
            <v>250030016All</v>
          </cell>
          <cell r="B16324">
            <v>47.02</v>
          </cell>
        </row>
        <row r="16325">
          <cell r="A16325" t="str">
            <v>130710051Irrigated</v>
          </cell>
          <cell r="B16325">
            <v>47.016666666666666</v>
          </cell>
        </row>
        <row r="16326">
          <cell r="A16326" t="str">
            <v>040120051All</v>
          </cell>
          <cell r="B16326">
            <v>47</v>
          </cell>
        </row>
        <row r="16327">
          <cell r="A16327" t="str">
            <v>040190051All</v>
          </cell>
          <cell r="B16327">
            <v>47</v>
          </cell>
        </row>
        <row r="16328">
          <cell r="A16328" t="str">
            <v>040230051All</v>
          </cell>
          <cell r="B16328">
            <v>47</v>
          </cell>
        </row>
        <row r="16329">
          <cell r="A16329" t="str">
            <v>040270051All</v>
          </cell>
          <cell r="B16329">
            <v>47</v>
          </cell>
        </row>
        <row r="16330">
          <cell r="A16330" t="str">
            <v>220070011All</v>
          </cell>
          <cell r="B16330">
            <v>47</v>
          </cell>
        </row>
        <row r="16331">
          <cell r="A16331" t="str">
            <v>220070051All</v>
          </cell>
          <cell r="B16331">
            <v>47</v>
          </cell>
        </row>
        <row r="16332">
          <cell r="A16332" t="str">
            <v>250050016All</v>
          </cell>
          <cell r="B16332">
            <v>47</v>
          </cell>
        </row>
        <row r="16333">
          <cell r="A16333" t="str">
            <v>250070016All</v>
          </cell>
          <cell r="B16333">
            <v>47</v>
          </cell>
        </row>
        <row r="16334">
          <cell r="A16334" t="str">
            <v>250110016All</v>
          </cell>
          <cell r="B16334">
            <v>47</v>
          </cell>
        </row>
        <row r="16335">
          <cell r="A16335" t="str">
            <v>250130016All</v>
          </cell>
          <cell r="B16335">
            <v>47</v>
          </cell>
        </row>
        <row r="16336">
          <cell r="A16336" t="str">
            <v>250150016All</v>
          </cell>
          <cell r="B16336">
            <v>47</v>
          </cell>
        </row>
        <row r="16337">
          <cell r="A16337" t="str">
            <v>250170016All</v>
          </cell>
          <cell r="B16337">
            <v>47</v>
          </cell>
        </row>
        <row r="16338">
          <cell r="A16338" t="str">
            <v>250230016All</v>
          </cell>
          <cell r="B16338">
            <v>47</v>
          </cell>
        </row>
        <row r="16339">
          <cell r="A16339" t="str">
            <v>250270016All</v>
          </cell>
          <cell r="B16339">
            <v>47</v>
          </cell>
        </row>
        <row r="16340">
          <cell r="A16340" t="str">
            <v>300390091All</v>
          </cell>
          <cell r="B16340">
            <v>47</v>
          </cell>
        </row>
        <row r="16341">
          <cell r="A16341" t="str">
            <v>300530091All</v>
          </cell>
          <cell r="B16341">
            <v>47</v>
          </cell>
        </row>
        <row r="16342">
          <cell r="A16342" t="str">
            <v>300610091All</v>
          </cell>
          <cell r="B16342">
            <v>47</v>
          </cell>
        </row>
        <row r="16343">
          <cell r="A16343" t="str">
            <v>311230016Irrigated</v>
          </cell>
          <cell r="B16343">
            <v>47</v>
          </cell>
        </row>
        <row r="16344">
          <cell r="A16344" t="str">
            <v>410570091All</v>
          </cell>
          <cell r="B16344">
            <v>47</v>
          </cell>
        </row>
        <row r="16345">
          <cell r="A16345" t="str">
            <v>470390051All</v>
          </cell>
          <cell r="B16345">
            <v>47</v>
          </cell>
        </row>
        <row r="16346">
          <cell r="A16346" t="str">
            <v>011330011All</v>
          </cell>
          <cell r="B16346">
            <v>46</v>
          </cell>
        </row>
        <row r="16347">
          <cell r="A16347" t="str">
            <v>080050016All</v>
          </cell>
          <cell r="B16347">
            <v>46</v>
          </cell>
        </row>
        <row r="16348">
          <cell r="A16348" t="str">
            <v>130390011All</v>
          </cell>
          <cell r="B16348">
            <v>46</v>
          </cell>
        </row>
        <row r="16349">
          <cell r="A16349" t="str">
            <v>270310016All</v>
          </cell>
          <cell r="B16349">
            <v>46</v>
          </cell>
        </row>
        <row r="16350">
          <cell r="A16350" t="str">
            <v>270750016All</v>
          </cell>
          <cell r="B16350">
            <v>46</v>
          </cell>
        </row>
        <row r="16351">
          <cell r="A16351" t="str">
            <v>271230016All</v>
          </cell>
          <cell r="B16351">
            <v>46</v>
          </cell>
        </row>
        <row r="16352">
          <cell r="A16352" t="str">
            <v>290590051All</v>
          </cell>
          <cell r="B16352">
            <v>46</v>
          </cell>
        </row>
        <row r="16353">
          <cell r="A16353" t="str">
            <v>371290016All</v>
          </cell>
          <cell r="B16353">
            <v>46</v>
          </cell>
        </row>
        <row r="16354">
          <cell r="A16354" t="str">
            <v>380530041All</v>
          </cell>
          <cell r="B16354">
            <v>46</v>
          </cell>
        </row>
        <row r="16355">
          <cell r="A16355" t="str">
            <v>380530041Nonirrigated</v>
          </cell>
          <cell r="B16355">
            <v>46</v>
          </cell>
        </row>
        <row r="16356">
          <cell r="A16356" t="str">
            <v>401370041All</v>
          </cell>
          <cell r="B16356">
            <v>46</v>
          </cell>
        </row>
        <row r="16357">
          <cell r="A16357" t="str">
            <v>401510041All</v>
          </cell>
          <cell r="B16357">
            <v>46</v>
          </cell>
        </row>
        <row r="16358">
          <cell r="A16358" t="str">
            <v>410030091All</v>
          </cell>
          <cell r="B16358">
            <v>46</v>
          </cell>
        </row>
        <row r="16359">
          <cell r="A16359" t="str">
            <v>410390091All</v>
          </cell>
          <cell r="B16359">
            <v>46</v>
          </cell>
        </row>
        <row r="16360">
          <cell r="A16360" t="str">
            <v>410410091All</v>
          </cell>
          <cell r="B16360">
            <v>46</v>
          </cell>
        </row>
        <row r="16361">
          <cell r="A16361" t="str">
            <v>410430091All</v>
          </cell>
          <cell r="B16361">
            <v>46</v>
          </cell>
        </row>
        <row r="16362">
          <cell r="A16362" t="str">
            <v>410530091All</v>
          </cell>
          <cell r="B16362">
            <v>46</v>
          </cell>
        </row>
        <row r="16363">
          <cell r="A16363" t="str">
            <v>470030016All</v>
          </cell>
          <cell r="B16363">
            <v>46</v>
          </cell>
        </row>
        <row r="16364">
          <cell r="A16364" t="str">
            <v>470430011All</v>
          </cell>
          <cell r="B16364">
            <v>46</v>
          </cell>
        </row>
        <row r="16365">
          <cell r="A16365" t="str">
            <v>470810016All</v>
          </cell>
          <cell r="B16365">
            <v>46</v>
          </cell>
        </row>
        <row r="16366">
          <cell r="A16366" t="str">
            <v>470830011All</v>
          </cell>
          <cell r="B16366">
            <v>46</v>
          </cell>
        </row>
        <row r="16367">
          <cell r="A16367" t="str">
            <v>470850011All</v>
          </cell>
          <cell r="B16367">
            <v>46</v>
          </cell>
        </row>
        <row r="16368">
          <cell r="A16368" t="str">
            <v>471010011All</v>
          </cell>
          <cell r="B16368">
            <v>46</v>
          </cell>
        </row>
        <row r="16369">
          <cell r="A16369" t="str">
            <v>471010016All</v>
          </cell>
          <cell r="B16369">
            <v>46</v>
          </cell>
        </row>
        <row r="16370">
          <cell r="A16370" t="str">
            <v>471170016All</v>
          </cell>
          <cell r="B16370">
            <v>46</v>
          </cell>
        </row>
        <row r="16371">
          <cell r="A16371" t="str">
            <v>471270016All</v>
          </cell>
          <cell r="B16371">
            <v>46</v>
          </cell>
        </row>
        <row r="16372">
          <cell r="A16372" t="str">
            <v>471350016All</v>
          </cell>
          <cell r="B16372">
            <v>46</v>
          </cell>
        </row>
        <row r="16373">
          <cell r="A16373" t="str">
            <v>090010016All</v>
          </cell>
          <cell r="B16373">
            <v>45.5</v>
          </cell>
        </row>
        <row r="16374">
          <cell r="A16374" t="str">
            <v>090030016All</v>
          </cell>
          <cell r="B16374">
            <v>45.5</v>
          </cell>
        </row>
        <row r="16375">
          <cell r="A16375" t="str">
            <v>090050016All</v>
          </cell>
          <cell r="B16375">
            <v>45.5</v>
          </cell>
        </row>
        <row r="16376">
          <cell r="A16376" t="str">
            <v>090070016All</v>
          </cell>
          <cell r="B16376">
            <v>45.5</v>
          </cell>
        </row>
        <row r="16377">
          <cell r="A16377" t="str">
            <v>090090016All</v>
          </cell>
          <cell r="B16377">
            <v>45.5</v>
          </cell>
        </row>
        <row r="16378">
          <cell r="A16378" t="str">
            <v>090110016All</v>
          </cell>
          <cell r="B16378">
            <v>45.5</v>
          </cell>
        </row>
        <row r="16379">
          <cell r="A16379" t="str">
            <v>090130016All</v>
          </cell>
          <cell r="B16379">
            <v>45.5</v>
          </cell>
        </row>
        <row r="16380">
          <cell r="A16380" t="str">
            <v>090150016All</v>
          </cell>
          <cell r="B16380">
            <v>45.5</v>
          </cell>
        </row>
        <row r="16381">
          <cell r="A16381" t="str">
            <v>517400011All</v>
          </cell>
          <cell r="B16381">
            <v>45.5</v>
          </cell>
        </row>
        <row r="16382">
          <cell r="A16382" t="str">
            <v>517900011All</v>
          </cell>
          <cell r="B16382">
            <v>45.5</v>
          </cell>
        </row>
        <row r="16383">
          <cell r="A16383" t="str">
            <v>518200011All</v>
          </cell>
          <cell r="B16383">
            <v>45.5</v>
          </cell>
        </row>
        <row r="16384">
          <cell r="A16384" t="str">
            <v>090010011All</v>
          </cell>
          <cell r="B16384">
            <v>45.4</v>
          </cell>
        </row>
        <row r="16385">
          <cell r="A16385" t="str">
            <v>090030011All</v>
          </cell>
          <cell r="B16385">
            <v>45.4</v>
          </cell>
        </row>
        <row r="16386">
          <cell r="A16386" t="str">
            <v>090050011All</v>
          </cell>
          <cell r="B16386">
            <v>45.4</v>
          </cell>
        </row>
        <row r="16387">
          <cell r="A16387" t="str">
            <v>090070011All</v>
          </cell>
          <cell r="B16387">
            <v>45.4</v>
          </cell>
        </row>
        <row r="16388">
          <cell r="A16388" t="str">
            <v>090090011All</v>
          </cell>
          <cell r="B16388">
            <v>45.4</v>
          </cell>
        </row>
        <row r="16389">
          <cell r="A16389" t="str">
            <v>090110011All</v>
          </cell>
          <cell r="B16389">
            <v>45.4</v>
          </cell>
        </row>
        <row r="16390">
          <cell r="A16390" t="str">
            <v>090130011All</v>
          </cell>
          <cell r="B16390">
            <v>45.4</v>
          </cell>
        </row>
        <row r="16391">
          <cell r="A16391" t="str">
            <v>090150011All</v>
          </cell>
          <cell r="B16391">
            <v>45.4</v>
          </cell>
        </row>
        <row r="16392">
          <cell r="A16392" t="str">
            <v>080850011All</v>
          </cell>
          <cell r="B16392">
            <v>45</v>
          </cell>
        </row>
        <row r="16393">
          <cell r="A16393" t="str">
            <v>080910011All</v>
          </cell>
          <cell r="B16393">
            <v>45</v>
          </cell>
        </row>
        <row r="16394">
          <cell r="A16394" t="str">
            <v>130010091All</v>
          </cell>
          <cell r="B16394">
            <v>45</v>
          </cell>
        </row>
        <row r="16395">
          <cell r="A16395" t="str">
            <v>130030091All</v>
          </cell>
          <cell r="B16395">
            <v>45</v>
          </cell>
        </row>
        <row r="16396">
          <cell r="A16396" t="str">
            <v>130050091All</v>
          </cell>
          <cell r="B16396">
            <v>45</v>
          </cell>
        </row>
        <row r="16397">
          <cell r="A16397" t="str">
            <v>130070091All</v>
          </cell>
          <cell r="B16397">
            <v>45</v>
          </cell>
        </row>
        <row r="16398">
          <cell r="A16398" t="str">
            <v>130090091All</v>
          </cell>
          <cell r="B16398">
            <v>45</v>
          </cell>
        </row>
        <row r="16399">
          <cell r="A16399" t="str">
            <v>130110091All</v>
          </cell>
          <cell r="B16399">
            <v>45</v>
          </cell>
        </row>
        <row r="16400">
          <cell r="A16400" t="str">
            <v>130130091All</v>
          </cell>
          <cell r="B16400">
            <v>45</v>
          </cell>
        </row>
        <row r="16401">
          <cell r="A16401" t="str">
            <v>130150091All</v>
          </cell>
          <cell r="B16401">
            <v>45</v>
          </cell>
        </row>
        <row r="16402">
          <cell r="A16402" t="str">
            <v>130170091All</v>
          </cell>
          <cell r="B16402">
            <v>45</v>
          </cell>
        </row>
        <row r="16403">
          <cell r="A16403" t="str">
            <v>130190091All</v>
          </cell>
          <cell r="B16403">
            <v>45</v>
          </cell>
        </row>
        <row r="16404">
          <cell r="A16404" t="str">
            <v>130210091All</v>
          </cell>
          <cell r="B16404">
            <v>45</v>
          </cell>
        </row>
        <row r="16405">
          <cell r="A16405" t="str">
            <v>130230091All</v>
          </cell>
          <cell r="B16405">
            <v>45</v>
          </cell>
        </row>
        <row r="16406">
          <cell r="A16406" t="str">
            <v>130250091All</v>
          </cell>
          <cell r="B16406">
            <v>45</v>
          </cell>
        </row>
        <row r="16407">
          <cell r="A16407" t="str">
            <v>130270091All</v>
          </cell>
          <cell r="B16407">
            <v>45</v>
          </cell>
        </row>
        <row r="16408">
          <cell r="A16408" t="str">
            <v>130290091All</v>
          </cell>
          <cell r="B16408">
            <v>45</v>
          </cell>
        </row>
        <row r="16409">
          <cell r="A16409" t="str">
            <v>130310091All</v>
          </cell>
          <cell r="B16409">
            <v>45</v>
          </cell>
        </row>
        <row r="16410">
          <cell r="A16410" t="str">
            <v>130330091All</v>
          </cell>
          <cell r="B16410">
            <v>45</v>
          </cell>
        </row>
        <row r="16411">
          <cell r="A16411" t="str">
            <v>130350091All</v>
          </cell>
          <cell r="B16411">
            <v>45</v>
          </cell>
        </row>
        <row r="16412">
          <cell r="A16412" t="str">
            <v>130370091All</v>
          </cell>
          <cell r="B16412">
            <v>45</v>
          </cell>
        </row>
        <row r="16413">
          <cell r="A16413" t="str">
            <v>130390091All</v>
          </cell>
          <cell r="B16413">
            <v>45</v>
          </cell>
        </row>
        <row r="16414">
          <cell r="A16414" t="str">
            <v>130430091All</v>
          </cell>
          <cell r="B16414">
            <v>45</v>
          </cell>
        </row>
        <row r="16415">
          <cell r="A16415" t="str">
            <v>130450091All</v>
          </cell>
          <cell r="B16415">
            <v>45</v>
          </cell>
        </row>
        <row r="16416">
          <cell r="A16416" t="str">
            <v>130470091All</v>
          </cell>
          <cell r="B16416">
            <v>45</v>
          </cell>
        </row>
        <row r="16417">
          <cell r="A16417" t="str">
            <v>130490091All</v>
          </cell>
          <cell r="B16417">
            <v>45</v>
          </cell>
        </row>
        <row r="16418">
          <cell r="A16418" t="str">
            <v>130510091All</v>
          </cell>
          <cell r="B16418">
            <v>45</v>
          </cell>
        </row>
        <row r="16419">
          <cell r="A16419" t="str">
            <v>130530091All</v>
          </cell>
          <cell r="B16419">
            <v>45</v>
          </cell>
        </row>
        <row r="16420">
          <cell r="A16420" t="str">
            <v>130550091All</v>
          </cell>
          <cell r="B16420">
            <v>45</v>
          </cell>
        </row>
        <row r="16421">
          <cell r="A16421" t="str">
            <v>130570091All</v>
          </cell>
          <cell r="B16421">
            <v>45</v>
          </cell>
        </row>
        <row r="16422">
          <cell r="A16422" t="str">
            <v>130590091All</v>
          </cell>
          <cell r="B16422">
            <v>45</v>
          </cell>
        </row>
        <row r="16423">
          <cell r="A16423" t="str">
            <v>130610091All</v>
          </cell>
          <cell r="B16423">
            <v>45</v>
          </cell>
        </row>
        <row r="16424">
          <cell r="A16424" t="str">
            <v>130630091All</v>
          </cell>
          <cell r="B16424">
            <v>45</v>
          </cell>
        </row>
        <row r="16425">
          <cell r="A16425" t="str">
            <v>130650091All</v>
          </cell>
          <cell r="B16425">
            <v>45</v>
          </cell>
        </row>
        <row r="16426">
          <cell r="A16426" t="str">
            <v>130670091All</v>
          </cell>
          <cell r="B16426">
            <v>45</v>
          </cell>
        </row>
        <row r="16427">
          <cell r="A16427" t="str">
            <v>130690091All</v>
          </cell>
          <cell r="B16427">
            <v>45</v>
          </cell>
        </row>
        <row r="16428">
          <cell r="A16428" t="str">
            <v>130710091All</v>
          </cell>
          <cell r="B16428">
            <v>45</v>
          </cell>
        </row>
        <row r="16429">
          <cell r="A16429" t="str">
            <v>130730091All</v>
          </cell>
          <cell r="B16429">
            <v>45</v>
          </cell>
        </row>
        <row r="16430">
          <cell r="A16430" t="str">
            <v>130750091All</v>
          </cell>
          <cell r="B16430">
            <v>45</v>
          </cell>
        </row>
        <row r="16431">
          <cell r="A16431" t="str">
            <v>130770091All</v>
          </cell>
          <cell r="B16431">
            <v>45</v>
          </cell>
        </row>
        <row r="16432">
          <cell r="A16432" t="str">
            <v>130790091All</v>
          </cell>
          <cell r="B16432">
            <v>45</v>
          </cell>
        </row>
        <row r="16433">
          <cell r="A16433" t="str">
            <v>130810091All</v>
          </cell>
          <cell r="B16433">
            <v>45</v>
          </cell>
        </row>
        <row r="16434">
          <cell r="A16434" t="str">
            <v>130830091All</v>
          </cell>
          <cell r="B16434">
            <v>45</v>
          </cell>
        </row>
        <row r="16435">
          <cell r="A16435" t="str">
            <v>130850091All</v>
          </cell>
          <cell r="B16435">
            <v>45</v>
          </cell>
        </row>
        <row r="16436">
          <cell r="A16436" t="str">
            <v>130870091All</v>
          </cell>
          <cell r="B16436">
            <v>45</v>
          </cell>
        </row>
        <row r="16437">
          <cell r="A16437" t="str">
            <v>130890091All</v>
          </cell>
          <cell r="B16437">
            <v>45</v>
          </cell>
        </row>
        <row r="16438">
          <cell r="A16438" t="str">
            <v>130910091All</v>
          </cell>
          <cell r="B16438">
            <v>45</v>
          </cell>
        </row>
        <row r="16439">
          <cell r="A16439" t="str">
            <v>130930091All</v>
          </cell>
          <cell r="B16439">
            <v>45</v>
          </cell>
        </row>
        <row r="16440">
          <cell r="A16440" t="str">
            <v>130950091All</v>
          </cell>
          <cell r="B16440">
            <v>45</v>
          </cell>
        </row>
        <row r="16441">
          <cell r="A16441" t="str">
            <v>130970091All</v>
          </cell>
          <cell r="B16441">
            <v>45</v>
          </cell>
        </row>
        <row r="16442">
          <cell r="A16442" t="str">
            <v>130990091All</v>
          </cell>
          <cell r="B16442">
            <v>45</v>
          </cell>
        </row>
        <row r="16443">
          <cell r="A16443" t="str">
            <v>131010091All</v>
          </cell>
          <cell r="B16443">
            <v>45</v>
          </cell>
        </row>
        <row r="16444">
          <cell r="A16444" t="str">
            <v>131030091All</v>
          </cell>
          <cell r="B16444">
            <v>45</v>
          </cell>
        </row>
        <row r="16445">
          <cell r="A16445" t="str">
            <v>131050091All</v>
          </cell>
          <cell r="B16445">
            <v>45</v>
          </cell>
        </row>
        <row r="16446">
          <cell r="A16446" t="str">
            <v>131070091All</v>
          </cell>
          <cell r="B16446">
            <v>45</v>
          </cell>
        </row>
        <row r="16447">
          <cell r="A16447" t="str">
            <v>131090091All</v>
          </cell>
          <cell r="B16447">
            <v>45</v>
          </cell>
        </row>
        <row r="16448">
          <cell r="A16448" t="str">
            <v>131110091All</v>
          </cell>
          <cell r="B16448">
            <v>45</v>
          </cell>
        </row>
        <row r="16449">
          <cell r="A16449" t="str">
            <v>131130091All</v>
          </cell>
          <cell r="B16449">
            <v>45</v>
          </cell>
        </row>
        <row r="16450">
          <cell r="A16450" t="str">
            <v>131150091All</v>
          </cell>
          <cell r="B16450">
            <v>45</v>
          </cell>
        </row>
        <row r="16451">
          <cell r="A16451" t="str">
            <v>131170091All</v>
          </cell>
          <cell r="B16451">
            <v>45</v>
          </cell>
        </row>
        <row r="16452">
          <cell r="A16452" t="str">
            <v>131190091All</v>
          </cell>
          <cell r="B16452">
            <v>45</v>
          </cell>
        </row>
        <row r="16453">
          <cell r="A16453" t="str">
            <v>131210091All</v>
          </cell>
          <cell r="B16453">
            <v>45</v>
          </cell>
        </row>
        <row r="16454">
          <cell r="A16454" t="str">
            <v>131230091All</v>
          </cell>
          <cell r="B16454">
            <v>45</v>
          </cell>
        </row>
        <row r="16455">
          <cell r="A16455" t="str">
            <v>131250091All</v>
          </cell>
          <cell r="B16455">
            <v>45</v>
          </cell>
        </row>
        <row r="16456">
          <cell r="A16456" t="str">
            <v>131270091All</v>
          </cell>
          <cell r="B16456">
            <v>45</v>
          </cell>
        </row>
        <row r="16457">
          <cell r="A16457" t="str">
            <v>131290091All</v>
          </cell>
          <cell r="B16457">
            <v>45</v>
          </cell>
        </row>
        <row r="16458">
          <cell r="A16458" t="str">
            <v>131310091All</v>
          </cell>
          <cell r="B16458">
            <v>45</v>
          </cell>
        </row>
        <row r="16459">
          <cell r="A16459" t="str">
            <v>131330091All</v>
          </cell>
          <cell r="B16459">
            <v>45</v>
          </cell>
        </row>
        <row r="16460">
          <cell r="A16460" t="str">
            <v>131350091All</v>
          </cell>
          <cell r="B16460">
            <v>45</v>
          </cell>
        </row>
        <row r="16461">
          <cell r="A16461" t="str">
            <v>131370091All</v>
          </cell>
          <cell r="B16461">
            <v>45</v>
          </cell>
        </row>
        <row r="16462">
          <cell r="A16462" t="str">
            <v>131390091All</v>
          </cell>
          <cell r="B16462">
            <v>45</v>
          </cell>
        </row>
        <row r="16463">
          <cell r="A16463" t="str">
            <v>131410091All</v>
          </cell>
          <cell r="B16463">
            <v>45</v>
          </cell>
        </row>
        <row r="16464">
          <cell r="A16464" t="str">
            <v>131430091All</v>
          </cell>
          <cell r="B16464">
            <v>45</v>
          </cell>
        </row>
        <row r="16465">
          <cell r="A16465" t="str">
            <v>131450091All</v>
          </cell>
          <cell r="B16465">
            <v>45</v>
          </cell>
        </row>
        <row r="16466">
          <cell r="A16466" t="str">
            <v>131470091All</v>
          </cell>
          <cell r="B16466">
            <v>45</v>
          </cell>
        </row>
        <row r="16467">
          <cell r="A16467" t="str">
            <v>131490091All</v>
          </cell>
          <cell r="B16467">
            <v>45</v>
          </cell>
        </row>
        <row r="16468">
          <cell r="A16468" t="str">
            <v>131510091All</v>
          </cell>
          <cell r="B16468">
            <v>45</v>
          </cell>
        </row>
        <row r="16469">
          <cell r="A16469" t="str">
            <v>131530091All</v>
          </cell>
          <cell r="B16469">
            <v>45</v>
          </cell>
        </row>
        <row r="16470">
          <cell r="A16470" t="str">
            <v>131550091All</v>
          </cell>
          <cell r="B16470">
            <v>45</v>
          </cell>
        </row>
        <row r="16471">
          <cell r="A16471" t="str">
            <v>131570091All</v>
          </cell>
          <cell r="B16471">
            <v>45</v>
          </cell>
        </row>
        <row r="16472">
          <cell r="A16472" t="str">
            <v>131590091All</v>
          </cell>
          <cell r="B16472">
            <v>45</v>
          </cell>
        </row>
        <row r="16473">
          <cell r="A16473" t="str">
            <v>131610091All</v>
          </cell>
          <cell r="B16473">
            <v>45</v>
          </cell>
        </row>
        <row r="16474">
          <cell r="A16474" t="str">
            <v>131630091All</v>
          </cell>
          <cell r="B16474">
            <v>45</v>
          </cell>
        </row>
        <row r="16475">
          <cell r="A16475" t="str">
            <v>131650091All</v>
          </cell>
          <cell r="B16475">
            <v>45</v>
          </cell>
        </row>
        <row r="16476">
          <cell r="A16476" t="str">
            <v>131670091All</v>
          </cell>
          <cell r="B16476">
            <v>45</v>
          </cell>
        </row>
        <row r="16477">
          <cell r="A16477" t="str">
            <v>131690091All</v>
          </cell>
          <cell r="B16477">
            <v>45</v>
          </cell>
        </row>
        <row r="16478">
          <cell r="A16478" t="str">
            <v>131710091All</v>
          </cell>
          <cell r="B16478">
            <v>45</v>
          </cell>
        </row>
        <row r="16479">
          <cell r="A16479" t="str">
            <v>131730091All</v>
          </cell>
          <cell r="B16479">
            <v>45</v>
          </cell>
        </row>
        <row r="16480">
          <cell r="A16480" t="str">
            <v>131750091All</v>
          </cell>
          <cell r="B16480">
            <v>45</v>
          </cell>
        </row>
        <row r="16481">
          <cell r="A16481" t="str">
            <v>131770091All</v>
          </cell>
          <cell r="B16481">
            <v>45</v>
          </cell>
        </row>
        <row r="16482">
          <cell r="A16482" t="str">
            <v>131790091All</v>
          </cell>
          <cell r="B16482">
            <v>45</v>
          </cell>
        </row>
        <row r="16483">
          <cell r="A16483" t="str">
            <v>131810091All</v>
          </cell>
          <cell r="B16483">
            <v>45</v>
          </cell>
        </row>
        <row r="16484">
          <cell r="A16484" t="str">
            <v>131830091All</v>
          </cell>
          <cell r="B16484">
            <v>45</v>
          </cell>
        </row>
        <row r="16485">
          <cell r="A16485" t="str">
            <v>131850091All</v>
          </cell>
          <cell r="B16485">
            <v>45</v>
          </cell>
        </row>
        <row r="16486">
          <cell r="A16486" t="str">
            <v>131870091All</v>
          </cell>
          <cell r="B16486">
            <v>45</v>
          </cell>
        </row>
        <row r="16487">
          <cell r="A16487" t="str">
            <v>131890091All</v>
          </cell>
          <cell r="B16487">
            <v>45</v>
          </cell>
        </row>
        <row r="16488">
          <cell r="A16488" t="str">
            <v>131910091All</v>
          </cell>
          <cell r="B16488">
            <v>45</v>
          </cell>
        </row>
        <row r="16489">
          <cell r="A16489" t="str">
            <v>131930091All</v>
          </cell>
          <cell r="B16489">
            <v>45</v>
          </cell>
        </row>
        <row r="16490">
          <cell r="A16490" t="str">
            <v>131950091All</v>
          </cell>
          <cell r="B16490">
            <v>45</v>
          </cell>
        </row>
        <row r="16491">
          <cell r="A16491" t="str">
            <v>131970091All</v>
          </cell>
          <cell r="B16491">
            <v>45</v>
          </cell>
        </row>
        <row r="16492">
          <cell r="A16492" t="str">
            <v>131990091All</v>
          </cell>
          <cell r="B16492">
            <v>45</v>
          </cell>
        </row>
        <row r="16493">
          <cell r="A16493" t="str">
            <v>132010091All</v>
          </cell>
          <cell r="B16493">
            <v>45</v>
          </cell>
        </row>
        <row r="16494">
          <cell r="A16494" t="str">
            <v>132050091All</v>
          </cell>
          <cell r="B16494">
            <v>45</v>
          </cell>
        </row>
        <row r="16495">
          <cell r="A16495" t="str">
            <v>132070091All</v>
          </cell>
          <cell r="B16495">
            <v>45</v>
          </cell>
        </row>
        <row r="16496">
          <cell r="A16496" t="str">
            <v>132090091All</v>
          </cell>
          <cell r="B16496">
            <v>45</v>
          </cell>
        </row>
        <row r="16497">
          <cell r="A16497" t="str">
            <v>132110091All</v>
          </cell>
          <cell r="B16497">
            <v>45</v>
          </cell>
        </row>
        <row r="16498">
          <cell r="A16498" t="str">
            <v>132130091All</v>
          </cell>
          <cell r="B16498">
            <v>45</v>
          </cell>
        </row>
        <row r="16499">
          <cell r="A16499" t="str">
            <v>132150091All</v>
          </cell>
          <cell r="B16499">
            <v>45</v>
          </cell>
        </row>
        <row r="16500">
          <cell r="A16500" t="str">
            <v>132170091All</v>
          </cell>
          <cell r="B16500">
            <v>45</v>
          </cell>
        </row>
        <row r="16501">
          <cell r="A16501" t="str">
            <v>132190091All</v>
          </cell>
          <cell r="B16501">
            <v>45</v>
          </cell>
        </row>
        <row r="16502">
          <cell r="A16502" t="str">
            <v>132210091All</v>
          </cell>
          <cell r="B16502">
            <v>45</v>
          </cell>
        </row>
        <row r="16503">
          <cell r="A16503" t="str">
            <v>132230091All</v>
          </cell>
          <cell r="B16503">
            <v>45</v>
          </cell>
        </row>
        <row r="16504">
          <cell r="A16504" t="str">
            <v>132250091All</v>
          </cell>
          <cell r="B16504">
            <v>45</v>
          </cell>
        </row>
        <row r="16505">
          <cell r="A16505" t="str">
            <v>132270091All</v>
          </cell>
          <cell r="B16505">
            <v>45</v>
          </cell>
        </row>
        <row r="16506">
          <cell r="A16506" t="str">
            <v>132290091All</v>
          </cell>
          <cell r="B16506">
            <v>45</v>
          </cell>
        </row>
        <row r="16507">
          <cell r="A16507" t="str">
            <v>132310091All</v>
          </cell>
          <cell r="B16507">
            <v>45</v>
          </cell>
        </row>
        <row r="16508">
          <cell r="A16508" t="str">
            <v>132330091All</v>
          </cell>
          <cell r="B16508">
            <v>45</v>
          </cell>
        </row>
        <row r="16509">
          <cell r="A16509" t="str">
            <v>132350091All</v>
          </cell>
          <cell r="B16509">
            <v>45</v>
          </cell>
        </row>
        <row r="16510">
          <cell r="A16510" t="str">
            <v>132370091All</v>
          </cell>
          <cell r="B16510">
            <v>45</v>
          </cell>
        </row>
        <row r="16511">
          <cell r="A16511" t="str">
            <v>132390091All</v>
          </cell>
          <cell r="B16511">
            <v>45</v>
          </cell>
        </row>
        <row r="16512">
          <cell r="A16512" t="str">
            <v>132410091All</v>
          </cell>
          <cell r="B16512">
            <v>45</v>
          </cell>
        </row>
        <row r="16513">
          <cell r="A16513" t="str">
            <v>132430091All</v>
          </cell>
          <cell r="B16513">
            <v>45</v>
          </cell>
        </row>
        <row r="16514">
          <cell r="A16514" t="str">
            <v>132450091All</v>
          </cell>
          <cell r="B16514">
            <v>45</v>
          </cell>
        </row>
        <row r="16515">
          <cell r="A16515" t="str">
            <v>132470091All</v>
          </cell>
          <cell r="B16515">
            <v>45</v>
          </cell>
        </row>
        <row r="16516">
          <cell r="A16516" t="str">
            <v>132490091All</v>
          </cell>
          <cell r="B16516">
            <v>45</v>
          </cell>
        </row>
        <row r="16517">
          <cell r="A16517" t="str">
            <v>132510091All</v>
          </cell>
          <cell r="B16517">
            <v>45</v>
          </cell>
        </row>
        <row r="16518">
          <cell r="A16518" t="str">
            <v>132530091All</v>
          </cell>
          <cell r="B16518">
            <v>45</v>
          </cell>
        </row>
        <row r="16519">
          <cell r="A16519" t="str">
            <v>132550091All</v>
          </cell>
          <cell r="B16519">
            <v>45</v>
          </cell>
        </row>
        <row r="16520">
          <cell r="A16520" t="str">
            <v>132570091All</v>
          </cell>
          <cell r="B16520">
            <v>45</v>
          </cell>
        </row>
        <row r="16521">
          <cell r="A16521" t="str">
            <v>132590091All</v>
          </cell>
          <cell r="B16521">
            <v>45</v>
          </cell>
        </row>
        <row r="16522">
          <cell r="A16522" t="str">
            <v>132610091All</v>
          </cell>
          <cell r="B16522">
            <v>45</v>
          </cell>
        </row>
        <row r="16523">
          <cell r="A16523" t="str">
            <v>132630091All</v>
          </cell>
          <cell r="B16523">
            <v>45</v>
          </cell>
        </row>
        <row r="16524">
          <cell r="A16524" t="str">
            <v>132650091All</v>
          </cell>
          <cell r="B16524">
            <v>45</v>
          </cell>
        </row>
        <row r="16525">
          <cell r="A16525" t="str">
            <v>132670091All</v>
          </cell>
          <cell r="B16525">
            <v>45</v>
          </cell>
        </row>
        <row r="16526">
          <cell r="A16526" t="str">
            <v>132690091All</v>
          </cell>
          <cell r="B16526">
            <v>45</v>
          </cell>
        </row>
        <row r="16527">
          <cell r="A16527" t="str">
            <v>132710091All</v>
          </cell>
          <cell r="B16527">
            <v>45</v>
          </cell>
        </row>
        <row r="16528">
          <cell r="A16528" t="str">
            <v>132730091All</v>
          </cell>
          <cell r="B16528">
            <v>45</v>
          </cell>
        </row>
        <row r="16529">
          <cell r="A16529" t="str">
            <v>132750091All</v>
          </cell>
          <cell r="B16529">
            <v>45</v>
          </cell>
        </row>
        <row r="16530">
          <cell r="A16530" t="str">
            <v>132770091All</v>
          </cell>
          <cell r="B16530">
            <v>45</v>
          </cell>
        </row>
        <row r="16531">
          <cell r="A16531" t="str">
            <v>132790091All</v>
          </cell>
          <cell r="B16531">
            <v>45</v>
          </cell>
        </row>
        <row r="16532">
          <cell r="A16532" t="str">
            <v>132810091All</v>
          </cell>
          <cell r="B16532">
            <v>45</v>
          </cell>
        </row>
        <row r="16533">
          <cell r="A16533" t="str">
            <v>132830091All</v>
          </cell>
          <cell r="B16533">
            <v>45</v>
          </cell>
        </row>
        <row r="16534">
          <cell r="A16534" t="str">
            <v>132850091All</v>
          </cell>
          <cell r="B16534">
            <v>45</v>
          </cell>
        </row>
        <row r="16535">
          <cell r="A16535" t="str">
            <v>132870091All</v>
          </cell>
          <cell r="B16535">
            <v>45</v>
          </cell>
        </row>
        <row r="16536">
          <cell r="A16536" t="str">
            <v>132890091All</v>
          </cell>
          <cell r="B16536">
            <v>45</v>
          </cell>
        </row>
        <row r="16537">
          <cell r="A16537" t="str">
            <v>132910091All</v>
          </cell>
          <cell r="B16537">
            <v>45</v>
          </cell>
        </row>
        <row r="16538">
          <cell r="A16538" t="str">
            <v>132930091All</v>
          </cell>
          <cell r="B16538">
            <v>45</v>
          </cell>
        </row>
        <row r="16539">
          <cell r="A16539" t="str">
            <v>132950091All</v>
          </cell>
          <cell r="B16539">
            <v>45</v>
          </cell>
        </row>
        <row r="16540">
          <cell r="A16540" t="str">
            <v>132970091All</v>
          </cell>
          <cell r="B16540">
            <v>45</v>
          </cell>
        </row>
        <row r="16541">
          <cell r="A16541" t="str">
            <v>132990091All</v>
          </cell>
          <cell r="B16541">
            <v>45</v>
          </cell>
        </row>
        <row r="16542">
          <cell r="A16542" t="str">
            <v>133010091All</v>
          </cell>
          <cell r="B16542">
            <v>45</v>
          </cell>
        </row>
        <row r="16543">
          <cell r="A16543" t="str">
            <v>133030091All</v>
          </cell>
          <cell r="B16543">
            <v>45</v>
          </cell>
        </row>
        <row r="16544">
          <cell r="A16544" t="str">
            <v>133050091All</v>
          </cell>
          <cell r="B16544">
            <v>45</v>
          </cell>
        </row>
        <row r="16545">
          <cell r="A16545" t="str">
            <v>133070091All</v>
          </cell>
          <cell r="B16545">
            <v>45</v>
          </cell>
        </row>
        <row r="16546">
          <cell r="A16546" t="str">
            <v>133090091All</v>
          </cell>
          <cell r="B16546">
            <v>45</v>
          </cell>
        </row>
        <row r="16547">
          <cell r="A16547" t="str">
            <v>133110091All</v>
          </cell>
          <cell r="B16547">
            <v>45</v>
          </cell>
        </row>
        <row r="16548">
          <cell r="A16548" t="str">
            <v>133130091All</v>
          </cell>
          <cell r="B16548">
            <v>45</v>
          </cell>
        </row>
        <row r="16549">
          <cell r="A16549" t="str">
            <v>133150091All</v>
          </cell>
          <cell r="B16549">
            <v>45</v>
          </cell>
        </row>
        <row r="16550">
          <cell r="A16550" t="str">
            <v>133170091All</v>
          </cell>
          <cell r="B16550">
            <v>45</v>
          </cell>
        </row>
        <row r="16551">
          <cell r="A16551" t="str">
            <v>133190091All</v>
          </cell>
          <cell r="B16551">
            <v>45</v>
          </cell>
        </row>
        <row r="16552">
          <cell r="A16552" t="str">
            <v>133210091All</v>
          </cell>
          <cell r="B16552">
            <v>45</v>
          </cell>
        </row>
        <row r="16553">
          <cell r="A16553" t="str">
            <v>180450051All</v>
          </cell>
          <cell r="B16553">
            <v>45</v>
          </cell>
        </row>
        <row r="16554">
          <cell r="A16554" t="str">
            <v>180910051Nonirrigated</v>
          </cell>
          <cell r="B16554">
            <v>45</v>
          </cell>
        </row>
        <row r="16555">
          <cell r="A16555" t="str">
            <v>260390011All</v>
          </cell>
          <cell r="B16555">
            <v>45</v>
          </cell>
        </row>
        <row r="16556">
          <cell r="A16556" t="str">
            <v>261350011All</v>
          </cell>
          <cell r="B16556">
            <v>45</v>
          </cell>
        </row>
        <row r="16557">
          <cell r="A16557" t="str">
            <v>261430011All</v>
          </cell>
          <cell r="B16557">
            <v>45</v>
          </cell>
        </row>
        <row r="16558">
          <cell r="A16558" t="str">
            <v>310090051All</v>
          </cell>
          <cell r="B16558">
            <v>45</v>
          </cell>
        </row>
        <row r="16559">
          <cell r="A16559" t="str">
            <v>310570016Irrigated</v>
          </cell>
          <cell r="B16559">
            <v>45</v>
          </cell>
        </row>
        <row r="16560">
          <cell r="A16560" t="str">
            <v>340010091All</v>
          </cell>
          <cell r="B16560">
            <v>45</v>
          </cell>
        </row>
        <row r="16561">
          <cell r="A16561" t="str">
            <v>340050091All</v>
          </cell>
          <cell r="B16561">
            <v>45</v>
          </cell>
        </row>
        <row r="16562">
          <cell r="A16562" t="str">
            <v>340070091All</v>
          </cell>
          <cell r="B16562">
            <v>45</v>
          </cell>
        </row>
        <row r="16563">
          <cell r="A16563" t="str">
            <v>340090091All</v>
          </cell>
          <cell r="B16563">
            <v>45</v>
          </cell>
        </row>
        <row r="16564">
          <cell r="A16564" t="str">
            <v>380010041All</v>
          </cell>
          <cell r="B16564">
            <v>45</v>
          </cell>
        </row>
        <row r="16565">
          <cell r="A16565" t="str">
            <v>380070041All</v>
          </cell>
          <cell r="B16565">
            <v>45</v>
          </cell>
        </row>
        <row r="16566">
          <cell r="A16566" t="str">
            <v>380330041All</v>
          </cell>
          <cell r="B16566">
            <v>45</v>
          </cell>
        </row>
        <row r="16567">
          <cell r="A16567" t="str">
            <v>380850041All</v>
          </cell>
          <cell r="B16567">
            <v>45</v>
          </cell>
        </row>
        <row r="16568">
          <cell r="A16568" t="str">
            <v>380850041Nonirrigated</v>
          </cell>
          <cell r="B16568">
            <v>45</v>
          </cell>
        </row>
        <row r="16569">
          <cell r="A16569" t="str">
            <v>380870041All</v>
          </cell>
          <cell r="B16569">
            <v>45</v>
          </cell>
        </row>
        <row r="16570">
          <cell r="A16570" t="str">
            <v>400770041All</v>
          </cell>
          <cell r="B16570">
            <v>45</v>
          </cell>
        </row>
        <row r="16571">
          <cell r="A16571" t="str">
            <v>401530041All</v>
          </cell>
          <cell r="B16571">
            <v>45</v>
          </cell>
        </row>
        <row r="16572">
          <cell r="A16572" t="str">
            <v>560410091All</v>
          </cell>
          <cell r="B16572">
            <v>45</v>
          </cell>
        </row>
        <row r="16573">
          <cell r="A16573" t="str">
            <v>510090011All</v>
          </cell>
          <cell r="B16573">
            <v>44.8</v>
          </cell>
        </row>
        <row r="16574">
          <cell r="A16574" t="str">
            <v>510130011All</v>
          </cell>
          <cell r="B16574">
            <v>44.8</v>
          </cell>
        </row>
        <row r="16575">
          <cell r="A16575" t="str">
            <v>510210011All</v>
          </cell>
          <cell r="B16575">
            <v>44.8</v>
          </cell>
        </row>
        <row r="16576">
          <cell r="A16576" t="str">
            <v>510270011All</v>
          </cell>
          <cell r="B16576">
            <v>44.8</v>
          </cell>
        </row>
        <row r="16577">
          <cell r="A16577" t="str">
            <v>510350011All</v>
          </cell>
          <cell r="B16577">
            <v>44.8</v>
          </cell>
        </row>
        <row r="16578">
          <cell r="A16578" t="str">
            <v>510450011All</v>
          </cell>
          <cell r="B16578">
            <v>44.8</v>
          </cell>
        </row>
        <row r="16579">
          <cell r="A16579" t="str">
            <v>510510011All</v>
          </cell>
          <cell r="B16579">
            <v>44.8</v>
          </cell>
        </row>
        <row r="16580">
          <cell r="A16580" t="str">
            <v>510590011All</v>
          </cell>
          <cell r="B16580">
            <v>44.8</v>
          </cell>
        </row>
        <row r="16581">
          <cell r="A16581" t="str">
            <v>510630011All</v>
          </cell>
          <cell r="B16581">
            <v>44.8</v>
          </cell>
        </row>
        <row r="16582">
          <cell r="A16582" t="str">
            <v>510710011All</v>
          </cell>
          <cell r="B16582">
            <v>44.8</v>
          </cell>
        </row>
        <row r="16583">
          <cell r="A16583" t="str">
            <v>510770011All</v>
          </cell>
          <cell r="B16583">
            <v>44.8</v>
          </cell>
        </row>
        <row r="16584">
          <cell r="A16584" t="str">
            <v>510790011All</v>
          </cell>
          <cell r="B16584">
            <v>44.8</v>
          </cell>
        </row>
        <row r="16585">
          <cell r="A16585" t="str">
            <v>511050011All</v>
          </cell>
          <cell r="B16585">
            <v>44.8</v>
          </cell>
        </row>
        <row r="16586">
          <cell r="A16586" t="str">
            <v>511550011All</v>
          </cell>
          <cell r="B16586">
            <v>44.8</v>
          </cell>
        </row>
        <row r="16587">
          <cell r="A16587" t="str">
            <v>511610011All</v>
          </cell>
          <cell r="B16587">
            <v>44.8</v>
          </cell>
        </row>
        <row r="16588">
          <cell r="A16588" t="str">
            <v>511670011All</v>
          </cell>
          <cell r="B16588">
            <v>44.8</v>
          </cell>
        </row>
        <row r="16589">
          <cell r="A16589" t="str">
            <v>511690011All</v>
          </cell>
          <cell r="B16589">
            <v>44.8</v>
          </cell>
        </row>
        <row r="16590">
          <cell r="A16590" t="str">
            <v>511730011All</v>
          </cell>
          <cell r="B16590">
            <v>44.8</v>
          </cell>
        </row>
        <row r="16591">
          <cell r="A16591" t="str">
            <v>511850011All</v>
          </cell>
          <cell r="B16591">
            <v>44.8</v>
          </cell>
        </row>
        <row r="16592">
          <cell r="A16592" t="str">
            <v>511870011All</v>
          </cell>
          <cell r="B16592">
            <v>44.8</v>
          </cell>
        </row>
        <row r="16593">
          <cell r="A16593" t="str">
            <v>511950011All</v>
          </cell>
          <cell r="B16593">
            <v>44.8</v>
          </cell>
        </row>
        <row r="16594">
          <cell r="A16594" t="str">
            <v>511990011All</v>
          </cell>
          <cell r="B16594">
            <v>44.8</v>
          </cell>
        </row>
        <row r="16595">
          <cell r="A16595" t="str">
            <v>515100011All</v>
          </cell>
          <cell r="B16595">
            <v>44.8</v>
          </cell>
        </row>
        <row r="16596">
          <cell r="A16596" t="str">
            <v>516000011All</v>
          </cell>
          <cell r="B16596">
            <v>44.8</v>
          </cell>
        </row>
        <row r="16597">
          <cell r="A16597" t="str">
            <v>516100011All</v>
          </cell>
          <cell r="B16597">
            <v>44.8</v>
          </cell>
        </row>
        <row r="16598">
          <cell r="A16598" t="str">
            <v>516500011All</v>
          </cell>
          <cell r="B16598">
            <v>44.8</v>
          </cell>
        </row>
        <row r="16599">
          <cell r="A16599" t="str">
            <v>516830011All</v>
          </cell>
          <cell r="B16599">
            <v>44.8</v>
          </cell>
        </row>
        <row r="16600">
          <cell r="A16600" t="str">
            <v>516850011All</v>
          </cell>
          <cell r="B16600">
            <v>44.8</v>
          </cell>
        </row>
        <row r="16601">
          <cell r="A16601" t="str">
            <v>517000011All</v>
          </cell>
          <cell r="B16601">
            <v>44.8</v>
          </cell>
        </row>
        <row r="16602">
          <cell r="A16602" t="str">
            <v>517100011All</v>
          </cell>
          <cell r="B16602">
            <v>44.8</v>
          </cell>
        </row>
        <row r="16603">
          <cell r="A16603" t="str">
            <v>517200011All</v>
          </cell>
          <cell r="B16603">
            <v>44.8</v>
          </cell>
        </row>
        <row r="16604">
          <cell r="A16604" t="str">
            <v>250030011All</v>
          </cell>
          <cell r="B16604">
            <v>44.7</v>
          </cell>
        </row>
        <row r="16605">
          <cell r="A16605" t="str">
            <v>250050011All</v>
          </cell>
          <cell r="B16605">
            <v>44.7</v>
          </cell>
        </row>
        <row r="16606">
          <cell r="A16606" t="str">
            <v>250070011All</v>
          </cell>
          <cell r="B16606">
            <v>44.7</v>
          </cell>
        </row>
        <row r="16607">
          <cell r="A16607" t="str">
            <v>250110011All</v>
          </cell>
          <cell r="B16607">
            <v>44.7</v>
          </cell>
        </row>
        <row r="16608">
          <cell r="A16608" t="str">
            <v>250130011All</v>
          </cell>
          <cell r="B16608">
            <v>44.7</v>
          </cell>
        </row>
        <row r="16609">
          <cell r="A16609" t="str">
            <v>250150011All</v>
          </cell>
          <cell r="B16609">
            <v>44.7</v>
          </cell>
        </row>
        <row r="16610">
          <cell r="A16610" t="str">
            <v>250170011All</v>
          </cell>
          <cell r="B16610">
            <v>44.7</v>
          </cell>
        </row>
        <row r="16611">
          <cell r="A16611" t="str">
            <v>250230011All</v>
          </cell>
          <cell r="B16611">
            <v>44.7</v>
          </cell>
        </row>
        <row r="16612">
          <cell r="A16612" t="str">
            <v>250270011All</v>
          </cell>
          <cell r="B16612">
            <v>44.7</v>
          </cell>
        </row>
        <row r="16613">
          <cell r="A16613" t="str">
            <v>010170011All</v>
          </cell>
          <cell r="B16613">
            <v>44</v>
          </cell>
        </row>
        <row r="16614">
          <cell r="A16614" t="str">
            <v>010250011All</v>
          </cell>
          <cell r="B16614">
            <v>44</v>
          </cell>
        </row>
        <row r="16615">
          <cell r="A16615" t="str">
            <v>010270011All</v>
          </cell>
          <cell r="B16615">
            <v>44</v>
          </cell>
        </row>
        <row r="16616">
          <cell r="A16616" t="str">
            <v>010370011All</v>
          </cell>
          <cell r="B16616">
            <v>44</v>
          </cell>
        </row>
        <row r="16617">
          <cell r="A16617" t="str">
            <v>010570011All</v>
          </cell>
          <cell r="B16617">
            <v>44</v>
          </cell>
        </row>
        <row r="16618">
          <cell r="A16618" t="str">
            <v>010730011All</v>
          </cell>
          <cell r="B16618">
            <v>44</v>
          </cell>
        </row>
        <row r="16619">
          <cell r="A16619" t="str">
            <v>011230011All</v>
          </cell>
          <cell r="B16619">
            <v>44</v>
          </cell>
        </row>
        <row r="16620">
          <cell r="A16620" t="str">
            <v>011270011All</v>
          </cell>
          <cell r="B16620">
            <v>44</v>
          </cell>
        </row>
        <row r="16621">
          <cell r="A16621" t="str">
            <v>060170011All</v>
          </cell>
          <cell r="B16621">
            <v>44</v>
          </cell>
        </row>
        <row r="16622">
          <cell r="A16622" t="str">
            <v>060410016All</v>
          </cell>
          <cell r="B16622">
            <v>44</v>
          </cell>
        </row>
        <row r="16623">
          <cell r="A16623" t="str">
            <v>060850016All</v>
          </cell>
          <cell r="B16623">
            <v>44</v>
          </cell>
        </row>
        <row r="16624">
          <cell r="A16624" t="str">
            <v>061110016All</v>
          </cell>
          <cell r="B16624">
            <v>44</v>
          </cell>
        </row>
        <row r="16625">
          <cell r="A16625" t="str">
            <v>130250016All</v>
          </cell>
          <cell r="B16625">
            <v>44</v>
          </cell>
        </row>
        <row r="16626">
          <cell r="A16626" t="str">
            <v>130650051All</v>
          </cell>
          <cell r="B16626">
            <v>44</v>
          </cell>
        </row>
        <row r="16627">
          <cell r="A16627" t="str">
            <v>130710051All</v>
          </cell>
          <cell r="B16627">
            <v>44</v>
          </cell>
        </row>
        <row r="16628">
          <cell r="A16628" t="str">
            <v>131730051All</v>
          </cell>
          <cell r="B16628">
            <v>44</v>
          </cell>
        </row>
        <row r="16629">
          <cell r="A16629" t="str">
            <v>132390051All</v>
          </cell>
          <cell r="B16629">
            <v>44</v>
          </cell>
        </row>
        <row r="16630">
          <cell r="A16630" t="str">
            <v>180190051All</v>
          </cell>
          <cell r="B16630">
            <v>44</v>
          </cell>
        </row>
        <row r="16631">
          <cell r="A16631" t="str">
            <v>181430051All</v>
          </cell>
          <cell r="B16631">
            <v>44</v>
          </cell>
        </row>
        <row r="16632">
          <cell r="A16632" t="str">
            <v>210050011All</v>
          </cell>
          <cell r="B16632">
            <v>44</v>
          </cell>
        </row>
        <row r="16633">
          <cell r="A16633" t="str">
            <v>210110011All</v>
          </cell>
          <cell r="B16633">
            <v>44</v>
          </cell>
        </row>
        <row r="16634">
          <cell r="A16634" t="str">
            <v>210130011All</v>
          </cell>
          <cell r="B16634">
            <v>44</v>
          </cell>
        </row>
        <row r="16635">
          <cell r="A16635" t="str">
            <v>210150011All</v>
          </cell>
          <cell r="B16635">
            <v>44</v>
          </cell>
        </row>
        <row r="16636">
          <cell r="A16636" t="str">
            <v>210190011All</v>
          </cell>
          <cell r="B16636">
            <v>44</v>
          </cell>
        </row>
        <row r="16637">
          <cell r="A16637" t="str">
            <v>210230011All</v>
          </cell>
          <cell r="B16637">
            <v>44</v>
          </cell>
        </row>
        <row r="16638">
          <cell r="A16638" t="str">
            <v>210250011All</v>
          </cell>
          <cell r="B16638">
            <v>44</v>
          </cell>
        </row>
        <row r="16639">
          <cell r="A16639" t="str">
            <v>210370011All</v>
          </cell>
          <cell r="B16639">
            <v>44</v>
          </cell>
        </row>
        <row r="16640">
          <cell r="A16640" t="str">
            <v>210410011All</v>
          </cell>
          <cell r="B16640">
            <v>44</v>
          </cell>
        </row>
        <row r="16641">
          <cell r="A16641" t="str">
            <v>210430011All</v>
          </cell>
          <cell r="B16641">
            <v>44</v>
          </cell>
        </row>
        <row r="16642">
          <cell r="A16642" t="str">
            <v>210450011All</v>
          </cell>
          <cell r="B16642">
            <v>44</v>
          </cell>
        </row>
        <row r="16643">
          <cell r="A16643" t="str">
            <v>210510011All</v>
          </cell>
          <cell r="B16643">
            <v>44</v>
          </cell>
        </row>
        <row r="16644">
          <cell r="A16644" t="str">
            <v>210530011All</v>
          </cell>
          <cell r="B16644">
            <v>44</v>
          </cell>
        </row>
        <row r="16645">
          <cell r="A16645" t="str">
            <v>210570011All</v>
          </cell>
          <cell r="B16645">
            <v>44</v>
          </cell>
        </row>
        <row r="16646">
          <cell r="A16646" t="str">
            <v>210630011All</v>
          </cell>
          <cell r="B16646">
            <v>44</v>
          </cell>
        </row>
        <row r="16647">
          <cell r="A16647" t="str">
            <v>210650011All</v>
          </cell>
          <cell r="B16647">
            <v>44</v>
          </cell>
        </row>
        <row r="16648">
          <cell r="A16648" t="str">
            <v>210710011All</v>
          </cell>
          <cell r="B16648">
            <v>44</v>
          </cell>
        </row>
        <row r="16649">
          <cell r="A16649" t="str">
            <v>210770011All</v>
          </cell>
          <cell r="B16649">
            <v>44</v>
          </cell>
        </row>
        <row r="16650">
          <cell r="A16650" t="str">
            <v>210790011All</v>
          </cell>
          <cell r="B16650">
            <v>44</v>
          </cell>
        </row>
        <row r="16651">
          <cell r="A16651" t="str">
            <v>210810011All</v>
          </cell>
          <cell r="B16651">
            <v>44</v>
          </cell>
        </row>
        <row r="16652">
          <cell r="A16652" t="str">
            <v>210890011All</v>
          </cell>
          <cell r="B16652">
            <v>44</v>
          </cell>
        </row>
        <row r="16653">
          <cell r="A16653" t="str">
            <v>210950011All</v>
          </cell>
          <cell r="B16653">
            <v>44</v>
          </cell>
        </row>
        <row r="16654">
          <cell r="A16654" t="str">
            <v>211090011All</v>
          </cell>
          <cell r="B16654">
            <v>44</v>
          </cell>
        </row>
        <row r="16655">
          <cell r="A16655" t="str">
            <v>211130011All</v>
          </cell>
          <cell r="B16655">
            <v>44</v>
          </cell>
        </row>
        <row r="16656">
          <cell r="A16656" t="str">
            <v>211150011All</v>
          </cell>
          <cell r="B16656">
            <v>44</v>
          </cell>
        </row>
        <row r="16657">
          <cell r="A16657" t="str">
            <v>211170011All</v>
          </cell>
          <cell r="B16657">
            <v>44</v>
          </cell>
        </row>
        <row r="16658">
          <cell r="A16658" t="str">
            <v>211190011All</v>
          </cell>
          <cell r="B16658">
            <v>44</v>
          </cell>
        </row>
        <row r="16659">
          <cell r="A16659" t="str">
            <v>211210011All</v>
          </cell>
          <cell r="B16659">
            <v>44</v>
          </cell>
        </row>
        <row r="16660">
          <cell r="A16660" t="str">
            <v>211250011All</v>
          </cell>
          <cell r="B16660">
            <v>44</v>
          </cell>
        </row>
        <row r="16661">
          <cell r="A16661" t="str">
            <v>211270011All</v>
          </cell>
          <cell r="B16661">
            <v>44</v>
          </cell>
        </row>
        <row r="16662">
          <cell r="A16662" t="str">
            <v>211290011All</v>
          </cell>
          <cell r="B16662">
            <v>44</v>
          </cell>
        </row>
        <row r="16663">
          <cell r="A16663" t="str">
            <v>211310011All</v>
          </cell>
          <cell r="B16663">
            <v>44</v>
          </cell>
        </row>
        <row r="16664">
          <cell r="A16664" t="str">
            <v>211330011All</v>
          </cell>
          <cell r="B16664">
            <v>44</v>
          </cell>
        </row>
        <row r="16665">
          <cell r="A16665" t="str">
            <v>211370011All</v>
          </cell>
          <cell r="B16665">
            <v>44</v>
          </cell>
        </row>
        <row r="16666">
          <cell r="A16666" t="str">
            <v>211470011All</v>
          </cell>
          <cell r="B16666">
            <v>44</v>
          </cell>
        </row>
        <row r="16667">
          <cell r="A16667" t="str">
            <v>211510011All</v>
          </cell>
          <cell r="B16667">
            <v>44</v>
          </cell>
        </row>
        <row r="16668">
          <cell r="A16668" t="str">
            <v>211530011All</v>
          </cell>
          <cell r="B16668">
            <v>44</v>
          </cell>
        </row>
        <row r="16669">
          <cell r="A16669" t="str">
            <v>211590011All</v>
          </cell>
          <cell r="B16669">
            <v>44</v>
          </cell>
        </row>
        <row r="16670">
          <cell r="A16670" t="str">
            <v>211650011All</v>
          </cell>
          <cell r="B16670">
            <v>44</v>
          </cell>
        </row>
        <row r="16671">
          <cell r="A16671" t="str">
            <v>211690011All</v>
          </cell>
          <cell r="B16671">
            <v>44</v>
          </cell>
        </row>
        <row r="16672">
          <cell r="A16672" t="str">
            <v>211710011All</v>
          </cell>
          <cell r="B16672">
            <v>44</v>
          </cell>
        </row>
        <row r="16673">
          <cell r="A16673" t="str">
            <v>211750011All</v>
          </cell>
          <cell r="B16673">
            <v>44</v>
          </cell>
        </row>
        <row r="16674">
          <cell r="A16674" t="str">
            <v>211870011All</v>
          </cell>
          <cell r="B16674">
            <v>44</v>
          </cell>
        </row>
        <row r="16675">
          <cell r="A16675" t="str">
            <v>211890011All</v>
          </cell>
          <cell r="B16675">
            <v>44</v>
          </cell>
        </row>
        <row r="16676">
          <cell r="A16676" t="str">
            <v>211910011All</v>
          </cell>
          <cell r="B16676">
            <v>44</v>
          </cell>
        </row>
        <row r="16677">
          <cell r="A16677" t="str">
            <v>211930011All</v>
          </cell>
          <cell r="B16677">
            <v>44</v>
          </cell>
        </row>
        <row r="16678">
          <cell r="A16678" t="str">
            <v>211950011All</v>
          </cell>
          <cell r="B16678">
            <v>44</v>
          </cell>
        </row>
        <row r="16679">
          <cell r="A16679" t="str">
            <v>211970011All</v>
          </cell>
          <cell r="B16679">
            <v>44</v>
          </cell>
        </row>
        <row r="16680">
          <cell r="A16680" t="str">
            <v>212010011All</v>
          </cell>
          <cell r="B16680">
            <v>44</v>
          </cell>
        </row>
        <row r="16681">
          <cell r="A16681" t="str">
            <v>212030011All</v>
          </cell>
          <cell r="B16681">
            <v>44</v>
          </cell>
        </row>
        <row r="16682">
          <cell r="A16682" t="str">
            <v>212050011All</v>
          </cell>
          <cell r="B16682">
            <v>44</v>
          </cell>
        </row>
        <row r="16683">
          <cell r="A16683" t="str">
            <v>212350011All</v>
          </cell>
          <cell r="B16683">
            <v>44</v>
          </cell>
        </row>
        <row r="16684">
          <cell r="A16684" t="str">
            <v>212370011All</v>
          </cell>
          <cell r="B16684">
            <v>44</v>
          </cell>
        </row>
        <row r="16685">
          <cell r="A16685" t="str">
            <v>290350041All</v>
          </cell>
          <cell r="B16685">
            <v>44</v>
          </cell>
        </row>
        <row r="16686">
          <cell r="A16686" t="str">
            <v>290670041All</v>
          </cell>
          <cell r="B16686">
            <v>44</v>
          </cell>
        </row>
        <row r="16687">
          <cell r="A16687" t="str">
            <v>290930041All</v>
          </cell>
          <cell r="B16687">
            <v>44</v>
          </cell>
        </row>
        <row r="16688">
          <cell r="A16688" t="str">
            <v>291530041All</v>
          </cell>
          <cell r="B16688">
            <v>44</v>
          </cell>
        </row>
        <row r="16689">
          <cell r="A16689" t="str">
            <v>291790041All</v>
          </cell>
          <cell r="B16689">
            <v>44</v>
          </cell>
        </row>
        <row r="16690">
          <cell r="A16690" t="str">
            <v>292030041All</v>
          </cell>
          <cell r="B16690">
            <v>44</v>
          </cell>
        </row>
        <row r="16691">
          <cell r="A16691" t="str">
            <v>292130041All</v>
          </cell>
          <cell r="B16691">
            <v>44</v>
          </cell>
        </row>
        <row r="16692">
          <cell r="A16692" t="str">
            <v>292210041All</v>
          </cell>
          <cell r="B16692">
            <v>44</v>
          </cell>
        </row>
        <row r="16693">
          <cell r="A16693" t="str">
            <v>295100041All</v>
          </cell>
          <cell r="B16693">
            <v>44</v>
          </cell>
        </row>
        <row r="16694">
          <cell r="A16694" t="str">
            <v>360390016All</v>
          </cell>
          <cell r="B16694">
            <v>44</v>
          </cell>
        </row>
        <row r="16695">
          <cell r="A16695" t="str">
            <v>360410016All</v>
          </cell>
          <cell r="B16695">
            <v>44</v>
          </cell>
        </row>
        <row r="16696">
          <cell r="A16696" t="str">
            <v>360790016All</v>
          </cell>
          <cell r="B16696">
            <v>44</v>
          </cell>
        </row>
        <row r="16697">
          <cell r="A16697" t="str">
            <v>360930016All</v>
          </cell>
          <cell r="B16697">
            <v>44</v>
          </cell>
        </row>
        <row r="16698">
          <cell r="A16698" t="str">
            <v>361050016All</v>
          </cell>
          <cell r="B16698">
            <v>44</v>
          </cell>
        </row>
        <row r="16699">
          <cell r="A16699" t="str">
            <v>361110016All</v>
          </cell>
          <cell r="B16699">
            <v>44</v>
          </cell>
        </row>
        <row r="16700">
          <cell r="A16700" t="str">
            <v>361130016All</v>
          </cell>
          <cell r="B16700">
            <v>44</v>
          </cell>
        </row>
        <row r="16701">
          <cell r="A16701" t="str">
            <v>361190016All</v>
          </cell>
          <cell r="B16701">
            <v>44</v>
          </cell>
        </row>
        <row r="16702">
          <cell r="A16702" t="str">
            <v>401190041All</v>
          </cell>
          <cell r="B16702">
            <v>44</v>
          </cell>
        </row>
        <row r="16703">
          <cell r="A16703" t="str">
            <v>401430041All</v>
          </cell>
          <cell r="B16703">
            <v>44</v>
          </cell>
        </row>
        <row r="16704">
          <cell r="A16704" t="str">
            <v>410150011All</v>
          </cell>
          <cell r="B16704">
            <v>44</v>
          </cell>
        </row>
        <row r="16705">
          <cell r="A16705" t="str">
            <v>420330091All</v>
          </cell>
          <cell r="B16705">
            <v>44</v>
          </cell>
        </row>
        <row r="16706">
          <cell r="A16706" t="str">
            <v>420930091All</v>
          </cell>
          <cell r="B16706">
            <v>44</v>
          </cell>
        </row>
        <row r="16707">
          <cell r="A16707" t="str">
            <v>470310016All</v>
          </cell>
          <cell r="B16707">
            <v>44</v>
          </cell>
        </row>
        <row r="16708">
          <cell r="A16708" t="str">
            <v>470450016All</v>
          </cell>
          <cell r="B16708">
            <v>44</v>
          </cell>
        </row>
        <row r="16709">
          <cell r="A16709" t="str">
            <v>470610016All</v>
          </cell>
          <cell r="B16709">
            <v>44</v>
          </cell>
        </row>
        <row r="16710">
          <cell r="A16710" t="str">
            <v>540010051All</v>
          </cell>
          <cell r="B16710">
            <v>44</v>
          </cell>
        </row>
        <row r="16711">
          <cell r="A16711" t="str">
            <v>540030051All</v>
          </cell>
          <cell r="B16711">
            <v>44</v>
          </cell>
        </row>
        <row r="16712">
          <cell r="A16712" t="str">
            <v>540270051All</v>
          </cell>
          <cell r="B16712">
            <v>44</v>
          </cell>
        </row>
        <row r="16713">
          <cell r="A16713" t="str">
            <v>540310016All</v>
          </cell>
          <cell r="B16713">
            <v>44</v>
          </cell>
        </row>
        <row r="16714">
          <cell r="A16714" t="str">
            <v>540310051All</v>
          </cell>
          <cell r="B16714">
            <v>44</v>
          </cell>
        </row>
        <row r="16715">
          <cell r="A16715" t="str">
            <v>540350051All</v>
          </cell>
          <cell r="B16715">
            <v>44</v>
          </cell>
        </row>
        <row r="16716">
          <cell r="A16716" t="str">
            <v>540370051All</v>
          </cell>
          <cell r="B16716">
            <v>44</v>
          </cell>
        </row>
        <row r="16717">
          <cell r="A16717" t="str">
            <v>540400016All</v>
          </cell>
          <cell r="B16717">
            <v>44</v>
          </cell>
        </row>
        <row r="16718">
          <cell r="A16718" t="str">
            <v>540490051All</v>
          </cell>
          <cell r="B16718">
            <v>44</v>
          </cell>
        </row>
        <row r="16719">
          <cell r="A16719" t="str">
            <v>540570051All</v>
          </cell>
          <cell r="B16719">
            <v>44</v>
          </cell>
        </row>
        <row r="16720">
          <cell r="A16720" t="str">
            <v>540610016All</v>
          </cell>
          <cell r="B16720">
            <v>44</v>
          </cell>
        </row>
        <row r="16721">
          <cell r="A16721" t="str">
            <v>540610051All</v>
          </cell>
          <cell r="B16721">
            <v>44</v>
          </cell>
        </row>
        <row r="16722">
          <cell r="A16722" t="str">
            <v>540770051All</v>
          </cell>
          <cell r="B16722">
            <v>44</v>
          </cell>
        </row>
        <row r="16723">
          <cell r="A16723" t="str">
            <v>540830051All</v>
          </cell>
          <cell r="B16723">
            <v>44</v>
          </cell>
        </row>
        <row r="16724">
          <cell r="A16724" t="str">
            <v>540910016All</v>
          </cell>
          <cell r="B16724">
            <v>44</v>
          </cell>
        </row>
        <row r="16725">
          <cell r="A16725" t="str">
            <v>540910051All</v>
          </cell>
          <cell r="B16725">
            <v>44</v>
          </cell>
        </row>
        <row r="16726">
          <cell r="A16726" t="str">
            <v>540930051All</v>
          </cell>
          <cell r="B16726">
            <v>44</v>
          </cell>
        </row>
        <row r="16727">
          <cell r="A16727" t="str">
            <v>130030051All</v>
          </cell>
          <cell r="B16727">
            <v>43.4</v>
          </cell>
        </row>
        <row r="16728">
          <cell r="A16728" t="str">
            <v>130270051All</v>
          </cell>
          <cell r="B16728">
            <v>43.4</v>
          </cell>
        </row>
        <row r="16729">
          <cell r="A16729" t="str">
            <v>131010051All</v>
          </cell>
          <cell r="B16729">
            <v>43.4</v>
          </cell>
        </row>
        <row r="16730">
          <cell r="A16730" t="str">
            <v>460630041All</v>
          </cell>
          <cell r="B16730">
            <v>43.3</v>
          </cell>
        </row>
        <row r="16731">
          <cell r="A16731" t="str">
            <v>080450091All</v>
          </cell>
          <cell r="B16731">
            <v>43</v>
          </cell>
        </row>
        <row r="16732">
          <cell r="A16732" t="str">
            <v>230010091All</v>
          </cell>
          <cell r="B16732">
            <v>43</v>
          </cell>
        </row>
        <row r="16733">
          <cell r="A16733" t="str">
            <v>230020091All</v>
          </cell>
          <cell r="B16733">
            <v>43</v>
          </cell>
        </row>
        <row r="16734">
          <cell r="A16734" t="str">
            <v>230040091All</v>
          </cell>
          <cell r="B16734">
            <v>43</v>
          </cell>
        </row>
        <row r="16735">
          <cell r="A16735" t="str">
            <v>230050091All</v>
          </cell>
          <cell r="B16735">
            <v>43</v>
          </cell>
        </row>
        <row r="16736">
          <cell r="A16736" t="str">
            <v>230070091All</v>
          </cell>
          <cell r="B16736">
            <v>43</v>
          </cell>
        </row>
        <row r="16737">
          <cell r="A16737" t="str">
            <v>230090091All</v>
          </cell>
          <cell r="B16737">
            <v>43</v>
          </cell>
        </row>
        <row r="16738">
          <cell r="A16738" t="str">
            <v>230110091All</v>
          </cell>
          <cell r="B16738">
            <v>43</v>
          </cell>
        </row>
        <row r="16739">
          <cell r="A16739" t="str">
            <v>230130091All</v>
          </cell>
          <cell r="B16739">
            <v>43</v>
          </cell>
        </row>
        <row r="16740">
          <cell r="A16740" t="str">
            <v>230150091All</v>
          </cell>
          <cell r="B16740">
            <v>43</v>
          </cell>
        </row>
        <row r="16741">
          <cell r="A16741" t="str">
            <v>230170091All</v>
          </cell>
          <cell r="B16741">
            <v>43</v>
          </cell>
        </row>
        <row r="16742">
          <cell r="A16742" t="str">
            <v>230190091All</v>
          </cell>
          <cell r="B16742">
            <v>43</v>
          </cell>
        </row>
        <row r="16743">
          <cell r="A16743" t="str">
            <v>230210091All</v>
          </cell>
          <cell r="B16743">
            <v>43</v>
          </cell>
        </row>
        <row r="16744">
          <cell r="A16744" t="str">
            <v>230230091All</v>
          </cell>
          <cell r="B16744">
            <v>43</v>
          </cell>
        </row>
        <row r="16745">
          <cell r="A16745" t="str">
            <v>230250091All</v>
          </cell>
          <cell r="B16745">
            <v>43</v>
          </cell>
        </row>
        <row r="16746">
          <cell r="A16746" t="str">
            <v>230270091All</v>
          </cell>
          <cell r="B16746">
            <v>43</v>
          </cell>
        </row>
        <row r="16747">
          <cell r="A16747" t="str">
            <v>230290091All</v>
          </cell>
          <cell r="B16747">
            <v>43</v>
          </cell>
        </row>
        <row r="16748">
          <cell r="A16748" t="str">
            <v>230310091All</v>
          </cell>
          <cell r="B16748">
            <v>43</v>
          </cell>
        </row>
        <row r="16749">
          <cell r="A16749" t="str">
            <v>240090016All</v>
          </cell>
          <cell r="B16749">
            <v>43</v>
          </cell>
        </row>
        <row r="16750">
          <cell r="A16750" t="str">
            <v>240350016All</v>
          </cell>
          <cell r="B16750">
            <v>43</v>
          </cell>
        </row>
        <row r="16751">
          <cell r="A16751" t="str">
            <v>240370016All</v>
          </cell>
          <cell r="B16751">
            <v>43</v>
          </cell>
        </row>
        <row r="16752">
          <cell r="A16752" t="str">
            <v>260230016All</v>
          </cell>
          <cell r="B16752">
            <v>43</v>
          </cell>
        </row>
        <row r="16753">
          <cell r="A16753" t="str">
            <v>260850016All</v>
          </cell>
          <cell r="B16753">
            <v>43</v>
          </cell>
        </row>
        <row r="16754">
          <cell r="A16754" t="str">
            <v>261490016All</v>
          </cell>
          <cell r="B16754">
            <v>43</v>
          </cell>
        </row>
        <row r="16755">
          <cell r="A16755" t="str">
            <v>270010051All</v>
          </cell>
          <cell r="B16755">
            <v>43</v>
          </cell>
        </row>
        <row r="16756">
          <cell r="A16756" t="str">
            <v>270210051All</v>
          </cell>
          <cell r="B16756">
            <v>43</v>
          </cell>
        </row>
        <row r="16757">
          <cell r="A16757" t="str">
            <v>270270051All</v>
          </cell>
          <cell r="B16757">
            <v>43</v>
          </cell>
        </row>
        <row r="16758">
          <cell r="A16758" t="str">
            <v>270350051All</v>
          </cell>
          <cell r="B16758">
            <v>43</v>
          </cell>
        </row>
        <row r="16759">
          <cell r="A16759" t="str">
            <v>270370051All</v>
          </cell>
          <cell r="B16759">
            <v>43</v>
          </cell>
        </row>
        <row r="16760">
          <cell r="A16760" t="str">
            <v>270390051All</v>
          </cell>
          <cell r="B16760">
            <v>43</v>
          </cell>
        </row>
        <row r="16761">
          <cell r="A16761" t="str">
            <v>270450051All</v>
          </cell>
          <cell r="B16761">
            <v>43</v>
          </cell>
        </row>
        <row r="16762">
          <cell r="A16762" t="str">
            <v>270490051All</v>
          </cell>
          <cell r="B16762">
            <v>43</v>
          </cell>
        </row>
        <row r="16763">
          <cell r="A16763" t="str">
            <v>270550051All</v>
          </cell>
          <cell r="B16763">
            <v>43</v>
          </cell>
        </row>
        <row r="16764">
          <cell r="A16764" t="str">
            <v>270730051All</v>
          </cell>
          <cell r="B16764">
            <v>43</v>
          </cell>
        </row>
        <row r="16765">
          <cell r="A16765" t="str">
            <v>270810051All</v>
          </cell>
          <cell r="B16765">
            <v>43</v>
          </cell>
        </row>
        <row r="16766">
          <cell r="A16766" t="str">
            <v>270970051All</v>
          </cell>
          <cell r="B16766">
            <v>43</v>
          </cell>
        </row>
        <row r="16767">
          <cell r="A16767" t="str">
            <v>270990051All</v>
          </cell>
          <cell r="B16767">
            <v>43</v>
          </cell>
        </row>
        <row r="16768">
          <cell r="A16768" t="str">
            <v>271090051All</v>
          </cell>
          <cell r="B16768">
            <v>43</v>
          </cell>
        </row>
        <row r="16769">
          <cell r="A16769" t="str">
            <v>271200051All</v>
          </cell>
          <cell r="B16769">
            <v>43</v>
          </cell>
        </row>
        <row r="16770">
          <cell r="A16770" t="str">
            <v>271230051All</v>
          </cell>
          <cell r="B16770">
            <v>43</v>
          </cell>
        </row>
        <row r="16771">
          <cell r="A16771" t="str">
            <v>271310051All</v>
          </cell>
          <cell r="B16771">
            <v>43</v>
          </cell>
        </row>
        <row r="16772">
          <cell r="A16772" t="str">
            <v>271390051All</v>
          </cell>
          <cell r="B16772">
            <v>43</v>
          </cell>
        </row>
        <row r="16773">
          <cell r="A16773" t="str">
            <v>271490051All</v>
          </cell>
          <cell r="B16773">
            <v>43</v>
          </cell>
        </row>
        <row r="16774">
          <cell r="A16774" t="str">
            <v>271570051All</v>
          </cell>
          <cell r="B16774">
            <v>43</v>
          </cell>
        </row>
        <row r="16775">
          <cell r="A16775" t="str">
            <v>271630051All</v>
          </cell>
          <cell r="B16775">
            <v>43</v>
          </cell>
        </row>
        <row r="16776">
          <cell r="A16776" t="str">
            <v>271690051All</v>
          </cell>
          <cell r="B16776">
            <v>43</v>
          </cell>
        </row>
        <row r="16777">
          <cell r="A16777" t="str">
            <v>290290051All</v>
          </cell>
          <cell r="B16777">
            <v>43</v>
          </cell>
        </row>
        <row r="16778">
          <cell r="A16778" t="str">
            <v>290350051All</v>
          </cell>
          <cell r="B16778">
            <v>43</v>
          </cell>
        </row>
        <row r="16779">
          <cell r="A16779" t="str">
            <v>290430051All</v>
          </cell>
          <cell r="B16779">
            <v>43</v>
          </cell>
        </row>
        <row r="16780">
          <cell r="A16780" t="str">
            <v>290770051All</v>
          </cell>
          <cell r="B16780">
            <v>43</v>
          </cell>
        </row>
        <row r="16781">
          <cell r="A16781" t="str">
            <v>290930051All</v>
          </cell>
          <cell r="B16781">
            <v>43</v>
          </cell>
        </row>
        <row r="16782">
          <cell r="A16782" t="str">
            <v>291190051All</v>
          </cell>
          <cell r="B16782">
            <v>43</v>
          </cell>
        </row>
        <row r="16783">
          <cell r="A16783" t="str">
            <v>291530051All</v>
          </cell>
          <cell r="B16783">
            <v>43</v>
          </cell>
        </row>
        <row r="16784">
          <cell r="A16784" t="str">
            <v>291610051All</v>
          </cell>
          <cell r="B16784">
            <v>43</v>
          </cell>
        </row>
        <row r="16785">
          <cell r="A16785" t="str">
            <v>291690051All</v>
          </cell>
          <cell r="B16785">
            <v>43</v>
          </cell>
        </row>
        <row r="16786">
          <cell r="A16786" t="str">
            <v>291790051All</v>
          </cell>
          <cell r="B16786">
            <v>43</v>
          </cell>
        </row>
        <row r="16787">
          <cell r="A16787" t="str">
            <v>291890051All</v>
          </cell>
          <cell r="B16787">
            <v>43</v>
          </cell>
        </row>
        <row r="16788">
          <cell r="A16788" t="str">
            <v>292030051All</v>
          </cell>
          <cell r="B16788">
            <v>43</v>
          </cell>
        </row>
        <row r="16789">
          <cell r="A16789" t="str">
            <v>292090051All</v>
          </cell>
          <cell r="B16789">
            <v>43</v>
          </cell>
        </row>
        <row r="16790">
          <cell r="A16790" t="str">
            <v>292130051All</v>
          </cell>
          <cell r="B16790">
            <v>43</v>
          </cell>
        </row>
        <row r="16791">
          <cell r="A16791" t="str">
            <v>292150051All</v>
          </cell>
          <cell r="B16791">
            <v>43</v>
          </cell>
        </row>
        <row r="16792">
          <cell r="A16792" t="str">
            <v>292210051All</v>
          </cell>
          <cell r="B16792">
            <v>43</v>
          </cell>
        </row>
        <row r="16793">
          <cell r="A16793" t="str">
            <v>292250051All</v>
          </cell>
          <cell r="B16793">
            <v>43</v>
          </cell>
        </row>
        <row r="16794">
          <cell r="A16794" t="str">
            <v>292290051All</v>
          </cell>
          <cell r="B16794">
            <v>43</v>
          </cell>
        </row>
        <row r="16795">
          <cell r="A16795" t="str">
            <v>295100051All</v>
          </cell>
          <cell r="B16795">
            <v>43</v>
          </cell>
        </row>
        <row r="16796">
          <cell r="A16796" t="str">
            <v>300530011All</v>
          </cell>
          <cell r="B16796">
            <v>43</v>
          </cell>
        </row>
        <row r="16797">
          <cell r="A16797" t="str">
            <v>300530016All</v>
          </cell>
          <cell r="B16797">
            <v>43</v>
          </cell>
        </row>
        <row r="16798">
          <cell r="A16798" t="str">
            <v>310550016All</v>
          </cell>
          <cell r="B16798">
            <v>43</v>
          </cell>
        </row>
        <row r="16799">
          <cell r="A16799" t="str">
            <v>340370051All</v>
          </cell>
          <cell r="B16799">
            <v>43</v>
          </cell>
        </row>
        <row r="16800">
          <cell r="A16800" t="str">
            <v>360010011All</v>
          </cell>
          <cell r="B16800">
            <v>43</v>
          </cell>
        </row>
        <row r="16801">
          <cell r="A16801" t="str">
            <v>360070011All</v>
          </cell>
          <cell r="B16801">
            <v>43</v>
          </cell>
        </row>
        <row r="16802">
          <cell r="A16802" t="str">
            <v>360150011All</v>
          </cell>
          <cell r="B16802">
            <v>43</v>
          </cell>
        </row>
        <row r="16803">
          <cell r="A16803" t="str">
            <v>360170011All</v>
          </cell>
          <cell r="B16803">
            <v>43</v>
          </cell>
        </row>
        <row r="16804">
          <cell r="A16804" t="str">
            <v>360230011All</v>
          </cell>
          <cell r="B16804">
            <v>43</v>
          </cell>
        </row>
        <row r="16805">
          <cell r="A16805" t="str">
            <v>360250011All</v>
          </cell>
          <cell r="B16805">
            <v>43</v>
          </cell>
        </row>
        <row r="16806">
          <cell r="A16806" t="str">
            <v>360270011All</v>
          </cell>
          <cell r="B16806">
            <v>43</v>
          </cell>
        </row>
        <row r="16807">
          <cell r="A16807" t="str">
            <v>360350011All</v>
          </cell>
          <cell r="B16807">
            <v>43</v>
          </cell>
        </row>
        <row r="16808">
          <cell r="A16808" t="str">
            <v>360390011All</v>
          </cell>
          <cell r="B16808">
            <v>43</v>
          </cell>
        </row>
        <row r="16809">
          <cell r="A16809" t="str">
            <v>360430011All</v>
          </cell>
          <cell r="B16809">
            <v>43</v>
          </cell>
        </row>
        <row r="16810">
          <cell r="A16810" t="str">
            <v>360490011All</v>
          </cell>
          <cell r="B16810">
            <v>43</v>
          </cell>
        </row>
        <row r="16811">
          <cell r="A16811" t="str">
            <v>360710011All</v>
          </cell>
          <cell r="B16811">
            <v>43</v>
          </cell>
        </row>
        <row r="16812">
          <cell r="A16812" t="str">
            <v>360770011All</v>
          </cell>
          <cell r="B16812">
            <v>43</v>
          </cell>
        </row>
        <row r="16813">
          <cell r="A16813" t="str">
            <v>360790011All</v>
          </cell>
          <cell r="B16813">
            <v>43</v>
          </cell>
        </row>
        <row r="16814">
          <cell r="A16814" t="str">
            <v>360830011All</v>
          </cell>
          <cell r="B16814">
            <v>43</v>
          </cell>
        </row>
        <row r="16815">
          <cell r="A16815" t="str">
            <v>360890011All</v>
          </cell>
          <cell r="B16815">
            <v>43</v>
          </cell>
        </row>
        <row r="16816">
          <cell r="A16816" t="str">
            <v>360910011All</v>
          </cell>
          <cell r="B16816">
            <v>43</v>
          </cell>
        </row>
        <row r="16817">
          <cell r="A16817" t="str">
            <v>360930011All</v>
          </cell>
          <cell r="B16817">
            <v>43</v>
          </cell>
        </row>
        <row r="16818">
          <cell r="A16818" t="str">
            <v>360950011All</v>
          </cell>
          <cell r="B16818">
            <v>43</v>
          </cell>
        </row>
        <row r="16819">
          <cell r="A16819" t="str">
            <v>361050011All</v>
          </cell>
          <cell r="B16819">
            <v>43</v>
          </cell>
        </row>
        <row r="16820">
          <cell r="A16820" t="str">
            <v>361050081All</v>
          </cell>
          <cell r="B16820">
            <v>43</v>
          </cell>
        </row>
        <row r="16821">
          <cell r="A16821" t="str">
            <v>361070011All</v>
          </cell>
          <cell r="B16821">
            <v>43</v>
          </cell>
        </row>
        <row r="16822">
          <cell r="A16822" t="str">
            <v>361110011All</v>
          </cell>
          <cell r="B16822">
            <v>43</v>
          </cell>
        </row>
        <row r="16823">
          <cell r="A16823" t="str">
            <v>361190011All</v>
          </cell>
          <cell r="B16823">
            <v>43</v>
          </cell>
        </row>
        <row r="16824">
          <cell r="A16824" t="str">
            <v>450010091All</v>
          </cell>
          <cell r="B16824">
            <v>43</v>
          </cell>
        </row>
        <row r="16825">
          <cell r="A16825" t="str">
            <v>450030091All</v>
          </cell>
          <cell r="B16825">
            <v>43</v>
          </cell>
        </row>
        <row r="16826">
          <cell r="A16826" t="str">
            <v>450050091All</v>
          </cell>
          <cell r="B16826">
            <v>43</v>
          </cell>
        </row>
        <row r="16827">
          <cell r="A16827" t="str">
            <v>450090091All</v>
          </cell>
          <cell r="B16827">
            <v>43</v>
          </cell>
        </row>
        <row r="16828">
          <cell r="A16828" t="str">
            <v>450110091All</v>
          </cell>
          <cell r="B16828">
            <v>43</v>
          </cell>
        </row>
        <row r="16829">
          <cell r="A16829" t="str">
            <v>450130091All</v>
          </cell>
          <cell r="B16829">
            <v>43</v>
          </cell>
        </row>
        <row r="16830">
          <cell r="A16830" t="str">
            <v>450150091All</v>
          </cell>
          <cell r="B16830">
            <v>43</v>
          </cell>
        </row>
        <row r="16831">
          <cell r="A16831" t="str">
            <v>450170091All</v>
          </cell>
          <cell r="B16831">
            <v>43</v>
          </cell>
        </row>
        <row r="16832">
          <cell r="A16832" t="str">
            <v>450190091All</v>
          </cell>
          <cell r="B16832">
            <v>43</v>
          </cell>
        </row>
        <row r="16833">
          <cell r="A16833" t="str">
            <v>450210091All</v>
          </cell>
          <cell r="B16833">
            <v>43</v>
          </cell>
        </row>
        <row r="16834">
          <cell r="A16834" t="str">
            <v>450230091All</v>
          </cell>
          <cell r="B16834">
            <v>43</v>
          </cell>
        </row>
        <row r="16835">
          <cell r="A16835" t="str">
            <v>450250091All</v>
          </cell>
          <cell r="B16835">
            <v>43</v>
          </cell>
        </row>
        <row r="16836">
          <cell r="A16836" t="str">
            <v>450270091All</v>
          </cell>
          <cell r="B16836">
            <v>43</v>
          </cell>
        </row>
        <row r="16837">
          <cell r="A16837" t="str">
            <v>450290091All</v>
          </cell>
          <cell r="B16837">
            <v>43</v>
          </cell>
        </row>
        <row r="16838">
          <cell r="A16838" t="str">
            <v>450310091All</v>
          </cell>
          <cell r="B16838">
            <v>43</v>
          </cell>
        </row>
        <row r="16839">
          <cell r="A16839" t="str">
            <v>450330091All</v>
          </cell>
          <cell r="B16839">
            <v>43</v>
          </cell>
        </row>
        <row r="16840">
          <cell r="A16840" t="str">
            <v>450350091All</v>
          </cell>
          <cell r="B16840">
            <v>43</v>
          </cell>
        </row>
        <row r="16841">
          <cell r="A16841" t="str">
            <v>450370091All</v>
          </cell>
          <cell r="B16841">
            <v>43</v>
          </cell>
        </row>
        <row r="16842">
          <cell r="A16842" t="str">
            <v>450390091All</v>
          </cell>
          <cell r="B16842">
            <v>43</v>
          </cell>
        </row>
        <row r="16843">
          <cell r="A16843" t="str">
            <v>450410091All</v>
          </cell>
          <cell r="B16843">
            <v>43</v>
          </cell>
        </row>
        <row r="16844">
          <cell r="A16844" t="str">
            <v>450430091All</v>
          </cell>
          <cell r="B16844">
            <v>43</v>
          </cell>
        </row>
        <row r="16845">
          <cell r="A16845" t="str">
            <v>450450091All</v>
          </cell>
          <cell r="B16845">
            <v>43</v>
          </cell>
        </row>
        <row r="16846">
          <cell r="A16846" t="str">
            <v>450470091All</v>
          </cell>
          <cell r="B16846">
            <v>43</v>
          </cell>
        </row>
        <row r="16847">
          <cell r="A16847" t="str">
            <v>450490091All</v>
          </cell>
          <cell r="B16847">
            <v>43</v>
          </cell>
        </row>
        <row r="16848">
          <cell r="A16848" t="str">
            <v>450510091All</v>
          </cell>
          <cell r="B16848">
            <v>43</v>
          </cell>
        </row>
        <row r="16849">
          <cell r="A16849" t="str">
            <v>450530091All</v>
          </cell>
          <cell r="B16849">
            <v>43</v>
          </cell>
        </row>
        <row r="16850">
          <cell r="A16850" t="str">
            <v>450550091All</v>
          </cell>
          <cell r="B16850">
            <v>43</v>
          </cell>
        </row>
        <row r="16851">
          <cell r="A16851" t="str">
            <v>450570091All</v>
          </cell>
          <cell r="B16851">
            <v>43</v>
          </cell>
        </row>
        <row r="16852">
          <cell r="A16852" t="str">
            <v>450610091All</v>
          </cell>
          <cell r="B16852">
            <v>43</v>
          </cell>
        </row>
        <row r="16853">
          <cell r="A16853" t="str">
            <v>450630091All</v>
          </cell>
          <cell r="B16853">
            <v>43</v>
          </cell>
        </row>
        <row r="16854">
          <cell r="A16854" t="str">
            <v>450650091All</v>
          </cell>
          <cell r="B16854">
            <v>43</v>
          </cell>
        </row>
        <row r="16855">
          <cell r="A16855" t="str">
            <v>450670091All</v>
          </cell>
          <cell r="B16855">
            <v>43</v>
          </cell>
        </row>
        <row r="16856">
          <cell r="A16856" t="str">
            <v>450690091All</v>
          </cell>
          <cell r="B16856">
            <v>43</v>
          </cell>
        </row>
        <row r="16857">
          <cell r="A16857" t="str">
            <v>450750091All</v>
          </cell>
          <cell r="B16857">
            <v>43</v>
          </cell>
        </row>
        <row r="16858">
          <cell r="A16858" t="str">
            <v>450770091All</v>
          </cell>
          <cell r="B16858">
            <v>43</v>
          </cell>
        </row>
        <row r="16859">
          <cell r="A16859" t="str">
            <v>450790091All</v>
          </cell>
          <cell r="B16859">
            <v>43</v>
          </cell>
        </row>
        <row r="16860">
          <cell r="A16860" t="str">
            <v>450810091All</v>
          </cell>
          <cell r="B16860">
            <v>43</v>
          </cell>
        </row>
        <row r="16861">
          <cell r="A16861" t="str">
            <v>450830091All</v>
          </cell>
          <cell r="B16861">
            <v>43</v>
          </cell>
        </row>
        <row r="16862">
          <cell r="A16862" t="str">
            <v>450850091All</v>
          </cell>
          <cell r="B16862">
            <v>43</v>
          </cell>
        </row>
        <row r="16863">
          <cell r="A16863" t="str">
            <v>450870091All</v>
          </cell>
          <cell r="B16863">
            <v>43</v>
          </cell>
        </row>
        <row r="16864">
          <cell r="A16864" t="str">
            <v>450890091All</v>
          </cell>
          <cell r="B16864">
            <v>43</v>
          </cell>
        </row>
        <row r="16865">
          <cell r="A16865" t="str">
            <v>450910091All</v>
          </cell>
          <cell r="B16865">
            <v>43</v>
          </cell>
        </row>
        <row r="16866">
          <cell r="A16866" t="str">
            <v>470390011All</v>
          </cell>
          <cell r="B16866">
            <v>43</v>
          </cell>
        </row>
        <row r="16867">
          <cell r="A16867" t="str">
            <v>530090011All</v>
          </cell>
          <cell r="B16867">
            <v>43</v>
          </cell>
        </row>
        <row r="16868">
          <cell r="A16868" t="str">
            <v>530270011All</v>
          </cell>
          <cell r="B16868">
            <v>43</v>
          </cell>
        </row>
        <row r="16869">
          <cell r="A16869" t="str">
            <v>530310011All</v>
          </cell>
          <cell r="B16869">
            <v>43</v>
          </cell>
        </row>
        <row r="16870">
          <cell r="A16870" t="str">
            <v>530330011All</v>
          </cell>
          <cell r="B16870">
            <v>43</v>
          </cell>
        </row>
        <row r="16871">
          <cell r="A16871" t="str">
            <v>530350011All</v>
          </cell>
          <cell r="B16871">
            <v>43</v>
          </cell>
        </row>
        <row r="16872">
          <cell r="A16872" t="str">
            <v>530450011All</v>
          </cell>
          <cell r="B16872">
            <v>43</v>
          </cell>
        </row>
        <row r="16873">
          <cell r="A16873" t="str">
            <v>530490011All</v>
          </cell>
          <cell r="B16873">
            <v>43</v>
          </cell>
        </row>
        <row r="16874">
          <cell r="A16874" t="str">
            <v>530530011All</v>
          </cell>
          <cell r="B16874">
            <v>43</v>
          </cell>
        </row>
        <row r="16875">
          <cell r="A16875" t="str">
            <v>530550011All</v>
          </cell>
          <cell r="B16875">
            <v>43</v>
          </cell>
        </row>
        <row r="16876">
          <cell r="A16876" t="str">
            <v>530590011All</v>
          </cell>
          <cell r="B16876">
            <v>43</v>
          </cell>
        </row>
        <row r="16877">
          <cell r="A16877" t="str">
            <v>530670011All</v>
          </cell>
          <cell r="B16877">
            <v>43</v>
          </cell>
        </row>
        <row r="16878">
          <cell r="A16878" t="str">
            <v>530690011All</v>
          </cell>
          <cell r="B16878">
            <v>43</v>
          </cell>
        </row>
        <row r="16879">
          <cell r="A16879" t="str">
            <v>010490091All</v>
          </cell>
          <cell r="B16879">
            <v>42</v>
          </cell>
        </row>
        <row r="16880">
          <cell r="A16880" t="str">
            <v>010830091All</v>
          </cell>
          <cell r="B16880">
            <v>42</v>
          </cell>
        </row>
        <row r="16881">
          <cell r="A16881" t="str">
            <v>060870016All</v>
          </cell>
          <cell r="B16881">
            <v>42</v>
          </cell>
        </row>
        <row r="16882">
          <cell r="A16882" t="str">
            <v>080110091All</v>
          </cell>
          <cell r="B16882">
            <v>42</v>
          </cell>
        </row>
        <row r="16883">
          <cell r="A16883" t="str">
            <v>080330091All</v>
          </cell>
          <cell r="B16883">
            <v>42</v>
          </cell>
        </row>
        <row r="16884">
          <cell r="A16884" t="str">
            <v>120470016Irrigated</v>
          </cell>
          <cell r="B16884">
            <v>42</v>
          </cell>
        </row>
        <row r="16885">
          <cell r="A16885" t="str">
            <v>132990016All</v>
          </cell>
          <cell r="B16885">
            <v>42</v>
          </cell>
        </row>
        <row r="16886">
          <cell r="A16886" t="str">
            <v>170030016All</v>
          </cell>
          <cell r="B16886">
            <v>42</v>
          </cell>
        </row>
        <row r="16887">
          <cell r="A16887" t="str">
            <v>170070016All</v>
          </cell>
          <cell r="B16887">
            <v>42</v>
          </cell>
        </row>
        <row r="16888">
          <cell r="A16888" t="str">
            <v>170090016All</v>
          </cell>
          <cell r="B16888">
            <v>42</v>
          </cell>
        </row>
        <row r="16889">
          <cell r="A16889" t="str">
            <v>170210016All</v>
          </cell>
          <cell r="B16889">
            <v>42</v>
          </cell>
        </row>
        <row r="16890">
          <cell r="A16890" t="str">
            <v>170230016All</v>
          </cell>
          <cell r="B16890">
            <v>42</v>
          </cell>
        </row>
        <row r="16891">
          <cell r="A16891" t="str">
            <v>170250016All</v>
          </cell>
          <cell r="B16891">
            <v>42</v>
          </cell>
        </row>
        <row r="16892">
          <cell r="A16892" t="str">
            <v>170270016All</v>
          </cell>
          <cell r="B16892">
            <v>42</v>
          </cell>
        </row>
        <row r="16893">
          <cell r="A16893" t="str">
            <v>170290016All</v>
          </cell>
          <cell r="B16893">
            <v>42</v>
          </cell>
        </row>
        <row r="16894">
          <cell r="A16894" t="str">
            <v>170310016All</v>
          </cell>
          <cell r="B16894">
            <v>42</v>
          </cell>
        </row>
        <row r="16895">
          <cell r="A16895" t="str">
            <v>170330016All</v>
          </cell>
          <cell r="B16895">
            <v>42</v>
          </cell>
        </row>
        <row r="16896">
          <cell r="A16896" t="str">
            <v>170350016All</v>
          </cell>
          <cell r="B16896">
            <v>42</v>
          </cell>
        </row>
        <row r="16897">
          <cell r="A16897" t="str">
            <v>170390016All</v>
          </cell>
          <cell r="B16897">
            <v>42</v>
          </cell>
        </row>
        <row r="16898">
          <cell r="A16898" t="str">
            <v>170430016All</v>
          </cell>
          <cell r="B16898">
            <v>42</v>
          </cell>
        </row>
        <row r="16899">
          <cell r="A16899" t="str">
            <v>170450016All</v>
          </cell>
          <cell r="B16899">
            <v>42</v>
          </cell>
        </row>
        <row r="16900">
          <cell r="A16900" t="str">
            <v>170490016All</v>
          </cell>
          <cell r="B16900">
            <v>42</v>
          </cell>
        </row>
        <row r="16901">
          <cell r="A16901" t="str">
            <v>170510016All</v>
          </cell>
          <cell r="B16901">
            <v>42</v>
          </cell>
        </row>
        <row r="16902">
          <cell r="A16902" t="str">
            <v>170570016All</v>
          </cell>
          <cell r="B16902">
            <v>42</v>
          </cell>
        </row>
        <row r="16903">
          <cell r="A16903" t="str">
            <v>170630016All</v>
          </cell>
          <cell r="B16903">
            <v>42</v>
          </cell>
        </row>
        <row r="16904">
          <cell r="A16904" t="str">
            <v>170710016All</v>
          </cell>
          <cell r="B16904">
            <v>42</v>
          </cell>
        </row>
        <row r="16905">
          <cell r="A16905" t="str">
            <v>170770016All</v>
          </cell>
          <cell r="B16905">
            <v>42</v>
          </cell>
        </row>
        <row r="16906">
          <cell r="A16906" t="str">
            <v>170790016All</v>
          </cell>
          <cell r="B16906">
            <v>42</v>
          </cell>
        </row>
        <row r="16907">
          <cell r="A16907" t="str">
            <v>170870016All</v>
          </cell>
          <cell r="B16907">
            <v>42</v>
          </cell>
        </row>
        <row r="16908">
          <cell r="A16908" t="str">
            <v>170930016All</v>
          </cell>
          <cell r="B16908">
            <v>42</v>
          </cell>
        </row>
        <row r="16909">
          <cell r="A16909" t="str">
            <v>170950016All</v>
          </cell>
          <cell r="B16909">
            <v>42</v>
          </cell>
        </row>
        <row r="16910">
          <cell r="A16910" t="str">
            <v>171010016All</v>
          </cell>
          <cell r="B16910">
            <v>42</v>
          </cell>
        </row>
        <row r="16911">
          <cell r="A16911" t="str">
            <v>171090016All</v>
          </cell>
          <cell r="B16911">
            <v>42</v>
          </cell>
        </row>
        <row r="16912">
          <cell r="A16912" t="str">
            <v>171150016All</v>
          </cell>
          <cell r="B16912">
            <v>42</v>
          </cell>
        </row>
        <row r="16913">
          <cell r="A16913" t="str">
            <v>171170016All</v>
          </cell>
          <cell r="B16913">
            <v>42</v>
          </cell>
        </row>
        <row r="16914">
          <cell r="A16914" t="str">
            <v>171210016All</v>
          </cell>
          <cell r="B16914">
            <v>42</v>
          </cell>
        </row>
        <row r="16915">
          <cell r="A16915" t="str">
            <v>171230016All</v>
          </cell>
          <cell r="B16915">
            <v>42</v>
          </cell>
        </row>
        <row r="16916">
          <cell r="A16916" t="str">
            <v>171290016All</v>
          </cell>
          <cell r="B16916">
            <v>42</v>
          </cell>
        </row>
        <row r="16917">
          <cell r="A16917" t="str">
            <v>171330016All</v>
          </cell>
          <cell r="B16917">
            <v>42</v>
          </cell>
        </row>
        <row r="16918">
          <cell r="A16918" t="str">
            <v>171390016All</v>
          </cell>
          <cell r="B16918">
            <v>42</v>
          </cell>
        </row>
        <row r="16919">
          <cell r="A16919" t="str">
            <v>171450016All</v>
          </cell>
          <cell r="B16919">
            <v>42</v>
          </cell>
        </row>
        <row r="16920">
          <cell r="A16920" t="str">
            <v>171470016All</v>
          </cell>
          <cell r="B16920">
            <v>42</v>
          </cell>
        </row>
        <row r="16921">
          <cell r="A16921" t="str">
            <v>171490016All</v>
          </cell>
          <cell r="B16921">
            <v>42</v>
          </cell>
        </row>
        <row r="16922">
          <cell r="A16922" t="str">
            <v>171530016All</v>
          </cell>
          <cell r="B16922">
            <v>42</v>
          </cell>
        </row>
        <row r="16923">
          <cell r="A16923" t="str">
            <v>171550016All</v>
          </cell>
          <cell r="B16923">
            <v>42</v>
          </cell>
        </row>
        <row r="16924">
          <cell r="A16924" t="str">
            <v>171570016All</v>
          </cell>
          <cell r="B16924">
            <v>42</v>
          </cell>
        </row>
        <row r="16925">
          <cell r="A16925" t="str">
            <v>171590016All</v>
          </cell>
          <cell r="B16925">
            <v>42</v>
          </cell>
        </row>
        <row r="16926">
          <cell r="A16926" t="str">
            <v>171630016All</v>
          </cell>
          <cell r="B16926">
            <v>42</v>
          </cell>
        </row>
        <row r="16927">
          <cell r="A16927" t="str">
            <v>171690016All</v>
          </cell>
          <cell r="B16927">
            <v>42</v>
          </cell>
        </row>
        <row r="16928">
          <cell r="A16928" t="str">
            <v>171730016All</v>
          </cell>
          <cell r="B16928">
            <v>42</v>
          </cell>
        </row>
        <row r="16929">
          <cell r="A16929" t="str">
            <v>171750016All</v>
          </cell>
          <cell r="B16929">
            <v>42</v>
          </cell>
        </row>
        <row r="16930">
          <cell r="A16930" t="str">
            <v>171790016All</v>
          </cell>
          <cell r="B16930">
            <v>42</v>
          </cell>
        </row>
        <row r="16931">
          <cell r="A16931" t="str">
            <v>171810016All</v>
          </cell>
          <cell r="B16931">
            <v>42</v>
          </cell>
        </row>
        <row r="16932">
          <cell r="A16932" t="str">
            <v>171830016All</v>
          </cell>
          <cell r="B16932">
            <v>42</v>
          </cell>
        </row>
        <row r="16933">
          <cell r="A16933" t="str">
            <v>171870016All</v>
          </cell>
          <cell r="B16933">
            <v>42</v>
          </cell>
        </row>
        <row r="16934">
          <cell r="A16934" t="str">
            <v>171890016All</v>
          </cell>
          <cell r="B16934">
            <v>42</v>
          </cell>
        </row>
        <row r="16935">
          <cell r="A16935" t="str">
            <v>171950016All</v>
          </cell>
          <cell r="B16935">
            <v>42</v>
          </cell>
        </row>
        <row r="16936">
          <cell r="A16936" t="str">
            <v>171990016All</v>
          </cell>
          <cell r="B16936">
            <v>42</v>
          </cell>
        </row>
        <row r="16937">
          <cell r="A16937" t="str">
            <v>180010016All</v>
          </cell>
          <cell r="B16937">
            <v>42</v>
          </cell>
        </row>
        <row r="16938">
          <cell r="A16938" t="str">
            <v>180030016All</v>
          </cell>
          <cell r="B16938">
            <v>42</v>
          </cell>
        </row>
        <row r="16939">
          <cell r="A16939" t="str">
            <v>180190016All</v>
          </cell>
          <cell r="B16939">
            <v>42</v>
          </cell>
        </row>
        <row r="16940">
          <cell r="A16940" t="str">
            <v>180330016All</v>
          </cell>
          <cell r="B16940">
            <v>42</v>
          </cell>
        </row>
        <row r="16941">
          <cell r="A16941" t="str">
            <v>180670016All</v>
          </cell>
          <cell r="B16941">
            <v>42</v>
          </cell>
        </row>
        <row r="16942">
          <cell r="A16942" t="str">
            <v>180770016All</v>
          </cell>
          <cell r="B16942">
            <v>42</v>
          </cell>
        </row>
        <row r="16943">
          <cell r="A16943" t="str">
            <v>180850016All</v>
          </cell>
          <cell r="B16943">
            <v>42</v>
          </cell>
        </row>
        <row r="16944">
          <cell r="A16944" t="str">
            <v>180870016All</v>
          </cell>
          <cell r="B16944">
            <v>42</v>
          </cell>
        </row>
        <row r="16945">
          <cell r="A16945" t="str">
            <v>180910016All</v>
          </cell>
          <cell r="B16945">
            <v>42</v>
          </cell>
        </row>
        <row r="16946">
          <cell r="A16946" t="str">
            <v>181130016All</v>
          </cell>
          <cell r="B16946">
            <v>42</v>
          </cell>
        </row>
        <row r="16947">
          <cell r="A16947" t="str">
            <v>181430016All</v>
          </cell>
          <cell r="B16947">
            <v>42</v>
          </cell>
        </row>
        <row r="16948">
          <cell r="A16948" t="str">
            <v>181510016All</v>
          </cell>
          <cell r="B16948">
            <v>42</v>
          </cell>
        </row>
        <row r="16949">
          <cell r="A16949" t="str">
            <v>181570016All</v>
          </cell>
          <cell r="B16949">
            <v>42</v>
          </cell>
        </row>
        <row r="16950">
          <cell r="A16950" t="str">
            <v>181690016All</v>
          </cell>
          <cell r="B16950">
            <v>42</v>
          </cell>
        </row>
        <row r="16951">
          <cell r="A16951" t="str">
            <v>181790016All</v>
          </cell>
          <cell r="B16951">
            <v>42</v>
          </cell>
        </row>
        <row r="16952">
          <cell r="A16952" t="str">
            <v>181830016All</v>
          </cell>
          <cell r="B16952">
            <v>42</v>
          </cell>
        </row>
        <row r="16953">
          <cell r="A16953" t="str">
            <v>210090016All</v>
          </cell>
          <cell r="B16953">
            <v>42</v>
          </cell>
        </row>
        <row r="16954">
          <cell r="A16954" t="str">
            <v>210210016All</v>
          </cell>
          <cell r="B16954">
            <v>42</v>
          </cell>
        </row>
        <row r="16955">
          <cell r="A16955" t="str">
            <v>210790016All</v>
          </cell>
          <cell r="B16955">
            <v>42</v>
          </cell>
        </row>
        <row r="16956">
          <cell r="A16956" t="str">
            <v>211370016All</v>
          </cell>
          <cell r="B16956">
            <v>42</v>
          </cell>
        </row>
        <row r="16957">
          <cell r="A16957" t="str">
            <v>211670016All</v>
          </cell>
          <cell r="B16957">
            <v>42</v>
          </cell>
        </row>
        <row r="16958">
          <cell r="A16958" t="str">
            <v>211690016All</v>
          </cell>
          <cell r="B16958">
            <v>42</v>
          </cell>
        </row>
        <row r="16959">
          <cell r="A16959" t="str">
            <v>212130016All</v>
          </cell>
          <cell r="B16959">
            <v>42</v>
          </cell>
        </row>
        <row r="16960">
          <cell r="A16960" t="str">
            <v>260310016All</v>
          </cell>
          <cell r="B16960">
            <v>42</v>
          </cell>
        </row>
        <row r="16961">
          <cell r="A16961" t="str">
            <v>260390016All</v>
          </cell>
          <cell r="B16961">
            <v>42</v>
          </cell>
        </row>
        <row r="16962">
          <cell r="A16962" t="str">
            <v>261350016All</v>
          </cell>
          <cell r="B16962">
            <v>42</v>
          </cell>
        </row>
        <row r="16963">
          <cell r="A16963" t="str">
            <v>261430016All</v>
          </cell>
          <cell r="B16963">
            <v>42</v>
          </cell>
        </row>
        <row r="16964">
          <cell r="A16964" t="str">
            <v>300110081All</v>
          </cell>
          <cell r="B16964">
            <v>42</v>
          </cell>
        </row>
        <row r="16965">
          <cell r="A16965" t="str">
            <v>300150081All</v>
          </cell>
          <cell r="B16965">
            <v>42</v>
          </cell>
        </row>
        <row r="16966">
          <cell r="A16966" t="str">
            <v>300170081All</v>
          </cell>
          <cell r="B16966">
            <v>42</v>
          </cell>
        </row>
        <row r="16967">
          <cell r="A16967" t="str">
            <v>300250081All</v>
          </cell>
          <cell r="B16967">
            <v>42</v>
          </cell>
        </row>
        <row r="16968">
          <cell r="A16968" t="str">
            <v>300370081All</v>
          </cell>
          <cell r="B16968">
            <v>42</v>
          </cell>
        </row>
        <row r="16969">
          <cell r="A16969" t="str">
            <v>300470081All</v>
          </cell>
          <cell r="B16969">
            <v>42</v>
          </cell>
        </row>
        <row r="16970">
          <cell r="A16970" t="str">
            <v>300550081All</v>
          </cell>
          <cell r="B16970">
            <v>42</v>
          </cell>
        </row>
        <row r="16971">
          <cell r="A16971" t="str">
            <v>300650081All</v>
          </cell>
          <cell r="B16971">
            <v>42</v>
          </cell>
        </row>
        <row r="16972">
          <cell r="A16972" t="str">
            <v>300790081All</v>
          </cell>
          <cell r="B16972">
            <v>42</v>
          </cell>
        </row>
        <row r="16973">
          <cell r="A16973" t="str">
            <v>300810081All</v>
          </cell>
          <cell r="B16973">
            <v>42</v>
          </cell>
        </row>
        <row r="16974">
          <cell r="A16974" t="str">
            <v>301050081All</v>
          </cell>
          <cell r="B16974">
            <v>42</v>
          </cell>
        </row>
        <row r="16975">
          <cell r="A16975" t="str">
            <v>360190011All</v>
          </cell>
          <cell r="B16975">
            <v>42</v>
          </cell>
        </row>
        <row r="16976">
          <cell r="A16976" t="str">
            <v>360310011All</v>
          </cell>
          <cell r="B16976">
            <v>42</v>
          </cell>
        </row>
        <row r="16977">
          <cell r="A16977" t="str">
            <v>360330011All</v>
          </cell>
          <cell r="B16977">
            <v>42</v>
          </cell>
        </row>
        <row r="16978">
          <cell r="A16978" t="str">
            <v>401130041All</v>
          </cell>
          <cell r="B16978">
            <v>42</v>
          </cell>
        </row>
        <row r="16979">
          <cell r="A16979" t="str">
            <v>410050091All</v>
          </cell>
          <cell r="B16979">
            <v>42</v>
          </cell>
        </row>
        <row r="16980">
          <cell r="A16980" t="str">
            <v>410070091All</v>
          </cell>
          <cell r="B16980">
            <v>42</v>
          </cell>
        </row>
        <row r="16981">
          <cell r="A16981" t="str">
            <v>410330091All</v>
          </cell>
          <cell r="B16981">
            <v>42</v>
          </cell>
        </row>
        <row r="16982">
          <cell r="A16982" t="str">
            <v>410470091All</v>
          </cell>
          <cell r="B16982">
            <v>42</v>
          </cell>
        </row>
        <row r="16983">
          <cell r="A16983" t="str">
            <v>410510091All</v>
          </cell>
          <cell r="B16983">
            <v>42</v>
          </cell>
        </row>
        <row r="16984">
          <cell r="A16984" t="str">
            <v>470070016All</v>
          </cell>
          <cell r="B16984">
            <v>42</v>
          </cell>
        </row>
        <row r="16985">
          <cell r="A16985" t="str">
            <v>470270011All</v>
          </cell>
          <cell r="B16985">
            <v>42</v>
          </cell>
        </row>
        <row r="16986">
          <cell r="A16986" t="str">
            <v>470350016All</v>
          </cell>
          <cell r="B16986">
            <v>42</v>
          </cell>
        </row>
        <row r="16987">
          <cell r="A16987" t="str">
            <v>470490011All</v>
          </cell>
          <cell r="B16987">
            <v>42</v>
          </cell>
        </row>
        <row r="16988">
          <cell r="A16988" t="str">
            <v>470490016All</v>
          </cell>
          <cell r="B16988">
            <v>42</v>
          </cell>
        </row>
        <row r="16989">
          <cell r="A16989" t="str">
            <v>470870011All</v>
          </cell>
          <cell r="B16989">
            <v>42</v>
          </cell>
        </row>
        <row r="16990">
          <cell r="A16990" t="str">
            <v>471110016All</v>
          </cell>
          <cell r="B16990">
            <v>42</v>
          </cell>
        </row>
        <row r="16991">
          <cell r="A16991" t="str">
            <v>471270011All</v>
          </cell>
          <cell r="B16991">
            <v>42</v>
          </cell>
        </row>
        <row r="16992">
          <cell r="A16992" t="str">
            <v>471290011All</v>
          </cell>
          <cell r="B16992">
            <v>42</v>
          </cell>
        </row>
        <row r="16993">
          <cell r="A16993" t="str">
            <v>471330011All</v>
          </cell>
          <cell r="B16993">
            <v>42</v>
          </cell>
        </row>
        <row r="16994">
          <cell r="A16994" t="str">
            <v>471410011All</v>
          </cell>
          <cell r="B16994">
            <v>42</v>
          </cell>
        </row>
        <row r="16995">
          <cell r="A16995" t="str">
            <v>471510011All</v>
          </cell>
          <cell r="B16995">
            <v>42</v>
          </cell>
        </row>
        <row r="16996">
          <cell r="A16996" t="str">
            <v>471750011All</v>
          </cell>
          <cell r="B16996">
            <v>42</v>
          </cell>
        </row>
        <row r="16997">
          <cell r="A16997" t="str">
            <v>510010016All</v>
          </cell>
          <cell r="B16997">
            <v>42</v>
          </cell>
        </row>
        <row r="16998">
          <cell r="A16998" t="str">
            <v>510030016All</v>
          </cell>
          <cell r="B16998">
            <v>42</v>
          </cell>
        </row>
        <row r="16999">
          <cell r="A16999" t="str">
            <v>510050016All</v>
          </cell>
          <cell r="B16999">
            <v>42</v>
          </cell>
        </row>
        <row r="17000">
          <cell r="A17000" t="str">
            <v>510070016All</v>
          </cell>
          <cell r="B17000">
            <v>42</v>
          </cell>
        </row>
        <row r="17001">
          <cell r="A17001" t="str">
            <v>510090016All</v>
          </cell>
          <cell r="B17001">
            <v>42</v>
          </cell>
        </row>
        <row r="17002">
          <cell r="A17002" t="str">
            <v>510130016All</v>
          </cell>
          <cell r="B17002">
            <v>42</v>
          </cell>
        </row>
        <row r="17003">
          <cell r="A17003" t="str">
            <v>510170016All</v>
          </cell>
          <cell r="B17003">
            <v>42</v>
          </cell>
        </row>
        <row r="17004">
          <cell r="A17004" t="str">
            <v>510230016All</v>
          </cell>
          <cell r="B17004">
            <v>42</v>
          </cell>
        </row>
        <row r="17005">
          <cell r="A17005" t="str">
            <v>510250016All</v>
          </cell>
          <cell r="B17005">
            <v>42</v>
          </cell>
        </row>
        <row r="17006">
          <cell r="A17006" t="str">
            <v>510290016All</v>
          </cell>
          <cell r="B17006">
            <v>42</v>
          </cell>
        </row>
        <row r="17007">
          <cell r="A17007" t="str">
            <v>510330016All</v>
          </cell>
          <cell r="B17007">
            <v>42</v>
          </cell>
        </row>
        <row r="17008">
          <cell r="A17008" t="str">
            <v>510360016All</v>
          </cell>
          <cell r="B17008">
            <v>42</v>
          </cell>
        </row>
        <row r="17009">
          <cell r="A17009" t="str">
            <v>510410016All</v>
          </cell>
          <cell r="B17009">
            <v>42</v>
          </cell>
        </row>
        <row r="17010">
          <cell r="A17010" t="str">
            <v>510450016All</v>
          </cell>
          <cell r="B17010">
            <v>42</v>
          </cell>
        </row>
        <row r="17011">
          <cell r="A17011" t="str">
            <v>510470016All</v>
          </cell>
          <cell r="B17011">
            <v>42</v>
          </cell>
        </row>
        <row r="17012">
          <cell r="A17012" t="str">
            <v>510490016All</v>
          </cell>
          <cell r="B17012">
            <v>42</v>
          </cell>
        </row>
        <row r="17013">
          <cell r="A17013" t="str">
            <v>510530016All</v>
          </cell>
          <cell r="B17013">
            <v>42</v>
          </cell>
        </row>
        <row r="17014">
          <cell r="A17014" t="str">
            <v>510570016All</v>
          </cell>
          <cell r="B17014">
            <v>42</v>
          </cell>
        </row>
        <row r="17015">
          <cell r="A17015" t="str">
            <v>510590016All</v>
          </cell>
          <cell r="B17015">
            <v>42</v>
          </cell>
        </row>
        <row r="17016">
          <cell r="A17016" t="str">
            <v>510650016All</v>
          </cell>
          <cell r="B17016">
            <v>42</v>
          </cell>
        </row>
        <row r="17017">
          <cell r="A17017" t="str">
            <v>510670016All</v>
          </cell>
          <cell r="B17017">
            <v>42</v>
          </cell>
        </row>
        <row r="17018">
          <cell r="A17018" t="str">
            <v>510730016All</v>
          </cell>
          <cell r="B17018">
            <v>42</v>
          </cell>
        </row>
        <row r="17019">
          <cell r="A17019" t="str">
            <v>510750016All</v>
          </cell>
          <cell r="B17019">
            <v>42</v>
          </cell>
        </row>
        <row r="17020">
          <cell r="A17020" t="str">
            <v>510790016All</v>
          </cell>
          <cell r="B17020">
            <v>42</v>
          </cell>
        </row>
        <row r="17021">
          <cell r="A17021" t="str">
            <v>510810016All</v>
          </cell>
          <cell r="B17021">
            <v>42</v>
          </cell>
        </row>
        <row r="17022">
          <cell r="A17022" t="str">
            <v>510850016All</v>
          </cell>
          <cell r="B17022">
            <v>42</v>
          </cell>
        </row>
        <row r="17023">
          <cell r="A17023" t="str">
            <v>510870016All</v>
          </cell>
          <cell r="B17023">
            <v>42</v>
          </cell>
        </row>
        <row r="17024">
          <cell r="A17024" t="str">
            <v>510890016All</v>
          </cell>
          <cell r="B17024">
            <v>42</v>
          </cell>
        </row>
        <row r="17025">
          <cell r="A17025" t="str">
            <v>510930016All</v>
          </cell>
          <cell r="B17025">
            <v>42</v>
          </cell>
        </row>
        <row r="17026">
          <cell r="A17026" t="str">
            <v>510950016All</v>
          </cell>
          <cell r="B17026">
            <v>42</v>
          </cell>
        </row>
        <row r="17027">
          <cell r="A17027" t="str">
            <v>510970016All</v>
          </cell>
          <cell r="B17027">
            <v>42</v>
          </cell>
        </row>
        <row r="17028">
          <cell r="A17028" t="str">
            <v>510990016All</v>
          </cell>
          <cell r="B17028">
            <v>42</v>
          </cell>
        </row>
        <row r="17029">
          <cell r="A17029" t="str">
            <v>511010016All</v>
          </cell>
          <cell r="B17029">
            <v>42</v>
          </cell>
        </row>
        <row r="17030">
          <cell r="A17030" t="str">
            <v>511020016All</v>
          </cell>
          <cell r="B17030">
            <v>42</v>
          </cell>
        </row>
        <row r="17031">
          <cell r="A17031" t="str">
            <v>511030016All</v>
          </cell>
          <cell r="B17031">
            <v>42</v>
          </cell>
        </row>
        <row r="17032">
          <cell r="A17032" t="str">
            <v>511090016All</v>
          </cell>
          <cell r="B17032">
            <v>42</v>
          </cell>
        </row>
        <row r="17033">
          <cell r="A17033" t="str">
            <v>511110016All</v>
          </cell>
          <cell r="B17033">
            <v>42</v>
          </cell>
        </row>
        <row r="17034">
          <cell r="A17034" t="str">
            <v>511130016All</v>
          </cell>
          <cell r="B17034">
            <v>42</v>
          </cell>
        </row>
        <row r="17035">
          <cell r="A17035" t="str">
            <v>511150016All</v>
          </cell>
          <cell r="B17035">
            <v>42</v>
          </cell>
        </row>
        <row r="17036">
          <cell r="A17036" t="str">
            <v>511190016All</v>
          </cell>
          <cell r="B17036">
            <v>42</v>
          </cell>
        </row>
        <row r="17037">
          <cell r="A17037" t="str">
            <v>511250016All</v>
          </cell>
          <cell r="B17037">
            <v>42</v>
          </cell>
        </row>
        <row r="17038">
          <cell r="A17038" t="str">
            <v>511270016All</v>
          </cell>
          <cell r="B17038">
            <v>42</v>
          </cell>
        </row>
        <row r="17039">
          <cell r="A17039" t="str">
            <v>511310016All</v>
          </cell>
          <cell r="B17039">
            <v>42</v>
          </cell>
        </row>
        <row r="17040">
          <cell r="A17040" t="str">
            <v>511330016All</v>
          </cell>
          <cell r="B17040">
            <v>42</v>
          </cell>
        </row>
        <row r="17041">
          <cell r="A17041" t="str">
            <v>511350016All</v>
          </cell>
          <cell r="B17041">
            <v>42</v>
          </cell>
        </row>
        <row r="17042">
          <cell r="A17042" t="str">
            <v>511370016All</v>
          </cell>
          <cell r="B17042">
            <v>42</v>
          </cell>
        </row>
        <row r="17043">
          <cell r="A17043" t="str">
            <v>511390016All</v>
          </cell>
          <cell r="B17043">
            <v>42</v>
          </cell>
        </row>
        <row r="17044">
          <cell r="A17044" t="str">
            <v>511410016All</v>
          </cell>
          <cell r="B17044">
            <v>42</v>
          </cell>
        </row>
        <row r="17045">
          <cell r="A17045" t="str">
            <v>511430016All</v>
          </cell>
          <cell r="B17045">
            <v>42</v>
          </cell>
        </row>
        <row r="17046">
          <cell r="A17046" t="str">
            <v>511450016All</v>
          </cell>
          <cell r="B17046">
            <v>42</v>
          </cell>
        </row>
        <row r="17047">
          <cell r="A17047" t="str">
            <v>511470016All</v>
          </cell>
          <cell r="B17047">
            <v>42</v>
          </cell>
        </row>
        <row r="17048">
          <cell r="A17048" t="str">
            <v>511490016All</v>
          </cell>
          <cell r="B17048">
            <v>42</v>
          </cell>
        </row>
        <row r="17049">
          <cell r="A17049" t="str">
            <v>511530016All</v>
          </cell>
          <cell r="B17049">
            <v>42</v>
          </cell>
        </row>
        <row r="17050">
          <cell r="A17050" t="str">
            <v>511570016All</v>
          </cell>
          <cell r="B17050">
            <v>42</v>
          </cell>
        </row>
        <row r="17051">
          <cell r="A17051" t="str">
            <v>511590016All</v>
          </cell>
          <cell r="B17051">
            <v>42</v>
          </cell>
        </row>
        <row r="17052">
          <cell r="A17052" t="str">
            <v>511610016All</v>
          </cell>
          <cell r="B17052">
            <v>42</v>
          </cell>
        </row>
        <row r="17053">
          <cell r="A17053" t="str">
            <v>511630016All</v>
          </cell>
          <cell r="B17053">
            <v>42</v>
          </cell>
        </row>
        <row r="17054">
          <cell r="A17054" t="str">
            <v>511650016All</v>
          </cell>
          <cell r="B17054">
            <v>42</v>
          </cell>
        </row>
        <row r="17055">
          <cell r="A17055" t="str">
            <v>511670016All</v>
          </cell>
          <cell r="B17055">
            <v>42</v>
          </cell>
        </row>
        <row r="17056">
          <cell r="A17056" t="str">
            <v>511690016All</v>
          </cell>
          <cell r="B17056">
            <v>42</v>
          </cell>
        </row>
        <row r="17057">
          <cell r="A17057" t="str">
            <v>511730016All</v>
          </cell>
          <cell r="B17057">
            <v>42</v>
          </cell>
        </row>
        <row r="17058">
          <cell r="A17058" t="str">
            <v>511750016All</v>
          </cell>
          <cell r="B17058">
            <v>42</v>
          </cell>
        </row>
        <row r="17059">
          <cell r="A17059" t="str">
            <v>511770016All</v>
          </cell>
          <cell r="B17059">
            <v>42</v>
          </cell>
        </row>
        <row r="17060">
          <cell r="A17060" t="str">
            <v>511790016All</v>
          </cell>
          <cell r="B17060">
            <v>42</v>
          </cell>
        </row>
        <row r="17061">
          <cell r="A17061" t="str">
            <v>511810016All</v>
          </cell>
          <cell r="B17061">
            <v>42</v>
          </cell>
        </row>
        <row r="17062">
          <cell r="A17062" t="str">
            <v>511830016All</v>
          </cell>
          <cell r="B17062">
            <v>42</v>
          </cell>
        </row>
        <row r="17063">
          <cell r="A17063" t="str">
            <v>511850016All</v>
          </cell>
          <cell r="B17063">
            <v>42</v>
          </cell>
        </row>
        <row r="17064">
          <cell r="A17064" t="str">
            <v>511870016All</v>
          </cell>
          <cell r="B17064">
            <v>42</v>
          </cell>
        </row>
        <row r="17065">
          <cell r="A17065" t="str">
            <v>511910016All</v>
          </cell>
          <cell r="B17065">
            <v>42</v>
          </cell>
        </row>
        <row r="17066">
          <cell r="A17066" t="str">
            <v>511930016All</v>
          </cell>
          <cell r="B17066">
            <v>42</v>
          </cell>
        </row>
        <row r="17067">
          <cell r="A17067" t="str">
            <v>511970016All</v>
          </cell>
          <cell r="B17067">
            <v>42</v>
          </cell>
        </row>
        <row r="17068">
          <cell r="A17068" t="str">
            <v>511990016All</v>
          </cell>
          <cell r="B17068">
            <v>42</v>
          </cell>
        </row>
        <row r="17069">
          <cell r="A17069" t="str">
            <v>515100016All</v>
          </cell>
          <cell r="B17069">
            <v>42</v>
          </cell>
        </row>
        <row r="17070">
          <cell r="A17070" t="str">
            <v>515150016All</v>
          </cell>
          <cell r="B17070">
            <v>42</v>
          </cell>
        </row>
        <row r="17071">
          <cell r="A17071" t="str">
            <v>515500016All</v>
          </cell>
          <cell r="B17071">
            <v>42</v>
          </cell>
        </row>
        <row r="17072">
          <cell r="A17072" t="str">
            <v>515700016All</v>
          </cell>
          <cell r="B17072">
            <v>42</v>
          </cell>
        </row>
        <row r="17073">
          <cell r="A17073" t="str">
            <v>515900016All</v>
          </cell>
          <cell r="B17073">
            <v>42</v>
          </cell>
        </row>
        <row r="17074">
          <cell r="A17074" t="str">
            <v>516000016All</v>
          </cell>
          <cell r="B17074">
            <v>42</v>
          </cell>
        </row>
        <row r="17075">
          <cell r="A17075" t="str">
            <v>516100016All</v>
          </cell>
          <cell r="B17075">
            <v>42</v>
          </cell>
        </row>
        <row r="17076">
          <cell r="A17076" t="str">
            <v>516500016All</v>
          </cell>
          <cell r="B17076">
            <v>42</v>
          </cell>
        </row>
        <row r="17077">
          <cell r="A17077" t="str">
            <v>516700016All</v>
          </cell>
          <cell r="B17077">
            <v>42</v>
          </cell>
        </row>
        <row r="17078">
          <cell r="A17078" t="str">
            <v>516830016All</v>
          </cell>
          <cell r="B17078">
            <v>42</v>
          </cell>
        </row>
        <row r="17079">
          <cell r="A17079" t="str">
            <v>516850016All</v>
          </cell>
          <cell r="B17079">
            <v>42</v>
          </cell>
        </row>
        <row r="17080">
          <cell r="A17080" t="str">
            <v>517000016All</v>
          </cell>
          <cell r="B17080">
            <v>42</v>
          </cell>
        </row>
        <row r="17081">
          <cell r="A17081" t="str">
            <v>517100016All</v>
          </cell>
          <cell r="B17081">
            <v>42</v>
          </cell>
        </row>
        <row r="17082">
          <cell r="A17082" t="str">
            <v>517400016All</v>
          </cell>
          <cell r="B17082">
            <v>42</v>
          </cell>
        </row>
        <row r="17083">
          <cell r="A17083" t="str">
            <v>518000016All</v>
          </cell>
          <cell r="B17083">
            <v>42</v>
          </cell>
        </row>
        <row r="17084">
          <cell r="A17084" t="str">
            <v>518100016All</v>
          </cell>
          <cell r="B17084">
            <v>42</v>
          </cell>
        </row>
        <row r="17085">
          <cell r="A17085" t="str">
            <v>550230011All</v>
          </cell>
          <cell r="B17085">
            <v>42</v>
          </cell>
        </row>
        <row r="17086">
          <cell r="A17086" t="str">
            <v>551030011All</v>
          </cell>
          <cell r="B17086">
            <v>42</v>
          </cell>
        </row>
        <row r="17087">
          <cell r="A17087" t="str">
            <v>461030041All</v>
          </cell>
          <cell r="B17087">
            <v>41.4</v>
          </cell>
        </row>
        <row r="17088">
          <cell r="A17088" t="str">
            <v>060070091All</v>
          </cell>
          <cell r="B17088">
            <v>41</v>
          </cell>
        </row>
        <row r="17089">
          <cell r="A17089" t="str">
            <v>060110091All</v>
          </cell>
          <cell r="B17089">
            <v>41</v>
          </cell>
        </row>
        <row r="17090">
          <cell r="A17090" t="str">
            <v>060670091All</v>
          </cell>
          <cell r="B17090">
            <v>41</v>
          </cell>
        </row>
        <row r="17091">
          <cell r="A17091" t="str">
            <v>061010091All</v>
          </cell>
          <cell r="B17091">
            <v>41</v>
          </cell>
        </row>
        <row r="17092">
          <cell r="A17092" t="str">
            <v>061150091All</v>
          </cell>
          <cell r="B17092">
            <v>41</v>
          </cell>
        </row>
        <row r="17093">
          <cell r="A17093" t="str">
            <v>120410051Nonirrigated</v>
          </cell>
          <cell r="B17093">
            <v>41</v>
          </cell>
        </row>
        <row r="17094">
          <cell r="A17094" t="str">
            <v>120630051Nonirrigated</v>
          </cell>
          <cell r="B17094">
            <v>41</v>
          </cell>
        </row>
        <row r="17095">
          <cell r="A17095" t="str">
            <v>121210051Nonirrigated</v>
          </cell>
          <cell r="B17095">
            <v>41</v>
          </cell>
        </row>
        <row r="17096">
          <cell r="A17096" t="str">
            <v>130830011All</v>
          </cell>
          <cell r="B17096">
            <v>41</v>
          </cell>
        </row>
        <row r="17097">
          <cell r="A17097" t="str">
            <v>130850011All</v>
          </cell>
          <cell r="B17097">
            <v>41</v>
          </cell>
        </row>
        <row r="17098">
          <cell r="A17098" t="str">
            <v>131490016All</v>
          </cell>
          <cell r="B17098">
            <v>41</v>
          </cell>
        </row>
        <row r="17099">
          <cell r="A17099" t="str">
            <v>132070016All</v>
          </cell>
          <cell r="B17099">
            <v>41</v>
          </cell>
        </row>
        <row r="17100">
          <cell r="A17100" t="str">
            <v>132230011All</v>
          </cell>
          <cell r="B17100">
            <v>41</v>
          </cell>
        </row>
        <row r="17101">
          <cell r="A17101" t="str">
            <v>132550016All</v>
          </cell>
          <cell r="B17101">
            <v>41</v>
          </cell>
        </row>
        <row r="17102">
          <cell r="A17102" t="str">
            <v>132890016All</v>
          </cell>
          <cell r="B17102">
            <v>41</v>
          </cell>
        </row>
        <row r="17103">
          <cell r="A17103" t="str">
            <v>220910011Nonirrigated</v>
          </cell>
          <cell r="B17103">
            <v>41</v>
          </cell>
        </row>
        <row r="17104">
          <cell r="A17104" t="str">
            <v>260210016All</v>
          </cell>
          <cell r="B17104">
            <v>41</v>
          </cell>
        </row>
        <row r="17105">
          <cell r="A17105" t="str">
            <v>270030091All</v>
          </cell>
          <cell r="B17105">
            <v>41</v>
          </cell>
        </row>
        <row r="17106">
          <cell r="A17106" t="str">
            <v>270110091All</v>
          </cell>
          <cell r="B17106">
            <v>41</v>
          </cell>
        </row>
        <row r="17107">
          <cell r="A17107" t="str">
            <v>270130091All</v>
          </cell>
          <cell r="B17107">
            <v>41</v>
          </cell>
        </row>
        <row r="17108">
          <cell r="A17108" t="str">
            <v>270150091All</v>
          </cell>
          <cell r="B17108">
            <v>41</v>
          </cell>
        </row>
        <row r="17109">
          <cell r="A17109" t="str">
            <v>270170091All</v>
          </cell>
          <cell r="B17109">
            <v>41</v>
          </cell>
        </row>
        <row r="17110">
          <cell r="A17110" t="str">
            <v>270190091All</v>
          </cell>
          <cell r="B17110">
            <v>41</v>
          </cell>
        </row>
        <row r="17111">
          <cell r="A17111" t="str">
            <v>270210091All</v>
          </cell>
          <cell r="B17111">
            <v>41</v>
          </cell>
        </row>
        <row r="17112">
          <cell r="A17112" t="str">
            <v>270230091All</v>
          </cell>
          <cell r="B17112">
            <v>41</v>
          </cell>
        </row>
        <row r="17113">
          <cell r="A17113" t="str">
            <v>270250091All</v>
          </cell>
          <cell r="B17113">
            <v>41</v>
          </cell>
        </row>
        <row r="17114">
          <cell r="A17114" t="str">
            <v>270330091All</v>
          </cell>
          <cell r="B17114">
            <v>41</v>
          </cell>
        </row>
        <row r="17115">
          <cell r="A17115" t="str">
            <v>270430091All</v>
          </cell>
          <cell r="B17115">
            <v>41</v>
          </cell>
        </row>
        <row r="17116">
          <cell r="A17116" t="str">
            <v>270470091All</v>
          </cell>
          <cell r="B17116">
            <v>41</v>
          </cell>
        </row>
        <row r="17117">
          <cell r="A17117" t="str">
            <v>270530091All</v>
          </cell>
          <cell r="B17117">
            <v>41</v>
          </cell>
        </row>
        <row r="17118">
          <cell r="A17118" t="str">
            <v>270630091All</v>
          </cell>
          <cell r="B17118">
            <v>41</v>
          </cell>
        </row>
        <row r="17119">
          <cell r="A17119" t="str">
            <v>270790091All</v>
          </cell>
          <cell r="B17119">
            <v>41</v>
          </cell>
        </row>
        <row r="17120">
          <cell r="A17120" t="str">
            <v>270810091All</v>
          </cell>
          <cell r="B17120">
            <v>41</v>
          </cell>
        </row>
        <row r="17121">
          <cell r="A17121" t="str">
            <v>270850091All</v>
          </cell>
          <cell r="B17121">
            <v>41</v>
          </cell>
        </row>
        <row r="17122">
          <cell r="A17122" t="str">
            <v>270870091All</v>
          </cell>
          <cell r="B17122">
            <v>41</v>
          </cell>
        </row>
        <row r="17123">
          <cell r="A17123" t="str">
            <v>270910091All</v>
          </cell>
          <cell r="B17123">
            <v>41</v>
          </cell>
        </row>
        <row r="17124">
          <cell r="A17124" t="str">
            <v>270990091All</v>
          </cell>
          <cell r="B17124">
            <v>41</v>
          </cell>
        </row>
        <row r="17125">
          <cell r="A17125" t="str">
            <v>271030091All</v>
          </cell>
          <cell r="B17125">
            <v>41</v>
          </cell>
        </row>
        <row r="17126">
          <cell r="A17126" t="str">
            <v>271050091All</v>
          </cell>
          <cell r="B17126">
            <v>41</v>
          </cell>
        </row>
        <row r="17127">
          <cell r="A17127" t="str">
            <v>271120091All</v>
          </cell>
          <cell r="B17127">
            <v>41</v>
          </cell>
        </row>
        <row r="17128">
          <cell r="A17128" t="str">
            <v>271200091All</v>
          </cell>
          <cell r="B17128">
            <v>41</v>
          </cell>
        </row>
        <row r="17129">
          <cell r="A17129" t="str">
            <v>271230091All</v>
          </cell>
          <cell r="B17129">
            <v>41</v>
          </cell>
        </row>
        <row r="17130">
          <cell r="A17130" t="str">
            <v>271270091All</v>
          </cell>
          <cell r="B17130">
            <v>41</v>
          </cell>
        </row>
        <row r="17131">
          <cell r="A17131" t="str">
            <v>271290091All</v>
          </cell>
          <cell r="B17131">
            <v>41</v>
          </cell>
        </row>
        <row r="17132">
          <cell r="A17132" t="str">
            <v>271310091All</v>
          </cell>
          <cell r="B17132">
            <v>41</v>
          </cell>
        </row>
        <row r="17133">
          <cell r="A17133" t="str">
            <v>271330091All</v>
          </cell>
          <cell r="B17133">
            <v>41</v>
          </cell>
        </row>
        <row r="17134">
          <cell r="A17134" t="str">
            <v>271410091All</v>
          </cell>
          <cell r="B17134">
            <v>41</v>
          </cell>
        </row>
        <row r="17135">
          <cell r="A17135" t="str">
            <v>271430091All</v>
          </cell>
          <cell r="B17135">
            <v>41</v>
          </cell>
        </row>
        <row r="17136">
          <cell r="A17136" t="str">
            <v>271470091All</v>
          </cell>
          <cell r="B17136">
            <v>41</v>
          </cell>
        </row>
        <row r="17137">
          <cell r="A17137" t="str">
            <v>271610091All</v>
          </cell>
          <cell r="B17137">
            <v>41</v>
          </cell>
        </row>
        <row r="17138">
          <cell r="A17138" t="str">
            <v>271650091All</v>
          </cell>
          <cell r="B17138">
            <v>41</v>
          </cell>
        </row>
        <row r="17139">
          <cell r="A17139" t="str">
            <v>292090041All</v>
          </cell>
          <cell r="B17139">
            <v>41</v>
          </cell>
        </row>
        <row r="17140">
          <cell r="A17140" t="str">
            <v>301070041All</v>
          </cell>
          <cell r="B17140">
            <v>41</v>
          </cell>
        </row>
        <row r="17141">
          <cell r="A17141" t="str">
            <v>350030051All</v>
          </cell>
          <cell r="B17141">
            <v>41</v>
          </cell>
        </row>
        <row r="17142">
          <cell r="A17142" t="str">
            <v>350070051All</v>
          </cell>
          <cell r="B17142">
            <v>41</v>
          </cell>
        </row>
        <row r="17143">
          <cell r="A17143" t="str">
            <v>350170051All</v>
          </cell>
          <cell r="B17143">
            <v>41</v>
          </cell>
        </row>
        <row r="17144">
          <cell r="A17144" t="str">
            <v>350270051All</v>
          </cell>
          <cell r="B17144">
            <v>41</v>
          </cell>
        </row>
        <row r="17145">
          <cell r="A17145" t="str">
            <v>350330051All</v>
          </cell>
          <cell r="B17145">
            <v>41</v>
          </cell>
        </row>
        <row r="17146">
          <cell r="A17146" t="str">
            <v>350350051All</v>
          </cell>
          <cell r="B17146">
            <v>41</v>
          </cell>
        </row>
        <row r="17147">
          <cell r="A17147" t="str">
            <v>350470051All</v>
          </cell>
          <cell r="B17147">
            <v>41</v>
          </cell>
        </row>
        <row r="17148">
          <cell r="A17148" t="str">
            <v>350510051All</v>
          </cell>
          <cell r="B17148">
            <v>41</v>
          </cell>
        </row>
        <row r="17149">
          <cell r="A17149" t="str">
            <v>350530011All</v>
          </cell>
          <cell r="B17149">
            <v>41</v>
          </cell>
        </row>
        <row r="17150">
          <cell r="A17150" t="str">
            <v>350530051All</v>
          </cell>
          <cell r="B17150">
            <v>41</v>
          </cell>
        </row>
        <row r="17151">
          <cell r="A17151" t="str">
            <v>350570051All</v>
          </cell>
          <cell r="B17151">
            <v>41</v>
          </cell>
        </row>
        <row r="17152">
          <cell r="A17152" t="str">
            <v>370050016All</v>
          </cell>
          <cell r="B17152">
            <v>41</v>
          </cell>
        </row>
        <row r="17153">
          <cell r="A17153" t="str">
            <v>370090016All</v>
          </cell>
          <cell r="B17153">
            <v>41</v>
          </cell>
        </row>
        <row r="17154">
          <cell r="A17154" t="str">
            <v>370110016All</v>
          </cell>
          <cell r="B17154">
            <v>41</v>
          </cell>
        </row>
        <row r="17155">
          <cell r="A17155" t="str">
            <v>370210016All</v>
          </cell>
          <cell r="B17155">
            <v>41</v>
          </cell>
        </row>
        <row r="17156">
          <cell r="A17156" t="str">
            <v>370390016All</v>
          </cell>
          <cell r="B17156">
            <v>41</v>
          </cell>
        </row>
        <row r="17157">
          <cell r="A17157" t="str">
            <v>370430016All</v>
          </cell>
          <cell r="B17157">
            <v>41</v>
          </cell>
        </row>
        <row r="17158">
          <cell r="A17158" t="str">
            <v>370750016All</v>
          </cell>
          <cell r="B17158">
            <v>41</v>
          </cell>
        </row>
        <row r="17159">
          <cell r="A17159" t="str">
            <v>370870016All</v>
          </cell>
          <cell r="B17159">
            <v>41</v>
          </cell>
        </row>
        <row r="17160">
          <cell r="A17160" t="str">
            <v>370890016All</v>
          </cell>
          <cell r="B17160">
            <v>41</v>
          </cell>
        </row>
        <row r="17161">
          <cell r="A17161" t="str">
            <v>370990016All</v>
          </cell>
          <cell r="B17161">
            <v>41</v>
          </cell>
        </row>
        <row r="17162">
          <cell r="A17162" t="str">
            <v>371110016All</v>
          </cell>
          <cell r="B17162">
            <v>41</v>
          </cell>
        </row>
        <row r="17163">
          <cell r="A17163" t="str">
            <v>371130016All</v>
          </cell>
          <cell r="B17163">
            <v>41</v>
          </cell>
        </row>
        <row r="17164">
          <cell r="A17164" t="str">
            <v>371150016All</v>
          </cell>
          <cell r="B17164">
            <v>41</v>
          </cell>
        </row>
        <row r="17165">
          <cell r="A17165" t="str">
            <v>371210016All</v>
          </cell>
          <cell r="B17165">
            <v>41</v>
          </cell>
        </row>
        <row r="17166">
          <cell r="A17166" t="str">
            <v>371730016All</v>
          </cell>
          <cell r="B17166">
            <v>41</v>
          </cell>
        </row>
        <row r="17167">
          <cell r="A17167" t="str">
            <v>371750016All</v>
          </cell>
          <cell r="B17167">
            <v>41</v>
          </cell>
        </row>
        <row r="17168">
          <cell r="A17168" t="str">
            <v>371890016All</v>
          </cell>
          <cell r="B17168">
            <v>41</v>
          </cell>
        </row>
        <row r="17169">
          <cell r="A17169" t="str">
            <v>371990016All</v>
          </cell>
          <cell r="B17169">
            <v>41</v>
          </cell>
        </row>
        <row r="17170">
          <cell r="A17170" t="str">
            <v>380130041All</v>
          </cell>
          <cell r="B17170">
            <v>41</v>
          </cell>
        </row>
        <row r="17171">
          <cell r="A17171" t="str">
            <v>401470041All</v>
          </cell>
          <cell r="B17171">
            <v>41</v>
          </cell>
        </row>
        <row r="17172">
          <cell r="A17172" t="str">
            <v>420070091All</v>
          </cell>
          <cell r="B17172">
            <v>41</v>
          </cell>
        </row>
        <row r="17173">
          <cell r="A17173" t="str">
            <v>420310091All</v>
          </cell>
          <cell r="B17173">
            <v>41</v>
          </cell>
        </row>
        <row r="17174">
          <cell r="A17174" t="str">
            <v>420450016All</v>
          </cell>
          <cell r="B17174">
            <v>41</v>
          </cell>
        </row>
        <row r="17175">
          <cell r="A17175" t="str">
            <v>420650091All</v>
          </cell>
          <cell r="B17175">
            <v>41</v>
          </cell>
        </row>
        <row r="17176">
          <cell r="A17176" t="str">
            <v>420730091All</v>
          </cell>
          <cell r="B17176">
            <v>41</v>
          </cell>
        </row>
        <row r="17177">
          <cell r="A17177" t="str">
            <v>421010016All</v>
          </cell>
          <cell r="B17177">
            <v>41</v>
          </cell>
        </row>
        <row r="17178">
          <cell r="A17178" t="str">
            <v>421030016All</v>
          </cell>
          <cell r="B17178">
            <v>41</v>
          </cell>
        </row>
        <row r="17179">
          <cell r="A17179" t="str">
            <v>490390081All</v>
          </cell>
          <cell r="B17179">
            <v>41</v>
          </cell>
        </row>
        <row r="17180">
          <cell r="A17180" t="str">
            <v>530210091All</v>
          </cell>
          <cell r="B17180">
            <v>41</v>
          </cell>
        </row>
        <row r="17181">
          <cell r="A17181" t="str">
            <v>550390091All</v>
          </cell>
          <cell r="B17181">
            <v>41</v>
          </cell>
        </row>
        <row r="17182">
          <cell r="A17182" t="str">
            <v>560350091All</v>
          </cell>
          <cell r="B17182">
            <v>41</v>
          </cell>
        </row>
        <row r="17183">
          <cell r="A17183" t="str">
            <v>515150011All</v>
          </cell>
          <cell r="B17183">
            <v>40.6</v>
          </cell>
        </row>
        <row r="17184">
          <cell r="A17184" t="str">
            <v>010490016All</v>
          </cell>
          <cell r="B17184">
            <v>40</v>
          </cell>
        </row>
        <row r="17185">
          <cell r="A17185" t="str">
            <v>010830016All</v>
          </cell>
          <cell r="B17185">
            <v>40</v>
          </cell>
        </row>
        <row r="17186">
          <cell r="A17186" t="str">
            <v>060830016All</v>
          </cell>
          <cell r="B17186">
            <v>40</v>
          </cell>
        </row>
        <row r="17187">
          <cell r="A17187" t="str">
            <v>130110016All</v>
          </cell>
          <cell r="B17187">
            <v>40</v>
          </cell>
        </row>
        <row r="17188">
          <cell r="A17188" t="str">
            <v>130130016All</v>
          </cell>
          <cell r="B17188">
            <v>40</v>
          </cell>
        </row>
        <row r="17189">
          <cell r="A17189" t="str">
            <v>130150016All</v>
          </cell>
          <cell r="B17189">
            <v>40</v>
          </cell>
        </row>
        <row r="17190">
          <cell r="A17190" t="str">
            <v>130470016All</v>
          </cell>
          <cell r="B17190">
            <v>40</v>
          </cell>
        </row>
        <row r="17191">
          <cell r="A17191" t="str">
            <v>130550016All</v>
          </cell>
          <cell r="B17191">
            <v>40</v>
          </cell>
        </row>
        <row r="17192">
          <cell r="A17192" t="str">
            <v>130570016All</v>
          </cell>
          <cell r="B17192">
            <v>40</v>
          </cell>
        </row>
        <row r="17193">
          <cell r="A17193" t="str">
            <v>130590016All</v>
          </cell>
          <cell r="B17193">
            <v>40</v>
          </cell>
        </row>
        <row r="17194">
          <cell r="A17194" t="str">
            <v>130670016All</v>
          </cell>
          <cell r="B17194">
            <v>40</v>
          </cell>
        </row>
        <row r="17195">
          <cell r="A17195" t="str">
            <v>130830016All</v>
          </cell>
          <cell r="B17195">
            <v>40</v>
          </cell>
        </row>
        <row r="17196">
          <cell r="A17196" t="str">
            <v>130850016All</v>
          </cell>
          <cell r="B17196">
            <v>40</v>
          </cell>
        </row>
        <row r="17197">
          <cell r="A17197" t="str">
            <v>130890016All</v>
          </cell>
          <cell r="B17197">
            <v>40</v>
          </cell>
        </row>
        <row r="17198">
          <cell r="A17198" t="str">
            <v>131110016All</v>
          </cell>
          <cell r="B17198">
            <v>40</v>
          </cell>
        </row>
        <row r="17199">
          <cell r="A17199" t="str">
            <v>131150016All</v>
          </cell>
          <cell r="B17199">
            <v>40</v>
          </cell>
        </row>
        <row r="17200">
          <cell r="A17200" t="str">
            <v>131170016All</v>
          </cell>
          <cell r="B17200">
            <v>40</v>
          </cell>
        </row>
        <row r="17201">
          <cell r="A17201" t="str">
            <v>131190016All</v>
          </cell>
          <cell r="B17201">
            <v>40</v>
          </cell>
        </row>
        <row r="17202">
          <cell r="A17202" t="str">
            <v>131210016All</v>
          </cell>
          <cell r="B17202">
            <v>40</v>
          </cell>
        </row>
        <row r="17203">
          <cell r="A17203" t="str">
            <v>131230016All</v>
          </cell>
          <cell r="B17203">
            <v>40</v>
          </cell>
        </row>
        <row r="17204">
          <cell r="A17204" t="str">
            <v>131290016All</v>
          </cell>
          <cell r="B17204">
            <v>40</v>
          </cell>
        </row>
        <row r="17205">
          <cell r="A17205" t="str">
            <v>131350016All</v>
          </cell>
          <cell r="B17205">
            <v>40</v>
          </cell>
        </row>
        <row r="17206">
          <cell r="A17206" t="str">
            <v>131370016All</v>
          </cell>
          <cell r="B17206">
            <v>40</v>
          </cell>
        </row>
        <row r="17207">
          <cell r="A17207" t="str">
            <v>131390016All</v>
          </cell>
          <cell r="B17207">
            <v>40</v>
          </cell>
        </row>
        <row r="17208">
          <cell r="A17208" t="str">
            <v>131570016All</v>
          </cell>
          <cell r="B17208">
            <v>40</v>
          </cell>
        </row>
        <row r="17209">
          <cell r="A17209" t="str">
            <v>131810016All</v>
          </cell>
          <cell r="B17209">
            <v>40</v>
          </cell>
        </row>
        <row r="17210">
          <cell r="A17210" t="str">
            <v>131870016All</v>
          </cell>
          <cell r="B17210">
            <v>40</v>
          </cell>
        </row>
        <row r="17211">
          <cell r="A17211" t="str">
            <v>132130016All</v>
          </cell>
          <cell r="B17211">
            <v>40</v>
          </cell>
        </row>
        <row r="17212">
          <cell r="A17212" t="str">
            <v>132190016All</v>
          </cell>
          <cell r="B17212">
            <v>40</v>
          </cell>
        </row>
        <row r="17213">
          <cell r="A17213" t="str">
            <v>132230016All</v>
          </cell>
          <cell r="B17213">
            <v>40</v>
          </cell>
        </row>
        <row r="17214">
          <cell r="A17214" t="str">
            <v>132270016All</v>
          </cell>
          <cell r="B17214">
            <v>40</v>
          </cell>
        </row>
        <row r="17215">
          <cell r="A17215" t="str">
            <v>132330016All</v>
          </cell>
          <cell r="B17215">
            <v>40</v>
          </cell>
        </row>
        <row r="17216">
          <cell r="A17216" t="str">
            <v>132390016All</v>
          </cell>
          <cell r="B17216">
            <v>40</v>
          </cell>
        </row>
        <row r="17217">
          <cell r="A17217" t="str">
            <v>132410016All</v>
          </cell>
          <cell r="B17217">
            <v>40</v>
          </cell>
        </row>
        <row r="17218">
          <cell r="A17218" t="str">
            <v>132470016All</v>
          </cell>
          <cell r="B17218">
            <v>40</v>
          </cell>
        </row>
        <row r="17219">
          <cell r="A17219" t="str">
            <v>132810016All</v>
          </cell>
          <cell r="B17219">
            <v>40</v>
          </cell>
        </row>
        <row r="17220">
          <cell r="A17220" t="str">
            <v>132910016All</v>
          </cell>
          <cell r="B17220">
            <v>40</v>
          </cell>
        </row>
        <row r="17221">
          <cell r="A17221" t="str">
            <v>132950016All</v>
          </cell>
          <cell r="B17221">
            <v>40</v>
          </cell>
        </row>
        <row r="17222">
          <cell r="A17222" t="str">
            <v>133110016All</v>
          </cell>
          <cell r="B17222">
            <v>40</v>
          </cell>
        </row>
        <row r="17223">
          <cell r="A17223" t="str">
            <v>133130016All</v>
          </cell>
          <cell r="B17223">
            <v>40</v>
          </cell>
        </row>
        <row r="17224">
          <cell r="A17224" t="str">
            <v>221050011All</v>
          </cell>
          <cell r="B17224">
            <v>40</v>
          </cell>
        </row>
        <row r="17225">
          <cell r="A17225" t="str">
            <v>221050011Nonirrigated</v>
          </cell>
          <cell r="B17225">
            <v>40</v>
          </cell>
        </row>
        <row r="17226">
          <cell r="A17226" t="str">
            <v>240230091All</v>
          </cell>
          <cell r="B17226">
            <v>40</v>
          </cell>
        </row>
        <row r="17227">
          <cell r="A17227" t="str">
            <v>245100011All</v>
          </cell>
          <cell r="B17227">
            <v>40</v>
          </cell>
        </row>
        <row r="17228">
          <cell r="A17228" t="str">
            <v>260910016All</v>
          </cell>
          <cell r="B17228">
            <v>40</v>
          </cell>
        </row>
        <row r="17229">
          <cell r="A17229" t="str">
            <v>261250016All</v>
          </cell>
          <cell r="B17229">
            <v>40</v>
          </cell>
        </row>
        <row r="17230">
          <cell r="A17230" t="str">
            <v>261630016All</v>
          </cell>
          <cell r="B17230">
            <v>40</v>
          </cell>
        </row>
        <row r="17231">
          <cell r="A17231" t="str">
            <v>300930011All</v>
          </cell>
          <cell r="B17231">
            <v>40</v>
          </cell>
        </row>
        <row r="17232">
          <cell r="A17232" t="str">
            <v>350150011All</v>
          </cell>
          <cell r="B17232">
            <v>40</v>
          </cell>
        </row>
        <row r="17233">
          <cell r="A17233" t="str">
            <v>350170011All</v>
          </cell>
          <cell r="B17233">
            <v>40</v>
          </cell>
        </row>
        <row r="17234">
          <cell r="A17234" t="str">
            <v>350230011All</v>
          </cell>
          <cell r="B17234">
            <v>40</v>
          </cell>
        </row>
        <row r="17235">
          <cell r="A17235" t="str">
            <v>350510011All</v>
          </cell>
          <cell r="B17235">
            <v>40</v>
          </cell>
        </row>
        <row r="17236">
          <cell r="A17236" t="str">
            <v>390610011All</v>
          </cell>
          <cell r="B17236">
            <v>40</v>
          </cell>
        </row>
        <row r="17237">
          <cell r="A17237" t="str">
            <v>450550016All</v>
          </cell>
          <cell r="B17237">
            <v>40</v>
          </cell>
        </row>
        <row r="17238">
          <cell r="A17238" t="str">
            <v>450570016All</v>
          </cell>
          <cell r="B17238">
            <v>40</v>
          </cell>
        </row>
        <row r="17239">
          <cell r="A17239" t="str">
            <v>471530011All</v>
          </cell>
          <cell r="B17239">
            <v>40</v>
          </cell>
        </row>
        <row r="17240">
          <cell r="A17240" t="str">
            <v>540830011All</v>
          </cell>
          <cell r="B17240">
            <v>40</v>
          </cell>
        </row>
        <row r="17241">
          <cell r="A17241" t="str">
            <v>540930011All</v>
          </cell>
          <cell r="B17241">
            <v>40</v>
          </cell>
        </row>
        <row r="17242">
          <cell r="A17242" t="str">
            <v>550050051All</v>
          </cell>
          <cell r="B17242">
            <v>40</v>
          </cell>
        </row>
        <row r="17243">
          <cell r="A17243" t="str">
            <v>550130051All</v>
          </cell>
          <cell r="B17243">
            <v>40</v>
          </cell>
        </row>
        <row r="17244">
          <cell r="A17244" t="str">
            <v>550270051All</v>
          </cell>
          <cell r="B17244">
            <v>40</v>
          </cell>
        </row>
        <row r="17245">
          <cell r="A17245" t="str">
            <v>550450051All</v>
          </cell>
          <cell r="B17245">
            <v>40</v>
          </cell>
        </row>
        <row r="17246">
          <cell r="A17246" t="str">
            <v>550550051All</v>
          </cell>
          <cell r="B17246">
            <v>40</v>
          </cell>
        </row>
        <row r="17247">
          <cell r="A17247" t="str">
            <v>550750051All</v>
          </cell>
          <cell r="B17247">
            <v>40</v>
          </cell>
        </row>
        <row r="17248">
          <cell r="A17248" t="str">
            <v>550780011All</v>
          </cell>
          <cell r="B17248">
            <v>40</v>
          </cell>
        </row>
        <row r="17249">
          <cell r="A17249" t="str">
            <v>550830051All</v>
          </cell>
          <cell r="B17249">
            <v>40</v>
          </cell>
        </row>
        <row r="17250">
          <cell r="A17250" t="str">
            <v>551030051All</v>
          </cell>
          <cell r="B17250">
            <v>40</v>
          </cell>
        </row>
        <row r="17251">
          <cell r="A17251" t="str">
            <v>551270051All</v>
          </cell>
          <cell r="B17251">
            <v>40</v>
          </cell>
        </row>
        <row r="17252">
          <cell r="A17252" t="str">
            <v>551290051All</v>
          </cell>
          <cell r="B17252">
            <v>40</v>
          </cell>
        </row>
        <row r="17253">
          <cell r="A17253" t="str">
            <v>515900041All</v>
          </cell>
          <cell r="B17253">
            <v>39.200000000000003</v>
          </cell>
        </row>
        <row r="17254">
          <cell r="A17254" t="str">
            <v>516700011All</v>
          </cell>
          <cell r="B17254">
            <v>39.200000000000003</v>
          </cell>
        </row>
        <row r="17255">
          <cell r="A17255" t="str">
            <v>060310016All</v>
          </cell>
          <cell r="B17255">
            <v>39</v>
          </cell>
        </row>
        <row r="17256">
          <cell r="A17256" t="str">
            <v>060330011All</v>
          </cell>
          <cell r="B17256">
            <v>39</v>
          </cell>
        </row>
        <row r="17257">
          <cell r="A17257" t="str">
            <v>060370016All</v>
          </cell>
          <cell r="B17257">
            <v>39</v>
          </cell>
        </row>
        <row r="17258">
          <cell r="A17258" t="str">
            <v>130650016All</v>
          </cell>
          <cell r="B17258">
            <v>39</v>
          </cell>
        </row>
        <row r="17259">
          <cell r="A17259" t="str">
            <v>131010016All</v>
          </cell>
          <cell r="B17259">
            <v>39</v>
          </cell>
        </row>
        <row r="17260">
          <cell r="A17260" t="str">
            <v>131730016All</v>
          </cell>
          <cell r="B17260">
            <v>39</v>
          </cell>
        </row>
        <row r="17261">
          <cell r="A17261" t="str">
            <v>240090051All</v>
          </cell>
          <cell r="B17261">
            <v>39</v>
          </cell>
        </row>
        <row r="17262">
          <cell r="A17262" t="str">
            <v>240170051All</v>
          </cell>
          <cell r="B17262">
            <v>39</v>
          </cell>
        </row>
        <row r="17263">
          <cell r="A17263" t="str">
            <v>260130016All</v>
          </cell>
          <cell r="B17263">
            <v>39</v>
          </cell>
        </row>
        <row r="17264">
          <cell r="A17264" t="str">
            <v>260530016All</v>
          </cell>
          <cell r="B17264">
            <v>39</v>
          </cell>
        </row>
        <row r="17265">
          <cell r="A17265" t="str">
            <v>260610016All</v>
          </cell>
          <cell r="B17265">
            <v>39</v>
          </cell>
        </row>
        <row r="17266">
          <cell r="A17266" t="str">
            <v>260830016All</v>
          </cell>
          <cell r="B17266">
            <v>39</v>
          </cell>
        </row>
        <row r="17267">
          <cell r="A17267" t="str">
            <v>280190011All</v>
          </cell>
          <cell r="B17267">
            <v>39</v>
          </cell>
        </row>
        <row r="17268">
          <cell r="A17268" t="str">
            <v>280790011All</v>
          </cell>
          <cell r="B17268">
            <v>39</v>
          </cell>
        </row>
        <row r="17269">
          <cell r="A17269" t="str">
            <v>280970011All</v>
          </cell>
          <cell r="B17269">
            <v>39</v>
          </cell>
        </row>
        <row r="17270">
          <cell r="A17270" t="str">
            <v>281550011All</v>
          </cell>
          <cell r="B17270">
            <v>39</v>
          </cell>
        </row>
        <row r="17271">
          <cell r="A17271" t="str">
            <v>311170051All</v>
          </cell>
          <cell r="B17271">
            <v>39</v>
          </cell>
        </row>
        <row r="17272">
          <cell r="A17272" t="str">
            <v>311530016All</v>
          </cell>
          <cell r="B17272">
            <v>39</v>
          </cell>
        </row>
        <row r="17273">
          <cell r="A17273" t="str">
            <v>450130016All</v>
          </cell>
          <cell r="B17273">
            <v>39</v>
          </cell>
        </row>
        <row r="17274">
          <cell r="A17274" t="str">
            <v>450190016All</v>
          </cell>
          <cell r="B17274">
            <v>39</v>
          </cell>
        </row>
        <row r="17275">
          <cell r="A17275" t="str">
            <v>450430016All</v>
          </cell>
          <cell r="B17275">
            <v>39</v>
          </cell>
        </row>
        <row r="17276">
          <cell r="A17276" t="str">
            <v>450530016All</v>
          </cell>
          <cell r="B17276">
            <v>39</v>
          </cell>
        </row>
        <row r="17277">
          <cell r="A17277" t="str">
            <v>470210011All</v>
          </cell>
          <cell r="B17277">
            <v>39</v>
          </cell>
        </row>
        <row r="17278">
          <cell r="A17278" t="str">
            <v>500210091All</v>
          </cell>
          <cell r="B17278">
            <v>39</v>
          </cell>
        </row>
        <row r="17279">
          <cell r="A17279" t="str">
            <v>540010011All</v>
          </cell>
          <cell r="B17279">
            <v>39</v>
          </cell>
        </row>
        <row r="17280">
          <cell r="A17280" t="str">
            <v>540050011All</v>
          </cell>
          <cell r="B17280">
            <v>39</v>
          </cell>
        </row>
        <row r="17281">
          <cell r="A17281" t="str">
            <v>540070011All</v>
          </cell>
          <cell r="B17281">
            <v>39</v>
          </cell>
        </row>
        <row r="17282">
          <cell r="A17282" t="str">
            <v>540090011All</v>
          </cell>
          <cell r="B17282">
            <v>39</v>
          </cell>
        </row>
        <row r="17283">
          <cell r="A17283" t="str">
            <v>540130011All</v>
          </cell>
          <cell r="B17283">
            <v>39</v>
          </cell>
        </row>
        <row r="17284">
          <cell r="A17284" t="str">
            <v>540150011All</v>
          </cell>
          <cell r="B17284">
            <v>39</v>
          </cell>
        </row>
        <row r="17285">
          <cell r="A17285" t="str">
            <v>540170011All</v>
          </cell>
          <cell r="B17285">
            <v>39</v>
          </cell>
        </row>
        <row r="17286">
          <cell r="A17286" t="str">
            <v>540190011All</v>
          </cell>
          <cell r="B17286">
            <v>39</v>
          </cell>
        </row>
        <row r="17287">
          <cell r="A17287" t="str">
            <v>540210011All</v>
          </cell>
          <cell r="B17287">
            <v>39</v>
          </cell>
        </row>
        <row r="17288">
          <cell r="A17288" t="str">
            <v>540330011All</v>
          </cell>
          <cell r="B17288">
            <v>39</v>
          </cell>
        </row>
        <row r="17289">
          <cell r="A17289" t="str">
            <v>540390011All</v>
          </cell>
          <cell r="B17289">
            <v>39</v>
          </cell>
        </row>
        <row r="17290">
          <cell r="A17290" t="str">
            <v>540410011All</v>
          </cell>
          <cell r="B17290">
            <v>39</v>
          </cell>
        </row>
        <row r="17291">
          <cell r="A17291" t="str">
            <v>540430011All</v>
          </cell>
          <cell r="B17291">
            <v>39</v>
          </cell>
        </row>
        <row r="17292">
          <cell r="A17292" t="str">
            <v>540450011All</v>
          </cell>
          <cell r="B17292">
            <v>39</v>
          </cell>
        </row>
        <row r="17293">
          <cell r="A17293" t="str">
            <v>540490011All</v>
          </cell>
          <cell r="B17293">
            <v>39</v>
          </cell>
        </row>
        <row r="17294">
          <cell r="A17294" t="str">
            <v>540510011All</v>
          </cell>
          <cell r="B17294">
            <v>39</v>
          </cell>
        </row>
        <row r="17295">
          <cell r="A17295" t="str">
            <v>540550011All</v>
          </cell>
          <cell r="B17295">
            <v>39</v>
          </cell>
        </row>
        <row r="17296">
          <cell r="A17296" t="str">
            <v>540610011All</v>
          </cell>
          <cell r="B17296">
            <v>39</v>
          </cell>
        </row>
        <row r="17297">
          <cell r="A17297" t="str">
            <v>540670011All</v>
          </cell>
          <cell r="B17297">
            <v>39</v>
          </cell>
        </row>
        <row r="17298">
          <cell r="A17298" t="str">
            <v>540730011All</v>
          </cell>
          <cell r="B17298">
            <v>39</v>
          </cell>
        </row>
        <row r="17299">
          <cell r="A17299" t="str">
            <v>540790011All</v>
          </cell>
          <cell r="B17299">
            <v>39</v>
          </cell>
        </row>
        <row r="17300">
          <cell r="A17300" t="str">
            <v>540810011All</v>
          </cell>
          <cell r="B17300">
            <v>39</v>
          </cell>
        </row>
        <row r="17301">
          <cell r="A17301" t="str">
            <v>540850011All</v>
          </cell>
          <cell r="B17301">
            <v>39</v>
          </cell>
        </row>
        <row r="17302">
          <cell r="A17302" t="str">
            <v>540870011All</v>
          </cell>
          <cell r="B17302">
            <v>39</v>
          </cell>
        </row>
        <row r="17303">
          <cell r="A17303" t="str">
            <v>540910011All</v>
          </cell>
          <cell r="B17303">
            <v>39</v>
          </cell>
        </row>
        <row r="17304">
          <cell r="A17304" t="str">
            <v>540950011All</v>
          </cell>
          <cell r="B17304">
            <v>39</v>
          </cell>
        </row>
        <row r="17305">
          <cell r="A17305" t="str">
            <v>540970011All</v>
          </cell>
          <cell r="B17305">
            <v>39</v>
          </cell>
        </row>
        <row r="17306">
          <cell r="A17306" t="str">
            <v>540990011All</v>
          </cell>
          <cell r="B17306">
            <v>39</v>
          </cell>
        </row>
        <row r="17307">
          <cell r="A17307" t="str">
            <v>541010011All</v>
          </cell>
          <cell r="B17307">
            <v>39</v>
          </cell>
        </row>
        <row r="17308">
          <cell r="A17308" t="str">
            <v>541030011All</v>
          </cell>
          <cell r="B17308">
            <v>39</v>
          </cell>
        </row>
        <row r="17309">
          <cell r="A17309" t="str">
            <v>541050011All</v>
          </cell>
          <cell r="B17309">
            <v>39</v>
          </cell>
        </row>
        <row r="17310">
          <cell r="A17310" t="str">
            <v>541090011All</v>
          </cell>
          <cell r="B17310">
            <v>39</v>
          </cell>
        </row>
        <row r="17311">
          <cell r="A17311" t="str">
            <v>550450091All</v>
          </cell>
          <cell r="B17311">
            <v>39</v>
          </cell>
        </row>
        <row r="17312">
          <cell r="A17312" t="str">
            <v>550470091All</v>
          </cell>
          <cell r="B17312">
            <v>39</v>
          </cell>
        </row>
        <row r="17313">
          <cell r="A17313" t="str">
            <v>550550091All</v>
          </cell>
          <cell r="B17313">
            <v>39</v>
          </cell>
        </row>
        <row r="17314">
          <cell r="A17314" t="str">
            <v>550590091All</v>
          </cell>
          <cell r="B17314">
            <v>39</v>
          </cell>
        </row>
        <row r="17315">
          <cell r="A17315" t="str">
            <v>550790091All</v>
          </cell>
          <cell r="B17315">
            <v>39</v>
          </cell>
        </row>
        <row r="17316">
          <cell r="A17316" t="str">
            <v>551010091All</v>
          </cell>
          <cell r="B17316">
            <v>39</v>
          </cell>
        </row>
        <row r="17317">
          <cell r="A17317" t="str">
            <v>551050091All</v>
          </cell>
          <cell r="B17317">
            <v>39</v>
          </cell>
        </row>
        <row r="17318">
          <cell r="A17318" t="str">
            <v>551110091All</v>
          </cell>
          <cell r="B17318">
            <v>39</v>
          </cell>
        </row>
        <row r="17319">
          <cell r="A17319" t="str">
            <v>551270091All</v>
          </cell>
          <cell r="B17319">
            <v>39</v>
          </cell>
        </row>
        <row r="17320">
          <cell r="A17320" t="str">
            <v>551330091All</v>
          </cell>
          <cell r="B17320">
            <v>39</v>
          </cell>
        </row>
        <row r="17321">
          <cell r="A17321" t="str">
            <v>551390091All</v>
          </cell>
          <cell r="B17321">
            <v>39</v>
          </cell>
        </row>
        <row r="17322">
          <cell r="A17322" t="str">
            <v>230010051All</v>
          </cell>
          <cell r="B17322">
            <v>38.674999999999997</v>
          </cell>
        </row>
        <row r="17323">
          <cell r="A17323" t="str">
            <v>230020051All</v>
          </cell>
          <cell r="B17323">
            <v>38.674999999999997</v>
          </cell>
        </row>
        <row r="17324">
          <cell r="A17324" t="str">
            <v>230030051All</v>
          </cell>
          <cell r="B17324">
            <v>38.674999999999997</v>
          </cell>
        </row>
        <row r="17325">
          <cell r="A17325" t="str">
            <v>230040051All</v>
          </cell>
          <cell r="B17325">
            <v>38.674999999999997</v>
          </cell>
        </row>
        <row r="17326">
          <cell r="A17326" t="str">
            <v>230050051All</v>
          </cell>
          <cell r="B17326">
            <v>38.674999999999997</v>
          </cell>
        </row>
        <row r="17327">
          <cell r="A17327" t="str">
            <v>230070051All</v>
          </cell>
          <cell r="B17327">
            <v>38.674999999999997</v>
          </cell>
        </row>
        <row r="17328">
          <cell r="A17328" t="str">
            <v>230090051All</v>
          </cell>
          <cell r="B17328">
            <v>38.674999999999997</v>
          </cell>
        </row>
        <row r="17329">
          <cell r="A17329" t="str">
            <v>230110051All</v>
          </cell>
          <cell r="B17329">
            <v>38.674999999999997</v>
          </cell>
        </row>
        <row r="17330">
          <cell r="A17330" t="str">
            <v>230130051All</v>
          </cell>
          <cell r="B17330">
            <v>38.674999999999997</v>
          </cell>
        </row>
        <row r="17331">
          <cell r="A17331" t="str">
            <v>230150051All</v>
          </cell>
          <cell r="B17331">
            <v>38.674999999999997</v>
          </cell>
        </row>
        <row r="17332">
          <cell r="A17332" t="str">
            <v>230170051All</v>
          </cell>
          <cell r="B17332">
            <v>38.674999999999997</v>
          </cell>
        </row>
        <row r="17333">
          <cell r="A17333" t="str">
            <v>230190051All</v>
          </cell>
          <cell r="B17333">
            <v>38.674999999999997</v>
          </cell>
        </row>
        <row r="17334">
          <cell r="A17334" t="str">
            <v>230210051All</v>
          </cell>
          <cell r="B17334">
            <v>38.674999999999997</v>
          </cell>
        </row>
        <row r="17335">
          <cell r="A17335" t="str">
            <v>230230051All</v>
          </cell>
          <cell r="B17335">
            <v>38.674999999999997</v>
          </cell>
        </row>
        <row r="17336">
          <cell r="A17336" t="str">
            <v>230250051All</v>
          </cell>
          <cell r="B17336">
            <v>38.674999999999997</v>
          </cell>
        </row>
        <row r="17337">
          <cell r="A17337" t="str">
            <v>230270051All</v>
          </cell>
          <cell r="B17337">
            <v>38.674999999999997</v>
          </cell>
        </row>
        <row r="17338">
          <cell r="A17338" t="str">
            <v>230290051All</v>
          </cell>
          <cell r="B17338">
            <v>38.674999999999997</v>
          </cell>
        </row>
        <row r="17339">
          <cell r="A17339" t="str">
            <v>230310051All</v>
          </cell>
          <cell r="B17339">
            <v>38.674999999999997</v>
          </cell>
        </row>
        <row r="17340">
          <cell r="A17340" t="str">
            <v>010130016All</v>
          </cell>
          <cell r="B17340">
            <v>38</v>
          </cell>
        </row>
        <row r="17341">
          <cell r="A17341" t="str">
            <v>010230016All</v>
          </cell>
          <cell r="B17341">
            <v>38</v>
          </cell>
        </row>
        <row r="17342">
          <cell r="A17342" t="str">
            <v>010970016All</v>
          </cell>
          <cell r="B17342">
            <v>38</v>
          </cell>
        </row>
        <row r="17343">
          <cell r="A17343" t="str">
            <v>011310016All</v>
          </cell>
          <cell r="B17343">
            <v>38</v>
          </cell>
        </row>
        <row r="17344">
          <cell r="A17344" t="str">
            <v>060410011All</v>
          </cell>
          <cell r="B17344">
            <v>38</v>
          </cell>
        </row>
        <row r="17345">
          <cell r="A17345" t="str">
            <v>060550011All</v>
          </cell>
          <cell r="B17345">
            <v>38</v>
          </cell>
        </row>
        <row r="17346">
          <cell r="A17346" t="str">
            <v>080110016All</v>
          </cell>
          <cell r="B17346">
            <v>38</v>
          </cell>
        </row>
        <row r="17347">
          <cell r="A17347" t="str">
            <v>160190051All</v>
          </cell>
          <cell r="B17347">
            <v>38</v>
          </cell>
        </row>
        <row r="17348">
          <cell r="A17348" t="str">
            <v>160410051All</v>
          </cell>
          <cell r="B17348">
            <v>38</v>
          </cell>
        </row>
        <row r="17349">
          <cell r="A17349" t="str">
            <v>160830051All</v>
          </cell>
          <cell r="B17349">
            <v>38</v>
          </cell>
        </row>
        <row r="17350">
          <cell r="A17350" t="str">
            <v>190010091All</v>
          </cell>
          <cell r="B17350">
            <v>38</v>
          </cell>
        </row>
        <row r="17351">
          <cell r="A17351" t="str">
            <v>190030091All</v>
          </cell>
          <cell r="B17351">
            <v>38</v>
          </cell>
        </row>
        <row r="17352">
          <cell r="A17352" t="str">
            <v>190070091All</v>
          </cell>
          <cell r="B17352">
            <v>38</v>
          </cell>
        </row>
        <row r="17353">
          <cell r="A17353" t="str">
            <v>190090091All</v>
          </cell>
          <cell r="B17353">
            <v>38</v>
          </cell>
        </row>
        <row r="17354">
          <cell r="A17354" t="str">
            <v>190110091All</v>
          </cell>
          <cell r="B17354">
            <v>38</v>
          </cell>
        </row>
        <row r="17355">
          <cell r="A17355" t="str">
            <v>190130091All</v>
          </cell>
          <cell r="B17355">
            <v>38</v>
          </cell>
        </row>
        <row r="17356">
          <cell r="A17356" t="str">
            <v>190150091All</v>
          </cell>
          <cell r="B17356">
            <v>38</v>
          </cell>
        </row>
        <row r="17357">
          <cell r="A17357" t="str">
            <v>190170091All</v>
          </cell>
          <cell r="B17357">
            <v>38</v>
          </cell>
        </row>
        <row r="17358">
          <cell r="A17358" t="str">
            <v>190190091All</v>
          </cell>
          <cell r="B17358">
            <v>38</v>
          </cell>
        </row>
        <row r="17359">
          <cell r="A17359" t="str">
            <v>190210091All</v>
          </cell>
          <cell r="B17359">
            <v>38</v>
          </cell>
        </row>
        <row r="17360">
          <cell r="A17360" t="str">
            <v>190230091All</v>
          </cell>
          <cell r="B17360">
            <v>38</v>
          </cell>
        </row>
        <row r="17361">
          <cell r="A17361" t="str">
            <v>190250091All</v>
          </cell>
          <cell r="B17361">
            <v>38</v>
          </cell>
        </row>
        <row r="17362">
          <cell r="A17362" t="str">
            <v>190270091All</v>
          </cell>
          <cell r="B17362">
            <v>38</v>
          </cell>
        </row>
        <row r="17363">
          <cell r="A17363" t="str">
            <v>190290091All</v>
          </cell>
          <cell r="B17363">
            <v>38</v>
          </cell>
        </row>
        <row r="17364">
          <cell r="A17364" t="str">
            <v>190310091All</v>
          </cell>
          <cell r="B17364">
            <v>38</v>
          </cell>
        </row>
        <row r="17365">
          <cell r="A17365" t="str">
            <v>190330091All</v>
          </cell>
          <cell r="B17365">
            <v>38</v>
          </cell>
        </row>
        <row r="17366">
          <cell r="A17366" t="str">
            <v>190350091All</v>
          </cell>
          <cell r="B17366">
            <v>38</v>
          </cell>
        </row>
        <row r="17367">
          <cell r="A17367" t="str">
            <v>190370091All</v>
          </cell>
          <cell r="B17367">
            <v>38</v>
          </cell>
        </row>
        <row r="17368">
          <cell r="A17368" t="str">
            <v>190390091All</v>
          </cell>
          <cell r="B17368">
            <v>38</v>
          </cell>
        </row>
        <row r="17369">
          <cell r="A17369" t="str">
            <v>190410091All</v>
          </cell>
          <cell r="B17369">
            <v>38</v>
          </cell>
        </row>
        <row r="17370">
          <cell r="A17370" t="str">
            <v>190450091All</v>
          </cell>
          <cell r="B17370">
            <v>38</v>
          </cell>
        </row>
        <row r="17371">
          <cell r="A17371" t="str">
            <v>190470091All</v>
          </cell>
          <cell r="B17371">
            <v>38</v>
          </cell>
        </row>
        <row r="17372">
          <cell r="A17372" t="str">
            <v>190490091All</v>
          </cell>
          <cell r="B17372">
            <v>38</v>
          </cell>
        </row>
        <row r="17373">
          <cell r="A17373" t="str">
            <v>190510091All</v>
          </cell>
          <cell r="B17373">
            <v>38</v>
          </cell>
        </row>
        <row r="17374">
          <cell r="A17374" t="str">
            <v>190530091All</v>
          </cell>
          <cell r="B17374">
            <v>38</v>
          </cell>
        </row>
        <row r="17375">
          <cell r="A17375" t="str">
            <v>190550091All</v>
          </cell>
          <cell r="B17375">
            <v>38</v>
          </cell>
        </row>
        <row r="17376">
          <cell r="A17376" t="str">
            <v>190570091All</v>
          </cell>
          <cell r="B17376">
            <v>38</v>
          </cell>
        </row>
        <row r="17377">
          <cell r="A17377" t="str">
            <v>190590091All</v>
          </cell>
          <cell r="B17377">
            <v>38</v>
          </cell>
        </row>
        <row r="17378">
          <cell r="A17378" t="str">
            <v>190630091All</v>
          </cell>
          <cell r="B17378">
            <v>38</v>
          </cell>
        </row>
        <row r="17379">
          <cell r="A17379" t="str">
            <v>190650091All</v>
          </cell>
          <cell r="B17379">
            <v>38</v>
          </cell>
        </row>
        <row r="17380">
          <cell r="A17380" t="str">
            <v>190670091All</v>
          </cell>
          <cell r="B17380">
            <v>38</v>
          </cell>
        </row>
        <row r="17381">
          <cell r="A17381" t="str">
            <v>190690091All</v>
          </cell>
          <cell r="B17381">
            <v>38</v>
          </cell>
        </row>
        <row r="17382">
          <cell r="A17382" t="str">
            <v>190710091All</v>
          </cell>
          <cell r="B17382">
            <v>38</v>
          </cell>
        </row>
        <row r="17383">
          <cell r="A17383" t="str">
            <v>190730091All</v>
          </cell>
          <cell r="B17383">
            <v>38</v>
          </cell>
        </row>
        <row r="17384">
          <cell r="A17384" t="str">
            <v>190750091All</v>
          </cell>
          <cell r="B17384">
            <v>38</v>
          </cell>
        </row>
        <row r="17385">
          <cell r="A17385" t="str">
            <v>190770091All</v>
          </cell>
          <cell r="B17385">
            <v>38</v>
          </cell>
        </row>
        <row r="17386">
          <cell r="A17386" t="str">
            <v>190790091All</v>
          </cell>
          <cell r="B17386">
            <v>38</v>
          </cell>
        </row>
        <row r="17387">
          <cell r="A17387" t="str">
            <v>190810091All</v>
          </cell>
          <cell r="B17387">
            <v>38</v>
          </cell>
        </row>
        <row r="17388">
          <cell r="A17388" t="str">
            <v>190830091All</v>
          </cell>
          <cell r="B17388">
            <v>38</v>
          </cell>
        </row>
        <row r="17389">
          <cell r="A17389" t="str">
            <v>190850091All</v>
          </cell>
          <cell r="B17389">
            <v>38</v>
          </cell>
        </row>
        <row r="17390">
          <cell r="A17390" t="str">
            <v>190870091All</v>
          </cell>
          <cell r="B17390">
            <v>38</v>
          </cell>
        </row>
        <row r="17391">
          <cell r="A17391" t="str">
            <v>190890091All</v>
          </cell>
          <cell r="B17391">
            <v>38</v>
          </cell>
        </row>
        <row r="17392">
          <cell r="A17392" t="str">
            <v>190910091All</v>
          </cell>
          <cell r="B17392">
            <v>38</v>
          </cell>
        </row>
        <row r="17393">
          <cell r="A17393" t="str">
            <v>190950091All</v>
          </cell>
          <cell r="B17393">
            <v>38</v>
          </cell>
        </row>
        <row r="17394">
          <cell r="A17394" t="str">
            <v>190970091All</v>
          </cell>
          <cell r="B17394">
            <v>38</v>
          </cell>
        </row>
        <row r="17395">
          <cell r="A17395" t="str">
            <v>190990091All</v>
          </cell>
          <cell r="B17395">
            <v>38</v>
          </cell>
        </row>
        <row r="17396">
          <cell r="A17396" t="str">
            <v>191010091All</v>
          </cell>
          <cell r="B17396">
            <v>38</v>
          </cell>
        </row>
        <row r="17397">
          <cell r="A17397" t="str">
            <v>191030091All</v>
          </cell>
          <cell r="B17397">
            <v>38</v>
          </cell>
        </row>
        <row r="17398">
          <cell r="A17398" t="str">
            <v>191050091All</v>
          </cell>
          <cell r="B17398">
            <v>38</v>
          </cell>
        </row>
        <row r="17399">
          <cell r="A17399" t="str">
            <v>191070091All</v>
          </cell>
          <cell r="B17399">
            <v>38</v>
          </cell>
        </row>
        <row r="17400">
          <cell r="A17400" t="str">
            <v>191090091All</v>
          </cell>
          <cell r="B17400">
            <v>38</v>
          </cell>
        </row>
        <row r="17401">
          <cell r="A17401" t="str">
            <v>191110091All</v>
          </cell>
          <cell r="B17401">
            <v>38</v>
          </cell>
        </row>
        <row r="17402">
          <cell r="A17402" t="str">
            <v>191130091All</v>
          </cell>
          <cell r="B17402">
            <v>38</v>
          </cell>
        </row>
        <row r="17403">
          <cell r="A17403" t="str">
            <v>191150091All</v>
          </cell>
          <cell r="B17403">
            <v>38</v>
          </cell>
        </row>
        <row r="17404">
          <cell r="A17404" t="str">
            <v>191170091All</v>
          </cell>
          <cell r="B17404">
            <v>38</v>
          </cell>
        </row>
        <row r="17405">
          <cell r="A17405" t="str">
            <v>191190091All</v>
          </cell>
          <cell r="B17405">
            <v>38</v>
          </cell>
        </row>
        <row r="17406">
          <cell r="A17406" t="str">
            <v>191210091All</v>
          </cell>
          <cell r="B17406">
            <v>38</v>
          </cell>
        </row>
        <row r="17407">
          <cell r="A17407" t="str">
            <v>191230091All</v>
          </cell>
          <cell r="B17407">
            <v>38</v>
          </cell>
        </row>
        <row r="17408">
          <cell r="A17408" t="str">
            <v>191250091All</v>
          </cell>
          <cell r="B17408">
            <v>38</v>
          </cell>
        </row>
        <row r="17409">
          <cell r="A17409" t="str">
            <v>191270091All</v>
          </cell>
          <cell r="B17409">
            <v>38</v>
          </cell>
        </row>
        <row r="17410">
          <cell r="A17410" t="str">
            <v>191290091All</v>
          </cell>
          <cell r="B17410">
            <v>38</v>
          </cell>
        </row>
        <row r="17411">
          <cell r="A17411" t="str">
            <v>191310091All</v>
          </cell>
          <cell r="B17411">
            <v>38</v>
          </cell>
        </row>
        <row r="17412">
          <cell r="A17412" t="str">
            <v>191330091All</v>
          </cell>
          <cell r="B17412">
            <v>38</v>
          </cell>
        </row>
        <row r="17413">
          <cell r="A17413" t="str">
            <v>191350091All</v>
          </cell>
          <cell r="B17413">
            <v>38</v>
          </cell>
        </row>
        <row r="17414">
          <cell r="A17414" t="str">
            <v>191370091All</v>
          </cell>
          <cell r="B17414">
            <v>38</v>
          </cell>
        </row>
        <row r="17415">
          <cell r="A17415" t="str">
            <v>191390091All</v>
          </cell>
          <cell r="B17415">
            <v>38</v>
          </cell>
        </row>
        <row r="17416">
          <cell r="A17416" t="str">
            <v>191410091All</v>
          </cell>
          <cell r="B17416">
            <v>38</v>
          </cell>
        </row>
        <row r="17417">
          <cell r="A17417" t="str">
            <v>191430091All</v>
          </cell>
          <cell r="B17417">
            <v>38</v>
          </cell>
        </row>
        <row r="17418">
          <cell r="A17418" t="str">
            <v>191450091All</v>
          </cell>
          <cell r="B17418">
            <v>38</v>
          </cell>
        </row>
        <row r="17419">
          <cell r="A17419" t="str">
            <v>191470091All</v>
          </cell>
          <cell r="B17419">
            <v>38</v>
          </cell>
        </row>
        <row r="17420">
          <cell r="A17420" t="str">
            <v>191490091All</v>
          </cell>
          <cell r="B17420">
            <v>38</v>
          </cell>
        </row>
        <row r="17421">
          <cell r="A17421" t="str">
            <v>191510091All</v>
          </cell>
          <cell r="B17421">
            <v>38</v>
          </cell>
        </row>
        <row r="17422">
          <cell r="A17422" t="str">
            <v>191530091All</v>
          </cell>
          <cell r="B17422">
            <v>38</v>
          </cell>
        </row>
        <row r="17423">
          <cell r="A17423" t="str">
            <v>191550091All</v>
          </cell>
          <cell r="B17423">
            <v>38</v>
          </cell>
        </row>
        <row r="17424">
          <cell r="A17424" t="str">
            <v>191560091All</v>
          </cell>
          <cell r="B17424">
            <v>38</v>
          </cell>
        </row>
        <row r="17425">
          <cell r="A17425" t="str">
            <v>191570091All</v>
          </cell>
          <cell r="B17425">
            <v>38</v>
          </cell>
        </row>
        <row r="17426">
          <cell r="A17426" t="str">
            <v>191590091All</v>
          </cell>
          <cell r="B17426">
            <v>38</v>
          </cell>
        </row>
        <row r="17427">
          <cell r="A17427" t="str">
            <v>191630091All</v>
          </cell>
          <cell r="B17427">
            <v>38</v>
          </cell>
        </row>
        <row r="17428">
          <cell r="A17428" t="str">
            <v>191650091All</v>
          </cell>
          <cell r="B17428">
            <v>38</v>
          </cell>
        </row>
        <row r="17429">
          <cell r="A17429" t="str">
            <v>191670091All</v>
          </cell>
          <cell r="B17429">
            <v>38</v>
          </cell>
        </row>
        <row r="17430">
          <cell r="A17430" t="str">
            <v>191690091All</v>
          </cell>
          <cell r="B17430">
            <v>38</v>
          </cell>
        </row>
        <row r="17431">
          <cell r="A17431" t="str">
            <v>191710091All</v>
          </cell>
          <cell r="B17431">
            <v>38</v>
          </cell>
        </row>
        <row r="17432">
          <cell r="A17432" t="str">
            <v>191730091All</v>
          </cell>
          <cell r="B17432">
            <v>38</v>
          </cell>
        </row>
        <row r="17433">
          <cell r="A17433" t="str">
            <v>191750091All</v>
          </cell>
          <cell r="B17433">
            <v>38</v>
          </cell>
        </row>
        <row r="17434">
          <cell r="A17434" t="str">
            <v>191770091All</v>
          </cell>
          <cell r="B17434">
            <v>38</v>
          </cell>
        </row>
        <row r="17435">
          <cell r="A17435" t="str">
            <v>191790091All</v>
          </cell>
          <cell r="B17435">
            <v>38</v>
          </cell>
        </row>
        <row r="17436">
          <cell r="A17436" t="str">
            <v>191810091All</v>
          </cell>
          <cell r="B17436">
            <v>38</v>
          </cell>
        </row>
        <row r="17437">
          <cell r="A17437" t="str">
            <v>191830091All</v>
          </cell>
          <cell r="B17437">
            <v>38</v>
          </cell>
        </row>
        <row r="17438">
          <cell r="A17438" t="str">
            <v>191850091All</v>
          </cell>
          <cell r="B17438">
            <v>38</v>
          </cell>
        </row>
        <row r="17439">
          <cell r="A17439" t="str">
            <v>191870091All</v>
          </cell>
          <cell r="B17439">
            <v>38</v>
          </cell>
        </row>
        <row r="17440">
          <cell r="A17440" t="str">
            <v>191890091All</v>
          </cell>
          <cell r="B17440">
            <v>38</v>
          </cell>
        </row>
        <row r="17441">
          <cell r="A17441" t="str">
            <v>191910091All</v>
          </cell>
          <cell r="B17441">
            <v>38</v>
          </cell>
        </row>
        <row r="17442">
          <cell r="A17442" t="str">
            <v>191930091All</v>
          </cell>
          <cell r="B17442">
            <v>38</v>
          </cell>
        </row>
        <row r="17443">
          <cell r="A17443" t="str">
            <v>191950091All</v>
          </cell>
          <cell r="B17443">
            <v>38</v>
          </cell>
        </row>
        <row r="17444">
          <cell r="A17444" t="str">
            <v>191970091All</v>
          </cell>
          <cell r="B17444">
            <v>38</v>
          </cell>
        </row>
        <row r="17445">
          <cell r="A17445" t="str">
            <v>220270011All</v>
          </cell>
          <cell r="B17445">
            <v>38</v>
          </cell>
        </row>
        <row r="17446">
          <cell r="A17446" t="str">
            <v>220490011All</v>
          </cell>
          <cell r="B17446">
            <v>38</v>
          </cell>
        </row>
        <row r="17447">
          <cell r="A17447" t="str">
            <v>221250011All</v>
          </cell>
          <cell r="B17447">
            <v>38</v>
          </cell>
        </row>
        <row r="17448">
          <cell r="A17448" t="str">
            <v>280170016All</v>
          </cell>
          <cell r="B17448">
            <v>38</v>
          </cell>
        </row>
        <row r="17449">
          <cell r="A17449" t="str">
            <v>280790016All</v>
          </cell>
          <cell r="B17449">
            <v>38</v>
          </cell>
        </row>
        <row r="17450">
          <cell r="A17450" t="str">
            <v>280830016All</v>
          </cell>
          <cell r="B17450">
            <v>38</v>
          </cell>
        </row>
        <row r="17451">
          <cell r="A17451" t="str">
            <v>280870016All</v>
          </cell>
          <cell r="B17451">
            <v>38</v>
          </cell>
        </row>
        <row r="17452">
          <cell r="A17452" t="str">
            <v>280890016All</v>
          </cell>
          <cell r="B17452">
            <v>38</v>
          </cell>
        </row>
        <row r="17453">
          <cell r="A17453" t="str">
            <v>280950016All</v>
          </cell>
          <cell r="B17453">
            <v>38</v>
          </cell>
        </row>
        <row r="17454">
          <cell r="A17454" t="str">
            <v>281270016All</v>
          </cell>
          <cell r="B17454">
            <v>38</v>
          </cell>
        </row>
        <row r="17455">
          <cell r="A17455" t="str">
            <v>281330016All</v>
          </cell>
          <cell r="B17455">
            <v>38</v>
          </cell>
        </row>
        <row r="17456">
          <cell r="A17456" t="str">
            <v>281470016All</v>
          </cell>
          <cell r="B17456">
            <v>38</v>
          </cell>
        </row>
        <row r="17457">
          <cell r="A17457" t="str">
            <v>281590016All</v>
          </cell>
          <cell r="B17457">
            <v>38</v>
          </cell>
        </row>
        <row r="17458">
          <cell r="A17458" t="str">
            <v>311490051All</v>
          </cell>
          <cell r="B17458">
            <v>38</v>
          </cell>
        </row>
        <row r="17459">
          <cell r="A17459" t="str">
            <v>340010011All</v>
          </cell>
          <cell r="B17459">
            <v>38</v>
          </cell>
        </row>
        <row r="17460">
          <cell r="A17460" t="str">
            <v>340070011All</v>
          </cell>
          <cell r="B17460">
            <v>38</v>
          </cell>
        </row>
        <row r="17461">
          <cell r="A17461" t="str">
            <v>340090011All</v>
          </cell>
          <cell r="B17461">
            <v>38</v>
          </cell>
        </row>
        <row r="17462">
          <cell r="A17462" t="str">
            <v>390030016All</v>
          </cell>
          <cell r="B17462">
            <v>38</v>
          </cell>
        </row>
        <row r="17463">
          <cell r="A17463" t="str">
            <v>390090016All</v>
          </cell>
          <cell r="B17463">
            <v>38</v>
          </cell>
        </row>
        <row r="17464">
          <cell r="A17464" t="str">
            <v>390130016All</v>
          </cell>
          <cell r="B17464">
            <v>38</v>
          </cell>
        </row>
        <row r="17465">
          <cell r="A17465" t="str">
            <v>390210016All</v>
          </cell>
          <cell r="B17465">
            <v>38</v>
          </cell>
        </row>
        <row r="17466">
          <cell r="A17466" t="str">
            <v>390230016All</v>
          </cell>
          <cell r="B17466">
            <v>38</v>
          </cell>
        </row>
        <row r="17467">
          <cell r="A17467" t="str">
            <v>390330016All</v>
          </cell>
          <cell r="B17467">
            <v>38</v>
          </cell>
        </row>
        <row r="17468">
          <cell r="A17468" t="str">
            <v>390350011All</v>
          </cell>
          <cell r="B17468">
            <v>38</v>
          </cell>
        </row>
        <row r="17469">
          <cell r="A17469" t="str">
            <v>390350016All</v>
          </cell>
          <cell r="B17469">
            <v>38</v>
          </cell>
        </row>
        <row r="17470">
          <cell r="A17470" t="str">
            <v>390390016All</v>
          </cell>
          <cell r="B17470">
            <v>38</v>
          </cell>
        </row>
        <row r="17471">
          <cell r="A17471" t="str">
            <v>390410016All</v>
          </cell>
          <cell r="B17471">
            <v>38</v>
          </cell>
        </row>
        <row r="17472">
          <cell r="A17472" t="str">
            <v>390430016All</v>
          </cell>
          <cell r="B17472">
            <v>38</v>
          </cell>
        </row>
        <row r="17473">
          <cell r="A17473" t="str">
            <v>390450016All</v>
          </cell>
          <cell r="B17473">
            <v>38</v>
          </cell>
        </row>
        <row r="17474">
          <cell r="A17474" t="str">
            <v>390470016All</v>
          </cell>
          <cell r="B17474">
            <v>38</v>
          </cell>
        </row>
        <row r="17475">
          <cell r="A17475" t="str">
            <v>390490016All</v>
          </cell>
          <cell r="B17475">
            <v>38</v>
          </cell>
        </row>
        <row r="17476">
          <cell r="A17476" t="str">
            <v>390510016All</v>
          </cell>
          <cell r="B17476">
            <v>38</v>
          </cell>
        </row>
        <row r="17477">
          <cell r="A17477" t="str">
            <v>390650016All</v>
          </cell>
          <cell r="B17477">
            <v>38</v>
          </cell>
        </row>
        <row r="17478">
          <cell r="A17478" t="str">
            <v>390670016All</v>
          </cell>
          <cell r="B17478">
            <v>38</v>
          </cell>
        </row>
        <row r="17479">
          <cell r="A17479" t="str">
            <v>390690016All</v>
          </cell>
          <cell r="B17479">
            <v>38</v>
          </cell>
        </row>
        <row r="17480">
          <cell r="A17480" t="str">
            <v>390730016All</v>
          </cell>
          <cell r="B17480">
            <v>38</v>
          </cell>
        </row>
        <row r="17481">
          <cell r="A17481" t="str">
            <v>390930016All</v>
          </cell>
          <cell r="B17481">
            <v>38</v>
          </cell>
        </row>
        <row r="17482">
          <cell r="A17482" t="str">
            <v>390940016All</v>
          </cell>
          <cell r="B17482">
            <v>38</v>
          </cell>
        </row>
        <row r="17483">
          <cell r="A17483" t="str">
            <v>390950016All</v>
          </cell>
          <cell r="B17483">
            <v>38</v>
          </cell>
        </row>
        <row r="17484">
          <cell r="A17484" t="str">
            <v>390970016All</v>
          </cell>
          <cell r="B17484">
            <v>38</v>
          </cell>
        </row>
        <row r="17485">
          <cell r="A17485" t="str">
            <v>391050016All</v>
          </cell>
          <cell r="B17485">
            <v>38</v>
          </cell>
        </row>
        <row r="17486">
          <cell r="A17486" t="str">
            <v>391090016All</v>
          </cell>
          <cell r="B17486">
            <v>38</v>
          </cell>
        </row>
        <row r="17487">
          <cell r="A17487" t="str">
            <v>391150016All</v>
          </cell>
          <cell r="B17487">
            <v>38</v>
          </cell>
        </row>
        <row r="17488">
          <cell r="A17488" t="str">
            <v>391210016All</v>
          </cell>
          <cell r="B17488">
            <v>38</v>
          </cell>
        </row>
        <row r="17489">
          <cell r="A17489" t="str">
            <v>391250016All</v>
          </cell>
          <cell r="B17489">
            <v>38</v>
          </cell>
        </row>
        <row r="17490">
          <cell r="A17490" t="str">
            <v>391290016All</v>
          </cell>
          <cell r="B17490">
            <v>38</v>
          </cell>
        </row>
        <row r="17491">
          <cell r="A17491" t="str">
            <v>391370016All</v>
          </cell>
          <cell r="B17491">
            <v>38</v>
          </cell>
        </row>
        <row r="17492">
          <cell r="A17492" t="str">
            <v>391390016All</v>
          </cell>
          <cell r="B17492">
            <v>38</v>
          </cell>
        </row>
        <row r="17493">
          <cell r="A17493" t="str">
            <v>391410016All</v>
          </cell>
          <cell r="B17493">
            <v>38</v>
          </cell>
        </row>
        <row r="17494">
          <cell r="A17494" t="str">
            <v>391530016All</v>
          </cell>
          <cell r="B17494">
            <v>38</v>
          </cell>
        </row>
        <row r="17495">
          <cell r="A17495" t="str">
            <v>391610016All</v>
          </cell>
          <cell r="B17495">
            <v>38</v>
          </cell>
        </row>
        <row r="17496">
          <cell r="A17496" t="str">
            <v>391630016All</v>
          </cell>
          <cell r="B17496">
            <v>38</v>
          </cell>
        </row>
        <row r="17497">
          <cell r="A17497" t="str">
            <v>391670016All</v>
          </cell>
          <cell r="B17497">
            <v>38</v>
          </cell>
        </row>
        <row r="17498">
          <cell r="A17498" t="str">
            <v>391710016All</v>
          </cell>
          <cell r="B17498">
            <v>38</v>
          </cell>
        </row>
        <row r="17499">
          <cell r="A17499" t="str">
            <v>391750016All</v>
          </cell>
          <cell r="B17499">
            <v>38</v>
          </cell>
        </row>
        <row r="17500">
          <cell r="A17500" t="str">
            <v>420030091All</v>
          </cell>
          <cell r="B17500">
            <v>38</v>
          </cell>
        </row>
        <row r="17501">
          <cell r="A17501" t="str">
            <v>420590091All</v>
          </cell>
          <cell r="B17501">
            <v>38</v>
          </cell>
        </row>
        <row r="17502">
          <cell r="A17502" t="str">
            <v>421110091All</v>
          </cell>
          <cell r="B17502">
            <v>38</v>
          </cell>
        </row>
        <row r="17503">
          <cell r="A17503" t="str">
            <v>421250091All</v>
          </cell>
          <cell r="B17503">
            <v>38</v>
          </cell>
        </row>
        <row r="17504">
          <cell r="A17504" t="str">
            <v>421290091All</v>
          </cell>
          <cell r="B17504">
            <v>38</v>
          </cell>
        </row>
        <row r="17505">
          <cell r="A17505" t="str">
            <v>250150081All</v>
          </cell>
          <cell r="B17505">
            <v>37.22</v>
          </cell>
        </row>
        <row r="17506">
          <cell r="A17506" t="str">
            <v>011090016All</v>
          </cell>
          <cell r="B17506">
            <v>37</v>
          </cell>
        </row>
        <row r="17507">
          <cell r="A17507" t="str">
            <v>060250016All</v>
          </cell>
          <cell r="B17507">
            <v>37</v>
          </cell>
        </row>
        <row r="17508">
          <cell r="A17508" t="str">
            <v>060290016All</v>
          </cell>
          <cell r="B17508">
            <v>37</v>
          </cell>
        </row>
        <row r="17509">
          <cell r="A17509" t="str">
            <v>060290016Irrigated</v>
          </cell>
          <cell r="B17509">
            <v>37</v>
          </cell>
        </row>
        <row r="17510">
          <cell r="A17510" t="str">
            <v>060590016All</v>
          </cell>
          <cell r="B17510">
            <v>37</v>
          </cell>
        </row>
        <row r="17511">
          <cell r="A17511" t="str">
            <v>060710016All</v>
          </cell>
          <cell r="B17511">
            <v>37</v>
          </cell>
        </row>
        <row r="17512">
          <cell r="A17512" t="str">
            <v>060730016All</v>
          </cell>
          <cell r="B17512">
            <v>37</v>
          </cell>
        </row>
        <row r="17513">
          <cell r="A17513" t="str">
            <v>080170016All</v>
          </cell>
          <cell r="B17513">
            <v>37</v>
          </cell>
        </row>
        <row r="17514">
          <cell r="A17514" t="str">
            <v>220590011All</v>
          </cell>
          <cell r="B17514">
            <v>37</v>
          </cell>
        </row>
        <row r="17515">
          <cell r="A17515" t="str">
            <v>220610011All</v>
          </cell>
          <cell r="B17515">
            <v>37</v>
          </cell>
        </row>
        <row r="17516">
          <cell r="A17516" t="str">
            <v>340290011All</v>
          </cell>
          <cell r="B17516">
            <v>37</v>
          </cell>
        </row>
        <row r="17517">
          <cell r="A17517" t="str">
            <v>390530011All</v>
          </cell>
          <cell r="B17517">
            <v>37</v>
          </cell>
        </row>
        <row r="17518">
          <cell r="A17518" t="str">
            <v>390790011All</v>
          </cell>
          <cell r="B17518">
            <v>37</v>
          </cell>
        </row>
        <row r="17519">
          <cell r="A17519" t="str">
            <v>390810011All</v>
          </cell>
          <cell r="B17519">
            <v>37</v>
          </cell>
        </row>
        <row r="17520">
          <cell r="A17520" t="str">
            <v>391050011All</v>
          </cell>
          <cell r="B17520">
            <v>37</v>
          </cell>
        </row>
        <row r="17521">
          <cell r="A17521" t="str">
            <v>391630011All</v>
          </cell>
          <cell r="B17521">
            <v>37</v>
          </cell>
        </row>
        <row r="17522">
          <cell r="A17522" t="str">
            <v>400610051All</v>
          </cell>
          <cell r="B17522">
            <v>37</v>
          </cell>
        </row>
        <row r="17523">
          <cell r="A17523" t="str">
            <v>420150091All</v>
          </cell>
          <cell r="B17523">
            <v>37</v>
          </cell>
        </row>
        <row r="17524">
          <cell r="A17524" t="str">
            <v>420230091All</v>
          </cell>
          <cell r="B17524">
            <v>37</v>
          </cell>
        </row>
        <row r="17525">
          <cell r="A17525" t="str">
            <v>420350091All</v>
          </cell>
          <cell r="B17525">
            <v>37</v>
          </cell>
        </row>
        <row r="17526">
          <cell r="A17526" t="str">
            <v>420470091All</v>
          </cell>
          <cell r="B17526">
            <v>37</v>
          </cell>
        </row>
        <row r="17527">
          <cell r="A17527" t="str">
            <v>420810091All</v>
          </cell>
          <cell r="B17527">
            <v>37</v>
          </cell>
        </row>
        <row r="17528">
          <cell r="A17528" t="str">
            <v>420830091All</v>
          </cell>
          <cell r="B17528">
            <v>37</v>
          </cell>
        </row>
        <row r="17529">
          <cell r="A17529" t="str">
            <v>421050091All</v>
          </cell>
          <cell r="B17529">
            <v>37</v>
          </cell>
        </row>
        <row r="17530">
          <cell r="A17530" t="str">
            <v>421130091All</v>
          </cell>
          <cell r="B17530">
            <v>37</v>
          </cell>
        </row>
        <row r="17531">
          <cell r="A17531" t="str">
            <v>421170091All</v>
          </cell>
          <cell r="B17531">
            <v>37</v>
          </cell>
        </row>
        <row r="17532">
          <cell r="A17532" t="str">
            <v>131130016All</v>
          </cell>
          <cell r="B17532">
            <v>36.574999999999996</v>
          </cell>
        </row>
        <row r="17533">
          <cell r="A17533" t="str">
            <v>050090011All</v>
          </cell>
          <cell r="B17533">
            <v>36</v>
          </cell>
        </row>
        <row r="17534">
          <cell r="A17534" t="str">
            <v>050150011All</v>
          </cell>
          <cell r="B17534">
            <v>36</v>
          </cell>
        </row>
        <row r="17535">
          <cell r="A17535" t="str">
            <v>130250011All</v>
          </cell>
          <cell r="B17535">
            <v>36</v>
          </cell>
        </row>
        <row r="17536">
          <cell r="A17536" t="str">
            <v>130490011All</v>
          </cell>
          <cell r="B17536">
            <v>36</v>
          </cell>
        </row>
        <row r="17537">
          <cell r="A17537" t="str">
            <v>130510011All</v>
          </cell>
          <cell r="B17537">
            <v>36</v>
          </cell>
        </row>
        <row r="17538">
          <cell r="A17538" t="str">
            <v>130730011All</v>
          </cell>
          <cell r="B17538">
            <v>36</v>
          </cell>
        </row>
        <row r="17539">
          <cell r="A17539" t="str">
            <v>131270011All</v>
          </cell>
          <cell r="B17539">
            <v>36</v>
          </cell>
        </row>
        <row r="17540">
          <cell r="A17540" t="str">
            <v>131790011All</v>
          </cell>
          <cell r="B17540">
            <v>36</v>
          </cell>
        </row>
        <row r="17541">
          <cell r="A17541" t="str">
            <v>131910011All</v>
          </cell>
          <cell r="B17541">
            <v>36</v>
          </cell>
        </row>
        <row r="17542">
          <cell r="A17542" t="str">
            <v>180190091All</v>
          </cell>
          <cell r="B17542">
            <v>36</v>
          </cell>
        </row>
        <row r="17543">
          <cell r="A17543" t="str">
            <v>180450091All</v>
          </cell>
          <cell r="B17543">
            <v>36</v>
          </cell>
        </row>
        <row r="17544">
          <cell r="A17544" t="str">
            <v>181430091All</v>
          </cell>
          <cell r="B17544">
            <v>36</v>
          </cell>
        </row>
        <row r="17545">
          <cell r="A17545" t="str">
            <v>181570091All</v>
          </cell>
          <cell r="B17545">
            <v>36</v>
          </cell>
        </row>
        <row r="17546">
          <cell r="A17546" t="str">
            <v>220130011All</v>
          </cell>
          <cell r="B17546">
            <v>36</v>
          </cell>
        </row>
        <row r="17547">
          <cell r="A17547" t="str">
            <v>221270011All</v>
          </cell>
          <cell r="B17547">
            <v>36</v>
          </cell>
        </row>
        <row r="17548">
          <cell r="A17548" t="str">
            <v>270170011All</v>
          </cell>
          <cell r="B17548">
            <v>36</v>
          </cell>
        </row>
        <row r="17549">
          <cell r="A17549" t="str">
            <v>270310011All</v>
          </cell>
          <cell r="B17549">
            <v>36</v>
          </cell>
        </row>
        <row r="17550">
          <cell r="A17550" t="str">
            <v>270610011All</v>
          </cell>
          <cell r="B17550">
            <v>36</v>
          </cell>
        </row>
        <row r="17551">
          <cell r="A17551" t="str">
            <v>270750011All</v>
          </cell>
          <cell r="B17551">
            <v>36</v>
          </cell>
        </row>
        <row r="17552">
          <cell r="A17552" t="str">
            <v>271230011All</v>
          </cell>
          <cell r="B17552">
            <v>36</v>
          </cell>
        </row>
        <row r="17553">
          <cell r="A17553" t="str">
            <v>271370011All</v>
          </cell>
          <cell r="B17553">
            <v>36</v>
          </cell>
        </row>
        <row r="17554">
          <cell r="A17554" t="str">
            <v>271380011All</v>
          </cell>
          <cell r="B17554">
            <v>36</v>
          </cell>
        </row>
        <row r="17555">
          <cell r="A17555" t="str">
            <v>290010016All</v>
          </cell>
          <cell r="B17555">
            <v>36</v>
          </cell>
        </row>
        <row r="17556">
          <cell r="A17556" t="str">
            <v>290030016All</v>
          </cell>
          <cell r="B17556">
            <v>36</v>
          </cell>
        </row>
        <row r="17557">
          <cell r="A17557" t="str">
            <v>290050016All</v>
          </cell>
          <cell r="B17557">
            <v>36</v>
          </cell>
        </row>
        <row r="17558">
          <cell r="A17558" t="str">
            <v>290090016All</v>
          </cell>
          <cell r="B17558">
            <v>36</v>
          </cell>
        </row>
        <row r="17559">
          <cell r="A17559" t="str">
            <v>290110016All</v>
          </cell>
          <cell r="B17559">
            <v>36</v>
          </cell>
        </row>
        <row r="17560">
          <cell r="A17560" t="str">
            <v>290150016All</v>
          </cell>
          <cell r="B17560">
            <v>36</v>
          </cell>
        </row>
        <row r="17561">
          <cell r="A17561" t="str">
            <v>290170016All</v>
          </cell>
          <cell r="B17561">
            <v>36</v>
          </cell>
        </row>
        <row r="17562">
          <cell r="A17562" t="str">
            <v>290190016All</v>
          </cell>
          <cell r="B17562">
            <v>36</v>
          </cell>
        </row>
        <row r="17563">
          <cell r="A17563" t="str">
            <v>290210016All</v>
          </cell>
          <cell r="B17563">
            <v>36</v>
          </cell>
        </row>
        <row r="17564">
          <cell r="A17564" t="str">
            <v>290230016All</v>
          </cell>
          <cell r="B17564">
            <v>36</v>
          </cell>
        </row>
        <row r="17565">
          <cell r="A17565" t="str">
            <v>290250016All</v>
          </cell>
          <cell r="B17565">
            <v>36</v>
          </cell>
        </row>
        <row r="17566">
          <cell r="A17566" t="str">
            <v>290270016All</v>
          </cell>
          <cell r="B17566">
            <v>36</v>
          </cell>
        </row>
        <row r="17567">
          <cell r="A17567" t="str">
            <v>290290016All</v>
          </cell>
          <cell r="B17567">
            <v>36</v>
          </cell>
        </row>
        <row r="17568">
          <cell r="A17568" t="str">
            <v>290310016All</v>
          </cell>
          <cell r="B17568">
            <v>36</v>
          </cell>
        </row>
        <row r="17569">
          <cell r="A17569" t="str">
            <v>290350016All</v>
          </cell>
          <cell r="B17569">
            <v>36</v>
          </cell>
        </row>
        <row r="17570">
          <cell r="A17570" t="str">
            <v>290390016All</v>
          </cell>
          <cell r="B17570">
            <v>36</v>
          </cell>
        </row>
        <row r="17571">
          <cell r="A17571" t="str">
            <v>290410016All</v>
          </cell>
          <cell r="B17571">
            <v>36</v>
          </cell>
        </row>
        <row r="17572">
          <cell r="A17572" t="str">
            <v>290430016All</v>
          </cell>
          <cell r="B17572">
            <v>36</v>
          </cell>
        </row>
        <row r="17573">
          <cell r="A17573" t="str">
            <v>290470016All</v>
          </cell>
          <cell r="B17573">
            <v>36</v>
          </cell>
        </row>
        <row r="17574">
          <cell r="A17574" t="str">
            <v>290490016All</v>
          </cell>
          <cell r="B17574">
            <v>36</v>
          </cell>
        </row>
        <row r="17575">
          <cell r="A17575" t="str">
            <v>290510016All</v>
          </cell>
          <cell r="B17575">
            <v>36</v>
          </cell>
        </row>
        <row r="17576">
          <cell r="A17576" t="str">
            <v>290530016All</v>
          </cell>
          <cell r="B17576">
            <v>36</v>
          </cell>
        </row>
        <row r="17577">
          <cell r="A17577" t="str">
            <v>290550016All</v>
          </cell>
          <cell r="B17577">
            <v>36</v>
          </cell>
        </row>
        <row r="17578">
          <cell r="A17578" t="str">
            <v>290570016All</v>
          </cell>
          <cell r="B17578">
            <v>36</v>
          </cell>
        </row>
        <row r="17579">
          <cell r="A17579" t="str">
            <v>290590016All</v>
          </cell>
          <cell r="B17579">
            <v>36</v>
          </cell>
        </row>
        <row r="17580">
          <cell r="A17580" t="str">
            <v>290650016All</v>
          </cell>
          <cell r="B17580">
            <v>36</v>
          </cell>
        </row>
        <row r="17581">
          <cell r="A17581" t="str">
            <v>290670016All</v>
          </cell>
          <cell r="B17581">
            <v>36</v>
          </cell>
        </row>
        <row r="17582">
          <cell r="A17582" t="str">
            <v>290690016All</v>
          </cell>
          <cell r="B17582">
            <v>36</v>
          </cell>
        </row>
        <row r="17583">
          <cell r="A17583" t="str">
            <v>290710016All</v>
          </cell>
          <cell r="B17583">
            <v>36</v>
          </cell>
        </row>
        <row r="17584">
          <cell r="A17584" t="str">
            <v>290730016All</v>
          </cell>
          <cell r="B17584">
            <v>36</v>
          </cell>
        </row>
        <row r="17585">
          <cell r="A17585" t="str">
            <v>290750016All</v>
          </cell>
          <cell r="B17585">
            <v>36</v>
          </cell>
        </row>
        <row r="17586">
          <cell r="A17586" t="str">
            <v>290770016All</v>
          </cell>
          <cell r="B17586">
            <v>36</v>
          </cell>
        </row>
        <row r="17587">
          <cell r="A17587" t="str">
            <v>290790016All</v>
          </cell>
          <cell r="B17587">
            <v>36</v>
          </cell>
        </row>
        <row r="17588">
          <cell r="A17588" t="str">
            <v>290830016All</v>
          </cell>
          <cell r="B17588">
            <v>36</v>
          </cell>
        </row>
        <row r="17589">
          <cell r="A17589" t="str">
            <v>290850016All</v>
          </cell>
          <cell r="B17589">
            <v>36</v>
          </cell>
        </row>
        <row r="17590">
          <cell r="A17590" t="str">
            <v>290870016All</v>
          </cell>
          <cell r="B17590">
            <v>36</v>
          </cell>
        </row>
        <row r="17591">
          <cell r="A17591" t="str">
            <v>290890016All</v>
          </cell>
          <cell r="B17591">
            <v>36</v>
          </cell>
        </row>
        <row r="17592">
          <cell r="A17592" t="str">
            <v>290910016All</v>
          </cell>
          <cell r="B17592">
            <v>36</v>
          </cell>
        </row>
        <row r="17593">
          <cell r="A17593" t="str">
            <v>290930016All</v>
          </cell>
          <cell r="B17593">
            <v>36</v>
          </cell>
        </row>
        <row r="17594">
          <cell r="A17594" t="str">
            <v>290950016All</v>
          </cell>
          <cell r="B17594">
            <v>36</v>
          </cell>
        </row>
        <row r="17595">
          <cell r="A17595" t="str">
            <v>290970016All</v>
          </cell>
          <cell r="B17595">
            <v>36</v>
          </cell>
        </row>
        <row r="17596">
          <cell r="A17596" t="str">
            <v>290990016All</v>
          </cell>
          <cell r="B17596">
            <v>36</v>
          </cell>
        </row>
        <row r="17597">
          <cell r="A17597" t="str">
            <v>291030016All</v>
          </cell>
          <cell r="B17597">
            <v>36</v>
          </cell>
        </row>
        <row r="17598">
          <cell r="A17598" t="str">
            <v>291050016All</v>
          </cell>
          <cell r="B17598">
            <v>36</v>
          </cell>
        </row>
        <row r="17599">
          <cell r="A17599" t="str">
            <v>291070016All</v>
          </cell>
          <cell r="B17599">
            <v>36</v>
          </cell>
        </row>
        <row r="17600">
          <cell r="A17600" t="str">
            <v>291090016All</v>
          </cell>
          <cell r="B17600">
            <v>36</v>
          </cell>
        </row>
        <row r="17601">
          <cell r="A17601" t="str">
            <v>291110016All</v>
          </cell>
          <cell r="B17601">
            <v>36</v>
          </cell>
        </row>
        <row r="17602">
          <cell r="A17602" t="str">
            <v>291130016All</v>
          </cell>
          <cell r="B17602">
            <v>36</v>
          </cell>
        </row>
        <row r="17603">
          <cell r="A17603" t="str">
            <v>291150016All</v>
          </cell>
          <cell r="B17603">
            <v>36</v>
          </cell>
        </row>
        <row r="17604">
          <cell r="A17604" t="str">
            <v>291170016All</v>
          </cell>
          <cell r="B17604">
            <v>36</v>
          </cell>
        </row>
        <row r="17605">
          <cell r="A17605" t="str">
            <v>291190016All</v>
          </cell>
          <cell r="B17605">
            <v>36</v>
          </cell>
        </row>
        <row r="17606">
          <cell r="A17606" t="str">
            <v>291210016All</v>
          </cell>
          <cell r="B17606">
            <v>36</v>
          </cell>
        </row>
        <row r="17607">
          <cell r="A17607" t="str">
            <v>291230016All</v>
          </cell>
          <cell r="B17607">
            <v>36</v>
          </cell>
        </row>
        <row r="17608">
          <cell r="A17608" t="str">
            <v>291250016All</v>
          </cell>
          <cell r="B17608">
            <v>36</v>
          </cell>
        </row>
        <row r="17609">
          <cell r="A17609" t="str">
            <v>291270016All</v>
          </cell>
          <cell r="B17609">
            <v>36</v>
          </cell>
        </row>
        <row r="17610">
          <cell r="A17610" t="str">
            <v>291290016All</v>
          </cell>
          <cell r="B17610">
            <v>36</v>
          </cell>
        </row>
        <row r="17611">
          <cell r="A17611" t="str">
            <v>291310016All</v>
          </cell>
          <cell r="B17611">
            <v>36</v>
          </cell>
        </row>
        <row r="17612">
          <cell r="A17612" t="str">
            <v>291330016All</v>
          </cell>
          <cell r="B17612">
            <v>36</v>
          </cell>
        </row>
        <row r="17613">
          <cell r="A17613" t="str">
            <v>291350016All</v>
          </cell>
          <cell r="B17613">
            <v>36</v>
          </cell>
        </row>
        <row r="17614">
          <cell r="A17614" t="str">
            <v>291370016All</v>
          </cell>
          <cell r="B17614">
            <v>36</v>
          </cell>
        </row>
        <row r="17615">
          <cell r="A17615" t="str">
            <v>291390016All</v>
          </cell>
          <cell r="B17615">
            <v>36</v>
          </cell>
        </row>
        <row r="17616">
          <cell r="A17616" t="str">
            <v>291410016All</v>
          </cell>
          <cell r="B17616">
            <v>36</v>
          </cell>
        </row>
        <row r="17617">
          <cell r="A17617" t="str">
            <v>291430016All</v>
          </cell>
          <cell r="B17617">
            <v>36</v>
          </cell>
        </row>
        <row r="17618">
          <cell r="A17618" t="str">
            <v>291450016All</v>
          </cell>
          <cell r="B17618">
            <v>36</v>
          </cell>
        </row>
        <row r="17619">
          <cell r="A17619" t="str">
            <v>291490016All</v>
          </cell>
          <cell r="B17619">
            <v>36</v>
          </cell>
        </row>
        <row r="17620">
          <cell r="A17620" t="str">
            <v>291490041All</v>
          </cell>
          <cell r="B17620">
            <v>36</v>
          </cell>
        </row>
        <row r="17621">
          <cell r="A17621" t="str">
            <v>291510016All</v>
          </cell>
          <cell r="B17621">
            <v>36</v>
          </cell>
        </row>
        <row r="17622">
          <cell r="A17622" t="str">
            <v>291530016All</v>
          </cell>
          <cell r="B17622">
            <v>36</v>
          </cell>
        </row>
        <row r="17623">
          <cell r="A17623" t="str">
            <v>291550016All</v>
          </cell>
          <cell r="B17623">
            <v>36</v>
          </cell>
        </row>
        <row r="17624">
          <cell r="A17624" t="str">
            <v>291570016All</v>
          </cell>
          <cell r="B17624">
            <v>36</v>
          </cell>
        </row>
        <row r="17625">
          <cell r="A17625" t="str">
            <v>291590016All</v>
          </cell>
          <cell r="B17625">
            <v>36</v>
          </cell>
        </row>
        <row r="17626">
          <cell r="A17626" t="str">
            <v>291610016All</v>
          </cell>
          <cell r="B17626">
            <v>36</v>
          </cell>
        </row>
        <row r="17627">
          <cell r="A17627" t="str">
            <v>291630016All</v>
          </cell>
          <cell r="B17627">
            <v>36</v>
          </cell>
        </row>
        <row r="17628">
          <cell r="A17628" t="str">
            <v>291650016All</v>
          </cell>
          <cell r="B17628">
            <v>36</v>
          </cell>
        </row>
        <row r="17629">
          <cell r="A17629" t="str">
            <v>291670016All</v>
          </cell>
          <cell r="B17629">
            <v>36</v>
          </cell>
        </row>
        <row r="17630">
          <cell r="A17630" t="str">
            <v>291690016All</v>
          </cell>
          <cell r="B17630">
            <v>36</v>
          </cell>
        </row>
        <row r="17631">
          <cell r="A17631" t="str">
            <v>291710016All</v>
          </cell>
          <cell r="B17631">
            <v>36</v>
          </cell>
        </row>
        <row r="17632">
          <cell r="A17632" t="str">
            <v>291730016All</v>
          </cell>
          <cell r="B17632">
            <v>36</v>
          </cell>
        </row>
        <row r="17633">
          <cell r="A17633" t="str">
            <v>291770016All</v>
          </cell>
          <cell r="B17633">
            <v>36</v>
          </cell>
        </row>
        <row r="17634">
          <cell r="A17634" t="str">
            <v>291790016All</v>
          </cell>
          <cell r="B17634">
            <v>36</v>
          </cell>
        </row>
        <row r="17635">
          <cell r="A17635" t="str">
            <v>291810016All</v>
          </cell>
          <cell r="B17635">
            <v>36</v>
          </cell>
        </row>
        <row r="17636">
          <cell r="A17636" t="str">
            <v>291830016All</v>
          </cell>
          <cell r="B17636">
            <v>36</v>
          </cell>
        </row>
        <row r="17637">
          <cell r="A17637" t="str">
            <v>291850016All</v>
          </cell>
          <cell r="B17637">
            <v>36</v>
          </cell>
        </row>
        <row r="17638">
          <cell r="A17638" t="str">
            <v>291870016All</v>
          </cell>
          <cell r="B17638">
            <v>36</v>
          </cell>
        </row>
        <row r="17639">
          <cell r="A17639" t="str">
            <v>291890016All</v>
          </cell>
          <cell r="B17639">
            <v>36</v>
          </cell>
        </row>
        <row r="17640">
          <cell r="A17640" t="str">
            <v>291930016All</v>
          </cell>
          <cell r="B17640">
            <v>36</v>
          </cell>
        </row>
        <row r="17641">
          <cell r="A17641" t="str">
            <v>291950016All</v>
          </cell>
          <cell r="B17641">
            <v>36</v>
          </cell>
        </row>
        <row r="17642">
          <cell r="A17642" t="str">
            <v>292010016All</v>
          </cell>
          <cell r="B17642">
            <v>36</v>
          </cell>
        </row>
        <row r="17643">
          <cell r="A17643" t="str">
            <v>292030016All</v>
          </cell>
          <cell r="B17643">
            <v>36</v>
          </cell>
        </row>
        <row r="17644">
          <cell r="A17644" t="str">
            <v>292070016All</v>
          </cell>
          <cell r="B17644">
            <v>36</v>
          </cell>
        </row>
        <row r="17645">
          <cell r="A17645" t="str">
            <v>292090016All</v>
          </cell>
          <cell r="B17645">
            <v>36</v>
          </cell>
        </row>
        <row r="17646">
          <cell r="A17646" t="str">
            <v>292110016All</v>
          </cell>
          <cell r="B17646">
            <v>36</v>
          </cell>
        </row>
        <row r="17647">
          <cell r="A17647" t="str">
            <v>292130016All</v>
          </cell>
          <cell r="B17647">
            <v>36</v>
          </cell>
        </row>
        <row r="17648">
          <cell r="A17648" t="str">
            <v>292150016All</v>
          </cell>
          <cell r="B17648">
            <v>36</v>
          </cell>
        </row>
        <row r="17649">
          <cell r="A17649" t="str">
            <v>292190016All</v>
          </cell>
          <cell r="B17649">
            <v>36</v>
          </cell>
        </row>
        <row r="17650">
          <cell r="A17650" t="str">
            <v>292210016All</v>
          </cell>
          <cell r="B17650">
            <v>36</v>
          </cell>
        </row>
        <row r="17651">
          <cell r="A17651" t="str">
            <v>292230016All</v>
          </cell>
          <cell r="B17651">
            <v>36</v>
          </cell>
        </row>
        <row r="17652">
          <cell r="A17652" t="str">
            <v>292250016All</v>
          </cell>
          <cell r="B17652">
            <v>36</v>
          </cell>
        </row>
        <row r="17653">
          <cell r="A17653" t="str">
            <v>292270016All</v>
          </cell>
          <cell r="B17653">
            <v>36</v>
          </cell>
        </row>
        <row r="17654">
          <cell r="A17654" t="str">
            <v>292290016All</v>
          </cell>
          <cell r="B17654">
            <v>36</v>
          </cell>
        </row>
        <row r="17655">
          <cell r="A17655" t="str">
            <v>310050016All</v>
          </cell>
          <cell r="B17655">
            <v>36</v>
          </cell>
        </row>
        <row r="17656">
          <cell r="A17656" t="str">
            <v>310050051All</v>
          </cell>
          <cell r="B17656">
            <v>36</v>
          </cell>
        </row>
        <row r="17657">
          <cell r="A17657" t="str">
            <v>390250016All</v>
          </cell>
          <cell r="B17657">
            <v>36</v>
          </cell>
        </row>
        <row r="17658">
          <cell r="A17658" t="str">
            <v>420390091All</v>
          </cell>
          <cell r="B17658">
            <v>36</v>
          </cell>
        </row>
        <row r="17659">
          <cell r="A17659" t="str">
            <v>420490091All</v>
          </cell>
          <cell r="B17659">
            <v>36</v>
          </cell>
        </row>
        <row r="17660">
          <cell r="A17660" t="str">
            <v>420530091All</v>
          </cell>
          <cell r="B17660">
            <v>36</v>
          </cell>
        </row>
        <row r="17661">
          <cell r="A17661" t="str">
            <v>420850091All</v>
          </cell>
          <cell r="B17661">
            <v>36</v>
          </cell>
        </row>
        <row r="17662">
          <cell r="A17662" t="str">
            <v>421030011All</v>
          </cell>
          <cell r="B17662">
            <v>36</v>
          </cell>
        </row>
        <row r="17663">
          <cell r="A17663" t="str">
            <v>421030091All</v>
          </cell>
          <cell r="B17663">
            <v>36</v>
          </cell>
        </row>
        <row r="17664">
          <cell r="A17664" t="str">
            <v>421210091All</v>
          </cell>
          <cell r="B17664">
            <v>36</v>
          </cell>
        </row>
        <row r="17665">
          <cell r="A17665" t="str">
            <v>421230091All</v>
          </cell>
          <cell r="B17665">
            <v>36</v>
          </cell>
        </row>
        <row r="17666">
          <cell r="A17666" t="str">
            <v>450170051All</v>
          </cell>
          <cell r="B17666">
            <v>36</v>
          </cell>
        </row>
        <row r="17667">
          <cell r="A17667" t="str">
            <v>450310051All</v>
          </cell>
          <cell r="B17667">
            <v>36</v>
          </cell>
        </row>
        <row r="17668">
          <cell r="A17668" t="str">
            <v>450390051All</v>
          </cell>
          <cell r="B17668">
            <v>36</v>
          </cell>
        </row>
        <row r="17669">
          <cell r="A17669" t="str">
            <v>450550051All</v>
          </cell>
          <cell r="B17669">
            <v>36</v>
          </cell>
        </row>
        <row r="17670">
          <cell r="A17670" t="str">
            <v>450570051All</v>
          </cell>
          <cell r="B17670">
            <v>36</v>
          </cell>
        </row>
        <row r="17671">
          <cell r="A17671" t="str">
            <v>450790051All</v>
          </cell>
          <cell r="B17671">
            <v>36</v>
          </cell>
        </row>
        <row r="17672">
          <cell r="A17672" t="str">
            <v>470070051All</v>
          </cell>
          <cell r="B17672">
            <v>36</v>
          </cell>
        </row>
        <row r="17673">
          <cell r="A17673" t="str">
            <v>470290011All</v>
          </cell>
          <cell r="B17673">
            <v>36</v>
          </cell>
        </row>
        <row r="17674">
          <cell r="A17674" t="str">
            <v>530050091All</v>
          </cell>
          <cell r="B17674">
            <v>36</v>
          </cell>
        </row>
        <row r="17675">
          <cell r="A17675" t="str">
            <v>530070091All</v>
          </cell>
          <cell r="B17675">
            <v>36</v>
          </cell>
        </row>
        <row r="17676">
          <cell r="A17676" t="str">
            <v>530190091All</v>
          </cell>
          <cell r="B17676">
            <v>36</v>
          </cell>
        </row>
        <row r="17677">
          <cell r="A17677" t="str">
            <v>530370091All</v>
          </cell>
          <cell r="B17677">
            <v>36</v>
          </cell>
        </row>
        <row r="17678">
          <cell r="A17678" t="str">
            <v>530470091All</v>
          </cell>
          <cell r="B17678">
            <v>36</v>
          </cell>
        </row>
        <row r="17679">
          <cell r="A17679" t="str">
            <v>530510091All</v>
          </cell>
          <cell r="B17679">
            <v>36</v>
          </cell>
        </row>
        <row r="17680">
          <cell r="A17680" t="str">
            <v>530770091All</v>
          </cell>
          <cell r="B17680">
            <v>36</v>
          </cell>
        </row>
        <row r="17681">
          <cell r="A17681" t="str">
            <v>550010091All</v>
          </cell>
          <cell r="B17681">
            <v>36</v>
          </cell>
        </row>
        <row r="17682">
          <cell r="A17682" t="str">
            <v>550410011All</v>
          </cell>
          <cell r="B17682">
            <v>36</v>
          </cell>
        </row>
        <row r="17683">
          <cell r="A17683" t="str">
            <v>550570091All</v>
          </cell>
          <cell r="B17683">
            <v>36</v>
          </cell>
        </row>
        <row r="17684">
          <cell r="A17684" t="str">
            <v>550870091All</v>
          </cell>
          <cell r="B17684">
            <v>36</v>
          </cell>
        </row>
        <row r="17685">
          <cell r="A17685" t="str">
            <v>551250091All</v>
          </cell>
          <cell r="B17685">
            <v>36</v>
          </cell>
        </row>
        <row r="17686">
          <cell r="A17686" t="str">
            <v>551370091All</v>
          </cell>
          <cell r="B17686">
            <v>36</v>
          </cell>
        </row>
        <row r="17687">
          <cell r="A17687" t="str">
            <v>250030091All</v>
          </cell>
          <cell r="B17687">
            <v>35.700000000000003</v>
          </cell>
        </row>
        <row r="17688">
          <cell r="A17688" t="str">
            <v>250050091All</v>
          </cell>
          <cell r="B17688">
            <v>35.700000000000003</v>
          </cell>
        </row>
        <row r="17689">
          <cell r="A17689" t="str">
            <v>250070091All</v>
          </cell>
          <cell r="B17689">
            <v>35.700000000000003</v>
          </cell>
        </row>
        <row r="17690">
          <cell r="A17690" t="str">
            <v>250110091All</v>
          </cell>
          <cell r="B17690">
            <v>35.700000000000003</v>
          </cell>
        </row>
        <row r="17691">
          <cell r="A17691" t="str">
            <v>250130091All</v>
          </cell>
          <cell r="B17691">
            <v>35.700000000000003</v>
          </cell>
        </row>
        <row r="17692">
          <cell r="A17692" t="str">
            <v>250150091All</v>
          </cell>
          <cell r="B17692">
            <v>35.700000000000003</v>
          </cell>
        </row>
        <row r="17693">
          <cell r="A17693" t="str">
            <v>250170091All</v>
          </cell>
          <cell r="B17693">
            <v>35.700000000000003</v>
          </cell>
        </row>
        <row r="17694">
          <cell r="A17694" t="str">
            <v>250230091All</v>
          </cell>
          <cell r="B17694">
            <v>35.700000000000003</v>
          </cell>
        </row>
        <row r="17695">
          <cell r="A17695" t="str">
            <v>250270091All</v>
          </cell>
          <cell r="B17695">
            <v>35.700000000000003</v>
          </cell>
        </row>
        <row r="17696">
          <cell r="A17696" t="str">
            <v>090010091Nonirrigated</v>
          </cell>
          <cell r="B17696">
            <v>35.5</v>
          </cell>
        </row>
        <row r="17697">
          <cell r="A17697" t="str">
            <v>090030091All</v>
          </cell>
          <cell r="B17697">
            <v>35.5</v>
          </cell>
        </row>
        <row r="17698">
          <cell r="A17698" t="str">
            <v>090050091All</v>
          </cell>
          <cell r="B17698">
            <v>35.5</v>
          </cell>
        </row>
        <row r="17699">
          <cell r="A17699" t="str">
            <v>090070091All</v>
          </cell>
          <cell r="B17699">
            <v>35.5</v>
          </cell>
        </row>
        <row r="17700">
          <cell r="A17700" t="str">
            <v>090090091All</v>
          </cell>
          <cell r="B17700">
            <v>35.5</v>
          </cell>
        </row>
        <row r="17701">
          <cell r="A17701" t="str">
            <v>090110091All</v>
          </cell>
          <cell r="B17701">
            <v>35.5</v>
          </cell>
        </row>
        <row r="17702">
          <cell r="A17702" t="str">
            <v>090130091All</v>
          </cell>
          <cell r="B17702">
            <v>35.5</v>
          </cell>
        </row>
        <row r="17703">
          <cell r="A17703" t="str">
            <v>090150091All</v>
          </cell>
          <cell r="B17703">
            <v>35.5</v>
          </cell>
        </row>
        <row r="17704">
          <cell r="A17704" t="str">
            <v>010410016All</v>
          </cell>
          <cell r="B17704">
            <v>35</v>
          </cell>
        </row>
        <row r="17705">
          <cell r="A17705" t="str">
            <v>060810016All</v>
          </cell>
          <cell r="B17705">
            <v>35</v>
          </cell>
        </row>
        <row r="17706">
          <cell r="A17706" t="str">
            <v>080330051All</v>
          </cell>
          <cell r="B17706">
            <v>35</v>
          </cell>
        </row>
        <row r="17707">
          <cell r="A17707" t="str">
            <v>120470016Nonirrigated</v>
          </cell>
          <cell r="B17707">
            <v>35</v>
          </cell>
        </row>
        <row r="17708">
          <cell r="A17708" t="str">
            <v>130650011All</v>
          </cell>
          <cell r="B17708">
            <v>35</v>
          </cell>
        </row>
        <row r="17709">
          <cell r="A17709" t="str">
            <v>131010011All</v>
          </cell>
          <cell r="B17709">
            <v>35</v>
          </cell>
        </row>
        <row r="17710">
          <cell r="A17710" t="str">
            <v>221150011All</v>
          </cell>
          <cell r="B17710">
            <v>35</v>
          </cell>
        </row>
        <row r="17711">
          <cell r="A17711" t="str">
            <v>260010091All</v>
          </cell>
          <cell r="B17711">
            <v>35</v>
          </cell>
        </row>
        <row r="17712">
          <cell r="A17712" t="str">
            <v>260070091All</v>
          </cell>
          <cell r="B17712">
            <v>35</v>
          </cell>
        </row>
        <row r="17713">
          <cell r="A17713" t="str">
            <v>260090091All</v>
          </cell>
          <cell r="B17713">
            <v>35</v>
          </cell>
        </row>
        <row r="17714">
          <cell r="A17714" t="str">
            <v>260110091All</v>
          </cell>
          <cell r="B17714">
            <v>35</v>
          </cell>
        </row>
        <row r="17715">
          <cell r="A17715" t="str">
            <v>260130091All</v>
          </cell>
          <cell r="B17715">
            <v>35</v>
          </cell>
        </row>
        <row r="17716">
          <cell r="A17716" t="str">
            <v>260150091All</v>
          </cell>
          <cell r="B17716">
            <v>35</v>
          </cell>
        </row>
        <row r="17717">
          <cell r="A17717" t="str">
            <v>260170091All</v>
          </cell>
          <cell r="B17717">
            <v>35</v>
          </cell>
        </row>
        <row r="17718">
          <cell r="A17718" t="str">
            <v>260190091All</v>
          </cell>
          <cell r="B17718">
            <v>35</v>
          </cell>
        </row>
        <row r="17719">
          <cell r="A17719" t="str">
            <v>260230091All</v>
          </cell>
          <cell r="B17719">
            <v>35</v>
          </cell>
        </row>
        <row r="17720">
          <cell r="A17720" t="str">
            <v>260250091All</v>
          </cell>
          <cell r="B17720">
            <v>35</v>
          </cell>
        </row>
        <row r="17721">
          <cell r="A17721" t="str">
            <v>260350091All</v>
          </cell>
          <cell r="B17721">
            <v>35</v>
          </cell>
        </row>
        <row r="17722">
          <cell r="A17722" t="str">
            <v>260370091All</v>
          </cell>
          <cell r="B17722">
            <v>35</v>
          </cell>
        </row>
        <row r="17723">
          <cell r="A17723" t="str">
            <v>260390091All</v>
          </cell>
          <cell r="B17723">
            <v>35</v>
          </cell>
        </row>
        <row r="17724">
          <cell r="A17724" t="str">
            <v>260450091All</v>
          </cell>
          <cell r="B17724">
            <v>35</v>
          </cell>
        </row>
        <row r="17725">
          <cell r="A17725" t="str">
            <v>260470091All</v>
          </cell>
          <cell r="B17725">
            <v>35</v>
          </cell>
        </row>
        <row r="17726">
          <cell r="A17726" t="str">
            <v>260530091All</v>
          </cell>
          <cell r="B17726">
            <v>35</v>
          </cell>
        </row>
        <row r="17727">
          <cell r="A17727" t="str">
            <v>260570091All</v>
          </cell>
          <cell r="B17727">
            <v>35</v>
          </cell>
        </row>
        <row r="17728">
          <cell r="A17728" t="str">
            <v>260590091All</v>
          </cell>
          <cell r="B17728">
            <v>35</v>
          </cell>
        </row>
        <row r="17729">
          <cell r="A17729" t="str">
            <v>260610091All</v>
          </cell>
          <cell r="B17729">
            <v>35</v>
          </cell>
        </row>
        <row r="17730">
          <cell r="A17730" t="str">
            <v>260630091All</v>
          </cell>
          <cell r="B17730">
            <v>35</v>
          </cell>
        </row>
        <row r="17731">
          <cell r="A17731" t="str">
            <v>260650091All</v>
          </cell>
          <cell r="B17731">
            <v>35</v>
          </cell>
        </row>
        <row r="17732">
          <cell r="A17732" t="str">
            <v>260670091All</v>
          </cell>
          <cell r="B17732">
            <v>35</v>
          </cell>
        </row>
        <row r="17733">
          <cell r="A17733" t="str">
            <v>260750091All</v>
          </cell>
          <cell r="B17733">
            <v>35</v>
          </cell>
        </row>
        <row r="17734">
          <cell r="A17734" t="str">
            <v>260790091All</v>
          </cell>
          <cell r="B17734">
            <v>35</v>
          </cell>
        </row>
        <row r="17735">
          <cell r="A17735" t="str">
            <v>260830091All</v>
          </cell>
          <cell r="B17735">
            <v>35</v>
          </cell>
        </row>
        <row r="17736">
          <cell r="A17736" t="str">
            <v>260890091All</v>
          </cell>
          <cell r="B17736">
            <v>35</v>
          </cell>
        </row>
        <row r="17737">
          <cell r="A17737" t="str">
            <v>260950091All</v>
          </cell>
          <cell r="B17737">
            <v>35</v>
          </cell>
        </row>
        <row r="17738">
          <cell r="A17738" t="str">
            <v>260970091All</v>
          </cell>
          <cell r="B17738">
            <v>35</v>
          </cell>
        </row>
        <row r="17739">
          <cell r="A17739" t="str">
            <v>261010091All</v>
          </cell>
          <cell r="B17739">
            <v>35</v>
          </cell>
        </row>
        <row r="17740">
          <cell r="A17740" t="str">
            <v>261070091All</v>
          </cell>
          <cell r="B17740">
            <v>35</v>
          </cell>
        </row>
        <row r="17741">
          <cell r="A17741" t="str">
            <v>261110091All</v>
          </cell>
          <cell r="B17741">
            <v>35</v>
          </cell>
        </row>
        <row r="17742">
          <cell r="A17742" t="str">
            <v>261130091All</v>
          </cell>
          <cell r="B17742">
            <v>35</v>
          </cell>
        </row>
        <row r="17743">
          <cell r="A17743" t="str">
            <v>261170091All</v>
          </cell>
          <cell r="B17743">
            <v>35</v>
          </cell>
        </row>
        <row r="17744">
          <cell r="A17744" t="str">
            <v>261190091All</v>
          </cell>
          <cell r="B17744">
            <v>35</v>
          </cell>
        </row>
        <row r="17745">
          <cell r="A17745" t="str">
            <v>261310091All</v>
          </cell>
          <cell r="B17745">
            <v>35</v>
          </cell>
        </row>
        <row r="17746">
          <cell r="A17746" t="str">
            <v>261330091All</v>
          </cell>
          <cell r="B17746">
            <v>35</v>
          </cell>
        </row>
        <row r="17747">
          <cell r="A17747" t="str">
            <v>261350091All</v>
          </cell>
          <cell r="B17747">
            <v>35</v>
          </cell>
        </row>
        <row r="17748">
          <cell r="A17748" t="str">
            <v>261370091All</v>
          </cell>
          <cell r="B17748">
            <v>35</v>
          </cell>
        </row>
        <row r="17749">
          <cell r="A17749" t="str">
            <v>261430091All</v>
          </cell>
          <cell r="B17749">
            <v>35</v>
          </cell>
        </row>
        <row r="17750">
          <cell r="A17750" t="str">
            <v>261450091All</v>
          </cell>
          <cell r="B17750">
            <v>35</v>
          </cell>
        </row>
        <row r="17751">
          <cell r="A17751" t="str">
            <v>261490091All</v>
          </cell>
          <cell r="B17751">
            <v>35</v>
          </cell>
        </row>
        <row r="17752">
          <cell r="A17752" t="str">
            <v>261530091All</v>
          </cell>
          <cell r="B17752">
            <v>35</v>
          </cell>
        </row>
        <row r="17753">
          <cell r="A17753" t="str">
            <v>261570091All</v>
          </cell>
          <cell r="B17753">
            <v>35</v>
          </cell>
        </row>
        <row r="17754">
          <cell r="A17754" t="str">
            <v>261650091All</v>
          </cell>
          <cell r="B17754">
            <v>35</v>
          </cell>
        </row>
        <row r="17755">
          <cell r="A17755" t="str">
            <v>280690011All</v>
          </cell>
          <cell r="B17755">
            <v>35</v>
          </cell>
        </row>
        <row r="17756">
          <cell r="A17756" t="str">
            <v>280990011All</v>
          </cell>
          <cell r="B17756">
            <v>35</v>
          </cell>
        </row>
        <row r="17757">
          <cell r="A17757" t="str">
            <v>290910051All</v>
          </cell>
          <cell r="B17757">
            <v>35</v>
          </cell>
        </row>
        <row r="17758">
          <cell r="A17758" t="str">
            <v>291490051All</v>
          </cell>
          <cell r="B17758">
            <v>35</v>
          </cell>
        </row>
        <row r="17759">
          <cell r="A17759" t="str">
            <v>311170081All</v>
          </cell>
          <cell r="B17759">
            <v>35</v>
          </cell>
        </row>
        <row r="17760">
          <cell r="A17760" t="str">
            <v>340270011All</v>
          </cell>
          <cell r="B17760">
            <v>35</v>
          </cell>
        </row>
        <row r="17761">
          <cell r="A17761" t="str">
            <v>340370011All</v>
          </cell>
          <cell r="B17761">
            <v>35</v>
          </cell>
        </row>
        <row r="17762">
          <cell r="A17762" t="str">
            <v>350270011All</v>
          </cell>
          <cell r="B17762">
            <v>35</v>
          </cell>
        </row>
        <row r="17763">
          <cell r="A17763" t="str">
            <v>350350011All</v>
          </cell>
          <cell r="B17763">
            <v>35</v>
          </cell>
        </row>
        <row r="17764">
          <cell r="A17764" t="str">
            <v>360010091All</v>
          </cell>
          <cell r="B17764">
            <v>35</v>
          </cell>
        </row>
        <row r="17765">
          <cell r="A17765" t="str">
            <v>360070091All</v>
          </cell>
          <cell r="B17765">
            <v>35</v>
          </cell>
        </row>
        <row r="17766">
          <cell r="A17766" t="str">
            <v>360110091All</v>
          </cell>
          <cell r="B17766">
            <v>35</v>
          </cell>
        </row>
        <row r="17767">
          <cell r="A17767" t="str">
            <v>360130091All</v>
          </cell>
          <cell r="B17767">
            <v>35</v>
          </cell>
        </row>
        <row r="17768">
          <cell r="A17768" t="str">
            <v>360150091All</v>
          </cell>
          <cell r="B17768">
            <v>35</v>
          </cell>
        </row>
        <row r="17769">
          <cell r="A17769" t="str">
            <v>360170091All</v>
          </cell>
          <cell r="B17769">
            <v>35</v>
          </cell>
        </row>
        <row r="17770">
          <cell r="A17770" t="str">
            <v>360210091All</v>
          </cell>
          <cell r="B17770">
            <v>35</v>
          </cell>
        </row>
        <row r="17771">
          <cell r="A17771" t="str">
            <v>360230091All</v>
          </cell>
          <cell r="B17771">
            <v>35</v>
          </cell>
        </row>
        <row r="17772">
          <cell r="A17772" t="str">
            <v>360250091All</v>
          </cell>
          <cell r="B17772">
            <v>35</v>
          </cell>
        </row>
        <row r="17773">
          <cell r="A17773" t="str">
            <v>360270091All</v>
          </cell>
          <cell r="B17773">
            <v>35</v>
          </cell>
        </row>
        <row r="17774">
          <cell r="A17774" t="str">
            <v>360310091All</v>
          </cell>
          <cell r="B17774">
            <v>35</v>
          </cell>
        </row>
        <row r="17775">
          <cell r="A17775" t="str">
            <v>360330091All</v>
          </cell>
          <cell r="B17775">
            <v>35</v>
          </cell>
        </row>
        <row r="17776">
          <cell r="A17776" t="str">
            <v>360350091All</v>
          </cell>
          <cell r="B17776">
            <v>35</v>
          </cell>
        </row>
        <row r="17777">
          <cell r="A17777" t="str">
            <v>360390091All</v>
          </cell>
          <cell r="B17777">
            <v>35</v>
          </cell>
        </row>
        <row r="17778">
          <cell r="A17778" t="str">
            <v>360430091All</v>
          </cell>
          <cell r="B17778">
            <v>35</v>
          </cell>
        </row>
        <row r="17779">
          <cell r="A17779" t="str">
            <v>360490091All</v>
          </cell>
          <cell r="B17779">
            <v>35</v>
          </cell>
        </row>
        <row r="17780">
          <cell r="A17780" t="str">
            <v>360510091All</v>
          </cell>
          <cell r="B17780">
            <v>35</v>
          </cell>
        </row>
        <row r="17781">
          <cell r="A17781" t="str">
            <v>360550091All</v>
          </cell>
          <cell r="B17781">
            <v>35</v>
          </cell>
        </row>
        <row r="17782">
          <cell r="A17782" t="str">
            <v>360570091All</v>
          </cell>
          <cell r="B17782">
            <v>35</v>
          </cell>
        </row>
        <row r="17783">
          <cell r="A17783" t="str">
            <v>360650091All</v>
          </cell>
          <cell r="B17783">
            <v>35</v>
          </cell>
        </row>
        <row r="17784">
          <cell r="A17784" t="str">
            <v>360670091All</v>
          </cell>
          <cell r="B17784">
            <v>35</v>
          </cell>
        </row>
        <row r="17785">
          <cell r="A17785" t="str">
            <v>360710091All</v>
          </cell>
          <cell r="B17785">
            <v>35</v>
          </cell>
        </row>
        <row r="17786">
          <cell r="A17786" t="str">
            <v>360730091All</v>
          </cell>
          <cell r="B17786">
            <v>35</v>
          </cell>
        </row>
        <row r="17787">
          <cell r="A17787" t="str">
            <v>360750091All</v>
          </cell>
          <cell r="B17787">
            <v>35</v>
          </cell>
        </row>
        <row r="17788">
          <cell r="A17788" t="str">
            <v>360770091All</v>
          </cell>
          <cell r="B17788">
            <v>35</v>
          </cell>
        </row>
        <row r="17789">
          <cell r="A17789" t="str">
            <v>360830091All</v>
          </cell>
          <cell r="B17789">
            <v>35</v>
          </cell>
        </row>
        <row r="17790">
          <cell r="A17790" t="str">
            <v>360890091All</v>
          </cell>
          <cell r="B17790">
            <v>35</v>
          </cell>
        </row>
        <row r="17791">
          <cell r="A17791" t="str">
            <v>360910091All</v>
          </cell>
          <cell r="B17791">
            <v>35</v>
          </cell>
        </row>
        <row r="17792">
          <cell r="A17792" t="str">
            <v>360950091All</v>
          </cell>
          <cell r="B17792">
            <v>35</v>
          </cell>
        </row>
        <row r="17793">
          <cell r="A17793" t="str">
            <v>360970091All</v>
          </cell>
          <cell r="B17793">
            <v>35</v>
          </cell>
        </row>
        <row r="17794">
          <cell r="A17794" t="str">
            <v>361030091All</v>
          </cell>
          <cell r="B17794">
            <v>35</v>
          </cell>
        </row>
        <row r="17795">
          <cell r="A17795" t="str">
            <v>361070091All</v>
          </cell>
          <cell r="B17795">
            <v>35</v>
          </cell>
        </row>
        <row r="17796">
          <cell r="A17796" t="str">
            <v>361090091All</v>
          </cell>
          <cell r="B17796">
            <v>35</v>
          </cell>
        </row>
        <row r="17797">
          <cell r="A17797" t="str">
            <v>361150091All</v>
          </cell>
          <cell r="B17797">
            <v>35</v>
          </cell>
        </row>
        <row r="17798">
          <cell r="A17798" t="str">
            <v>361170091All</v>
          </cell>
          <cell r="B17798">
            <v>35</v>
          </cell>
        </row>
        <row r="17799">
          <cell r="A17799" t="str">
            <v>361210091All</v>
          </cell>
          <cell r="B17799">
            <v>35</v>
          </cell>
        </row>
        <row r="17800">
          <cell r="A17800" t="str">
            <v>361230091All</v>
          </cell>
          <cell r="B17800">
            <v>35</v>
          </cell>
        </row>
        <row r="17801">
          <cell r="A17801" t="str">
            <v>390130011All</v>
          </cell>
          <cell r="B17801">
            <v>35</v>
          </cell>
        </row>
        <row r="17802">
          <cell r="A17802" t="str">
            <v>390590011All</v>
          </cell>
          <cell r="B17802">
            <v>35</v>
          </cell>
        </row>
        <row r="17803">
          <cell r="A17803" t="str">
            <v>391110011All</v>
          </cell>
          <cell r="B17803">
            <v>35</v>
          </cell>
        </row>
        <row r="17804">
          <cell r="A17804" t="str">
            <v>391150011All</v>
          </cell>
          <cell r="B17804">
            <v>35</v>
          </cell>
        </row>
        <row r="17805">
          <cell r="A17805" t="str">
            <v>391210011All</v>
          </cell>
          <cell r="B17805">
            <v>35</v>
          </cell>
        </row>
        <row r="17806">
          <cell r="A17806" t="str">
            <v>400010051All</v>
          </cell>
          <cell r="B17806">
            <v>35</v>
          </cell>
        </row>
        <row r="17807">
          <cell r="A17807" t="str">
            <v>420450011All</v>
          </cell>
          <cell r="B17807">
            <v>35</v>
          </cell>
        </row>
        <row r="17808">
          <cell r="A17808" t="str">
            <v>421010011All</v>
          </cell>
          <cell r="B17808">
            <v>35</v>
          </cell>
        </row>
        <row r="17809">
          <cell r="A17809" t="str">
            <v>421150011All</v>
          </cell>
          <cell r="B17809">
            <v>35</v>
          </cell>
        </row>
        <row r="17810">
          <cell r="A17810" t="str">
            <v>421270011All</v>
          </cell>
          <cell r="B17810">
            <v>35</v>
          </cell>
        </row>
        <row r="17811">
          <cell r="A17811" t="str">
            <v>500030011All</v>
          </cell>
          <cell r="B17811">
            <v>35</v>
          </cell>
        </row>
        <row r="17812">
          <cell r="A17812" t="str">
            <v>500110011All</v>
          </cell>
          <cell r="B17812">
            <v>35</v>
          </cell>
        </row>
        <row r="17813">
          <cell r="A17813" t="str">
            <v>500130011All</v>
          </cell>
          <cell r="B17813">
            <v>35</v>
          </cell>
        </row>
        <row r="17814">
          <cell r="A17814" t="str">
            <v>500210011All</v>
          </cell>
          <cell r="B17814">
            <v>35</v>
          </cell>
        </row>
        <row r="17815">
          <cell r="A17815" t="str">
            <v>515900011All</v>
          </cell>
          <cell r="B17815">
            <v>35</v>
          </cell>
        </row>
        <row r="17816">
          <cell r="A17816" t="str">
            <v>550750091All</v>
          </cell>
          <cell r="B17816">
            <v>35</v>
          </cell>
        </row>
        <row r="17817">
          <cell r="A17817" t="str">
            <v>550780091All</v>
          </cell>
          <cell r="B17817">
            <v>35</v>
          </cell>
        </row>
        <row r="17818">
          <cell r="A17818" t="str">
            <v>550850011All</v>
          </cell>
          <cell r="B17818">
            <v>35</v>
          </cell>
        </row>
        <row r="17819">
          <cell r="A17819" t="str">
            <v>551230011All</v>
          </cell>
          <cell r="B17819">
            <v>35</v>
          </cell>
        </row>
        <row r="17820">
          <cell r="A17820" t="str">
            <v>560190091All</v>
          </cell>
          <cell r="B17820">
            <v>35</v>
          </cell>
        </row>
        <row r="17821">
          <cell r="A17821" t="str">
            <v>010710051All</v>
          </cell>
          <cell r="B17821">
            <v>34</v>
          </cell>
        </row>
        <row r="17822">
          <cell r="A17822" t="str">
            <v>050050081All</v>
          </cell>
          <cell r="B17822">
            <v>34</v>
          </cell>
        </row>
        <row r="17823">
          <cell r="A17823" t="str">
            <v>130090051All</v>
          </cell>
          <cell r="B17823">
            <v>34</v>
          </cell>
        </row>
        <row r="17824">
          <cell r="A17824" t="str">
            <v>130110051All</v>
          </cell>
          <cell r="B17824">
            <v>34</v>
          </cell>
        </row>
        <row r="17825">
          <cell r="A17825" t="str">
            <v>130130051All</v>
          </cell>
          <cell r="B17825">
            <v>34</v>
          </cell>
        </row>
        <row r="17826">
          <cell r="A17826" t="str">
            <v>130210051All</v>
          </cell>
          <cell r="B17826">
            <v>34</v>
          </cell>
        </row>
        <row r="17827">
          <cell r="A17827" t="str">
            <v>130250051All</v>
          </cell>
          <cell r="B17827">
            <v>34</v>
          </cell>
        </row>
        <row r="17828">
          <cell r="A17828" t="str">
            <v>130290051All</v>
          </cell>
          <cell r="B17828">
            <v>34</v>
          </cell>
        </row>
        <row r="17829">
          <cell r="A17829" t="str">
            <v>130350051All</v>
          </cell>
          <cell r="B17829">
            <v>34</v>
          </cell>
        </row>
        <row r="17830">
          <cell r="A17830" t="str">
            <v>130390051All</v>
          </cell>
          <cell r="B17830">
            <v>34</v>
          </cell>
        </row>
        <row r="17831">
          <cell r="A17831" t="str">
            <v>130430051All</v>
          </cell>
          <cell r="B17831">
            <v>34</v>
          </cell>
        </row>
        <row r="17832">
          <cell r="A17832" t="str">
            <v>130450051All</v>
          </cell>
          <cell r="B17832">
            <v>34</v>
          </cell>
        </row>
        <row r="17833">
          <cell r="A17833" t="str">
            <v>130470051All</v>
          </cell>
          <cell r="B17833">
            <v>34</v>
          </cell>
        </row>
        <row r="17834">
          <cell r="A17834" t="str">
            <v>130490051All</v>
          </cell>
          <cell r="B17834">
            <v>34</v>
          </cell>
        </row>
        <row r="17835">
          <cell r="A17835" t="str">
            <v>130510051All</v>
          </cell>
          <cell r="B17835">
            <v>34</v>
          </cell>
        </row>
        <row r="17836">
          <cell r="A17836" t="str">
            <v>130530051All</v>
          </cell>
          <cell r="B17836">
            <v>34</v>
          </cell>
        </row>
        <row r="17837">
          <cell r="A17837" t="str">
            <v>130550051All</v>
          </cell>
          <cell r="B17837">
            <v>34</v>
          </cell>
        </row>
        <row r="17838">
          <cell r="A17838" t="str">
            <v>130570051All</v>
          </cell>
          <cell r="B17838">
            <v>34</v>
          </cell>
        </row>
        <row r="17839">
          <cell r="A17839" t="str">
            <v>130590051All</v>
          </cell>
          <cell r="B17839">
            <v>34</v>
          </cell>
        </row>
        <row r="17840">
          <cell r="A17840" t="str">
            <v>130630051All</v>
          </cell>
          <cell r="B17840">
            <v>34</v>
          </cell>
        </row>
        <row r="17841">
          <cell r="A17841" t="str">
            <v>130670051All</v>
          </cell>
          <cell r="B17841">
            <v>34</v>
          </cell>
        </row>
        <row r="17842">
          <cell r="A17842" t="str">
            <v>130770051All</v>
          </cell>
          <cell r="B17842">
            <v>34</v>
          </cell>
        </row>
        <row r="17843">
          <cell r="A17843" t="str">
            <v>130790051All</v>
          </cell>
          <cell r="B17843">
            <v>34</v>
          </cell>
        </row>
        <row r="17844">
          <cell r="A17844" t="str">
            <v>130830051All</v>
          </cell>
          <cell r="B17844">
            <v>34</v>
          </cell>
        </row>
        <row r="17845">
          <cell r="A17845" t="str">
            <v>130850051All</v>
          </cell>
          <cell r="B17845">
            <v>34</v>
          </cell>
        </row>
        <row r="17846">
          <cell r="A17846" t="str">
            <v>130890051All</v>
          </cell>
          <cell r="B17846">
            <v>34</v>
          </cell>
        </row>
        <row r="17847">
          <cell r="A17847" t="str">
            <v>130970051All</v>
          </cell>
          <cell r="B17847">
            <v>34</v>
          </cell>
        </row>
        <row r="17848">
          <cell r="A17848" t="str">
            <v>131030051All</v>
          </cell>
          <cell r="B17848">
            <v>34</v>
          </cell>
        </row>
        <row r="17849">
          <cell r="A17849" t="str">
            <v>131090051All</v>
          </cell>
          <cell r="B17849">
            <v>34</v>
          </cell>
        </row>
        <row r="17850">
          <cell r="A17850" t="str">
            <v>131110051All</v>
          </cell>
          <cell r="B17850">
            <v>34</v>
          </cell>
        </row>
        <row r="17851">
          <cell r="A17851" t="str">
            <v>131130051All</v>
          </cell>
          <cell r="B17851">
            <v>34</v>
          </cell>
        </row>
        <row r="17852">
          <cell r="A17852" t="str">
            <v>131170051All</v>
          </cell>
          <cell r="B17852">
            <v>34</v>
          </cell>
        </row>
        <row r="17853">
          <cell r="A17853" t="str">
            <v>131190051All</v>
          </cell>
          <cell r="B17853">
            <v>34</v>
          </cell>
        </row>
        <row r="17854">
          <cell r="A17854" t="str">
            <v>131210051All</v>
          </cell>
          <cell r="B17854">
            <v>34</v>
          </cell>
        </row>
        <row r="17855">
          <cell r="A17855" t="str">
            <v>131230051All</v>
          </cell>
          <cell r="B17855">
            <v>34</v>
          </cell>
        </row>
        <row r="17856">
          <cell r="A17856" t="str">
            <v>131250051All</v>
          </cell>
          <cell r="B17856">
            <v>34</v>
          </cell>
        </row>
        <row r="17857">
          <cell r="A17857" t="str">
            <v>131270051All</v>
          </cell>
          <cell r="B17857">
            <v>34</v>
          </cell>
        </row>
        <row r="17858">
          <cell r="A17858" t="str">
            <v>131330051All</v>
          </cell>
          <cell r="B17858">
            <v>34</v>
          </cell>
        </row>
        <row r="17859">
          <cell r="A17859" t="str">
            <v>131350051All</v>
          </cell>
          <cell r="B17859">
            <v>34</v>
          </cell>
        </row>
        <row r="17860">
          <cell r="A17860" t="str">
            <v>131370051All</v>
          </cell>
          <cell r="B17860">
            <v>34</v>
          </cell>
        </row>
        <row r="17861">
          <cell r="A17861" t="str">
            <v>131390051All</v>
          </cell>
          <cell r="B17861">
            <v>34</v>
          </cell>
        </row>
        <row r="17862">
          <cell r="A17862" t="str">
            <v>131410051All</v>
          </cell>
          <cell r="B17862">
            <v>34</v>
          </cell>
        </row>
        <row r="17863">
          <cell r="A17863" t="str">
            <v>131430051All</v>
          </cell>
          <cell r="B17863">
            <v>34</v>
          </cell>
        </row>
        <row r="17864">
          <cell r="A17864" t="str">
            <v>131450051All</v>
          </cell>
          <cell r="B17864">
            <v>34</v>
          </cell>
        </row>
        <row r="17865">
          <cell r="A17865" t="str">
            <v>131570051All</v>
          </cell>
          <cell r="B17865">
            <v>34</v>
          </cell>
        </row>
        <row r="17866">
          <cell r="A17866" t="str">
            <v>131590051All</v>
          </cell>
          <cell r="B17866">
            <v>34</v>
          </cell>
        </row>
        <row r="17867">
          <cell r="A17867" t="str">
            <v>131690051All</v>
          </cell>
          <cell r="B17867">
            <v>34</v>
          </cell>
        </row>
        <row r="17868">
          <cell r="A17868" t="str">
            <v>131790051All</v>
          </cell>
          <cell r="B17868">
            <v>34</v>
          </cell>
        </row>
        <row r="17869">
          <cell r="A17869" t="str">
            <v>131810051All</v>
          </cell>
          <cell r="B17869">
            <v>34</v>
          </cell>
        </row>
        <row r="17870">
          <cell r="A17870" t="str">
            <v>131830051All</v>
          </cell>
          <cell r="B17870">
            <v>34</v>
          </cell>
        </row>
        <row r="17871">
          <cell r="A17871" t="str">
            <v>131870051All</v>
          </cell>
          <cell r="B17871">
            <v>34</v>
          </cell>
        </row>
        <row r="17872">
          <cell r="A17872" t="str">
            <v>131890051All</v>
          </cell>
          <cell r="B17872">
            <v>34</v>
          </cell>
        </row>
        <row r="17873">
          <cell r="A17873" t="str">
            <v>131910051All</v>
          </cell>
          <cell r="B17873">
            <v>34</v>
          </cell>
        </row>
        <row r="17874">
          <cell r="A17874" t="str">
            <v>132130051All</v>
          </cell>
          <cell r="B17874">
            <v>34</v>
          </cell>
        </row>
        <row r="17875">
          <cell r="A17875" t="str">
            <v>132150051All</v>
          </cell>
          <cell r="B17875">
            <v>34</v>
          </cell>
        </row>
        <row r="17876">
          <cell r="A17876" t="str">
            <v>132170051All</v>
          </cell>
          <cell r="B17876">
            <v>34</v>
          </cell>
        </row>
        <row r="17877">
          <cell r="A17877" t="str">
            <v>132210051All</v>
          </cell>
          <cell r="B17877">
            <v>34</v>
          </cell>
        </row>
        <row r="17878">
          <cell r="A17878" t="str">
            <v>132230051All</v>
          </cell>
          <cell r="B17878">
            <v>34</v>
          </cell>
        </row>
        <row r="17879">
          <cell r="A17879" t="str">
            <v>132250051All</v>
          </cell>
          <cell r="B17879">
            <v>34</v>
          </cell>
        </row>
        <row r="17880">
          <cell r="A17880" t="str">
            <v>132270051All</v>
          </cell>
          <cell r="B17880">
            <v>34</v>
          </cell>
        </row>
        <row r="17881">
          <cell r="A17881" t="str">
            <v>132310051All</v>
          </cell>
          <cell r="B17881">
            <v>34</v>
          </cell>
        </row>
        <row r="17882">
          <cell r="A17882" t="str">
            <v>132330051All</v>
          </cell>
          <cell r="B17882">
            <v>34</v>
          </cell>
        </row>
        <row r="17883">
          <cell r="A17883" t="str">
            <v>132370051All</v>
          </cell>
          <cell r="B17883">
            <v>34</v>
          </cell>
        </row>
        <row r="17884">
          <cell r="A17884" t="str">
            <v>132410051All</v>
          </cell>
          <cell r="B17884">
            <v>34</v>
          </cell>
        </row>
        <row r="17885">
          <cell r="A17885" t="str">
            <v>132450051All</v>
          </cell>
          <cell r="B17885">
            <v>34</v>
          </cell>
        </row>
        <row r="17886">
          <cell r="A17886" t="str">
            <v>132470051All</v>
          </cell>
          <cell r="B17886">
            <v>34</v>
          </cell>
        </row>
        <row r="17887">
          <cell r="A17887" t="str">
            <v>132490051All</v>
          </cell>
          <cell r="B17887">
            <v>34</v>
          </cell>
        </row>
        <row r="17888">
          <cell r="A17888" t="str">
            <v>132570051All</v>
          </cell>
          <cell r="B17888">
            <v>34</v>
          </cell>
        </row>
        <row r="17889">
          <cell r="A17889" t="str">
            <v>132630051All</v>
          </cell>
          <cell r="B17889">
            <v>34</v>
          </cell>
        </row>
        <row r="17890">
          <cell r="A17890" t="str">
            <v>132650051All</v>
          </cell>
          <cell r="B17890">
            <v>34</v>
          </cell>
        </row>
        <row r="17891">
          <cell r="A17891" t="str">
            <v>132810051All</v>
          </cell>
          <cell r="B17891">
            <v>34</v>
          </cell>
        </row>
        <row r="17892">
          <cell r="A17892" t="str">
            <v>132850051All</v>
          </cell>
          <cell r="B17892">
            <v>34</v>
          </cell>
        </row>
        <row r="17893">
          <cell r="A17893" t="str">
            <v>132930051All</v>
          </cell>
          <cell r="B17893">
            <v>34</v>
          </cell>
        </row>
        <row r="17894">
          <cell r="A17894" t="str">
            <v>132990051All</v>
          </cell>
          <cell r="B17894">
            <v>34</v>
          </cell>
        </row>
        <row r="17895">
          <cell r="A17895" t="str">
            <v>133050051All</v>
          </cell>
          <cell r="B17895">
            <v>34</v>
          </cell>
        </row>
        <row r="17896">
          <cell r="A17896" t="str">
            <v>133110051All</v>
          </cell>
          <cell r="B17896">
            <v>34</v>
          </cell>
        </row>
        <row r="17897">
          <cell r="A17897" t="str">
            <v>260030011All</v>
          </cell>
          <cell r="B17897">
            <v>34</v>
          </cell>
        </row>
        <row r="17898">
          <cell r="A17898" t="str">
            <v>260130011All</v>
          </cell>
          <cell r="B17898">
            <v>34</v>
          </cell>
        </row>
        <row r="17899">
          <cell r="A17899" t="str">
            <v>260310011All</v>
          </cell>
          <cell r="B17899">
            <v>34</v>
          </cell>
        </row>
        <row r="17900">
          <cell r="A17900" t="str">
            <v>260430011All</v>
          </cell>
          <cell r="B17900">
            <v>34</v>
          </cell>
        </row>
        <row r="17901">
          <cell r="A17901" t="str">
            <v>260530011All</v>
          </cell>
          <cell r="B17901">
            <v>34</v>
          </cell>
        </row>
        <row r="17902">
          <cell r="A17902" t="str">
            <v>260610011All</v>
          </cell>
          <cell r="B17902">
            <v>34</v>
          </cell>
        </row>
        <row r="17903">
          <cell r="A17903" t="str">
            <v>260710011All</v>
          </cell>
          <cell r="B17903">
            <v>34</v>
          </cell>
        </row>
        <row r="17904">
          <cell r="A17904" t="str">
            <v>260830011All</v>
          </cell>
          <cell r="B17904">
            <v>34</v>
          </cell>
        </row>
        <row r="17905">
          <cell r="A17905" t="str">
            <v>260950011All</v>
          </cell>
          <cell r="B17905">
            <v>34</v>
          </cell>
        </row>
        <row r="17906">
          <cell r="A17906" t="str">
            <v>261030011All</v>
          </cell>
          <cell r="B17906">
            <v>34</v>
          </cell>
        </row>
        <row r="17907">
          <cell r="A17907" t="str">
            <v>261090011All</v>
          </cell>
          <cell r="B17907">
            <v>34</v>
          </cell>
        </row>
        <row r="17908">
          <cell r="A17908" t="str">
            <v>261530011All</v>
          </cell>
          <cell r="B17908">
            <v>34</v>
          </cell>
        </row>
        <row r="17909">
          <cell r="A17909" t="str">
            <v>310050081All</v>
          </cell>
          <cell r="B17909">
            <v>34</v>
          </cell>
        </row>
        <row r="17910">
          <cell r="A17910" t="str">
            <v>420230011All</v>
          </cell>
          <cell r="B17910">
            <v>34</v>
          </cell>
        </row>
        <row r="17911">
          <cell r="A17911" t="str">
            <v>420470011All</v>
          </cell>
          <cell r="B17911">
            <v>34</v>
          </cell>
        </row>
        <row r="17912">
          <cell r="A17912" t="str">
            <v>420530011All</v>
          </cell>
          <cell r="B17912">
            <v>34</v>
          </cell>
        </row>
        <row r="17913">
          <cell r="A17913" t="str">
            <v>420830011All</v>
          </cell>
          <cell r="B17913">
            <v>34</v>
          </cell>
        </row>
        <row r="17914">
          <cell r="A17914" t="str">
            <v>421130011All</v>
          </cell>
          <cell r="B17914">
            <v>34</v>
          </cell>
        </row>
        <row r="17915">
          <cell r="A17915" t="str">
            <v>421230011All</v>
          </cell>
          <cell r="B17915">
            <v>34</v>
          </cell>
        </row>
        <row r="17916">
          <cell r="A17916" t="str">
            <v>450470016All</v>
          </cell>
          <cell r="B17916">
            <v>34</v>
          </cell>
        </row>
        <row r="17917">
          <cell r="A17917" t="str">
            <v>450650016All</v>
          </cell>
          <cell r="B17917">
            <v>34</v>
          </cell>
        </row>
        <row r="17918">
          <cell r="A17918" t="str">
            <v>450870016All</v>
          </cell>
          <cell r="B17918">
            <v>34</v>
          </cell>
        </row>
        <row r="17919">
          <cell r="A17919" t="str">
            <v>470010011All</v>
          </cell>
          <cell r="B17919">
            <v>34</v>
          </cell>
        </row>
        <row r="17920">
          <cell r="A17920" t="str">
            <v>470130011All</v>
          </cell>
          <cell r="B17920">
            <v>34</v>
          </cell>
        </row>
        <row r="17921">
          <cell r="A17921" t="str">
            <v>470190011All</v>
          </cell>
          <cell r="B17921">
            <v>34</v>
          </cell>
        </row>
        <row r="17922">
          <cell r="A17922" t="str">
            <v>470250011All</v>
          </cell>
          <cell r="B17922">
            <v>34</v>
          </cell>
        </row>
        <row r="17923">
          <cell r="A17923" t="str">
            <v>470670011All</v>
          </cell>
          <cell r="B17923">
            <v>34</v>
          </cell>
        </row>
        <row r="17924">
          <cell r="A17924" t="str">
            <v>470730011All</v>
          </cell>
          <cell r="B17924">
            <v>34</v>
          </cell>
        </row>
        <row r="17925">
          <cell r="A17925" t="str">
            <v>470910011All</v>
          </cell>
          <cell r="B17925">
            <v>34</v>
          </cell>
        </row>
        <row r="17926">
          <cell r="A17926" t="str">
            <v>470990051All</v>
          </cell>
          <cell r="B17926">
            <v>34</v>
          </cell>
        </row>
        <row r="17927">
          <cell r="A17927" t="str">
            <v>471450011All</v>
          </cell>
          <cell r="B17927">
            <v>34</v>
          </cell>
        </row>
        <row r="17928">
          <cell r="A17928" t="str">
            <v>471630011All</v>
          </cell>
          <cell r="B17928">
            <v>34</v>
          </cell>
        </row>
        <row r="17929">
          <cell r="A17929" t="str">
            <v>471710011All</v>
          </cell>
          <cell r="B17929">
            <v>34</v>
          </cell>
        </row>
        <row r="17930">
          <cell r="A17930" t="str">
            <v>471730011All</v>
          </cell>
          <cell r="B17930">
            <v>34</v>
          </cell>
        </row>
        <row r="17931">
          <cell r="A17931" t="str">
            <v>550420011All</v>
          </cell>
          <cell r="B17931">
            <v>34</v>
          </cell>
        </row>
        <row r="17932">
          <cell r="A17932" t="str">
            <v>550510091All</v>
          </cell>
          <cell r="B17932">
            <v>34</v>
          </cell>
        </row>
        <row r="17933">
          <cell r="A17933" t="str">
            <v>550630091All</v>
          </cell>
          <cell r="B17933">
            <v>34</v>
          </cell>
        </row>
        <row r="17934">
          <cell r="A17934" t="str">
            <v>550830091All</v>
          </cell>
          <cell r="B17934">
            <v>34</v>
          </cell>
        </row>
        <row r="17935">
          <cell r="A17935" t="str">
            <v>050130011All</v>
          </cell>
          <cell r="B17935">
            <v>33</v>
          </cell>
        </row>
        <row r="17936">
          <cell r="A17936" t="str">
            <v>051390011All</v>
          </cell>
          <cell r="B17936">
            <v>33</v>
          </cell>
        </row>
        <row r="17937">
          <cell r="A17937" t="str">
            <v>060090011All</v>
          </cell>
          <cell r="B17937">
            <v>33</v>
          </cell>
        </row>
        <row r="17938">
          <cell r="A17938" t="str">
            <v>060430011All</v>
          </cell>
          <cell r="B17938">
            <v>33</v>
          </cell>
        </row>
        <row r="17939">
          <cell r="A17939" t="str">
            <v>060570011All</v>
          </cell>
          <cell r="B17939">
            <v>33</v>
          </cell>
        </row>
        <row r="17940">
          <cell r="A17940" t="str">
            <v>060990091All</v>
          </cell>
          <cell r="B17940">
            <v>33</v>
          </cell>
        </row>
        <row r="17941">
          <cell r="A17941" t="str">
            <v>061090011All</v>
          </cell>
          <cell r="B17941">
            <v>33</v>
          </cell>
        </row>
        <row r="17942">
          <cell r="A17942" t="str">
            <v>130110011All</v>
          </cell>
          <cell r="B17942">
            <v>33</v>
          </cell>
        </row>
        <row r="17943">
          <cell r="A17943" t="str">
            <v>130530011All</v>
          </cell>
          <cell r="B17943">
            <v>33</v>
          </cell>
        </row>
        <row r="17944">
          <cell r="A17944" t="str">
            <v>130970011All</v>
          </cell>
          <cell r="B17944">
            <v>33</v>
          </cell>
        </row>
        <row r="17945">
          <cell r="A17945" t="str">
            <v>131370011All</v>
          </cell>
          <cell r="B17945">
            <v>33</v>
          </cell>
        </row>
        <row r="17946">
          <cell r="A17946" t="str">
            <v>132410011All</v>
          </cell>
          <cell r="B17946">
            <v>33</v>
          </cell>
        </row>
        <row r="17947">
          <cell r="A17947" t="str">
            <v>132570011All</v>
          </cell>
          <cell r="B17947">
            <v>33</v>
          </cell>
        </row>
        <row r="17948">
          <cell r="A17948" t="str">
            <v>190050011All</v>
          </cell>
          <cell r="B17948">
            <v>33</v>
          </cell>
        </row>
        <row r="17949">
          <cell r="A17949" t="str">
            <v>190110011All</v>
          </cell>
          <cell r="B17949">
            <v>33</v>
          </cell>
        </row>
        <row r="17950">
          <cell r="A17950" t="str">
            <v>190130011All</v>
          </cell>
          <cell r="B17950">
            <v>33</v>
          </cell>
        </row>
        <row r="17951">
          <cell r="A17951" t="str">
            <v>190150011All</v>
          </cell>
          <cell r="B17951">
            <v>33</v>
          </cell>
        </row>
        <row r="17952">
          <cell r="A17952" t="str">
            <v>190170011All</v>
          </cell>
          <cell r="B17952">
            <v>33</v>
          </cell>
        </row>
        <row r="17953">
          <cell r="A17953" t="str">
            <v>190190011All</v>
          </cell>
          <cell r="B17953">
            <v>33</v>
          </cell>
        </row>
        <row r="17954">
          <cell r="A17954" t="str">
            <v>190210011All</v>
          </cell>
          <cell r="B17954">
            <v>33</v>
          </cell>
        </row>
        <row r="17955">
          <cell r="A17955" t="str">
            <v>190230011All</v>
          </cell>
          <cell r="B17955">
            <v>33</v>
          </cell>
        </row>
        <row r="17956">
          <cell r="A17956" t="str">
            <v>190290011All</v>
          </cell>
          <cell r="B17956">
            <v>33</v>
          </cell>
        </row>
        <row r="17957">
          <cell r="A17957" t="str">
            <v>190310011All</v>
          </cell>
          <cell r="B17957">
            <v>33</v>
          </cell>
        </row>
        <row r="17958">
          <cell r="A17958" t="str">
            <v>190330011All</v>
          </cell>
          <cell r="B17958">
            <v>33</v>
          </cell>
        </row>
        <row r="17959">
          <cell r="A17959" t="str">
            <v>190350011All</v>
          </cell>
          <cell r="B17959">
            <v>33</v>
          </cell>
        </row>
        <row r="17960">
          <cell r="A17960" t="str">
            <v>190370011All</v>
          </cell>
          <cell r="B17960">
            <v>33</v>
          </cell>
        </row>
        <row r="17961">
          <cell r="A17961" t="str">
            <v>190410011All</v>
          </cell>
          <cell r="B17961">
            <v>33</v>
          </cell>
        </row>
        <row r="17962">
          <cell r="A17962" t="str">
            <v>190430011All</v>
          </cell>
          <cell r="B17962">
            <v>33</v>
          </cell>
        </row>
        <row r="17963">
          <cell r="A17963" t="str">
            <v>190490011All</v>
          </cell>
          <cell r="B17963">
            <v>33</v>
          </cell>
        </row>
        <row r="17964">
          <cell r="A17964" t="str">
            <v>190550011All</v>
          </cell>
          <cell r="B17964">
            <v>33</v>
          </cell>
        </row>
        <row r="17965">
          <cell r="A17965" t="str">
            <v>190590011All</v>
          </cell>
          <cell r="B17965">
            <v>33</v>
          </cell>
        </row>
        <row r="17966">
          <cell r="A17966" t="str">
            <v>190670011All</v>
          </cell>
          <cell r="B17966">
            <v>33</v>
          </cell>
        </row>
        <row r="17967">
          <cell r="A17967" t="str">
            <v>190690011All</v>
          </cell>
          <cell r="B17967">
            <v>33</v>
          </cell>
        </row>
        <row r="17968">
          <cell r="A17968" t="str">
            <v>190750011All</v>
          </cell>
          <cell r="B17968">
            <v>33</v>
          </cell>
        </row>
        <row r="17969">
          <cell r="A17969" t="str">
            <v>190790011All</v>
          </cell>
          <cell r="B17969">
            <v>33</v>
          </cell>
        </row>
        <row r="17970">
          <cell r="A17970" t="str">
            <v>190810011All</v>
          </cell>
          <cell r="B17970">
            <v>33</v>
          </cell>
        </row>
        <row r="17971">
          <cell r="A17971" t="str">
            <v>190830011All</v>
          </cell>
          <cell r="B17971">
            <v>33</v>
          </cell>
        </row>
        <row r="17972">
          <cell r="A17972" t="str">
            <v>190910011All</v>
          </cell>
          <cell r="B17972">
            <v>33</v>
          </cell>
        </row>
        <row r="17973">
          <cell r="A17973" t="str">
            <v>190990011All</v>
          </cell>
          <cell r="B17973">
            <v>33</v>
          </cell>
        </row>
        <row r="17974">
          <cell r="A17974" t="str">
            <v>191090011All</v>
          </cell>
          <cell r="B17974">
            <v>33</v>
          </cell>
        </row>
        <row r="17975">
          <cell r="A17975" t="str">
            <v>191130011All</v>
          </cell>
          <cell r="B17975">
            <v>33</v>
          </cell>
        </row>
        <row r="17976">
          <cell r="A17976" t="str">
            <v>191270011All</v>
          </cell>
          <cell r="B17976">
            <v>33</v>
          </cell>
        </row>
        <row r="17977">
          <cell r="A17977" t="str">
            <v>191310011All</v>
          </cell>
          <cell r="B17977">
            <v>33</v>
          </cell>
        </row>
        <row r="17978">
          <cell r="A17978" t="str">
            <v>191410011All</v>
          </cell>
          <cell r="B17978">
            <v>33</v>
          </cell>
        </row>
        <row r="17979">
          <cell r="A17979" t="str">
            <v>191430011All</v>
          </cell>
          <cell r="B17979">
            <v>33</v>
          </cell>
        </row>
        <row r="17980">
          <cell r="A17980" t="str">
            <v>191470011All</v>
          </cell>
          <cell r="B17980">
            <v>33</v>
          </cell>
        </row>
        <row r="17981">
          <cell r="A17981" t="str">
            <v>191490011All</v>
          </cell>
          <cell r="B17981">
            <v>33</v>
          </cell>
        </row>
        <row r="17982">
          <cell r="A17982" t="str">
            <v>191510011All</v>
          </cell>
          <cell r="B17982">
            <v>33</v>
          </cell>
        </row>
        <row r="17983">
          <cell r="A17983" t="str">
            <v>191530011All</v>
          </cell>
          <cell r="B17983">
            <v>33</v>
          </cell>
        </row>
        <row r="17984">
          <cell r="A17984" t="str">
            <v>191690011All</v>
          </cell>
          <cell r="B17984">
            <v>33</v>
          </cell>
        </row>
        <row r="17985">
          <cell r="A17985" t="str">
            <v>191710011All</v>
          </cell>
          <cell r="B17985">
            <v>33</v>
          </cell>
        </row>
        <row r="17986">
          <cell r="A17986" t="str">
            <v>191870011All</v>
          </cell>
          <cell r="B17986">
            <v>33</v>
          </cell>
        </row>
        <row r="17987">
          <cell r="A17987" t="str">
            <v>191890011All</v>
          </cell>
          <cell r="B17987">
            <v>33</v>
          </cell>
        </row>
        <row r="17988">
          <cell r="A17988" t="str">
            <v>191950011All</v>
          </cell>
          <cell r="B17988">
            <v>33</v>
          </cell>
        </row>
        <row r="17989">
          <cell r="A17989" t="str">
            <v>191970011All</v>
          </cell>
          <cell r="B17989">
            <v>33</v>
          </cell>
        </row>
        <row r="17990">
          <cell r="A17990" t="str">
            <v>220850011All</v>
          </cell>
          <cell r="B17990">
            <v>33</v>
          </cell>
        </row>
        <row r="17991">
          <cell r="A17991" t="str">
            <v>221110011All</v>
          </cell>
          <cell r="B17991">
            <v>33</v>
          </cell>
        </row>
        <row r="17992">
          <cell r="A17992" t="str">
            <v>280230011All</v>
          </cell>
          <cell r="B17992">
            <v>33</v>
          </cell>
        </row>
        <row r="17993">
          <cell r="A17993" t="str">
            <v>280350011All</v>
          </cell>
          <cell r="B17993">
            <v>33</v>
          </cell>
        </row>
        <row r="17994">
          <cell r="A17994" t="str">
            <v>280410011All</v>
          </cell>
          <cell r="B17994">
            <v>33</v>
          </cell>
        </row>
        <row r="17995">
          <cell r="A17995" t="str">
            <v>280450011All</v>
          </cell>
          <cell r="B17995">
            <v>33</v>
          </cell>
        </row>
        <row r="17996">
          <cell r="A17996" t="str">
            <v>280470011All</v>
          </cell>
          <cell r="B17996">
            <v>33</v>
          </cell>
        </row>
        <row r="17997">
          <cell r="A17997" t="str">
            <v>280590011All</v>
          </cell>
          <cell r="B17997">
            <v>33</v>
          </cell>
        </row>
        <row r="17998">
          <cell r="A17998" t="str">
            <v>280610011All</v>
          </cell>
          <cell r="B17998">
            <v>33</v>
          </cell>
        </row>
        <row r="17999">
          <cell r="A17999" t="str">
            <v>280750011All</v>
          </cell>
          <cell r="B17999">
            <v>33</v>
          </cell>
        </row>
        <row r="18000">
          <cell r="A18000" t="str">
            <v>281010011All</v>
          </cell>
          <cell r="B18000">
            <v>33</v>
          </cell>
        </row>
        <row r="18001">
          <cell r="A18001" t="str">
            <v>281090011All</v>
          </cell>
          <cell r="B18001">
            <v>33</v>
          </cell>
        </row>
        <row r="18002">
          <cell r="A18002" t="str">
            <v>281310011All</v>
          </cell>
          <cell r="B18002">
            <v>33</v>
          </cell>
        </row>
        <row r="18003">
          <cell r="A18003" t="str">
            <v>310130051Irrigated</v>
          </cell>
          <cell r="B18003">
            <v>33</v>
          </cell>
        </row>
        <row r="18004">
          <cell r="A18004" t="str">
            <v>310570016All</v>
          </cell>
          <cell r="B18004">
            <v>33</v>
          </cell>
        </row>
        <row r="18005">
          <cell r="A18005" t="str">
            <v>310910081All</v>
          </cell>
          <cell r="B18005">
            <v>33</v>
          </cell>
        </row>
        <row r="18006">
          <cell r="A18006" t="str">
            <v>311710081All</v>
          </cell>
          <cell r="B18006">
            <v>33</v>
          </cell>
        </row>
        <row r="18007">
          <cell r="A18007" t="str">
            <v>400510091All</v>
          </cell>
          <cell r="B18007">
            <v>33</v>
          </cell>
        </row>
        <row r="18008">
          <cell r="A18008" t="str">
            <v>410110011All</v>
          </cell>
          <cell r="B18008">
            <v>33</v>
          </cell>
        </row>
        <row r="18009">
          <cell r="A18009" t="str">
            <v>450390016All</v>
          </cell>
          <cell r="B18009">
            <v>33</v>
          </cell>
        </row>
        <row r="18010">
          <cell r="A18010" t="str">
            <v>470610051All</v>
          </cell>
          <cell r="B18010">
            <v>33</v>
          </cell>
        </row>
        <row r="18011">
          <cell r="A18011" t="str">
            <v>471790011All</v>
          </cell>
          <cell r="B18011">
            <v>33</v>
          </cell>
        </row>
        <row r="18012">
          <cell r="A18012" t="str">
            <v>490090011All</v>
          </cell>
          <cell r="B18012">
            <v>33</v>
          </cell>
        </row>
        <row r="18013">
          <cell r="A18013" t="str">
            <v>490190011All</v>
          </cell>
          <cell r="B18013">
            <v>33</v>
          </cell>
        </row>
        <row r="18014">
          <cell r="A18014" t="str">
            <v>490250011All</v>
          </cell>
          <cell r="B18014">
            <v>33</v>
          </cell>
        </row>
        <row r="18015">
          <cell r="A18015" t="str">
            <v>490310011All</v>
          </cell>
          <cell r="B18015">
            <v>33</v>
          </cell>
        </row>
        <row r="18016">
          <cell r="A18016" t="str">
            <v>490510011All</v>
          </cell>
          <cell r="B18016">
            <v>33</v>
          </cell>
        </row>
        <row r="18017">
          <cell r="A18017" t="str">
            <v>490550011All</v>
          </cell>
          <cell r="B18017">
            <v>33</v>
          </cell>
        </row>
        <row r="18018">
          <cell r="A18018" t="str">
            <v>550070091All</v>
          </cell>
          <cell r="B18018">
            <v>33</v>
          </cell>
        </row>
        <row r="18019">
          <cell r="A18019" t="str">
            <v>550110091All</v>
          </cell>
          <cell r="B18019">
            <v>33</v>
          </cell>
        </row>
        <row r="18020">
          <cell r="A18020" t="str">
            <v>550530091All</v>
          </cell>
          <cell r="B18020">
            <v>33</v>
          </cell>
        </row>
        <row r="18021">
          <cell r="A18021" t="str">
            <v>550690011All</v>
          </cell>
          <cell r="B18021">
            <v>33</v>
          </cell>
        </row>
        <row r="18022">
          <cell r="A18022" t="str">
            <v>550890091All</v>
          </cell>
          <cell r="B18022">
            <v>33</v>
          </cell>
        </row>
        <row r="18023">
          <cell r="A18023" t="str">
            <v>550970091All</v>
          </cell>
          <cell r="B18023">
            <v>33</v>
          </cell>
        </row>
        <row r="18024">
          <cell r="A18024" t="str">
            <v>551350091All</v>
          </cell>
          <cell r="B18024">
            <v>33</v>
          </cell>
        </row>
        <row r="18025">
          <cell r="A18025" t="str">
            <v>560450091All</v>
          </cell>
          <cell r="B18025">
            <v>33</v>
          </cell>
        </row>
        <row r="18026">
          <cell r="A18026" t="str">
            <v>460250091All</v>
          </cell>
          <cell r="B18026">
            <v>32.9</v>
          </cell>
        </row>
        <row r="18027">
          <cell r="A18027" t="str">
            <v>460290091All</v>
          </cell>
          <cell r="B18027">
            <v>32.9</v>
          </cell>
        </row>
        <row r="18028">
          <cell r="A18028" t="str">
            <v>460390091All</v>
          </cell>
          <cell r="B18028">
            <v>32.9</v>
          </cell>
        </row>
        <row r="18029">
          <cell r="A18029" t="str">
            <v>460570091All</v>
          </cell>
          <cell r="B18029">
            <v>32.9</v>
          </cell>
        </row>
        <row r="18030">
          <cell r="A18030" t="str">
            <v>250050081All</v>
          </cell>
          <cell r="B18030">
            <v>32.4</v>
          </cell>
        </row>
        <row r="18031">
          <cell r="A18031" t="str">
            <v>250070081All</v>
          </cell>
          <cell r="B18031">
            <v>32.4</v>
          </cell>
        </row>
        <row r="18032">
          <cell r="A18032" t="str">
            <v>250110081All</v>
          </cell>
          <cell r="B18032">
            <v>32.4</v>
          </cell>
        </row>
        <row r="18033">
          <cell r="A18033" t="str">
            <v>250130081All</v>
          </cell>
          <cell r="B18033">
            <v>32.4</v>
          </cell>
        </row>
        <row r="18034">
          <cell r="A18034" t="str">
            <v>250170081All</v>
          </cell>
          <cell r="B18034">
            <v>32.4</v>
          </cell>
        </row>
        <row r="18035">
          <cell r="A18035" t="str">
            <v>250230081All</v>
          </cell>
          <cell r="B18035">
            <v>32.4</v>
          </cell>
        </row>
        <row r="18036">
          <cell r="A18036" t="str">
            <v>250270081All</v>
          </cell>
          <cell r="B18036">
            <v>32.4</v>
          </cell>
        </row>
        <row r="18037">
          <cell r="A18037" t="str">
            <v>050110011All</v>
          </cell>
          <cell r="B18037">
            <v>32</v>
          </cell>
        </row>
        <row r="18038">
          <cell r="A18038" t="str">
            <v>050570011All</v>
          </cell>
          <cell r="B18038">
            <v>32</v>
          </cell>
        </row>
        <row r="18039">
          <cell r="A18039" t="str">
            <v>050610011All</v>
          </cell>
          <cell r="B18039">
            <v>32</v>
          </cell>
        </row>
        <row r="18040">
          <cell r="A18040" t="str">
            <v>050970011All</v>
          </cell>
          <cell r="B18040">
            <v>32</v>
          </cell>
        </row>
        <row r="18041">
          <cell r="A18041" t="str">
            <v>051090011All</v>
          </cell>
          <cell r="B18041">
            <v>32</v>
          </cell>
        </row>
        <row r="18042">
          <cell r="A18042" t="str">
            <v>080290051All</v>
          </cell>
          <cell r="B18042">
            <v>32</v>
          </cell>
        </row>
        <row r="18043">
          <cell r="A18043" t="str">
            <v>080450051All</v>
          </cell>
          <cell r="B18043">
            <v>32</v>
          </cell>
        </row>
        <row r="18044">
          <cell r="A18044" t="str">
            <v>080770051All</v>
          </cell>
          <cell r="B18044">
            <v>32</v>
          </cell>
        </row>
        <row r="18045">
          <cell r="A18045" t="str">
            <v>080850051All</v>
          </cell>
          <cell r="B18045">
            <v>32</v>
          </cell>
        </row>
        <row r="18046">
          <cell r="A18046" t="str">
            <v>080910051All</v>
          </cell>
          <cell r="B18046">
            <v>32</v>
          </cell>
        </row>
        <row r="18047">
          <cell r="A18047" t="str">
            <v>130630011All</v>
          </cell>
          <cell r="B18047">
            <v>32</v>
          </cell>
        </row>
        <row r="18048">
          <cell r="A18048" t="str">
            <v>131130011All</v>
          </cell>
          <cell r="B18048">
            <v>32</v>
          </cell>
        </row>
        <row r="18049">
          <cell r="A18049" t="str">
            <v>132150011All</v>
          </cell>
          <cell r="B18049">
            <v>32</v>
          </cell>
        </row>
        <row r="18050">
          <cell r="A18050" t="str">
            <v>132470011All</v>
          </cell>
          <cell r="B18050">
            <v>32</v>
          </cell>
        </row>
        <row r="18051">
          <cell r="A18051" t="str">
            <v>132630011All</v>
          </cell>
          <cell r="B18051">
            <v>32</v>
          </cell>
        </row>
        <row r="18052">
          <cell r="A18052" t="str">
            <v>132650011All</v>
          </cell>
          <cell r="B18052">
            <v>32</v>
          </cell>
        </row>
        <row r="18053">
          <cell r="A18053" t="str">
            <v>132850011All</v>
          </cell>
          <cell r="B18053">
            <v>32</v>
          </cell>
        </row>
        <row r="18054">
          <cell r="A18054" t="str">
            <v>160250016Nonirrigated</v>
          </cell>
          <cell r="B18054">
            <v>32</v>
          </cell>
        </row>
        <row r="18055">
          <cell r="A18055" t="str">
            <v>160610081All</v>
          </cell>
          <cell r="B18055">
            <v>32</v>
          </cell>
        </row>
        <row r="18056">
          <cell r="A18056" t="str">
            <v>160690081All</v>
          </cell>
          <cell r="B18056">
            <v>32</v>
          </cell>
        </row>
        <row r="18057">
          <cell r="A18057" t="str">
            <v>160830081All</v>
          </cell>
          <cell r="B18057">
            <v>32</v>
          </cell>
        </row>
        <row r="18058">
          <cell r="A18058" t="str">
            <v>190090011All</v>
          </cell>
          <cell r="B18058">
            <v>32</v>
          </cell>
        </row>
        <row r="18059">
          <cell r="A18059" t="str">
            <v>190250011All</v>
          </cell>
          <cell r="B18059">
            <v>32</v>
          </cell>
        </row>
        <row r="18060">
          <cell r="A18060" t="str">
            <v>190270011All</v>
          </cell>
          <cell r="B18060">
            <v>32</v>
          </cell>
        </row>
        <row r="18061">
          <cell r="A18061" t="str">
            <v>190730011All</v>
          </cell>
          <cell r="B18061">
            <v>32</v>
          </cell>
        </row>
        <row r="18062">
          <cell r="A18062" t="str">
            <v>190770011All</v>
          </cell>
          <cell r="B18062">
            <v>32</v>
          </cell>
        </row>
        <row r="18063">
          <cell r="A18063" t="str">
            <v>190930011All</v>
          </cell>
          <cell r="B18063">
            <v>32</v>
          </cell>
        </row>
        <row r="18064">
          <cell r="A18064" t="str">
            <v>191610011All</v>
          </cell>
          <cell r="B18064">
            <v>32</v>
          </cell>
        </row>
        <row r="18065">
          <cell r="A18065" t="str">
            <v>220150016All</v>
          </cell>
          <cell r="B18065">
            <v>32</v>
          </cell>
        </row>
        <row r="18066">
          <cell r="A18066" t="str">
            <v>220170016All</v>
          </cell>
          <cell r="B18066">
            <v>32</v>
          </cell>
        </row>
        <row r="18067">
          <cell r="A18067" t="str">
            <v>221010011All</v>
          </cell>
          <cell r="B18067">
            <v>32</v>
          </cell>
        </row>
        <row r="18068">
          <cell r="A18068" t="str">
            <v>230020011All</v>
          </cell>
          <cell r="B18068">
            <v>32</v>
          </cell>
        </row>
        <row r="18069">
          <cell r="A18069" t="str">
            <v>230040011All</v>
          </cell>
          <cell r="B18069">
            <v>32</v>
          </cell>
        </row>
        <row r="18070">
          <cell r="A18070" t="str">
            <v>230050011All</v>
          </cell>
          <cell r="B18070">
            <v>32</v>
          </cell>
        </row>
        <row r="18071">
          <cell r="A18071" t="str">
            <v>230090011All</v>
          </cell>
          <cell r="B18071">
            <v>32</v>
          </cell>
        </row>
        <row r="18072">
          <cell r="A18072" t="str">
            <v>230290011All</v>
          </cell>
          <cell r="B18072">
            <v>32</v>
          </cell>
        </row>
        <row r="18073">
          <cell r="A18073" t="str">
            <v>230310011All</v>
          </cell>
          <cell r="B18073">
            <v>32</v>
          </cell>
        </row>
        <row r="18074">
          <cell r="A18074" t="str">
            <v>281270011All</v>
          </cell>
          <cell r="B18074">
            <v>32</v>
          </cell>
        </row>
        <row r="18075">
          <cell r="A18075" t="str">
            <v>310090081All</v>
          </cell>
          <cell r="B18075">
            <v>32</v>
          </cell>
        </row>
        <row r="18076">
          <cell r="A18076" t="str">
            <v>310170011All</v>
          </cell>
          <cell r="B18076">
            <v>32</v>
          </cell>
        </row>
        <row r="18077">
          <cell r="A18077" t="str">
            <v>310750081All</v>
          </cell>
          <cell r="B18077">
            <v>32</v>
          </cell>
        </row>
        <row r="18078">
          <cell r="A18078" t="str">
            <v>311130016All</v>
          </cell>
          <cell r="B18078">
            <v>32</v>
          </cell>
        </row>
        <row r="18079">
          <cell r="A18079" t="str">
            <v>311610081All</v>
          </cell>
          <cell r="B18079">
            <v>32</v>
          </cell>
        </row>
        <row r="18080">
          <cell r="A18080" t="str">
            <v>350110051All</v>
          </cell>
          <cell r="B18080">
            <v>32</v>
          </cell>
        </row>
        <row r="18081">
          <cell r="A18081" t="str">
            <v>350190051All</v>
          </cell>
          <cell r="B18081">
            <v>32</v>
          </cell>
        </row>
        <row r="18082">
          <cell r="A18082" t="str">
            <v>350210051All</v>
          </cell>
          <cell r="B18082">
            <v>32</v>
          </cell>
        </row>
        <row r="18083">
          <cell r="A18083" t="str">
            <v>360010051All</v>
          </cell>
          <cell r="B18083">
            <v>32</v>
          </cell>
        </row>
        <row r="18084">
          <cell r="A18084" t="str">
            <v>360030051All</v>
          </cell>
          <cell r="B18084">
            <v>32</v>
          </cell>
        </row>
        <row r="18085">
          <cell r="A18085" t="str">
            <v>360150051All</v>
          </cell>
          <cell r="B18085">
            <v>32</v>
          </cell>
        </row>
        <row r="18086">
          <cell r="A18086" t="str">
            <v>360190051All</v>
          </cell>
          <cell r="B18086">
            <v>32</v>
          </cell>
        </row>
        <row r="18087">
          <cell r="A18087" t="str">
            <v>360210051All</v>
          </cell>
          <cell r="B18087">
            <v>32</v>
          </cell>
        </row>
        <row r="18088">
          <cell r="A18088" t="str">
            <v>360250051All</v>
          </cell>
          <cell r="B18088">
            <v>32</v>
          </cell>
        </row>
        <row r="18089">
          <cell r="A18089" t="str">
            <v>360350051All</v>
          </cell>
          <cell r="B18089">
            <v>32</v>
          </cell>
        </row>
        <row r="18090">
          <cell r="A18090" t="str">
            <v>360370051All</v>
          </cell>
          <cell r="B18090">
            <v>32</v>
          </cell>
        </row>
        <row r="18091">
          <cell r="A18091" t="str">
            <v>360390051All</v>
          </cell>
          <cell r="B18091">
            <v>32</v>
          </cell>
        </row>
        <row r="18092">
          <cell r="A18092" t="str">
            <v>360530051All</v>
          </cell>
          <cell r="B18092">
            <v>32</v>
          </cell>
        </row>
        <row r="18093">
          <cell r="A18093" t="str">
            <v>360630051All</v>
          </cell>
          <cell r="B18093">
            <v>32</v>
          </cell>
        </row>
        <row r="18094">
          <cell r="A18094" t="str">
            <v>360670051All</v>
          </cell>
          <cell r="B18094">
            <v>32</v>
          </cell>
        </row>
        <row r="18095">
          <cell r="A18095" t="str">
            <v>360690051All</v>
          </cell>
          <cell r="B18095">
            <v>32</v>
          </cell>
        </row>
        <row r="18096">
          <cell r="A18096" t="str">
            <v>360710051All</v>
          </cell>
          <cell r="B18096">
            <v>32</v>
          </cell>
        </row>
        <row r="18097">
          <cell r="A18097" t="str">
            <v>360890051All</v>
          </cell>
          <cell r="B18097">
            <v>32</v>
          </cell>
        </row>
        <row r="18098">
          <cell r="A18098" t="str">
            <v>360950051All</v>
          </cell>
          <cell r="B18098">
            <v>32</v>
          </cell>
        </row>
        <row r="18099">
          <cell r="A18099" t="str">
            <v>361010051All</v>
          </cell>
          <cell r="B18099">
            <v>32</v>
          </cell>
        </row>
        <row r="18100">
          <cell r="A18100" t="str">
            <v>361070051All</v>
          </cell>
          <cell r="B18100">
            <v>32</v>
          </cell>
        </row>
        <row r="18101">
          <cell r="A18101" t="str">
            <v>361170051All</v>
          </cell>
          <cell r="B18101">
            <v>32</v>
          </cell>
        </row>
        <row r="18102">
          <cell r="A18102" t="str">
            <v>361190051All</v>
          </cell>
          <cell r="B18102">
            <v>32</v>
          </cell>
        </row>
        <row r="18103">
          <cell r="A18103" t="str">
            <v>361230051All</v>
          </cell>
          <cell r="B18103">
            <v>32</v>
          </cell>
        </row>
        <row r="18104">
          <cell r="A18104" t="str">
            <v>370050011All</v>
          </cell>
          <cell r="B18104">
            <v>32</v>
          </cell>
        </row>
        <row r="18105">
          <cell r="A18105" t="str">
            <v>370090011All</v>
          </cell>
          <cell r="B18105">
            <v>32</v>
          </cell>
        </row>
        <row r="18106">
          <cell r="A18106" t="str">
            <v>370110011All</v>
          </cell>
          <cell r="B18106">
            <v>32</v>
          </cell>
        </row>
        <row r="18107">
          <cell r="A18107" t="str">
            <v>370210011All</v>
          </cell>
          <cell r="B18107">
            <v>32</v>
          </cell>
        </row>
        <row r="18108">
          <cell r="A18108" t="str">
            <v>370390011All</v>
          </cell>
          <cell r="B18108">
            <v>32</v>
          </cell>
        </row>
        <row r="18109">
          <cell r="A18109" t="str">
            <v>370430011All</v>
          </cell>
          <cell r="B18109">
            <v>32</v>
          </cell>
        </row>
        <row r="18110">
          <cell r="A18110" t="str">
            <v>370750011All</v>
          </cell>
          <cell r="B18110">
            <v>32</v>
          </cell>
        </row>
        <row r="18111">
          <cell r="A18111" t="str">
            <v>370870011All</v>
          </cell>
          <cell r="B18111">
            <v>32</v>
          </cell>
        </row>
        <row r="18112">
          <cell r="A18112" t="str">
            <v>370890011All</v>
          </cell>
          <cell r="B18112">
            <v>32</v>
          </cell>
        </row>
        <row r="18113">
          <cell r="A18113" t="str">
            <v>370990011All</v>
          </cell>
          <cell r="B18113">
            <v>32</v>
          </cell>
        </row>
        <row r="18114">
          <cell r="A18114" t="str">
            <v>371110011All</v>
          </cell>
          <cell r="B18114">
            <v>32</v>
          </cell>
        </row>
        <row r="18115">
          <cell r="A18115" t="str">
            <v>371130011All</v>
          </cell>
          <cell r="B18115">
            <v>32</v>
          </cell>
        </row>
        <row r="18116">
          <cell r="A18116" t="str">
            <v>371150011All</v>
          </cell>
          <cell r="B18116">
            <v>32</v>
          </cell>
        </row>
        <row r="18117">
          <cell r="A18117" t="str">
            <v>371210011All</v>
          </cell>
          <cell r="B18117">
            <v>32</v>
          </cell>
        </row>
        <row r="18118">
          <cell r="A18118" t="str">
            <v>371730011All</v>
          </cell>
          <cell r="B18118">
            <v>32</v>
          </cell>
        </row>
        <row r="18119">
          <cell r="A18119" t="str">
            <v>371750011All</v>
          </cell>
          <cell r="B18119">
            <v>32</v>
          </cell>
        </row>
        <row r="18120">
          <cell r="A18120" t="str">
            <v>371890011All</v>
          </cell>
          <cell r="B18120">
            <v>32</v>
          </cell>
        </row>
        <row r="18121">
          <cell r="A18121" t="str">
            <v>371990011All</v>
          </cell>
          <cell r="B18121">
            <v>32</v>
          </cell>
        </row>
        <row r="18122">
          <cell r="A18122" t="str">
            <v>400350091All</v>
          </cell>
          <cell r="B18122">
            <v>32</v>
          </cell>
        </row>
        <row r="18123">
          <cell r="A18123" t="str">
            <v>410130081All</v>
          </cell>
          <cell r="B18123">
            <v>32</v>
          </cell>
        </row>
        <row r="18124">
          <cell r="A18124" t="str">
            <v>410170081All</v>
          </cell>
          <cell r="B18124">
            <v>32</v>
          </cell>
        </row>
        <row r="18125">
          <cell r="A18125" t="str">
            <v>410310081All</v>
          </cell>
          <cell r="B18125">
            <v>32</v>
          </cell>
        </row>
        <row r="18126">
          <cell r="A18126" t="str">
            <v>410450081All</v>
          </cell>
          <cell r="B18126">
            <v>32</v>
          </cell>
        </row>
        <row r="18127">
          <cell r="A18127" t="str">
            <v>410470081All</v>
          </cell>
          <cell r="B18127">
            <v>32</v>
          </cell>
        </row>
        <row r="18128">
          <cell r="A18128" t="str">
            <v>410610081All</v>
          </cell>
          <cell r="B18128">
            <v>32</v>
          </cell>
        </row>
        <row r="18129">
          <cell r="A18129" t="str">
            <v>461110091All</v>
          </cell>
          <cell r="B18129">
            <v>32</v>
          </cell>
        </row>
        <row r="18130">
          <cell r="A18130" t="str">
            <v>470310051All</v>
          </cell>
          <cell r="B18130">
            <v>32</v>
          </cell>
        </row>
        <row r="18131">
          <cell r="A18131" t="str">
            <v>470490051All</v>
          </cell>
          <cell r="B18131">
            <v>32</v>
          </cell>
        </row>
        <row r="18132">
          <cell r="A18132" t="str">
            <v>470570011All</v>
          </cell>
          <cell r="B18132">
            <v>32</v>
          </cell>
        </row>
        <row r="18133">
          <cell r="A18133" t="str">
            <v>471190016All</v>
          </cell>
          <cell r="B18133">
            <v>32</v>
          </cell>
        </row>
        <row r="18134">
          <cell r="A18134" t="str">
            <v>471810051All</v>
          </cell>
          <cell r="B18134">
            <v>32</v>
          </cell>
        </row>
        <row r="18135">
          <cell r="A18135" t="str">
            <v>510050051All</v>
          </cell>
          <cell r="B18135">
            <v>32</v>
          </cell>
        </row>
        <row r="18136">
          <cell r="A18136" t="str">
            <v>510090051All</v>
          </cell>
          <cell r="B18136">
            <v>32</v>
          </cell>
        </row>
        <row r="18137">
          <cell r="A18137" t="str">
            <v>510170051All</v>
          </cell>
          <cell r="B18137">
            <v>32</v>
          </cell>
        </row>
        <row r="18138">
          <cell r="A18138" t="str">
            <v>510190051All</v>
          </cell>
          <cell r="B18138">
            <v>32</v>
          </cell>
        </row>
        <row r="18139">
          <cell r="A18139" t="str">
            <v>510450051All</v>
          </cell>
          <cell r="B18139">
            <v>32</v>
          </cell>
        </row>
        <row r="18140">
          <cell r="A18140" t="str">
            <v>511020051All</v>
          </cell>
          <cell r="B18140">
            <v>32</v>
          </cell>
        </row>
        <row r="18141">
          <cell r="A18141" t="str">
            <v>511610051All</v>
          </cell>
          <cell r="B18141">
            <v>32</v>
          </cell>
        </row>
        <row r="18142">
          <cell r="A18142" t="str">
            <v>511970051All</v>
          </cell>
          <cell r="B18142">
            <v>32</v>
          </cell>
        </row>
        <row r="18143">
          <cell r="A18143" t="str">
            <v>515150051All</v>
          </cell>
          <cell r="B18143">
            <v>32</v>
          </cell>
        </row>
        <row r="18144">
          <cell r="A18144" t="str">
            <v>515900051All</v>
          </cell>
          <cell r="B18144">
            <v>32</v>
          </cell>
        </row>
        <row r="18145">
          <cell r="A18145" t="str">
            <v>550310091All</v>
          </cell>
          <cell r="B18145">
            <v>32</v>
          </cell>
        </row>
        <row r="18146">
          <cell r="A18146" t="str">
            <v>550990091All</v>
          </cell>
          <cell r="B18146">
            <v>32</v>
          </cell>
        </row>
        <row r="18147">
          <cell r="A18147" t="str">
            <v>090010081All</v>
          </cell>
          <cell r="B18147">
            <v>31.7</v>
          </cell>
        </row>
        <row r="18148">
          <cell r="A18148" t="str">
            <v>090030081All</v>
          </cell>
          <cell r="B18148">
            <v>31.7</v>
          </cell>
        </row>
        <row r="18149">
          <cell r="A18149" t="str">
            <v>090050081All</v>
          </cell>
          <cell r="B18149">
            <v>31.7</v>
          </cell>
        </row>
        <row r="18150">
          <cell r="A18150" t="str">
            <v>090070081All</v>
          </cell>
          <cell r="B18150">
            <v>31.7</v>
          </cell>
        </row>
        <row r="18151">
          <cell r="A18151" t="str">
            <v>090090081All</v>
          </cell>
          <cell r="B18151">
            <v>31.7</v>
          </cell>
        </row>
        <row r="18152">
          <cell r="A18152" t="str">
            <v>090110081All</v>
          </cell>
          <cell r="B18152">
            <v>31.7</v>
          </cell>
        </row>
        <row r="18153">
          <cell r="A18153" t="str">
            <v>090130081All</v>
          </cell>
          <cell r="B18153">
            <v>31.7</v>
          </cell>
        </row>
        <row r="18154">
          <cell r="A18154" t="str">
            <v>090150081All</v>
          </cell>
          <cell r="B18154">
            <v>31.7</v>
          </cell>
        </row>
        <row r="18155">
          <cell r="A18155" t="str">
            <v>250030081All</v>
          </cell>
          <cell r="B18155">
            <v>31.6</v>
          </cell>
        </row>
        <row r="18156">
          <cell r="A18156" t="str">
            <v>460490091All</v>
          </cell>
          <cell r="B18156">
            <v>31.5</v>
          </cell>
        </row>
        <row r="18157">
          <cell r="A18157" t="str">
            <v>460770091All</v>
          </cell>
          <cell r="B18157">
            <v>31.5</v>
          </cell>
        </row>
        <row r="18158">
          <cell r="A18158" t="str">
            <v>460870091All</v>
          </cell>
          <cell r="B18158">
            <v>31.5</v>
          </cell>
        </row>
        <row r="18159">
          <cell r="A18159" t="str">
            <v>460970091All</v>
          </cell>
          <cell r="B18159">
            <v>31.5</v>
          </cell>
        </row>
        <row r="18160">
          <cell r="A18160" t="str">
            <v>461070091All</v>
          </cell>
          <cell r="B18160">
            <v>31.5</v>
          </cell>
        </row>
        <row r="18161">
          <cell r="A18161" t="str">
            <v>080750081All</v>
          </cell>
          <cell r="B18161">
            <v>31</v>
          </cell>
        </row>
        <row r="18162">
          <cell r="A18162" t="str">
            <v>120050011All</v>
          </cell>
          <cell r="B18162">
            <v>31</v>
          </cell>
        </row>
        <row r="18163">
          <cell r="A18163" t="str">
            <v>120370011All</v>
          </cell>
          <cell r="B18163">
            <v>31</v>
          </cell>
        </row>
        <row r="18164">
          <cell r="A18164" t="str">
            <v>121290011All</v>
          </cell>
          <cell r="B18164">
            <v>31</v>
          </cell>
        </row>
        <row r="18165">
          <cell r="A18165" t="str">
            <v>130130011All</v>
          </cell>
          <cell r="B18165">
            <v>31</v>
          </cell>
        </row>
        <row r="18166">
          <cell r="A18166" t="str">
            <v>130570011All</v>
          </cell>
          <cell r="B18166">
            <v>31</v>
          </cell>
        </row>
        <row r="18167">
          <cell r="A18167" t="str">
            <v>130670011All</v>
          </cell>
          <cell r="B18167">
            <v>31</v>
          </cell>
        </row>
        <row r="18168">
          <cell r="A18168" t="str">
            <v>130890011All</v>
          </cell>
          <cell r="B18168">
            <v>31</v>
          </cell>
        </row>
        <row r="18169">
          <cell r="A18169" t="str">
            <v>131110011All</v>
          </cell>
          <cell r="B18169">
            <v>31</v>
          </cell>
        </row>
        <row r="18170">
          <cell r="A18170" t="str">
            <v>131210011All</v>
          </cell>
          <cell r="B18170">
            <v>31</v>
          </cell>
        </row>
        <row r="18171">
          <cell r="A18171" t="str">
            <v>131230011All</v>
          </cell>
          <cell r="B18171">
            <v>31</v>
          </cell>
        </row>
        <row r="18172">
          <cell r="A18172" t="str">
            <v>131350011All</v>
          </cell>
          <cell r="B18172">
            <v>31</v>
          </cell>
        </row>
        <row r="18173">
          <cell r="A18173" t="str">
            <v>131870011All</v>
          </cell>
          <cell r="B18173">
            <v>31</v>
          </cell>
        </row>
        <row r="18174">
          <cell r="A18174" t="str">
            <v>132270011All</v>
          </cell>
          <cell r="B18174">
            <v>31</v>
          </cell>
        </row>
        <row r="18175">
          <cell r="A18175" t="str">
            <v>132810011All</v>
          </cell>
          <cell r="B18175">
            <v>31</v>
          </cell>
        </row>
        <row r="18176">
          <cell r="A18176" t="str">
            <v>132910011All</v>
          </cell>
          <cell r="B18176">
            <v>31</v>
          </cell>
        </row>
        <row r="18177">
          <cell r="A18177" t="str">
            <v>220510081All</v>
          </cell>
          <cell r="B18177">
            <v>31</v>
          </cell>
        </row>
        <row r="18178">
          <cell r="A18178" t="str">
            <v>220710081All</v>
          </cell>
          <cell r="B18178">
            <v>31</v>
          </cell>
        </row>
        <row r="18179">
          <cell r="A18179" t="str">
            <v>220750081All</v>
          </cell>
          <cell r="B18179">
            <v>31</v>
          </cell>
        </row>
        <row r="18180">
          <cell r="A18180" t="str">
            <v>260190011All</v>
          </cell>
          <cell r="B18180">
            <v>31</v>
          </cell>
        </row>
        <row r="18181">
          <cell r="A18181" t="str">
            <v>260190016All</v>
          </cell>
          <cell r="B18181">
            <v>31</v>
          </cell>
        </row>
        <row r="18182">
          <cell r="A18182" t="str">
            <v>260270016All</v>
          </cell>
          <cell r="B18182">
            <v>31</v>
          </cell>
        </row>
        <row r="18183">
          <cell r="A18183" t="str">
            <v>260290011All</v>
          </cell>
          <cell r="B18183">
            <v>31</v>
          </cell>
        </row>
        <row r="18184">
          <cell r="A18184" t="str">
            <v>260470011All</v>
          </cell>
          <cell r="B18184">
            <v>31</v>
          </cell>
        </row>
        <row r="18185">
          <cell r="A18185" t="str">
            <v>311170016All</v>
          </cell>
          <cell r="B18185">
            <v>31</v>
          </cell>
        </row>
        <row r="18186">
          <cell r="A18186" t="str">
            <v>311230051Irrigated</v>
          </cell>
          <cell r="B18186">
            <v>31</v>
          </cell>
        </row>
        <row r="18187">
          <cell r="A18187" t="str">
            <v>360070081All</v>
          </cell>
          <cell r="B18187">
            <v>31</v>
          </cell>
        </row>
        <row r="18188">
          <cell r="A18188" t="str">
            <v>360250081All</v>
          </cell>
          <cell r="B18188">
            <v>31</v>
          </cell>
        </row>
        <row r="18189">
          <cell r="A18189" t="str">
            <v>360350081All</v>
          </cell>
          <cell r="B18189">
            <v>31</v>
          </cell>
        </row>
        <row r="18190">
          <cell r="A18190" t="str">
            <v>360390081All</v>
          </cell>
          <cell r="B18190">
            <v>31</v>
          </cell>
        </row>
        <row r="18191">
          <cell r="A18191" t="str">
            <v>360410081All</v>
          </cell>
          <cell r="B18191">
            <v>31</v>
          </cell>
        </row>
        <row r="18192">
          <cell r="A18192" t="str">
            <v>360490081All</v>
          </cell>
          <cell r="B18192">
            <v>31</v>
          </cell>
        </row>
        <row r="18193">
          <cell r="A18193" t="str">
            <v>360710081All</v>
          </cell>
          <cell r="B18193">
            <v>31</v>
          </cell>
        </row>
        <row r="18194">
          <cell r="A18194" t="str">
            <v>360790081All</v>
          </cell>
          <cell r="B18194">
            <v>31</v>
          </cell>
        </row>
        <row r="18195">
          <cell r="A18195" t="str">
            <v>360830081All</v>
          </cell>
          <cell r="B18195">
            <v>31</v>
          </cell>
        </row>
        <row r="18196">
          <cell r="A18196" t="str">
            <v>360910081All</v>
          </cell>
          <cell r="B18196">
            <v>31</v>
          </cell>
        </row>
        <row r="18197">
          <cell r="A18197" t="str">
            <v>360930081All</v>
          </cell>
          <cell r="B18197">
            <v>31</v>
          </cell>
        </row>
        <row r="18198">
          <cell r="A18198" t="str">
            <v>361110081All</v>
          </cell>
          <cell r="B18198">
            <v>31</v>
          </cell>
        </row>
        <row r="18199">
          <cell r="A18199" t="str">
            <v>361130081All</v>
          </cell>
          <cell r="B18199">
            <v>31</v>
          </cell>
        </row>
        <row r="18200">
          <cell r="A18200" t="str">
            <v>361190081All</v>
          </cell>
          <cell r="B18200">
            <v>31</v>
          </cell>
        </row>
        <row r="18201">
          <cell r="A18201" t="str">
            <v>401190091All</v>
          </cell>
          <cell r="B18201">
            <v>31</v>
          </cell>
        </row>
        <row r="18202">
          <cell r="A18202" t="str">
            <v>410270091All</v>
          </cell>
          <cell r="B18202">
            <v>31</v>
          </cell>
        </row>
        <row r="18203">
          <cell r="A18203" t="str">
            <v>450090051All</v>
          </cell>
          <cell r="B18203">
            <v>31</v>
          </cell>
        </row>
        <row r="18204">
          <cell r="A18204" t="str">
            <v>470350051All</v>
          </cell>
          <cell r="B18204">
            <v>31</v>
          </cell>
        </row>
        <row r="18205">
          <cell r="A18205" t="str">
            <v>540050081All</v>
          </cell>
          <cell r="B18205">
            <v>31</v>
          </cell>
        </row>
        <row r="18206">
          <cell r="A18206" t="str">
            <v>540070081All</v>
          </cell>
          <cell r="B18206">
            <v>31</v>
          </cell>
        </row>
        <row r="18207">
          <cell r="A18207" t="str">
            <v>540110081All</v>
          </cell>
          <cell r="B18207">
            <v>31</v>
          </cell>
        </row>
        <row r="18208">
          <cell r="A18208" t="str">
            <v>540130081All</v>
          </cell>
          <cell r="B18208">
            <v>31</v>
          </cell>
        </row>
        <row r="18209">
          <cell r="A18209" t="str">
            <v>540150081All</v>
          </cell>
          <cell r="B18209">
            <v>31</v>
          </cell>
        </row>
        <row r="18210">
          <cell r="A18210" t="str">
            <v>540190081All</v>
          </cell>
          <cell r="B18210">
            <v>31</v>
          </cell>
        </row>
        <row r="18211">
          <cell r="A18211" t="str">
            <v>540210081All</v>
          </cell>
          <cell r="B18211">
            <v>31</v>
          </cell>
        </row>
        <row r="18212">
          <cell r="A18212" t="str">
            <v>540390081All</v>
          </cell>
          <cell r="B18212">
            <v>31</v>
          </cell>
        </row>
        <row r="18213">
          <cell r="A18213" t="str">
            <v>540430081All</v>
          </cell>
          <cell r="B18213">
            <v>31</v>
          </cell>
        </row>
        <row r="18214">
          <cell r="A18214" t="str">
            <v>540450081All</v>
          </cell>
          <cell r="B18214">
            <v>31</v>
          </cell>
        </row>
        <row r="18215">
          <cell r="A18215" t="str">
            <v>540550081All</v>
          </cell>
          <cell r="B18215">
            <v>31</v>
          </cell>
        </row>
        <row r="18216">
          <cell r="A18216" t="str">
            <v>540670081All</v>
          </cell>
          <cell r="B18216">
            <v>31</v>
          </cell>
        </row>
        <row r="18217">
          <cell r="A18217" t="str">
            <v>540810081All</v>
          </cell>
          <cell r="B18217">
            <v>31</v>
          </cell>
        </row>
        <row r="18218">
          <cell r="A18218" t="str">
            <v>540870081All</v>
          </cell>
          <cell r="B18218">
            <v>31</v>
          </cell>
        </row>
        <row r="18219">
          <cell r="A18219" t="str">
            <v>540990081All</v>
          </cell>
          <cell r="B18219">
            <v>31</v>
          </cell>
        </row>
        <row r="18220">
          <cell r="A18220" t="str">
            <v>541010081All</v>
          </cell>
          <cell r="B18220">
            <v>31</v>
          </cell>
        </row>
        <row r="18221">
          <cell r="A18221" t="str">
            <v>541050081All</v>
          </cell>
          <cell r="B18221">
            <v>31</v>
          </cell>
        </row>
        <row r="18222">
          <cell r="A18222" t="str">
            <v>541090081All</v>
          </cell>
          <cell r="B18222">
            <v>31</v>
          </cell>
        </row>
        <row r="18223">
          <cell r="A18223" t="str">
            <v>550630011All</v>
          </cell>
          <cell r="B18223">
            <v>31</v>
          </cell>
        </row>
        <row r="18224">
          <cell r="A18224" t="str">
            <v>460670091All</v>
          </cell>
          <cell r="B18224">
            <v>30.8</v>
          </cell>
        </row>
        <row r="18225">
          <cell r="A18225" t="str">
            <v>461090091All</v>
          </cell>
          <cell r="B18225">
            <v>30.8</v>
          </cell>
        </row>
        <row r="18226">
          <cell r="A18226" t="str">
            <v>050250011All</v>
          </cell>
          <cell r="B18226">
            <v>30</v>
          </cell>
        </row>
        <row r="18227">
          <cell r="A18227" t="str">
            <v>050270011All</v>
          </cell>
          <cell r="B18227">
            <v>30</v>
          </cell>
        </row>
        <row r="18228">
          <cell r="A18228" t="str">
            <v>051030011All</v>
          </cell>
          <cell r="B18228">
            <v>30</v>
          </cell>
        </row>
        <row r="18229">
          <cell r="A18229" t="str">
            <v>060250091All</v>
          </cell>
          <cell r="B18229">
            <v>30</v>
          </cell>
        </row>
        <row r="18230">
          <cell r="A18230" t="str">
            <v>060590091All</v>
          </cell>
          <cell r="B18230">
            <v>30</v>
          </cell>
        </row>
        <row r="18231">
          <cell r="A18231" t="str">
            <v>060710091All</v>
          </cell>
          <cell r="B18231">
            <v>30</v>
          </cell>
        </row>
        <row r="18232">
          <cell r="A18232" t="str">
            <v>060730091All</v>
          </cell>
          <cell r="B18232">
            <v>30</v>
          </cell>
        </row>
        <row r="18233">
          <cell r="A18233" t="str">
            <v>220150016Nonirrigated</v>
          </cell>
          <cell r="B18233">
            <v>30</v>
          </cell>
        </row>
        <row r="18234">
          <cell r="A18234" t="str">
            <v>220170016Nonirrigated</v>
          </cell>
          <cell r="B18234">
            <v>30</v>
          </cell>
        </row>
        <row r="18235">
          <cell r="A18235" t="str">
            <v>220370011All</v>
          </cell>
          <cell r="B18235">
            <v>30</v>
          </cell>
        </row>
        <row r="18236">
          <cell r="A18236" t="str">
            <v>220370011Nonirrigated</v>
          </cell>
          <cell r="B18236">
            <v>30</v>
          </cell>
        </row>
        <row r="18237">
          <cell r="A18237" t="str">
            <v>220870081All</v>
          </cell>
          <cell r="B18237">
            <v>30</v>
          </cell>
        </row>
        <row r="18238">
          <cell r="A18238" t="str">
            <v>220890081All</v>
          </cell>
          <cell r="B18238">
            <v>30</v>
          </cell>
        </row>
        <row r="18239">
          <cell r="A18239" t="str">
            <v>310090016All</v>
          </cell>
          <cell r="B18239">
            <v>30</v>
          </cell>
        </row>
        <row r="18240">
          <cell r="A18240" t="str">
            <v>310750051All</v>
          </cell>
          <cell r="B18240">
            <v>30</v>
          </cell>
        </row>
        <row r="18241">
          <cell r="A18241" t="str">
            <v>310910011All</v>
          </cell>
          <cell r="B18241">
            <v>30</v>
          </cell>
        </row>
        <row r="18242">
          <cell r="A18242" t="str">
            <v>310910051All</v>
          </cell>
          <cell r="B18242">
            <v>30</v>
          </cell>
        </row>
        <row r="18243">
          <cell r="A18243" t="str">
            <v>311230016All</v>
          </cell>
          <cell r="B18243">
            <v>30</v>
          </cell>
        </row>
        <row r="18244">
          <cell r="A18244" t="str">
            <v>311610051All</v>
          </cell>
          <cell r="B18244">
            <v>30</v>
          </cell>
        </row>
        <row r="18245">
          <cell r="A18245" t="str">
            <v>311710011All</v>
          </cell>
          <cell r="B18245">
            <v>30</v>
          </cell>
        </row>
        <row r="18246">
          <cell r="A18246" t="str">
            <v>311710051All</v>
          </cell>
          <cell r="B18246">
            <v>30</v>
          </cell>
        </row>
        <row r="18247">
          <cell r="A18247" t="str">
            <v>401430016All</v>
          </cell>
          <cell r="B18247">
            <v>30</v>
          </cell>
        </row>
        <row r="18248">
          <cell r="A18248" t="str">
            <v>410270011All</v>
          </cell>
          <cell r="B18248">
            <v>30</v>
          </cell>
        </row>
        <row r="18249">
          <cell r="A18249" t="str">
            <v>421010081All</v>
          </cell>
          <cell r="B18249">
            <v>30</v>
          </cell>
        </row>
        <row r="18250">
          <cell r="A18250" t="str">
            <v>471290081All</v>
          </cell>
          <cell r="B18250">
            <v>30</v>
          </cell>
        </row>
        <row r="18251">
          <cell r="A18251" t="str">
            <v>471510081All</v>
          </cell>
          <cell r="B18251">
            <v>30</v>
          </cell>
        </row>
        <row r="18252">
          <cell r="A18252" t="str">
            <v>550530011All</v>
          </cell>
          <cell r="B18252">
            <v>30</v>
          </cell>
        </row>
        <row r="18253">
          <cell r="A18253" t="str">
            <v>460690091All</v>
          </cell>
          <cell r="B18253">
            <v>29.4</v>
          </cell>
        </row>
        <row r="18254">
          <cell r="A18254" t="str">
            <v>460830051All</v>
          </cell>
          <cell r="B18254">
            <v>29.4</v>
          </cell>
        </row>
        <row r="18255">
          <cell r="A18255" t="str">
            <v>050390011All</v>
          </cell>
          <cell r="B18255">
            <v>29</v>
          </cell>
        </row>
        <row r="18256">
          <cell r="A18256" t="str">
            <v>050510011All</v>
          </cell>
          <cell r="B18256">
            <v>29</v>
          </cell>
        </row>
        <row r="18257">
          <cell r="A18257" t="str">
            <v>050530011All</v>
          </cell>
          <cell r="B18257">
            <v>29</v>
          </cell>
        </row>
        <row r="18258">
          <cell r="A18258" t="str">
            <v>051250011All</v>
          </cell>
          <cell r="B18258">
            <v>29</v>
          </cell>
        </row>
        <row r="18259">
          <cell r="A18259" t="str">
            <v>060830091All</v>
          </cell>
          <cell r="B18259">
            <v>29</v>
          </cell>
        </row>
        <row r="18260">
          <cell r="A18260" t="str">
            <v>061110091All</v>
          </cell>
          <cell r="B18260">
            <v>29</v>
          </cell>
        </row>
        <row r="18261">
          <cell r="A18261" t="str">
            <v>080610081All</v>
          </cell>
          <cell r="B18261">
            <v>29</v>
          </cell>
        </row>
        <row r="18262">
          <cell r="A18262" t="str">
            <v>221090081All</v>
          </cell>
          <cell r="B18262">
            <v>29</v>
          </cell>
        </row>
        <row r="18263">
          <cell r="A18263" t="str">
            <v>300070051All</v>
          </cell>
          <cell r="B18263">
            <v>29</v>
          </cell>
        </row>
        <row r="18264">
          <cell r="A18264" t="str">
            <v>300110051All</v>
          </cell>
          <cell r="B18264">
            <v>29</v>
          </cell>
        </row>
        <row r="18265">
          <cell r="A18265" t="str">
            <v>300150051All</v>
          </cell>
          <cell r="B18265">
            <v>29</v>
          </cell>
        </row>
        <row r="18266">
          <cell r="A18266" t="str">
            <v>300170051All</v>
          </cell>
          <cell r="B18266">
            <v>29</v>
          </cell>
        </row>
        <row r="18267">
          <cell r="A18267" t="str">
            <v>300250051All</v>
          </cell>
          <cell r="B18267">
            <v>29</v>
          </cell>
        </row>
        <row r="18268">
          <cell r="A18268" t="str">
            <v>300470051All</v>
          </cell>
          <cell r="B18268">
            <v>29</v>
          </cell>
        </row>
        <row r="18269">
          <cell r="A18269" t="str">
            <v>300650051All</v>
          </cell>
          <cell r="B18269">
            <v>29</v>
          </cell>
        </row>
        <row r="18270">
          <cell r="A18270" t="str">
            <v>300790051All</v>
          </cell>
          <cell r="B18270">
            <v>29</v>
          </cell>
        </row>
        <row r="18271">
          <cell r="A18271" t="str">
            <v>310050011All</v>
          </cell>
          <cell r="B18271">
            <v>29</v>
          </cell>
        </row>
        <row r="18272">
          <cell r="A18272" t="str">
            <v>310090011All</v>
          </cell>
          <cell r="B18272">
            <v>29</v>
          </cell>
        </row>
        <row r="18273">
          <cell r="A18273" t="str">
            <v>310430011All</v>
          </cell>
          <cell r="B18273">
            <v>29</v>
          </cell>
        </row>
        <row r="18274">
          <cell r="A18274" t="str">
            <v>310510011All</v>
          </cell>
          <cell r="B18274">
            <v>29</v>
          </cell>
        </row>
        <row r="18275">
          <cell r="A18275" t="str">
            <v>310750011All</v>
          </cell>
          <cell r="B18275">
            <v>29</v>
          </cell>
        </row>
        <row r="18276">
          <cell r="A18276" t="str">
            <v>311790011All</v>
          </cell>
          <cell r="B18276">
            <v>29</v>
          </cell>
        </row>
        <row r="18277">
          <cell r="A18277" t="str">
            <v>311830011All</v>
          </cell>
          <cell r="B18277">
            <v>29</v>
          </cell>
        </row>
        <row r="18278">
          <cell r="A18278" t="str">
            <v>400390091All</v>
          </cell>
          <cell r="B18278">
            <v>29</v>
          </cell>
        </row>
        <row r="18279">
          <cell r="A18279" t="str">
            <v>401470016All</v>
          </cell>
          <cell r="B18279">
            <v>29</v>
          </cell>
        </row>
        <row r="18280">
          <cell r="A18280" t="str">
            <v>420150081All</v>
          </cell>
          <cell r="B18280">
            <v>29</v>
          </cell>
        </row>
        <row r="18281">
          <cell r="A18281" t="str">
            <v>420230081All</v>
          </cell>
          <cell r="B18281">
            <v>29</v>
          </cell>
        </row>
        <row r="18282">
          <cell r="A18282" t="str">
            <v>420470081All</v>
          </cell>
          <cell r="B18282">
            <v>29</v>
          </cell>
        </row>
        <row r="18283">
          <cell r="A18283" t="str">
            <v>420690081All</v>
          </cell>
          <cell r="B18283">
            <v>29</v>
          </cell>
        </row>
        <row r="18284">
          <cell r="A18284" t="str">
            <v>420830081All</v>
          </cell>
          <cell r="B18284">
            <v>29</v>
          </cell>
        </row>
        <row r="18285">
          <cell r="A18285" t="str">
            <v>421050081All</v>
          </cell>
          <cell r="B18285">
            <v>29</v>
          </cell>
        </row>
        <row r="18286">
          <cell r="A18286" t="str">
            <v>421130081All</v>
          </cell>
          <cell r="B18286">
            <v>29</v>
          </cell>
        </row>
        <row r="18287">
          <cell r="A18287" t="str">
            <v>421150081All</v>
          </cell>
          <cell r="B18287">
            <v>29</v>
          </cell>
        </row>
        <row r="18288">
          <cell r="A18288" t="str">
            <v>421270081All</v>
          </cell>
          <cell r="B18288">
            <v>29</v>
          </cell>
        </row>
        <row r="18289">
          <cell r="A18289" t="str">
            <v>450130011All</v>
          </cell>
          <cell r="B18289">
            <v>29</v>
          </cell>
        </row>
        <row r="18290">
          <cell r="A18290" t="str">
            <v>460330091All</v>
          </cell>
          <cell r="B18290">
            <v>29</v>
          </cell>
        </row>
        <row r="18291">
          <cell r="A18291" t="str">
            <v>460470091All</v>
          </cell>
          <cell r="B18291">
            <v>29</v>
          </cell>
        </row>
        <row r="18292">
          <cell r="A18292" t="str">
            <v>460730091All</v>
          </cell>
          <cell r="B18292">
            <v>29</v>
          </cell>
        </row>
        <row r="18293">
          <cell r="A18293" t="str">
            <v>550810011All</v>
          </cell>
          <cell r="B18293">
            <v>29</v>
          </cell>
        </row>
        <row r="18294">
          <cell r="A18294" t="str">
            <v>471190078All</v>
          </cell>
          <cell r="B18294">
            <v>28.7</v>
          </cell>
        </row>
        <row r="18295">
          <cell r="A18295" t="str">
            <v>471770016All</v>
          </cell>
          <cell r="B18295">
            <v>28.7</v>
          </cell>
        </row>
        <row r="18296">
          <cell r="A18296" t="str">
            <v>230010081All</v>
          </cell>
          <cell r="B18296">
            <v>28.174999999999997</v>
          </cell>
        </row>
        <row r="18297">
          <cell r="A18297" t="str">
            <v>230020081All</v>
          </cell>
          <cell r="B18297">
            <v>28.174999999999997</v>
          </cell>
        </row>
        <row r="18298">
          <cell r="A18298" t="str">
            <v>230030081All</v>
          </cell>
          <cell r="B18298">
            <v>28.174999999999997</v>
          </cell>
        </row>
        <row r="18299">
          <cell r="A18299" t="str">
            <v>230040081All</v>
          </cell>
          <cell r="B18299">
            <v>28.174999999999997</v>
          </cell>
        </row>
        <row r="18300">
          <cell r="A18300" t="str">
            <v>230050081All</v>
          </cell>
          <cell r="B18300">
            <v>28.174999999999997</v>
          </cell>
        </row>
        <row r="18301">
          <cell r="A18301" t="str">
            <v>230070081All</v>
          </cell>
          <cell r="B18301">
            <v>28.174999999999997</v>
          </cell>
        </row>
        <row r="18302">
          <cell r="A18302" t="str">
            <v>230090081All</v>
          </cell>
          <cell r="B18302">
            <v>28.174999999999997</v>
          </cell>
        </row>
        <row r="18303">
          <cell r="A18303" t="str">
            <v>230110081All</v>
          </cell>
          <cell r="B18303">
            <v>28.174999999999997</v>
          </cell>
        </row>
        <row r="18304">
          <cell r="A18304" t="str">
            <v>230130081All</v>
          </cell>
          <cell r="B18304">
            <v>28.174999999999997</v>
          </cell>
        </row>
        <row r="18305">
          <cell r="A18305" t="str">
            <v>230150081All</v>
          </cell>
          <cell r="B18305">
            <v>28.174999999999997</v>
          </cell>
        </row>
        <row r="18306">
          <cell r="A18306" t="str">
            <v>230170081All</v>
          </cell>
          <cell r="B18306">
            <v>28.174999999999997</v>
          </cell>
        </row>
        <row r="18307">
          <cell r="A18307" t="str">
            <v>230190081All</v>
          </cell>
          <cell r="B18307">
            <v>28.174999999999997</v>
          </cell>
        </row>
        <row r="18308">
          <cell r="A18308" t="str">
            <v>230210081All</v>
          </cell>
          <cell r="B18308">
            <v>28.174999999999997</v>
          </cell>
        </row>
        <row r="18309">
          <cell r="A18309" t="str">
            <v>230230081All</v>
          </cell>
          <cell r="B18309">
            <v>28.174999999999997</v>
          </cell>
        </row>
        <row r="18310">
          <cell r="A18310" t="str">
            <v>230250081All</v>
          </cell>
          <cell r="B18310">
            <v>28.174999999999997</v>
          </cell>
        </row>
        <row r="18311">
          <cell r="A18311" t="str">
            <v>230270081All</v>
          </cell>
          <cell r="B18311">
            <v>28.174999999999997</v>
          </cell>
        </row>
        <row r="18312">
          <cell r="A18312" t="str">
            <v>230290081All</v>
          </cell>
          <cell r="B18312">
            <v>28.174999999999997</v>
          </cell>
        </row>
        <row r="18313">
          <cell r="A18313" t="str">
            <v>230310081All</v>
          </cell>
          <cell r="B18313">
            <v>28.174999999999997</v>
          </cell>
        </row>
        <row r="18314">
          <cell r="A18314" t="str">
            <v>051130011All</v>
          </cell>
          <cell r="B18314">
            <v>28</v>
          </cell>
        </row>
        <row r="18315">
          <cell r="A18315" t="str">
            <v>270170081All</v>
          </cell>
          <cell r="B18315">
            <v>28</v>
          </cell>
        </row>
        <row r="18316">
          <cell r="A18316" t="str">
            <v>270610081All</v>
          </cell>
          <cell r="B18316">
            <v>28</v>
          </cell>
        </row>
        <row r="18317">
          <cell r="A18317" t="str">
            <v>271380081All</v>
          </cell>
          <cell r="B18317">
            <v>28</v>
          </cell>
        </row>
        <row r="18318">
          <cell r="A18318" t="str">
            <v>280190081All</v>
          </cell>
          <cell r="B18318">
            <v>28</v>
          </cell>
        </row>
        <row r="18319">
          <cell r="A18319" t="str">
            <v>290250091All</v>
          </cell>
          <cell r="B18319">
            <v>28</v>
          </cell>
        </row>
        <row r="18320">
          <cell r="A18320" t="str">
            <v>290370091All</v>
          </cell>
          <cell r="B18320">
            <v>28</v>
          </cell>
        </row>
        <row r="18321">
          <cell r="A18321" t="str">
            <v>290510091All</v>
          </cell>
          <cell r="B18321">
            <v>28</v>
          </cell>
        </row>
        <row r="18322">
          <cell r="A18322" t="str">
            <v>290570091All</v>
          </cell>
          <cell r="B18322">
            <v>28</v>
          </cell>
        </row>
        <row r="18323">
          <cell r="A18323" t="str">
            <v>290750091All</v>
          </cell>
          <cell r="B18323">
            <v>28</v>
          </cell>
        </row>
        <row r="18324">
          <cell r="A18324" t="str">
            <v>290990091All</v>
          </cell>
          <cell r="B18324">
            <v>28</v>
          </cell>
        </row>
        <row r="18325">
          <cell r="A18325" t="str">
            <v>291090091All</v>
          </cell>
          <cell r="B18325">
            <v>28</v>
          </cell>
        </row>
        <row r="18326">
          <cell r="A18326" t="str">
            <v>291310091All</v>
          </cell>
          <cell r="B18326">
            <v>28</v>
          </cell>
        </row>
        <row r="18327">
          <cell r="A18327" t="str">
            <v>401050016All</v>
          </cell>
          <cell r="B18327">
            <v>28</v>
          </cell>
        </row>
        <row r="18328">
          <cell r="A18328" t="str">
            <v>420530081All</v>
          </cell>
          <cell r="B18328">
            <v>28</v>
          </cell>
        </row>
        <row r="18329">
          <cell r="A18329" t="str">
            <v>421230081All</v>
          </cell>
          <cell r="B18329">
            <v>28</v>
          </cell>
        </row>
        <row r="18330">
          <cell r="A18330" t="str">
            <v>450650011All</v>
          </cell>
          <cell r="B18330">
            <v>28</v>
          </cell>
        </row>
        <row r="18331">
          <cell r="A18331" t="str">
            <v>540230081All</v>
          </cell>
          <cell r="B18331">
            <v>28</v>
          </cell>
        </row>
        <row r="18332">
          <cell r="A18332" t="str">
            <v>540250081All</v>
          </cell>
          <cell r="B18332">
            <v>28</v>
          </cell>
        </row>
        <row r="18333">
          <cell r="A18333" t="str">
            <v>540570081All</v>
          </cell>
          <cell r="B18333">
            <v>28</v>
          </cell>
        </row>
        <row r="18334">
          <cell r="A18334" t="str">
            <v>540650081All</v>
          </cell>
          <cell r="B18334">
            <v>28</v>
          </cell>
        </row>
        <row r="18335">
          <cell r="A18335" t="str">
            <v>540710081All</v>
          </cell>
          <cell r="B18335">
            <v>28</v>
          </cell>
        </row>
        <row r="18336">
          <cell r="A18336" t="str">
            <v>540750081All</v>
          </cell>
          <cell r="B18336">
            <v>28</v>
          </cell>
        </row>
        <row r="18337">
          <cell r="A18337" t="str">
            <v>540830081All</v>
          </cell>
          <cell r="B18337">
            <v>28</v>
          </cell>
        </row>
        <row r="18338">
          <cell r="A18338" t="str">
            <v>540890081All</v>
          </cell>
          <cell r="B18338">
            <v>28</v>
          </cell>
        </row>
        <row r="18339">
          <cell r="A18339" t="str">
            <v>540930081All</v>
          </cell>
          <cell r="B18339">
            <v>28</v>
          </cell>
        </row>
        <row r="18340">
          <cell r="A18340" t="str">
            <v>550510011All</v>
          </cell>
          <cell r="B18340">
            <v>28</v>
          </cell>
        </row>
        <row r="18341">
          <cell r="A18341" t="str">
            <v>550910011All</v>
          </cell>
          <cell r="B18341">
            <v>28</v>
          </cell>
        </row>
        <row r="18342">
          <cell r="A18342" t="str">
            <v>551070011All</v>
          </cell>
          <cell r="B18342">
            <v>28</v>
          </cell>
        </row>
        <row r="18343">
          <cell r="A18343" t="str">
            <v>551210011All</v>
          </cell>
          <cell r="B18343">
            <v>28</v>
          </cell>
        </row>
        <row r="18344">
          <cell r="A18344" t="str">
            <v>460850091All</v>
          </cell>
          <cell r="B18344">
            <v>27.3</v>
          </cell>
        </row>
        <row r="18345">
          <cell r="A18345" t="str">
            <v>060210016Nonirrigated</v>
          </cell>
          <cell r="B18345">
            <v>27</v>
          </cell>
        </row>
        <row r="18346">
          <cell r="A18346" t="str">
            <v>060810011All</v>
          </cell>
          <cell r="B18346">
            <v>27</v>
          </cell>
        </row>
        <row r="18347">
          <cell r="A18347" t="str">
            <v>060870011All</v>
          </cell>
          <cell r="B18347">
            <v>27</v>
          </cell>
        </row>
        <row r="18348">
          <cell r="A18348" t="str">
            <v>220070081All</v>
          </cell>
          <cell r="B18348">
            <v>27</v>
          </cell>
        </row>
        <row r="18349">
          <cell r="A18349" t="str">
            <v>220630081All</v>
          </cell>
          <cell r="B18349">
            <v>27</v>
          </cell>
        </row>
        <row r="18350">
          <cell r="A18350" t="str">
            <v>221050081All</v>
          </cell>
          <cell r="B18350">
            <v>27</v>
          </cell>
        </row>
        <row r="18351">
          <cell r="A18351" t="str">
            <v>260850081All</v>
          </cell>
          <cell r="B18351">
            <v>27</v>
          </cell>
        </row>
        <row r="18352">
          <cell r="A18352" t="str">
            <v>291690081All</v>
          </cell>
          <cell r="B18352">
            <v>27</v>
          </cell>
        </row>
        <row r="18353">
          <cell r="A18353" t="str">
            <v>310130051All</v>
          </cell>
          <cell r="B18353">
            <v>27</v>
          </cell>
        </row>
        <row r="18354">
          <cell r="A18354" t="str">
            <v>310750016All</v>
          </cell>
          <cell r="B18354">
            <v>27</v>
          </cell>
        </row>
        <row r="18355">
          <cell r="A18355" t="str">
            <v>310910016All</v>
          </cell>
          <cell r="B18355">
            <v>27</v>
          </cell>
        </row>
        <row r="18356">
          <cell r="A18356" t="str">
            <v>311230051All</v>
          </cell>
          <cell r="B18356">
            <v>27</v>
          </cell>
        </row>
        <row r="18357">
          <cell r="A18357" t="str">
            <v>311570051All</v>
          </cell>
          <cell r="B18357">
            <v>27</v>
          </cell>
        </row>
        <row r="18358">
          <cell r="A18358" t="str">
            <v>311650051All</v>
          </cell>
          <cell r="B18358">
            <v>27</v>
          </cell>
        </row>
        <row r="18359">
          <cell r="A18359" t="str">
            <v>311710016All</v>
          </cell>
          <cell r="B18359">
            <v>27</v>
          </cell>
        </row>
        <row r="18360">
          <cell r="A18360" t="str">
            <v>350430011All</v>
          </cell>
          <cell r="B18360">
            <v>27</v>
          </cell>
        </row>
        <row r="18361">
          <cell r="A18361" t="str">
            <v>390130081All</v>
          </cell>
          <cell r="B18361">
            <v>27</v>
          </cell>
        </row>
        <row r="18362">
          <cell r="A18362" t="str">
            <v>391110081All</v>
          </cell>
          <cell r="B18362">
            <v>27</v>
          </cell>
        </row>
        <row r="18363">
          <cell r="A18363" t="str">
            <v>391210081All</v>
          </cell>
          <cell r="B18363">
            <v>27</v>
          </cell>
        </row>
        <row r="18364">
          <cell r="A18364" t="str">
            <v>400310091All</v>
          </cell>
          <cell r="B18364">
            <v>27</v>
          </cell>
        </row>
        <row r="18365">
          <cell r="A18365" t="str">
            <v>420330081All</v>
          </cell>
          <cell r="B18365">
            <v>27</v>
          </cell>
        </row>
        <row r="18366">
          <cell r="A18366" t="str">
            <v>421030081All</v>
          </cell>
          <cell r="B18366">
            <v>27</v>
          </cell>
        </row>
        <row r="18367">
          <cell r="A18367" t="str">
            <v>450130051All</v>
          </cell>
          <cell r="B18367">
            <v>27</v>
          </cell>
        </row>
        <row r="18368">
          <cell r="A18368" t="str">
            <v>450210051All</v>
          </cell>
          <cell r="B18368">
            <v>27</v>
          </cell>
        </row>
        <row r="18369">
          <cell r="A18369" t="str">
            <v>450210711All</v>
          </cell>
          <cell r="B18369">
            <v>27</v>
          </cell>
        </row>
        <row r="18370">
          <cell r="A18370" t="str">
            <v>450290051All</v>
          </cell>
          <cell r="B18370">
            <v>27</v>
          </cell>
        </row>
        <row r="18371">
          <cell r="A18371" t="str">
            <v>450370051All</v>
          </cell>
          <cell r="B18371">
            <v>27</v>
          </cell>
        </row>
        <row r="18372">
          <cell r="A18372" t="str">
            <v>450430051All</v>
          </cell>
          <cell r="B18372">
            <v>27</v>
          </cell>
        </row>
        <row r="18373">
          <cell r="A18373" t="str">
            <v>450450051All</v>
          </cell>
          <cell r="B18373">
            <v>27</v>
          </cell>
        </row>
        <row r="18374">
          <cell r="A18374" t="str">
            <v>450470051All</v>
          </cell>
          <cell r="B18374">
            <v>27</v>
          </cell>
        </row>
        <row r="18375">
          <cell r="A18375" t="str">
            <v>450510051All</v>
          </cell>
          <cell r="B18375">
            <v>27</v>
          </cell>
        </row>
        <row r="18376">
          <cell r="A18376" t="str">
            <v>450530051All</v>
          </cell>
          <cell r="B18376">
            <v>27</v>
          </cell>
        </row>
        <row r="18377">
          <cell r="A18377" t="str">
            <v>450650051All</v>
          </cell>
          <cell r="B18377">
            <v>27</v>
          </cell>
        </row>
        <row r="18378">
          <cell r="A18378" t="str">
            <v>450770051All</v>
          </cell>
          <cell r="B18378">
            <v>27</v>
          </cell>
        </row>
        <row r="18379">
          <cell r="A18379" t="str">
            <v>450870051All</v>
          </cell>
          <cell r="B18379">
            <v>27</v>
          </cell>
        </row>
        <row r="18380">
          <cell r="A18380" t="str">
            <v>471270081All</v>
          </cell>
          <cell r="B18380">
            <v>27</v>
          </cell>
        </row>
        <row r="18381">
          <cell r="A18381" t="str">
            <v>550990011All</v>
          </cell>
          <cell r="B18381">
            <v>27</v>
          </cell>
        </row>
        <row r="18382">
          <cell r="A18382" t="str">
            <v>310450051All</v>
          </cell>
          <cell r="B18382">
            <v>26.95</v>
          </cell>
        </row>
        <row r="18383">
          <cell r="A18383" t="str">
            <v>517400081All</v>
          </cell>
          <cell r="B18383">
            <v>26.6</v>
          </cell>
        </row>
        <row r="18384">
          <cell r="A18384" t="str">
            <v>010230081All</v>
          </cell>
          <cell r="B18384">
            <v>26</v>
          </cell>
        </row>
        <row r="18385">
          <cell r="A18385" t="str">
            <v>050130081All</v>
          </cell>
          <cell r="B18385">
            <v>26</v>
          </cell>
        </row>
        <row r="18386">
          <cell r="A18386" t="str">
            <v>051270011All</v>
          </cell>
          <cell r="B18386">
            <v>26</v>
          </cell>
        </row>
        <row r="18387">
          <cell r="A18387" t="str">
            <v>180250011All</v>
          </cell>
          <cell r="B18387">
            <v>26</v>
          </cell>
        </row>
        <row r="18388">
          <cell r="A18388" t="str">
            <v>245100081All</v>
          </cell>
          <cell r="B18388">
            <v>26</v>
          </cell>
        </row>
        <row r="18389">
          <cell r="A18389" t="str">
            <v>311230081All</v>
          </cell>
          <cell r="B18389">
            <v>26</v>
          </cell>
        </row>
        <row r="18390">
          <cell r="A18390" t="str">
            <v>311570081All</v>
          </cell>
          <cell r="B18390">
            <v>26</v>
          </cell>
        </row>
        <row r="18391">
          <cell r="A18391" t="str">
            <v>340270081All</v>
          </cell>
          <cell r="B18391">
            <v>26</v>
          </cell>
        </row>
        <row r="18392">
          <cell r="A18392" t="str">
            <v>340370081All</v>
          </cell>
          <cell r="B18392">
            <v>26</v>
          </cell>
        </row>
        <row r="18393">
          <cell r="A18393" t="str">
            <v>350470011All</v>
          </cell>
          <cell r="B18393">
            <v>26</v>
          </cell>
        </row>
        <row r="18394">
          <cell r="A18394" t="str">
            <v>400330091All</v>
          </cell>
          <cell r="B18394">
            <v>26</v>
          </cell>
        </row>
        <row r="18395">
          <cell r="A18395" t="str">
            <v>400410016All</v>
          </cell>
          <cell r="B18395">
            <v>26</v>
          </cell>
        </row>
        <row r="18396">
          <cell r="A18396" t="str">
            <v>400750091All</v>
          </cell>
          <cell r="B18396">
            <v>26</v>
          </cell>
        </row>
        <row r="18397">
          <cell r="A18397" t="str">
            <v>401410091All</v>
          </cell>
          <cell r="B18397">
            <v>26</v>
          </cell>
        </row>
        <row r="18398">
          <cell r="A18398" t="str">
            <v>461230091All</v>
          </cell>
          <cell r="B18398">
            <v>25.9</v>
          </cell>
        </row>
        <row r="18399">
          <cell r="A18399" t="str">
            <v>517100081All</v>
          </cell>
          <cell r="B18399">
            <v>25.9</v>
          </cell>
        </row>
        <row r="18400">
          <cell r="A18400" t="str">
            <v>517900081All</v>
          </cell>
          <cell r="B18400">
            <v>25.9</v>
          </cell>
        </row>
        <row r="18401">
          <cell r="A18401" t="str">
            <v>518200081All</v>
          </cell>
          <cell r="B18401">
            <v>25.9</v>
          </cell>
        </row>
        <row r="18402">
          <cell r="A18402" t="str">
            <v>011150081All</v>
          </cell>
          <cell r="B18402">
            <v>25</v>
          </cell>
        </row>
        <row r="18403">
          <cell r="A18403" t="str">
            <v>050110081All</v>
          </cell>
          <cell r="B18403">
            <v>25</v>
          </cell>
        </row>
        <row r="18404">
          <cell r="A18404" t="str">
            <v>050250081All</v>
          </cell>
          <cell r="B18404">
            <v>25</v>
          </cell>
        </row>
        <row r="18405">
          <cell r="A18405" t="str">
            <v>210050081All</v>
          </cell>
          <cell r="B18405">
            <v>25</v>
          </cell>
        </row>
        <row r="18406">
          <cell r="A18406" t="str">
            <v>210130081All</v>
          </cell>
          <cell r="B18406">
            <v>25</v>
          </cell>
        </row>
        <row r="18407">
          <cell r="A18407" t="str">
            <v>210190081All</v>
          </cell>
          <cell r="B18407">
            <v>25</v>
          </cell>
        </row>
        <row r="18408">
          <cell r="A18408" t="str">
            <v>210230081All</v>
          </cell>
          <cell r="B18408">
            <v>25</v>
          </cell>
        </row>
        <row r="18409">
          <cell r="A18409" t="str">
            <v>210250081All</v>
          </cell>
          <cell r="B18409">
            <v>25</v>
          </cell>
        </row>
        <row r="18410">
          <cell r="A18410" t="str">
            <v>210370081All</v>
          </cell>
          <cell r="B18410">
            <v>25</v>
          </cell>
        </row>
        <row r="18411">
          <cell r="A18411" t="str">
            <v>210430081All</v>
          </cell>
          <cell r="B18411">
            <v>25</v>
          </cell>
        </row>
        <row r="18412">
          <cell r="A18412" t="str">
            <v>210510081All</v>
          </cell>
          <cell r="B18412">
            <v>25</v>
          </cell>
        </row>
        <row r="18413">
          <cell r="A18413" t="str">
            <v>210630081All</v>
          </cell>
          <cell r="B18413">
            <v>25</v>
          </cell>
        </row>
        <row r="18414">
          <cell r="A18414" t="str">
            <v>210650081All</v>
          </cell>
          <cell r="B18414">
            <v>25</v>
          </cell>
        </row>
        <row r="18415">
          <cell r="A18415" t="str">
            <v>210710081All</v>
          </cell>
          <cell r="B18415">
            <v>25</v>
          </cell>
        </row>
        <row r="18416">
          <cell r="A18416" t="str">
            <v>210730081All</v>
          </cell>
          <cell r="B18416">
            <v>25</v>
          </cell>
        </row>
        <row r="18417">
          <cell r="A18417" t="str">
            <v>210790081All</v>
          </cell>
          <cell r="B18417">
            <v>25</v>
          </cell>
        </row>
        <row r="18418">
          <cell r="A18418" t="str">
            <v>210810081All</v>
          </cell>
          <cell r="B18418">
            <v>25</v>
          </cell>
        </row>
        <row r="18419">
          <cell r="A18419" t="str">
            <v>210950081All</v>
          </cell>
          <cell r="B18419">
            <v>25</v>
          </cell>
        </row>
        <row r="18420">
          <cell r="A18420" t="str">
            <v>211090081All</v>
          </cell>
          <cell r="B18420">
            <v>25</v>
          </cell>
        </row>
        <row r="18421">
          <cell r="A18421" t="str">
            <v>211150081All</v>
          </cell>
          <cell r="B18421">
            <v>25</v>
          </cell>
        </row>
        <row r="18422">
          <cell r="A18422" t="str">
            <v>211170081All</v>
          </cell>
          <cell r="B18422">
            <v>25</v>
          </cell>
        </row>
        <row r="18423">
          <cell r="A18423" t="str">
            <v>211190081All</v>
          </cell>
          <cell r="B18423">
            <v>25</v>
          </cell>
        </row>
        <row r="18424">
          <cell r="A18424" t="str">
            <v>211210081All</v>
          </cell>
          <cell r="B18424">
            <v>25</v>
          </cell>
        </row>
        <row r="18425">
          <cell r="A18425" t="str">
            <v>211250081All</v>
          </cell>
          <cell r="B18425">
            <v>25</v>
          </cell>
        </row>
        <row r="18426">
          <cell r="A18426" t="str">
            <v>211270081All</v>
          </cell>
          <cell r="B18426">
            <v>25</v>
          </cell>
        </row>
        <row r="18427">
          <cell r="A18427" t="str">
            <v>211290081All</v>
          </cell>
          <cell r="B18427">
            <v>25</v>
          </cell>
        </row>
        <row r="18428">
          <cell r="A18428" t="str">
            <v>211310081All</v>
          </cell>
          <cell r="B18428">
            <v>25</v>
          </cell>
        </row>
        <row r="18429">
          <cell r="A18429" t="str">
            <v>211330081All</v>
          </cell>
          <cell r="B18429">
            <v>25</v>
          </cell>
        </row>
        <row r="18430">
          <cell r="A18430" t="str">
            <v>211470081All</v>
          </cell>
          <cell r="B18430">
            <v>25</v>
          </cell>
        </row>
        <row r="18431">
          <cell r="A18431" t="str">
            <v>211530081All</v>
          </cell>
          <cell r="B18431">
            <v>25</v>
          </cell>
        </row>
        <row r="18432">
          <cell r="A18432" t="str">
            <v>211590081All</v>
          </cell>
          <cell r="B18432">
            <v>25</v>
          </cell>
        </row>
        <row r="18433">
          <cell r="A18433" t="str">
            <v>211650081All</v>
          </cell>
          <cell r="B18433">
            <v>25</v>
          </cell>
        </row>
        <row r="18434">
          <cell r="A18434" t="str">
            <v>211750081All</v>
          </cell>
          <cell r="B18434">
            <v>25</v>
          </cell>
        </row>
        <row r="18435">
          <cell r="A18435" t="str">
            <v>211810081All</v>
          </cell>
          <cell r="B18435">
            <v>25</v>
          </cell>
        </row>
        <row r="18436">
          <cell r="A18436" t="str">
            <v>211870081All</v>
          </cell>
          <cell r="B18436">
            <v>25</v>
          </cell>
        </row>
        <row r="18437">
          <cell r="A18437" t="str">
            <v>211890081All</v>
          </cell>
          <cell r="B18437">
            <v>25</v>
          </cell>
        </row>
        <row r="18438">
          <cell r="A18438" t="str">
            <v>211930081All</v>
          </cell>
          <cell r="B18438">
            <v>25</v>
          </cell>
        </row>
        <row r="18439">
          <cell r="A18439" t="str">
            <v>211950081All</v>
          </cell>
          <cell r="B18439">
            <v>25</v>
          </cell>
        </row>
        <row r="18440">
          <cell r="A18440" t="str">
            <v>212010081All</v>
          </cell>
          <cell r="B18440">
            <v>25</v>
          </cell>
        </row>
        <row r="18441">
          <cell r="A18441" t="str">
            <v>212030081All</v>
          </cell>
          <cell r="B18441">
            <v>25</v>
          </cell>
        </row>
        <row r="18442">
          <cell r="A18442" t="str">
            <v>212350081All</v>
          </cell>
          <cell r="B18442">
            <v>25</v>
          </cell>
        </row>
        <row r="18443">
          <cell r="A18443" t="str">
            <v>212370081All</v>
          </cell>
          <cell r="B18443">
            <v>25</v>
          </cell>
        </row>
        <row r="18444">
          <cell r="A18444" t="str">
            <v>260090081All</v>
          </cell>
          <cell r="B18444">
            <v>25</v>
          </cell>
        </row>
        <row r="18445">
          <cell r="A18445" t="str">
            <v>260190081All</v>
          </cell>
          <cell r="B18445">
            <v>25</v>
          </cell>
        </row>
        <row r="18446">
          <cell r="A18446" t="str">
            <v>260290081All</v>
          </cell>
          <cell r="B18446">
            <v>25</v>
          </cell>
        </row>
        <row r="18447">
          <cell r="A18447" t="str">
            <v>260310081All</v>
          </cell>
          <cell r="B18447">
            <v>25</v>
          </cell>
        </row>
        <row r="18448">
          <cell r="A18448" t="str">
            <v>260390081All</v>
          </cell>
          <cell r="B18448">
            <v>25</v>
          </cell>
        </row>
        <row r="18449">
          <cell r="A18449" t="str">
            <v>260470081All</v>
          </cell>
          <cell r="B18449">
            <v>25</v>
          </cell>
        </row>
        <row r="18450">
          <cell r="A18450" t="str">
            <v>260890081All</v>
          </cell>
          <cell r="B18450">
            <v>25</v>
          </cell>
        </row>
        <row r="18451">
          <cell r="A18451" t="str">
            <v>261010081All</v>
          </cell>
          <cell r="B18451">
            <v>25</v>
          </cell>
        </row>
        <row r="18452">
          <cell r="A18452" t="str">
            <v>261350081All</v>
          </cell>
          <cell r="B18452">
            <v>25</v>
          </cell>
        </row>
        <row r="18453">
          <cell r="A18453" t="str">
            <v>261370081All</v>
          </cell>
          <cell r="B18453">
            <v>25</v>
          </cell>
        </row>
        <row r="18454">
          <cell r="A18454" t="str">
            <v>261430081All</v>
          </cell>
          <cell r="B18454">
            <v>25</v>
          </cell>
        </row>
        <row r="18455">
          <cell r="A18455" t="str">
            <v>291610081All</v>
          </cell>
          <cell r="B18455">
            <v>25</v>
          </cell>
        </row>
        <row r="18456">
          <cell r="A18456" t="str">
            <v>310130081All</v>
          </cell>
          <cell r="B18456">
            <v>25</v>
          </cell>
        </row>
        <row r="18457">
          <cell r="A18457" t="str">
            <v>310450081All</v>
          </cell>
          <cell r="B18457">
            <v>25</v>
          </cell>
        </row>
        <row r="18458">
          <cell r="A18458" t="str">
            <v>310570016Nonirrigated</v>
          </cell>
          <cell r="B18458">
            <v>25</v>
          </cell>
        </row>
        <row r="18459">
          <cell r="A18459" t="str">
            <v>311650081All</v>
          </cell>
          <cell r="B18459">
            <v>25</v>
          </cell>
        </row>
        <row r="18460">
          <cell r="A18460" t="str">
            <v>400650091Irrigated</v>
          </cell>
          <cell r="B18460">
            <v>25</v>
          </cell>
        </row>
        <row r="18461">
          <cell r="A18461" t="str">
            <v>400710091All</v>
          </cell>
          <cell r="B18461">
            <v>25</v>
          </cell>
        </row>
        <row r="18462">
          <cell r="A18462" t="str">
            <v>400770011All</v>
          </cell>
          <cell r="B18462">
            <v>25</v>
          </cell>
        </row>
        <row r="18463">
          <cell r="A18463" t="str">
            <v>401030091All</v>
          </cell>
          <cell r="B18463">
            <v>25</v>
          </cell>
        </row>
        <row r="18464">
          <cell r="A18464" t="str">
            <v>401270011All</v>
          </cell>
          <cell r="B18464">
            <v>25</v>
          </cell>
        </row>
        <row r="18465">
          <cell r="A18465" t="str">
            <v>420030081All</v>
          </cell>
          <cell r="B18465">
            <v>25</v>
          </cell>
        </row>
        <row r="18466">
          <cell r="A18466" t="str">
            <v>420590081All</v>
          </cell>
          <cell r="B18466">
            <v>25</v>
          </cell>
        </row>
        <row r="18467">
          <cell r="A18467" t="str">
            <v>500030081All</v>
          </cell>
          <cell r="B18467">
            <v>25</v>
          </cell>
        </row>
        <row r="18468">
          <cell r="A18468" t="str">
            <v>500210081All</v>
          </cell>
          <cell r="B18468">
            <v>25</v>
          </cell>
        </row>
        <row r="18469">
          <cell r="A18469" t="str">
            <v>540010081All</v>
          </cell>
          <cell r="B18469">
            <v>25</v>
          </cell>
        </row>
        <row r="18470">
          <cell r="A18470" t="str">
            <v>540090081All</v>
          </cell>
          <cell r="B18470">
            <v>25</v>
          </cell>
        </row>
        <row r="18471">
          <cell r="A18471" t="str">
            <v>540170081All</v>
          </cell>
          <cell r="B18471">
            <v>25</v>
          </cell>
        </row>
        <row r="18472">
          <cell r="A18472" t="str">
            <v>540290081All</v>
          </cell>
          <cell r="B18472">
            <v>25</v>
          </cell>
        </row>
        <row r="18473">
          <cell r="A18473" t="str">
            <v>540330081All</v>
          </cell>
          <cell r="B18473">
            <v>25</v>
          </cell>
        </row>
        <row r="18474">
          <cell r="A18474" t="str">
            <v>540410081All</v>
          </cell>
          <cell r="B18474">
            <v>25</v>
          </cell>
        </row>
        <row r="18475">
          <cell r="A18475" t="str">
            <v>540490081All</v>
          </cell>
          <cell r="B18475">
            <v>25</v>
          </cell>
        </row>
        <row r="18476">
          <cell r="A18476" t="str">
            <v>540510081All</v>
          </cell>
          <cell r="B18476">
            <v>25</v>
          </cell>
        </row>
        <row r="18477">
          <cell r="A18477" t="str">
            <v>540610081All</v>
          </cell>
          <cell r="B18477">
            <v>25</v>
          </cell>
        </row>
        <row r="18478">
          <cell r="A18478" t="str">
            <v>540690081All</v>
          </cell>
          <cell r="B18478">
            <v>25</v>
          </cell>
        </row>
        <row r="18479">
          <cell r="A18479" t="str">
            <v>540730081All</v>
          </cell>
          <cell r="B18479">
            <v>25</v>
          </cell>
        </row>
        <row r="18480">
          <cell r="A18480" t="str">
            <v>540770081All</v>
          </cell>
          <cell r="B18480">
            <v>25</v>
          </cell>
        </row>
        <row r="18481">
          <cell r="A18481" t="str">
            <v>540850081All</v>
          </cell>
          <cell r="B18481">
            <v>25</v>
          </cell>
        </row>
        <row r="18482">
          <cell r="A18482" t="str">
            <v>540910081All</v>
          </cell>
          <cell r="B18482">
            <v>25</v>
          </cell>
        </row>
        <row r="18483">
          <cell r="A18483" t="str">
            <v>540950081All</v>
          </cell>
          <cell r="B18483">
            <v>25</v>
          </cell>
        </row>
        <row r="18484">
          <cell r="A18484" t="str">
            <v>540970081All</v>
          </cell>
          <cell r="B18484">
            <v>25</v>
          </cell>
        </row>
        <row r="18485">
          <cell r="A18485" t="str">
            <v>541030081All</v>
          </cell>
          <cell r="B18485">
            <v>25</v>
          </cell>
        </row>
        <row r="18486">
          <cell r="A18486" t="str">
            <v>541070081All</v>
          </cell>
          <cell r="B18486">
            <v>25</v>
          </cell>
        </row>
        <row r="18487">
          <cell r="A18487" t="str">
            <v>550030011All</v>
          </cell>
          <cell r="B18487">
            <v>25</v>
          </cell>
        </row>
        <row r="18488">
          <cell r="A18488" t="str">
            <v>551130011All</v>
          </cell>
          <cell r="B18488">
            <v>25</v>
          </cell>
        </row>
        <row r="18489">
          <cell r="A18489" t="str">
            <v>460070041Nonirrigated</v>
          </cell>
          <cell r="B18489">
            <v>24.5</v>
          </cell>
        </row>
        <row r="18490">
          <cell r="A18490" t="str">
            <v>460330041Nonirrigated</v>
          </cell>
          <cell r="B18490">
            <v>24.5</v>
          </cell>
        </row>
        <row r="18491">
          <cell r="A18491" t="str">
            <v>460530091All</v>
          </cell>
          <cell r="B18491">
            <v>24.5</v>
          </cell>
        </row>
        <row r="18492">
          <cell r="A18492" t="str">
            <v>461130041All</v>
          </cell>
          <cell r="B18492">
            <v>24.5</v>
          </cell>
        </row>
        <row r="18493">
          <cell r="A18493" t="str">
            <v>010170081All</v>
          </cell>
          <cell r="B18493">
            <v>24</v>
          </cell>
        </row>
        <row r="18494">
          <cell r="A18494" t="str">
            <v>010370081All</v>
          </cell>
          <cell r="B18494">
            <v>24</v>
          </cell>
        </row>
        <row r="18495">
          <cell r="A18495" t="str">
            <v>010730081All</v>
          </cell>
          <cell r="B18495">
            <v>24</v>
          </cell>
        </row>
        <row r="18496">
          <cell r="A18496" t="str">
            <v>011110081All</v>
          </cell>
          <cell r="B18496">
            <v>24</v>
          </cell>
        </row>
        <row r="18497">
          <cell r="A18497" t="str">
            <v>011230081All</v>
          </cell>
          <cell r="B18497">
            <v>24</v>
          </cell>
        </row>
        <row r="18498">
          <cell r="A18498" t="str">
            <v>050490081All</v>
          </cell>
          <cell r="B18498">
            <v>24</v>
          </cell>
        </row>
        <row r="18499">
          <cell r="A18499" t="str">
            <v>051390081All</v>
          </cell>
          <cell r="B18499">
            <v>24</v>
          </cell>
        </row>
        <row r="18500">
          <cell r="A18500" t="str">
            <v>221150081All</v>
          </cell>
          <cell r="B18500">
            <v>24</v>
          </cell>
        </row>
        <row r="18501">
          <cell r="A18501" t="str">
            <v>240230081All</v>
          </cell>
          <cell r="B18501">
            <v>24</v>
          </cell>
        </row>
        <row r="18502">
          <cell r="A18502" t="str">
            <v>280230081All</v>
          </cell>
          <cell r="B18502">
            <v>24</v>
          </cell>
        </row>
        <row r="18503">
          <cell r="A18503" t="str">
            <v>280350081All</v>
          </cell>
          <cell r="B18503">
            <v>24</v>
          </cell>
        </row>
        <row r="18504">
          <cell r="A18504" t="str">
            <v>280450081All</v>
          </cell>
          <cell r="B18504">
            <v>24</v>
          </cell>
        </row>
        <row r="18505">
          <cell r="A18505" t="str">
            <v>280470081All</v>
          </cell>
          <cell r="B18505">
            <v>24</v>
          </cell>
        </row>
        <row r="18506">
          <cell r="A18506" t="str">
            <v>281310081All</v>
          </cell>
          <cell r="B18506">
            <v>24</v>
          </cell>
        </row>
        <row r="18507">
          <cell r="A18507" t="str">
            <v>400030091All</v>
          </cell>
          <cell r="B18507">
            <v>24</v>
          </cell>
        </row>
        <row r="18508">
          <cell r="A18508" t="str">
            <v>460750091All</v>
          </cell>
          <cell r="B18508">
            <v>23.1</v>
          </cell>
        </row>
        <row r="18509">
          <cell r="A18509" t="str">
            <v>461210091All</v>
          </cell>
          <cell r="B18509">
            <v>23.1</v>
          </cell>
        </row>
        <row r="18510">
          <cell r="A18510" t="str">
            <v>011270081All</v>
          </cell>
          <cell r="B18510">
            <v>23</v>
          </cell>
        </row>
        <row r="18511">
          <cell r="A18511" t="str">
            <v>011330081All</v>
          </cell>
          <cell r="B18511">
            <v>23</v>
          </cell>
        </row>
        <row r="18512">
          <cell r="A18512" t="str">
            <v>051350081All</v>
          </cell>
          <cell r="B18512">
            <v>23</v>
          </cell>
        </row>
        <row r="18513">
          <cell r="A18513" t="str">
            <v>060010091All</v>
          </cell>
          <cell r="B18513">
            <v>23</v>
          </cell>
        </row>
        <row r="18514">
          <cell r="A18514" t="str">
            <v>060130091All</v>
          </cell>
          <cell r="B18514">
            <v>23</v>
          </cell>
        </row>
        <row r="18515">
          <cell r="A18515" t="str">
            <v>060330091All</v>
          </cell>
          <cell r="B18515">
            <v>23</v>
          </cell>
        </row>
        <row r="18516">
          <cell r="A18516" t="str">
            <v>060410091All</v>
          </cell>
          <cell r="B18516">
            <v>23</v>
          </cell>
        </row>
        <row r="18517">
          <cell r="A18517" t="str">
            <v>060550091All</v>
          </cell>
          <cell r="B18517">
            <v>23</v>
          </cell>
        </row>
        <row r="18518">
          <cell r="A18518" t="str">
            <v>060690091All</v>
          </cell>
          <cell r="B18518">
            <v>23</v>
          </cell>
        </row>
        <row r="18519">
          <cell r="A18519" t="str">
            <v>060810091All</v>
          </cell>
          <cell r="B18519">
            <v>23</v>
          </cell>
        </row>
        <row r="18520">
          <cell r="A18520" t="str">
            <v>060850091All</v>
          </cell>
          <cell r="B18520">
            <v>23</v>
          </cell>
        </row>
        <row r="18521">
          <cell r="A18521" t="str">
            <v>060870091All</v>
          </cell>
          <cell r="B18521">
            <v>23</v>
          </cell>
        </row>
        <row r="18522">
          <cell r="A18522" t="str">
            <v>060970091All</v>
          </cell>
          <cell r="B18522">
            <v>23</v>
          </cell>
        </row>
        <row r="18523">
          <cell r="A18523" t="str">
            <v>080050051All</v>
          </cell>
          <cell r="B18523">
            <v>23</v>
          </cell>
        </row>
        <row r="18524">
          <cell r="A18524" t="str">
            <v>130570081All</v>
          </cell>
          <cell r="B18524">
            <v>23</v>
          </cell>
        </row>
        <row r="18525">
          <cell r="A18525" t="str">
            <v>130670081All</v>
          </cell>
          <cell r="B18525">
            <v>23</v>
          </cell>
        </row>
        <row r="18526">
          <cell r="A18526" t="str">
            <v>130890081All</v>
          </cell>
          <cell r="B18526">
            <v>23</v>
          </cell>
        </row>
        <row r="18527">
          <cell r="A18527" t="str">
            <v>131010081All</v>
          </cell>
          <cell r="B18527">
            <v>23</v>
          </cell>
        </row>
        <row r="18528">
          <cell r="A18528" t="str">
            <v>131110081All</v>
          </cell>
          <cell r="B18528">
            <v>23</v>
          </cell>
        </row>
        <row r="18529">
          <cell r="A18529" t="str">
            <v>131170081All</v>
          </cell>
          <cell r="B18529">
            <v>23</v>
          </cell>
        </row>
        <row r="18530">
          <cell r="A18530" t="str">
            <v>131210081All</v>
          </cell>
          <cell r="B18530">
            <v>23</v>
          </cell>
        </row>
        <row r="18531">
          <cell r="A18531" t="str">
            <v>131230081All</v>
          </cell>
          <cell r="B18531">
            <v>23</v>
          </cell>
        </row>
        <row r="18532">
          <cell r="A18532" t="str">
            <v>131350081All</v>
          </cell>
          <cell r="B18532">
            <v>23</v>
          </cell>
        </row>
        <row r="18533">
          <cell r="A18533" t="str">
            <v>131370081All</v>
          </cell>
          <cell r="B18533">
            <v>23</v>
          </cell>
        </row>
        <row r="18534">
          <cell r="A18534" t="str">
            <v>131390081All</v>
          </cell>
          <cell r="B18534">
            <v>23</v>
          </cell>
        </row>
        <row r="18535">
          <cell r="A18535" t="str">
            <v>131870081All</v>
          </cell>
          <cell r="B18535">
            <v>23</v>
          </cell>
        </row>
        <row r="18536">
          <cell r="A18536" t="str">
            <v>132230081All</v>
          </cell>
          <cell r="B18536">
            <v>23</v>
          </cell>
        </row>
        <row r="18537">
          <cell r="A18537" t="str">
            <v>132270081All</v>
          </cell>
          <cell r="B18537">
            <v>23</v>
          </cell>
        </row>
        <row r="18538">
          <cell r="A18538" t="str">
            <v>132410081All</v>
          </cell>
          <cell r="B18538">
            <v>23</v>
          </cell>
        </row>
        <row r="18539">
          <cell r="A18539" t="str">
            <v>132570081All</v>
          </cell>
          <cell r="B18539">
            <v>23</v>
          </cell>
        </row>
        <row r="18540">
          <cell r="A18540" t="str">
            <v>132810081All</v>
          </cell>
          <cell r="B18540">
            <v>23</v>
          </cell>
        </row>
        <row r="18541">
          <cell r="A18541" t="str">
            <v>132910081All</v>
          </cell>
          <cell r="B18541">
            <v>23</v>
          </cell>
        </row>
        <row r="18542">
          <cell r="A18542" t="str">
            <v>220130081All</v>
          </cell>
          <cell r="B18542">
            <v>23</v>
          </cell>
        </row>
        <row r="18543">
          <cell r="A18543" t="str">
            <v>220270081All</v>
          </cell>
          <cell r="B18543">
            <v>23</v>
          </cell>
        </row>
        <row r="18544">
          <cell r="A18544" t="str">
            <v>220850081All</v>
          </cell>
          <cell r="B18544">
            <v>23</v>
          </cell>
        </row>
        <row r="18545">
          <cell r="A18545" t="str">
            <v>280750081All</v>
          </cell>
          <cell r="B18545">
            <v>23</v>
          </cell>
        </row>
        <row r="18546">
          <cell r="A18546" t="str">
            <v>290290081All</v>
          </cell>
          <cell r="B18546">
            <v>23</v>
          </cell>
        </row>
        <row r="18547">
          <cell r="A18547" t="str">
            <v>290350081All</v>
          </cell>
          <cell r="B18547">
            <v>23</v>
          </cell>
        </row>
        <row r="18548">
          <cell r="A18548" t="str">
            <v>290430081All</v>
          </cell>
          <cell r="B18548">
            <v>23</v>
          </cell>
        </row>
        <row r="18549">
          <cell r="A18549" t="str">
            <v>290650081All</v>
          </cell>
          <cell r="B18549">
            <v>23</v>
          </cell>
        </row>
        <row r="18550">
          <cell r="A18550" t="str">
            <v>290670081All</v>
          </cell>
          <cell r="B18550">
            <v>23</v>
          </cell>
        </row>
        <row r="18551">
          <cell r="A18551" t="str">
            <v>290930081All</v>
          </cell>
          <cell r="B18551">
            <v>23</v>
          </cell>
        </row>
        <row r="18552">
          <cell r="A18552" t="str">
            <v>291190081All</v>
          </cell>
          <cell r="B18552">
            <v>23</v>
          </cell>
        </row>
        <row r="18553">
          <cell r="A18553" t="str">
            <v>291490081All</v>
          </cell>
          <cell r="B18553">
            <v>23</v>
          </cell>
        </row>
        <row r="18554">
          <cell r="A18554" t="str">
            <v>291530081All</v>
          </cell>
          <cell r="B18554">
            <v>23</v>
          </cell>
        </row>
        <row r="18555">
          <cell r="A18555" t="str">
            <v>291790081All</v>
          </cell>
          <cell r="B18555">
            <v>23</v>
          </cell>
        </row>
        <row r="18556">
          <cell r="A18556" t="str">
            <v>292030081All</v>
          </cell>
          <cell r="B18556">
            <v>23</v>
          </cell>
        </row>
        <row r="18557">
          <cell r="A18557" t="str">
            <v>292090081All</v>
          </cell>
          <cell r="B18557">
            <v>23</v>
          </cell>
        </row>
        <row r="18558">
          <cell r="A18558" t="str">
            <v>292130081All</v>
          </cell>
          <cell r="B18558">
            <v>23</v>
          </cell>
        </row>
        <row r="18559">
          <cell r="A18559" t="str">
            <v>292150081All</v>
          </cell>
          <cell r="B18559">
            <v>23</v>
          </cell>
        </row>
        <row r="18560">
          <cell r="A18560" t="str">
            <v>292210081All</v>
          </cell>
          <cell r="B18560">
            <v>23</v>
          </cell>
        </row>
        <row r="18561">
          <cell r="A18561" t="str">
            <v>292290081All</v>
          </cell>
          <cell r="B18561">
            <v>23</v>
          </cell>
        </row>
        <row r="18562">
          <cell r="A18562" t="str">
            <v>295100081All</v>
          </cell>
          <cell r="B18562">
            <v>23</v>
          </cell>
        </row>
        <row r="18563">
          <cell r="A18563" t="str">
            <v>310070051All</v>
          </cell>
          <cell r="B18563">
            <v>23</v>
          </cell>
        </row>
        <row r="18564">
          <cell r="A18564" t="str">
            <v>311050051All</v>
          </cell>
          <cell r="B18564">
            <v>23</v>
          </cell>
        </row>
        <row r="18565">
          <cell r="A18565" t="str">
            <v>370550051All</v>
          </cell>
          <cell r="B18565">
            <v>23</v>
          </cell>
        </row>
        <row r="18566">
          <cell r="A18566" t="str">
            <v>371190051All</v>
          </cell>
          <cell r="B18566">
            <v>23</v>
          </cell>
        </row>
        <row r="18567">
          <cell r="A18567" t="str">
            <v>470010081All</v>
          </cell>
          <cell r="B18567">
            <v>23</v>
          </cell>
        </row>
        <row r="18568">
          <cell r="A18568" t="str">
            <v>470130081All</v>
          </cell>
          <cell r="B18568">
            <v>23</v>
          </cell>
        </row>
        <row r="18569">
          <cell r="A18569" t="str">
            <v>470190081All</v>
          </cell>
          <cell r="B18569">
            <v>23</v>
          </cell>
        </row>
        <row r="18570">
          <cell r="A18570" t="str">
            <v>470250081All</v>
          </cell>
          <cell r="B18570">
            <v>23</v>
          </cell>
        </row>
        <row r="18571">
          <cell r="A18571" t="str">
            <v>470570081All</v>
          </cell>
          <cell r="B18571">
            <v>23</v>
          </cell>
        </row>
        <row r="18572">
          <cell r="A18572" t="str">
            <v>470650081All</v>
          </cell>
          <cell r="B18572">
            <v>23</v>
          </cell>
        </row>
        <row r="18573">
          <cell r="A18573" t="str">
            <v>470670081All</v>
          </cell>
          <cell r="B18573">
            <v>23</v>
          </cell>
        </row>
        <row r="18574">
          <cell r="A18574" t="str">
            <v>470910081All</v>
          </cell>
          <cell r="B18574">
            <v>23</v>
          </cell>
        </row>
        <row r="18575">
          <cell r="A18575" t="str">
            <v>470930081All</v>
          </cell>
          <cell r="B18575">
            <v>23</v>
          </cell>
        </row>
        <row r="18576">
          <cell r="A18576" t="str">
            <v>471450081All</v>
          </cell>
          <cell r="B18576">
            <v>23</v>
          </cell>
        </row>
        <row r="18577">
          <cell r="A18577" t="str">
            <v>471550081All</v>
          </cell>
          <cell r="B18577">
            <v>23</v>
          </cell>
        </row>
        <row r="18578">
          <cell r="A18578" t="str">
            <v>471630081All</v>
          </cell>
          <cell r="B18578">
            <v>23</v>
          </cell>
        </row>
        <row r="18579">
          <cell r="A18579" t="str">
            <v>471710081All</v>
          </cell>
          <cell r="B18579">
            <v>23</v>
          </cell>
        </row>
        <row r="18580">
          <cell r="A18580" t="str">
            <v>471730081All</v>
          </cell>
          <cell r="B18580">
            <v>23</v>
          </cell>
        </row>
        <row r="18581">
          <cell r="A18581" t="str">
            <v>471790081All</v>
          </cell>
          <cell r="B18581">
            <v>23</v>
          </cell>
        </row>
        <row r="18582">
          <cell r="A18582" t="str">
            <v>132390081All</v>
          </cell>
          <cell r="B18582">
            <v>22.983333333333334</v>
          </cell>
        </row>
        <row r="18583">
          <cell r="A18583" t="str">
            <v>460070091All</v>
          </cell>
          <cell r="B18583">
            <v>22.4</v>
          </cell>
        </row>
        <row r="18584">
          <cell r="A18584" t="str">
            <v>460710091All</v>
          </cell>
          <cell r="B18584">
            <v>22.4</v>
          </cell>
        </row>
        <row r="18585">
          <cell r="A18585" t="str">
            <v>510130081All</v>
          </cell>
          <cell r="B18585">
            <v>22.4</v>
          </cell>
        </row>
        <row r="18586">
          <cell r="A18586" t="str">
            <v>510210081All</v>
          </cell>
          <cell r="B18586">
            <v>22.4</v>
          </cell>
        </row>
        <row r="18587">
          <cell r="A18587" t="str">
            <v>510270081All</v>
          </cell>
          <cell r="B18587">
            <v>22.4</v>
          </cell>
        </row>
        <row r="18588">
          <cell r="A18588" t="str">
            <v>510350081All</v>
          </cell>
          <cell r="B18588">
            <v>22.4</v>
          </cell>
        </row>
        <row r="18589">
          <cell r="A18589" t="str">
            <v>510510081All</v>
          </cell>
          <cell r="B18589">
            <v>22.4</v>
          </cell>
        </row>
        <row r="18590">
          <cell r="A18590" t="str">
            <v>510590081All</v>
          </cell>
          <cell r="B18590">
            <v>22.4</v>
          </cell>
        </row>
        <row r="18591">
          <cell r="A18591" t="str">
            <v>510630081All</v>
          </cell>
          <cell r="B18591">
            <v>22.4</v>
          </cell>
        </row>
        <row r="18592">
          <cell r="A18592" t="str">
            <v>510710081All</v>
          </cell>
          <cell r="B18592">
            <v>22.4</v>
          </cell>
        </row>
        <row r="18593">
          <cell r="A18593" t="str">
            <v>510770081All</v>
          </cell>
          <cell r="B18593">
            <v>22.4</v>
          </cell>
        </row>
        <row r="18594">
          <cell r="A18594" t="str">
            <v>510910081All</v>
          </cell>
          <cell r="B18594">
            <v>22.4</v>
          </cell>
        </row>
        <row r="18595">
          <cell r="A18595" t="str">
            <v>511050081All</v>
          </cell>
          <cell r="B18595">
            <v>22.4</v>
          </cell>
        </row>
        <row r="18596">
          <cell r="A18596" t="str">
            <v>511610081All</v>
          </cell>
          <cell r="B18596">
            <v>22.4</v>
          </cell>
        </row>
        <row r="18597">
          <cell r="A18597" t="str">
            <v>511670081All</v>
          </cell>
          <cell r="B18597">
            <v>22.4</v>
          </cell>
        </row>
        <row r="18598">
          <cell r="A18598" t="str">
            <v>511690081All</v>
          </cell>
          <cell r="B18598">
            <v>22.4</v>
          </cell>
        </row>
        <row r="18599">
          <cell r="A18599" t="str">
            <v>511730081All</v>
          </cell>
          <cell r="B18599">
            <v>22.4</v>
          </cell>
        </row>
        <row r="18600">
          <cell r="A18600" t="str">
            <v>511850081All</v>
          </cell>
          <cell r="B18600">
            <v>22.4</v>
          </cell>
        </row>
        <row r="18601">
          <cell r="A18601" t="str">
            <v>511910081All</v>
          </cell>
          <cell r="B18601">
            <v>22.4</v>
          </cell>
        </row>
        <row r="18602">
          <cell r="A18602" t="str">
            <v>511950081All</v>
          </cell>
          <cell r="B18602">
            <v>22.4</v>
          </cell>
        </row>
        <row r="18603">
          <cell r="A18603" t="str">
            <v>515100081All</v>
          </cell>
          <cell r="B18603">
            <v>22.4</v>
          </cell>
        </row>
        <row r="18604">
          <cell r="A18604" t="str">
            <v>515150081All</v>
          </cell>
          <cell r="B18604">
            <v>22.4</v>
          </cell>
        </row>
        <row r="18605">
          <cell r="A18605" t="str">
            <v>516000081All</v>
          </cell>
          <cell r="B18605">
            <v>22.4</v>
          </cell>
        </row>
        <row r="18606">
          <cell r="A18606" t="str">
            <v>516100081All</v>
          </cell>
          <cell r="B18606">
            <v>22.4</v>
          </cell>
        </row>
        <row r="18607">
          <cell r="A18607" t="str">
            <v>516500081All</v>
          </cell>
          <cell r="B18607">
            <v>22.4</v>
          </cell>
        </row>
        <row r="18608">
          <cell r="A18608" t="str">
            <v>516830081All</v>
          </cell>
          <cell r="B18608">
            <v>22.4</v>
          </cell>
        </row>
        <row r="18609">
          <cell r="A18609" t="str">
            <v>516850081All</v>
          </cell>
          <cell r="B18609">
            <v>22.4</v>
          </cell>
        </row>
        <row r="18610">
          <cell r="A18610" t="str">
            <v>517000081All</v>
          </cell>
          <cell r="B18610">
            <v>22.4</v>
          </cell>
        </row>
        <row r="18611">
          <cell r="A18611" t="str">
            <v>517200081All</v>
          </cell>
          <cell r="B18611">
            <v>22.4</v>
          </cell>
        </row>
        <row r="18612">
          <cell r="A18612" t="str">
            <v>050650081All</v>
          </cell>
          <cell r="B18612">
            <v>22</v>
          </cell>
        </row>
        <row r="18613">
          <cell r="A18613" t="str">
            <v>051010011All</v>
          </cell>
          <cell r="B18613">
            <v>22</v>
          </cell>
        </row>
        <row r="18614">
          <cell r="A18614" t="str">
            <v>051370081All</v>
          </cell>
          <cell r="B18614">
            <v>22</v>
          </cell>
        </row>
        <row r="18615">
          <cell r="A18615" t="str">
            <v>051430011All</v>
          </cell>
          <cell r="B18615">
            <v>22</v>
          </cell>
        </row>
        <row r="18616">
          <cell r="A18616" t="str">
            <v>080890081All</v>
          </cell>
          <cell r="B18616">
            <v>22</v>
          </cell>
        </row>
        <row r="18617">
          <cell r="A18617" t="str">
            <v>130390081All</v>
          </cell>
          <cell r="B18617">
            <v>22</v>
          </cell>
        </row>
        <row r="18618">
          <cell r="A18618" t="str">
            <v>130490081All</v>
          </cell>
          <cell r="B18618">
            <v>22</v>
          </cell>
        </row>
        <row r="18619">
          <cell r="A18619" t="str">
            <v>131910081All</v>
          </cell>
          <cell r="B18619">
            <v>22</v>
          </cell>
        </row>
        <row r="18620">
          <cell r="A18620" t="str">
            <v>132070081All</v>
          </cell>
          <cell r="B18620">
            <v>22</v>
          </cell>
        </row>
        <row r="18621">
          <cell r="A18621" t="str">
            <v>221110081All</v>
          </cell>
          <cell r="B18621">
            <v>22</v>
          </cell>
        </row>
        <row r="18622">
          <cell r="A18622" t="str">
            <v>292250081All</v>
          </cell>
          <cell r="B18622">
            <v>22</v>
          </cell>
        </row>
        <row r="18623">
          <cell r="A18623" t="str">
            <v>310070081All</v>
          </cell>
          <cell r="B18623">
            <v>22</v>
          </cell>
        </row>
        <row r="18624">
          <cell r="A18624" t="str">
            <v>311050081All</v>
          </cell>
          <cell r="B18624">
            <v>22</v>
          </cell>
        </row>
        <row r="18625">
          <cell r="A18625" t="str">
            <v>470730081All</v>
          </cell>
          <cell r="B18625">
            <v>22</v>
          </cell>
        </row>
        <row r="18626">
          <cell r="A18626" t="str">
            <v>550510081All</v>
          </cell>
          <cell r="B18626">
            <v>22</v>
          </cell>
        </row>
        <row r="18627">
          <cell r="A18627" t="str">
            <v>550780081All</v>
          </cell>
          <cell r="B18627">
            <v>22</v>
          </cell>
        </row>
        <row r="18628">
          <cell r="A18628" t="str">
            <v>550850081All</v>
          </cell>
          <cell r="B18628">
            <v>22</v>
          </cell>
        </row>
        <row r="18629">
          <cell r="A18629" t="str">
            <v>551250081All</v>
          </cell>
          <cell r="B18629">
            <v>22</v>
          </cell>
        </row>
        <row r="18630">
          <cell r="A18630" t="str">
            <v>516700081All</v>
          </cell>
          <cell r="B18630">
            <v>21.7</v>
          </cell>
        </row>
        <row r="18631">
          <cell r="A18631" t="str">
            <v>050890081All</v>
          </cell>
          <cell r="B18631">
            <v>21</v>
          </cell>
        </row>
        <row r="18632">
          <cell r="A18632" t="str">
            <v>200230016All</v>
          </cell>
          <cell r="B18632">
            <v>21</v>
          </cell>
        </row>
        <row r="18633">
          <cell r="A18633" t="str">
            <v>200230016Irrigated</v>
          </cell>
          <cell r="B18633">
            <v>21</v>
          </cell>
        </row>
        <row r="18634">
          <cell r="A18634" t="str">
            <v>200230016Nonirrigated</v>
          </cell>
          <cell r="B18634">
            <v>21</v>
          </cell>
        </row>
        <row r="18635">
          <cell r="A18635" t="str">
            <v>200330016All</v>
          </cell>
          <cell r="B18635">
            <v>21</v>
          </cell>
        </row>
        <row r="18636">
          <cell r="A18636" t="str">
            <v>200670016All</v>
          </cell>
          <cell r="B18636">
            <v>21</v>
          </cell>
        </row>
        <row r="18637">
          <cell r="A18637" t="str">
            <v>200750016All</v>
          </cell>
          <cell r="B18637">
            <v>21</v>
          </cell>
        </row>
        <row r="18638">
          <cell r="A18638" t="str">
            <v>200750016Irrigated</v>
          </cell>
          <cell r="B18638">
            <v>21</v>
          </cell>
        </row>
        <row r="18639">
          <cell r="A18639" t="str">
            <v>200750016Nonirrigated</v>
          </cell>
          <cell r="B18639">
            <v>21</v>
          </cell>
        </row>
        <row r="18640">
          <cell r="A18640" t="str">
            <v>200810016All</v>
          </cell>
          <cell r="B18640">
            <v>21</v>
          </cell>
        </row>
        <row r="18641">
          <cell r="A18641" t="str">
            <v>200930016All</v>
          </cell>
          <cell r="B18641">
            <v>21</v>
          </cell>
        </row>
        <row r="18642">
          <cell r="A18642" t="str">
            <v>200970016All</v>
          </cell>
          <cell r="B18642">
            <v>21</v>
          </cell>
        </row>
        <row r="18643">
          <cell r="A18643" t="str">
            <v>201010016All</v>
          </cell>
          <cell r="B18643">
            <v>21</v>
          </cell>
        </row>
        <row r="18644">
          <cell r="A18644" t="str">
            <v>201010016Irrigated</v>
          </cell>
          <cell r="B18644">
            <v>21</v>
          </cell>
        </row>
        <row r="18645">
          <cell r="A18645" t="str">
            <v>201010016Nonirrigated</v>
          </cell>
          <cell r="B18645">
            <v>21</v>
          </cell>
        </row>
        <row r="18646">
          <cell r="A18646" t="str">
            <v>201190016All</v>
          </cell>
          <cell r="B18646">
            <v>21</v>
          </cell>
        </row>
        <row r="18647">
          <cell r="A18647" t="str">
            <v>201710016All</v>
          </cell>
          <cell r="B18647">
            <v>21</v>
          </cell>
        </row>
        <row r="18648">
          <cell r="A18648" t="str">
            <v>201710016Irrigated</v>
          </cell>
          <cell r="B18648">
            <v>21</v>
          </cell>
        </row>
        <row r="18649">
          <cell r="A18649" t="str">
            <v>201710016Nonirrigated</v>
          </cell>
          <cell r="B18649">
            <v>21</v>
          </cell>
        </row>
        <row r="18650">
          <cell r="A18650" t="str">
            <v>201750016All</v>
          </cell>
          <cell r="B18650">
            <v>21</v>
          </cell>
        </row>
        <row r="18651">
          <cell r="A18651" t="str">
            <v>201870016All</v>
          </cell>
          <cell r="B18651">
            <v>21</v>
          </cell>
        </row>
        <row r="18652">
          <cell r="A18652" t="str">
            <v>201890016All</v>
          </cell>
          <cell r="B18652">
            <v>21</v>
          </cell>
        </row>
        <row r="18653">
          <cell r="A18653" t="str">
            <v>202090016All</v>
          </cell>
          <cell r="B18653">
            <v>21</v>
          </cell>
        </row>
        <row r="18654">
          <cell r="A18654" t="str">
            <v>220490081All</v>
          </cell>
          <cell r="B18654">
            <v>21</v>
          </cell>
        </row>
        <row r="18655">
          <cell r="A18655" t="str">
            <v>221190081All</v>
          </cell>
          <cell r="B18655">
            <v>21</v>
          </cell>
        </row>
        <row r="18656">
          <cell r="A18656" t="str">
            <v>221270081All</v>
          </cell>
          <cell r="B18656">
            <v>21</v>
          </cell>
        </row>
        <row r="18657">
          <cell r="A18657" t="str">
            <v>280990081All</v>
          </cell>
          <cell r="B18657">
            <v>21</v>
          </cell>
        </row>
        <row r="18658">
          <cell r="A18658" t="str">
            <v>550410081All</v>
          </cell>
          <cell r="B18658">
            <v>21</v>
          </cell>
        </row>
        <row r="18659">
          <cell r="A18659" t="str">
            <v>050230081All</v>
          </cell>
          <cell r="B18659">
            <v>20</v>
          </cell>
        </row>
        <row r="18660">
          <cell r="A18660" t="str">
            <v>050270081All</v>
          </cell>
          <cell r="B18660">
            <v>20</v>
          </cell>
        </row>
        <row r="18661">
          <cell r="A18661" t="str">
            <v>050510081All</v>
          </cell>
          <cell r="B18661">
            <v>20</v>
          </cell>
        </row>
        <row r="18662">
          <cell r="A18662" t="str">
            <v>050530081All</v>
          </cell>
          <cell r="B18662">
            <v>20</v>
          </cell>
        </row>
        <row r="18663">
          <cell r="A18663" t="str">
            <v>050870011All</v>
          </cell>
          <cell r="B18663">
            <v>20</v>
          </cell>
        </row>
        <row r="18664">
          <cell r="A18664" t="str">
            <v>051250081All</v>
          </cell>
          <cell r="B18664">
            <v>20</v>
          </cell>
        </row>
        <row r="18665">
          <cell r="A18665" t="str">
            <v>051290081All</v>
          </cell>
          <cell r="B18665">
            <v>20</v>
          </cell>
        </row>
        <row r="18666">
          <cell r="A18666" t="str">
            <v>120030081All</v>
          </cell>
          <cell r="B18666">
            <v>20</v>
          </cell>
        </row>
        <row r="18667">
          <cell r="A18667" t="str">
            <v>120050081All</v>
          </cell>
          <cell r="B18667">
            <v>20</v>
          </cell>
        </row>
        <row r="18668">
          <cell r="A18668" t="str">
            <v>120230081All</v>
          </cell>
          <cell r="B18668">
            <v>20</v>
          </cell>
        </row>
        <row r="18669">
          <cell r="A18669" t="str">
            <v>120290081All</v>
          </cell>
          <cell r="B18669">
            <v>20</v>
          </cell>
        </row>
        <row r="18670">
          <cell r="A18670" t="str">
            <v>120310081All</v>
          </cell>
          <cell r="B18670">
            <v>20</v>
          </cell>
        </row>
        <row r="18671">
          <cell r="A18671" t="str">
            <v>120370081All</v>
          </cell>
          <cell r="B18671">
            <v>20</v>
          </cell>
        </row>
        <row r="18672">
          <cell r="A18672" t="str">
            <v>120450081All</v>
          </cell>
          <cell r="B18672">
            <v>20</v>
          </cell>
        </row>
        <row r="18673">
          <cell r="A18673" t="str">
            <v>120670081All</v>
          </cell>
          <cell r="B18673">
            <v>20</v>
          </cell>
        </row>
        <row r="18674">
          <cell r="A18674" t="str">
            <v>120890081All</v>
          </cell>
          <cell r="B18674">
            <v>20</v>
          </cell>
        </row>
        <row r="18675">
          <cell r="A18675" t="str">
            <v>121230081All</v>
          </cell>
          <cell r="B18675">
            <v>20</v>
          </cell>
        </row>
        <row r="18676">
          <cell r="A18676" t="str">
            <v>121290081All</v>
          </cell>
          <cell r="B18676">
            <v>20</v>
          </cell>
        </row>
        <row r="18677">
          <cell r="A18677" t="str">
            <v>130090081All</v>
          </cell>
          <cell r="B18677">
            <v>20</v>
          </cell>
        </row>
        <row r="18678">
          <cell r="A18678" t="str">
            <v>130630081All</v>
          </cell>
          <cell r="B18678">
            <v>20</v>
          </cell>
        </row>
        <row r="18679">
          <cell r="A18679" t="str">
            <v>130730081All</v>
          </cell>
          <cell r="B18679">
            <v>20</v>
          </cell>
        </row>
        <row r="18680">
          <cell r="A18680" t="str">
            <v>131130081All</v>
          </cell>
          <cell r="B18680">
            <v>20</v>
          </cell>
        </row>
        <row r="18681">
          <cell r="A18681" t="str">
            <v>131270081All</v>
          </cell>
          <cell r="B18681">
            <v>20</v>
          </cell>
        </row>
        <row r="18682">
          <cell r="A18682" t="str">
            <v>131330081All</v>
          </cell>
          <cell r="B18682">
            <v>20</v>
          </cell>
        </row>
        <row r="18683">
          <cell r="A18683" t="str">
            <v>131410081All</v>
          </cell>
          <cell r="B18683">
            <v>20</v>
          </cell>
        </row>
        <row r="18684">
          <cell r="A18684" t="str">
            <v>131590081All</v>
          </cell>
          <cell r="B18684">
            <v>20</v>
          </cell>
        </row>
        <row r="18685">
          <cell r="A18685" t="str">
            <v>131690081All</v>
          </cell>
          <cell r="B18685">
            <v>20</v>
          </cell>
        </row>
        <row r="18686">
          <cell r="A18686" t="str">
            <v>132370081All</v>
          </cell>
          <cell r="B18686">
            <v>20</v>
          </cell>
        </row>
        <row r="18687">
          <cell r="A18687" t="str">
            <v>132470081All</v>
          </cell>
          <cell r="B18687">
            <v>20</v>
          </cell>
        </row>
        <row r="18688">
          <cell r="A18688" t="str">
            <v>132650081All</v>
          </cell>
          <cell r="B18688">
            <v>20</v>
          </cell>
        </row>
        <row r="18689">
          <cell r="A18689" t="str">
            <v>200010091All</v>
          </cell>
          <cell r="B18689">
            <v>20</v>
          </cell>
        </row>
        <row r="18690">
          <cell r="A18690" t="str">
            <v>200030091All</v>
          </cell>
          <cell r="B18690">
            <v>20</v>
          </cell>
        </row>
        <row r="18691">
          <cell r="A18691" t="str">
            <v>200050091All</v>
          </cell>
          <cell r="B18691">
            <v>20</v>
          </cell>
        </row>
        <row r="18692">
          <cell r="A18692" t="str">
            <v>200070091All</v>
          </cell>
          <cell r="B18692">
            <v>20</v>
          </cell>
        </row>
        <row r="18693">
          <cell r="A18693" t="str">
            <v>200110091All</v>
          </cell>
          <cell r="B18693">
            <v>20</v>
          </cell>
        </row>
        <row r="18694">
          <cell r="A18694" t="str">
            <v>200130091All</v>
          </cell>
          <cell r="B18694">
            <v>20</v>
          </cell>
        </row>
        <row r="18695">
          <cell r="A18695" t="str">
            <v>200150091All</v>
          </cell>
          <cell r="B18695">
            <v>20</v>
          </cell>
        </row>
        <row r="18696">
          <cell r="A18696" t="str">
            <v>200170091All</v>
          </cell>
          <cell r="B18696">
            <v>20</v>
          </cell>
        </row>
        <row r="18697">
          <cell r="A18697" t="str">
            <v>200190091All</v>
          </cell>
          <cell r="B18697">
            <v>20</v>
          </cell>
        </row>
        <row r="18698">
          <cell r="A18698" t="str">
            <v>200210091All</v>
          </cell>
          <cell r="B18698">
            <v>20</v>
          </cell>
        </row>
        <row r="18699">
          <cell r="A18699" t="str">
            <v>200250091All</v>
          </cell>
          <cell r="B18699">
            <v>20</v>
          </cell>
        </row>
        <row r="18700">
          <cell r="A18700" t="str">
            <v>200270091All</v>
          </cell>
          <cell r="B18700">
            <v>20</v>
          </cell>
        </row>
        <row r="18701">
          <cell r="A18701" t="str">
            <v>200290091All</v>
          </cell>
          <cell r="B18701">
            <v>20</v>
          </cell>
        </row>
        <row r="18702">
          <cell r="A18702" t="str">
            <v>200310091All</v>
          </cell>
          <cell r="B18702">
            <v>20</v>
          </cell>
        </row>
        <row r="18703">
          <cell r="A18703" t="str">
            <v>200330091All</v>
          </cell>
          <cell r="B18703">
            <v>20</v>
          </cell>
        </row>
        <row r="18704">
          <cell r="A18704" t="str">
            <v>200350091All</v>
          </cell>
          <cell r="B18704">
            <v>20</v>
          </cell>
        </row>
        <row r="18705">
          <cell r="A18705" t="str">
            <v>200370091All</v>
          </cell>
          <cell r="B18705">
            <v>20</v>
          </cell>
        </row>
        <row r="18706">
          <cell r="A18706" t="str">
            <v>200390091All</v>
          </cell>
          <cell r="B18706">
            <v>20</v>
          </cell>
        </row>
        <row r="18707">
          <cell r="A18707" t="str">
            <v>200410091All</v>
          </cell>
          <cell r="B18707">
            <v>20</v>
          </cell>
        </row>
        <row r="18708">
          <cell r="A18708" t="str">
            <v>200430091All</v>
          </cell>
          <cell r="B18708">
            <v>20</v>
          </cell>
        </row>
        <row r="18709">
          <cell r="A18709" t="str">
            <v>200450091All</v>
          </cell>
          <cell r="B18709">
            <v>20</v>
          </cell>
        </row>
        <row r="18710">
          <cell r="A18710" t="str">
            <v>200490091All</v>
          </cell>
          <cell r="B18710">
            <v>20</v>
          </cell>
        </row>
        <row r="18711">
          <cell r="A18711" t="str">
            <v>200530091All</v>
          </cell>
          <cell r="B18711">
            <v>20</v>
          </cell>
        </row>
        <row r="18712">
          <cell r="A18712" t="str">
            <v>200570091All</v>
          </cell>
          <cell r="B18712">
            <v>20</v>
          </cell>
        </row>
        <row r="18713">
          <cell r="A18713" t="str">
            <v>200590091All</v>
          </cell>
          <cell r="B18713">
            <v>20</v>
          </cell>
        </row>
        <row r="18714">
          <cell r="A18714" t="str">
            <v>200610091All</v>
          </cell>
          <cell r="B18714">
            <v>20</v>
          </cell>
        </row>
        <row r="18715">
          <cell r="A18715" t="str">
            <v>200670091All</v>
          </cell>
          <cell r="B18715">
            <v>20</v>
          </cell>
        </row>
        <row r="18716">
          <cell r="A18716" t="str">
            <v>200690091All</v>
          </cell>
          <cell r="B18716">
            <v>20</v>
          </cell>
        </row>
        <row r="18717">
          <cell r="A18717" t="str">
            <v>200710091All</v>
          </cell>
          <cell r="B18717">
            <v>20</v>
          </cell>
        </row>
        <row r="18718">
          <cell r="A18718" t="str">
            <v>200730091All</v>
          </cell>
          <cell r="B18718">
            <v>20</v>
          </cell>
        </row>
        <row r="18719">
          <cell r="A18719" t="str">
            <v>200750091All</v>
          </cell>
          <cell r="B18719">
            <v>20</v>
          </cell>
        </row>
        <row r="18720">
          <cell r="A18720" t="str">
            <v>200770091All</v>
          </cell>
          <cell r="B18720">
            <v>20</v>
          </cell>
        </row>
        <row r="18721">
          <cell r="A18721" t="str">
            <v>200810091All</v>
          </cell>
          <cell r="B18721">
            <v>20</v>
          </cell>
        </row>
        <row r="18722">
          <cell r="A18722" t="str">
            <v>200830091All</v>
          </cell>
          <cell r="B18722">
            <v>20</v>
          </cell>
        </row>
        <row r="18723">
          <cell r="A18723" t="str">
            <v>200850091All</v>
          </cell>
          <cell r="B18723">
            <v>20</v>
          </cell>
        </row>
        <row r="18724">
          <cell r="A18724" t="str">
            <v>200870091All</v>
          </cell>
          <cell r="B18724">
            <v>20</v>
          </cell>
        </row>
        <row r="18725">
          <cell r="A18725" t="str">
            <v>200910091All</v>
          </cell>
          <cell r="B18725">
            <v>20</v>
          </cell>
        </row>
        <row r="18726">
          <cell r="A18726" t="str">
            <v>200930091All</v>
          </cell>
          <cell r="B18726">
            <v>20</v>
          </cell>
        </row>
        <row r="18727">
          <cell r="A18727" t="str">
            <v>200950091All</v>
          </cell>
          <cell r="B18727">
            <v>20</v>
          </cell>
        </row>
        <row r="18728">
          <cell r="A18728" t="str">
            <v>200970091All</v>
          </cell>
          <cell r="B18728">
            <v>20</v>
          </cell>
        </row>
        <row r="18729">
          <cell r="A18729" t="str">
            <v>200990091All</v>
          </cell>
          <cell r="B18729">
            <v>20</v>
          </cell>
        </row>
        <row r="18730">
          <cell r="A18730" t="str">
            <v>201010091All</v>
          </cell>
          <cell r="B18730">
            <v>20</v>
          </cell>
        </row>
        <row r="18731">
          <cell r="A18731" t="str">
            <v>201030091All</v>
          </cell>
          <cell r="B18731">
            <v>20</v>
          </cell>
        </row>
        <row r="18732">
          <cell r="A18732" t="str">
            <v>201050091All</v>
          </cell>
          <cell r="B18732">
            <v>20</v>
          </cell>
        </row>
        <row r="18733">
          <cell r="A18733" t="str">
            <v>201070091All</v>
          </cell>
          <cell r="B18733">
            <v>20</v>
          </cell>
        </row>
        <row r="18734">
          <cell r="A18734" t="str">
            <v>201090091All</v>
          </cell>
          <cell r="B18734">
            <v>20</v>
          </cell>
        </row>
        <row r="18735">
          <cell r="A18735" t="str">
            <v>201110091All</v>
          </cell>
          <cell r="B18735">
            <v>20</v>
          </cell>
        </row>
        <row r="18736">
          <cell r="A18736" t="str">
            <v>201170091All</v>
          </cell>
          <cell r="B18736">
            <v>20</v>
          </cell>
        </row>
        <row r="18737">
          <cell r="A18737" t="str">
            <v>201190091All</v>
          </cell>
          <cell r="B18737">
            <v>20</v>
          </cell>
        </row>
        <row r="18738">
          <cell r="A18738" t="str">
            <v>201210091All</v>
          </cell>
          <cell r="B18738">
            <v>20</v>
          </cell>
        </row>
        <row r="18739">
          <cell r="A18739" t="str">
            <v>201250091All</v>
          </cell>
          <cell r="B18739">
            <v>20</v>
          </cell>
        </row>
        <row r="18740">
          <cell r="A18740" t="str">
            <v>201270091All</v>
          </cell>
          <cell r="B18740">
            <v>20</v>
          </cell>
        </row>
        <row r="18741">
          <cell r="A18741" t="str">
            <v>201290091All</v>
          </cell>
          <cell r="B18741">
            <v>20</v>
          </cell>
        </row>
        <row r="18742">
          <cell r="A18742" t="str">
            <v>201310091All</v>
          </cell>
          <cell r="B18742">
            <v>20</v>
          </cell>
        </row>
        <row r="18743">
          <cell r="A18743" t="str">
            <v>201330091All</v>
          </cell>
          <cell r="B18743">
            <v>20</v>
          </cell>
        </row>
        <row r="18744">
          <cell r="A18744" t="str">
            <v>201350091All</v>
          </cell>
          <cell r="B18744">
            <v>20</v>
          </cell>
        </row>
        <row r="18745">
          <cell r="A18745" t="str">
            <v>201390091All</v>
          </cell>
          <cell r="B18745">
            <v>20</v>
          </cell>
        </row>
        <row r="18746">
          <cell r="A18746" t="str">
            <v>201410091All</v>
          </cell>
          <cell r="B18746">
            <v>20</v>
          </cell>
        </row>
        <row r="18747">
          <cell r="A18747" t="str">
            <v>201430091All</v>
          </cell>
          <cell r="B18747">
            <v>20</v>
          </cell>
        </row>
        <row r="18748">
          <cell r="A18748" t="str">
            <v>201470091All</v>
          </cell>
          <cell r="B18748">
            <v>20</v>
          </cell>
        </row>
        <row r="18749">
          <cell r="A18749" t="str">
            <v>201490091All</v>
          </cell>
          <cell r="B18749">
            <v>20</v>
          </cell>
        </row>
        <row r="18750">
          <cell r="A18750" t="str">
            <v>201510091All</v>
          </cell>
          <cell r="B18750">
            <v>20</v>
          </cell>
        </row>
        <row r="18751">
          <cell r="A18751" t="str">
            <v>201550091All</v>
          </cell>
          <cell r="B18751">
            <v>20</v>
          </cell>
        </row>
        <row r="18752">
          <cell r="A18752" t="str">
            <v>201610091All</v>
          </cell>
          <cell r="B18752">
            <v>20</v>
          </cell>
        </row>
        <row r="18753">
          <cell r="A18753" t="str">
            <v>201650091All</v>
          </cell>
          <cell r="B18753">
            <v>20</v>
          </cell>
        </row>
        <row r="18754">
          <cell r="A18754" t="str">
            <v>201710091All</v>
          </cell>
          <cell r="B18754">
            <v>20</v>
          </cell>
        </row>
        <row r="18755">
          <cell r="A18755" t="str">
            <v>201730091All</v>
          </cell>
          <cell r="B18755">
            <v>20</v>
          </cell>
        </row>
        <row r="18756">
          <cell r="A18756" t="str">
            <v>201750091All</v>
          </cell>
          <cell r="B18756">
            <v>20</v>
          </cell>
        </row>
        <row r="18757">
          <cell r="A18757" t="str">
            <v>201770091All</v>
          </cell>
          <cell r="B18757">
            <v>20</v>
          </cell>
        </row>
        <row r="18758">
          <cell r="A18758" t="str">
            <v>201810091All</v>
          </cell>
          <cell r="B18758">
            <v>20</v>
          </cell>
        </row>
        <row r="18759">
          <cell r="A18759" t="str">
            <v>201850091All</v>
          </cell>
          <cell r="B18759">
            <v>20</v>
          </cell>
        </row>
        <row r="18760">
          <cell r="A18760" t="str">
            <v>201870091All</v>
          </cell>
          <cell r="B18760">
            <v>20</v>
          </cell>
        </row>
        <row r="18761">
          <cell r="A18761" t="str">
            <v>201910091All</v>
          </cell>
          <cell r="B18761">
            <v>20</v>
          </cell>
        </row>
        <row r="18762">
          <cell r="A18762" t="str">
            <v>202010091All</v>
          </cell>
          <cell r="B18762">
            <v>20</v>
          </cell>
        </row>
        <row r="18763">
          <cell r="A18763" t="str">
            <v>202050091All</v>
          </cell>
          <cell r="B18763">
            <v>20</v>
          </cell>
        </row>
        <row r="18764">
          <cell r="A18764" t="str">
            <v>202070091All</v>
          </cell>
          <cell r="B18764">
            <v>20</v>
          </cell>
        </row>
        <row r="18765">
          <cell r="A18765" t="str">
            <v>202090091All</v>
          </cell>
          <cell r="B18765">
            <v>20</v>
          </cell>
        </row>
        <row r="18766">
          <cell r="A18766" t="str">
            <v>220610081All</v>
          </cell>
          <cell r="B18766">
            <v>20</v>
          </cell>
        </row>
        <row r="18767">
          <cell r="A18767" t="str">
            <v>400070081All</v>
          </cell>
          <cell r="B18767">
            <v>20</v>
          </cell>
        </row>
        <row r="18768">
          <cell r="A18768" t="str">
            <v>400450081All</v>
          </cell>
          <cell r="B18768">
            <v>20</v>
          </cell>
        </row>
        <row r="18769">
          <cell r="A18769" t="str">
            <v>400590081All</v>
          </cell>
          <cell r="B18769">
            <v>20</v>
          </cell>
        </row>
        <row r="18770">
          <cell r="A18770" t="str">
            <v>400650091Nonirrigated</v>
          </cell>
          <cell r="B18770">
            <v>20</v>
          </cell>
        </row>
        <row r="18771">
          <cell r="A18771" t="str">
            <v>550030081All</v>
          </cell>
          <cell r="B18771">
            <v>20</v>
          </cell>
        </row>
        <row r="18772">
          <cell r="A18772" t="str">
            <v>550370081All</v>
          </cell>
          <cell r="B18772">
            <v>20</v>
          </cell>
        </row>
        <row r="18773">
          <cell r="A18773" t="str">
            <v>051270081All</v>
          </cell>
          <cell r="B18773">
            <v>19</v>
          </cell>
        </row>
        <row r="18774">
          <cell r="A18774" t="str">
            <v>051410081All</v>
          </cell>
          <cell r="B18774">
            <v>19</v>
          </cell>
        </row>
        <row r="18775">
          <cell r="A18775" t="str">
            <v>370050081All</v>
          </cell>
          <cell r="B18775">
            <v>19</v>
          </cell>
        </row>
        <row r="18776">
          <cell r="A18776" t="str">
            <v>370090081All</v>
          </cell>
          <cell r="B18776">
            <v>19</v>
          </cell>
        </row>
        <row r="18777">
          <cell r="A18777" t="str">
            <v>370110081All</v>
          </cell>
          <cell r="B18777">
            <v>19</v>
          </cell>
        </row>
        <row r="18778">
          <cell r="A18778" t="str">
            <v>370430081All</v>
          </cell>
          <cell r="B18778">
            <v>19</v>
          </cell>
        </row>
        <row r="18779">
          <cell r="A18779" t="str">
            <v>370750081All</v>
          </cell>
          <cell r="B18779">
            <v>19</v>
          </cell>
        </row>
        <row r="18780">
          <cell r="A18780" t="str">
            <v>370870081All</v>
          </cell>
          <cell r="B18780">
            <v>19</v>
          </cell>
        </row>
        <row r="18781">
          <cell r="A18781" t="str">
            <v>370990081All</v>
          </cell>
          <cell r="B18781">
            <v>19</v>
          </cell>
        </row>
        <row r="18782">
          <cell r="A18782" t="str">
            <v>371130081All</v>
          </cell>
          <cell r="B18782">
            <v>19</v>
          </cell>
        </row>
        <row r="18783">
          <cell r="A18783" t="str">
            <v>371150081All</v>
          </cell>
          <cell r="B18783">
            <v>19</v>
          </cell>
        </row>
        <row r="18784">
          <cell r="A18784" t="str">
            <v>371210081All</v>
          </cell>
          <cell r="B18784">
            <v>19</v>
          </cell>
        </row>
        <row r="18785">
          <cell r="A18785" t="str">
            <v>371730081All</v>
          </cell>
          <cell r="B18785">
            <v>19</v>
          </cell>
        </row>
        <row r="18786">
          <cell r="A18786" t="str">
            <v>371990081All</v>
          </cell>
          <cell r="B18786">
            <v>19</v>
          </cell>
        </row>
        <row r="18787">
          <cell r="A18787" t="str">
            <v>460190081All</v>
          </cell>
          <cell r="B18787">
            <v>18.2</v>
          </cell>
        </row>
        <row r="18788">
          <cell r="A18788" t="str">
            <v>460810081All</v>
          </cell>
          <cell r="B18788">
            <v>18.2</v>
          </cell>
        </row>
        <row r="18789">
          <cell r="A18789" t="str">
            <v>460930081All</v>
          </cell>
          <cell r="B18789">
            <v>18.2</v>
          </cell>
        </row>
        <row r="18790">
          <cell r="A18790" t="str">
            <v>461050081All</v>
          </cell>
          <cell r="B18790">
            <v>18.2</v>
          </cell>
        </row>
        <row r="18791">
          <cell r="A18791" t="str">
            <v>515700081All</v>
          </cell>
          <cell r="B18791">
            <v>18.2</v>
          </cell>
        </row>
        <row r="18792">
          <cell r="A18792" t="str">
            <v>515900081All</v>
          </cell>
          <cell r="B18792">
            <v>18.2</v>
          </cell>
        </row>
        <row r="18793">
          <cell r="A18793" t="str">
            <v>050090081All</v>
          </cell>
          <cell r="B18793">
            <v>18</v>
          </cell>
        </row>
        <row r="18794">
          <cell r="A18794" t="str">
            <v>060910011All</v>
          </cell>
          <cell r="B18794">
            <v>18</v>
          </cell>
        </row>
        <row r="18795">
          <cell r="A18795" t="str">
            <v>080050091All</v>
          </cell>
          <cell r="B18795">
            <v>18</v>
          </cell>
        </row>
        <row r="18796">
          <cell r="A18796" t="str">
            <v>290910081All</v>
          </cell>
          <cell r="B18796">
            <v>18</v>
          </cell>
        </row>
        <row r="18797">
          <cell r="A18797" t="str">
            <v>311230016Nonirrigated</v>
          </cell>
          <cell r="B18797">
            <v>18</v>
          </cell>
        </row>
        <row r="18798">
          <cell r="A18798" t="str">
            <v>380010051All</v>
          </cell>
          <cell r="B18798">
            <v>18</v>
          </cell>
        </row>
        <row r="18799">
          <cell r="A18799" t="str">
            <v>380030051All</v>
          </cell>
          <cell r="B18799">
            <v>18</v>
          </cell>
        </row>
        <row r="18800">
          <cell r="A18800" t="str">
            <v>380050051All</v>
          </cell>
          <cell r="B18800">
            <v>18</v>
          </cell>
        </row>
        <row r="18801">
          <cell r="A18801" t="str">
            <v>380070051All</v>
          </cell>
          <cell r="B18801">
            <v>18</v>
          </cell>
        </row>
        <row r="18802">
          <cell r="A18802" t="str">
            <v>380090051All</v>
          </cell>
          <cell r="B18802">
            <v>18</v>
          </cell>
        </row>
        <row r="18803">
          <cell r="A18803" t="str">
            <v>380110051All</v>
          </cell>
          <cell r="B18803">
            <v>18</v>
          </cell>
        </row>
        <row r="18804">
          <cell r="A18804" t="str">
            <v>380130051All</v>
          </cell>
          <cell r="B18804">
            <v>18</v>
          </cell>
        </row>
        <row r="18805">
          <cell r="A18805" t="str">
            <v>380150051All</v>
          </cell>
          <cell r="B18805">
            <v>18</v>
          </cell>
        </row>
        <row r="18806">
          <cell r="A18806" t="str">
            <v>380170051All</v>
          </cell>
          <cell r="B18806">
            <v>18</v>
          </cell>
        </row>
        <row r="18807">
          <cell r="A18807" t="str">
            <v>380190051All</v>
          </cell>
          <cell r="B18807">
            <v>18</v>
          </cell>
        </row>
        <row r="18808">
          <cell r="A18808" t="str">
            <v>380210051All</v>
          </cell>
          <cell r="B18808">
            <v>18</v>
          </cell>
        </row>
        <row r="18809">
          <cell r="A18809" t="str">
            <v>380230051All</v>
          </cell>
          <cell r="B18809">
            <v>18</v>
          </cell>
        </row>
        <row r="18810">
          <cell r="A18810" t="str">
            <v>380250051All</v>
          </cell>
          <cell r="B18810">
            <v>18</v>
          </cell>
        </row>
        <row r="18811">
          <cell r="A18811" t="str">
            <v>380270051All</v>
          </cell>
          <cell r="B18811">
            <v>18</v>
          </cell>
        </row>
        <row r="18812">
          <cell r="A18812" t="str">
            <v>380290051All</v>
          </cell>
          <cell r="B18812">
            <v>18</v>
          </cell>
        </row>
        <row r="18813">
          <cell r="A18813" t="str">
            <v>380310051All</v>
          </cell>
          <cell r="B18813">
            <v>18</v>
          </cell>
        </row>
        <row r="18814">
          <cell r="A18814" t="str">
            <v>380330051All</v>
          </cell>
          <cell r="B18814">
            <v>18</v>
          </cell>
        </row>
        <row r="18815">
          <cell r="A18815" t="str">
            <v>380350051All</v>
          </cell>
          <cell r="B18815">
            <v>18</v>
          </cell>
        </row>
        <row r="18816">
          <cell r="A18816" t="str">
            <v>380370051All</v>
          </cell>
          <cell r="B18816">
            <v>18</v>
          </cell>
        </row>
        <row r="18817">
          <cell r="A18817" t="str">
            <v>380390051All</v>
          </cell>
          <cell r="B18817">
            <v>18</v>
          </cell>
        </row>
        <row r="18818">
          <cell r="A18818" t="str">
            <v>380410051All</v>
          </cell>
          <cell r="B18818">
            <v>18</v>
          </cell>
        </row>
        <row r="18819">
          <cell r="A18819" t="str">
            <v>380430051All</v>
          </cell>
          <cell r="B18819">
            <v>18</v>
          </cell>
        </row>
        <row r="18820">
          <cell r="A18820" t="str">
            <v>380450051All</v>
          </cell>
          <cell r="B18820">
            <v>18</v>
          </cell>
        </row>
        <row r="18821">
          <cell r="A18821" t="str">
            <v>380470051All</v>
          </cell>
          <cell r="B18821">
            <v>18</v>
          </cell>
        </row>
        <row r="18822">
          <cell r="A18822" t="str">
            <v>380490051All</v>
          </cell>
          <cell r="B18822">
            <v>18</v>
          </cell>
        </row>
        <row r="18823">
          <cell r="A18823" t="str">
            <v>380510051All</v>
          </cell>
          <cell r="B18823">
            <v>18</v>
          </cell>
        </row>
        <row r="18824">
          <cell r="A18824" t="str">
            <v>380530051All</v>
          </cell>
          <cell r="B18824">
            <v>18</v>
          </cell>
        </row>
        <row r="18825">
          <cell r="A18825" t="str">
            <v>380550051All</v>
          </cell>
          <cell r="B18825">
            <v>18</v>
          </cell>
        </row>
        <row r="18826">
          <cell r="A18826" t="str">
            <v>380570051All</v>
          </cell>
          <cell r="B18826">
            <v>18</v>
          </cell>
        </row>
        <row r="18827">
          <cell r="A18827" t="str">
            <v>380590051All</v>
          </cell>
          <cell r="B18827">
            <v>18</v>
          </cell>
        </row>
        <row r="18828">
          <cell r="A18828" t="str">
            <v>380610051All</v>
          </cell>
          <cell r="B18828">
            <v>18</v>
          </cell>
        </row>
        <row r="18829">
          <cell r="A18829" t="str">
            <v>380630051All</v>
          </cell>
          <cell r="B18829">
            <v>18</v>
          </cell>
        </row>
        <row r="18830">
          <cell r="A18830" t="str">
            <v>380650051All</v>
          </cell>
          <cell r="B18830">
            <v>18</v>
          </cell>
        </row>
        <row r="18831">
          <cell r="A18831" t="str">
            <v>380670051All</v>
          </cell>
          <cell r="B18831">
            <v>18</v>
          </cell>
        </row>
        <row r="18832">
          <cell r="A18832" t="str">
            <v>380690051All</v>
          </cell>
          <cell r="B18832">
            <v>18</v>
          </cell>
        </row>
        <row r="18833">
          <cell r="A18833" t="str">
            <v>380710051All</v>
          </cell>
          <cell r="B18833">
            <v>18</v>
          </cell>
        </row>
        <row r="18834">
          <cell r="A18834" t="str">
            <v>380730051All</v>
          </cell>
          <cell r="B18834">
            <v>18</v>
          </cell>
        </row>
        <row r="18835">
          <cell r="A18835" t="str">
            <v>380750051All</v>
          </cell>
          <cell r="B18835">
            <v>18</v>
          </cell>
        </row>
        <row r="18836">
          <cell r="A18836" t="str">
            <v>380770051All</v>
          </cell>
          <cell r="B18836">
            <v>18</v>
          </cell>
        </row>
        <row r="18837">
          <cell r="A18837" t="str">
            <v>380790051All</v>
          </cell>
          <cell r="B18837">
            <v>18</v>
          </cell>
        </row>
        <row r="18838">
          <cell r="A18838" t="str">
            <v>380810051All</v>
          </cell>
          <cell r="B18838">
            <v>18</v>
          </cell>
        </row>
        <row r="18839">
          <cell r="A18839" t="str">
            <v>380830051All</v>
          </cell>
          <cell r="B18839">
            <v>18</v>
          </cell>
        </row>
        <row r="18840">
          <cell r="A18840" t="str">
            <v>380850051All</v>
          </cell>
          <cell r="B18840">
            <v>18</v>
          </cell>
        </row>
        <row r="18841">
          <cell r="A18841" t="str">
            <v>380870051All</v>
          </cell>
          <cell r="B18841">
            <v>18</v>
          </cell>
        </row>
        <row r="18842">
          <cell r="A18842" t="str">
            <v>380890051All</v>
          </cell>
          <cell r="B18842">
            <v>18</v>
          </cell>
        </row>
        <row r="18843">
          <cell r="A18843" t="str">
            <v>380910051All</v>
          </cell>
          <cell r="B18843">
            <v>18</v>
          </cell>
        </row>
        <row r="18844">
          <cell r="A18844" t="str">
            <v>380930051All</v>
          </cell>
          <cell r="B18844">
            <v>18</v>
          </cell>
        </row>
        <row r="18845">
          <cell r="A18845" t="str">
            <v>380950051All</v>
          </cell>
          <cell r="B18845">
            <v>18</v>
          </cell>
        </row>
        <row r="18846">
          <cell r="A18846" t="str">
            <v>380970051All</v>
          </cell>
          <cell r="B18846">
            <v>18</v>
          </cell>
        </row>
        <row r="18847">
          <cell r="A18847" t="str">
            <v>380990051All</v>
          </cell>
          <cell r="B18847">
            <v>18</v>
          </cell>
        </row>
        <row r="18848">
          <cell r="A18848" t="str">
            <v>381010051All</v>
          </cell>
          <cell r="B18848">
            <v>18</v>
          </cell>
        </row>
        <row r="18849">
          <cell r="A18849" t="str">
            <v>381030051All</v>
          </cell>
          <cell r="B18849">
            <v>18</v>
          </cell>
        </row>
        <row r="18850">
          <cell r="A18850" t="str">
            <v>381050051All</v>
          </cell>
          <cell r="B18850">
            <v>18</v>
          </cell>
        </row>
        <row r="18851">
          <cell r="A18851" t="str">
            <v>400310081All</v>
          </cell>
          <cell r="B18851">
            <v>18</v>
          </cell>
        </row>
        <row r="18852">
          <cell r="A18852" t="str">
            <v>550070081All</v>
          </cell>
          <cell r="B18852">
            <v>18</v>
          </cell>
        </row>
        <row r="18853">
          <cell r="A18853" t="str">
            <v>550310081All</v>
          </cell>
          <cell r="B18853">
            <v>18</v>
          </cell>
        </row>
        <row r="18854">
          <cell r="A18854" t="str">
            <v>130530081All</v>
          </cell>
          <cell r="B18854">
            <v>17.966666666666665</v>
          </cell>
        </row>
        <row r="18855">
          <cell r="A18855" t="str">
            <v>130970081All</v>
          </cell>
          <cell r="B18855">
            <v>17.966666666666665</v>
          </cell>
        </row>
        <row r="18856">
          <cell r="A18856" t="str">
            <v>131450081All</v>
          </cell>
          <cell r="B18856">
            <v>17.966666666666665</v>
          </cell>
        </row>
        <row r="18857">
          <cell r="A18857" t="str">
            <v>132150081All</v>
          </cell>
          <cell r="B18857">
            <v>17.966666666666665</v>
          </cell>
        </row>
        <row r="18858">
          <cell r="A18858" t="str">
            <v>132630081All</v>
          </cell>
          <cell r="B18858">
            <v>17.966666666666665</v>
          </cell>
        </row>
        <row r="18859">
          <cell r="A18859" t="str">
            <v>132850081All</v>
          </cell>
          <cell r="B18859">
            <v>17.966666666666665</v>
          </cell>
        </row>
        <row r="18860">
          <cell r="A18860" t="str">
            <v>132930081All</v>
          </cell>
          <cell r="B18860">
            <v>17.966666666666665</v>
          </cell>
        </row>
        <row r="18861">
          <cell r="A18861" t="str">
            <v>461130051All</v>
          </cell>
          <cell r="B18861">
            <v>17.5</v>
          </cell>
        </row>
        <row r="18862">
          <cell r="A18862" t="str">
            <v>051130081All</v>
          </cell>
          <cell r="B18862">
            <v>17</v>
          </cell>
        </row>
        <row r="18863">
          <cell r="A18863" t="str">
            <v>400290081All</v>
          </cell>
          <cell r="B18863">
            <v>17</v>
          </cell>
        </row>
        <row r="18864">
          <cell r="A18864" t="str">
            <v>460630081All</v>
          </cell>
          <cell r="B18864">
            <v>16.88</v>
          </cell>
        </row>
        <row r="18865">
          <cell r="A18865" t="str">
            <v>460310081All</v>
          </cell>
          <cell r="B18865">
            <v>16.8</v>
          </cell>
        </row>
        <row r="18866">
          <cell r="A18866" t="str">
            <v>460410081All</v>
          </cell>
          <cell r="B18866">
            <v>16.8</v>
          </cell>
        </row>
        <row r="18867">
          <cell r="A18867" t="str">
            <v>461370081All</v>
          </cell>
          <cell r="B18867">
            <v>16.8</v>
          </cell>
        </row>
        <row r="18868">
          <cell r="A18868" t="str">
            <v>050610081All</v>
          </cell>
          <cell r="B18868">
            <v>16</v>
          </cell>
        </row>
        <row r="18869">
          <cell r="A18869" t="str">
            <v>050970081All</v>
          </cell>
          <cell r="B18869">
            <v>16</v>
          </cell>
        </row>
        <row r="18870">
          <cell r="A18870" t="str">
            <v>051010081All</v>
          </cell>
          <cell r="B18870">
            <v>16</v>
          </cell>
        </row>
        <row r="18871">
          <cell r="A18871" t="str">
            <v>051090081All</v>
          </cell>
          <cell r="B18871">
            <v>16</v>
          </cell>
        </row>
        <row r="18872">
          <cell r="A18872" t="str">
            <v>060390016Nonirrigated</v>
          </cell>
          <cell r="B18872">
            <v>16</v>
          </cell>
        </row>
        <row r="18873">
          <cell r="A18873" t="str">
            <v>050150081All</v>
          </cell>
          <cell r="B18873">
            <v>15</v>
          </cell>
        </row>
        <row r="18874">
          <cell r="A18874" t="str">
            <v>050870081All</v>
          </cell>
          <cell r="B18874">
            <v>15</v>
          </cell>
        </row>
        <row r="18875">
          <cell r="A18875" t="str">
            <v>050990081All</v>
          </cell>
          <cell r="B18875">
            <v>15</v>
          </cell>
        </row>
        <row r="18876">
          <cell r="A18876" t="str">
            <v>051430081All</v>
          </cell>
          <cell r="B18876">
            <v>15</v>
          </cell>
        </row>
        <row r="18877">
          <cell r="A18877" t="str">
            <v>311230051Nonirrigated</v>
          </cell>
          <cell r="B18877">
            <v>15</v>
          </cell>
        </row>
        <row r="18878">
          <cell r="A18878" t="str">
            <v>350330011All</v>
          </cell>
          <cell r="B18878">
            <v>15</v>
          </cell>
        </row>
        <row r="18879">
          <cell r="A18879" t="str">
            <v>380570081All</v>
          </cell>
          <cell r="B18879">
            <v>15</v>
          </cell>
        </row>
        <row r="18880">
          <cell r="A18880" t="str">
            <v>401270081All</v>
          </cell>
          <cell r="B18880">
            <v>15</v>
          </cell>
        </row>
        <row r="18881">
          <cell r="A18881" t="str">
            <v>050390081All</v>
          </cell>
          <cell r="B18881">
            <v>14</v>
          </cell>
        </row>
        <row r="18882">
          <cell r="A18882" t="str">
            <v>080330016Nonirrigated</v>
          </cell>
          <cell r="B18882">
            <v>14</v>
          </cell>
        </row>
        <row r="18883">
          <cell r="A18883" t="str">
            <v>160190031All</v>
          </cell>
          <cell r="B18883">
            <v>14</v>
          </cell>
        </row>
        <row r="18884">
          <cell r="A18884" t="str">
            <v>160410031All</v>
          </cell>
          <cell r="B18884">
            <v>14</v>
          </cell>
        </row>
        <row r="18885">
          <cell r="A18885" t="str">
            <v>310130051Nonirrigated</v>
          </cell>
          <cell r="B18885">
            <v>14</v>
          </cell>
        </row>
        <row r="18886">
          <cell r="A18886" t="str">
            <v>360510031All</v>
          </cell>
          <cell r="B18886">
            <v>14</v>
          </cell>
        </row>
        <row r="18887">
          <cell r="A18887" t="str">
            <v>361230031All</v>
          </cell>
          <cell r="B18887">
            <v>14</v>
          </cell>
        </row>
        <row r="18888">
          <cell r="A18888" t="str">
            <v>460070081All</v>
          </cell>
          <cell r="B18888">
            <v>13.3</v>
          </cell>
        </row>
        <row r="18889">
          <cell r="A18889" t="str">
            <v>460330081All</v>
          </cell>
          <cell r="B18889">
            <v>13.3</v>
          </cell>
        </row>
        <row r="18890">
          <cell r="A18890" t="str">
            <v>460470081All</v>
          </cell>
          <cell r="B18890">
            <v>13.3</v>
          </cell>
        </row>
        <row r="18891">
          <cell r="A18891" t="str">
            <v>460550081All</v>
          </cell>
          <cell r="B18891">
            <v>13.3</v>
          </cell>
        </row>
        <row r="18892">
          <cell r="A18892" t="str">
            <v>460710081All</v>
          </cell>
          <cell r="B18892">
            <v>13.3</v>
          </cell>
        </row>
        <row r="18893">
          <cell r="A18893" t="str">
            <v>460750081All</v>
          </cell>
          <cell r="B18893">
            <v>13.3</v>
          </cell>
        </row>
        <row r="18894">
          <cell r="A18894" t="str">
            <v>460950081All</v>
          </cell>
          <cell r="B18894">
            <v>13.3</v>
          </cell>
        </row>
        <row r="18895">
          <cell r="A18895" t="str">
            <v>461030081All</v>
          </cell>
          <cell r="B18895">
            <v>13.3</v>
          </cell>
        </row>
        <row r="18896">
          <cell r="A18896" t="str">
            <v>461130081All</v>
          </cell>
          <cell r="B18896">
            <v>13.3</v>
          </cell>
        </row>
        <row r="18897">
          <cell r="A18897" t="str">
            <v>461170081All</v>
          </cell>
          <cell r="B18897">
            <v>13.3</v>
          </cell>
        </row>
        <row r="18898">
          <cell r="A18898" t="str">
            <v>051030081All</v>
          </cell>
          <cell r="B18898">
            <v>13</v>
          </cell>
        </row>
        <row r="18899">
          <cell r="A18899" t="str">
            <v>060030011All</v>
          </cell>
          <cell r="B18899">
            <v>13</v>
          </cell>
        </row>
        <row r="18900">
          <cell r="A18900" t="str">
            <v>060270011All</v>
          </cell>
          <cell r="B18900">
            <v>13</v>
          </cell>
        </row>
        <row r="18901">
          <cell r="A18901" t="str">
            <v>060510011All</v>
          </cell>
          <cell r="B18901">
            <v>13</v>
          </cell>
        </row>
        <row r="18902">
          <cell r="A18902" t="str">
            <v>081230051All</v>
          </cell>
          <cell r="B18902">
            <v>13</v>
          </cell>
        </row>
        <row r="18903">
          <cell r="A18903" t="str">
            <v>270010031All</v>
          </cell>
          <cell r="B18903">
            <v>13</v>
          </cell>
        </row>
        <row r="18904">
          <cell r="A18904" t="str">
            <v>270050031All</v>
          </cell>
          <cell r="B18904">
            <v>13</v>
          </cell>
        </row>
        <row r="18905">
          <cell r="A18905" t="str">
            <v>270290031All</v>
          </cell>
          <cell r="B18905">
            <v>13</v>
          </cell>
        </row>
        <row r="18906">
          <cell r="A18906" t="str">
            <v>270350031All</v>
          </cell>
          <cell r="B18906">
            <v>13</v>
          </cell>
        </row>
        <row r="18907">
          <cell r="A18907" t="str">
            <v>270810031All</v>
          </cell>
          <cell r="B18907">
            <v>13</v>
          </cell>
        </row>
        <row r="18908">
          <cell r="A18908" t="str">
            <v>270870031All</v>
          </cell>
          <cell r="B18908">
            <v>13</v>
          </cell>
        </row>
        <row r="18909">
          <cell r="A18909" t="str">
            <v>270970031All</v>
          </cell>
          <cell r="B18909">
            <v>13</v>
          </cell>
        </row>
        <row r="18910">
          <cell r="A18910" t="str">
            <v>271200031All</v>
          </cell>
          <cell r="B18910">
            <v>13</v>
          </cell>
        </row>
        <row r="18911">
          <cell r="A18911" t="str">
            <v>271430031All</v>
          </cell>
          <cell r="B18911">
            <v>13</v>
          </cell>
        </row>
        <row r="18912">
          <cell r="A18912" t="str">
            <v>271570031All</v>
          </cell>
          <cell r="B18912">
            <v>13</v>
          </cell>
        </row>
        <row r="18913">
          <cell r="A18913" t="str">
            <v>380010081All</v>
          </cell>
          <cell r="B18913">
            <v>13</v>
          </cell>
        </row>
        <row r="18914">
          <cell r="A18914" t="str">
            <v>380070081All</v>
          </cell>
          <cell r="B18914">
            <v>13</v>
          </cell>
        </row>
        <row r="18915">
          <cell r="A18915" t="str">
            <v>380110081All</v>
          </cell>
          <cell r="B18915">
            <v>13</v>
          </cell>
        </row>
        <row r="18916">
          <cell r="A18916" t="str">
            <v>380330081All</v>
          </cell>
          <cell r="B18916">
            <v>13</v>
          </cell>
        </row>
        <row r="18917">
          <cell r="A18917" t="str">
            <v>380370081All</v>
          </cell>
          <cell r="B18917">
            <v>13</v>
          </cell>
        </row>
        <row r="18918">
          <cell r="A18918" t="str">
            <v>380410081All</v>
          </cell>
          <cell r="B18918">
            <v>13</v>
          </cell>
        </row>
        <row r="18919">
          <cell r="A18919" t="str">
            <v>380850081All</v>
          </cell>
          <cell r="B18919">
            <v>13</v>
          </cell>
        </row>
        <row r="18920">
          <cell r="A18920" t="str">
            <v>380870081All</v>
          </cell>
          <cell r="B18920">
            <v>13</v>
          </cell>
        </row>
        <row r="18921">
          <cell r="A18921" t="str">
            <v>380890081All</v>
          </cell>
          <cell r="B18921">
            <v>13</v>
          </cell>
        </row>
        <row r="18922">
          <cell r="A18922" t="str">
            <v>410450031All</v>
          </cell>
          <cell r="B18922">
            <v>13</v>
          </cell>
        </row>
        <row r="18923">
          <cell r="A18923" t="str">
            <v>450650081All</v>
          </cell>
          <cell r="B18923">
            <v>13</v>
          </cell>
        </row>
        <row r="18924">
          <cell r="A18924" t="str">
            <v>060290016Nonirrigated</v>
          </cell>
          <cell r="B18924">
            <v>12</v>
          </cell>
        </row>
        <row r="18925">
          <cell r="A18925" t="str">
            <v>290910011All</v>
          </cell>
          <cell r="B18925">
            <v>12</v>
          </cell>
        </row>
        <row r="18926">
          <cell r="A18926" t="str">
            <v>300150031All</v>
          </cell>
          <cell r="B18926">
            <v>12</v>
          </cell>
        </row>
        <row r="18927">
          <cell r="A18927" t="str">
            <v>300210031All</v>
          </cell>
          <cell r="B18927">
            <v>12</v>
          </cell>
        </row>
        <row r="18928">
          <cell r="A18928" t="str">
            <v>300330031All</v>
          </cell>
          <cell r="B18928">
            <v>12</v>
          </cell>
        </row>
        <row r="18929">
          <cell r="A18929" t="str">
            <v>300350031All</v>
          </cell>
          <cell r="B18929">
            <v>12</v>
          </cell>
        </row>
        <row r="18930">
          <cell r="A18930" t="str">
            <v>300410031All</v>
          </cell>
          <cell r="B18930">
            <v>12</v>
          </cell>
        </row>
        <row r="18931">
          <cell r="A18931" t="str">
            <v>300510031All</v>
          </cell>
          <cell r="B18931">
            <v>12</v>
          </cell>
        </row>
        <row r="18932">
          <cell r="A18932" t="str">
            <v>300550031All</v>
          </cell>
          <cell r="B18932">
            <v>12</v>
          </cell>
        </row>
        <row r="18933">
          <cell r="A18933" t="str">
            <v>300710031All</v>
          </cell>
          <cell r="B18933">
            <v>12</v>
          </cell>
        </row>
        <row r="18934">
          <cell r="A18934" t="str">
            <v>300730031All</v>
          </cell>
          <cell r="B18934">
            <v>12</v>
          </cell>
        </row>
        <row r="18935">
          <cell r="A18935" t="str">
            <v>300830031All</v>
          </cell>
          <cell r="B18935">
            <v>12</v>
          </cell>
        </row>
        <row r="18936">
          <cell r="A18936" t="str">
            <v>300990031All</v>
          </cell>
          <cell r="B18936">
            <v>12</v>
          </cell>
        </row>
        <row r="18937">
          <cell r="A18937" t="str">
            <v>301010031All</v>
          </cell>
          <cell r="B18937">
            <v>12</v>
          </cell>
        </row>
        <row r="18938">
          <cell r="A18938" t="str">
            <v>450270031All</v>
          </cell>
          <cell r="B18938">
            <v>12</v>
          </cell>
        </row>
        <row r="18939">
          <cell r="A18939" t="str">
            <v>450430031All</v>
          </cell>
          <cell r="B18939">
            <v>12</v>
          </cell>
        </row>
        <row r="18940">
          <cell r="A18940" t="str">
            <v>450510031All</v>
          </cell>
          <cell r="B18940">
            <v>12</v>
          </cell>
        </row>
        <row r="18941">
          <cell r="A18941" t="str">
            <v>450790031All</v>
          </cell>
          <cell r="B18941">
            <v>12</v>
          </cell>
        </row>
        <row r="18942">
          <cell r="A18942" t="str">
            <v>450850031All</v>
          </cell>
          <cell r="B18942">
            <v>12</v>
          </cell>
        </row>
        <row r="18943">
          <cell r="A18943" t="str">
            <v>450890031All</v>
          </cell>
          <cell r="B18943">
            <v>12</v>
          </cell>
        </row>
        <row r="18944">
          <cell r="A18944" t="str">
            <v>460910031All</v>
          </cell>
          <cell r="B18944">
            <v>11.4</v>
          </cell>
        </row>
        <row r="18945">
          <cell r="A18945" t="str">
            <v>461090031All</v>
          </cell>
          <cell r="B18945">
            <v>11.4</v>
          </cell>
        </row>
        <row r="18946">
          <cell r="A18946" t="str">
            <v>461370031All</v>
          </cell>
          <cell r="B18946">
            <v>11.4</v>
          </cell>
        </row>
        <row r="18947">
          <cell r="A18947" t="str">
            <v>230010031All</v>
          </cell>
          <cell r="B18947">
            <v>11.2</v>
          </cell>
        </row>
        <row r="18948">
          <cell r="A18948" t="str">
            <v>230020031All</v>
          </cell>
          <cell r="B18948">
            <v>11.2</v>
          </cell>
        </row>
        <row r="18949">
          <cell r="A18949" t="str">
            <v>230030031All</v>
          </cell>
          <cell r="B18949">
            <v>11.2</v>
          </cell>
        </row>
        <row r="18950">
          <cell r="A18950" t="str">
            <v>230040031All</v>
          </cell>
          <cell r="B18950">
            <v>11.2</v>
          </cell>
        </row>
        <row r="18951">
          <cell r="A18951" t="str">
            <v>230050031All</v>
          </cell>
          <cell r="B18951">
            <v>11.2</v>
          </cell>
        </row>
        <row r="18952">
          <cell r="A18952" t="str">
            <v>230070031All</v>
          </cell>
          <cell r="B18952">
            <v>11.2</v>
          </cell>
        </row>
        <row r="18953">
          <cell r="A18953" t="str">
            <v>230090031All</v>
          </cell>
          <cell r="B18953">
            <v>11.2</v>
          </cell>
        </row>
        <row r="18954">
          <cell r="A18954" t="str">
            <v>230110031All</v>
          </cell>
          <cell r="B18954">
            <v>11.2</v>
          </cell>
        </row>
        <row r="18955">
          <cell r="A18955" t="str">
            <v>230130031All</v>
          </cell>
          <cell r="B18955">
            <v>11.2</v>
          </cell>
        </row>
        <row r="18956">
          <cell r="A18956" t="str">
            <v>230150031All</v>
          </cell>
          <cell r="B18956">
            <v>11.2</v>
          </cell>
        </row>
        <row r="18957">
          <cell r="A18957" t="str">
            <v>230170031All</v>
          </cell>
          <cell r="B18957">
            <v>11.2</v>
          </cell>
        </row>
        <row r="18958">
          <cell r="A18958" t="str">
            <v>230190031All</v>
          </cell>
          <cell r="B18958">
            <v>11.2</v>
          </cell>
        </row>
        <row r="18959">
          <cell r="A18959" t="str">
            <v>230210031All</v>
          </cell>
          <cell r="B18959">
            <v>11.2</v>
          </cell>
        </row>
        <row r="18960">
          <cell r="A18960" t="str">
            <v>230230031All</v>
          </cell>
          <cell r="B18960">
            <v>11.2</v>
          </cell>
        </row>
        <row r="18961">
          <cell r="A18961" t="str">
            <v>230250031All</v>
          </cell>
          <cell r="B18961">
            <v>11.2</v>
          </cell>
        </row>
        <row r="18962">
          <cell r="A18962" t="str">
            <v>230270031All</v>
          </cell>
          <cell r="B18962">
            <v>11.2</v>
          </cell>
        </row>
        <row r="18963">
          <cell r="A18963" t="str">
            <v>230290031All</v>
          </cell>
          <cell r="B18963">
            <v>11.2</v>
          </cell>
        </row>
        <row r="18964">
          <cell r="A18964" t="str">
            <v>230310031All</v>
          </cell>
          <cell r="B18964">
            <v>11.2</v>
          </cell>
        </row>
        <row r="18965">
          <cell r="A18965" t="str">
            <v>460190031All</v>
          </cell>
          <cell r="B18965">
            <v>11.2</v>
          </cell>
        </row>
        <row r="18966">
          <cell r="A18966" t="str">
            <v>460630051All</v>
          </cell>
          <cell r="B18966">
            <v>11.2</v>
          </cell>
        </row>
        <row r="18967">
          <cell r="A18967" t="str">
            <v>460810051All</v>
          </cell>
          <cell r="B18967">
            <v>11.2</v>
          </cell>
        </row>
        <row r="18968">
          <cell r="A18968" t="str">
            <v>190930031All</v>
          </cell>
          <cell r="B18968">
            <v>11</v>
          </cell>
        </row>
        <row r="18969">
          <cell r="A18969" t="str">
            <v>191930031All</v>
          </cell>
          <cell r="B18969">
            <v>11</v>
          </cell>
        </row>
        <row r="18970">
          <cell r="A18970" t="str">
            <v>290290011All</v>
          </cell>
          <cell r="B18970">
            <v>11</v>
          </cell>
        </row>
        <row r="18971">
          <cell r="A18971" t="str">
            <v>290350011All</v>
          </cell>
          <cell r="B18971">
            <v>11</v>
          </cell>
        </row>
        <row r="18972">
          <cell r="A18972" t="str">
            <v>290590011All</v>
          </cell>
          <cell r="B18972">
            <v>11</v>
          </cell>
        </row>
        <row r="18973">
          <cell r="A18973" t="str">
            <v>290650011All</v>
          </cell>
          <cell r="B18973">
            <v>11</v>
          </cell>
        </row>
        <row r="18974">
          <cell r="A18974" t="str">
            <v>290670011All</v>
          </cell>
          <cell r="B18974">
            <v>11</v>
          </cell>
        </row>
        <row r="18975">
          <cell r="A18975" t="str">
            <v>290930011All</v>
          </cell>
          <cell r="B18975">
            <v>11</v>
          </cell>
        </row>
        <row r="18976">
          <cell r="A18976" t="str">
            <v>291490011All</v>
          </cell>
          <cell r="B18976">
            <v>11</v>
          </cell>
        </row>
        <row r="18977">
          <cell r="A18977" t="str">
            <v>291530011All</v>
          </cell>
          <cell r="B18977">
            <v>11</v>
          </cell>
        </row>
        <row r="18978">
          <cell r="A18978" t="str">
            <v>291610011All</v>
          </cell>
          <cell r="B18978">
            <v>11</v>
          </cell>
        </row>
        <row r="18979">
          <cell r="A18979" t="str">
            <v>291690011All</v>
          </cell>
          <cell r="B18979">
            <v>11</v>
          </cell>
        </row>
        <row r="18980">
          <cell r="A18980" t="str">
            <v>291790011All</v>
          </cell>
          <cell r="B18980">
            <v>11</v>
          </cell>
        </row>
        <row r="18981">
          <cell r="A18981" t="str">
            <v>292030011All</v>
          </cell>
          <cell r="B18981">
            <v>11</v>
          </cell>
        </row>
        <row r="18982">
          <cell r="A18982" t="str">
            <v>292090011All</v>
          </cell>
          <cell r="B18982">
            <v>11</v>
          </cell>
        </row>
        <row r="18983">
          <cell r="A18983" t="str">
            <v>292130011All</v>
          </cell>
          <cell r="B18983">
            <v>11</v>
          </cell>
        </row>
        <row r="18984">
          <cell r="A18984" t="str">
            <v>292210011All</v>
          </cell>
          <cell r="B18984">
            <v>11</v>
          </cell>
        </row>
        <row r="18985">
          <cell r="A18985" t="str">
            <v>292290011All</v>
          </cell>
          <cell r="B18985">
            <v>11</v>
          </cell>
        </row>
        <row r="18986">
          <cell r="A18986" t="str">
            <v>295100011All</v>
          </cell>
          <cell r="B18986">
            <v>11</v>
          </cell>
        </row>
        <row r="18987">
          <cell r="A18987" t="str">
            <v>350110011All</v>
          </cell>
          <cell r="B18987">
            <v>11</v>
          </cell>
        </row>
        <row r="18988">
          <cell r="A18988" t="str">
            <v>350190011All</v>
          </cell>
          <cell r="B18988">
            <v>11</v>
          </cell>
        </row>
        <row r="18989">
          <cell r="A18989" t="str">
            <v>400050081All</v>
          </cell>
          <cell r="B18989">
            <v>11</v>
          </cell>
        </row>
        <row r="18990">
          <cell r="A18990" t="str">
            <v>400190081All</v>
          </cell>
          <cell r="B18990">
            <v>11</v>
          </cell>
        </row>
        <row r="18991">
          <cell r="A18991" t="str">
            <v>400670081All</v>
          </cell>
          <cell r="B18991">
            <v>11</v>
          </cell>
        </row>
        <row r="18992">
          <cell r="A18992" t="str">
            <v>400770081All</v>
          </cell>
          <cell r="B18992">
            <v>11</v>
          </cell>
        </row>
        <row r="18993">
          <cell r="A18993" t="str">
            <v>401370081All</v>
          </cell>
          <cell r="B18993">
            <v>11</v>
          </cell>
        </row>
        <row r="18994">
          <cell r="A18994" t="str">
            <v>460270078All</v>
          </cell>
          <cell r="B18994">
            <v>10.5</v>
          </cell>
        </row>
        <row r="18995">
          <cell r="A18995" t="str">
            <v>200130031All</v>
          </cell>
          <cell r="B18995">
            <v>10</v>
          </cell>
        </row>
        <row r="18996">
          <cell r="A18996" t="str">
            <v>200230031All</v>
          </cell>
          <cell r="B18996">
            <v>10</v>
          </cell>
        </row>
        <row r="18997">
          <cell r="A18997" t="str">
            <v>200590031All</v>
          </cell>
          <cell r="B18997">
            <v>10</v>
          </cell>
        </row>
        <row r="18998">
          <cell r="A18998" t="str">
            <v>202010031All</v>
          </cell>
          <cell r="B18998">
            <v>10</v>
          </cell>
        </row>
        <row r="18999">
          <cell r="A18999" t="str">
            <v>380130081All</v>
          </cell>
          <cell r="B18999">
            <v>10</v>
          </cell>
        </row>
        <row r="19000">
          <cell r="A19000" t="str">
            <v>380230081All</v>
          </cell>
          <cell r="B19000">
            <v>10</v>
          </cell>
        </row>
        <row r="19001">
          <cell r="A19001" t="str">
            <v>380250081All</v>
          </cell>
          <cell r="B19001">
            <v>10</v>
          </cell>
        </row>
        <row r="19002">
          <cell r="A19002" t="str">
            <v>380530081All</v>
          </cell>
          <cell r="B19002">
            <v>10</v>
          </cell>
        </row>
        <row r="19003">
          <cell r="A19003" t="str">
            <v>381050081All</v>
          </cell>
          <cell r="B19003">
            <v>10</v>
          </cell>
        </row>
        <row r="19004">
          <cell r="A19004" t="str">
            <v>550730031All</v>
          </cell>
          <cell r="B19004">
            <v>10</v>
          </cell>
        </row>
        <row r="19005">
          <cell r="A19005" t="str">
            <v>090010051All</v>
          </cell>
          <cell r="B19005">
            <v>9.0299999999999994</v>
          </cell>
        </row>
        <row r="19006">
          <cell r="A19006" t="str">
            <v>090030051All</v>
          </cell>
          <cell r="B19006">
            <v>9</v>
          </cell>
        </row>
        <row r="19007">
          <cell r="A19007" t="str">
            <v>090050051All</v>
          </cell>
          <cell r="B19007">
            <v>9</v>
          </cell>
        </row>
        <row r="19008">
          <cell r="A19008" t="str">
            <v>090070051All</v>
          </cell>
          <cell r="B19008">
            <v>9</v>
          </cell>
        </row>
        <row r="19009">
          <cell r="A19009" t="str">
            <v>090090051All</v>
          </cell>
          <cell r="B19009">
            <v>9</v>
          </cell>
        </row>
        <row r="19010">
          <cell r="A19010" t="str">
            <v>090110051All</v>
          </cell>
          <cell r="B19010">
            <v>9</v>
          </cell>
        </row>
        <row r="19011">
          <cell r="A19011" t="str">
            <v>090130051All</v>
          </cell>
          <cell r="B19011">
            <v>9</v>
          </cell>
        </row>
        <row r="19012">
          <cell r="A19012" t="str">
            <v>090150051All</v>
          </cell>
          <cell r="B19012">
            <v>9</v>
          </cell>
        </row>
        <row r="19013">
          <cell r="A19013" t="str">
            <v>292250011All</v>
          </cell>
          <cell r="B19013">
            <v>9</v>
          </cell>
        </row>
        <row r="19014">
          <cell r="A19014" t="str">
            <v>300050031All</v>
          </cell>
          <cell r="B19014">
            <v>8</v>
          </cell>
        </row>
        <row r="19015">
          <cell r="A19015" t="str">
            <v>300110031All</v>
          </cell>
          <cell r="B19015">
            <v>8</v>
          </cell>
        </row>
        <row r="19016">
          <cell r="A19016" t="str">
            <v>300250031All</v>
          </cell>
          <cell r="B19016">
            <v>8</v>
          </cell>
        </row>
        <row r="19017">
          <cell r="A19017" t="str">
            <v>300790031All</v>
          </cell>
          <cell r="B19017">
            <v>8</v>
          </cell>
        </row>
        <row r="19018">
          <cell r="A19018" t="str">
            <v>400090081All</v>
          </cell>
          <cell r="B19018">
            <v>8</v>
          </cell>
        </row>
        <row r="19019">
          <cell r="A19019" t="str">
            <v>400090081Irrigated</v>
          </cell>
          <cell r="B19019">
            <v>8</v>
          </cell>
        </row>
        <row r="19020">
          <cell r="A19020" t="str">
            <v>400090081Nonirrigated</v>
          </cell>
          <cell r="B19020">
            <v>8</v>
          </cell>
        </row>
        <row r="19021">
          <cell r="A19021" t="str">
            <v>400430081All</v>
          </cell>
          <cell r="B19021">
            <v>8</v>
          </cell>
        </row>
        <row r="19022">
          <cell r="A19022" t="str">
            <v>400430081Irrigated</v>
          </cell>
          <cell r="B19022">
            <v>8</v>
          </cell>
        </row>
        <row r="19023">
          <cell r="A19023" t="str">
            <v>400430081Nonirrigated</v>
          </cell>
          <cell r="B19023">
            <v>8</v>
          </cell>
        </row>
        <row r="19024">
          <cell r="A19024" t="str">
            <v>400550081All</v>
          </cell>
          <cell r="B19024">
            <v>8</v>
          </cell>
        </row>
        <row r="19025">
          <cell r="A19025" t="str">
            <v>400570081All</v>
          </cell>
          <cell r="B19025">
            <v>8</v>
          </cell>
        </row>
        <row r="19026">
          <cell r="A19026" t="str">
            <v>400650081All</v>
          </cell>
          <cell r="B19026">
            <v>8</v>
          </cell>
        </row>
        <row r="19027">
          <cell r="A19027" t="str">
            <v>401290081All</v>
          </cell>
          <cell r="B19027">
            <v>8</v>
          </cell>
        </row>
        <row r="19030">
          <cell r="A19030" t="str">
            <v>080070011All</v>
          </cell>
        </row>
        <row r="19031">
          <cell r="A19031" t="str">
            <v>080070016All</v>
          </cell>
        </row>
        <row r="19032">
          <cell r="A19032" t="str">
            <v>080070041All</v>
          </cell>
        </row>
        <row r="19033">
          <cell r="A19033" t="str">
            <v>080070078All</v>
          </cell>
        </row>
        <row r="19034">
          <cell r="A19034" t="str">
            <v>080090016Irrigated</v>
          </cell>
        </row>
        <row r="19035">
          <cell r="A19035" t="str">
            <v>080090016Nonirrigated</v>
          </cell>
        </row>
        <row r="19036">
          <cell r="A19036" t="str">
            <v>080130016Irrigated</v>
          </cell>
        </row>
        <row r="19037">
          <cell r="A19037" t="str">
            <v>080130016Nonirrigated</v>
          </cell>
        </row>
        <row r="19038">
          <cell r="A19038" t="str">
            <v>080130051All</v>
          </cell>
        </row>
        <row r="19039">
          <cell r="A19039" t="str">
            <v>080130078All</v>
          </cell>
        </row>
        <row r="19040">
          <cell r="A19040" t="str">
            <v>080130078Irrigated</v>
          </cell>
        </row>
        <row r="19041">
          <cell r="A19041" t="str">
            <v>080130078Nonirrigated</v>
          </cell>
        </row>
        <row r="19042">
          <cell r="A19042" t="str">
            <v>080140041All</v>
          </cell>
        </row>
        <row r="19043">
          <cell r="A19043" t="str">
            <v>080140041Irrigated</v>
          </cell>
        </row>
        <row r="19044">
          <cell r="A19044" t="str">
            <v>080140041Nonirrigated</v>
          </cell>
        </row>
        <row r="19045">
          <cell r="A19045" t="str">
            <v>080140051All</v>
          </cell>
        </row>
        <row r="19046">
          <cell r="A19046" t="str">
            <v>080140078All</v>
          </cell>
        </row>
        <row r="19047">
          <cell r="A19047" t="str">
            <v>080140091All</v>
          </cell>
        </row>
        <row r="19048">
          <cell r="A19048" t="str">
            <v>080150011All</v>
          </cell>
        </row>
        <row r="19049">
          <cell r="A19049" t="str">
            <v>080190011All</v>
          </cell>
        </row>
        <row r="19050">
          <cell r="A19050" t="str">
            <v>080250078All</v>
          </cell>
        </row>
        <row r="19051">
          <cell r="A19051" t="str">
            <v>080270011All</v>
          </cell>
        </row>
        <row r="19052">
          <cell r="A19052" t="str">
            <v>080270041All</v>
          </cell>
        </row>
        <row r="19053">
          <cell r="A19053" t="str">
            <v>080270051All</v>
          </cell>
        </row>
        <row r="19054">
          <cell r="A19054" t="str">
            <v>080270078All</v>
          </cell>
        </row>
        <row r="19055">
          <cell r="A19055" t="str">
            <v>080310041All</v>
          </cell>
        </row>
        <row r="19056">
          <cell r="A19056" t="str">
            <v>080310051All</v>
          </cell>
        </row>
        <row r="19057">
          <cell r="A19057" t="str">
            <v>080330041All</v>
          </cell>
        </row>
        <row r="19058">
          <cell r="A19058" t="str">
            <v>080350011All</v>
          </cell>
        </row>
        <row r="19059">
          <cell r="A19059" t="str">
            <v>080350041All</v>
          </cell>
        </row>
        <row r="19060">
          <cell r="A19060" t="str">
            <v>080350051All</v>
          </cell>
        </row>
        <row r="19061">
          <cell r="A19061" t="str">
            <v>080350078All</v>
          </cell>
        </row>
        <row r="19062">
          <cell r="A19062" t="str">
            <v>080370011All</v>
          </cell>
        </row>
        <row r="19063">
          <cell r="A19063" t="str">
            <v>080390051All</v>
          </cell>
        </row>
        <row r="19064">
          <cell r="A19064" t="str">
            <v>080410016Irrigated</v>
          </cell>
        </row>
        <row r="19065">
          <cell r="A19065" t="str">
            <v>080410016Nonirrigated</v>
          </cell>
        </row>
        <row r="19066">
          <cell r="A19066" t="str">
            <v>080410041All</v>
          </cell>
        </row>
        <row r="19067">
          <cell r="A19067" t="str">
            <v>080410051All</v>
          </cell>
        </row>
        <row r="19068">
          <cell r="A19068" t="str">
            <v>080410078All</v>
          </cell>
        </row>
        <row r="19069">
          <cell r="A19069" t="str">
            <v>080430011All</v>
          </cell>
        </row>
        <row r="19070">
          <cell r="A19070" t="str">
            <v>080430041All</v>
          </cell>
        </row>
        <row r="19071">
          <cell r="A19071" t="str">
            <v>080430051All</v>
          </cell>
        </row>
        <row r="19072">
          <cell r="A19072" t="str">
            <v>080430078All</v>
          </cell>
        </row>
        <row r="19073">
          <cell r="A19073" t="str">
            <v>080450011All</v>
          </cell>
        </row>
        <row r="19074">
          <cell r="A19074" t="str">
            <v>080450041All</v>
          </cell>
        </row>
        <row r="19075">
          <cell r="A19075" t="str">
            <v>080450078All</v>
          </cell>
        </row>
        <row r="19076">
          <cell r="A19076" t="str">
            <v>080470011All</v>
          </cell>
        </row>
        <row r="19077">
          <cell r="A19077" t="str">
            <v>080490011All</v>
          </cell>
        </row>
        <row r="19078">
          <cell r="A19078" t="str">
            <v>080510011All</v>
          </cell>
        </row>
        <row r="19079">
          <cell r="A19079" t="str">
            <v>080530011All</v>
          </cell>
        </row>
        <row r="19080">
          <cell r="A19080" t="str">
            <v>080530016All</v>
          </cell>
        </row>
        <row r="19081">
          <cell r="A19081" t="str">
            <v>080530041All</v>
          </cell>
        </row>
        <row r="19082">
          <cell r="A19082" t="str">
            <v>080530078All</v>
          </cell>
        </row>
        <row r="19083">
          <cell r="A19083" t="str">
            <v>080550011All</v>
          </cell>
        </row>
        <row r="19084">
          <cell r="A19084" t="str">
            <v>080550041All</v>
          </cell>
        </row>
        <row r="19085">
          <cell r="A19085" t="str">
            <v>080550051All</v>
          </cell>
        </row>
        <row r="19086">
          <cell r="A19086" t="str">
            <v>080550078All</v>
          </cell>
        </row>
        <row r="19087">
          <cell r="A19087" t="str">
            <v>080570011All</v>
          </cell>
        </row>
        <row r="19088">
          <cell r="A19088" t="str">
            <v>080590011All</v>
          </cell>
        </row>
        <row r="19089">
          <cell r="A19089" t="str">
            <v>080590041All</v>
          </cell>
        </row>
        <row r="19090">
          <cell r="A19090" t="str">
            <v>080590051All</v>
          </cell>
        </row>
        <row r="19091">
          <cell r="A19091" t="str">
            <v>080590078All</v>
          </cell>
        </row>
        <row r="19092">
          <cell r="A19092" t="str">
            <v>080590091All</v>
          </cell>
        </row>
        <row r="19093">
          <cell r="A19093" t="str">
            <v>080650011All</v>
          </cell>
        </row>
        <row r="19094">
          <cell r="A19094" t="str">
            <v>080670016All</v>
          </cell>
        </row>
        <row r="19095">
          <cell r="A19095" t="str">
            <v>080670016Irrigated</v>
          </cell>
        </row>
        <row r="19096">
          <cell r="A19096" t="str">
            <v>080670016Nonirrigated</v>
          </cell>
        </row>
        <row r="19097">
          <cell r="A19097" t="str">
            <v>080670078All</v>
          </cell>
        </row>
        <row r="19098">
          <cell r="A19098" t="str">
            <v>080690051All</v>
          </cell>
        </row>
        <row r="19099">
          <cell r="A19099" t="str">
            <v>080690078All</v>
          </cell>
        </row>
        <row r="19100">
          <cell r="A19100" t="str">
            <v>080710041All</v>
          </cell>
        </row>
        <row r="19101">
          <cell r="A19101" t="str">
            <v>080710078All</v>
          </cell>
        </row>
        <row r="19102">
          <cell r="A19102" t="str">
            <v>080750091All</v>
          </cell>
        </row>
        <row r="19103">
          <cell r="A19103" t="str">
            <v>080770078All</v>
          </cell>
        </row>
        <row r="19104">
          <cell r="A19104" t="str">
            <v>080790011All</v>
          </cell>
        </row>
        <row r="19105">
          <cell r="A19105" t="str">
            <v>080790016All</v>
          </cell>
        </row>
        <row r="19106">
          <cell r="A19106" t="str">
            <v>080790091All</v>
          </cell>
        </row>
        <row r="19107">
          <cell r="A19107" t="str">
            <v>080810016Irrigated</v>
          </cell>
        </row>
        <row r="19108">
          <cell r="A19108" t="str">
            <v>080810016Nonirrigated</v>
          </cell>
        </row>
        <row r="19109">
          <cell r="A19109" t="str">
            <v>080830016All</v>
          </cell>
        </row>
        <row r="19110">
          <cell r="A19110" t="str">
            <v>080830041All</v>
          </cell>
        </row>
        <row r="19111">
          <cell r="A19111" t="str">
            <v>080830078All</v>
          </cell>
        </row>
        <row r="19112">
          <cell r="A19112" t="str">
            <v>080830078Irrigated</v>
          </cell>
        </row>
        <row r="19113">
          <cell r="A19113" t="str">
            <v>080830078Nonirrigated</v>
          </cell>
        </row>
        <row r="19114">
          <cell r="A19114" t="str">
            <v>080930011All</v>
          </cell>
        </row>
        <row r="19115">
          <cell r="A19115" t="str">
            <v>080970011All</v>
          </cell>
        </row>
        <row r="19116">
          <cell r="A19116" t="str">
            <v>081010078All</v>
          </cell>
        </row>
        <row r="19117">
          <cell r="A19117" t="str">
            <v>081110011All</v>
          </cell>
        </row>
        <row r="19118">
          <cell r="A19118" t="str">
            <v>081110016All</v>
          </cell>
        </row>
        <row r="19119">
          <cell r="A19119" t="str">
            <v>081110041All</v>
          </cell>
        </row>
        <row r="19120">
          <cell r="A19120" t="str">
            <v>081110078All</v>
          </cell>
        </row>
        <row r="19121">
          <cell r="A19121" t="str">
            <v>081130041All</v>
          </cell>
        </row>
        <row r="19122">
          <cell r="A19122" t="str">
            <v>081150067All</v>
          </cell>
        </row>
        <row r="19123">
          <cell r="A19123" t="str">
            <v>081150081All</v>
          </cell>
        </row>
        <row r="19124">
          <cell r="A19124" t="str">
            <v>081150091All</v>
          </cell>
        </row>
        <row r="19125">
          <cell r="A19125" t="str">
            <v>081170011All</v>
          </cell>
        </row>
        <row r="19126">
          <cell r="A19126" t="str">
            <v>081190011All</v>
          </cell>
        </row>
        <row r="19127">
          <cell r="A19127" t="str">
            <v>081210067All</v>
          </cell>
        </row>
        <row r="19128">
          <cell r="A19128" t="str">
            <v>081250016Irrigated</v>
          </cell>
        </row>
        <row r="19129">
          <cell r="A19129" t="str">
            <v>081250016Nonirrigated</v>
          </cell>
        </row>
        <row r="19130">
          <cell r="A19130" t="str">
            <v>131210041All</v>
          </cell>
        </row>
        <row r="19131">
          <cell r="A19131" t="str">
            <v>131910041All</v>
          </cell>
        </row>
        <row r="19132">
          <cell r="A19132" t="str">
            <v>480010016All</v>
          </cell>
        </row>
        <row r="19133">
          <cell r="A19133" t="str">
            <v>480010081All</v>
          </cell>
        </row>
        <row r="19134">
          <cell r="A19134" t="str">
            <v>480030016All</v>
          </cell>
        </row>
        <row r="19135">
          <cell r="A19135" t="str">
            <v>480030041All</v>
          </cell>
        </row>
        <row r="19136">
          <cell r="A19136" t="str">
            <v>480030078All</v>
          </cell>
        </row>
        <row r="19137">
          <cell r="A19137" t="str">
            <v>480030081All</v>
          </cell>
        </row>
        <row r="19138">
          <cell r="A19138" t="str">
            <v>480050011All</v>
          </cell>
        </row>
        <row r="19139">
          <cell r="A19139" t="str">
            <v>480050041All</v>
          </cell>
        </row>
        <row r="19140">
          <cell r="A19140" t="str">
            <v>480050051All</v>
          </cell>
        </row>
        <row r="19141">
          <cell r="A19141" t="str">
            <v>480070011All</v>
          </cell>
        </row>
        <row r="19142">
          <cell r="A19142" t="str">
            <v>480070041All</v>
          </cell>
        </row>
        <row r="19143">
          <cell r="A19143" t="str">
            <v>480090075All</v>
          </cell>
        </row>
        <row r="19144">
          <cell r="A19144" t="str">
            <v>480110016All</v>
          </cell>
        </row>
        <row r="19145">
          <cell r="A19145" t="str">
            <v>480110078All</v>
          </cell>
        </row>
        <row r="19146">
          <cell r="A19146" t="str">
            <v>480110081All</v>
          </cell>
        </row>
        <row r="19147">
          <cell r="A19147" t="str">
            <v>480130078All</v>
          </cell>
        </row>
        <row r="19148">
          <cell r="A19148" t="str">
            <v>480150016All</v>
          </cell>
        </row>
        <row r="19149">
          <cell r="A19149" t="str">
            <v>480150075All</v>
          </cell>
        </row>
        <row r="19150">
          <cell r="A19150" t="str">
            <v>480150078All</v>
          </cell>
        </row>
        <row r="19151">
          <cell r="A19151" t="str">
            <v>480170016All</v>
          </cell>
        </row>
        <row r="19152">
          <cell r="A19152" t="str">
            <v>480190041All</v>
          </cell>
        </row>
        <row r="19153">
          <cell r="A19153" t="str">
            <v>480190075All</v>
          </cell>
        </row>
        <row r="19154">
          <cell r="A19154" t="str">
            <v>480210016All</v>
          </cell>
        </row>
        <row r="19155">
          <cell r="A19155" t="str">
            <v>480210075All</v>
          </cell>
        </row>
        <row r="19156">
          <cell r="A19156" t="str">
            <v>480210078All</v>
          </cell>
        </row>
        <row r="19157">
          <cell r="A19157" t="str">
            <v>480210081All</v>
          </cell>
        </row>
        <row r="19158">
          <cell r="A19158" t="str">
            <v>480230041All</v>
          </cell>
        </row>
        <row r="19159">
          <cell r="A19159" t="str">
            <v>480230078All</v>
          </cell>
        </row>
        <row r="19160">
          <cell r="A19160" t="str">
            <v>480250016All</v>
          </cell>
        </row>
        <row r="19161">
          <cell r="A19161" t="str">
            <v>480250075All</v>
          </cell>
        </row>
        <row r="19162">
          <cell r="A19162" t="str">
            <v>480250078All</v>
          </cell>
        </row>
        <row r="19163">
          <cell r="A19163" t="str">
            <v>480250081All</v>
          </cell>
        </row>
        <row r="19164">
          <cell r="A19164" t="str">
            <v>480270078All</v>
          </cell>
        </row>
        <row r="19165">
          <cell r="A19165" t="str">
            <v>480290075All</v>
          </cell>
        </row>
        <row r="19166">
          <cell r="A19166" t="str">
            <v>480290078All</v>
          </cell>
        </row>
        <row r="19167">
          <cell r="A19167" t="str">
            <v>480290081All</v>
          </cell>
        </row>
        <row r="19168">
          <cell r="A19168" t="str">
            <v>480310011All</v>
          </cell>
        </row>
        <row r="19169">
          <cell r="A19169" t="str">
            <v>480310041All</v>
          </cell>
        </row>
        <row r="19170">
          <cell r="A19170" t="str">
            <v>480310075All</v>
          </cell>
        </row>
        <row r="19171">
          <cell r="A19171" t="str">
            <v>480330016All</v>
          </cell>
        </row>
        <row r="19172">
          <cell r="A19172" t="str">
            <v>480330041All</v>
          </cell>
        </row>
        <row r="19173">
          <cell r="A19173" t="str">
            <v>480330075All</v>
          </cell>
        </row>
        <row r="19174">
          <cell r="A19174" t="str">
            <v>480350078All</v>
          </cell>
        </row>
        <row r="19175">
          <cell r="A19175" t="str">
            <v>480350081All</v>
          </cell>
        </row>
        <row r="19176">
          <cell r="A19176" t="str">
            <v>480430011All</v>
          </cell>
        </row>
        <row r="19177">
          <cell r="A19177" t="str">
            <v>480430041All</v>
          </cell>
        </row>
        <row r="19178">
          <cell r="A19178" t="str">
            <v>480470011All</v>
          </cell>
        </row>
        <row r="19179">
          <cell r="A19179" t="str">
            <v>480470016All</v>
          </cell>
        </row>
        <row r="19180">
          <cell r="A19180" t="str">
            <v>480470075All</v>
          </cell>
        </row>
        <row r="19181">
          <cell r="A19181" t="str">
            <v>480470078All</v>
          </cell>
        </row>
        <row r="19182">
          <cell r="A19182" t="str">
            <v>480510075All</v>
          </cell>
        </row>
        <row r="19183">
          <cell r="A19183" t="str">
            <v>480510078All</v>
          </cell>
        </row>
        <row r="19184">
          <cell r="A19184" t="str">
            <v>480530041All</v>
          </cell>
        </row>
        <row r="19185">
          <cell r="A19185" t="str">
            <v>480530075All</v>
          </cell>
        </row>
        <row r="19186">
          <cell r="A19186" t="str">
            <v>480550016All</v>
          </cell>
        </row>
        <row r="19187">
          <cell r="A19187" t="str">
            <v>480550075All</v>
          </cell>
        </row>
        <row r="19188">
          <cell r="A19188" t="str">
            <v>480550078All</v>
          </cell>
        </row>
        <row r="19189">
          <cell r="A19189" t="str">
            <v>480550081All</v>
          </cell>
        </row>
        <row r="19190">
          <cell r="A19190" t="str">
            <v>480590075All</v>
          </cell>
        </row>
        <row r="19191">
          <cell r="A19191" t="str">
            <v>480610078All</v>
          </cell>
        </row>
        <row r="19192">
          <cell r="A19192" t="str">
            <v>480630011All</v>
          </cell>
        </row>
        <row r="19193">
          <cell r="A19193" t="str">
            <v>480630016All</v>
          </cell>
        </row>
        <row r="19194">
          <cell r="A19194" t="str">
            <v>480630041All</v>
          </cell>
        </row>
        <row r="19195">
          <cell r="A19195" t="str">
            <v>480630051All</v>
          </cell>
        </row>
        <row r="19196">
          <cell r="A19196" t="str">
            <v>480670011All</v>
          </cell>
        </row>
        <row r="19197">
          <cell r="A19197" t="str">
            <v>480670016All</v>
          </cell>
        </row>
        <row r="19198">
          <cell r="A19198" t="str">
            <v>480670041All</v>
          </cell>
        </row>
        <row r="19199">
          <cell r="A19199" t="str">
            <v>480670051All</v>
          </cell>
        </row>
        <row r="19200">
          <cell r="A19200" t="str">
            <v>480670081All</v>
          </cell>
        </row>
        <row r="19201">
          <cell r="A19201" t="str">
            <v>480730011All</v>
          </cell>
        </row>
        <row r="19202">
          <cell r="A19202" t="str">
            <v>480730016All</v>
          </cell>
        </row>
        <row r="19203">
          <cell r="A19203" t="str">
            <v>480730051All</v>
          </cell>
        </row>
        <row r="19204">
          <cell r="A19204" t="str">
            <v>480730081All</v>
          </cell>
        </row>
        <row r="19205">
          <cell r="A19205" t="str">
            <v>480750016All</v>
          </cell>
        </row>
        <row r="19206">
          <cell r="A19206" t="str">
            <v>480750041All</v>
          </cell>
        </row>
        <row r="19207">
          <cell r="A19207" t="str">
            <v>480770075All</v>
          </cell>
        </row>
        <row r="19208">
          <cell r="A19208" t="str">
            <v>480790016All</v>
          </cell>
        </row>
        <row r="19209">
          <cell r="A19209" t="str">
            <v>480790041All</v>
          </cell>
        </row>
        <row r="19210">
          <cell r="A19210" t="str">
            <v>480790081All</v>
          </cell>
        </row>
        <row r="19211">
          <cell r="A19211" t="str">
            <v>480810041All</v>
          </cell>
        </row>
        <row r="19212">
          <cell r="A19212" t="str">
            <v>480810075All</v>
          </cell>
        </row>
        <row r="19213">
          <cell r="A19213" t="str">
            <v>480830041All</v>
          </cell>
        </row>
        <row r="19214">
          <cell r="A19214" t="str">
            <v>480830075All</v>
          </cell>
        </row>
        <row r="19215">
          <cell r="A19215" t="str">
            <v>480830078All</v>
          </cell>
        </row>
        <row r="19216">
          <cell r="A19216" t="str">
            <v>480850078All</v>
          </cell>
        </row>
        <row r="19217">
          <cell r="A19217" t="str">
            <v>480870016All</v>
          </cell>
        </row>
        <row r="19218">
          <cell r="A19218" t="str">
            <v>480870041All</v>
          </cell>
        </row>
        <row r="19219">
          <cell r="A19219" t="str">
            <v>480890016All</v>
          </cell>
        </row>
        <row r="19220">
          <cell r="A19220" t="str">
            <v>480890075All</v>
          </cell>
        </row>
        <row r="19221">
          <cell r="A19221" t="str">
            <v>480890078All</v>
          </cell>
        </row>
        <row r="19222">
          <cell r="A19222" t="str">
            <v>480910075All</v>
          </cell>
        </row>
        <row r="19223">
          <cell r="A19223" t="str">
            <v>480910078All</v>
          </cell>
        </row>
        <row r="19224">
          <cell r="A19224" t="str">
            <v>480910081All</v>
          </cell>
        </row>
        <row r="19225">
          <cell r="A19225" t="str">
            <v>480950041All</v>
          </cell>
        </row>
        <row r="19226">
          <cell r="A19226" t="str">
            <v>480950075All</v>
          </cell>
        </row>
        <row r="19227">
          <cell r="A19227" t="str">
            <v>480970078All</v>
          </cell>
        </row>
        <row r="19228">
          <cell r="A19228" t="str">
            <v>480990078All</v>
          </cell>
        </row>
        <row r="19229">
          <cell r="A19229" t="str">
            <v>481010041All</v>
          </cell>
        </row>
        <row r="19230">
          <cell r="A19230" t="str">
            <v>481010075All</v>
          </cell>
        </row>
        <row r="19231">
          <cell r="A19231" t="str">
            <v>481030011All</v>
          </cell>
        </row>
        <row r="19232">
          <cell r="A19232" t="str">
            <v>481030041All</v>
          </cell>
        </row>
        <row r="19233">
          <cell r="A19233" t="str">
            <v>481050016All</v>
          </cell>
        </row>
        <row r="19234">
          <cell r="A19234" t="str">
            <v>481050041All</v>
          </cell>
        </row>
        <row r="19235">
          <cell r="A19235" t="str">
            <v>481050051All</v>
          </cell>
        </row>
        <row r="19236">
          <cell r="A19236" t="str">
            <v>481050075All</v>
          </cell>
        </row>
        <row r="19237">
          <cell r="A19237" t="str">
            <v>481070016All</v>
          </cell>
        </row>
        <row r="19238">
          <cell r="A19238" t="str">
            <v>481090041All</v>
          </cell>
        </row>
        <row r="19239">
          <cell r="A19239" t="str">
            <v>481130078All</v>
          </cell>
        </row>
        <row r="19240">
          <cell r="A19240" t="str">
            <v>481150016All</v>
          </cell>
        </row>
        <row r="19241">
          <cell r="A19241" t="str">
            <v>481150041All</v>
          </cell>
        </row>
        <row r="19242">
          <cell r="A19242" t="str">
            <v>481150081All</v>
          </cell>
        </row>
        <row r="19243">
          <cell r="A19243" t="str">
            <v>481190078All</v>
          </cell>
        </row>
        <row r="19244">
          <cell r="A19244" t="str">
            <v>481210078All</v>
          </cell>
        </row>
        <row r="19245">
          <cell r="A19245" t="str">
            <v>481230016All</v>
          </cell>
        </row>
        <row r="19246">
          <cell r="A19246" t="str">
            <v>481230078All</v>
          </cell>
        </row>
        <row r="19247">
          <cell r="A19247" t="str">
            <v>481230081All</v>
          </cell>
        </row>
        <row r="19248">
          <cell r="A19248" t="str">
            <v>481250016All</v>
          </cell>
        </row>
        <row r="19249">
          <cell r="A19249" t="str">
            <v>481250041All</v>
          </cell>
        </row>
        <row r="19250">
          <cell r="A19250" t="str">
            <v>481270016All</v>
          </cell>
        </row>
        <row r="19251">
          <cell r="A19251" t="str">
            <v>481270016Irrigated</v>
          </cell>
        </row>
        <row r="19252">
          <cell r="A19252" t="str">
            <v>481270016Nonirrigated</v>
          </cell>
        </row>
        <row r="19253">
          <cell r="A19253" t="str">
            <v>481270051Irrigated</v>
          </cell>
        </row>
        <row r="19254">
          <cell r="A19254" t="str">
            <v>481270051Nonirrigated</v>
          </cell>
        </row>
        <row r="19255">
          <cell r="A19255" t="str">
            <v>481270075All</v>
          </cell>
        </row>
        <row r="19256">
          <cell r="A19256" t="str">
            <v>481270078All</v>
          </cell>
        </row>
        <row r="19257">
          <cell r="A19257" t="str">
            <v>481290016All</v>
          </cell>
        </row>
        <row r="19258">
          <cell r="A19258" t="str">
            <v>481310016All</v>
          </cell>
        </row>
        <row r="19259">
          <cell r="A19259" t="str">
            <v>481310078All</v>
          </cell>
        </row>
        <row r="19260">
          <cell r="A19260" t="str">
            <v>481350011All</v>
          </cell>
        </row>
        <row r="19261">
          <cell r="A19261" t="str">
            <v>481350041All</v>
          </cell>
        </row>
        <row r="19262">
          <cell r="A19262" t="str">
            <v>481370011All</v>
          </cell>
        </row>
        <row r="19263">
          <cell r="A19263" t="str">
            <v>481370016All</v>
          </cell>
        </row>
        <row r="19264">
          <cell r="A19264" t="str">
            <v>481370041All</v>
          </cell>
        </row>
        <row r="19265">
          <cell r="A19265" t="str">
            <v>481370051All</v>
          </cell>
        </row>
        <row r="19266">
          <cell r="A19266" t="str">
            <v>481370075All</v>
          </cell>
        </row>
        <row r="19267">
          <cell r="A19267" t="str">
            <v>481410041All</v>
          </cell>
        </row>
        <row r="19268">
          <cell r="A19268" t="str">
            <v>481450078All</v>
          </cell>
        </row>
        <row r="19269">
          <cell r="A19269" t="str">
            <v>481470078All</v>
          </cell>
        </row>
        <row r="19270">
          <cell r="A19270" t="str">
            <v>481490016All</v>
          </cell>
        </row>
        <row r="19271">
          <cell r="A19271" t="str">
            <v>481490075All</v>
          </cell>
        </row>
        <row r="19272">
          <cell r="A19272" t="str">
            <v>481490078All</v>
          </cell>
        </row>
        <row r="19273">
          <cell r="A19273" t="str">
            <v>481510041All</v>
          </cell>
        </row>
        <row r="19274">
          <cell r="A19274" t="str">
            <v>481510075All</v>
          </cell>
        </row>
        <row r="19275">
          <cell r="A19275" t="str">
            <v>481510078All</v>
          </cell>
        </row>
        <row r="19276">
          <cell r="A19276" t="str">
            <v>481530016All</v>
          </cell>
        </row>
        <row r="19277">
          <cell r="A19277" t="str">
            <v>481530016Irrigated</v>
          </cell>
        </row>
        <row r="19278">
          <cell r="A19278" t="str">
            <v>481530016Nonirrigated</v>
          </cell>
        </row>
        <row r="19279">
          <cell r="A19279" t="str">
            <v>481530079Irrigated</v>
          </cell>
        </row>
        <row r="19280">
          <cell r="A19280" t="str">
            <v>481530079Nonirrigated</v>
          </cell>
        </row>
        <row r="19281">
          <cell r="A19281" t="str">
            <v>481550041All</v>
          </cell>
        </row>
        <row r="19282">
          <cell r="A19282" t="str">
            <v>481590016All</v>
          </cell>
        </row>
        <row r="19283">
          <cell r="A19283" t="str">
            <v>481590041All</v>
          </cell>
        </row>
        <row r="19284">
          <cell r="A19284" t="str">
            <v>481610011All</v>
          </cell>
        </row>
        <row r="19285">
          <cell r="A19285" t="str">
            <v>481610041All</v>
          </cell>
        </row>
        <row r="19286">
          <cell r="A19286" t="str">
            <v>481610051All</v>
          </cell>
        </row>
        <row r="19287">
          <cell r="A19287" t="str">
            <v>481630078All</v>
          </cell>
        </row>
        <row r="19288">
          <cell r="A19288" t="str">
            <v>481650016All</v>
          </cell>
        </row>
        <row r="19289">
          <cell r="A19289" t="str">
            <v>481650041All</v>
          </cell>
        </row>
        <row r="19290">
          <cell r="A19290" t="str">
            <v>481650078All</v>
          </cell>
        </row>
        <row r="19291">
          <cell r="A19291" t="str">
            <v>481670011All</v>
          </cell>
        </row>
        <row r="19292">
          <cell r="A19292" t="str">
            <v>481690016All</v>
          </cell>
        </row>
        <row r="19293">
          <cell r="A19293" t="str">
            <v>481690041All</v>
          </cell>
        </row>
        <row r="19294">
          <cell r="A19294" t="str">
            <v>481690075All</v>
          </cell>
        </row>
        <row r="19295">
          <cell r="A19295" t="str">
            <v>481710075All</v>
          </cell>
        </row>
        <row r="19296">
          <cell r="A19296" t="str">
            <v>481730016All</v>
          </cell>
        </row>
        <row r="19297">
          <cell r="A19297" t="str">
            <v>481730041All</v>
          </cell>
        </row>
        <row r="19298">
          <cell r="A19298" t="str">
            <v>481730075All</v>
          </cell>
        </row>
        <row r="19299">
          <cell r="A19299" t="str">
            <v>481730078All</v>
          </cell>
        </row>
        <row r="19300">
          <cell r="A19300" t="str">
            <v>481730081All</v>
          </cell>
        </row>
        <row r="19301">
          <cell r="A19301" t="str">
            <v>481750016All</v>
          </cell>
        </row>
        <row r="19302">
          <cell r="A19302" t="str">
            <v>481750075All</v>
          </cell>
        </row>
        <row r="19303">
          <cell r="A19303" t="str">
            <v>481750078All</v>
          </cell>
        </row>
        <row r="19304">
          <cell r="A19304" t="str">
            <v>481750081All</v>
          </cell>
        </row>
        <row r="19305">
          <cell r="A19305" t="str">
            <v>481770016All</v>
          </cell>
        </row>
        <row r="19306">
          <cell r="A19306" t="str">
            <v>481770075All</v>
          </cell>
        </row>
        <row r="19307">
          <cell r="A19307" t="str">
            <v>481770078All</v>
          </cell>
        </row>
        <row r="19308">
          <cell r="A19308" t="str">
            <v>481770081All</v>
          </cell>
        </row>
        <row r="19309">
          <cell r="A19309" t="str">
            <v>481790016All</v>
          </cell>
        </row>
        <row r="19310">
          <cell r="A19310" t="str">
            <v>481810078All</v>
          </cell>
        </row>
        <row r="19311">
          <cell r="A19311" t="str">
            <v>481830011All</v>
          </cell>
        </row>
        <row r="19312">
          <cell r="A19312" t="str">
            <v>481830016All</v>
          </cell>
        </row>
        <row r="19313">
          <cell r="A19313" t="str">
            <v>481830041All</v>
          </cell>
        </row>
        <row r="19314">
          <cell r="A19314" t="str">
            <v>481830051All</v>
          </cell>
        </row>
        <row r="19315">
          <cell r="A19315" t="str">
            <v>481830081All</v>
          </cell>
        </row>
        <row r="19316">
          <cell r="A19316" t="str">
            <v>481850011All</v>
          </cell>
        </row>
        <row r="19317">
          <cell r="A19317" t="str">
            <v>481850041All</v>
          </cell>
        </row>
        <row r="19318">
          <cell r="A19318" t="str">
            <v>481850051All</v>
          </cell>
        </row>
        <row r="19319">
          <cell r="A19319" t="str">
            <v>481870075All</v>
          </cell>
        </row>
        <row r="19320">
          <cell r="A19320" t="str">
            <v>481870078All</v>
          </cell>
        </row>
        <row r="19321">
          <cell r="A19321" t="str">
            <v>481870081All</v>
          </cell>
        </row>
        <row r="19322">
          <cell r="A19322" t="str">
            <v>481890016All</v>
          </cell>
        </row>
        <row r="19323">
          <cell r="A19323" t="str">
            <v>481910016All</v>
          </cell>
        </row>
        <row r="19324">
          <cell r="A19324" t="str">
            <v>481910041All</v>
          </cell>
        </row>
        <row r="19325">
          <cell r="A19325" t="str">
            <v>481930078All</v>
          </cell>
        </row>
        <row r="19326">
          <cell r="A19326" t="str">
            <v>481930081All</v>
          </cell>
        </row>
        <row r="19327">
          <cell r="A19327" t="str">
            <v>481950078All</v>
          </cell>
        </row>
        <row r="19328">
          <cell r="A19328" t="str">
            <v>481950078Irrigated</v>
          </cell>
        </row>
        <row r="19329">
          <cell r="A19329" t="str">
            <v>481950078Nonirrigated</v>
          </cell>
        </row>
        <row r="19330">
          <cell r="A19330" t="str">
            <v>481970041All</v>
          </cell>
        </row>
        <row r="19331">
          <cell r="A19331" t="str">
            <v>481970711All</v>
          </cell>
        </row>
        <row r="19332">
          <cell r="A19332" t="str">
            <v>481990011All</v>
          </cell>
        </row>
        <row r="19333">
          <cell r="A19333" t="str">
            <v>481990041All</v>
          </cell>
        </row>
        <row r="19334">
          <cell r="A19334" t="str">
            <v>481990051All</v>
          </cell>
        </row>
        <row r="19335">
          <cell r="A19335" t="str">
            <v>482030011All</v>
          </cell>
        </row>
        <row r="19336">
          <cell r="A19336" t="str">
            <v>482030016All</v>
          </cell>
        </row>
        <row r="19337">
          <cell r="A19337" t="str">
            <v>482030041All</v>
          </cell>
        </row>
        <row r="19338">
          <cell r="A19338" t="str">
            <v>482030051All</v>
          </cell>
        </row>
        <row r="19339">
          <cell r="A19339" t="str">
            <v>482030081All</v>
          </cell>
        </row>
        <row r="19340">
          <cell r="A19340" t="str">
            <v>482050016All</v>
          </cell>
        </row>
        <row r="19341">
          <cell r="A19341" t="str">
            <v>482070041All</v>
          </cell>
        </row>
        <row r="19342">
          <cell r="A19342" t="str">
            <v>482070078All</v>
          </cell>
        </row>
        <row r="19343">
          <cell r="A19343" t="str">
            <v>482090075All</v>
          </cell>
        </row>
        <row r="19344">
          <cell r="A19344" t="str">
            <v>482090078All</v>
          </cell>
        </row>
        <row r="19345">
          <cell r="A19345" t="str">
            <v>482090081All</v>
          </cell>
        </row>
        <row r="19346">
          <cell r="A19346" t="str">
            <v>482110016All</v>
          </cell>
        </row>
        <row r="19347">
          <cell r="A19347" t="str">
            <v>482110041All</v>
          </cell>
        </row>
        <row r="19348">
          <cell r="A19348" t="str">
            <v>482110078All</v>
          </cell>
        </row>
        <row r="19349">
          <cell r="A19349" t="str">
            <v>482110081All</v>
          </cell>
        </row>
        <row r="19350">
          <cell r="A19350" t="str">
            <v>482130016All</v>
          </cell>
        </row>
        <row r="19351">
          <cell r="A19351" t="str">
            <v>482130041All</v>
          </cell>
        </row>
        <row r="19352">
          <cell r="A19352" t="str">
            <v>482130051All</v>
          </cell>
        </row>
        <row r="19353">
          <cell r="A19353" t="str">
            <v>482130081All</v>
          </cell>
        </row>
        <row r="19354">
          <cell r="A19354" t="str">
            <v>482170081All</v>
          </cell>
        </row>
        <row r="19355">
          <cell r="A19355" t="str">
            <v>482190016All</v>
          </cell>
        </row>
        <row r="19356">
          <cell r="A19356" t="str">
            <v>482190016Irrigated</v>
          </cell>
        </row>
        <row r="19357">
          <cell r="A19357" t="str">
            <v>482190016Nonirrigated</v>
          </cell>
        </row>
        <row r="19358">
          <cell r="A19358" t="str">
            <v>482210075All</v>
          </cell>
        </row>
        <row r="19359">
          <cell r="A19359" t="str">
            <v>482230016All</v>
          </cell>
        </row>
        <row r="19360">
          <cell r="A19360" t="str">
            <v>482230081All</v>
          </cell>
        </row>
        <row r="19361">
          <cell r="A19361" t="str">
            <v>482250081All</v>
          </cell>
        </row>
        <row r="19362">
          <cell r="A19362" t="str">
            <v>482270016All</v>
          </cell>
        </row>
        <row r="19363">
          <cell r="A19363" t="str">
            <v>482270041All</v>
          </cell>
        </row>
        <row r="19364">
          <cell r="A19364" t="str">
            <v>482270075All</v>
          </cell>
        </row>
        <row r="19365">
          <cell r="A19365" t="str">
            <v>482270078All</v>
          </cell>
        </row>
        <row r="19366">
          <cell r="A19366" t="str">
            <v>482270081All</v>
          </cell>
        </row>
        <row r="19367">
          <cell r="A19367" t="str">
            <v>482290011All</v>
          </cell>
        </row>
        <row r="19368">
          <cell r="A19368" t="str">
            <v>482290041All</v>
          </cell>
        </row>
        <row r="19369">
          <cell r="A19369" t="str">
            <v>482310078All</v>
          </cell>
        </row>
        <row r="19370">
          <cell r="A19370" t="str">
            <v>482330078All</v>
          </cell>
        </row>
        <row r="19371">
          <cell r="A19371" t="str">
            <v>482350016All</v>
          </cell>
        </row>
        <row r="19372">
          <cell r="A19372" t="str">
            <v>482350041All</v>
          </cell>
        </row>
        <row r="19373">
          <cell r="A19373" t="str">
            <v>482350075All</v>
          </cell>
        </row>
        <row r="19374">
          <cell r="A19374" t="str">
            <v>482370075All</v>
          </cell>
        </row>
        <row r="19375">
          <cell r="A19375" t="str">
            <v>482410011All</v>
          </cell>
        </row>
        <row r="19376">
          <cell r="A19376" t="str">
            <v>482410041All</v>
          </cell>
        </row>
        <row r="19377">
          <cell r="A19377" t="str">
            <v>482410051All</v>
          </cell>
        </row>
        <row r="19378">
          <cell r="A19378" t="str">
            <v>482430011All</v>
          </cell>
        </row>
        <row r="19379">
          <cell r="A19379" t="str">
            <v>482430041All</v>
          </cell>
        </row>
        <row r="19380">
          <cell r="A19380" t="str">
            <v>482450041All</v>
          </cell>
        </row>
        <row r="19381">
          <cell r="A19381" t="str">
            <v>482470011All</v>
          </cell>
        </row>
        <row r="19382">
          <cell r="A19382" t="str">
            <v>482470016All</v>
          </cell>
        </row>
        <row r="19383">
          <cell r="A19383" t="str">
            <v>482470041All</v>
          </cell>
        </row>
        <row r="19384">
          <cell r="A19384" t="str">
            <v>482470051All</v>
          </cell>
        </row>
        <row r="19385">
          <cell r="A19385" t="str">
            <v>482470075All</v>
          </cell>
        </row>
        <row r="19386">
          <cell r="A19386" t="str">
            <v>482470078All</v>
          </cell>
        </row>
        <row r="19387">
          <cell r="A19387" t="str">
            <v>482490016All</v>
          </cell>
        </row>
        <row r="19388">
          <cell r="A19388" t="str">
            <v>482490075All</v>
          </cell>
        </row>
        <row r="19389">
          <cell r="A19389" t="str">
            <v>482510078All</v>
          </cell>
        </row>
        <row r="19390">
          <cell r="A19390" t="str">
            <v>482510081All</v>
          </cell>
        </row>
        <row r="19391">
          <cell r="A19391" t="str">
            <v>482530041All</v>
          </cell>
        </row>
        <row r="19392">
          <cell r="A19392" t="str">
            <v>482530078All</v>
          </cell>
        </row>
        <row r="19393">
          <cell r="A19393" t="str">
            <v>482550075All</v>
          </cell>
        </row>
        <row r="19394">
          <cell r="A19394" t="str">
            <v>482550078All</v>
          </cell>
        </row>
        <row r="19395">
          <cell r="A19395" t="str">
            <v>482550081All</v>
          </cell>
        </row>
        <row r="19396">
          <cell r="A19396" t="str">
            <v>482570078All</v>
          </cell>
        </row>
        <row r="19397">
          <cell r="A19397" t="str">
            <v>482590041All</v>
          </cell>
        </row>
        <row r="19398">
          <cell r="A19398" t="str">
            <v>482590051All</v>
          </cell>
        </row>
        <row r="19399">
          <cell r="A19399" t="str">
            <v>482590075All</v>
          </cell>
        </row>
        <row r="19400">
          <cell r="A19400" t="str">
            <v>482610011All</v>
          </cell>
        </row>
        <row r="19401">
          <cell r="A19401" t="str">
            <v>482610016All</v>
          </cell>
        </row>
        <row r="19402">
          <cell r="A19402" t="str">
            <v>482610041All</v>
          </cell>
        </row>
        <row r="19403">
          <cell r="A19403" t="str">
            <v>482610051All</v>
          </cell>
        </row>
        <row r="19404">
          <cell r="A19404" t="str">
            <v>482610075All</v>
          </cell>
        </row>
        <row r="19405">
          <cell r="A19405" t="str">
            <v>482610078All</v>
          </cell>
        </row>
        <row r="19406">
          <cell r="A19406" t="str">
            <v>482630041All</v>
          </cell>
        </row>
        <row r="19407">
          <cell r="A19407" t="str">
            <v>482630075All</v>
          </cell>
        </row>
        <row r="19408">
          <cell r="A19408" t="str">
            <v>482650075All</v>
          </cell>
        </row>
        <row r="19409">
          <cell r="A19409" t="str">
            <v>482670041All</v>
          </cell>
        </row>
        <row r="19410">
          <cell r="A19410" t="str">
            <v>482670051All</v>
          </cell>
        </row>
        <row r="19411">
          <cell r="A19411" t="str">
            <v>482670075All</v>
          </cell>
        </row>
        <row r="19412">
          <cell r="A19412" t="str">
            <v>482690016All</v>
          </cell>
        </row>
        <row r="19413">
          <cell r="A19413" t="str">
            <v>482690041All</v>
          </cell>
        </row>
        <row r="19414">
          <cell r="A19414" t="str">
            <v>482690075All</v>
          </cell>
        </row>
        <row r="19415">
          <cell r="A19415" t="str">
            <v>482710016All</v>
          </cell>
        </row>
        <row r="19416">
          <cell r="A19416" t="str">
            <v>482710041All</v>
          </cell>
        </row>
        <row r="19417">
          <cell r="A19417" t="str">
            <v>482710051All</v>
          </cell>
        </row>
        <row r="19418">
          <cell r="A19418" t="str">
            <v>482710075All</v>
          </cell>
        </row>
        <row r="19419">
          <cell r="A19419" t="str">
            <v>482750041All</v>
          </cell>
        </row>
        <row r="19420">
          <cell r="A19420" t="str">
            <v>482750078All</v>
          </cell>
        </row>
        <row r="19421">
          <cell r="A19421" t="str">
            <v>482770078All</v>
          </cell>
        </row>
        <row r="19422">
          <cell r="A19422" t="str">
            <v>482790016All</v>
          </cell>
        </row>
        <row r="19423">
          <cell r="A19423" t="str">
            <v>482810041All</v>
          </cell>
        </row>
        <row r="19424">
          <cell r="A19424" t="str">
            <v>482810075All</v>
          </cell>
        </row>
        <row r="19425">
          <cell r="A19425" t="str">
            <v>482830078All</v>
          </cell>
        </row>
        <row r="19426">
          <cell r="A19426" t="str">
            <v>482850016All</v>
          </cell>
        </row>
        <row r="19427">
          <cell r="A19427" t="str">
            <v>482850075All</v>
          </cell>
        </row>
        <row r="19428">
          <cell r="A19428" t="str">
            <v>482850078All</v>
          </cell>
        </row>
        <row r="19429">
          <cell r="A19429" t="str">
            <v>482870078All</v>
          </cell>
        </row>
        <row r="19430">
          <cell r="A19430" t="str">
            <v>482870081All</v>
          </cell>
        </row>
        <row r="19431">
          <cell r="A19431" t="str">
            <v>482930078All</v>
          </cell>
        </row>
        <row r="19432">
          <cell r="A19432" t="str">
            <v>482930081All</v>
          </cell>
        </row>
        <row r="19433">
          <cell r="A19433" t="str">
            <v>482950016All</v>
          </cell>
        </row>
        <row r="19434">
          <cell r="A19434" t="str">
            <v>482950016Irrigated</v>
          </cell>
        </row>
        <row r="19435">
          <cell r="A19435" t="str">
            <v>482950016Nonirrigated</v>
          </cell>
        </row>
        <row r="19436">
          <cell r="A19436" t="str">
            <v>482950081All</v>
          </cell>
        </row>
        <row r="19437">
          <cell r="A19437" t="str">
            <v>482970016All</v>
          </cell>
        </row>
        <row r="19438">
          <cell r="A19438" t="str">
            <v>482970075All</v>
          </cell>
        </row>
        <row r="19439">
          <cell r="A19439" t="str">
            <v>482970078All</v>
          </cell>
        </row>
        <row r="19440">
          <cell r="A19440" t="str">
            <v>482990016All</v>
          </cell>
        </row>
        <row r="19441">
          <cell r="A19441" t="str">
            <v>482990041All</v>
          </cell>
        </row>
        <row r="19442">
          <cell r="A19442" t="str">
            <v>482990051All</v>
          </cell>
        </row>
        <row r="19443">
          <cell r="A19443" t="str">
            <v>482990075All</v>
          </cell>
        </row>
        <row r="19444">
          <cell r="A19444" t="str">
            <v>483010011All</v>
          </cell>
        </row>
        <row r="19445">
          <cell r="A19445" t="str">
            <v>483010041All</v>
          </cell>
        </row>
        <row r="19446">
          <cell r="A19446" t="str">
            <v>483030016All</v>
          </cell>
        </row>
        <row r="19447">
          <cell r="A19447" t="str">
            <v>483050016All</v>
          </cell>
        </row>
        <row r="19448">
          <cell r="A19448" t="str">
            <v>483050041All</v>
          </cell>
        </row>
        <row r="19449">
          <cell r="A19449" t="str">
            <v>483050081All</v>
          </cell>
        </row>
        <row r="19450">
          <cell r="A19450" t="str">
            <v>483070075All</v>
          </cell>
        </row>
        <row r="19451">
          <cell r="A19451" t="str">
            <v>483090078All</v>
          </cell>
        </row>
        <row r="19452">
          <cell r="A19452" t="str">
            <v>483110011All</v>
          </cell>
        </row>
        <row r="19453">
          <cell r="A19453" t="str">
            <v>483110041All</v>
          </cell>
        </row>
        <row r="19454">
          <cell r="A19454" t="str">
            <v>483110075All</v>
          </cell>
        </row>
        <row r="19455">
          <cell r="A19455" t="str">
            <v>483110078All</v>
          </cell>
        </row>
        <row r="19456">
          <cell r="A19456" t="str">
            <v>483130011All</v>
          </cell>
        </row>
        <row r="19457">
          <cell r="A19457" t="str">
            <v>483130041All</v>
          </cell>
        </row>
        <row r="19458">
          <cell r="A19458" t="str">
            <v>483130051All</v>
          </cell>
        </row>
        <row r="19459">
          <cell r="A19459" t="str">
            <v>483150011All</v>
          </cell>
        </row>
        <row r="19460">
          <cell r="A19460" t="str">
            <v>483150016All</v>
          </cell>
        </row>
        <row r="19461">
          <cell r="A19461" t="str">
            <v>483150041All</v>
          </cell>
        </row>
        <row r="19462">
          <cell r="A19462" t="str">
            <v>483150051All</v>
          </cell>
        </row>
        <row r="19463">
          <cell r="A19463" t="str">
            <v>483150081All</v>
          </cell>
        </row>
        <row r="19464">
          <cell r="A19464" t="str">
            <v>483170016All</v>
          </cell>
        </row>
        <row r="19465">
          <cell r="A19465" t="str">
            <v>483170041All</v>
          </cell>
        </row>
        <row r="19466">
          <cell r="A19466" t="str">
            <v>483170078All</v>
          </cell>
        </row>
        <row r="19467">
          <cell r="A19467" t="str">
            <v>483170081All</v>
          </cell>
        </row>
        <row r="19468">
          <cell r="A19468" t="str">
            <v>483190041All</v>
          </cell>
        </row>
        <row r="19469">
          <cell r="A19469" t="str">
            <v>483230016All</v>
          </cell>
        </row>
        <row r="19470">
          <cell r="A19470" t="str">
            <v>483230075All</v>
          </cell>
        </row>
        <row r="19471">
          <cell r="A19471" t="str">
            <v>483230078All</v>
          </cell>
        </row>
        <row r="19472">
          <cell r="A19472" t="str">
            <v>483250078All</v>
          </cell>
        </row>
        <row r="19473">
          <cell r="A19473" t="str">
            <v>483250078Irrigated</v>
          </cell>
        </row>
        <row r="19474">
          <cell r="A19474" t="str">
            <v>483250078Nonirrigated</v>
          </cell>
        </row>
        <row r="19475">
          <cell r="A19475" t="str">
            <v>483250081All</v>
          </cell>
        </row>
        <row r="19476">
          <cell r="A19476" t="str">
            <v>483270041All</v>
          </cell>
        </row>
        <row r="19477">
          <cell r="A19477" t="str">
            <v>483270051All</v>
          </cell>
        </row>
        <row r="19478">
          <cell r="A19478" t="str">
            <v>483270075All</v>
          </cell>
        </row>
        <row r="19479">
          <cell r="A19479" t="str">
            <v>483290016All</v>
          </cell>
        </row>
        <row r="19480">
          <cell r="A19480" t="str">
            <v>483290041All</v>
          </cell>
        </row>
        <row r="19481">
          <cell r="A19481" t="str">
            <v>483290075All</v>
          </cell>
        </row>
        <row r="19482">
          <cell r="A19482" t="str">
            <v>483290078All</v>
          </cell>
        </row>
        <row r="19483">
          <cell r="A19483" t="str">
            <v>483290081All</v>
          </cell>
        </row>
        <row r="19484">
          <cell r="A19484" t="str">
            <v>483310078All</v>
          </cell>
        </row>
        <row r="19485">
          <cell r="A19485" t="str">
            <v>483330075All</v>
          </cell>
        </row>
        <row r="19486">
          <cell r="A19486" t="str">
            <v>483350041All</v>
          </cell>
        </row>
        <row r="19487">
          <cell r="A19487" t="str">
            <v>483350075All</v>
          </cell>
        </row>
        <row r="19488">
          <cell r="A19488" t="str">
            <v>483350078All</v>
          </cell>
        </row>
        <row r="19489">
          <cell r="A19489" t="str">
            <v>483370075All</v>
          </cell>
        </row>
        <row r="19490">
          <cell r="A19490" t="str">
            <v>483390011All</v>
          </cell>
        </row>
        <row r="19491">
          <cell r="A19491" t="str">
            <v>483390041All</v>
          </cell>
        </row>
        <row r="19492">
          <cell r="A19492" t="str">
            <v>483390051All</v>
          </cell>
        </row>
        <row r="19493">
          <cell r="A19493" t="str">
            <v>483430011All</v>
          </cell>
        </row>
        <row r="19494">
          <cell r="A19494" t="str">
            <v>483430016All</v>
          </cell>
        </row>
        <row r="19495">
          <cell r="A19495" t="str">
            <v>483430041All</v>
          </cell>
        </row>
        <row r="19496">
          <cell r="A19496" t="str">
            <v>483430051All</v>
          </cell>
        </row>
        <row r="19497">
          <cell r="A19497" t="str">
            <v>483430081All</v>
          </cell>
        </row>
        <row r="19498">
          <cell r="A19498" t="str">
            <v>483450016All</v>
          </cell>
        </row>
        <row r="19499">
          <cell r="A19499" t="str">
            <v>483450041All</v>
          </cell>
        </row>
        <row r="19500">
          <cell r="A19500" t="str">
            <v>483470011All</v>
          </cell>
        </row>
        <row r="19501">
          <cell r="A19501" t="str">
            <v>483470016All</v>
          </cell>
        </row>
        <row r="19502">
          <cell r="A19502" t="str">
            <v>483470041All</v>
          </cell>
        </row>
        <row r="19503">
          <cell r="A19503" t="str">
            <v>483470051All</v>
          </cell>
        </row>
        <row r="19504">
          <cell r="A19504" t="str">
            <v>483470081All</v>
          </cell>
        </row>
        <row r="19505">
          <cell r="A19505" t="str">
            <v>483490081All</v>
          </cell>
        </row>
        <row r="19506">
          <cell r="A19506" t="str">
            <v>483510011All</v>
          </cell>
        </row>
        <row r="19507">
          <cell r="A19507" t="str">
            <v>483510041All</v>
          </cell>
        </row>
        <row r="19508">
          <cell r="A19508" t="str">
            <v>483510051All</v>
          </cell>
        </row>
        <row r="19509">
          <cell r="A19509" t="str">
            <v>483530041All</v>
          </cell>
        </row>
        <row r="19510">
          <cell r="A19510" t="str">
            <v>483530075All</v>
          </cell>
        </row>
        <row r="19511">
          <cell r="A19511" t="str">
            <v>483530078All</v>
          </cell>
        </row>
        <row r="19512">
          <cell r="A19512" t="str">
            <v>483570016All</v>
          </cell>
        </row>
        <row r="19513">
          <cell r="A19513" t="str">
            <v>483570016Irrigated</v>
          </cell>
        </row>
        <row r="19514">
          <cell r="A19514" t="str">
            <v>483570016Nonirrigated</v>
          </cell>
        </row>
        <row r="19515">
          <cell r="A19515" t="str">
            <v>483570078All</v>
          </cell>
        </row>
        <row r="19516">
          <cell r="A19516" t="str">
            <v>483570078Irrigated</v>
          </cell>
        </row>
        <row r="19517">
          <cell r="A19517" t="str">
            <v>483570078Nonirrigated</v>
          </cell>
        </row>
        <row r="19518">
          <cell r="A19518" t="str">
            <v>483590041All</v>
          </cell>
        </row>
        <row r="19519">
          <cell r="A19519" t="str">
            <v>483590078All</v>
          </cell>
        </row>
        <row r="19520">
          <cell r="A19520" t="str">
            <v>483590081All</v>
          </cell>
        </row>
        <row r="19521">
          <cell r="A19521" t="str">
            <v>483610011All</v>
          </cell>
        </row>
        <row r="19522">
          <cell r="A19522" t="str">
            <v>483610041All</v>
          </cell>
        </row>
        <row r="19523">
          <cell r="A19523" t="str">
            <v>483610051All</v>
          </cell>
        </row>
        <row r="19524">
          <cell r="A19524" t="str">
            <v>483610081All</v>
          </cell>
        </row>
        <row r="19525">
          <cell r="A19525" t="str">
            <v>483630075All</v>
          </cell>
        </row>
        <row r="19526">
          <cell r="A19526" t="str">
            <v>483650011All</v>
          </cell>
        </row>
        <row r="19527">
          <cell r="A19527" t="str">
            <v>483650016All</v>
          </cell>
        </row>
        <row r="19528">
          <cell r="A19528" t="str">
            <v>483650041All</v>
          </cell>
        </row>
        <row r="19529">
          <cell r="A19529" t="str">
            <v>483650051All</v>
          </cell>
        </row>
        <row r="19530">
          <cell r="A19530" t="str">
            <v>483650081All</v>
          </cell>
        </row>
        <row r="19531">
          <cell r="A19531" t="str">
            <v>483690016All</v>
          </cell>
        </row>
        <row r="19532">
          <cell r="A19532" t="str">
            <v>483710041All</v>
          </cell>
        </row>
        <row r="19533">
          <cell r="A19533" t="str">
            <v>483710051Nonirrigated</v>
          </cell>
        </row>
        <row r="19534">
          <cell r="A19534" t="str">
            <v>483730011All</v>
          </cell>
        </row>
        <row r="19535">
          <cell r="A19535" t="str">
            <v>483730041All</v>
          </cell>
        </row>
        <row r="19536">
          <cell r="A19536" t="str">
            <v>483730051All</v>
          </cell>
        </row>
        <row r="19537">
          <cell r="A19537" t="str">
            <v>483750081All</v>
          </cell>
        </row>
        <row r="19538">
          <cell r="A19538" t="str">
            <v>483770011All</v>
          </cell>
        </row>
        <row r="19539">
          <cell r="A19539" t="str">
            <v>483770041All</v>
          </cell>
        </row>
        <row r="19540">
          <cell r="A19540" t="str">
            <v>483790041All</v>
          </cell>
        </row>
        <row r="19541">
          <cell r="A19541" t="str">
            <v>483790051All</v>
          </cell>
        </row>
        <row r="19542">
          <cell r="A19542" t="str">
            <v>483790081All</v>
          </cell>
        </row>
        <row r="19543">
          <cell r="A19543" t="str">
            <v>483810081All</v>
          </cell>
        </row>
        <row r="19544">
          <cell r="A19544" t="str">
            <v>483830016All</v>
          </cell>
        </row>
        <row r="19545">
          <cell r="A19545" t="str">
            <v>483830041All</v>
          </cell>
        </row>
        <row r="19546">
          <cell r="A19546" t="str">
            <v>483830075All</v>
          </cell>
        </row>
        <row r="19547">
          <cell r="A19547" t="str">
            <v>483850011All</v>
          </cell>
        </row>
        <row r="19548">
          <cell r="A19548" t="str">
            <v>483850016All</v>
          </cell>
        </row>
        <row r="19549">
          <cell r="A19549" t="str">
            <v>483850041All</v>
          </cell>
        </row>
        <row r="19550">
          <cell r="A19550" t="str">
            <v>483850051All</v>
          </cell>
        </row>
        <row r="19551">
          <cell r="A19551" t="str">
            <v>483850075All</v>
          </cell>
        </row>
        <row r="19552">
          <cell r="A19552" t="str">
            <v>483870016All</v>
          </cell>
        </row>
        <row r="19553">
          <cell r="A19553" t="str">
            <v>483890041All</v>
          </cell>
        </row>
        <row r="19554">
          <cell r="A19554" t="str">
            <v>483930016All</v>
          </cell>
        </row>
        <row r="19555">
          <cell r="A19555" t="str">
            <v>483930078All</v>
          </cell>
        </row>
        <row r="19556">
          <cell r="A19556" t="str">
            <v>483930081All</v>
          </cell>
        </row>
        <row r="19557">
          <cell r="A19557" t="str">
            <v>483970016All</v>
          </cell>
        </row>
        <row r="19558">
          <cell r="A19558" t="str">
            <v>483970078All</v>
          </cell>
        </row>
        <row r="19559">
          <cell r="A19559" t="str">
            <v>483970081All</v>
          </cell>
        </row>
        <row r="19560">
          <cell r="A19560" t="str">
            <v>483990041All</v>
          </cell>
        </row>
        <row r="19561">
          <cell r="A19561" t="str">
            <v>483990075All</v>
          </cell>
        </row>
        <row r="19562">
          <cell r="A19562" t="str">
            <v>483990078All</v>
          </cell>
        </row>
        <row r="19563">
          <cell r="A19563" t="str">
            <v>484010011All</v>
          </cell>
        </row>
        <row r="19564">
          <cell r="A19564" t="str">
            <v>484010016All</v>
          </cell>
        </row>
        <row r="19565">
          <cell r="A19565" t="str">
            <v>484010051All</v>
          </cell>
        </row>
        <row r="19566">
          <cell r="A19566" t="str">
            <v>484010081All</v>
          </cell>
        </row>
        <row r="19567">
          <cell r="A19567" t="str">
            <v>484030011All</v>
          </cell>
        </row>
        <row r="19568">
          <cell r="A19568" t="str">
            <v>484030041All</v>
          </cell>
        </row>
        <row r="19569">
          <cell r="A19569" t="str">
            <v>484030051All</v>
          </cell>
        </row>
        <row r="19570">
          <cell r="A19570" t="str">
            <v>484050011All</v>
          </cell>
        </row>
        <row r="19571">
          <cell r="A19571" t="str">
            <v>484050041All</v>
          </cell>
        </row>
        <row r="19572">
          <cell r="A19572" t="str">
            <v>484050051All</v>
          </cell>
        </row>
        <row r="19573">
          <cell r="A19573" t="str">
            <v>484070011All</v>
          </cell>
        </row>
        <row r="19574">
          <cell r="A19574" t="str">
            <v>484070041All</v>
          </cell>
        </row>
        <row r="19575">
          <cell r="A19575" t="str">
            <v>484070051All</v>
          </cell>
        </row>
        <row r="19576">
          <cell r="A19576" t="str">
            <v>484090078Irrigated</v>
          </cell>
        </row>
        <row r="19577">
          <cell r="A19577" t="str">
            <v>484090078Nonirrigated</v>
          </cell>
        </row>
        <row r="19578">
          <cell r="A19578" t="str">
            <v>484110041All</v>
          </cell>
        </row>
        <row r="19579">
          <cell r="A19579" t="str">
            <v>484110075All</v>
          </cell>
        </row>
        <row r="19580">
          <cell r="A19580" t="str">
            <v>484130041All</v>
          </cell>
        </row>
        <row r="19581">
          <cell r="A19581" t="str">
            <v>484130075All</v>
          </cell>
        </row>
        <row r="19582">
          <cell r="A19582" t="str">
            <v>484150041All</v>
          </cell>
        </row>
        <row r="19583">
          <cell r="A19583" t="str">
            <v>484150075All</v>
          </cell>
        </row>
        <row r="19584">
          <cell r="A19584" t="str">
            <v>484150078All</v>
          </cell>
        </row>
        <row r="19585">
          <cell r="A19585" t="str">
            <v>484170075All</v>
          </cell>
        </row>
        <row r="19586">
          <cell r="A19586" t="str">
            <v>484190011All</v>
          </cell>
        </row>
        <row r="19587">
          <cell r="A19587" t="str">
            <v>484190016All</v>
          </cell>
        </row>
        <row r="19588">
          <cell r="A19588" t="str">
            <v>484190041All</v>
          </cell>
        </row>
        <row r="19589">
          <cell r="A19589" t="str">
            <v>484190051All</v>
          </cell>
        </row>
        <row r="19590">
          <cell r="A19590" t="str">
            <v>484190081All</v>
          </cell>
        </row>
        <row r="19591">
          <cell r="A19591" t="str">
            <v>484230011All</v>
          </cell>
        </row>
        <row r="19592">
          <cell r="A19592" t="str">
            <v>484230016All</v>
          </cell>
        </row>
        <row r="19593">
          <cell r="A19593" t="str">
            <v>484230041All</v>
          </cell>
        </row>
        <row r="19594">
          <cell r="A19594" t="str">
            <v>484230051All</v>
          </cell>
        </row>
        <row r="19595">
          <cell r="A19595" t="str">
            <v>484230081All</v>
          </cell>
        </row>
        <row r="19596">
          <cell r="A19596" t="str">
            <v>484250016All</v>
          </cell>
        </row>
        <row r="19597">
          <cell r="A19597" t="str">
            <v>484250051All</v>
          </cell>
        </row>
        <row r="19598">
          <cell r="A19598" t="str">
            <v>484250075All</v>
          </cell>
        </row>
        <row r="19599">
          <cell r="A19599" t="str">
            <v>484270011All</v>
          </cell>
        </row>
        <row r="19600">
          <cell r="A19600" t="str">
            <v>484290075All</v>
          </cell>
        </row>
        <row r="19601">
          <cell r="A19601" t="str">
            <v>484310041All</v>
          </cell>
        </row>
        <row r="19602">
          <cell r="A19602" t="str">
            <v>484310051All</v>
          </cell>
        </row>
        <row r="19603">
          <cell r="A19603" t="str">
            <v>484310075All</v>
          </cell>
        </row>
        <row r="19604">
          <cell r="A19604" t="str">
            <v>484330041All</v>
          </cell>
        </row>
        <row r="19605">
          <cell r="A19605" t="str">
            <v>484330075All</v>
          </cell>
        </row>
        <row r="19606">
          <cell r="A19606" t="str">
            <v>484330078All</v>
          </cell>
        </row>
        <row r="19607">
          <cell r="A19607" t="str">
            <v>484350016All</v>
          </cell>
        </row>
        <row r="19608">
          <cell r="A19608" t="str">
            <v>484350041All</v>
          </cell>
        </row>
        <row r="19609">
          <cell r="A19609" t="str">
            <v>484350051All</v>
          </cell>
        </row>
        <row r="19610">
          <cell r="A19610" t="str">
            <v>484350075All</v>
          </cell>
        </row>
        <row r="19611">
          <cell r="A19611" t="str">
            <v>484390078All</v>
          </cell>
        </row>
        <row r="19612">
          <cell r="A19612" t="str">
            <v>484390081All</v>
          </cell>
        </row>
        <row r="19613">
          <cell r="A19613" t="str">
            <v>484410041All</v>
          </cell>
        </row>
        <row r="19614">
          <cell r="A19614" t="str">
            <v>484410075All</v>
          </cell>
        </row>
        <row r="19615">
          <cell r="A19615" t="str">
            <v>484410078All</v>
          </cell>
        </row>
        <row r="19616">
          <cell r="A19616" t="str">
            <v>484430011All</v>
          </cell>
        </row>
        <row r="19617">
          <cell r="A19617" t="str">
            <v>484430041All</v>
          </cell>
        </row>
        <row r="19618">
          <cell r="A19618" t="str">
            <v>484450016All</v>
          </cell>
        </row>
        <row r="19619">
          <cell r="A19619" t="str">
            <v>484450078All</v>
          </cell>
        </row>
        <row r="19620">
          <cell r="A19620" t="str">
            <v>484470075All</v>
          </cell>
        </row>
        <row r="19621">
          <cell r="A19621" t="str">
            <v>484490011All</v>
          </cell>
        </row>
        <row r="19622">
          <cell r="A19622" t="str">
            <v>484490016All</v>
          </cell>
        </row>
        <row r="19623">
          <cell r="A19623" t="str">
            <v>484490051All</v>
          </cell>
        </row>
        <row r="19624">
          <cell r="A19624" t="str">
            <v>484510075All</v>
          </cell>
        </row>
        <row r="19625">
          <cell r="A19625" t="str">
            <v>484530075All</v>
          </cell>
        </row>
        <row r="19626">
          <cell r="A19626" t="str">
            <v>484530078All</v>
          </cell>
        </row>
        <row r="19627">
          <cell r="A19627" t="str">
            <v>484530081All</v>
          </cell>
        </row>
        <row r="19628">
          <cell r="A19628" t="str">
            <v>484550011All</v>
          </cell>
        </row>
        <row r="19629">
          <cell r="A19629" t="str">
            <v>484550041All</v>
          </cell>
        </row>
        <row r="19630">
          <cell r="A19630" t="str">
            <v>484550051All</v>
          </cell>
        </row>
        <row r="19631">
          <cell r="A19631" t="str">
            <v>484570011All</v>
          </cell>
        </row>
        <row r="19632">
          <cell r="A19632" t="str">
            <v>484570041All</v>
          </cell>
        </row>
        <row r="19633">
          <cell r="A19633" t="str">
            <v>484570051All</v>
          </cell>
        </row>
        <row r="19634">
          <cell r="A19634" t="str">
            <v>484590011All</v>
          </cell>
        </row>
        <row r="19635">
          <cell r="A19635" t="str">
            <v>484590016All</v>
          </cell>
        </row>
        <row r="19636">
          <cell r="A19636" t="str">
            <v>484590041All</v>
          </cell>
        </row>
        <row r="19637">
          <cell r="A19637" t="str">
            <v>484590051All</v>
          </cell>
        </row>
        <row r="19638">
          <cell r="A19638" t="str">
            <v>484590081All</v>
          </cell>
        </row>
        <row r="19639">
          <cell r="A19639" t="str">
            <v>484610016All</v>
          </cell>
        </row>
        <row r="19640">
          <cell r="A19640" t="str">
            <v>484610041All</v>
          </cell>
        </row>
        <row r="19641">
          <cell r="A19641" t="str">
            <v>484610075All</v>
          </cell>
        </row>
        <row r="19642">
          <cell r="A19642" t="str">
            <v>484630075All</v>
          </cell>
        </row>
        <row r="19643">
          <cell r="A19643" t="str">
            <v>484650011All</v>
          </cell>
        </row>
        <row r="19644">
          <cell r="A19644" t="str">
            <v>484650016All</v>
          </cell>
        </row>
        <row r="19645">
          <cell r="A19645" t="str">
            <v>484650041All</v>
          </cell>
        </row>
        <row r="19646">
          <cell r="A19646" t="str">
            <v>484650051All</v>
          </cell>
        </row>
        <row r="19647">
          <cell r="A19647" t="str">
            <v>484650075All</v>
          </cell>
        </row>
        <row r="19648">
          <cell r="A19648" t="str">
            <v>484670011All</v>
          </cell>
        </row>
        <row r="19649">
          <cell r="A19649" t="str">
            <v>484670016All</v>
          </cell>
        </row>
        <row r="19650">
          <cell r="A19650" t="str">
            <v>484670041All</v>
          </cell>
        </row>
        <row r="19651">
          <cell r="A19651" t="str">
            <v>484670051All</v>
          </cell>
        </row>
        <row r="19652">
          <cell r="A19652" t="str">
            <v>484670081All</v>
          </cell>
        </row>
        <row r="19653">
          <cell r="A19653" t="str">
            <v>484710011All</v>
          </cell>
        </row>
        <row r="19654">
          <cell r="A19654" t="str">
            <v>484710051All</v>
          </cell>
        </row>
        <row r="19655">
          <cell r="A19655" t="str">
            <v>484750011All</v>
          </cell>
        </row>
        <row r="19656">
          <cell r="A19656" t="str">
            <v>484750041All</v>
          </cell>
        </row>
        <row r="19657">
          <cell r="A19657" t="str">
            <v>484770016All</v>
          </cell>
        </row>
        <row r="19658">
          <cell r="A19658" t="str">
            <v>484770075All</v>
          </cell>
        </row>
        <row r="19659">
          <cell r="A19659" t="str">
            <v>484770078All</v>
          </cell>
        </row>
        <row r="19660">
          <cell r="A19660" t="str">
            <v>484770081All</v>
          </cell>
        </row>
        <row r="19661">
          <cell r="A19661" t="str">
            <v>484790011All</v>
          </cell>
        </row>
        <row r="19662">
          <cell r="A19662" t="str">
            <v>484790016All</v>
          </cell>
        </row>
        <row r="19663">
          <cell r="A19663" t="str">
            <v>484790041All</v>
          </cell>
        </row>
        <row r="19664">
          <cell r="A19664" t="str">
            <v>484790051All</v>
          </cell>
        </row>
        <row r="19665">
          <cell r="A19665" t="str">
            <v>484790075All</v>
          </cell>
        </row>
        <row r="19666">
          <cell r="A19666" t="str">
            <v>484790078All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xtension.iastate.edu/diversity/ext" TargetMode="External"/><Relationship Id="rId2" Type="http://schemas.openxmlformats.org/officeDocument/2006/relationships/hyperlink" Target="https://go.iastate.edu/B46UXX" TargetMode="External"/><Relationship Id="rId1" Type="http://schemas.openxmlformats.org/officeDocument/2006/relationships/hyperlink" Target="https://go.iastate.edu/9HIN8G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15"/>
  <sheetViews>
    <sheetView showGridLines="0" tabSelected="1" zoomScaleNormal="100" workbookViewId="0"/>
  </sheetViews>
  <sheetFormatPr defaultColWidth="9.140625" defaultRowHeight="14.25"/>
  <cols>
    <col min="1" max="1" width="39.5703125" style="11" customWidth="1"/>
    <col min="2" max="10" width="10.85546875" style="11" customWidth="1"/>
    <col min="11" max="11" width="11.85546875" style="11" customWidth="1"/>
    <col min="12" max="14" width="10.85546875" style="11" customWidth="1"/>
    <col min="15" max="15" width="9.42578125" style="11" bestFit="1" customWidth="1"/>
    <col min="16" max="16" width="14.85546875" style="11" hidden="1" customWidth="1"/>
    <col min="17" max="27" width="9.140625" style="11" hidden="1" customWidth="1"/>
    <col min="28" max="31" width="9.140625" style="11" customWidth="1"/>
    <col min="32" max="16384" width="9.140625" style="11"/>
  </cols>
  <sheetData>
    <row r="1" spans="1:11" s="114" customFormat="1" ht="30" customHeight="1" thickBot="1">
      <c r="A1" s="8" t="s">
        <v>315</v>
      </c>
      <c r="K1" s="143" t="s">
        <v>237</v>
      </c>
    </row>
    <row r="2" spans="1:11" s="10" customFormat="1" ht="15.75" thickTop="1">
      <c r="A2" s="4" t="s">
        <v>252</v>
      </c>
    </row>
    <row r="3" spans="1:11" s="10" customFormat="1">
      <c r="A3" s="9" t="s">
        <v>246</v>
      </c>
    </row>
    <row r="4" spans="1:11">
      <c r="A4" s="5" t="s">
        <v>198</v>
      </c>
    </row>
    <row r="5" spans="1:11" ht="15.75">
      <c r="A5" s="5" t="s">
        <v>251</v>
      </c>
    </row>
    <row r="6" spans="1:11" ht="10.5" customHeight="1">
      <c r="A6" s="5" t="s">
        <v>252</v>
      </c>
    </row>
    <row r="7" spans="1:11">
      <c r="A7" s="5"/>
    </row>
    <row r="8" spans="1:11">
      <c r="A8" s="145" t="s">
        <v>203</v>
      </c>
    </row>
    <row r="9" spans="1:11">
      <c r="A9" s="149" t="s">
        <v>247</v>
      </c>
    </row>
    <row r="10" spans="1:11">
      <c r="A10" s="149" t="s">
        <v>248</v>
      </c>
    </row>
    <row r="11" spans="1:11" ht="18" customHeight="1">
      <c r="A11" s="150" t="s">
        <v>249</v>
      </c>
    </row>
    <row r="12" spans="1:11" ht="18" customHeight="1">
      <c r="A12" s="167" t="s">
        <v>513</v>
      </c>
      <c r="B12" s="168"/>
      <c r="C12" s="168"/>
      <c r="D12" s="168"/>
      <c r="E12" s="168"/>
      <c r="F12" s="168"/>
      <c r="G12" s="168"/>
      <c r="H12" s="168"/>
      <c r="I12" s="168"/>
      <c r="J12" s="168"/>
      <c r="K12" s="169"/>
    </row>
    <row r="13" spans="1:11" ht="18" customHeight="1">
      <c r="A13" s="170" t="s">
        <v>514</v>
      </c>
      <c r="B13" s="171"/>
      <c r="C13" s="171"/>
      <c r="D13" s="171"/>
      <c r="E13" s="171"/>
      <c r="F13" s="171"/>
      <c r="G13" s="171"/>
      <c r="H13" s="171"/>
      <c r="I13" s="171"/>
      <c r="J13" s="171"/>
      <c r="K13" s="172"/>
    </row>
    <row r="14" spans="1:11" ht="15" thickBot="1">
      <c r="A14" s="5"/>
    </row>
    <row r="15" spans="1:11" s="12" customFormat="1" ht="21.75" customHeight="1" thickBot="1">
      <c r="A15" s="178" t="s">
        <v>316</v>
      </c>
      <c r="B15" s="179"/>
      <c r="C15" s="179"/>
      <c r="D15" s="179"/>
      <c r="E15" s="179"/>
      <c r="F15" s="179"/>
      <c r="G15" s="180"/>
    </row>
    <row r="16" spans="1:11" s="12" customFormat="1" ht="21.75" customHeight="1" thickBot="1">
      <c r="A16" s="181" t="s">
        <v>9</v>
      </c>
      <c r="B16" s="182"/>
      <c r="C16" s="183"/>
    </row>
    <row r="17" spans="1:16" s="12" customFormat="1" ht="21.75" customHeight="1" thickBot="1">
      <c r="A17" s="6"/>
    </row>
    <row r="18" spans="1:16" s="12" customFormat="1" ht="21.75" customHeight="1" thickBot="1">
      <c r="A18" s="129" t="s">
        <v>221</v>
      </c>
      <c r="B18" s="27"/>
      <c r="C18" s="27"/>
      <c r="D18" s="27"/>
      <c r="E18" s="27"/>
      <c r="F18" s="27"/>
      <c r="G18" s="28"/>
    </row>
    <row r="19" spans="1:16" s="12" customFormat="1">
      <c r="A19" s="29"/>
      <c r="B19" s="39"/>
      <c r="C19" s="39"/>
      <c r="D19" s="40"/>
      <c r="E19" s="30"/>
      <c r="F19" s="30"/>
      <c r="G19" s="31"/>
    </row>
    <row r="20" spans="1:16" ht="15">
      <c r="A20" s="128" t="s">
        <v>46</v>
      </c>
      <c r="B20" s="184" t="s">
        <v>47</v>
      </c>
      <c r="C20" s="185"/>
      <c r="D20" s="43"/>
      <c r="G20" s="17"/>
    </row>
    <row r="21" spans="1:16">
      <c r="A21" s="128" t="s">
        <v>225</v>
      </c>
      <c r="B21" s="184" t="s">
        <v>47</v>
      </c>
      <c r="C21" s="184"/>
      <c r="D21" s="43"/>
      <c r="G21" s="17"/>
    </row>
    <row r="22" spans="1:16">
      <c r="A22" s="128" t="s">
        <v>226</v>
      </c>
      <c r="B22" s="184" t="s">
        <v>47</v>
      </c>
      <c r="C22" s="184"/>
      <c r="D22" s="43"/>
      <c r="G22" s="17"/>
    </row>
    <row r="23" spans="1:16">
      <c r="A23" s="128" t="s">
        <v>223</v>
      </c>
      <c r="B23" s="184" t="s">
        <v>47</v>
      </c>
      <c r="C23" s="184"/>
      <c r="D23" s="43"/>
      <c r="G23" s="17"/>
    </row>
    <row r="24" spans="1:16">
      <c r="A24" s="128" t="s">
        <v>224</v>
      </c>
      <c r="B24" s="184" t="s">
        <v>47</v>
      </c>
      <c r="C24" s="184"/>
      <c r="D24" s="43"/>
      <c r="G24" s="17"/>
    </row>
    <row r="25" spans="1:16" ht="15" thickBot="1">
      <c r="A25" s="23"/>
      <c r="B25" s="19"/>
      <c r="C25" s="19"/>
      <c r="D25" s="19"/>
      <c r="E25" s="19"/>
      <c r="F25" s="19"/>
      <c r="G25" s="20"/>
    </row>
    <row r="26" spans="1:16" ht="15" thickBot="1">
      <c r="A26" s="9"/>
    </row>
    <row r="27" spans="1:16" ht="22.5" customHeight="1" thickBot="1">
      <c r="A27" s="152" t="s">
        <v>24</v>
      </c>
      <c r="B27" s="109"/>
      <c r="C27" s="109"/>
      <c r="D27" s="109"/>
      <c r="E27" s="109"/>
      <c r="F27" s="109"/>
      <c r="G27" s="109"/>
      <c r="H27" s="109"/>
      <c r="I27" s="109"/>
      <c r="J27" s="109"/>
      <c r="K27" s="110"/>
      <c r="L27" s="159"/>
      <c r="M27" s="160"/>
      <c r="N27" s="160"/>
    </row>
    <row r="28" spans="1:16" ht="15.75">
      <c r="A28" s="32"/>
      <c r="B28" s="33"/>
      <c r="C28" s="33"/>
      <c r="D28" s="38"/>
      <c r="E28" s="33"/>
      <c r="F28" s="33"/>
      <c r="H28" s="13"/>
      <c r="J28" s="13"/>
      <c r="K28" s="17"/>
      <c r="L28" s="21"/>
      <c r="N28" s="41"/>
    </row>
    <row r="29" spans="1:16" ht="15.75">
      <c r="A29" s="128" t="s">
        <v>227</v>
      </c>
      <c r="B29" s="184" t="s">
        <v>47</v>
      </c>
      <c r="C29" s="184"/>
      <c r="D29" s="42"/>
      <c r="E29" s="41"/>
      <c r="F29" s="41"/>
      <c r="H29" s="13"/>
      <c r="J29" s="13"/>
      <c r="K29" s="17"/>
      <c r="L29" s="21"/>
      <c r="N29" s="41"/>
      <c r="P29" s="11">
        <f>+IF(B29='Drop down(hidden)'!F13,1,0)</f>
        <v>0</v>
      </c>
    </row>
    <row r="30" spans="1:16" ht="15.75">
      <c r="A30" s="128" t="s">
        <v>228</v>
      </c>
      <c r="B30" s="184" t="s">
        <v>47</v>
      </c>
      <c r="C30" s="184"/>
      <c r="D30" s="42"/>
      <c r="E30" s="41"/>
      <c r="F30" s="41"/>
      <c r="H30" s="13"/>
      <c r="J30" s="13"/>
      <c r="K30" s="17"/>
      <c r="L30" s="21"/>
      <c r="N30" s="41"/>
      <c r="P30" s="11">
        <f>IFERROR(LEFT(B30,2)*1,0)</f>
        <v>0</v>
      </c>
    </row>
    <row r="31" spans="1:16" ht="15.75" customHeight="1">
      <c r="A31" s="128" t="s">
        <v>229</v>
      </c>
      <c r="B31" s="13"/>
      <c r="C31" s="13"/>
      <c r="D31" s="13"/>
      <c r="E31" s="13"/>
      <c r="F31" s="13"/>
      <c r="G31" s="13"/>
      <c r="H31" s="13"/>
      <c r="J31" s="13"/>
      <c r="K31" s="17"/>
      <c r="L31" s="21"/>
      <c r="N31" s="41"/>
    </row>
    <row r="32" spans="1:16" ht="28.5" customHeight="1">
      <c r="A32" s="130" t="s">
        <v>230</v>
      </c>
      <c r="B32" s="206" t="s">
        <v>47</v>
      </c>
      <c r="C32" s="206"/>
      <c r="D32" s="206"/>
      <c r="E32" s="206"/>
      <c r="F32" s="206"/>
      <c r="G32" s="206"/>
      <c r="H32" s="190" t="str">
        <f>+IFERROR(IF(VLOOKUP(B33,'Drop down(hidden)'!$J$112:$J$136,1,0)="","",""),"Review Specific Practice below (inconsistent with selected Type of Practice)")</f>
        <v/>
      </c>
      <c r="I32" s="191"/>
      <c r="J32" s="191"/>
      <c r="K32" s="192"/>
      <c r="L32" s="154"/>
      <c r="M32" s="12"/>
      <c r="N32" s="41"/>
    </row>
    <row r="33" spans="1:17" ht="27" customHeight="1">
      <c r="A33" s="130" t="s">
        <v>231</v>
      </c>
      <c r="B33" s="186" t="s">
        <v>254</v>
      </c>
      <c r="C33" s="187"/>
      <c r="D33" s="187"/>
      <c r="E33" s="187"/>
      <c r="F33" s="187"/>
      <c r="G33" s="187"/>
      <c r="H33" s="187"/>
      <c r="I33" s="187"/>
      <c r="J33" s="187"/>
      <c r="K33" s="188"/>
      <c r="L33" s="155"/>
      <c r="M33" s="153"/>
      <c r="N33" s="41"/>
      <c r="P33" s="11">
        <f>+IFERROR(VLOOKUP(B33,'Drop down(hidden)'!$J$41:$R$106,9,0),0)</f>
        <v>0</v>
      </c>
      <c r="Q33" s="11" t="e">
        <f>+VLOOKUP('Net Returns'!P33,'Drop down(hidden)'!$R$41:$S$106,2,0)</f>
        <v>#N/A</v>
      </c>
    </row>
    <row r="34" spans="1:17" ht="15.75" customHeight="1">
      <c r="A34" s="128"/>
      <c r="B34" s="13"/>
      <c r="C34" s="13"/>
      <c r="D34" s="13"/>
      <c r="E34" s="13"/>
      <c r="F34" s="13"/>
      <c r="G34" s="13"/>
      <c r="H34" s="13"/>
      <c r="J34" s="13"/>
      <c r="K34" s="17"/>
      <c r="L34" s="21"/>
      <c r="N34" s="41"/>
    </row>
    <row r="35" spans="1:17" ht="15.75">
      <c r="A35" s="128" t="s">
        <v>29</v>
      </c>
      <c r="B35" s="184" t="s">
        <v>47</v>
      </c>
      <c r="C35" s="184"/>
      <c r="D35" s="42"/>
      <c r="E35" s="41"/>
      <c r="F35" s="41"/>
      <c r="H35" s="13"/>
      <c r="J35" s="13"/>
      <c r="K35" s="17"/>
      <c r="L35" s="21"/>
      <c r="N35" s="41"/>
    </row>
    <row r="36" spans="1:17" ht="15.75">
      <c r="A36" s="128" t="str">
        <f>+"Payment per "&amp;IF(B29='Drop down(hidden)'!$F$13,"acre","ton of CO2e")</f>
        <v>Payment per ton of CO2e</v>
      </c>
      <c r="B36" s="207">
        <v>0</v>
      </c>
      <c r="C36" s="207"/>
      <c r="D36" s="42" t="str">
        <f>+"$/"&amp;IF(B29='Drop down(hidden)'!F13,"acre","ton")</f>
        <v>$/ton</v>
      </c>
      <c r="E36" s="41"/>
      <c r="F36" s="41"/>
      <c r="H36" s="13"/>
      <c r="J36" s="13"/>
      <c r="K36" s="17"/>
      <c r="L36" s="21"/>
      <c r="N36" s="41"/>
    </row>
    <row r="37" spans="1:17" ht="25.5">
      <c r="A37" s="131" t="str">
        <f>+"Expected change in annual payments per "&amp;IF($B$29='Drop down(hidden)'!$F$13,"acre","ton")</f>
        <v>Expected change in annual payments per ton</v>
      </c>
      <c r="B37" s="208" t="s">
        <v>47</v>
      </c>
      <c r="C37" s="208"/>
      <c r="H37" s="13"/>
      <c r="J37" s="13"/>
      <c r="K37" s="17"/>
      <c r="L37" s="21"/>
      <c r="N37" s="41"/>
      <c r="P37" s="11">
        <f>+IFERROR(LEFT(B37,4)*1,0)</f>
        <v>0</v>
      </c>
    </row>
    <row r="38" spans="1:17" ht="15.75">
      <c r="A38" s="128" t="s">
        <v>232</v>
      </c>
      <c r="B38" s="197">
        <v>0</v>
      </c>
      <c r="C38" s="197"/>
      <c r="D38" s="42" t="s">
        <v>30</v>
      </c>
      <c r="E38" s="107" t="str">
        <f>+IF(B29='Drop down(hidden)'!$F$12,"",IF(B38&gt;0,"","Please enter area to the left before proceeding"))</f>
        <v/>
      </c>
      <c r="F38" s="41"/>
      <c r="H38" s="13"/>
      <c r="J38" s="13"/>
      <c r="K38" s="17"/>
      <c r="L38" s="21"/>
      <c r="N38" s="41"/>
    </row>
    <row r="39" spans="1:17" ht="38.25">
      <c r="A39" s="131" t="s">
        <v>57</v>
      </c>
      <c r="B39" s="208" t="s">
        <v>47</v>
      </c>
      <c r="C39" s="208"/>
      <c r="D39" s="79" t="str">
        <f>IFERROR(IF(RIGHT(B39,1)*1&gt;LEFT(B30,2)*1,"Please correct inconsistency between contract length and cost-share payments",""),"")</f>
        <v/>
      </c>
      <c r="E39" s="41"/>
      <c r="F39" s="41"/>
      <c r="H39" s="13"/>
      <c r="J39" s="13"/>
      <c r="K39" s="17"/>
      <c r="L39" s="21"/>
      <c r="N39" s="41"/>
      <c r="P39" s="11">
        <f>IF(B39='Drop down(hidden)'!$L$12,0,+IFERROR(RIGHT(B39,1)*1,IF(RIGHT(B39,1)="o",0,IFERROR(LEFT(B30,2)*1,""))))</f>
        <v>0</v>
      </c>
    </row>
    <row r="40" spans="1:17" ht="15.75">
      <c r="A40" s="128" t="s">
        <v>63</v>
      </c>
      <c r="B40" s="196">
        <v>0</v>
      </c>
      <c r="C40" s="196"/>
      <c r="D40" s="42" t="s">
        <v>64</v>
      </c>
      <c r="E40" s="79" t="str">
        <f>+IF(B39="No",IF(B40&gt;0,"Please enter $0.00 if no cost-share payment is expected",""),IF(B39='Drop down(hidden)'!$M$12,IF(B40=0,"","Please select timinig of cost-share payments in previous row"), IF(B40&gt;0,"","Please enter the cost-share payment")))</f>
        <v/>
      </c>
      <c r="F40" s="41"/>
      <c r="H40" s="13"/>
      <c r="J40" s="13"/>
      <c r="K40" s="17"/>
      <c r="L40" s="21"/>
      <c r="N40" s="41"/>
    </row>
    <row r="41" spans="1:17" ht="25.5">
      <c r="A41" s="131" t="s">
        <v>233</v>
      </c>
      <c r="B41" s="197">
        <v>0</v>
      </c>
      <c r="C41" s="197"/>
      <c r="D41" s="78" t="s">
        <v>30</v>
      </c>
      <c r="E41" s="107" t="str">
        <f>+IF(B39="No",IF(B41&gt;0,"Please enter '0'  to the left",""),IF(B39='Drop down(hidden)'!$M$12,"",IF(B41=0,"Please enter area to the left before proceeding",IF(B41&gt;B38,"This area cannot exceed the area in carbon contract. Please correct",""))))</f>
        <v/>
      </c>
      <c r="F41" s="41"/>
      <c r="H41" s="13"/>
      <c r="J41" s="13"/>
      <c r="K41" s="17"/>
      <c r="L41" s="21"/>
      <c r="N41" s="41"/>
    </row>
    <row r="42" spans="1:17" ht="15" thickBot="1">
      <c r="A42" s="18"/>
      <c r="B42" s="22"/>
      <c r="C42" s="22"/>
      <c r="D42" s="22"/>
      <c r="E42" s="22"/>
      <c r="F42" s="34"/>
      <c r="G42" s="34"/>
      <c r="H42" s="34"/>
      <c r="I42" s="34"/>
      <c r="J42" s="34"/>
      <c r="K42" s="91"/>
      <c r="L42" s="156"/>
      <c r="M42" s="157"/>
      <c r="N42" s="158"/>
    </row>
    <row r="43" spans="1:17">
      <c r="A43" s="5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</row>
    <row r="44" spans="1:17" ht="15" thickBot="1">
      <c r="A44" s="5"/>
      <c r="B44" s="5"/>
      <c r="C44" s="5"/>
      <c r="D44" s="5"/>
      <c r="E44" s="5"/>
      <c r="F44" s="5"/>
      <c r="G44" s="5"/>
      <c r="H44" s="5"/>
      <c r="I44" s="5"/>
      <c r="J44" s="5"/>
      <c r="K44" s="7"/>
      <c r="L44" s="7"/>
      <c r="M44" s="7"/>
      <c r="N44" s="7"/>
    </row>
    <row r="45" spans="1:17" ht="18.75" customHeight="1" thickBot="1">
      <c r="A45" s="152" t="s">
        <v>222</v>
      </c>
      <c r="B45" s="109"/>
      <c r="C45" s="109"/>
      <c r="D45" s="109"/>
      <c r="E45" s="109"/>
      <c r="F45" s="109"/>
      <c r="G45" s="109"/>
      <c r="H45" s="109"/>
      <c r="I45" s="109"/>
      <c r="J45" s="109"/>
      <c r="K45" s="110"/>
    </row>
    <row r="46" spans="1:17">
      <c r="A46" s="35"/>
      <c r="B46" s="36"/>
      <c r="C46" s="36"/>
      <c r="D46" s="36"/>
      <c r="E46" s="36"/>
      <c r="F46" s="36"/>
      <c r="G46" s="36"/>
      <c r="H46" s="36"/>
      <c r="I46" s="36"/>
      <c r="J46" s="36"/>
      <c r="K46" s="37"/>
    </row>
    <row r="47" spans="1:17">
      <c r="A47" s="15" t="s">
        <v>204</v>
      </c>
      <c r="K47" s="17"/>
    </row>
    <row r="48" spans="1:17">
      <c r="A48" s="132" t="s">
        <v>210</v>
      </c>
      <c r="B48" s="100"/>
      <c r="C48" s="100"/>
      <c r="D48" s="101"/>
      <c r="E48" s="98">
        <v>0</v>
      </c>
      <c r="F48" s="105" t="s">
        <v>3</v>
      </c>
      <c r="K48" s="17"/>
    </row>
    <row r="49" spans="1:18">
      <c r="A49" s="132" t="s">
        <v>205</v>
      </c>
      <c r="B49" s="100"/>
      <c r="C49" s="100"/>
      <c r="D49" s="101"/>
      <c r="E49" s="98">
        <v>0</v>
      </c>
      <c r="F49" s="105" t="s">
        <v>3</v>
      </c>
      <c r="K49" s="17"/>
    </row>
    <row r="50" spans="1:18">
      <c r="A50" s="15"/>
      <c r="K50" s="17"/>
    </row>
    <row r="51" spans="1:18">
      <c r="A51" s="132" t="s">
        <v>211</v>
      </c>
      <c r="B51" s="100"/>
      <c r="C51" s="100"/>
      <c r="D51" s="101"/>
      <c r="E51" s="98">
        <v>0</v>
      </c>
      <c r="F51" s="105" t="s">
        <v>3</v>
      </c>
      <c r="K51" s="17"/>
    </row>
    <row r="52" spans="1:18">
      <c r="A52" s="132" t="s">
        <v>212</v>
      </c>
      <c r="B52" s="100"/>
      <c r="C52" s="100"/>
      <c r="D52" s="101"/>
      <c r="E52" s="98">
        <v>0</v>
      </c>
      <c r="F52" s="105" t="s">
        <v>3</v>
      </c>
      <c r="K52" s="17"/>
    </row>
    <row r="53" spans="1:18">
      <c r="A53" s="15"/>
      <c r="K53" s="17"/>
    </row>
    <row r="54" spans="1:18">
      <c r="A54" s="132" t="s">
        <v>206</v>
      </c>
      <c r="B54" s="100"/>
      <c r="C54" s="100"/>
      <c r="D54" s="101"/>
      <c r="E54" s="106">
        <f>+E48-E51</f>
        <v>0</v>
      </c>
      <c r="F54" s="42" t="s">
        <v>3</v>
      </c>
      <c r="K54" s="17"/>
    </row>
    <row r="55" spans="1:18">
      <c r="A55" s="132" t="s">
        <v>207</v>
      </c>
      <c r="B55" s="100"/>
      <c r="C55" s="100"/>
      <c r="D55" s="101"/>
      <c r="E55" s="106">
        <f>+E49-E52</f>
        <v>0</v>
      </c>
      <c r="F55" s="42" t="s">
        <v>3</v>
      </c>
      <c r="K55" s="17"/>
    </row>
    <row r="56" spans="1:18">
      <c r="A56" s="133" t="s">
        <v>209</v>
      </c>
      <c r="B56" s="93"/>
      <c r="C56" s="93"/>
      <c r="D56" s="102"/>
      <c r="E56" s="99">
        <f>SUM(E54:E55)</f>
        <v>0</v>
      </c>
      <c r="F56" s="94" t="s">
        <v>3</v>
      </c>
      <c r="K56" s="17"/>
    </row>
    <row r="57" spans="1:18">
      <c r="A57" s="134"/>
      <c r="K57" s="17"/>
    </row>
    <row r="58" spans="1:18">
      <c r="A58" s="112" t="s">
        <v>208</v>
      </c>
      <c r="B58" s="100"/>
      <c r="C58" s="101"/>
      <c r="D58" s="205" t="s">
        <v>47</v>
      </c>
      <c r="E58" s="205"/>
      <c r="K58" s="17"/>
      <c r="R58" s="11">
        <f>+IFERROR(LEFT(D58,4)*1,0)</f>
        <v>0</v>
      </c>
    </row>
    <row r="59" spans="1:18">
      <c r="A59" s="134"/>
      <c r="K59" s="17"/>
    </row>
    <row r="60" spans="1:18">
      <c r="A60" s="21"/>
      <c r="K60" s="17"/>
    </row>
    <row r="61" spans="1:18">
      <c r="A61" s="15" t="str">
        <f>+IF(B29='Drop down(hidden)'!$F$13, "Expected annual net returns, and net cash flow per acre:","Expected annual carbon removal, net returns, and net cash flow per acre:")</f>
        <v>Expected annual carbon removal, net returns, and net cash flow per acre:</v>
      </c>
      <c r="K61" s="17"/>
    </row>
    <row r="62" spans="1:18" ht="15">
      <c r="A62" s="135"/>
      <c r="B62" s="115" t="s">
        <v>31</v>
      </c>
      <c r="C62" s="115" t="s">
        <v>32</v>
      </c>
      <c r="D62" s="115" t="s">
        <v>33</v>
      </c>
      <c r="E62" s="115" t="s">
        <v>34</v>
      </c>
      <c r="F62" s="115" t="s">
        <v>35</v>
      </c>
      <c r="G62" s="115" t="s">
        <v>36</v>
      </c>
      <c r="H62" s="115" t="s">
        <v>37</v>
      </c>
      <c r="I62" s="115" t="s">
        <v>38</v>
      </c>
      <c r="J62" s="115" t="s">
        <v>39</v>
      </c>
      <c r="K62" s="116" t="s">
        <v>40</v>
      </c>
    </row>
    <row r="63" spans="1:18" ht="15">
      <c r="A63" s="136" t="s">
        <v>234</v>
      </c>
      <c r="B63" s="108" t="str">
        <f>+IF($P$30&lt;RIGHT(B62,1)*1,"",IFERROR(IF($B$35='Drop down(hidden)'!$D$17,"",IF($B$35='Drop down(hidden)'!$D$20,"",IF($P$29=1,"Not relevant",INDEX(Sheet1!$I$2:$I$10000,'Net Returns'!$Q$33)))),""))</f>
        <v/>
      </c>
      <c r="C63" s="108" t="str">
        <f>+IF($P$30&lt;RIGHT(C62,1)*1,"",IFERROR(IF($B$35='Drop down(hidden)'!$D$17,"",IF($B$35='Drop down(hidden)'!$D$19,"",IF($P$29=1,"Not relevant",INDEX(Sheet1!$I$2:$I$10000,'Net Returns'!$Q$33)))),""))</f>
        <v/>
      </c>
      <c r="D63" s="108" t="str">
        <f>+IF($P$30&lt;RIGHT(D62,1)*1,"",IFERROR(IF($B$35='Drop down(hidden)'!$D$17,"",IF($B$35='Drop down(hidden)'!$D$20,"",IF($P$29=1,"Not relevant",INDEX(Sheet1!$I$2:$I$10000,'Net Returns'!$Q$33)))),""))</f>
        <v/>
      </c>
      <c r="E63" s="108" t="str">
        <f>+IF($P$30&lt;RIGHT(E62,1)*1,"",IFERROR(IF($B$35='Drop down(hidden)'!$D$17,"",IF($B$35='Drop down(hidden)'!$D$19,"",IF($P$29=1,"Not relevant",INDEX(Sheet1!$I$2:$I$10000,'Net Returns'!$Q$33)))),""))</f>
        <v/>
      </c>
      <c r="F63" s="108" t="str">
        <f>+IF($P$30&lt;RIGHT(F62,1)*1,"",IFERROR(IF($B$35='Drop down(hidden)'!$D$17,"",IF($B$35='Drop down(hidden)'!$D$20,"",IF($P$29=1,"Not relevant",INDEX(Sheet1!$I$2:$I$10000,'Net Returns'!$Q$33)))),""))</f>
        <v/>
      </c>
      <c r="G63" s="108" t="str">
        <f>+IF($P$30&lt;RIGHT(G62,1)*1,"",IFERROR(IF($B$35='Drop down(hidden)'!$D$17,"",IF($B$35='Drop down(hidden)'!$D$19,"",IF($P$29=1,"Not relevant",INDEX(Sheet1!$I$2:$I$10000,'Net Returns'!$Q$33)))),""))</f>
        <v/>
      </c>
      <c r="H63" s="108" t="str">
        <f>+IF($P$30&lt;RIGHT(H62,1)*1,"",IFERROR(IF($B$35='Drop down(hidden)'!$D$17,"",IF($B$35='Drop down(hidden)'!$D$20,"",IF($P$29=1,"Not relevant",INDEX(Sheet1!$I$2:$I$10000,'Net Returns'!$Q$33)))),""))</f>
        <v/>
      </c>
      <c r="I63" s="108" t="str">
        <f>+IF($P$30&lt;RIGHT(I62,1)*1,"",IFERROR(IF($B$35='Drop down(hidden)'!$D$17,"",IF($B$35='Drop down(hidden)'!$D$19,"",IF($P$29=1,"Not relevant",INDEX(Sheet1!$I$2:$I$10000,'Net Returns'!$Q$33)))),""))</f>
        <v/>
      </c>
      <c r="J63" s="108" t="str">
        <f>+IF($P$30&lt;RIGHT(J62,1)*1,"",IFERROR(IF($B$35='Drop down(hidden)'!$D$17,"",IF($B$35='Drop down(hidden)'!$D$20,"",IF($P$29=1,"Not relevant",INDEX(Sheet1!$I$2:$I$10000,'Net Returns'!$Q$33)))),""))</f>
        <v/>
      </c>
      <c r="K63" s="212" t="str">
        <f>+IF($P$30&lt;RIGHT(K62,2)*1,"",IFERROR(IF($B$35='Drop down(hidden)'!$D$17,"",IF($B$35='Drop down(hidden)'!$D$19,"",IF($P$29=1,"Not relevant",INDEX(Sheet1!$I$2:$I$10000,'Net Returns'!$Q$33)))),""))</f>
        <v/>
      </c>
      <c r="Q63" s="11" t="s">
        <v>177</v>
      </c>
      <c r="R63" s="11" t="e">
        <f>+INDEX(Sheet1!$I$2:$I$10000,'Net Returns'!$Q$33)</f>
        <v>#N/A</v>
      </c>
    </row>
    <row r="64" spans="1:18">
      <c r="A64" s="136" t="s">
        <v>220</v>
      </c>
      <c r="B64" s="85" t="str">
        <f>IF(B63="","",IF($P$29=1,$B$36*(1+$P$37/100)^(RIGHT(B62,2)*1-1),IFERROR(B63*$B$36*(1+$P$37/100)^(RIGHT(B62,2)*1-1),0)))</f>
        <v/>
      </c>
      <c r="C64" s="85" t="str">
        <f>IF(C63="","",IF($P$29=1,$B$36*(1+$P$37/100)^(RIGHT(C62,2)*1-1),IFERROR(C63*$B$36*(1+$P$37/100)^(RIGHT(C62,2)*1-1),0)))</f>
        <v/>
      </c>
      <c r="D64" s="85" t="str">
        <f t="shared" ref="D64:F64" si="0">IF(D63="","",IF($P$29=1,$B$36*(1+$P$37/100)^(RIGHT(D62,2)*1-1),IFERROR(D63*$B$36*(1+$P$37/100)^(RIGHT(D62,2)*1-1),0)))</f>
        <v/>
      </c>
      <c r="E64" s="85" t="str">
        <f t="shared" si="0"/>
        <v/>
      </c>
      <c r="F64" s="85" t="str">
        <f t="shared" si="0"/>
        <v/>
      </c>
      <c r="G64" s="85" t="str">
        <f>IF(G63="","",+IFERROR(G63*$B$36*(1+$P$37/100)^(RIGHT(G62,2)*1-1),0))</f>
        <v/>
      </c>
      <c r="H64" s="85" t="str">
        <f>+IF(H63="","",IFERROR(H63*$B$36*(1+$P$37/100)^(RIGHT(H62,2)*1-1),0))</f>
        <v/>
      </c>
      <c r="I64" s="85" t="str">
        <f>+IF(I63="","",IFERROR(I63*$B$36*(1+$P$37/100)^(RIGHT(I62,2)*1-1),0))</f>
        <v/>
      </c>
      <c r="J64" s="85" t="str">
        <f>IF(J63="","",+IFERROR(J63*$B$36*(1+$P$37/100)^(RIGHT(J62,2)*1-1),0))</f>
        <v/>
      </c>
      <c r="K64" s="89" t="str">
        <f>IF(K63="","",+IFERROR(K63*$B$36*(1+$P$37/100)^(RIGHT(K62,2)*1-1),0))</f>
        <v/>
      </c>
      <c r="Q64" s="11" t="s">
        <v>178</v>
      </c>
      <c r="R64" s="11" t="e">
        <f>+INDEX(Sheet1!$K$2:$K$10000,'Net Returns'!$Q$33)</f>
        <v>#N/A</v>
      </c>
    </row>
    <row r="65" spans="1:27">
      <c r="A65" s="137" t="s">
        <v>219</v>
      </c>
      <c r="B65" s="85" t="str">
        <f>IF(B63="","",IFERROR(IF(OR($B$41/$B$38&gt;1,RIGHT(B62,2)*1&gt;$P$39),0,$B$41/$B$38*$B$40),0))</f>
        <v/>
      </c>
      <c r="C65" s="85" t="str">
        <f>IF(C63="","",IFERROR(IF(OR($B$41/$B$38&gt;1,RIGHT(C62,2)*1&gt;$P$39),0,$B$41/$B$38*$B$40),0))</f>
        <v/>
      </c>
      <c r="D65" s="85" t="str">
        <f t="shared" ref="D65:K65" si="1">IF(D63="","",IFERROR(IF(OR($B$41/$B$38&gt;1,RIGHT(D62,2)*1&gt;$P$39),0,$B$41/$B$38*$B$40),0))</f>
        <v/>
      </c>
      <c r="E65" s="85" t="str">
        <f t="shared" si="1"/>
        <v/>
      </c>
      <c r="F65" s="85" t="str">
        <f t="shared" si="1"/>
        <v/>
      </c>
      <c r="G65" s="85" t="str">
        <f t="shared" si="1"/>
        <v/>
      </c>
      <c r="H65" s="85" t="str">
        <f t="shared" si="1"/>
        <v/>
      </c>
      <c r="I65" s="85" t="str">
        <f t="shared" si="1"/>
        <v/>
      </c>
      <c r="J65" s="85" t="str">
        <f t="shared" si="1"/>
        <v/>
      </c>
      <c r="K65" s="89" t="str">
        <f t="shared" si="1"/>
        <v/>
      </c>
      <c r="Q65" s="11" t="s">
        <v>179</v>
      </c>
      <c r="R65" s="11" t="e">
        <f>+INDEX(Sheet1!$L$2:$L$10000,'Net Returns'!Q33)</f>
        <v>#N/A</v>
      </c>
    </row>
    <row r="66" spans="1:27">
      <c r="A66" s="137" t="s">
        <v>218</v>
      </c>
      <c r="B66" s="85" t="str">
        <f>+IF(B$63="","",IFERROR($E$54*(1+$R$58/100)^(RIGHT(B$62,2)*1-1),0))</f>
        <v/>
      </c>
      <c r="C66" s="85" t="str">
        <f t="shared" ref="C66:K66" si="2">+IF(C$63="","",IFERROR($E$54*(1+$R$58/100)^(RIGHT(C$62,2)*1-1),0))</f>
        <v/>
      </c>
      <c r="D66" s="85" t="str">
        <f t="shared" si="2"/>
        <v/>
      </c>
      <c r="E66" s="85" t="str">
        <f t="shared" si="2"/>
        <v/>
      </c>
      <c r="F66" s="85" t="str">
        <f t="shared" si="2"/>
        <v/>
      </c>
      <c r="G66" s="85" t="str">
        <f t="shared" si="2"/>
        <v/>
      </c>
      <c r="H66" s="85" t="str">
        <f t="shared" si="2"/>
        <v/>
      </c>
      <c r="I66" s="85" t="str">
        <f t="shared" si="2"/>
        <v/>
      </c>
      <c r="J66" s="85" t="str">
        <f t="shared" si="2"/>
        <v/>
      </c>
      <c r="K66" s="89" t="str">
        <f t="shared" si="2"/>
        <v/>
      </c>
    </row>
    <row r="67" spans="1:27" s="81" customFormat="1" ht="15">
      <c r="A67" s="138" t="s">
        <v>181</v>
      </c>
      <c r="B67" s="99" t="str">
        <f>IF(B63="","",SUM(B64:B65)-B66)</f>
        <v/>
      </c>
      <c r="C67" s="99" t="str">
        <f t="shared" ref="C67:K67" si="3">IF(C63="","",SUM(C64:C65)-C66)</f>
        <v/>
      </c>
      <c r="D67" s="99" t="str">
        <f t="shared" si="3"/>
        <v/>
      </c>
      <c r="E67" s="99" t="str">
        <f t="shared" si="3"/>
        <v/>
      </c>
      <c r="F67" s="99" t="str">
        <f t="shared" si="3"/>
        <v/>
      </c>
      <c r="G67" s="99" t="str">
        <f t="shared" si="3"/>
        <v/>
      </c>
      <c r="H67" s="99" t="str">
        <f t="shared" si="3"/>
        <v/>
      </c>
      <c r="I67" s="99" t="str">
        <f t="shared" si="3"/>
        <v/>
      </c>
      <c r="J67" s="99" t="str">
        <f t="shared" si="3"/>
        <v/>
      </c>
      <c r="K67" s="104" t="str">
        <f t="shared" si="3"/>
        <v/>
      </c>
    </row>
    <row r="68" spans="1:27">
      <c r="A68" s="137" t="s">
        <v>217</v>
      </c>
      <c r="B68" s="85" t="str">
        <f>IF(B63="","",IFERROR($E$55*(1+$R$58/100)^(RIGHT(B62,2)*1-1),0))</f>
        <v/>
      </c>
      <c r="C68" s="85" t="str">
        <f t="shared" ref="C68:K68" si="4">IF(C63="","",IFERROR($E$55*(1+$R$58/100)^(RIGHT(C62,2)*1-1),0))</f>
        <v/>
      </c>
      <c r="D68" s="85" t="str">
        <f t="shared" si="4"/>
        <v/>
      </c>
      <c r="E68" s="85" t="str">
        <f t="shared" si="4"/>
        <v/>
      </c>
      <c r="F68" s="85" t="str">
        <f t="shared" si="4"/>
        <v/>
      </c>
      <c r="G68" s="85" t="str">
        <f t="shared" si="4"/>
        <v/>
      </c>
      <c r="H68" s="85" t="str">
        <f t="shared" si="4"/>
        <v/>
      </c>
      <c r="I68" s="85" t="str">
        <f t="shared" si="4"/>
        <v/>
      </c>
      <c r="J68" s="85" t="str">
        <f t="shared" si="4"/>
        <v/>
      </c>
      <c r="K68" s="89" t="str">
        <f t="shared" si="4"/>
        <v/>
      </c>
    </row>
    <row r="69" spans="1:27">
      <c r="A69" s="138" t="s">
        <v>41</v>
      </c>
      <c r="B69" s="103" t="str">
        <f>IFERROR(+B67-B68,"")</f>
        <v/>
      </c>
      <c r="C69" s="103" t="str">
        <f t="shared" ref="C69:K69" si="5">IFERROR(+C67-C68,"")</f>
        <v/>
      </c>
      <c r="D69" s="103" t="str">
        <f t="shared" si="5"/>
        <v/>
      </c>
      <c r="E69" s="103" t="str">
        <f t="shared" si="5"/>
        <v/>
      </c>
      <c r="F69" s="103" t="str">
        <f t="shared" si="5"/>
        <v/>
      </c>
      <c r="G69" s="103" t="str">
        <f t="shared" si="5"/>
        <v/>
      </c>
      <c r="H69" s="103" t="str">
        <f t="shared" si="5"/>
        <v/>
      </c>
      <c r="I69" s="103" t="str">
        <f t="shared" si="5"/>
        <v/>
      </c>
      <c r="J69" s="103" t="str">
        <f t="shared" si="5"/>
        <v/>
      </c>
      <c r="K69" s="125" t="str">
        <f t="shared" si="5"/>
        <v/>
      </c>
    </row>
    <row r="70" spans="1:27" ht="30.75" customHeight="1">
      <c r="A70" s="202" t="str">
        <f>IFERROR(IF(OR($R$64=-999,$R$65=999),"Note: The underlying statistical distribution of CO2e removals is not well defined, and the tables of proabilities cannot be calculated for this practice. Discounted Net Returns are calculated below.",""),"")</f>
        <v/>
      </c>
      <c r="B70" s="203"/>
      <c r="C70" s="203"/>
      <c r="D70" s="203"/>
      <c r="E70" s="203"/>
      <c r="F70" s="203"/>
      <c r="G70" s="203"/>
      <c r="H70" s="203"/>
      <c r="I70" s="203"/>
      <c r="J70" s="203"/>
      <c r="K70" s="204"/>
    </row>
    <row r="71" spans="1:27" ht="13.5" customHeight="1">
      <c r="A71" s="140" t="str">
        <f>+IF(B29='Drop down(hidden)'!$F$13, "The following 3 tables are only available for contracts with payments per outcome. See the Discounted Net Returns table below.","")</f>
        <v/>
      </c>
      <c r="B71" s="117"/>
      <c r="C71" s="118"/>
      <c r="D71" s="118"/>
      <c r="E71" s="118"/>
      <c r="F71" s="118"/>
      <c r="G71" s="118"/>
      <c r="H71" s="118"/>
      <c r="I71" s="118"/>
      <c r="J71" s="118"/>
      <c r="K71" s="119"/>
    </row>
    <row r="72" spans="1:27">
      <c r="A72" s="15" t="s">
        <v>239</v>
      </c>
      <c r="B72" s="117"/>
      <c r="C72" s="118"/>
      <c r="D72" s="118"/>
      <c r="E72" s="118"/>
      <c r="F72" s="118"/>
      <c r="G72" s="118"/>
      <c r="H72" s="118"/>
      <c r="I72" s="118"/>
      <c r="J72" s="118"/>
      <c r="K72" s="119"/>
    </row>
    <row r="73" spans="1:27">
      <c r="A73" s="139" t="s">
        <v>238</v>
      </c>
      <c r="B73" s="144" t="str">
        <f>+IF(B63="","",IF(B63&lt;0,"None",IF($B$29='Drop down(hidden)'!$F$13,'Net Returns'!$P$81,IFERROR(MAX(0.01,IFERROR((B68+B66-B65)/B63,0)),$P$81))))</f>
        <v/>
      </c>
      <c r="C73" s="144" t="str">
        <f>+IF(C63="","",IF(C63&lt;0,"None",IF($B$29='Drop down(hidden)'!$F$13,'Net Returns'!$P$81,IFERROR(MAX(0.01,IFERROR((C68+C66-C65)/C63,0)),$P$81))))</f>
        <v/>
      </c>
      <c r="D73" s="144" t="str">
        <f>+IF(D63="","",IF(D63&lt;0,"None",IF($B$29='Drop down(hidden)'!$F$13,'Net Returns'!$P$81,IFERROR(MAX(0.01,IFERROR((D68+D66-D65)/D63,0)),$P$81))))</f>
        <v/>
      </c>
      <c r="E73" s="144" t="str">
        <f>+IF(E63="","",IF(E63&lt;0,"None",IF($B$29='Drop down(hidden)'!$F$13,'Net Returns'!$P$81,IFERROR(MAX(0.01,IFERROR((E68+E66-E65)/E63,0)),$P$81))))</f>
        <v/>
      </c>
      <c r="F73" s="144" t="str">
        <f>+IF(F63="","",IF(F63&lt;0,"None",IF($B$29='Drop down(hidden)'!$F$13,'Net Returns'!$P$81,IFERROR(MAX(0.01,IFERROR((F68+F66-F65)/F63,0)),$P$81))))</f>
        <v/>
      </c>
      <c r="G73" s="144" t="str">
        <f>+IF(G63="","",IF(G63&lt;0,"None",IF($B$29='Drop down(hidden)'!$F$13,'Net Returns'!$P$81,IFERROR(MAX(0.01,IFERROR((G68+G66-G65)/G63,0)),$P$81))))</f>
        <v/>
      </c>
      <c r="H73" s="144" t="str">
        <f>+IF(H63="","",IF(H63&lt;0,"None",IF($B$29='Drop down(hidden)'!$F$13,'Net Returns'!$P$81,IFERROR(MAX(0.01,IFERROR((H68+H66-H65)/H63,0)),$P$81))))</f>
        <v/>
      </c>
      <c r="I73" s="144" t="str">
        <f>+IF(I63="","",IF(I63&lt;0,"None",IF($B$29='Drop down(hidden)'!$F$13,'Net Returns'!$P$81,IFERROR(MAX(0.01,IFERROR((I68+I66-I65)/I63,0)),$P$81))))</f>
        <v/>
      </c>
      <c r="J73" s="144" t="str">
        <f>+IF(J63="","",IF(J63&lt;0,"None",IF($B$29='Drop down(hidden)'!$F$13,'Net Returns'!$P$81,IFERROR(MAX(0.01,IFERROR((J68+J66-J65)/J63,0)),$P$81))))</f>
        <v/>
      </c>
      <c r="K73" s="146" t="str">
        <f>+IF(K63="","",IF(K63&lt;0,"None",IF($B$29='Drop down(hidden)'!$F$13,'Net Returns'!$P$81,IFERROR(MAX(0.01,IFERROR((K68+K66-K65)/K63,0)),$P$81))))</f>
        <v/>
      </c>
    </row>
    <row r="74" spans="1:27">
      <c r="A74" s="134"/>
      <c r="K74" s="17"/>
      <c r="L74" s="124"/>
    </row>
    <row r="75" spans="1:27">
      <c r="A75" s="15" t="s">
        <v>235</v>
      </c>
      <c r="K75" s="17"/>
    </row>
    <row r="76" spans="1:27" s="80" customFormat="1" ht="15.75">
      <c r="A76" s="139" t="s">
        <v>236</v>
      </c>
      <c r="B76" s="127" t="str">
        <f>IF(B63="","",+IF(B63&lt;0,"None",IFERROR(MAX(0,IFERROR((B68+B66-B65)/(B64/B63),0)),$P$81)))</f>
        <v/>
      </c>
      <c r="C76" s="127" t="str">
        <f t="shared" ref="C76:K76" si="6">IF(C63="","",+IF(C63&lt;0,"None",IFERROR(MAX(0,IFERROR((C68+C66-C65)/(C64/C63),0)),$P$81)))</f>
        <v/>
      </c>
      <c r="D76" s="127" t="str">
        <f t="shared" si="6"/>
        <v/>
      </c>
      <c r="E76" s="127" t="str">
        <f t="shared" si="6"/>
        <v/>
      </c>
      <c r="F76" s="127" t="str">
        <f t="shared" si="6"/>
        <v/>
      </c>
      <c r="G76" s="127" t="str">
        <f t="shared" si="6"/>
        <v/>
      </c>
      <c r="H76" s="127" t="str">
        <f t="shared" si="6"/>
        <v/>
      </c>
      <c r="I76" s="127" t="str">
        <f t="shared" si="6"/>
        <v/>
      </c>
      <c r="J76" s="127" t="str">
        <f t="shared" si="6"/>
        <v/>
      </c>
      <c r="K76" s="147" t="str">
        <f t="shared" si="6"/>
        <v/>
      </c>
    </row>
    <row r="77" spans="1:27">
      <c r="A77" s="139" t="s">
        <v>16</v>
      </c>
      <c r="B77" s="163" t="str">
        <f>+IF(B76="","",IF(OR($R$64=-999,$R$65=999),$P$81,IFERROR(B63/B63*IF(B76&lt;=$R$64,0,IF(B76&lt;$R$63,((B76-$R$64)^2/(($R$65-$R$64)*($R$63-$R$64))),IF(B76&gt;=$R$65,1,1-($R$65-B76)^2/(($R$65-$R$64)*($R$65-$R$63))))),$P$81)))</f>
        <v/>
      </c>
      <c r="C77" s="163" t="str">
        <f t="shared" ref="C77:K77" si="7">+IF(C76="","",IF(OR($R$64=-999,$R$65=999),$P$81,IFERROR(C63/C63*IF(C76&lt;=$R$64,0,IF(C76&lt;$R$63,((C76-$R$64)^2/(($R$65-$R$64)*($R$63-$R$64))),IF(C76&gt;=$R$65,1,1-($R$65-C76)^2/(($R$65-$R$64)*($R$65-$R$63))))),$P$81)))</f>
        <v/>
      </c>
      <c r="D77" s="163" t="str">
        <f t="shared" si="7"/>
        <v/>
      </c>
      <c r="E77" s="163" t="str">
        <f t="shared" si="7"/>
        <v/>
      </c>
      <c r="F77" s="163" t="str">
        <f t="shared" si="7"/>
        <v/>
      </c>
      <c r="G77" s="163" t="str">
        <f t="shared" si="7"/>
        <v/>
      </c>
      <c r="H77" s="163" t="str">
        <f t="shared" si="7"/>
        <v/>
      </c>
      <c r="I77" s="163" t="str">
        <f t="shared" si="7"/>
        <v/>
      </c>
      <c r="J77" s="163" t="str">
        <f t="shared" si="7"/>
        <v/>
      </c>
      <c r="K77" s="166" t="str">
        <f t="shared" si="7"/>
        <v/>
      </c>
    </row>
    <row r="78" spans="1:27">
      <c r="A78" s="139" t="s">
        <v>17</v>
      </c>
      <c r="B78" s="120" t="str">
        <f>IF(B63="","",IFERROR(1-B77,$P$81))</f>
        <v/>
      </c>
      <c r="C78" s="120" t="str">
        <f t="shared" ref="C78:K78" si="8">IF(C63="","",IFERROR(1-C77,$P$81))</f>
        <v/>
      </c>
      <c r="D78" s="120" t="str">
        <f t="shared" si="8"/>
        <v/>
      </c>
      <c r="E78" s="120" t="str">
        <f t="shared" si="8"/>
        <v/>
      </c>
      <c r="F78" s="120" t="str">
        <f t="shared" si="8"/>
        <v/>
      </c>
      <c r="G78" s="120" t="str">
        <f t="shared" si="8"/>
        <v/>
      </c>
      <c r="H78" s="120" t="str">
        <f t="shared" si="8"/>
        <v/>
      </c>
      <c r="I78" s="120" t="str">
        <f t="shared" si="8"/>
        <v/>
      </c>
      <c r="J78" s="120" t="str">
        <f t="shared" si="8"/>
        <v/>
      </c>
      <c r="K78" s="121" t="str">
        <f t="shared" si="8"/>
        <v/>
      </c>
    </row>
    <row r="79" spans="1:27">
      <c r="A79" s="134"/>
      <c r="B79" s="111"/>
      <c r="C79" s="111"/>
      <c r="D79" s="111"/>
      <c r="E79" s="111"/>
      <c r="F79" s="111"/>
      <c r="G79" s="122"/>
      <c r="H79" s="122"/>
      <c r="I79" s="122"/>
      <c r="J79" s="122"/>
      <c r="K79" s="123"/>
      <c r="P79" s="77"/>
    </row>
    <row r="80" spans="1:27">
      <c r="A80" s="15" t="s">
        <v>240</v>
      </c>
      <c r="B80" s="111"/>
      <c r="C80" s="111"/>
      <c r="D80" s="111"/>
      <c r="E80" s="111"/>
      <c r="F80" s="111"/>
      <c r="G80" s="122"/>
      <c r="H80" s="122"/>
      <c r="I80" s="122"/>
      <c r="J80" s="122"/>
      <c r="K80" s="123"/>
      <c r="R80" s="11" t="s">
        <v>182</v>
      </c>
      <c r="S80" s="11" t="s">
        <v>183</v>
      </c>
      <c r="T80" s="11" t="s">
        <v>184</v>
      </c>
      <c r="U80" s="11" t="s">
        <v>185</v>
      </c>
      <c r="V80" s="11" t="s">
        <v>186</v>
      </c>
      <c r="W80" s="11" t="s">
        <v>187</v>
      </c>
      <c r="X80" s="11" t="s">
        <v>188</v>
      </c>
      <c r="Y80" s="11" t="s">
        <v>189</v>
      </c>
      <c r="Z80" s="11" t="s">
        <v>190</v>
      </c>
      <c r="AA80" s="11" t="s">
        <v>191</v>
      </c>
    </row>
    <row r="81" spans="1:27">
      <c r="A81" s="139" t="s">
        <v>241</v>
      </c>
      <c r="B81" s="164" t="str">
        <f>+IFERROR(IF(R81="","",IF(OR($R$64=-999,$R$65=999),$P$81,IF(OR($R$64=-999,$R$65=999),$P$81,IF(R81&lt;=$R$64,0,IF(R81&lt;$R$63,((R81-$R$64)^2/(($R$65-$R$64)*($R$63-$R$64))),IF(R81&gt;=$R$65,1,1-($R$65-R81)^2/(($R$65-$R$64)*($R$65-$R$63)))))))),$P$81)</f>
        <v/>
      </c>
      <c r="C81" s="164" t="str">
        <f t="shared" ref="C81:K81" si="9">+IFERROR(IF(S81="","",IF(OR($R$64=-999,$R$65=999),$P$81,IF(OR($R$64=-999,$R$65=999),$P$81,IF(S81&lt;=$R$64,0,IF(S81&lt;$R$63,((S81-$R$64)^2/(($R$65-$R$64)*($R$63-$R$64))),IF(S81&gt;=$R$65,1,1-($R$65-S81)^2/(($R$65-$R$64)*($R$65-$R$63)))))))),$P$81)</f>
        <v/>
      </c>
      <c r="D81" s="164" t="str">
        <f t="shared" si="9"/>
        <v/>
      </c>
      <c r="E81" s="164" t="str">
        <f t="shared" si="9"/>
        <v/>
      </c>
      <c r="F81" s="164" t="str">
        <f t="shared" si="9"/>
        <v/>
      </c>
      <c r="G81" s="164" t="str">
        <f t="shared" si="9"/>
        <v/>
      </c>
      <c r="H81" s="164" t="str">
        <f t="shared" si="9"/>
        <v/>
      </c>
      <c r="I81" s="164" t="str">
        <f t="shared" si="9"/>
        <v/>
      </c>
      <c r="J81" s="164" t="str">
        <f t="shared" si="9"/>
        <v/>
      </c>
      <c r="K81" s="165" t="str">
        <f t="shared" si="9"/>
        <v/>
      </c>
      <c r="P81" s="126" t="s">
        <v>213</v>
      </c>
      <c r="R81" s="82" t="str">
        <f t="shared" ref="R81:AA81" si="10">IF(B63="","",(-20+(B$68+B66-B$65))/(B$64/B$63))</f>
        <v/>
      </c>
      <c r="S81" s="82" t="str">
        <f t="shared" si="10"/>
        <v/>
      </c>
      <c r="T81" s="82" t="str">
        <f t="shared" si="10"/>
        <v/>
      </c>
      <c r="U81" s="82" t="str">
        <f t="shared" si="10"/>
        <v/>
      </c>
      <c r="V81" s="82" t="str">
        <f t="shared" si="10"/>
        <v/>
      </c>
      <c r="W81" s="82" t="str">
        <f t="shared" si="10"/>
        <v/>
      </c>
      <c r="X81" s="82" t="str">
        <f t="shared" si="10"/>
        <v/>
      </c>
      <c r="Y81" s="82" t="str">
        <f t="shared" si="10"/>
        <v/>
      </c>
      <c r="Z81" s="82" t="str">
        <f t="shared" si="10"/>
        <v/>
      </c>
      <c r="AA81" s="82" t="str">
        <f t="shared" si="10"/>
        <v/>
      </c>
    </row>
    <row r="82" spans="1:27">
      <c r="A82" s="139" t="s">
        <v>244</v>
      </c>
      <c r="B82" s="164" t="str">
        <f t="shared" ref="B82" si="11">+IFERROR(IF(R82="","",IF(R82&lt;=$R$64,0,IF(R82&lt;$R$63,((R82-$R$64)^2/(($R$65-$R$64)*($R$63-$R$64))),IF(R82&gt;=$R$65,1,1-($R$65-R82)^2/(($R$65-$R$64)*($R$65-$R$63)))))-B81),$P$81)</f>
        <v/>
      </c>
      <c r="C82" s="164" t="str">
        <f t="shared" ref="C82" si="12">+IFERROR(IF(S82="","",IF(S82&lt;=$R$64,0,IF(S82&lt;$R$63,((S82-$R$64)^2/(($R$65-$R$64)*($R$63-$R$64))),IF(S82&gt;=$R$65,1,1-($R$65-S82)^2/(($R$65-$R$64)*($R$65-$R$63)))))-C81),$P$81)</f>
        <v/>
      </c>
      <c r="D82" s="164" t="str">
        <f t="shared" ref="D82" si="13">+IFERROR(IF(T82="","",IF(T82&lt;=$R$64,0,IF(T82&lt;$R$63,((T82-$R$64)^2/(($R$65-$R$64)*($R$63-$R$64))),IF(T82&gt;=$R$65,1,1-($R$65-T82)^2/(($R$65-$R$64)*($R$65-$R$63)))))-D81),$P$81)</f>
        <v/>
      </c>
      <c r="E82" s="164" t="str">
        <f t="shared" ref="E82" si="14">+IFERROR(IF(U82="","",IF(U82&lt;=$R$64,0,IF(U82&lt;$R$63,((U82-$R$64)^2/(($R$65-$R$64)*($R$63-$R$64))),IF(U82&gt;=$R$65,1,1-($R$65-U82)^2/(($R$65-$R$64)*($R$65-$R$63)))))-E81),$P$81)</f>
        <v/>
      </c>
      <c r="F82" s="164" t="str">
        <f t="shared" ref="F82" si="15">+IFERROR(IF(V82="","",IF(V82&lt;=$R$64,0,IF(V82&lt;$R$63,((V82-$R$64)^2/(($R$65-$R$64)*($R$63-$R$64))),IF(V82&gt;=$R$65,1,1-($R$65-V82)^2/(($R$65-$R$64)*($R$65-$R$63)))))-F81),$P$81)</f>
        <v/>
      </c>
      <c r="G82" s="164" t="str">
        <f t="shared" ref="G82" si="16">+IFERROR(IF(W82="","",IF(W82&lt;=$R$64,0,IF(W82&lt;$R$63,((W82-$R$64)^2/(($R$65-$R$64)*($R$63-$R$64))),IF(W82&gt;=$R$65,1,1-($R$65-W82)^2/(($R$65-$R$64)*($R$65-$R$63)))))-G81),$P$81)</f>
        <v/>
      </c>
      <c r="H82" s="164" t="str">
        <f t="shared" ref="H82" si="17">+IFERROR(IF(X82="","",IF(X82&lt;=$R$64,0,IF(X82&lt;$R$63,((X82-$R$64)^2/(($R$65-$R$64)*($R$63-$R$64))),IF(X82&gt;=$R$65,1,1-($R$65-X82)^2/(($R$65-$R$64)*($R$65-$R$63)))))-H81),$P$81)</f>
        <v/>
      </c>
      <c r="I82" s="164" t="str">
        <f t="shared" ref="I82" si="18">+IFERROR(IF(Y82="","",IF(Y82&lt;=$R$64,0,IF(Y82&lt;$R$63,((Y82-$R$64)^2/(($R$65-$R$64)*($R$63-$R$64))),IF(Y82&gt;=$R$65,1,1-($R$65-Y82)^2/(($R$65-$R$64)*($R$65-$R$63)))))-I81),$P$81)</f>
        <v/>
      </c>
      <c r="J82" s="164" t="str">
        <f t="shared" ref="J82" si="19">+IFERROR(IF(Z82="","",IF(Z82&lt;=$R$64,0,IF(Z82&lt;$R$63,((Z82-$R$64)^2/(($R$65-$R$64)*($R$63-$R$64))),IF(Z82&gt;=$R$65,1,1-($R$65-Z82)^2/(($R$65-$R$64)*($R$65-$R$63)))))-J81),$P$81)</f>
        <v/>
      </c>
      <c r="K82" s="165" t="str">
        <f t="shared" ref="K82" si="20">+IFERROR(IF(AA82="","",IF(AA82&lt;=$R$64,0,IF(AA82&lt;$R$63,((AA82-$R$64)^2/(($R$65-$R$64)*($R$63-$R$64))),IF(AA82&gt;=$R$65,1,1-($R$65-AA82)^2/(($R$65-$R$64)*($R$65-$R$63)))))-K81),$P$81)</f>
        <v/>
      </c>
      <c r="R82" s="82" t="str">
        <f t="shared" ref="R82:AA82" si="21">IF(B63="","",(-10+(B$68+B66-B$65))/(B$64/B$63))</f>
        <v/>
      </c>
      <c r="S82" s="82" t="str">
        <f t="shared" si="21"/>
        <v/>
      </c>
      <c r="T82" s="82" t="str">
        <f t="shared" si="21"/>
        <v/>
      </c>
      <c r="U82" s="82" t="str">
        <f t="shared" si="21"/>
        <v/>
      </c>
      <c r="V82" s="82" t="str">
        <f t="shared" si="21"/>
        <v/>
      </c>
      <c r="W82" s="82" t="str">
        <f t="shared" si="21"/>
        <v/>
      </c>
      <c r="X82" s="82" t="str">
        <f t="shared" si="21"/>
        <v/>
      </c>
      <c r="Y82" s="82" t="str">
        <f t="shared" si="21"/>
        <v/>
      </c>
      <c r="Z82" s="82" t="str">
        <f t="shared" si="21"/>
        <v/>
      </c>
      <c r="AA82" s="82" t="str">
        <f t="shared" si="21"/>
        <v/>
      </c>
    </row>
    <row r="83" spans="1:27">
      <c r="A83" s="139" t="s">
        <v>242</v>
      </c>
      <c r="B83" s="164" t="str">
        <f>IFERROR(+IF(R83="","",IF(OR($R$64=-999,$R$65=999),$P$81,IF(R83&lt;=$R$64,0,IF(R83&lt;$R$63,((R83-$R$64)^2/(($R$65-$R$64)*($R$63-$R$64))),IF(R83&gt;=$R$65,1,1-($R$65-R83)^2/(($R$65-$R$64)*($R$65-$R$63)))))-B82-B81)),$P$81)</f>
        <v/>
      </c>
      <c r="C83" s="164" t="str">
        <f t="shared" ref="C83:K83" si="22">IFERROR(+IF(S83="","",IF(OR($R$64=-999,$R$65=999),$P$81,IF(S83&lt;=$R$64,0,IF(S83&lt;$R$63,((S83-$R$64)^2/(($R$65-$R$64)*($R$63-$R$64))),IF(S83&gt;=$R$65,1,1-($R$65-S83)^2/(($R$65-$R$64)*($R$65-$R$63)))))-C82-C81)),$P$81)</f>
        <v/>
      </c>
      <c r="D83" s="164" t="str">
        <f t="shared" si="22"/>
        <v/>
      </c>
      <c r="E83" s="164" t="str">
        <f t="shared" si="22"/>
        <v/>
      </c>
      <c r="F83" s="164" t="str">
        <f t="shared" si="22"/>
        <v/>
      </c>
      <c r="G83" s="164" t="str">
        <f t="shared" si="22"/>
        <v/>
      </c>
      <c r="H83" s="164" t="str">
        <f t="shared" si="22"/>
        <v/>
      </c>
      <c r="I83" s="164" t="str">
        <f t="shared" si="22"/>
        <v/>
      </c>
      <c r="J83" s="164" t="str">
        <f t="shared" si="22"/>
        <v/>
      </c>
      <c r="K83" s="165" t="str">
        <f t="shared" si="22"/>
        <v/>
      </c>
      <c r="R83" s="83" t="str">
        <f>+B76</f>
        <v/>
      </c>
      <c r="S83" s="83" t="str">
        <f t="shared" ref="S83:Z83" si="23">+C76</f>
        <v/>
      </c>
      <c r="T83" s="83" t="str">
        <f t="shared" si="23"/>
        <v/>
      </c>
      <c r="U83" s="83" t="str">
        <f t="shared" si="23"/>
        <v/>
      </c>
      <c r="V83" s="83" t="str">
        <f t="shared" si="23"/>
        <v/>
      </c>
      <c r="W83" s="83" t="str">
        <f t="shared" si="23"/>
        <v/>
      </c>
      <c r="X83" s="83" t="str">
        <f t="shared" si="23"/>
        <v/>
      </c>
      <c r="Y83" s="83" t="str">
        <f t="shared" si="23"/>
        <v/>
      </c>
      <c r="Z83" s="83" t="str">
        <f t="shared" si="23"/>
        <v/>
      </c>
      <c r="AA83" s="83" t="str">
        <f>+K76</f>
        <v/>
      </c>
    </row>
    <row r="84" spans="1:27">
      <c r="A84" s="139" t="s">
        <v>243</v>
      </c>
      <c r="B84" s="164" t="str">
        <f>+IFERROR(IF(R84="","",IF(OR($R$64=-999,$R$65=999),$P$81,IF(R84&lt;=$R$64,0,IF(R84&lt;$R$63,((R84-$R$64)^2/(($R$65-$R$64)*($R$63-$R$64))),IF(R84&gt;=$R$65,1,1-($R$65-R84)^2/(($R$65-$R$64)*($R$65-$R$63)))))-B83-B82-B81)),$P$81)</f>
        <v/>
      </c>
      <c r="C84" s="164" t="str">
        <f t="shared" ref="C84:K84" si="24">+IFERROR(IF(S84="","",IF(OR($R$64=-999,$R$65=999),$P$81,IF(S84&lt;=$R$64,0,IF(S84&lt;$R$63,((S84-$R$64)^2/(($R$65-$R$64)*($R$63-$R$64))),IF(S84&gt;=$R$65,1,1-($R$65-S84)^2/(($R$65-$R$64)*($R$65-$R$63)))))-C83-C82-C81)),$P$81)</f>
        <v/>
      </c>
      <c r="D84" s="164" t="str">
        <f t="shared" si="24"/>
        <v/>
      </c>
      <c r="E84" s="164" t="str">
        <f t="shared" si="24"/>
        <v/>
      </c>
      <c r="F84" s="164" t="str">
        <f t="shared" si="24"/>
        <v/>
      </c>
      <c r="G84" s="164" t="str">
        <f t="shared" si="24"/>
        <v/>
      </c>
      <c r="H84" s="164" t="str">
        <f t="shared" si="24"/>
        <v/>
      </c>
      <c r="I84" s="164" t="str">
        <f t="shared" si="24"/>
        <v/>
      </c>
      <c r="J84" s="164" t="str">
        <f t="shared" si="24"/>
        <v/>
      </c>
      <c r="K84" s="165" t="str">
        <f t="shared" si="24"/>
        <v/>
      </c>
      <c r="R84" s="82" t="str">
        <f t="shared" ref="R84:AA84" si="25">IF(B63="","",(10+(B$68+B66-B$65))/(B$64/B$63))</f>
        <v/>
      </c>
      <c r="S84" s="82" t="str">
        <f t="shared" si="25"/>
        <v/>
      </c>
      <c r="T84" s="82" t="str">
        <f t="shared" si="25"/>
        <v/>
      </c>
      <c r="U84" s="82" t="str">
        <f t="shared" si="25"/>
        <v/>
      </c>
      <c r="V84" s="82" t="str">
        <f t="shared" si="25"/>
        <v/>
      </c>
      <c r="W84" s="82" t="str">
        <f t="shared" si="25"/>
        <v/>
      </c>
      <c r="X84" s="82" t="str">
        <f t="shared" si="25"/>
        <v/>
      </c>
      <c r="Y84" s="82" t="str">
        <f t="shared" si="25"/>
        <v/>
      </c>
      <c r="Z84" s="82" t="str">
        <f t="shared" si="25"/>
        <v/>
      </c>
      <c r="AA84" s="82" t="str">
        <f t="shared" si="25"/>
        <v/>
      </c>
    </row>
    <row r="85" spans="1:27">
      <c r="A85" s="139" t="s">
        <v>245</v>
      </c>
      <c r="B85" s="164" t="str">
        <f>IFERROR(+IF(R85="","",IF(OR($R$64=-999,$R$65=999),$P$81,IF(R85&lt;=$R$64,0,IF(R85&lt;$R$63,((R85-$R$64)^2/(($R$65-$R$64)*($R$63-$R$64))),IF(R85&gt;=$R$65,1,1-($R$65-R85)^2/(($R$65-$R$64)*($R$65-$R$63)))))-B84-B83-B82-B81)),$P$81)</f>
        <v/>
      </c>
      <c r="C85" s="164" t="str">
        <f t="shared" ref="C85:K85" si="26">IFERROR(+IF(S85="","",IF(OR($R$64=-999,$R$65=999),$P$81,IF(S85&lt;=$R$64,0,IF(S85&lt;$R$63,((S85-$R$64)^2/(($R$65-$R$64)*($R$63-$R$64))),IF(S85&gt;=$R$65,1,1-($R$65-S85)^2/(($R$65-$R$64)*($R$65-$R$63)))))-C84-C83-C82-C81)),$P$81)</f>
        <v/>
      </c>
      <c r="D85" s="164" t="str">
        <f t="shared" si="26"/>
        <v/>
      </c>
      <c r="E85" s="164" t="str">
        <f t="shared" si="26"/>
        <v/>
      </c>
      <c r="F85" s="164" t="str">
        <f t="shared" si="26"/>
        <v/>
      </c>
      <c r="G85" s="164" t="str">
        <f t="shared" si="26"/>
        <v/>
      </c>
      <c r="H85" s="164" t="str">
        <f t="shared" si="26"/>
        <v/>
      </c>
      <c r="I85" s="164" t="str">
        <f t="shared" si="26"/>
        <v/>
      </c>
      <c r="J85" s="164" t="str">
        <f t="shared" si="26"/>
        <v/>
      </c>
      <c r="K85" s="165" t="str">
        <f t="shared" si="26"/>
        <v/>
      </c>
      <c r="R85" s="82" t="str">
        <f t="shared" ref="R85:AA85" si="27">IF(B63="","",(20+(B$68+B66-B$65))/(B$64/B$63))</f>
        <v/>
      </c>
      <c r="S85" s="82" t="str">
        <f t="shared" si="27"/>
        <v/>
      </c>
      <c r="T85" s="82" t="str">
        <f t="shared" si="27"/>
        <v/>
      </c>
      <c r="U85" s="82" t="str">
        <f t="shared" si="27"/>
        <v/>
      </c>
      <c r="V85" s="82" t="str">
        <f t="shared" si="27"/>
        <v/>
      </c>
      <c r="W85" s="82" t="str">
        <f t="shared" si="27"/>
        <v/>
      </c>
      <c r="X85" s="82" t="str">
        <f t="shared" si="27"/>
        <v/>
      </c>
      <c r="Y85" s="82" t="str">
        <f t="shared" si="27"/>
        <v/>
      </c>
      <c r="Z85" s="82" t="str">
        <f t="shared" si="27"/>
        <v/>
      </c>
      <c r="AA85" s="82" t="str">
        <f t="shared" si="27"/>
        <v/>
      </c>
    </row>
    <row r="86" spans="1:27">
      <c r="A86" s="139" t="s">
        <v>192</v>
      </c>
      <c r="B86" s="164" t="str">
        <f>IFERROR(IF(B63="","",IF(OR($R$64=-999,$R$65=999),$P$81,IF(B63&lt;0,$P$81,1-SUM(B81:B85)*R86/R86))),$P$81)</f>
        <v/>
      </c>
      <c r="C86" s="164" t="str">
        <f t="shared" ref="C86:K86" si="28">IFERROR(IF(C63="","",IF(OR($R$64=-999,$R$65=999),$P$81,IF(C63&lt;0,$P$81,1-SUM(C81:C85)*S86/S86))),$P$81)</f>
        <v/>
      </c>
      <c r="D86" s="164" t="str">
        <f t="shared" si="28"/>
        <v/>
      </c>
      <c r="E86" s="164" t="str">
        <f t="shared" si="28"/>
        <v/>
      </c>
      <c r="F86" s="164" t="str">
        <f t="shared" si="28"/>
        <v/>
      </c>
      <c r="G86" s="164" t="str">
        <f t="shared" si="28"/>
        <v/>
      </c>
      <c r="H86" s="164" t="str">
        <f t="shared" si="28"/>
        <v/>
      </c>
      <c r="I86" s="164" t="str">
        <f t="shared" si="28"/>
        <v/>
      </c>
      <c r="J86" s="164" t="str">
        <f t="shared" si="28"/>
        <v/>
      </c>
      <c r="K86" s="165" t="str">
        <f t="shared" si="28"/>
        <v/>
      </c>
      <c r="R86" s="48" t="str">
        <f>+R85</f>
        <v/>
      </c>
      <c r="S86" s="48" t="str">
        <f t="shared" ref="S86:Z86" si="29">+S85</f>
        <v/>
      </c>
      <c r="T86" s="48" t="str">
        <f t="shared" si="29"/>
        <v/>
      </c>
      <c r="U86" s="48" t="str">
        <f t="shared" si="29"/>
        <v/>
      </c>
      <c r="V86" s="48" t="str">
        <f t="shared" si="29"/>
        <v/>
      </c>
      <c r="W86" s="48" t="str">
        <f t="shared" si="29"/>
        <v/>
      </c>
      <c r="X86" s="48" t="str">
        <f t="shared" si="29"/>
        <v/>
      </c>
      <c r="Y86" s="48" t="str">
        <f t="shared" si="29"/>
        <v/>
      </c>
      <c r="Z86" s="48" t="str">
        <f t="shared" si="29"/>
        <v/>
      </c>
      <c r="AA86" s="48" t="str">
        <f>+AA85</f>
        <v/>
      </c>
    </row>
    <row r="87" spans="1:27">
      <c r="A87" s="21"/>
      <c r="K87" s="17"/>
    </row>
    <row r="88" spans="1:27">
      <c r="A88" s="21"/>
      <c r="K88" s="17"/>
    </row>
    <row r="89" spans="1:27" ht="14.25" customHeight="1">
      <c r="A89" s="15" t="s">
        <v>202</v>
      </c>
      <c r="H89" s="193" t="s">
        <v>193</v>
      </c>
      <c r="I89" s="194"/>
      <c r="J89" s="195"/>
      <c r="K89" s="17"/>
      <c r="R89" s="11">
        <f>+IF(H89='Drop down(hidden)'!L3,4,IF(H89='Drop down(hidden)'!L4,6,2))</f>
        <v>2</v>
      </c>
    </row>
    <row r="90" spans="1:27">
      <c r="A90" s="21"/>
      <c r="K90" s="17"/>
    </row>
    <row r="91" spans="1:27">
      <c r="A91" s="21"/>
      <c r="K91" s="17"/>
    </row>
    <row r="92" spans="1:27" ht="15">
      <c r="A92" s="95"/>
      <c r="B92" s="84" t="s">
        <v>31</v>
      </c>
      <c r="C92" s="84" t="s">
        <v>32</v>
      </c>
      <c r="D92" s="84" t="s">
        <v>33</v>
      </c>
      <c r="E92" s="84" t="s">
        <v>34</v>
      </c>
      <c r="F92" s="84" t="s">
        <v>35</v>
      </c>
      <c r="G92" s="84" t="s">
        <v>36</v>
      </c>
      <c r="H92" s="84" t="s">
        <v>37</v>
      </c>
      <c r="I92" s="84" t="s">
        <v>38</v>
      </c>
      <c r="J92" s="84" t="s">
        <v>39</v>
      </c>
      <c r="K92" s="88" t="s">
        <v>40</v>
      </c>
    </row>
    <row r="93" spans="1:27">
      <c r="A93" s="113" t="s">
        <v>43</v>
      </c>
      <c r="B93" s="86" t="str">
        <f>+B69</f>
        <v/>
      </c>
      <c r="C93" s="87" t="str">
        <f>+IF(C63="","",C69/(1+$R$89/100)^(COUNTA($B$92:C92)-1))</f>
        <v/>
      </c>
      <c r="D93" s="87" t="str">
        <f>+IF(D63="","",D69/(1+$R$89/100)^(COUNTA($B$92:D92)-1))</f>
        <v/>
      </c>
      <c r="E93" s="87" t="str">
        <f>+IF(E63="","",E69/(1+$R$89/100)^(COUNTA($B$92:E92)-1))</f>
        <v/>
      </c>
      <c r="F93" s="87" t="str">
        <f>+IF(F63="","",F69/(1+$R$89/100)^(COUNTA($B$92:F92)-1))</f>
        <v/>
      </c>
      <c r="G93" s="87" t="str">
        <f>+IF(G63="","",G69/(1+$R$89/100)^(COUNTA($B$92:G92)-1))</f>
        <v/>
      </c>
      <c r="H93" s="87" t="str">
        <f>+IF(H63="","",H69/(1+$R$89/100)^(COUNTA($B$92:H92)-1))</f>
        <v/>
      </c>
      <c r="I93" s="87" t="str">
        <f>+IF(I63="","",I69/(1+$R$89/100)^(COUNTA($B$92:I92)-1))</f>
        <v/>
      </c>
      <c r="J93" s="87" t="str">
        <f>+IF(J63="","",J69/(1+$R$89/100)^(COUNTA($B$92:J92)-1))</f>
        <v/>
      </c>
      <c r="K93" s="90" t="str">
        <f>+IF(K63="","",K69/(1+$R$89/100)^(COUNTA($B$92:K92)-1))</f>
        <v/>
      </c>
    </row>
    <row r="94" spans="1:27">
      <c r="A94" s="134"/>
      <c r="K94" s="17"/>
    </row>
    <row r="95" spans="1:27">
      <c r="A95" s="141" t="s">
        <v>214</v>
      </c>
      <c r="K95" s="17"/>
    </row>
    <row r="96" spans="1:27">
      <c r="A96" s="142" t="s">
        <v>215</v>
      </c>
      <c r="B96" s="198">
        <f>+SUM(B93:K93)</f>
        <v>0</v>
      </c>
      <c r="C96" s="199"/>
      <c r="K96" s="17"/>
    </row>
    <row r="97" spans="1:13">
      <c r="A97" s="142" t="s">
        <v>216</v>
      </c>
      <c r="B97" s="200">
        <f>+B96*B38</f>
        <v>0</v>
      </c>
      <c r="C97" s="201"/>
      <c r="K97" s="17"/>
    </row>
    <row r="98" spans="1:13" ht="15" thickBot="1">
      <c r="A98" s="92"/>
      <c r="B98" s="34"/>
      <c r="C98" s="34"/>
      <c r="D98" s="34"/>
      <c r="E98" s="34"/>
      <c r="F98" s="34"/>
      <c r="G98" s="34"/>
      <c r="H98" s="34"/>
      <c r="I98" s="34"/>
      <c r="J98" s="34"/>
      <c r="K98" s="91"/>
    </row>
    <row r="100" spans="1:13" ht="15">
      <c r="A100" s="173" t="s">
        <v>199</v>
      </c>
    </row>
    <row r="101" spans="1:13">
      <c r="A101" s="161" t="s">
        <v>201</v>
      </c>
    </row>
    <row r="102" spans="1:13">
      <c r="A102" s="161" t="s">
        <v>200</v>
      </c>
    </row>
    <row r="104" spans="1:13" s="26" customFormat="1" ht="27.75" customHeight="1">
      <c r="A104" s="174" t="s">
        <v>515</v>
      </c>
      <c r="B104" s="175" t="s">
        <v>516</v>
      </c>
      <c r="C104" s="176">
        <f ca="1">+TODAY()</f>
        <v>45376</v>
      </c>
      <c r="D104" s="11"/>
      <c r="E104" s="11"/>
      <c r="F104" s="11"/>
      <c r="G104" s="11"/>
      <c r="H104" s="11"/>
      <c r="I104" s="11"/>
      <c r="J104" s="11"/>
      <c r="K104" s="11"/>
      <c r="L104" s="11"/>
      <c r="M104" s="11"/>
    </row>
    <row r="105" spans="1:13" s="26" customFormat="1" ht="27.75" customHeight="1">
      <c r="A105" s="24" t="s">
        <v>15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162"/>
    </row>
    <row r="106" spans="1:13" ht="27.75" customHeight="1">
      <c r="A106" s="189" t="s">
        <v>253</v>
      </c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62"/>
      <c r="M106" s="26"/>
    </row>
    <row r="108" spans="1:13">
      <c r="A108" s="209" t="s">
        <v>517</v>
      </c>
      <c r="B108" s="177"/>
      <c r="C108" s="177"/>
      <c r="D108" s="177"/>
      <c r="E108" s="177"/>
      <c r="F108" s="177"/>
      <c r="G108" s="177"/>
      <c r="H108" s="177"/>
      <c r="I108" s="177"/>
      <c r="J108" s="177"/>
      <c r="K108" s="177"/>
    </row>
    <row r="109" spans="1:13">
      <c r="A109" s="161"/>
    </row>
    <row r="110" spans="1:13" ht="42" customHeight="1">
      <c r="A110" s="174" t="s">
        <v>196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</row>
    <row r="111" spans="1:13">
      <c r="A111" s="177" t="s">
        <v>197</v>
      </c>
      <c r="B111" s="177"/>
      <c r="C111" s="177"/>
      <c r="D111" s="177"/>
      <c r="E111" s="177"/>
      <c r="F111" s="177"/>
      <c r="G111" s="177"/>
      <c r="H111" s="177"/>
      <c r="I111" s="177"/>
      <c r="J111" s="177"/>
      <c r="K111" s="177"/>
    </row>
    <row r="113" spans="1:1" ht="15">
      <c r="A113" s="96"/>
    </row>
    <row r="114" spans="1:1" ht="15">
      <c r="A114" s="97"/>
    </row>
    <row r="115" spans="1:1" ht="15">
      <c r="A115" s="97"/>
    </row>
  </sheetData>
  <sheetProtection sheet="1" objects="1" scenarios="1"/>
  <mergeCells count="27">
    <mergeCell ref="A108:K108"/>
    <mergeCell ref="B32:G32"/>
    <mergeCell ref="B36:C36"/>
    <mergeCell ref="B38:C38"/>
    <mergeCell ref="B37:C37"/>
    <mergeCell ref="B39:C39"/>
    <mergeCell ref="B41:C41"/>
    <mergeCell ref="B96:C96"/>
    <mergeCell ref="B97:C97"/>
    <mergeCell ref="A70:K70"/>
    <mergeCell ref="D58:E58"/>
    <mergeCell ref="A111:K111"/>
    <mergeCell ref="A15:G15"/>
    <mergeCell ref="A16:C16"/>
    <mergeCell ref="B35:C35"/>
    <mergeCell ref="B20:C20"/>
    <mergeCell ref="B21:C21"/>
    <mergeCell ref="B22:C22"/>
    <mergeCell ref="B29:C29"/>
    <mergeCell ref="B30:C30"/>
    <mergeCell ref="B33:K33"/>
    <mergeCell ref="B23:C23"/>
    <mergeCell ref="B24:C24"/>
    <mergeCell ref="A106:K106"/>
    <mergeCell ref="H32:K32"/>
    <mergeCell ref="H89:J89"/>
    <mergeCell ref="B40:C40"/>
  </mergeCells>
  <conditionalFormatting sqref="B77:B78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{6DD57595-320F-4457-B9AE-0327B764A73C}</x14:id>
        </ext>
      </extLst>
    </cfRule>
  </conditionalFormatting>
  <conditionalFormatting sqref="B63:K63">
    <cfRule type="cellIs" dxfId="0" priority="11" operator="lessThan">
      <formula>0</formula>
    </cfRule>
  </conditionalFormatting>
  <conditionalFormatting sqref="B81:K86">
    <cfRule type="dataBar" priority="3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{4C34A33D-A7C5-4661-849F-6B53FD835051}</x14:id>
        </ext>
      </extLst>
    </cfRule>
  </conditionalFormatting>
  <conditionalFormatting sqref="C77:C78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{73DFD70A-2FF4-496C-95B6-A45426C206E2}</x14:id>
        </ext>
      </extLst>
    </cfRule>
  </conditionalFormatting>
  <conditionalFormatting sqref="D77:D78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{D3909D11-C043-4263-80A6-F3C915B8E4D5}</x14:id>
        </ext>
      </extLst>
    </cfRule>
  </conditionalFormatting>
  <conditionalFormatting sqref="E77:E78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{AE4659E9-A186-4781-AC82-40110087181D}</x14:id>
        </ext>
      </extLst>
    </cfRule>
  </conditionalFormatting>
  <conditionalFormatting sqref="F77:F78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{8061BAA3-7A92-4C82-97A4-1414A40FB21B}</x14:id>
        </ext>
      </extLst>
    </cfRule>
  </conditionalFormatting>
  <conditionalFormatting sqref="G77:G78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{A231C014-B1E6-45CD-822E-E446E87BB458}</x14:id>
        </ext>
      </extLst>
    </cfRule>
  </conditionalFormatting>
  <conditionalFormatting sqref="H77:H78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{36CB497D-76A5-4C63-BB04-5532D2CEEB34}</x14:id>
        </ext>
      </extLst>
    </cfRule>
  </conditionalFormatting>
  <conditionalFormatting sqref="I77:I78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{46CE5620-4BF5-44D1-9B3D-D8D943E8FDDF}</x14:id>
        </ext>
      </extLst>
    </cfRule>
  </conditionalFormatting>
  <conditionalFormatting sqref="J77:J78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{E010E2AE-AE09-4BF3-8F15-46EFD5FC5BE2}</x14:id>
        </ext>
      </extLst>
    </cfRule>
  </conditionalFormatting>
  <conditionalFormatting sqref="K77:K78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{D81B80FC-7CF3-402B-89A9-9D8861E31535}</x14:id>
        </ext>
      </extLst>
    </cfRule>
  </conditionalFormatting>
  <hyperlinks>
    <hyperlink ref="A3" r:id="rId1" display="Find additional resources on carbon markets for agriculture on the Ag Decision Maker website." xr:uid="{00000000-0004-0000-0000-000001000000}"/>
    <hyperlink ref="A11" r:id="rId2" xr:uid="{00000000-0004-0000-0000-000002000000}"/>
    <hyperlink ref="A105:A106" r:id="rId3" display="This institution is an equal opportunity provider. For the full non-discrimination statement or accommodation inquiries, go to www.extension.iastate.edu/diversity/ext." xr:uid="{C2E09B34-FDDC-48E4-BDD4-BE0A7BB6D8F9}"/>
  </hyperlinks>
  <pageMargins left="0.7" right="0.7" top="0.75" bottom="0.75" header="0.3" footer="0.3"/>
  <pageSetup scale="61" fitToHeight="2" orientation="portrait" horizontalDpi="1200" verticalDpi="1200" r:id="rId4"/>
  <rowBreaks count="1" manualBreakCount="1">
    <brk id="71" max="10" man="1"/>
  </rowBreaks>
  <drawing r:id="rId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DD57595-320F-4457-B9AE-0327B764A73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B77:B78</xm:sqref>
        </x14:conditionalFormatting>
        <x14:conditionalFormatting xmlns:xm="http://schemas.microsoft.com/office/excel/2006/main">
          <x14:cfRule type="dataBar" id="{4C34A33D-A7C5-4661-849F-6B53FD83505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B81:K86</xm:sqref>
        </x14:conditionalFormatting>
        <x14:conditionalFormatting xmlns:xm="http://schemas.microsoft.com/office/excel/2006/main">
          <x14:cfRule type="dataBar" id="{73DFD70A-2FF4-496C-95B6-A45426C206E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C77:C78</xm:sqref>
        </x14:conditionalFormatting>
        <x14:conditionalFormatting xmlns:xm="http://schemas.microsoft.com/office/excel/2006/main">
          <x14:cfRule type="dataBar" id="{D3909D11-C043-4263-80A6-F3C915B8E4D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D77:D78</xm:sqref>
        </x14:conditionalFormatting>
        <x14:conditionalFormatting xmlns:xm="http://schemas.microsoft.com/office/excel/2006/main">
          <x14:cfRule type="dataBar" id="{AE4659E9-A186-4781-AC82-40110087181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E77:E78</xm:sqref>
        </x14:conditionalFormatting>
        <x14:conditionalFormatting xmlns:xm="http://schemas.microsoft.com/office/excel/2006/main">
          <x14:cfRule type="dataBar" id="{8061BAA3-7A92-4C82-97A4-1414A40FB21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F77:F78</xm:sqref>
        </x14:conditionalFormatting>
        <x14:conditionalFormatting xmlns:xm="http://schemas.microsoft.com/office/excel/2006/main">
          <x14:cfRule type="dataBar" id="{A231C014-B1E6-45CD-822E-E446E87BB45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G77:G78</xm:sqref>
        </x14:conditionalFormatting>
        <x14:conditionalFormatting xmlns:xm="http://schemas.microsoft.com/office/excel/2006/main">
          <x14:cfRule type="dataBar" id="{36CB497D-76A5-4C63-BB04-5532D2CEEB3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H77:H78</xm:sqref>
        </x14:conditionalFormatting>
        <x14:conditionalFormatting xmlns:xm="http://schemas.microsoft.com/office/excel/2006/main">
          <x14:cfRule type="dataBar" id="{46CE5620-4BF5-44D1-9B3D-D8D943E8FDD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I77:I78</xm:sqref>
        </x14:conditionalFormatting>
        <x14:conditionalFormatting xmlns:xm="http://schemas.microsoft.com/office/excel/2006/main">
          <x14:cfRule type="dataBar" id="{E010E2AE-AE09-4BF3-8F15-46EFD5FC5BE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J77:J78</xm:sqref>
        </x14:conditionalFormatting>
        <x14:conditionalFormatting xmlns:xm="http://schemas.microsoft.com/office/excel/2006/main">
          <x14:cfRule type="dataBar" id="{D81B80FC-7CF3-402B-89A9-9D8861E3153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K77:K78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000-000000000000}">
          <x14:formula1>
            <xm:f>'Drop down(hidden)'!$D$2:$D$5</xm:f>
          </x14:formula1>
          <xm:sqref>B20:C20</xm:sqref>
        </x14:dataValidation>
        <x14:dataValidation type="list" allowBlank="1" showInputMessage="1" showErrorMessage="1" xr:uid="{00000000-0002-0000-0000-000001000000}">
          <x14:formula1>
            <xm:f>'Drop down(hidden)'!$J$2:$J$4</xm:f>
          </x14:formula1>
          <xm:sqref>B23:C24</xm:sqref>
        </x14:dataValidation>
        <x14:dataValidation type="list" allowBlank="1" showInputMessage="1" showErrorMessage="1" xr:uid="{00000000-0002-0000-0000-000002000000}">
          <x14:formula1>
            <xm:f>'Drop down(hidden)'!$D$12:$D$14</xm:f>
          </x14:formula1>
          <xm:sqref>B22:C22</xm:sqref>
        </x14:dataValidation>
        <x14:dataValidation type="list" allowBlank="1" showInputMessage="1" showErrorMessage="1" xr:uid="{00000000-0002-0000-0000-000003000000}">
          <x14:formula1>
            <xm:f>'Drop down(hidden)'!$F$12:$F$14</xm:f>
          </x14:formula1>
          <xm:sqref>B29</xm:sqref>
        </x14:dataValidation>
        <x14:dataValidation type="list" allowBlank="1" showInputMessage="1" showErrorMessage="1" xr:uid="{00000000-0002-0000-0000-000004000000}">
          <x14:formula1>
            <xm:f>'Drop down(hidden)'!$I$12:$I$15</xm:f>
          </x14:formula1>
          <xm:sqref>B30</xm:sqref>
        </x14:dataValidation>
        <x14:dataValidation type="list" allowBlank="1" showInputMessage="1" showErrorMessage="1" xr:uid="{00000000-0002-0000-0000-000005000000}">
          <x14:formula1>
            <xm:f>'Drop down(hidden)'!$D$17:$D$20</xm:f>
          </x14:formula1>
          <xm:sqref>B35:C35</xm:sqref>
        </x14:dataValidation>
        <x14:dataValidation type="list" allowBlank="1" showInputMessage="1" showErrorMessage="1" xr:uid="{00000000-0002-0000-0000-000006000000}">
          <x14:formula1>
            <xm:f>'Drop down(hidden)'!$K$12:$K$23</xm:f>
          </x14:formula1>
          <xm:sqref>B37:C37 D58:E58</xm:sqref>
        </x14:dataValidation>
        <x14:dataValidation type="list" allowBlank="1" showInputMessage="1" showErrorMessage="1" xr:uid="{00000000-0002-0000-0000-000007000000}">
          <x14:formula1>
            <xm:f>'Drop down(hidden)'!$L$12:$L$17</xm:f>
          </x14:formula1>
          <xm:sqref>B39:C39</xm:sqref>
        </x14:dataValidation>
        <x14:dataValidation type="list" allowBlank="1" showInputMessage="1" showErrorMessage="1" xr:uid="{00000000-0002-0000-0000-000008000000}">
          <x14:formula1>
            <xm:f>'Drop down(hidden)'!$G$2:$G$5</xm:f>
          </x14:formula1>
          <xm:sqref>B21:C21</xm:sqref>
        </x14:dataValidation>
        <x14:dataValidation type="list" allowBlank="1" showInputMessage="1" showErrorMessage="1" xr:uid="{00000000-0002-0000-0000-000009000000}">
          <x14:formula1>
            <xm:f>'Drop down(hidden)'!$D$112:$D$119</xm:f>
          </x14:formula1>
          <xm:sqref>B32</xm:sqref>
        </x14:dataValidation>
        <x14:dataValidation type="list" allowBlank="1" showInputMessage="1" showErrorMessage="1" xr:uid="{00000000-0002-0000-0000-00000A000000}">
          <x14:formula1>
            <xm:f>'Drop down(hidden)'!$J$112:$J$136</xm:f>
          </x14:formula1>
          <xm:sqref>B33</xm:sqref>
        </x14:dataValidation>
        <x14:dataValidation type="list" allowBlank="1" showInputMessage="1" showErrorMessage="1" xr:uid="{00000000-0002-0000-0000-00000B000000}">
          <x14:formula1>
            <xm:f>'Drop down(hidden)'!$L$2:$L$4</xm:f>
          </x14:formula1>
          <xm:sqref>H89</xm:sqref>
        </x14:dataValidation>
        <x14:dataValidation type="list" allowBlank="1" showInputMessage="1" showErrorMessage="1" xr:uid="{00000000-0002-0000-0000-00000C000000}">
          <x14:formula1>
            <xm:f>'Drop down(hidden)'!$A$2:$A$256</xm:f>
          </x14:formula1>
          <xm:sqref>A16:C16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256"/>
  <sheetViews>
    <sheetView topLeftCell="A223" workbookViewId="0">
      <selection activeCell="B97" sqref="B97"/>
    </sheetView>
  </sheetViews>
  <sheetFormatPr defaultColWidth="8.85546875" defaultRowHeight="15"/>
  <cols>
    <col min="3" max="9" width="8.85546875" style="1"/>
    <col min="10" max="10" width="50.85546875" style="1" bestFit="1" customWidth="1"/>
    <col min="11" max="11" width="85.7109375" style="1" bestFit="1" customWidth="1"/>
    <col min="12" max="12" width="29.85546875" style="1" bestFit="1" customWidth="1"/>
    <col min="13" max="13" width="30.5703125" style="1" bestFit="1" customWidth="1"/>
    <col min="14" max="16384" width="8.85546875" style="1"/>
  </cols>
  <sheetData>
    <row r="1" spans="1:13">
      <c r="A1" s="210" t="s">
        <v>6</v>
      </c>
      <c r="B1" s="210"/>
      <c r="D1" s="211" t="s">
        <v>5</v>
      </c>
      <c r="E1" s="211"/>
      <c r="G1" s="211" t="s">
        <v>4</v>
      </c>
      <c r="H1" s="211"/>
      <c r="I1" s="16"/>
      <c r="J1" s="16" t="s">
        <v>151</v>
      </c>
      <c r="K1" s="16"/>
      <c r="L1" s="47" t="s">
        <v>42</v>
      </c>
    </row>
    <row r="2" spans="1:13">
      <c r="A2" t="s">
        <v>9</v>
      </c>
      <c r="D2" s="44" t="s">
        <v>47</v>
      </c>
      <c r="G2" s="44" t="s">
        <v>47</v>
      </c>
      <c r="J2" s="44" t="s">
        <v>47</v>
      </c>
      <c r="K2" s="50"/>
      <c r="L2" s="11" t="s">
        <v>193</v>
      </c>
    </row>
    <row r="3" spans="1:13">
      <c r="A3" t="s">
        <v>306</v>
      </c>
      <c r="B3" s="148">
        <v>1</v>
      </c>
      <c r="C3" s="3"/>
      <c r="D3" s="2" t="s">
        <v>10</v>
      </c>
      <c r="E3" s="55">
        <v>1</v>
      </c>
      <c r="G3" s="47" t="s">
        <v>7</v>
      </c>
      <c r="H3" s="55">
        <v>1</v>
      </c>
      <c r="J3" s="47" t="s">
        <v>7</v>
      </c>
      <c r="K3" s="56" t="s">
        <v>148</v>
      </c>
      <c r="L3" s="11" t="s">
        <v>194</v>
      </c>
    </row>
    <row r="4" spans="1:13">
      <c r="A4" t="s">
        <v>318</v>
      </c>
      <c r="B4" s="148">
        <v>2</v>
      </c>
      <c r="D4" s="2" t="s">
        <v>11</v>
      </c>
      <c r="E4" s="55">
        <v>2</v>
      </c>
      <c r="G4" s="47" t="s">
        <v>146</v>
      </c>
      <c r="H4" s="55">
        <v>2</v>
      </c>
      <c r="J4" s="47" t="s">
        <v>8</v>
      </c>
      <c r="K4" s="56" t="s">
        <v>149</v>
      </c>
      <c r="L4" s="11" t="s">
        <v>195</v>
      </c>
    </row>
    <row r="5" spans="1:13">
      <c r="A5" t="s">
        <v>319</v>
      </c>
      <c r="B5" s="148">
        <v>3</v>
      </c>
      <c r="D5" s="2" t="s">
        <v>12</v>
      </c>
      <c r="E5" s="55">
        <v>3</v>
      </c>
      <c r="G5" s="47" t="s">
        <v>147</v>
      </c>
      <c r="H5" s="55">
        <v>3</v>
      </c>
      <c r="J5" s="47"/>
      <c r="K5" s="51"/>
    </row>
    <row r="6" spans="1:13">
      <c r="A6" t="s">
        <v>320</v>
      </c>
      <c r="B6" s="148">
        <v>4</v>
      </c>
      <c r="J6" s="51"/>
    </row>
    <row r="7" spans="1:13">
      <c r="A7" t="s">
        <v>321</v>
      </c>
      <c r="B7" s="148">
        <v>5</v>
      </c>
      <c r="J7" s="52"/>
    </row>
    <row r="8" spans="1:13">
      <c r="A8" t="s">
        <v>301</v>
      </c>
      <c r="B8" s="148">
        <v>6</v>
      </c>
      <c r="J8" s="52"/>
    </row>
    <row r="9" spans="1:13">
      <c r="A9" t="s">
        <v>322</v>
      </c>
      <c r="B9" s="148">
        <v>7</v>
      </c>
    </row>
    <row r="10" spans="1:13">
      <c r="A10" t="s">
        <v>323</v>
      </c>
      <c r="B10" s="148">
        <v>8</v>
      </c>
    </row>
    <row r="11" spans="1:13">
      <c r="A11" t="s">
        <v>324</v>
      </c>
      <c r="B11" s="148">
        <v>9</v>
      </c>
      <c r="D11" s="45" t="s">
        <v>23</v>
      </c>
      <c r="F11" s="15" t="s">
        <v>26</v>
      </c>
      <c r="I11" s="15" t="s">
        <v>25</v>
      </c>
      <c r="K11" s="46" t="str">
        <f>+"Will payments per "&amp;IF($B$20='Drop down(hidden)'!$F$13,"acre","ton")&amp;" change annually?"</f>
        <v>Will payments per ton change annually?</v>
      </c>
      <c r="L11" s="47" t="s">
        <v>180</v>
      </c>
      <c r="M11" s="47" t="s">
        <v>58</v>
      </c>
    </row>
    <row r="12" spans="1:13">
      <c r="A12" t="s">
        <v>325</v>
      </c>
      <c r="B12" s="148">
        <v>10</v>
      </c>
      <c r="D12" s="44" t="s">
        <v>47</v>
      </c>
      <c r="F12" s="44" t="s">
        <v>47</v>
      </c>
      <c r="I12" s="44" t="s">
        <v>47</v>
      </c>
      <c r="K12" s="44" t="s">
        <v>47</v>
      </c>
      <c r="L12" s="44" t="s">
        <v>47</v>
      </c>
      <c r="M12" s="44" t="s">
        <v>47</v>
      </c>
    </row>
    <row r="13" spans="1:13">
      <c r="A13" t="s">
        <v>326</v>
      </c>
      <c r="B13" s="148">
        <v>11</v>
      </c>
      <c r="D13" s="44" t="s">
        <v>49</v>
      </c>
      <c r="E13" s="55">
        <v>1</v>
      </c>
      <c r="F13" s="44" t="s">
        <v>27</v>
      </c>
      <c r="I13" s="44" t="s">
        <v>50</v>
      </c>
      <c r="K13" s="47" t="s">
        <v>55</v>
      </c>
      <c r="L13" s="47" t="s">
        <v>7</v>
      </c>
      <c r="M13" s="47" t="s">
        <v>7</v>
      </c>
    </row>
    <row r="14" spans="1:13">
      <c r="A14" t="s">
        <v>327</v>
      </c>
      <c r="B14" s="148">
        <v>12</v>
      </c>
      <c r="D14" s="47" t="s">
        <v>48</v>
      </c>
      <c r="E14" s="55">
        <v>2</v>
      </c>
      <c r="F14" s="44" t="s">
        <v>28</v>
      </c>
      <c r="I14" s="44" t="s">
        <v>51</v>
      </c>
      <c r="K14" s="49" t="s">
        <v>170</v>
      </c>
      <c r="L14" s="47" t="s">
        <v>60</v>
      </c>
      <c r="M14" s="47" t="s">
        <v>60</v>
      </c>
    </row>
    <row r="15" spans="1:13">
      <c r="A15" t="s">
        <v>328</v>
      </c>
      <c r="B15" s="148">
        <v>13</v>
      </c>
      <c r="I15" s="44" t="s">
        <v>52</v>
      </c>
      <c r="K15" s="49" t="s">
        <v>168</v>
      </c>
      <c r="L15" s="47" t="str">
        <f>+IF('Net Returns'!$P$30&gt;1,'Drop down(hidden)'!M15,"")</f>
        <v/>
      </c>
      <c r="M15" s="47" t="s">
        <v>61</v>
      </c>
    </row>
    <row r="16" spans="1:13">
      <c r="A16" t="s">
        <v>329</v>
      </c>
      <c r="B16" s="148">
        <v>14</v>
      </c>
      <c r="D16" s="15" t="s">
        <v>29</v>
      </c>
      <c r="K16" s="49" t="s">
        <v>171</v>
      </c>
      <c r="L16" s="47" t="str">
        <f>IF(AND('Net Returns'!$P$30&lt;6,'Net Returns'!$P$30&gt;1),'Drop down(hidden)'!M17,+IF('Net Returns'!$P$30&gt;5,M16,""))</f>
        <v/>
      </c>
      <c r="M16" s="47" t="s">
        <v>62</v>
      </c>
    </row>
    <row r="17" spans="1:13">
      <c r="A17" t="s">
        <v>330</v>
      </c>
      <c r="B17" s="148">
        <v>15</v>
      </c>
      <c r="D17" s="44" t="s">
        <v>47</v>
      </c>
      <c r="K17" s="49" t="s">
        <v>169</v>
      </c>
      <c r="L17" s="47" t="str">
        <f>+IF('Net Returns'!$P$30&gt;5,'Drop down(hidden)'!M17,"")</f>
        <v/>
      </c>
      <c r="M17" s="47" t="s">
        <v>59</v>
      </c>
    </row>
    <row r="18" spans="1:13">
      <c r="A18" t="s">
        <v>331</v>
      </c>
      <c r="B18" s="148">
        <v>16</v>
      </c>
      <c r="D18" s="44" t="s">
        <v>8</v>
      </c>
      <c r="K18" s="49" t="s">
        <v>172</v>
      </c>
    </row>
    <row r="19" spans="1:13">
      <c r="A19" t="s">
        <v>332</v>
      </c>
      <c r="B19" s="148">
        <v>17</v>
      </c>
      <c r="D19" s="44" t="s">
        <v>53</v>
      </c>
      <c r="K19" s="49" t="s">
        <v>173</v>
      </c>
    </row>
    <row r="20" spans="1:13">
      <c r="A20" t="s">
        <v>333</v>
      </c>
      <c r="B20" s="148">
        <v>18</v>
      </c>
      <c r="D20" s="44" t="s">
        <v>54</v>
      </c>
      <c r="K20" s="49" t="s">
        <v>56</v>
      </c>
    </row>
    <row r="21" spans="1:13" ht="15.75">
      <c r="A21" t="s">
        <v>334</v>
      </c>
      <c r="B21" s="148">
        <v>19</v>
      </c>
      <c r="D21" s="41"/>
      <c r="K21" s="49" t="s">
        <v>174</v>
      </c>
    </row>
    <row r="22" spans="1:13">
      <c r="A22" t="s">
        <v>335</v>
      </c>
      <c r="B22" s="148">
        <v>20</v>
      </c>
      <c r="K22" s="49" t="s">
        <v>176</v>
      </c>
    </row>
    <row r="23" spans="1:13">
      <c r="A23" t="s">
        <v>336</v>
      </c>
      <c r="B23" s="148">
        <v>21</v>
      </c>
      <c r="K23" s="49" t="s">
        <v>175</v>
      </c>
    </row>
    <row r="24" spans="1:13">
      <c r="A24" t="s">
        <v>337</v>
      </c>
      <c r="B24" s="148">
        <v>22</v>
      </c>
    </row>
    <row r="25" spans="1:13">
      <c r="A25" t="s">
        <v>338</v>
      </c>
      <c r="B25" s="148">
        <v>23</v>
      </c>
    </row>
    <row r="26" spans="1:13">
      <c r="A26" t="s">
        <v>339</v>
      </c>
      <c r="B26" s="148">
        <v>24</v>
      </c>
    </row>
    <row r="27" spans="1:13">
      <c r="A27" t="s">
        <v>340</v>
      </c>
      <c r="B27" s="148">
        <v>25</v>
      </c>
    </row>
    <row r="28" spans="1:13">
      <c r="A28" t="s">
        <v>341</v>
      </c>
      <c r="B28" s="148">
        <v>26</v>
      </c>
      <c r="J28" s="47" t="s">
        <v>66</v>
      </c>
      <c r="K28" s="47" t="s">
        <v>67</v>
      </c>
      <c r="L28" s="47" t="s">
        <v>68</v>
      </c>
    </row>
    <row r="29" spans="1:13">
      <c r="A29" t="s">
        <v>342</v>
      </c>
      <c r="B29" s="148">
        <v>27</v>
      </c>
      <c r="J29" s="44" t="s">
        <v>47</v>
      </c>
      <c r="L29" s="44" t="s">
        <v>47</v>
      </c>
    </row>
    <row r="30" spans="1:13">
      <c r="A30" t="s">
        <v>282</v>
      </c>
      <c r="B30" s="148">
        <v>28</v>
      </c>
      <c r="J30" s="1" t="s">
        <v>13</v>
      </c>
      <c r="K30" s="1" t="str">
        <f>+IF('Net Returns'!$C$20='Drop down(hidden)'!$D$3,"",'Drop down(hidden)'!J30)</f>
        <v>No-Till</v>
      </c>
    </row>
    <row r="31" spans="1:13">
      <c r="A31" t="s">
        <v>261</v>
      </c>
      <c r="B31" s="148">
        <v>29</v>
      </c>
      <c r="J31" s="1" t="s">
        <v>18</v>
      </c>
    </row>
    <row r="32" spans="1:13">
      <c r="A32" t="s">
        <v>343</v>
      </c>
      <c r="B32" s="148">
        <v>30</v>
      </c>
      <c r="J32" s="1" t="s">
        <v>19</v>
      </c>
    </row>
    <row r="33" spans="1:20">
      <c r="A33" t="s">
        <v>302</v>
      </c>
      <c r="B33" s="148">
        <v>31</v>
      </c>
      <c r="J33" s="1" t="s">
        <v>20</v>
      </c>
    </row>
    <row r="34" spans="1:20">
      <c r="A34" t="s">
        <v>344</v>
      </c>
      <c r="B34" s="148">
        <v>32</v>
      </c>
      <c r="J34" s="1" t="s">
        <v>21</v>
      </c>
    </row>
    <row r="35" spans="1:20">
      <c r="A35" t="s">
        <v>345</v>
      </c>
      <c r="B35" s="148">
        <v>33</v>
      </c>
      <c r="J35" s="1" t="s">
        <v>22</v>
      </c>
    </row>
    <row r="36" spans="1:20">
      <c r="A36" t="s">
        <v>262</v>
      </c>
      <c r="B36" s="148">
        <v>34</v>
      </c>
    </row>
    <row r="37" spans="1:20">
      <c r="A37" t="s">
        <v>346</v>
      </c>
      <c r="B37" s="148">
        <v>35</v>
      </c>
    </row>
    <row r="38" spans="1:20">
      <c r="A38" t="s">
        <v>347</v>
      </c>
      <c r="B38" s="148">
        <v>36</v>
      </c>
      <c r="H38" s="151" t="s">
        <v>250</v>
      </c>
      <c r="I38" s="71"/>
      <c r="J38" s="71"/>
      <c r="L38" s="15" t="s">
        <v>46</v>
      </c>
      <c r="M38" s="15" t="s">
        <v>44</v>
      </c>
      <c r="N38" s="15" t="s">
        <v>45</v>
      </c>
      <c r="O38" s="15" t="s">
        <v>65</v>
      </c>
      <c r="P38" s="15" t="s">
        <v>150</v>
      </c>
      <c r="S38" s="47" t="s">
        <v>166</v>
      </c>
      <c r="T38" s="1">
        <f>+MAX(B2:B1048576)</f>
        <v>254</v>
      </c>
    </row>
    <row r="39" spans="1:20">
      <c r="A39" t="s">
        <v>283</v>
      </c>
      <c r="B39" s="148">
        <v>37</v>
      </c>
      <c r="E39" s="1">
        <f>+VLOOKUP('Net Returns'!B32,'Drop down(hidden)'!$D$112:$E$119,2,0)</f>
        <v>0</v>
      </c>
      <c r="K39" s="47" t="s">
        <v>144</v>
      </c>
      <c r="L39" s="1">
        <f>+IF('Net Returns'!$B$20=$D$4,2,IF('Net Returns'!$B$20=D5,3,1))</f>
        <v>1</v>
      </c>
      <c r="M39" s="1">
        <f>+IF('Net Returns'!$B$21='Drop down(hidden)'!G4,2,IF('Net Returns'!$B$21=G5,3,1))</f>
        <v>1</v>
      </c>
      <c r="N39" s="1">
        <f>+IF('Net Returns'!$B$22='Drop down(hidden)'!D14,2,1)</f>
        <v>1</v>
      </c>
      <c r="O39" s="1">
        <f>+IF('Net Returns'!$B$23='Drop down(hidden)'!J4,2,1)</f>
        <v>1</v>
      </c>
      <c r="P39" s="1">
        <f>+IF('Net Returns'!$B$24='Drop down(hidden)'!J4,2,1)</f>
        <v>1</v>
      </c>
      <c r="S39" s="1" t="e">
        <f>+VLOOKUP('Net Returns'!A16,$A$3:$B$117,2,0)</f>
        <v>#N/A</v>
      </c>
    </row>
    <row r="40" spans="1:20">
      <c r="A40" t="s">
        <v>348</v>
      </c>
      <c r="B40" s="148">
        <v>38</v>
      </c>
      <c r="D40" s="47" t="s">
        <v>153</v>
      </c>
      <c r="E40" s="47" t="s">
        <v>155</v>
      </c>
      <c r="H40" s="53" t="s">
        <v>74</v>
      </c>
      <c r="I40" s="47" t="s">
        <v>154</v>
      </c>
      <c r="K40" s="47" t="s">
        <v>145</v>
      </c>
      <c r="L40" s="47"/>
      <c r="R40" s="47" t="s">
        <v>165</v>
      </c>
      <c r="S40" s="47" t="s">
        <v>167</v>
      </c>
    </row>
    <row r="41" spans="1:20">
      <c r="A41" t="s">
        <v>267</v>
      </c>
      <c r="B41" s="148">
        <v>39</v>
      </c>
      <c r="D41" s="1">
        <v>1</v>
      </c>
      <c r="E41" s="1">
        <f>IF($E$39=D41,IF(K41="",0,1),0)</f>
        <v>0</v>
      </c>
      <c r="G41" s="59"/>
      <c r="H41" s="60" t="s">
        <v>73</v>
      </c>
      <c r="I41" s="59">
        <v>1</v>
      </c>
      <c r="J41" s="59" t="s">
        <v>69</v>
      </c>
      <c r="K41" s="1" t="str">
        <f>+IF(N41=$N$39,J41,"")</f>
        <v/>
      </c>
      <c r="N41" s="1">
        <v>2</v>
      </c>
      <c r="R41" s="1">
        <f>+I41</f>
        <v>1</v>
      </c>
      <c r="S41" s="1" t="e">
        <f>+($S$39-1)*4+R41</f>
        <v>#N/A</v>
      </c>
    </row>
    <row r="42" spans="1:20">
      <c r="A42" t="s">
        <v>349</v>
      </c>
      <c r="B42" s="148">
        <v>40</v>
      </c>
      <c r="D42" s="1">
        <v>1</v>
      </c>
      <c r="E42" s="1">
        <f>IF(D42=$E$39,IF(K42="",0,MAX($E$41:E41)+1),0)</f>
        <v>0</v>
      </c>
      <c r="G42" s="59"/>
      <c r="H42" s="60" t="s">
        <v>73</v>
      </c>
      <c r="I42" s="59">
        <v>2</v>
      </c>
      <c r="J42" s="59" t="s">
        <v>70</v>
      </c>
      <c r="K42" s="1" t="str">
        <f t="shared" ref="K42:K44" si="0">+IF(N42=$N$39,J42,"")</f>
        <v/>
      </c>
      <c r="N42" s="1">
        <v>2</v>
      </c>
      <c r="R42" s="1">
        <f t="shared" ref="R42:R105" si="1">+I42</f>
        <v>2</v>
      </c>
      <c r="S42" s="1" t="e">
        <f t="shared" ref="S42:S44" si="2">+($S$39-1)*4+R42</f>
        <v>#N/A</v>
      </c>
    </row>
    <row r="43" spans="1:20">
      <c r="A43" t="s">
        <v>350</v>
      </c>
      <c r="B43" s="148">
        <v>41</v>
      </c>
      <c r="D43" s="1">
        <v>1</v>
      </c>
      <c r="E43" s="1">
        <f>IF(D43=$E$39,IF(K43="",0,MAX($E$41:E42)+1),0)</f>
        <v>0</v>
      </c>
      <c r="G43" s="59"/>
      <c r="H43" s="60" t="s">
        <v>73</v>
      </c>
      <c r="I43" s="59">
        <v>3</v>
      </c>
      <c r="J43" s="59" t="s">
        <v>71</v>
      </c>
      <c r="K43" s="1" t="str">
        <f t="shared" si="0"/>
        <v>Convert Non-Irrigated Cropland to Permanent Unfertilized Grass Cover</v>
      </c>
      <c r="N43" s="1">
        <v>1</v>
      </c>
      <c r="R43" s="1">
        <f t="shared" si="1"/>
        <v>3</v>
      </c>
      <c r="S43" s="1" t="e">
        <f t="shared" si="2"/>
        <v>#N/A</v>
      </c>
    </row>
    <row r="44" spans="1:20">
      <c r="A44" t="s">
        <v>351</v>
      </c>
      <c r="B44" s="148">
        <v>42</v>
      </c>
      <c r="D44" s="1">
        <v>1</v>
      </c>
      <c r="E44" s="1">
        <f>IF(D44=$E$39,IF(K44="",0,MAX($E$41:E43)+1),0)</f>
        <v>0</v>
      </c>
      <c r="G44" s="59"/>
      <c r="H44" s="60" t="s">
        <v>73</v>
      </c>
      <c r="I44" s="59">
        <v>4</v>
      </c>
      <c r="J44" s="59" t="s">
        <v>72</v>
      </c>
      <c r="K44" s="1" t="str">
        <f t="shared" si="0"/>
        <v>Convert Non-Irrigated Cropland to Permanent Unfertilized Grass/Legume Cover</v>
      </c>
      <c r="N44" s="1">
        <v>1</v>
      </c>
      <c r="R44" s="1">
        <f t="shared" si="1"/>
        <v>4</v>
      </c>
      <c r="S44" s="1" t="e">
        <f t="shared" si="2"/>
        <v>#N/A</v>
      </c>
    </row>
    <row r="45" spans="1:20">
      <c r="A45" t="s">
        <v>352</v>
      </c>
      <c r="B45" s="148">
        <v>43</v>
      </c>
      <c r="D45" s="1">
        <v>2</v>
      </c>
      <c r="E45" s="1">
        <f>IF(D45=$E$39,IF(K45="",0,MAX($E$41:E44)+1),0)</f>
        <v>0</v>
      </c>
      <c r="H45" s="61" t="s">
        <v>75</v>
      </c>
      <c r="I45" s="62">
        <v>5</v>
      </c>
      <c r="J45" s="63" t="s">
        <v>76</v>
      </c>
      <c r="K45" s="1" t="str">
        <f>+IF(AND(N45=$N$39,M45=$M$39,L45=$L$39),J45,"")</f>
        <v/>
      </c>
      <c r="L45" s="1">
        <v>1</v>
      </c>
      <c r="M45" s="1">
        <v>1</v>
      </c>
      <c r="N45" s="1">
        <v>2</v>
      </c>
      <c r="R45" s="1">
        <f t="shared" si="1"/>
        <v>5</v>
      </c>
      <c r="S45" s="1" t="e">
        <f>+$T$38*4+($S$39-1)*8+(R45-4)</f>
        <v>#N/A</v>
      </c>
    </row>
    <row r="46" spans="1:20">
      <c r="A46" t="s">
        <v>353</v>
      </c>
      <c r="B46" s="148">
        <v>44</v>
      </c>
      <c r="D46" s="1">
        <v>2</v>
      </c>
      <c r="E46" s="1">
        <f>IF(D46=$E$39,IF(K46="",0,MAX($E$41:E45)+1),0)</f>
        <v>0</v>
      </c>
      <c r="H46" s="61" t="s">
        <v>75</v>
      </c>
      <c r="I46" s="62">
        <v>6</v>
      </c>
      <c r="J46" s="63" t="s">
        <v>77</v>
      </c>
      <c r="K46" s="1" t="str">
        <f>+IF(AND(N46=$N$39,M46=$M$39,L46=$L$39),J46,"")</f>
        <v/>
      </c>
      <c r="L46" s="1">
        <v>3</v>
      </c>
      <c r="M46" s="1">
        <v>1</v>
      </c>
      <c r="N46" s="1">
        <v>1</v>
      </c>
      <c r="R46" s="1">
        <f t="shared" si="1"/>
        <v>6</v>
      </c>
      <c r="S46" s="1" t="e">
        <f t="shared" ref="S46:S52" si="3">+$T$38*4+($S$39-1)*8+(R46-4)</f>
        <v>#N/A</v>
      </c>
    </row>
    <row r="47" spans="1:20">
      <c r="A47" t="s">
        <v>354</v>
      </c>
      <c r="B47" s="148">
        <v>45</v>
      </c>
      <c r="D47" s="1">
        <v>2</v>
      </c>
      <c r="E47" s="1">
        <f>IF(D47=$E$39,IF(K47="",0,MAX($E$41:E46)+1),0)</f>
        <v>0</v>
      </c>
      <c r="H47" s="61" t="s">
        <v>75</v>
      </c>
      <c r="I47" s="62">
        <v>7</v>
      </c>
      <c r="J47" s="63" t="s">
        <v>78</v>
      </c>
      <c r="K47" s="1" t="str">
        <f t="shared" ref="K47:K56" si="4">+IF(AND(N47=$N$39,M47=$M$39,L47=$L$39),J47,"")</f>
        <v/>
      </c>
      <c r="L47" s="1">
        <v>3</v>
      </c>
      <c r="M47" s="1">
        <v>1</v>
      </c>
      <c r="N47" s="1">
        <v>2</v>
      </c>
      <c r="R47" s="1">
        <f t="shared" si="1"/>
        <v>7</v>
      </c>
      <c r="S47" s="1" t="e">
        <f t="shared" si="3"/>
        <v>#N/A</v>
      </c>
    </row>
    <row r="48" spans="1:20">
      <c r="A48" t="s">
        <v>355</v>
      </c>
      <c r="B48" s="148">
        <v>46</v>
      </c>
      <c r="D48" s="1">
        <v>2</v>
      </c>
      <c r="E48" s="1">
        <f>IF(D48=$E$39,IF(K48="",0,MAX($E$41:E47)+1),0)</f>
        <v>0</v>
      </c>
      <c r="H48" s="61" t="s">
        <v>75</v>
      </c>
      <c r="I48" s="62">
        <v>8</v>
      </c>
      <c r="J48" s="63" t="s">
        <v>79</v>
      </c>
      <c r="K48" s="1" t="str">
        <f t="shared" si="4"/>
        <v>Add Legume Seasonal Cover Crop (with 50% Fertilizer N Reduction) to Non-Irrigated Cropland</v>
      </c>
      <c r="L48" s="1">
        <v>1</v>
      </c>
      <c r="M48" s="1">
        <v>1</v>
      </c>
      <c r="N48" s="1">
        <v>1</v>
      </c>
      <c r="R48" s="1">
        <f t="shared" si="1"/>
        <v>8</v>
      </c>
      <c r="S48" s="1" t="e">
        <f t="shared" si="3"/>
        <v>#N/A</v>
      </c>
    </row>
    <row r="49" spans="1:19">
      <c r="A49" t="s">
        <v>295</v>
      </c>
      <c r="B49" s="148">
        <v>47</v>
      </c>
      <c r="D49" s="1">
        <v>2</v>
      </c>
      <c r="E49" s="1">
        <f>IF(D49=$E$39,IF(K49="",0,MAX($E$41:E48)+1),0)</f>
        <v>0</v>
      </c>
      <c r="H49" s="61" t="s">
        <v>75</v>
      </c>
      <c r="I49" s="62">
        <v>9</v>
      </c>
      <c r="J49" s="63" t="s">
        <v>80</v>
      </c>
      <c r="K49" s="1" t="str">
        <f t="shared" si="4"/>
        <v/>
      </c>
      <c r="L49" s="1">
        <v>1</v>
      </c>
      <c r="M49" s="1">
        <v>1</v>
      </c>
      <c r="N49" s="1">
        <v>2</v>
      </c>
      <c r="R49" s="1">
        <f t="shared" si="1"/>
        <v>9</v>
      </c>
      <c r="S49" s="1" t="e">
        <f t="shared" si="3"/>
        <v>#N/A</v>
      </c>
    </row>
    <row r="50" spans="1:19">
      <c r="A50" t="s">
        <v>356</v>
      </c>
      <c r="B50" s="148">
        <v>48</v>
      </c>
      <c r="D50" s="1">
        <v>2</v>
      </c>
      <c r="E50" s="1">
        <f>IF(D50=$E$39,IF(K50="",0,MAX($E$41:E49)+1),0)</f>
        <v>0</v>
      </c>
      <c r="H50" s="61" t="s">
        <v>75</v>
      </c>
      <c r="I50" s="62">
        <v>10</v>
      </c>
      <c r="J50" s="63" t="s">
        <v>81</v>
      </c>
      <c r="K50" s="1" t="str">
        <f t="shared" si="4"/>
        <v/>
      </c>
      <c r="L50" s="1">
        <v>3</v>
      </c>
      <c r="M50" s="1">
        <v>1</v>
      </c>
      <c r="N50" s="1">
        <v>2</v>
      </c>
      <c r="R50" s="1">
        <f t="shared" si="1"/>
        <v>10</v>
      </c>
      <c r="S50" s="1" t="e">
        <f t="shared" si="3"/>
        <v>#N/A</v>
      </c>
    </row>
    <row r="51" spans="1:19">
      <c r="A51" t="s">
        <v>357</v>
      </c>
      <c r="B51" s="148">
        <v>49</v>
      </c>
      <c r="D51" s="1">
        <v>2</v>
      </c>
      <c r="E51" s="1">
        <f>IF(D51=$E$39,IF(K51="",0,MAX($E$41:E50)+1),0)</f>
        <v>0</v>
      </c>
      <c r="H51" s="61" t="s">
        <v>75</v>
      </c>
      <c r="I51" s="62">
        <v>11</v>
      </c>
      <c r="J51" s="63" t="s">
        <v>82</v>
      </c>
      <c r="K51" s="1" t="str">
        <f t="shared" si="4"/>
        <v/>
      </c>
      <c r="L51" s="1">
        <v>3</v>
      </c>
      <c r="M51" s="1">
        <v>1</v>
      </c>
      <c r="N51" s="1">
        <v>1</v>
      </c>
      <c r="R51" s="1">
        <f t="shared" si="1"/>
        <v>11</v>
      </c>
      <c r="S51" s="1" t="e">
        <f t="shared" si="3"/>
        <v>#N/A</v>
      </c>
    </row>
    <row r="52" spans="1:19">
      <c r="A52" t="s">
        <v>358</v>
      </c>
      <c r="B52" s="148">
        <v>50</v>
      </c>
      <c r="D52" s="1">
        <v>2</v>
      </c>
      <c r="E52" s="1">
        <f>IF(D52=$E$39,IF(K52="",0,MAX($E$41:E51)+1),0)</f>
        <v>0</v>
      </c>
      <c r="H52" s="61" t="s">
        <v>75</v>
      </c>
      <c r="I52" s="62">
        <v>12</v>
      </c>
      <c r="J52" s="63" t="s">
        <v>83</v>
      </c>
      <c r="K52" s="1" t="str">
        <f t="shared" si="4"/>
        <v>Add Non-Legume Seasonal Cover Crop (with 25% Fertilizer N Reduction) to Non-Irrigated Cropland</v>
      </c>
      <c r="L52" s="1">
        <v>1</v>
      </c>
      <c r="M52" s="1">
        <v>1</v>
      </c>
      <c r="N52" s="1">
        <v>1</v>
      </c>
      <c r="R52" s="1">
        <f t="shared" si="1"/>
        <v>12</v>
      </c>
      <c r="S52" s="1" t="e">
        <f t="shared" si="3"/>
        <v>#N/A</v>
      </c>
    </row>
    <row r="53" spans="1:19">
      <c r="A53" t="s">
        <v>359</v>
      </c>
      <c r="B53" s="148">
        <v>51</v>
      </c>
      <c r="D53" s="1">
        <v>3</v>
      </c>
      <c r="E53" s="1">
        <f>IF(D53=$E$39,IF(K53="",0,MAX($E$41:E52)+1),0)</f>
        <v>0</v>
      </c>
      <c r="H53" s="64" t="s">
        <v>84</v>
      </c>
      <c r="I53" s="65">
        <v>13</v>
      </c>
      <c r="J53" s="66" t="s">
        <v>85</v>
      </c>
      <c r="K53" s="1" t="str">
        <f t="shared" si="4"/>
        <v/>
      </c>
      <c r="L53" s="1">
        <v>1</v>
      </c>
      <c r="M53" s="1">
        <v>1</v>
      </c>
      <c r="N53" s="1">
        <v>2</v>
      </c>
      <c r="R53" s="1">
        <f t="shared" si="1"/>
        <v>13</v>
      </c>
      <c r="S53" s="1" t="e">
        <f>$T$38*(4+8)+($S$39-1)*2+(R53-12)</f>
        <v>#N/A</v>
      </c>
    </row>
    <row r="54" spans="1:19">
      <c r="A54" t="s">
        <v>360</v>
      </c>
      <c r="B54" s="148">
        <v>52</v>
      </c>
      <c r="D54" s="1">
        <v>3</v>
      </c>
      <c r="E54" s="1">
        <f>IF(D54=$E$39,IF(K54="",0,MAX($E$41:E53)+1),0)</f>
        <v>0</v>
      </c>
      <c r="H54" s="64" t="s">
        <v>84</v>
      </c>
      <c r="I54" s="65">
        <v>14</v>
      </c>
      <c r="J54" s="66" t="s">
        <v>86</v>
      </c>
      <c r="K54" s="1" t="str">
        <f t="shared" si="4"/>
        <v>Conversion of Annual Cropland to Non-Irrigated Grass/Legume Forage/Biomass Crops</v>
      </c>
      <c r="L54" s="1">
        <v>1</v>
      </c>
      <c r="M54" s="1">
        <v>1</v>
      </c>
      <c r="N54" s="1">
        <v>1</v>
      </c>
      <c r="R54" s="1">
        <f t="shared" si="1"/>
        <v>14</v>
      </c>
      <c r="S54" s="1" t="e">
        <f>$T$38*(4+8)+($S$39-1)*2+(R54-12)</f>
        <v>#N/A</v>
      </c>
    </row>
    <row r="55" spans="1:19">
      <c r="A55" t="s">
        <v>307</v>
      </c>
      <c r="B55" s="148">
        <v>53</v>
      </c>
      <c r="D55" s="67">
        <v>4</v>
      </c>
      <c r="E55" s="67">
        <f>IF(D55=$E$39,IF(K55="",0,MAX($E$41:E54)+1),0)</f>
        <v>0</v>
      </c>
      <c r="F55" s="67"/>
      <c r="G55" s="67"/>
      <c r="H55" s="68" t="s">
        <v>87</v>
      </c>
      <c r="I55" s="67">
        <v>15</v>
      </c>
      <c r="J55" s="69" t="s">
        <v>88</v>
      </c>
      <c r="K55" s="1" t="str">
        <f t="shared" si="4"/>
        <v/>
      </c>
      <c r="L55" s="1">
        <v>1</v>
      </c>
      <c r="M55" s="1">
        <v>1</v>
      </c>
      <c r="N55" s="1">
        <v>2</v>
      </c>
      <c r="R55" s="1">
        <f t="shared" si="1"/>
        <v>15</v>
      </c>
      <c r="S55" s="1" t="e">
        <f>$T$38*(4+8+2)+($S$39-1)*22+(R55-14)</f>
        <v>#N/A</v>
      </c>
    </row>
    <row r="56" spans="1:19">
      <c r="A56" t="s">
        <v>361</v>
      </c>
      <c r="B56" s="148">
        <v>54</v>
      </c>
      <c r="D56" s="67">
        <v>4</v>
      </c>
      <c r="E56" s="67">
        <f>IF(D56=$E$39,IF(K56="",0,MAX($E$41:E55)+1),0)</f>
        <v>0</v>
      </c>
      <c r="F56" s="67"/>
      <c r="G56" s="67"/>
      <c r="H56" s="68" t="s">
        <v>87</v>
      </c>
      <c r="I56" s="67">
        <v>16</v>
      </c>
      <c r="J56" s="69" t="s">
        <v>305</v>
      </c>
      <c r="K56" s="1" t="str">
        <f t="shared" si="4"/>
        <v>w</v>
      </c>
      <c r="L56" s="1">
        <v>1</v>
      </c>
      <c r="M56" s="1">
        <v>1</v>
      </c>
      <c r="N56" s="1">
        <v>1</v>
      </c>
      <c r="R56" s="1">
        <f t="shared" si="1"/>
        <v>16</v>
      </c>
      <c r="S56" s="1" t="e">
        <f t="shared" ref="S56:S76" si="5">$T$38*(4+8+2)+($S$39-1)*22+(R56-14)</f>
        <v>#N/A</v>
      </c>
    </row>
    <row r="57" spans="1:19">
      <c r="A57" t="s">
        <v>362</v>
      </c>
      <c r="B57" s="148">
        <v>55</v>
      </c>
      <c r="D57" s="67">
        <v>4</v>
      </c>
      <c r="E57" s="67">
        <f>IF(D57=$E$39,IF(K57="",0,MAX($E$41:E56)+1),0)</f>
        <v>0</v>
      </c>
      <c r="F57" s="67"/>
      <c r="G57" s="67"/>
      <c r="H57" s="68" t="s">
        <v>87</v>
      </c>
      <c r="I57" s="67">
        <v>17</v>
      </c>
      <c r="J57" s="69" t="s">
        <v>90</v>
      </c>
      <c r="K57" s="1" t="str">
        <f>+IF(AND(N57=$N$39,M57=$M$39,L57=$L$39,O57=$O$39),J57,"")</f>
        <v/>
      </c>
      <c r="L57" s="1">
        <v>1</v>
      </c>
      <c r="M57" s="1">
        <v>1</v>
      </c>
      <c r="N57" s="1">
        <v>2</v>
      </c>
      <c r="O57" s="1">
        <v>1</v>
      </c>
      <c r="R57" s="1">
        <f t="shared" si="1"/>
        <v>17</v>
      </c>
      <c r="S57" s="1" t="e">
        <f t="shared" si="5"/>
        <v>#N/A</v>
      </c>
    </row>
    <row r="58" spans="1:19">
      <c r="A58" t="s">
        <v>363</v>
      </c>
      <c r="B58" s="148">
        <v>56</v>
      </c>
      <c r="D58" s="67">
        <v>4</v>
      </c>
      <c r="E58" s="67">
        <f>IF(D58=$E$39,IF(K58="",0,MAX($E$41:E57)+1),0)</f>
        <v>0</v>
      </c>
      <c r="F58" s="67"/>
      <c r="G58" s="67"/>
      <c r="H58" s="68" t="s">
        <v>87</v>
      </c>
      <c r="I58" s="67">
        <v>18</v>
      </c>
      <c r="J58" s="69" t="s">
        <v>91</v>
      </c>
      <c r="K58" s="1" t="str">
        <f t="shared" ref="K58:K67" si="6">+IF(AND(N58=$N$39,M58=$M$39,L58=$L$39,O58=$O$39),J58,"")</f>
        <v>Intensive Till to No Till or Strip Till (CPS 329) + Add Legume Seasonal Cover Crop (CPS 340) + Replace Synthetic N Fertilizer with Compost (CN ratio 10) (CPS 590) on Non-Irrigated Croplands</v>
      </c>
      <c r="L58" s="1">
        <v>1</v>
      </c>
      <c r="M58" s="1">
        <v>1</v>
      </c>
      <c r="N58" s="1">
        <v>1</v>
      </c>
      <c r="O58" s="1">
        <v>1</v>
      </c>
      <c r="R58" s="1">
        <f t="shared" si="1"/>
        <v>18</v>
      </c>
      <c r="S58" s="1" t="e">
        <f t="shared" si="5"/>
        <v>#N/A</v>
      </c>
    </row>
    <row r="59" spans="1:19">
      <c r="A59" t="s">
        <v>364</v>
      </c>
      <c r="B59" s="148">
        <v>57</v>
      </c>
      <c r="D59" s="67">
        <v>4</v>
      </c>
      <c r="E59" s="67">
        <f>IF(D59=$E$39,IF(K59="",0,MAX($E$41:E58)+1),0)</f>
        <v>0</v>
      </c>
      <c r="F59" s="67"/>
      <c r="G59" s="67"/>
      <c r="H59" s="68" t="s">
        <v>87</v>
      </c>
      <c r="I59" s="67">
        <v>19</v>
      </c>
      <c r="J59" s="69" t="s">
        <v>92</v>
      </c>
      <c r="K59" s="1" t="str">
        <f t="shared" si="6"/>
        <v/>
      </c>
      <c r="L59" s="1">
        <v>1</v>
      </c>
      <c r="M59" s="1">
        <v>1</v>
      </c>
      <c r="N59" s="1">
        <v>2</v>
      </c>
      <c r="O59" s="1">
        <v>1</v>
      </c>
      <c r="R59" s="1">
        <f t="shared" si="1"/>
        <v>19</v>
      </c>
      <c r="S59" s="1" t="e">
        <f t="shared" si="5"/>
        <v>#N/A</v>
      </c>
    </row>
    <row r="60" spans="1:19">
      <c r="A60" t="s">
        <v>279</v>
      </c>
      <c r="B60" s="148">
        <v>58</v>
      </c>
      <c r="D60" s="67">
        <v>4</v>
      </c>
      <c r="E60" s="67">
        <f>IF(D60=$E$39,IF(K60="",0,MAX($E$41:E59)+1),0)</f>
        <v>0</v>
      </c>
      <c r="F60" s="67"/>
      <c r="G60" s="67"/>
      <c r="H60" s="68" t="s">
        <v>87</v>
      </c>
      <c r="I60" s="67">
        <v>20</v>
      </c>
      <c r="J60" s="69" t="s">
        <v>93</v>
      </c>
      <c r="K60" s="1" t="str">
        <f t="shared" si="6"/>
        <v>Intensive Till to No Till or Strip Till (CPS 329) + Add Legume Seasonal Cover Crop (CPS 340) + Replace Synthetic N Fertilizer with Compost (CN ratio 15) (CPS 590) on Non-Irrigated Croplands</v>
      </c>
      <c r="L60" s="1">
        <v>1</v>
      </c>
      <c r="M60" s="1">
        <v>1</v>
      </c>
      <c r="N60" s="1">
        <v>1</v>
      </c>
      <c r="O60" s="1">
        <v>1</v>
      </c>
      <c r="R60" s="1">
        <f t="shared" si="1"/>
        <v>20</v>
      </c>
      <c r="S60" s="1" t="e">
        <f t="shared" si="5"/>
        <v>#N/A</v>
      </c>
    </row>
    <row r="61" spans="1:19">
      <c r="A61" t="s">
        <v>365</v>
      </c>
      <c r="B61" s="148">
        <v>59</v>
      </c>
      <c r="D61" s="67">
        <v>4</v>
      </c>
      <c r="E61" s="67">
        <f>IF(D61=$E$39,IF(K61="",0,MAX($E$41:E60)+1),0)</f>
        <v>0</v>
      </c>
      <c r="F61" s="67"/>
      <c r="G61" s="67"/>
      <c r="H61" s="68" t="s">
        <v>87</v>
      </c>
      <c r="I61" s="67">
        <v>21</v>
      </c>
      <c r="J61" s="69" t="s">
        <v>94</v>
      </c>
      <c r="K61" s="1" t="str">
        <f t="shared" si="6"/>
        <v/>
      </c>
      <c r="L61" s="1">
        <v>1</v>
      </c>
      <c r="M61" s="1">
        <v>1</v>
      </c>
      <c r="N61" s="1">
        <v>2</v>
      </c>
      <c r="O61" s="1">
        <v>1</v>
      </c>
      <c r="R61" s="1">
        <f t="shared" si="1"/>
        <v>21</v>
      </c>
      <c r="S61" s="1" t="e">
        <f t="shared" si="5"/>
        <v>#N/A</v>
      </c>
    </row>
    <row r="62" spans="1:19">
      <c r="A62" t="s">
        <v>263</v>
      </c>
      <c r="B62" s="148">
        <v>60</v>
      </c>
      <c r="D62" s="67">
        <v>4</v>
      </c>
      <c r="E62" s="67">
        <f>IF(D62=$E$39,IF(K62="",0,MAX($E$41:E61)+1),0)</f>
        <v>0</v>
      </c>
      <c r="F62" s="67"/>
      <c r="G62" s="67"/>
      <c r="H62" s="68" t="s">
        <v>87</v>
      </c>
      <c r="I62" s="67">
        <v>22</v>
      </c>
      <c r="J62" s="69" t="s">
        <v>95</v>
      </c>
      <c r="K62" s="1" t="str">
        <f t="shared" si="6"/>
        <v>Intensive Till to No Till or Strip Till (CPS 329) + Add Legume Seasonal Cover Crop (CPS 340) + Replace Synthetic N Fertilizer with Compost (CN ratio 20) (CPS 590) on Non-Irrigated Croplands</v>
      </c>
      <c r="L62" s="1">
        <v>1</v>
      </c>
      <c r="M62" s="1">
        <v>1</v>
      </c>
      <c r="N62" s="1">
        <v>1</v>
      </c>
      <c r="O62" s="1">
        <v>1</v>
      </c>
      <c r="R62" s="1">
        <f t="shared" si="1"/>
        <v>22</v>
      </c>
      <c r="S62" s="1" t="e">
        <f t="shared" si="5"/>
        <v>#N/A</v>
      </c>
    </row>
    <row r="63" spans="1:19">
      <c r="A63" t="s">
        <v>366</v>
      </c>
      <c r="B63" s="148">
        <v>61</v>
      </c>
      <c r="D63" s="67">
        <v>4</v>
      </c>
      <c r="E63" s="67">
        <f>IF(D63=$E$39,IF(K63="",0,MAX($E$41:E62)+1),0)</f>
        <v>0</v>
      </c>
      <c r="F63" s="67"/>
      <c r="G63" s="67"/>
      <c r="H63" s="68" t="s">
        <v>87</v>
      </c>
      <c r="I63" s="67">
        <v>23</v>
      </c>
      <c r="J63" s="69" t="s">
        <v>96</v>
      </c>
      <c r="K63" s="1" t="str">
        <f t="shared" si="6"/>
        <v/>
      </c>
      <c r="L63" s="1">
        <v>1</v>
      </c>
      <c r="M63" s="1">
        <v>1</v>
      </c>
      <c r="N63" s="1">
        <v>2</v>
      </c>
      <c r="O63" s="1">
        <v>1</v>
      </c>
      <c r="R63" s="1">
        <f t="shared" si="1"/>
        <v>23</v>
      </c>
      <c r="S63" s="1" t="e">
        <f t="shared" si="5"/>
        <v>#N/A</v>
      </c>
    </row>
    <row r="64" spans="1:19">
      <c r="A64" t="s">
        <v>367</v>
      </c>
      <c r="B64" s="148">
        <v>62</v>
      </c>
      <c r="D64" s="67">
        <v>4</v>
      </c>
      <c r="E64" s="67">
        <f>IF(D64=$E$39,IF(K64="",0,MAX($E$41:E63)+1),0)</f>
        <v>0</v>
      </c>
      <c r="F64" s="67"/>
      <c r="G64" s="67"/>
      <c r="H64" s="68" t="s">
        <v>87</v>
      </c>
      <c r="I64" s="67">
        <v>24</v>
      </c>
      <c r="J64" s="69" t="s">
        <v>97</v>
      </c>
      <c r="K64" s="1" t="str">
        <f t="shared" si="6"/>
        <v>Intensive Till to No Till or Strip Till (CPS 329) + Add Legume Seasonal Cover Crop (CPS 340) + Replace Synthetic N Fertilizer with Compost (CN ratio 25) (CPS 590) on Non-Irrigated Croplands</v>
      </c>
      <c r="L64" s="1">
        <v>1</v>
      </c>
      <c r="M64" s="1">
        <v>1</v>
      </c>
      <c r="N64" s="1">
        <v>1</v>
      </c>
      <c r="O64" s="1">
        <v>1</v>
      </c>
      <c r="R64" s="1">
        <f t="shared" si="1"/>
        <v>24</v>
      </c>
      <c r="S64" s="1" t="e">
        <f t="shared" si="5"/>
        <v>#N/A</v>
      </c>
    </row>
    <row r="65" spans="1:19">
      <c r="A65" t="s">
        <v>368</v>
      </c>
      <c r="B65" s="148">
        <v>63</v>
      </c>
      <c r="D65" s="67">
        <v>4</v>
      </c>
      <c r="E65" s="67">
        <f>IF(D65=$E$39,IF(K65="",0,MAX($E$41:E64)+1),0)</f>
        <v>0</v>
      </c>
      <c r="F65" s="67"/>
      <c r="G65" s="67"/>
      <c r="H65" s="68" t="s">
        <v>87</v>
      </c>
      <c r="I65" s="67">
        <v>25</v>
      </c>
      <c r="J65" s="69" t="s">
        <v>98</v>
      </c>
      <c r="K65" s="1" t="str">
        <f>+IF(AND(N65=$N$39,M65=$M$39,L65=$L$39),J65,"")</f>
        <v/>
      </c>
      <c r="L65" s="1">
        <v>1</v>
      </c>
      <c r="M65" s="1">
        <v>1</v>
      </c>
      <c r="N65" s="1">
        <v>2</v>
      </c>
      <c r="R65" s="1">
        <f t="shared" si="1"/>
        <v>25</v>
      </c>
      <c r="S65" s="1" t="e">
        <f t="shared" si="5"/>
        <v>#N/A</v>
      </c>
    </row>
    <row r="66" spans="1:19">
      <c r="A66" t="s">
        <v>369</v>
      </c>
      <c r="B66" s="148">
        <v>64</v>
      </c>
      <c r="D66" s="67">
        <v>4</v>
      </c>
      <c r="E66" s="67">
        <f>IF(D66=$E$39,IF(K66="",0,MAX($E$41:E65)+1),0)</f>
        <v>0</v>
      </c>
      <c r="F66" s="67"/>
      <c r="G66" s="67"/>
      <c r="H66" s="68" t="s">
        <v>87</v>
      </c>
      <c r="I66" s="67">
        <v>26</v>
      </c>
      <c r="J66" s="69" t="s">
        <v>99</v>
      </c>
      <c r="K66" s="1" t="str">
        <f>+IF(AND(N66=$N$39,M66=$M$39,L66=$L$39),J66,"")</f>
        <v>Intensive Till to No Till or Strip Till (CPS 329) + Add Non-Legume Seasonal Cover Crop (CPS 340) (with 25% Fertilizer N Reduction) on Non-Irrigated Croplands</v>
      </c>
      <c r="L66" s="1">
        <v>1</v>
      </c>
      <c r="M66" s="1">
        <v>1</v>
      </c>
      <c r="N66" s="1">
        <v>1</v>
      </c>
      <c r="R66" s="1">
        <f t="shared" si="1"/>
        <v>26</v>
      </c>
      <c r="S66" s="1" t="e">
        <f t="shared" si="5"/>
        <v>#N/A</v>
      </c>
    </row>
    <row r="67" spans="1:19">
      <c r="A67" t="s">
        <v>370</v>
      </c>
      <c r="B67" s="148">
        <v>65</v>
      </c>
      <c r="D67" s="67">
        <v>4</v>
      </c>
      <c r="E67" s="67">
        <f>IF(D67=$E$39,IF(K67="",0,MAX($E$41:E66)+1),0)</f>
        <v>0</v>
      </c>
      <c r="F67" s="67"/>
      <c r="G67" s="67"/>
      <c r="H67" s="68" t="s">
        <v>87</v>
      </c>
      <c r="I67" s="67">
        <v>27</v>
      </c>
      <c r="J67" s="69" t="s">
        <v>100</v>
      </c>
      <c r="K67" s="1" t="str">
        <f t="shared" si="6"/>
        <v/>
      </c>
      <c r="L67" s="1">
        <v>1</v>
      </c>
      <c r="M67" s="1">
        <v>1</v>
      </c>
      <c r="N67" s="1">
        <v>2</v>
      </c>
      <c r="O67" s="1">
        <v>1</v>
      </c>
      <c r="R67" s="1">
        <f t="shared" si="1"/>
        <v>27</v>
      </c>
      <c r="S67" s="1" t="e">
        <f t="shared" si="5"/>
        <v>#N/A</v>
      </c>
    </row>
    <row r="68" spans="1:19">
      <c r="A68" t="s">
        <v>371</v>
      </c>
      <c r="B68" s="148">
        <v>66</v>
      </c>
      <c r="D68" s="67">
        <v>4</v>
      </c>
      <c r="E68" s="67">
        <f>IF(D68=$E$39,IF(K68="",0,MAX($E$41:E67)+1),0)</f>
        <v>0</v>
      </c>
      <c r="F68" s="67"/>
      <c r="G68" s="67"/>
      <c r="H68" s="68" t="s">
        <v>87</v>
      </c>
      <c r="I68" s="67">
        <v>28</v>
      </c>
      <c r="J68" s="69" t="s">
        <v>101</v>
      </c>
      <c r="K68" s="1" t="str">
        <f t="shared" ref="K68:K74" si="7">+IF(AND(N68=$N$39,M68=$M$39,L68=$L$39,O68=$O$39),J68,"")</f>
        <v>Intensive Till to No Till or Strip Till (CPS 329) + Add Non-Legume Seasonal Cover Crop (CPS 340) + Replace Synthetic N Fertilizer with Compost (CN ratio 10) (CPS 590) on Non-Irrigated Croplands</v>
      </c>
      <c r="L68" s="1">
        <v>1</v>
      </c>
      <c r="M68" s="1">
        <v>1</v>
      </c>
      <c r="N68" s="1">
        <v>1</v>
      </c>
      <c r="O68" s="1">
        <v>1</v>
      </c>
      <c r="R68" s="1">
        <f t="shared" si="1"/>
        <v>28</v>
      </c>
      <c r="S68" s="1" t="e">
        <f t="shared" si="5"/>
        <v>#N/A</v>
      </c>
    </row>
    <row r="69" spans="1:19">
      <c r="A69" t="s">
        <v>372</v>
      </c>
      <c r="B69" s="148">
        <v>67</v>
      </c>
      <c r="D69" s="67">
        <v>4</v>
      </c>
      <c r="E69" s="67">
        <f>IF(D69=$E$39,IF(K69="",0,MAX($E$41:E68)+1),0)</f>
        <v>0</v>
      </c>
      <c r="F69" s="67"/>
      <c r="G69" s="67"/>
      <c r="H69" s="68" t="s">
        <v>87</v>
      </c>
      <c r="I69" s="67">
        <v>29</v>
      </c>
      <c r="J69" s="69" t="s">
        <v>102</v>
      </c>
      <c r="K69" s="1" t="str">
        <f t="shared" si="7"/>
        <v/>
      </c>
      <c r="L69" s="1">
        <v>1</v>
      </c>
      <c r="M69" s="1">
        <v>1</v>
      </c>
      <c r="N69" s="1">
        <v>2</v>
      </c>
      <c r="O69" s="1">
        <v>1</v>
      </c>
      <c r="R69" s="1">
        <f t="shared" si="1"/>
        <v>29</v>
      </c>
      <c r="S69" s="1" t="e">
        <f t="shared" si="5"/>
        <v>#N/A</v>
      </c>
    </row>
    <row r="70" spans="1:19">
      <c r="A70" t="s">
        <v>373</v>
      </c>
      <c r="B70" s="148">
        <v>68</v>
      </c>
      <c r="D70" s="67">
        <v>4</v>
      </c>
      <c r="E70" s="67">
        <f>IF(D70=$E$39,IF(K70="",0,MAX($E$41:E69)+1),0)</f>
        <v>0</v>
      </c>
      <c r="F70" s="67"/>
      <c r="G70" s="67"/>
      <c r="H70" s="68" t="s">
        <v>87</v>
      </c>
      <c r="I70" s="67">
        <v>30</v>
      </c>
      <c r="J70" s="69" t="s">
        <v>103</v>
      </c>
      <c r="K70" s="1" t="str">
        <f t="shared" si="7"/>
        <v>Intensive Till to No Till or Strip Till (CPS 329) + Add Non-Legume Seasonal Cover Crop (CPS 340) + Replace Synthetic N Fertilizer with Compost (CN ratio 15) (CPS 590) on Non-Irrigated Croplands</v>
      </c>
      <c r="L70" s="1">
        <v>1</v>
      </c>
      <c r="M70" s="1">
        <v>1</v>
      </c>
      <c r="N70" s="1">
        <v>1</v>
      </c>
      <c r="O70" s="1">
        <v>1</v>
      </c>
      <c r="R70" s="1">
        <f t="shared" si="1"/>
        <v>30</v>
      </c>
      <c r="S70" s="1" t="e">
        <f t="shared" si="5"/>
        <v>#N/A</v>
      </c>
    </row>
    <row r="71" spans="1:19">
      <c r="A71" t="s">
        <v>374</v>
      </c>
      <c r="B71" s="148">
        <v>69</v>
      </c>
      <c r="D71" s="67">
        <v>4</v>
      </c>
      <c r="E71" s="67">
        <f>IF(D71=$E$39,IF(K71="",0,MAX($E$41:E70)+1),0)</f>
        <v>0</v>
      </c>
      <c r="F71" s="67"/>
      <c r="G71" s="67"/>
      <c r="H71" s="68" t="s">
        <v>87</v>
      </c>
      <c r="I71" s="67">
        <v>31</v>
      </c>
      <c r="J71" s="69" t="s">
        <v>104</v>
      </c>
      <c r="K71" s="1" t="str">
        <f t="shared" si="7"/>
        <v/>
      </c>
      <c r="L71" s="1">
        <v>1</v>
      </c>
      <c r="M71" s="1">
        <v>1</v>
      </c>
      <c r="N71" s="1">
        <v>2</v>
      </c>
      <c r="O71" s="1">
        <v>1</v>
      </c>
      <c r="R71" s="1">
        <f t="shared" si="1"/>
        <v>31</v>
      </c>
      <c r="S71" s="1" t="e">
        <f t="shared" si="5"/>
        <v>#N/A</v>
      </c>
    </row>
    <row r="72" spans="1:19">
      <c r="A72" t="s">
        <v>375</v>
      </c>
      <c r="B72" s="148">
        <v>70</v>
      </c>
      <c r="D72" s="67">
        <v>4</v>
      </c>
      <c r="E72" s="67">
        <f>IF(D72=$E$39,IF(K72="",0,MAX($E$41:E71)+1),0)</f>
        <v>0</v>
      </c>
      <c r="F72" s="67"/>
      <c r="G72" s="67"/>
      <c r="H72" s="68" t="s">
        <v>87</v>
      </c>
      <c r="I72" s="67">
        <v>32</v>
      </c>
      <c r="J72" s="69" t="s">
        <v>105</v>
      </c>
      <c r="K72" s="1" t="str">
        <f t="shared" si="7"/>
        <v>Intensive Till to No Till or Strip Till (CPS 329) + Add Non-Legume Seasonal Cover Crop (CPS 340) + Replace Synthetic N Fertilizer with Compost (CN ratio 20) (CPS 590) on Non-Irrigated Croplands</v>
      </c>
      <c r="L72" s="1">
        <v>1</v>
      </c>
      <c r="M72" s="1">
        <v>1</v>
      </c>
      <c r="N72" s="1">
        <v>1</v>
      </c>
      <c r="O72" s="1">
        <v>1</v>
      </c>
      <c r="R72" s="1">
        <f t="shared" si="1"/>
        <v>32</v>
      </c>
      <c r="S72" s="1" t="e">
        <f t="shared" si="5"/>
        <v>#N/A</v>
      </c>
    </row>
    <row r="73" spans="1:19">
      <c r="A73" t="s">
        <v>296</v>
      </c>
      <c r="B73" s="148">
        <v>71</v>
      </c>
      <c r="D73" s="67">
        <v>4</v>
      </c>
      <c r="E73" s="67">
        <f>IF(D73=$E$39,IF(K73="",0,MAX($E$41:E72)+1),0)</f>
        <v>0</v>
      </c>
      <c r="F73" s="67"/>
      <c r="G73" s="67"/>
      <c r="H73" s="68" t="s">
        <v>87</v>
      </c>
      <c r="I73" s="67">
        <v>33</v>
      </c>
      <c r="J73" s="69" t="s">
        <v>106</v>
      </c>
      <c r="K73" s="1" t="str">
        <f t="shared" si="7"/>
        <v/>
      </c>
      <c r="L73" s="1">
        <v>1</v>
      </c>
      <c r="M73" s="1">
        <v>1</v>
      </c>
      <c r="N73" s="1">
        <v>2</v>
      </c>
      <c r="O73" s="1">
        <v>1</v>
      </c>
      <c r="R73" s="1">
        <f t="shared" si="1"/>
        <v>33</v>
      </c>
      <c r="S73" s="1" t="e">
        <f t="shared" si="5"/>
        <v>#N/A</v>
      </c>
    </row>
    <row r="74" spans="1:19">
      <c r="A74" t="s">
        <v>376</v>
      </c>
      <c r="B74" s="148">
        <v>72</v>
      </c>
      <c r="D74" s="67">
        <v>4</v>
      </c>
      <c r="E74" s="67">
        <f>IF(D74=$E$39,IF(K74="",0,MAX($E$41:E73)+1),0)</f>
        <v>0</v>
      </c>
      <c r="F74" s="67"/>
      <c r="G74" s="67"/>
      <c r="H74" s="68" t="s">
        <v>87</v>
      </c>
      <c r="I74" s="67">
        <v>34</v>
      </c>
      <c r="J74" s="69" t="s">
        <v>107</v>
      </c>
      <c r="K74" s="1" t="str">
        <f t="shared" si="7"/>
        <v>Intensive Till to No Till or Strip Till (CPS 329) + Add Non-Legume Seasonal Cover Crop (CPS 340) + Replace Synthetic N Fertilizer with Compost (CN ratio 25) (CPS 590) on Non-Irrigated Croplands</v>
      </c>
      <c r="L74" s="1">
        <v>1</v>
      </c>
      <c r="M74" s="1">
        <v>1</v>
      </c>
      <c r="N74" s="1">
        <v>1</v>
      </c>
      <c r="O74" s="1">
        <v>1</v>
      </c>
      <c r="R74" s="1">
        <f t="shared" si="1"/>
        <v>34</v>
      </c>
      <c r="S74" s="1" t="e">
        <f t="shared" si="5"/>
        <v>#N/A</v>
      </c>
    </row>
    <row r="75" spans="1:19">
      <c r="A75" t="s">
        <v>377</v>
      </c>
      <c r="B75" s="148">
        <v>73</v>
      </c>
      <c r="D75" s="67">
        <v>4</v>
      </c>
      <c r="E75" s="67">
        <f>IF(D75=$E$39,IF(K75="",0,MAX($E$41:E74)+1),0)</f>
        <v>0</v>
      </c>
      <c r="F75" s="67"/>
      <c r="G75" s="67"/>
      <c r="H75" s="68" t="s">
        <v>87</v>
      </c>
      <c r="I75" s="67">
        <v>35</v>
      </c>
      <c r="J75" s="69" t="s">
        <v>108</v>
      </c>
      <c r="K75" s="1" t="str">
        <f>+IF(AND(N75=$N$39,L75=$L$39),J75,"")</f>
        <v/>
      </c>
      <c r="L75" s="1">
        <v>1</v>
      </c>
      <c r="N75" s="1">
        <v>2</v>
      </c>
      <c r="R75" s="1">
        <f t="shared" si="1"/>
        <v>35</v>
      </c>
      <c r="S75" s="1" t="e">
        <f t="shared" si="5"/>
        <v>#N/A</v>
      </c>
    </row>
    <row r="76" spans="1:19">
      <c r="A76" t="s">
        <v>378</v>
      </c>
      <c r="B76" s="148">
        <v>74</v>
      </c>
      <c r="D76" s="67">
        <v>4</v>
      </c>
      <c r="E76" s="67">
        <f>IF(D76=$E$39,IF(K76="",0,MAX($E$41:E75)+1),0)</f>
        <v>0</v>
      </c>
      <c r="F76" s="67"/>
      <c r="G76" s="67"/>
      <c r="H76" s="68" t="s">
        <v>87</v>
      </c>
      <c r="I76" s="67">
        <v>36</v>
      </c>
      <c r="J76" s="69" t="s">
        <v>109</v>
      </c>
      <c r="K76" s="1" t="str">
        <f>+IF(AND(N76=$N$39,L76=$L$39),J76,"")</f>
        <v>Intensive Till to No Till or Strip Till (CPS 329) + Synthetic N Fertilizer Reductions of 15% (CPS 590) on Non-Irrigated Croplands</v>
      </c>
      <c r="L76" s="1">
        <v>1</v>
      </c>
      <c r="N76" s="1">
        <v>1</v>
      </c>
      <c r="R76" s="1">
        <f t="shared" si="1"/>
        <v>36</v>
      </c>
      <c r="S76" s="1" t="e">
        <f t="shared" si="5"/>
        <v>#N/A</v>
      </c>
    </row>
    <row r="77" spans="1:19">
      <c r="A77" t="s">
        <v>303</v>
      </c>
      <c r="B77" s="148">
        <v>75</v>
      </c>
      <c r="D77" s="59">
        <v>5</v>
      </c>
      <c r="E77" s="59">
        <f>IF(D77=$E$39,IF(K77="",0,MAX($E$41:E76)+1),0)</f>
        <v>0</v>
      </c>
      <c r="F77" s="59"/>
      <c r="G77" s="59"/>
      <c r="H77" s="60" t="s">
        <v>110</v>
      </c>
      <c r="I77" s="59">
        <v>37</v>
      </c>
      <c r="J77" s="70" t="s">
        <v>111</v>
      </c>
      <c r="K77" s="1" t="str">
        <f t="shared" ref="K77:K78" si="8">+IF(AND(N77=$N$39),J77,"")</f>
        <v/>
      </c>
      <c r="N77" s="1">
        <v>2</v>
      </c>
      <c r="R77" s="1">
        <f t="shared" si="1"/>
        <v>37</v>
      </c>
      <c r="S77" s="1" t="e">
        <f>$T$38*(4+8+2+22)+($S$39-1)*24+(R77-36)</f>
        <v>#N/A</v>
      </c>
    </row>
    <row r="78" spans="1:19">
      <c r="A78" t="s">
        <v>379</v>
      </c>
      <c r="B78" s="148">
        <v>76</v>
      </c>
      <c r="D78" s="59">
        <v>5</v>
      </c>
      <c r="E78" s="59">
        <f>IF(D78=$E$39,IF(K78="",0,MAX($E$41:E77)+1),0)</f>
        <v>0</v>
      </c>
      <c r="F78" s="59"/>
      <c r="G78" s="59"/>
      <c r="H78" s="60" t="s">
        <v>110</v>
      </c>
      <c r="I78" s="59">
        <v>38</v>
      </c>
      <c r="J78" s="70" t="s">
        <v>112</v>
      </c>
      <c r="K78" s="1" t="str">
        <f t="shared" si="8"/>
        <v>Improved N Fertilizer Management on Non-Irrigated Croplands - Reduce Fertilizer Application Rate by 15%</v>
      </c>
      <c r="N78" s="1">
        <v>1</v>
      </c>
      <c r="R78" s="1">
        <f t="shared" si="1"/>
        <v>38</v>
      </c>
      <c r="S78" s="1" t="e">
        <f t="shared" ref="S78:S99" si="9">$T$38*(4+8+2+22)+($S$39-1)*24+(R78-36)</f>
        <v>#N/A</v>
      </c>
    </row>
    <row r="79" spans="1:19">
      <c r="A79" t="s">
        <v>380</v>
      </c>
      <c r="B79" s="148">
        <v>77</v>
      </c>
      <c r="D79" s="59">
        <v>5</v>
      </c>
      <c r="E79" s="59">
        <f>IF(D79=$E$39,IF(K79="",0,MAX($E$41:E78)+1),0)</f>
        <v>0</v>
      </c>
      <c r="F79" s="59"/>
      <c r="G79" s="59"/>
      <c r="H79" s="60" t="s">
        <v>110</v>
      </c>
      <c r="I79" s="59">
        <v>39</v>
      </c>
      <c r="J79" s="70" t="s">
        <v>113</v>
      </c>
      <c r="K79" s="1" t="str">
        <f>+IF(AND(N79=$N$39,O79=$O$39,P79=$P$39),J79,"")</f>
        <v/>
      </c>
      <c r="N79" s="1">
        <v>2</v>
      </c>
      <c r="O79" s="1">
        <v>1</v>
      </c>
      <c r="P79" s="1">
        <v>1</v>
      </c>
      <c r="R79" s="1">
        <f t="shared" si="1"/>
        <v>39</v>
      </c>
      <c r="S79" s="1" t="e">
        <f t="shared" si="9"/>
        <v>#N/A</v>
      </c>
    </row>
    <row r="80" spans="1:19">
      <c r="A80" t="s">
        <v>381</v>
      </c>
      <c r="B80" s="148">
        <v>78</v>
      </c>
      <c r="D80" s="59">
        <v>5</v>
      </c>
      <c r="E80" s="59">
        <f>IF(D80=$E$39,IF(K80="",0,MAX($E$41:E79)+1),0)</f>
        <v>0</v>
      </c>
      <c r="F80" s="59"/>
      <c r="G80" s="59"/>
      <c r="H80" s="60" t="s">
        <v>110</v>
      </c>
      <c r="I80" s="59">
        <v>40</v>
      </c>
      <c r="J80" s="70" t="s">
        <v>114</v>
      </c>
      <c r="K80" s="1" t="str">
        <f>+IF(AND(N80=$N$39,O80=$O$39,P80=$P$39),J80,"")</f>
        <v>Replace Synthetic N Fertilizer with Beef Feedlot Manure on Non-Irrigated Croplands</v>
      </c>
      <c r="N80" s="1">
        <v>1</v>
      </c>
      <c r="O80" s="1">
        <v>1</v>
      </c>
      <c r="P80" s="1">
        <v>1</v>
      </c>
      <c r="R80" s="1">
        <f t="shared" si="1"/>
        <v>40</v>
      </c>
      <c r="S80" s="1" t="e">
        <f t="shared" si="9"/>
        <v>#N/A</v>
      </c>
    </row>
    <row r="81" spans="1:19">
      <c r="A81" t="s">
        <v>382</v>
      </c>
      <c r="B81" s="148">
        <v>79</v>
      </c>
      <c r="D81" s="59">
        <v>5</v>
      </c>
      <c r="E81" s="59">
        <f>IF(D81=$E$39,IF(K81="",0,MAX($E$41:E80)+1),0)</f>
        <v>0</v>
      </c>
      <c r="F81" s="59"/>
      <c r="G81" s="59"/>
      <c r="H81" s="60" t="s">
        <v>110</v>
      </c>
      <c r="I81" s="59">
        <v>41</v>
      </c>
      <c r="J81" s="70" t="s">
        <v>115</v>
      </c>
      <c r="K81" s="1" t="str">
        <f t="shared" ref="K81:K100" si="10">+IF(AND(N81=$N$39,O81=$O$39,P81=$P$39),J81,"")</f>
        <v/>
      </c>
      <c r="N81" s="1">
        <v>2</v>
      </c>
      <c r="O81" s="1">
        <v>1</v>
      </c>
      <c r="P81" s="1">
        <v>1</v>
      </c>
      <c r="R81" s="1">
        <f t="shared" si="1"/>
        <v>41</v>
      </c>
      <c r="S81" s="1" t="e">
        <f t="shared" si="9"/>
        <v>#N/A</v>
      </c>
    </row>
    <row r="82" spans="1:19">
      <c r="A82" t="s">
        <v>259</v>
      </c>
      <c r="B82" s="148">
        <v>80</v>
      </c>
      <c r="D82" s="59">
        <v>5</v>
      </c>
      <c r="E82" s="59">
        <f>IF(D82=$E$39,IF(K82="",0,MAX($E$41:E81)+1),0)</f>
        <v>0</v>
      </c>
      <c r="F82" s="59"/>
      <c r="G82" s="59"/>
      <c r="H82" s="60" t="s">
        <v>110</v>
      </c>
      <c r="I82" s="59">
        <v>42</v>
      </c>
      <c r="J82" s="70" t="s">
        <v>116</v>
      </c>
      <c r="K82" s="1" t="str">
        <f t="shared" si="10"/>
        <v>Replace Synthetic N Fertilizer with Chicken Broiler Manure on Non-Irrigated Croplands</v>
      </c>
      <c r="N82" s="1">
        <v>1</v>
      </c>
      <c r="O82" s="1">
        <v>1</v>
      </c>
      <c r="P82" s="1">
        <v>1</v>
      </c>
      <c r="R82" s="1">
        <f t="shared" si="1"/>
        <v>42</v>
      </c>
      <c r="S82" s="1" t="e">
        <f t="shared" si="9"/>
        <v>#N/A</v>
      </c>
    </row>
    <row r="83" spans="1:19">
      <c r="A83" t="s">
        <v>383</v>
      </c>
      <c r="B83" s="148">
        <v>81</v>
      </c>
      <c r="D83" s="59">
        <v>5</v>
      </c>
      <c r="E83" s="59">
        <f>IF(D83=$E$39,IF(K83="",0,MAX($E$41:E82)+1),0)</f>
        <v>0</v>
      </c>
      <c r="F83" s="59"/>
      <c r="G83" s="59"/>
      <c r="H83" s="60" t="s">
        <v>110</v>
      </c>
      <c r="I83" s="59">
        <v>43</v>
      </c>
      <c r="J83" s="70" t="s">
        <v>117</v>
      </c>
      <c r="K83" s="1" t="str">
        <f t="shared" si="10"/>
        <v/>
      </c>
      <c r="N83" s="1">
        <v>2</v>
      </c>
      <c r="O83" s="1">
        <v>1</v>
      </c>
      <c r="P83" s="1">
        <v>1</v>
      </c>
      <c r="R83" s="1">
        <f t="shared" si="1"/>
        <v>43</v>
      </c>
      <c r="S83" s="1" t="e">
        <f t="shared" si="9"/>
        <v>#N/A</v>
      </c>
    </row>
    <row r="84" spans="1:19">
      <c r="A84" t="s">
        <v>384</v>
      </c>
      <c r="B84" s="148">
        <v>82</v>
      </c>
      <c r="D84" s="59">
        <v>5</v>
      </c>
      <c r="E84" s="59">
        <f>IF(D84=$E$39,IF(K84="",0,MAX($E$41:E83)+1),0)</f>
        <v>0</v>
      </c>
      <c r="F84" s="59"/>
      <c r="G84" s="59"/>
      <c r="H84" s="60" t="s">
        <v>110</v>
      </c>
      <c r="I84" s="59">
        <v>44</v>
      </c>
      <c r="J84" s="70" t="s">
        <v>118</v>
      </c>
      <c r="K84" s="1" t="str">
        <f t="shared" si="10"/>
        <v>Replace Synthetic N Fertilizer with Chicken Layer Manure on Non-Irrigated Croplands</v>
      </c>
      <c r="N84" s="1">
        <v>1</v>
      </c>
      <c r="O84" s="1">
        <v>1</v>
      </c>
      <c r="P84" s="1">
        <v>1</v>
      </c>
      <c r="R84" s="1">
        <f t="shared" si="1"/>
        <v>44</v>
      </c>
      <c r="S84" s="1" t="e">
        <f t="shared" si="9"/>
        <v>#N/A</v>
      </c>
    </row>
    <row r="85" spans="1:19">
      <c r="A85" t="s">
        <v>385</v>
      </c>
      <c r="B85" s="148">
        <v>83</v>
      </c>
      <c r="D85" s="59">
        <v>5</v>
      </c>
      <c r="E85" s="59">
        <f>IF(D85=$E$39,IF(K85="",0,MAX($E$41:E84)+1),0)</f>
        <v>0</v>
      </c>
      <c r="F85" s="59"/>
      <c r="G85" s="59"/>
      <c r="H85" s="60" t="s">
        <v>110</v>
      </c>
      <c r="I85" s="59">
        <v>45</v>
      </c>
      <c r="J85" s="70" t="s">
        <v>119</v>
      </c>
      <c r="K85" s="1" t="str">
        <f t="shared" si="10"/>
        <v/>
      </c>
      <c r="N85" s="1">
        <v>2</v>
      </c>
      <c r="O85" s="1">
        <v>1</v>
      </c>
      <c r="P85" s="1">
        <v>1</v>
      </c>
      <c r="R85" s="1">
        <f t="shared" si="1"/>
        <v>45</v>
      </c>
      <c r="S85" s="1" t="e">
        <f t="shared" si="9"/>
        <v>#N/A</v>
      </c>
    </row>
    <row r="86" spans="1:19">
      <c r="A86" t="s">
        <v>386</v>
      </c>
      <c r="B86" s="148">
        <v>84</v>
      </c>
      <c r="D86" s="59">
        <v>5</v>
      </c>
      <c r="E86" s="59">
        <f>IF(D86=$E$39,IF(K86="",0,MAX($E$41:E85)+1),0)</f>
        <v>0</v>
      </c>
      <c r="F86" s="59"/>
      <c r="G86" s="59"/>
      <c r="H86" s="60" t="s">
        <v>110</v>
      </c>
      <c r="I86" s="59">
        <v>46</v>
      </c>
      <c r="J86" s="70" t="s">
        <v>120</v>
      </c>
      <c r="K86" s="1" t="str">
        <f t="shared" si="10"/>
        <v>Replace Synthetic N Fertilizer with Compost (CN ratio 10) on Non-Irrigated Croplands</v>
      </c>
      <c r="N86" s="1">
        <v>1</v>
      </c>
      <c r="O86" s="1">
        <v>1</v>
      </c>
      <c r="P86" s="1">
        <v>1</v>
      </c>
      <c r="R86" s="1">
        <f t="shared" si="1"/>
        <v>46</v>
      </c>
      <c r="S86" s="1" t="e">
        <f t="shared" si="9"/>
        <v>#N/A</v>
      </c>
    </row>
    <row r="87" spans="1:19">
      <c r="A87" t="s">
        <v>387</v>
      </c>
      <c r="B87" s="148">
        <v>85</v>
      </c>
      <c r="D87" s="59">
        <v>5</v>
      </c>
      <c r="E87" s="59">
        <f>IF(D87=$E$39,IF(K87="",0,MAX($E$41:E86)+1),0)</f>
        <v>0</v>
      </c>
      <c r="F87" s="59"/>
      <c r="G87" s="59"/>
      <c r="H87" s="60" t="s">
        <v>110</v>
      </c>
      <c r="I87" s="59">
        <v>47</v>
      </c>
      <c r="J87" s="70" t="s">
        <v>121</v>
      </c>
      <c r="K87" s="1" t="str">
        <f t="shared" si="10"/>
        <v/>
      </c>
      <c r="N87" s="1">
        <v>2</v>
      </c>
      <c r="O87" s="1">
        <v>1</v>
      </c>
      <c r="P87" s="1">
        <v>1</v>
      </c>
      <c r="R87" s="1">
        <f t="shared" si="1"/>
        <v>47</v>
      </c>
      <c r="S87" s="1" t="e">
        <f t="shared" si="9"/>
        <v>#N/A</v>
      </c>
    </row>
    <row r="88" spans="1:19">
      <c r="A88" t="s">
        <v>388</v>
      </c>
      <c r="B88" s="148">
        <v>86</v>
      </c>
      <c r="D88" s="59">
        <v>5</v>
      </c>
      <c r="E88" s="59">
        <f>IF(D88=$E$39,IF(K88="",0,MAX($E$41:E87)+1),0)</f>
        <v>0</v>
      </c>
      <c r="F88" s="59"/>
      <c r="G88" s="59"/>
      <c r="H88" s="60" t="s">
        <v>110</v>
      </c>
      <c r="I88" s="59">
        <v>48</v>
      </c>
      <c r="J88" s="70" t="s">
        <v>122</v>
      </c>
      <c r="K88" s="1" t="str">
        <f t="shared" si="10"/>
        <v>Replace Synthetic N Fertilizer with Compost (CN ratio 15) on Non-Irrigated Croplands</v>
      </c>
      <c r="N88" s="1">
        <v>1</v>
      </c>
      <c r="O88" s="1">
        <v>1</v>
      </c>
      <c r="P88" s="1">
        <v>1</v>
      </c>
      <c r="R88" s="1">
        <f t="shared" si="1"/>
        <v>48</v>
      </c>
      <c r="S88" s="1" t="e">
        <f t="shared" si="9"/>
        <v>#N/A</v>
      </c>
    </row>
    <row r="89" spans="1:19">
      <c r="A89" t="s">
        <v>389</v>
      </c>
      <c r="B89" s="148">
        <v>87</v>
      </c>
      <c r="D89" s="59">
        <v>5</v>
      </c>
      <c r="E89" s="59">
        <f>IF(D89=$E$39,IF(K89="",0,MAX($E$41:E88)+1),0)</f>
        <v>0</v>
      </c>
      <c r="F89" s="59"/>
      <c r="G89" s="59"/>
      <c r="H89" s="60" t="s">
        <v>110</v>
      </c>
      <c r="I89" s="59">
        <v>49</v>
      </c>
      <c r="J89" s="70" t="s">
        <v>123</v>
      </c>
      <c r="K89" s="1" t="str">
        <f t="shared" si="10"/>
        <v/>
      </c>
      <c r="N89" s="1">
        <v>2</v>
      </c>
      <c r="O89" s="1">
        <v>1</v>
      </c>
      <c r="P89" s="1">
        <v>1</v>
      </c>
      <c r="R89" s="1">
        <f t="shared" si="1"/>
        <v>49</v>
      </c>
      <c r="S89" s="1" t="e">
        <f t="shared" si="9"/>
        <v>#N/A</v>
      </c>
    </row>
    <row r="90" spans="1:19">
      <c r="A90" t="s">
        <v>390</v>
      </c>
      <c r="B90" s="148">
        <v>88</v>
      </c>
      <c r="D90" s="59">
        <v>5</v>
      </c>
      <c r="E90" s="59">
        <f>IF(D90=$E$39,IF(K90="",0,MAX($E$41:E89)+1),0)</f>
        <v>0</v>
      </c>
      <c r="F90" s="59"/>
      <c r="G90" s="59"/>
      <c r="H90" s="60" t="s">
        <v>110</v>
      </c>
      <c r="I90" s="59">
        <v>50</v>
      </c>
      <c r="J90" s="70" t="s">
        <v>124</v>
      </c>
      <c r="K90" s="1" t="str">
        <f t="shared" si="10"/>
        <v>Replace Synthetic N Fertilizer with Compost (CN ratio 20) on Non-Irrigated Croplands</v>
      </c>
      <c r="N90" s="1">
        <v>1</v>
      </c>
      <c r="O90" s="1">
        <v>1</v>
      </c>
      <c r="P90" s="1">
        <v>1</v>
      </c>
      <c r="R90" s="1">
        <f t="shared" si="1"/>
        <v>50</v>
      </c>
      <c r="S90" s="1" t="e">
        <f t="shared" si="9"/>
        <v>#N/A</v>
      </c>
    </row>
    <row r="91" spans="1:19">
      <c r="A91" t="s">
        <v>391</v>
      </c>
      <c r="B91" s="148">
        <v>89</v>
      </c>
      <c r="D91" s="59">
        <v>5</v>
      </c>
      <c r="E91" s="59">
        <f>IF(D91=$E$39,IF(K91="",0,MAX($E$41:E90)+1),0)</f>
        <v>0</v>
      </c>
      <c r="F91" s="59"/>
      <c r="G91" s="59"/>
      <c r="H91" s="60" t="s">
        <v>110</v>
      </c>
      <c r="I91" s="59">
        <v>51</v>
      </c>
      <c r="J91" s="70" t="s">
        <v>125</v>
      </c>
      <c r="K91" s="1" t="str">
        <f t="shared" si="10"/>
        <v/>
      </c>
      <c r="N91" s="1">
        <v>2</v>
      </c>
      <c r="O91" s="1">
        <v>1</v>
      </c>
      <c r="P91" s="1">
        <v>1</v>
      </c>
      <c r="R91" s="1">
        <f t="shared" si="1"/>
        <v>51</v>
      </c>
      <c r="S91" s="1" t="e">
        <f t="shared" si="9"/>
        <v>#N/A</v>
      </c>
    </row>
    <row r="92" spans="1:19">
      <c r="A92" t="s">
        <v>392</v>
      </c>
      <c r="B92" s="148">
        <v>90</v>
      </c>
      <c r="D92" s="59">
        <v>5</v>
      </c>
      <c r="E92" s="59">
        <f>IF(D92=$E$39,IF(K92="",0,MAX($E$41:E91)+1),0)</f>
        <v>0</v>
      </c>
      <c r="F92" s="59"/>
      <c r="G92" s="59"/>
      <c r="H92" s="60" t="s">
        <v>110</v>
      </c>
      <c r="I92" s="59">
        <v>52</v>
      </c>
      <c r="J92" s="70" t="s">
        <v>126</v>
      </c>
      <c r="K92" s="1" t="str">
        <f t="shared" si="10"/>
        <v>Replace Synthetic N Fertilizer with Compost (CN ratio 25) on Non-Irrigated Croplands</v>
      </c>
      <c r="N92" s="1">
        <v>1</v>
      </c>
      <c r="O92" s="1">
        <v>1</v>
      </c>
      <c r="P92" s="1">
        <v>1</v>
      </c>
      <c r="R92" s="1">
        <f t="shared" si="1"/>
        <v>52</v>
      </c>
      <c r="S92" s="1" t="e">
        <f t="shared" si="9"/>
        <v>#N/A</v>
      </c>
    </row>
    <row r="93" spans="1:19">
      <c r="A93" t="s">
        <v>393</v>
      </c>
      <c r="B93" s="148">
        <v>91</v>
      </c>
      <c r="D93" s="59">
        <v>5</v>
      </c>
      <c r="E93" s="59">
        <f>IF(D93=$E$39,IF(K93="",0,MAX($E$41:E92)+1),0)</f>
        <v>0</v>
      </c>
      <c r="F93" s="59"/>
      <c r="G93" s="59"/>
      <c r="H93" s="60" t="s">
        <v>110</v>
      </c>
      <c r="I93" s="59">
        <v>53</v>
      </c>
      <c r="J93" s="70" t="s">
        <v>127</v>
      </c>
      <c r="K93" s="1" t="str">
        <f t="shared" si="10"/>
        <v/>
      </c>
      <c r="N93" s="1">
        <v>2</v>
      </c>
      <c r="O93" s="1">
        <v>1</v>
      </c>
      <c r="P93" s="1">
        <v>1</v>
      </c>
      <c r="R93" s="1">
        <f t="shared" si="1"/>
        <v>53</v>
      </c>
      <c r="S93" s="1" t="e">
        <f t="shared" si="9"/>
        <v>#N/A</v>
      </c>
    </row>
    <row r="94" spans="1:19">
      <c r="A94" t="s">
        <v>394</v>
      </c>
      <c r="B94" s="148">
        <v>92</v>
      </c>
      <c r="D94" s="59">
        <v>5</v>
      </c>
      <c r="E94" s="59">
        <f>IF(D94=$E$39,IF(K94="",0,MAX($E$41:E93)+1),0)</f>
        <v>0</v>
      </c>
      <c r="F94" s="59"/>
      <c r="G94" s="59"/>
      <c r="H94" s="60" t="s">
        <v>110</v>
      </c>
      <c r="I94" s="59">
        <v>54</v>
      </c>
      <c r="J94" s="70" t="s">
        <v>128</v>
      </c>
      <c r="K94" s="1" t="str">
        <f t="shared" si="10"/>
        <v>Replace Synthetic N Fertilizer with Dairy Manure on Non-Irrigated Croplands</v>
      </c>
      <c r="N94" s="1">
        <v>1</v>
      </c>
      <c r="O94" s="1">
        <v>1</v>
      </c>
      <c r="P94" s="1">
        <v>1</v>
      </c>
      <c r="R94" s="1">
        <f t="shared" si="1"/>
        <v>54</v>
      </c>
      <c r="S94" s="1" t="e">
        <f t="shared" si="9"/>
        <v>#N/A</v>
      </c>
    </row>
    <row r="95" spans="1:19">
      <c r="A95" t="s">
        <v>395</v>
      </c>
      <c r="B95" s="148">
        <v>93</v>
      </c>
      <c r="D95" s="59">
        <v>5</v>
      </c>
      <c r="E95" s="59">
        <f>IF(D95=$E$39,IF(K95="",0,MAX($E$41:E94)+1),0)</f>
        <v>0</v>
      </c>
      <c r="F95" s="59"/>
      <c r="G95" s="59"/>
      <c r="H95" s="60" t="s">
        <v>110</v>
      </c>
      <c r="I95" s="59">
        <v>55</v>
      </c>
      <c r="J95" s="70" t="s">
        <v>129</v>
      </c>
      <c r="K95" s="1" t="str">
        <f t="shared" si="10"/>
        <v/>
      </c>
      <c r="N95" s="1">
        <v>2</v>
      </c>
      <c r="O95" s="1">
        <v>1</v>
      </c>
      <c r="P95" s="1">
        <v>1</v>
      </c>
      <c r="R95" s="1">
        <f t="shared" si="1"/>
        <v>55</v>
      </c>
      <c r="S95" s="1" t="e">
        <f t="shared" si="9"/>
        <v>#N/A</v>
      </c>
    </row>
    <row r="96" spans="1:19">
      <c r="A96" t="s">
        <v>292</v>
      </c>
      <c r="B96" s="148">
        <v>94</v>
      </c>
      <c r="D96" s="59">
        <v>5</v>
      </c>
      <c r="E96" s="59">
        <f>IF(D96=$E$39,IF(K96="",0,MAX($E$41:E95)+1),0)</f>
        <v>0</v>
      </c>
      <c r="F96" s="59"/>
      <c r="G96" s="59"/>
      <c r="H96" s="60" t="s">
        <v>110</v>
      </c>
      <c r="I96" s="59">
        <v>56</v>
      </c>
      <c r="J96" s="70" t="s">
        <v>130</v>
      </c>
      <c r="K96" s="1" t="str">
        <f t="shared" si="10"/>
        <v>Replace Synthetic N Fertilizer with Other Manure on Non-Irrigated Croplands</v>
      </c>
      <c r="N96" s="1">
        <v>1</v>
      </c>
      <c r="O96" s="1">
        <v>1</v>
      </c>
      <c r="P96" s="1">
        <v>1</v>
      </c>
      <c r="R96" s="1">
        <f t="shared" si="1"/>
        <v>56</v>
      </c>
      <c r="S96" s="1" t="e">
        <f t="shared" si="9"/>
        <v>#N/A</v>
      </c>
    </row>
    <row r="97" spans="1:19">
      <c r="A97" t="s">
        <v>396</v>
      </c>
      <c r="B97" s="148">
        <v>95</v>
      </c>
      <c r="D97" s="59">
        <v>5</v>
      </c>
      <c r="E97" s="59">
        <f>IF(D97=$E$39,IF(K97="",0,MAX($E$41:E96)+1),0)</f>
        <v>0</v>
      </c>
      <c r="F97" s="59"/>
      <c r="G97" s="59"/>
      <c r="H97" s="60" t="s">
        <v>110</v>
      </c>
      <c r="I97" s="59">
        <v>57</v>
      </c>
      <c r="J97" s="70" t="s">
        <v>131</v>
      </c>
      <c r="K97" s="1" t="str">
        <f t="shared" si="10"/>
        <v/>
      </c>
      <c r="N97" s="1">
        <v>2</v>
      </c>
      <c r="O97" s="1">
        <v>1</v>
      </c>
      <c r="P97" s="1">
        <v>1</v>
      </c>
      <c r="R97" s="1">
        <f t="shared" si="1"/>
        <v>57</v>
      </c>
      <c r="S97" s="1" t="e">
        <f t="shared" si="9"/>
        <v>#N/A</v>
      </c>
    </row>
    <row r="98" spans="1:19">
      <c r="A98" t="s">
        <v>397</v>
      </c>
      <c r="B98" s="148">
        <v>96</v>
      </c>
      <c r="D98" s="59">
        <v>5</v>
      </c>
      <c r="E98" s="59">
        <f>IF(D98=$E$39,IF(K98="",0,MAX($E$41:E97)+1),0)</f>
        <v>0</v>
      </c>
      <c r="F98" s="59"/>
      <c r="G98" s="59"/>
      <c r="H98" s="60" t="s">
        <v>110</v>
      </c>
      <c r="I98" s="59">
        <v>58</v>
      </c>
      <c r="J98" s="70" t="s">
        <v>132</v>
      </c>
      <c r="K98" s="1" t="str">
        <f t="shared" si="10"/>
        <v>Replace Synthetic N Fertilizer with Sheep Manure on Non-Irrigated Croplands</v>
      </c>
      <c r="N98" s="1">
        <v>1</v>
      </c>
      <c r="O98" s="1">
        <v>1</v>
      </c>
      <c r="P98" s="1">
        <v>1</v>
      </c>
      <c r="R98" s="1">
        <f t="shared" si="1"/>
        <v>58</v>
      </c>
      <c r="S98" s="1" t="e">
        <f t="shared" si="9"/>
        <v>#N/A</v>
      </c>
    </row>
    <row r="99" spans="1:19">
      <c r="A99" t="s">
        <v>294</v>
      </c>
      <c r="B99" s="148">
        <v>97</v>
      </c>
      <c r="D99" s="59">
        <v>5</v>
      </c>
      <c r="E99" s="59">
        <f>IF(D99=$E$39,IF(K99="",0,MAX($E$41:E98)+1),0)</f>
        <v>0</v>
      </c>
      <c r="F99" s="59"/>
      <c r="G99" s="59"/>
      <c r="H99" s="60" t="s">
        <v>110</v>
      </c>
      <c r="I99" s="59">
        <v>59</v>
      </c>
      <c r="J99" s="70" t="s">
        <v>133</v>
      </c>
      <c r="K99" s="1" t="str">
        <f t="shared" si="10"/>
        <v/>
      </c>
      <c r="N99" s="1">
        <v>2</v>
      </c>
      <c r="O99" s="1">
        <v>1</v>
      </c>
      <c r="P99" s="1">
        <v>1</v>
      </c>
      <c r="R99" s="1">
        <f t="shared" si="1"/>
        <v>59</v>
      </c>
      <c r="S99" s="1" t="e">
        <f t="shared" si="9"/>
        <v>#N/A</v>
      </c>
    </row>
    <row r="100" spans="1:19">
      <c r="A100" t="s">
        <v>398</v>
      </c>
      <c r="B100" s="148">
        <v>98</v>
      </c>
      <c r="D100" s="59">
        <v>5</v>
      </c>
      <c r="E100" s="59">
        <f>IF(D100=$E$39,IF(K100="",0,MAX($E$41:E99)+1),0)</f>
        <v>0</v>
      </c>
      <c r="F100" s="59"/>
      <c r="G100" s="59"/>
      <c r="H100" s="60" t="s">
        <v>110</v>
      </c>
      <c r="I100" s="59">
        <v>60</v>
      </c>
      <c r="J100" s="70" t="s">
        <v>134</v>
      </c>
      <c r="K100" s="1" t="str">
        <f t="shared" si="10"/>
        <v>Replace Synthetic N Fertilizer with Swine Manure on Non-Irrigated Croplands</v>
      </c>
      <c r="N100" s="1">
        <v>1</v>
      </c>
      <c r="O100" s="1">
        <v>1</v>
      </c>
      <c r="P100" s="1">
        <v>1</v>
      </c>
      <c r="R100" s="1">
        <f t="shared" si="1"/>
        <v>60</v>
      </c>
      <c r="S100" s="1" t="e">
        <f>$T$38*(4+8+2+22)+($S$39-1)*24+(R100-36)</f>
        <v>#N/A</v>
      </c>
    </row>
    <row r="101" spans="1:19">
      <c r="A101" t="s">
        <v>308</v>
      </c>
      <c r="B101" s="148">
        <v>99</v>
      </c>
      <c r="D101" s="71">
        <v>6</v>
      </c>
      <c r="E101" s="71">
        <f>IF(D101=$E$39,IF(K101="",0,MAX($E$41:E100)+1),0)</f>
        <v>0</v>
      </c>
      <c r="F101" s="71"/>
      <c r="G101" s="71"/>
      <c r="H101" s="72" t="s">
        <v>136</v>
      </c>
      <c r="I101" s="71">
        <v>61</v>
      </c>
      <c r="J101" s="73" t="s">
        <v>137</v>
      </c>
      <c r="K101" s="1" t="str">
        <f>+IF(AND(N101=$N$39,L101=$L$39),J101,"")</f>
        <v/>
      </c>
      <c r="L101" s="1">
        <v>1</v>
      </c>
      <c r="N101" s="1">
        <v>2</v>
      </c>
      <c r="R101" s="1">
        <f t="shared" si="1"/>
        <v>61</v>
      </c>
      <c r="S101" s="1" t="e">
        <f>$T$38*(4+8+2+22+24)+($S$39-1)*4+(R101-60)</f>
        <v>#N/A</v>
      </c>
    </row>
    <row r="102" spans="1:19">
      <c r="A102" t="s">
        <v>309</v>
      </c>
      <c r="B102" s="148">
        <v>100</v>
      </c>
      <c r="D102" s="71">
        <v>6</v>
      </c>
      <c r="E102" s="71">
        <f>IF(D102=$E$39,IF(K102="",0,MAX($E$41:E101)+1),0)</f>
        <v>0</v>
      </c>
      <c r="F102" s="71"/>
      <c r="G102" s="71"/>
      <c r="H102" s="72" t="s">
        <v>136</v>
      </c>
      <c r="I102" s="71">
        <v>62</v>
      </c>
      <c r="J102" s="73" t="s">
        <v>138</v>
      </c>
      <c r="K102" s="1" t="str">
        <f>+IF(AND(N102=$N$39,L102=$L$39),J102,"")</f>
        <v>Intensive Till to No Till or Strip Till on Non-Irrigated Cropland</v>
      </c>
      <c r="L102" s="1">
        <v>1</v>
      </c>
      <c r="N102" s="1">
        <v>1</v>
      </c>
      <c r="R102" s="1">
        <f t="shared" si="1"/>
        <v>62</v>
      </c>
      <c r="S102" s="1" t="e">
        <f t="shared" ref="S102:S104" si="11">$T$38*(4+8+2+22+24)+($S$39-1)*4+(R102-60)</f>
        <v>#N/A</v>
      </c>
    </row>
    <row r="103" spans="1:19">
      <c r="A103" t="s">
        <v>399</v>
      </c>
      <c r="B103" s="148">
        <v>101</v>
      </c>
      <c r="D103" s="71">
        <v>6</v>
      </c>
      <c r="E103" s="71">
        <f>IF(D103=$E$39,IF(K103="",0,MAX($E$41:E102)+1),0)</f>
        <v>0</v>
      </c>
      <c r="F103" s="71"/>
      <c r="G103" s="71"/>
      <c r="H103" s="72" t="s">
        <v>136</v>
      </c>
      <c r="I103" s="71">
        <v>63</v>
      </c>
      <c r="J103" s="73" t="s">
        <v>139</v>
      </c>
      <c r="K103" s="1" t="str">
        <f>+IF(AND(N103=$N$39,L103=$L$39),J103,"")</f>
        <v/>
      </c>
      <c r="L103" s="1">
        <v>2</v>
      </c>
      <c r="N103" s="1">
        <v>2</v>
      </c>
      <c r="R103" s="1">
        <f t="shared" si="1"/>
        <v>63</v>
      </c>
      <c r="S103" s="1" t="e">
        <f t="shared" si="11"/>
        <v>#N/A</v>
      </c>
    </row>
    <row r="104" spans="1:19">
      <c r="A104" t="s">
        <v>268</v>
      </c>
      <c r="B104" s="148">
        <v>102</v>
      </c>
      <c r="D104" s="71">
        <v>6</v>
      </c>
      <c r="E104" s="71">
        <f>IF(D104=$E$39,IF(K104="",0,MAX($E$41:E103)+1),0)</f>
        <v>0</v>
      </c>
      <c r="F104" s="71"/>
      <c r="G104" s="71"/>
      <c r="H104" s="72" t="s">
        <v>136</v>
      </c>
      <c r="I104" s="71">
        <v>64</v>
      </c>
      <c r="J104" s="73" t="s">
        <v>140</v>
      </c>
      <c r="K104" s="1" t="str">
        <f>+IF(AND(N104=$N$39,L104=$L$39),J104,"")</f>
        <v/>
      </c>
      <c r="L104" s="1">
        <v>2</v>
      </c>
      <c r="N104" s="1">
        <v>1</v>
      </c>
      <c r="R104" s="1">
        <f t="shared" si="1"/>
        <v>64</v>
      </c>
      <c r="S104" s="1" t="e">
        <f t="shared" si="11"/>
        <v>#N/A</v>
      </c>
    </row>
    <row r="105" spans="1:19">
      <c r="A105" t="s">
        <v>400</v>
      </c>
      <c r="B105" s="148">
        <v>103</v>
      </c>
      <c r="D105" s="74">
        <v>7</v>
      </c>
      <c r="E105" s="74">
        <f>IF(D105=$E$39,IF(K105="",0,MAX($E$41:E104)+1),0)</f>
        <v>0</v>
      </c>
      <c r="F105" s="74"/>
      <c r="G105" s="74"/>
      <c r="H105" s="75" t="s">
        <v>141</v>
      </c>
      <c r="I105" s="74">
        <v>65</v>
      </c>
      <c r="J105" s="76" t="s">
        <v>142</v>
      </c>
      <c r="K105" s="1" t="str">
        <f>+IF(AND(N105=$N$39,L105=$L$39),J105,"")</f>
        <v/>
      </c>
      <c r="L105" s="1">
        <v>1</v>
      </c>
      <c r="N105" s="1">
        <v>2</v>
      </c>
      <c r="R105" s="1">
        <f t="shared" si="1"/>
        <v>65</v>
      </c>
      <c r="S105" s="1" t="e">
        <f>+$T$38*(4+8+2+22+24+4)+($S$39-1)*2+(R105-64)</f>
        <v>#N/A</v>
      </c>
    </row>
    <row r="106" spans="1:19">
      <c r="A106" t="s">
        <v>297</v>
      </c>
      <c r="B106" s="148">
        <v>104</v>
      </c>
      <c r="D106" s="74">
        <v>7</v>
      </c>
      <c r="E106" s="74">
        <f>IF(D106=$E$39,IF(K106="",0,MAX($E$41:E105)+1),0)</f>
        <v>0</v>
      </c>
      <c r="F106" s="74"/>
      <c r="G106" s="74"/>
      <c r="H106" s="75" t="s">
        <v>141</v>
      </c>
      <c r="I106" s="74">
        <v>66</v>
      </c>
      <c r="J106" s="76" t="s">
        <v>143</v>
      </c>
      <c r="K106" s="1" t="str">
        <f t="shared" ref="K106:K108" si="12">+IF(AND(N106=$N$39,L106=$L$39),J106,"")</f>
        <v>Intensive Till to Reduced Till on Non-Irrigated Cropland</v>
      </c>
      <c r="L106" s="1">
        <v>1</v>
      </c>
      <c r="N106" s="1">
        <v>1</v>
      </c>
      <c r="R106" s="1">
        <f t="shared" ref="R106" si="13">+I106</f>
        <v>66</v>
      </c>
      <c r="S106" s="1" t="e">
        <f>+$T$38*(4+8+2+22+24+4)+($S$39-1)*2+(R106-64)</f>
        <v>#N/A</v>
      </c>
    </row>
    <row r="107" spans="1:19">
      <c r="A107" t="s">
        <v>401</v>
      </c>
      <c r="B107" s="148">
        <v>105</v>
      </c>
      <c r="H107" s="54"/>
      <c r="J107"/>
      <c r="K107" s="1" t="str">
        <f t="shared" si="12"/>
        <v/>
      </c>
    </row>
    <row r="108" spans="1:19">
      <c r="A108" t="s">
        <v>402</v>
      </c>
      <c r="B108" s="148">
        <v>106</v>
      </c>
      <c r="H108" s="54"/>
      <c r="J108"/>
      <c r="K108" s="1" t="str">
        <f t="shared" si="12"/>
        <v/>
      </c>
    </row>
    <row r="109" spans="1:19">
      <c r="A109" t="s">
        <v>284</v>
      </c>
      <c r="B109" s="148">
        <v>107</v>
      </c>
    </row>
    <row r="110" spans="1:19">
      <c r="A110" t="s">
        <v>293</v>
      </c>
      <c r="B110" s="148">
        <v>108</v>
      </c>
    </row>
    <row r="111" spans="1:19">
      <c r="A111" t="s">
        <v>280</v>
      </c>
      <c r="B111" s="148">
        <v>109</v>
      </c>
      <c r="D111" s="45" t="s">
        <v>153</v>
      </c>
      <c r="J111" s="47" t="s">
        <v>152</v>
      </c>
    </row>
    <row r="112" spans="1:19">
      <c r="A112" t="s">
        <v>403</v>
      </c>
      <c r="B112" s="148">
        <v>110</v>
      </c>
      <c r="D112" s="53" t="s">
        <v>47</v>
      </c>
      <c r="E112" s="1">
        <v>0</v>
      </c>
      <c r="J112" s="47" t="str">
        <f>+IF('Net Returns'!B32=$D$112,"Must select Type of Practice to populate this list",IF(J113="","Practices in this category are Non-Additional for your Tillage choice. Unlike to qualitfy for carbon programs. Select another Type of Practice.","Please select"))</f>
        <v>Must select Type of Practice to populate this list</v>
      </c>
    </row>
    <row r="113" spans="1:10">
      <c r="A113" t="s">
        <v>404</v>
      </c>
      <c r="B113" s="148">
        <v>111</v>
      </c>
      <c r="D113" s="54" t="s">
        <v>73</v>
      </c>
      <c r="E113" s="1">
        <v>1</v>
      </c>
      <c r="I113" s="1">
        <v>1</v>
      </c>
      <c r="J113" s="1" t="str">
        <f t="shared" ref="J113:J136" si="14">+IFERROR(VLOOKUP(I113,$E$41:$K$106,7,0),"")</f>
        <v/>
      </c>
    </row>
    <row r="114" spans="1:10">
      <c r="A114" t="s">
        <v>405</v>
      </c>
      <c r="B114" s="148">
        <v>112</v>
      </c>
      <c r="D114" s="54" t="s">
        <v>75</v>
      </c>
      <c r="E114" s="1">
        <v>2</v>
      </c>
      <c r="I114" s="1">
        <v>2</v>
      </c>
      <c r="J114" s="1" t="str">
        <f t="shared" si="14"/>
        <v/>
      </c>
    </row>
    <row r="115" spans="1:10">
      <c r="A115" t="s">
        <v>310</v>
      </c>
      <c r="B115" s="148">
        <v>113</v>
      </c>
      <c r="D115" s="54" t="s">
        <v>84</v>
      </c>
      <c r="E115" s="1">
        <v>3</v>
      </c>
      <c r="I115" s="1">
        <v>3</v>
      </c>
      <c r="J115" s="1" t="str">
        <f t="shared" si="14"/>
        <v/>
      </c>
    </row>
    <row r="116" spans="1:10">
      <c r="A116" t="s">
        <v>258</v>
      </c>
      <c r="B116" s="148">
        <v>114</v>
      </c>
      <c r="D116" s="54" t="s">
        <v>87</v>
      </c>
      <c r="E116" s="1">
        <v>4</v>
      </c>
      <c r="I116" s="1">
        <v>4</v>
      </c>
      <c r="J116" s="1" t="str">
        <f t="shared" si="14"/>
        <v/>
      </c>
    </row>
    <row r="117" spans="1:10">
      <c r="A117" t="s">
        <v>406</v>
      </c>
      <c r="B117" s="148">
        <v>115</v>
      </c>
      <c r="D117" s="54" t="s">
        <v>110</v>
      </c>
      <c r="E117" s="1">
        <v>5</v>
      </c>
      <c r="I117" s="1">
        <v>5</v>
      </c>
      <c r="J117" s="1" t="str">
        <f t="shared" si="14"/>
        <v/>
      </c>
    </row>
    <row r="118" spans="1:10">
      <c r="A118" t="s">
        <v>407</v>
      </c>
      <c r="B118" s="148">
        <v>116</v>
      </c>
      <c r="D118" s="54" t="s">
        <v>136</v>
      </c>
      <c r="E118" s="1">
        <v>6</v>
      </c>
      <c r="I118" s="1">
        <v>6</v>
      </c>
      <c r="J118" s="1" t="str">
        <f t="shared" si="14"/>
        <v/>
      </c>
    </row>
    <row r="119" spans="1:10">
      <c r="A119" t="s">
        <v>408</v>
      </c>
      <c r="B119" s="148">
        <v>117</v>
      </c>
      <c r="D119" s="54" t="s">
        <v>141</v>
      </c>
      <c r="E119" s="1">
        <v>7</v>
      </c>
      <c r="I119" s="1">
        <v>7</v>
      </c>
      <c r="J119" s="1" t="str">
        <f t="shared" si="14"/>
        <v/>
      </c>
    </row>
    <row r="120" spans="1:10">
      <c r="A120" t="s">
        <v>409</v>
      </c>
      <c r="B120" s="148">
        <v>118</v>
      </c>
      <c r="I120" s="1">
        <v>8</v>
      </c>
      <c r="J120" s="1" t="str">
        <f t="shared" si="14"/>
        <v/>
      </c>
    </row>
    <row r="121" spans="1:10">
      <c r="A121" t="s">
        <v>410</v>
      </c>
      <c r="B121" s="148">
        <v>119</v>
      </c>
      <c r="I121" s="1">
        <v>9</v>
      </c>
      <c r="J121" s="1" t="str">
        <f t="shared" si="14"/>
        <v/>
      </c>
    </row>
    <row r="122" spans="1:10">
      <c r="A122" t="s">
        <v>264</v>
      </c>
      <c r="B122" s="148">
        <v>120</v>
      </c>
      <c r="I122" s="1">
        <v>10</v>
      </c>
      <c r="J122" s="1" t="str">
        <f t="shared" si="14"/>
        <v/>
      </c>
    </row>
    <row r="123" spans="1:10">
      <c r="A123" t="s">
        <v>269</v>
      </c>
      <c r="B123" s="148">
        <v>121</v>
      </c>
      <c r="I123" s="1">
        <v>11</v>
      </c>
      <c r="J123" s="1" t="str">
        <f t="shared" si="14"/>
        <v/>
      </c>
    </row>
    <row r="124" spans="1:10">
      <c r="A124" t="s">
        <v>411</v>
      </c>
      <c r="B124" s="148">
        <v>122</v>
      </c>
      <c r="I124" s="1">
        <v>12</v>
      </c>
      <c r="J124" s="1" t="str">
        <f t="shared" si="14"/>
        <v/>
      </c>
    </row>
    <row r="125" spans="1:10">
      <c r="A125" t="s">
        <v>270</v>
      </c>
      <c r="B125" s="148">
        <v>123</v>
      </c>
      <c r="I125" s="1">
        <v>13</v>
      </c>
      <c r="J125" s="1" t="str">
        <f t="shared" si="14"/>
        <v/>
      </c>
    </row>
    <row r="126" spans="1:10">
      <c r="A126" t="s">
        <v>412</v>
      </c>
      <c r="B126" s="148">
        <v>124</v>
      </c>
      <c r="I126" s="1">
        <v>14</v>
      </c>
      <c r="J126" s="1" t="str">
        <f t="shared" si="14"/>
        <v/>
      </c>
    </row>
    <row r="127" spans="1:10">
      <c r="A127" t="s">
        <v>413</v>
      </c>
      <c r="B127" s="148">
        <v>125</v>
      </c>
      <c r="I127" s="1">
        <v>15</v>
      </c>
      <c r="J127" s="1" t="str">
        <f t="shared" si="14"/>
        <v/>
      </c>
    </row>
    <row r="128" spans="1:10">
      <c r="A128" t="s">
        <v>311</v>
      </c>
      <c r="B128" s="148">
        <v>126</v>
      </c>
      <c r="I128" s="1">
        <v>16</v>
      </c>
      <c r="J128" s="1" t="str">
        <f t="shared" si="14"/>
        <v/>
      </c>
    </row>
    <row r="129" spans="1:10">
      <c r="A129" t="s">
        <v>271</v>
      </c>
      <c r="B129" s="148">
        <v>127</v>
      </c>
      <c r="I129" s="1">
        <v>17</v>
      </c>
      <c r="J129" s="1" t="str">
        <f t="shared" si="14"/>
        <v/>
      </c>
    </row>
    <row r="130" spans="1:10">
      <c r="A130" t="s">
        <v>414</v>
      </c>
      <c r="B130" s="148">
        <v>128</v>
      </c>
      <c r="I130" s="1">
        <v>18</v>
      </c>
      <c r="J130" s="1" t="str">
        <f t="shared" si="14"/>
        <v/>
      </c>
    </row>
    <row r="131" spans="1:10">
      <c r="A131" t="s">
        <v>415</v>
      </c>
      <c r="B131" s="148">
        <v>129</v>
      </c>
      <c r="I131" s="1">
        <v>19</v>
      </c>
      <c r="J131" s="1" t="str">
        <f t="shared" si="14"/>
        <v/>
      </c>
    </row>
    <row r="132" spans="1:10">
      <c r="A132" t="s">
        <v>416</v>
      </c>
      <c r="B132" s="148">
        <v>130</v>
      </c>
      <c r="I132" s="1">
        <v>20</v>
      </c>
      <c r="J132" s="1" t="str">
        <f t="shared" si="14"/>
        <v/>
      </c>
    </row>
    <row r="133" spans="1:10">
      <c r="A133" t="s">
        <v>417</v>
      </c>
      <c r="B133" s="148">
        <v>131</v>
      </c>
      <c r="I133" s="1">
        <v>21</v>
      </c>
      <c r="J133" s="1" t="str">
        <f t="shared" si="14"/>
        <v/>
      </c>
    </row>
    <row r="134" spans="1:10">
      <c r="A134" t="s">
        <v>256</v>
      </c>
      <c r="B134" s="148">
        <v>132</v>
      </c>
      <c r="I134" s="1">
        <v>22</v>
      </c>
      <c r="J134" s="1" t="str">
        <f t="shared" si="14"/>
        <v/>
      </c>
    </row>
    <row r="135" spans="1:10">
      <c r="A135" t="s">
        <v>418</v>
      </c>
      <c r="B135" s="148">
        <v>133</v>
      </c>
      <c r="I135" s="1">
        <v>23</v>
      </c>
      <c r="J135" s="1" t="str">
        <f t="shared" si="14"/>
        <v/>
      </c>
    </row>
    <row r="136" spans="1:10">
      <c r="A136" t="s">
        <v>419</v>
      </c>
      <c r="B136" s="148">
        <v>134</v>
      </c>
      <c r="I136" s="1">
        <v>24</v>
      </c>
      <c r="J136" s="1" t="str">
        <f t="shared" si="14"/>
        <v/>
      </c>
    </row>
    <row r="137" spans="1:10">
      <c r="A137" t="s">
        <v>420</v>
      </c>
      <c r="B137" s="148">
        <v>135</v>
      </c>
    </row>
    <row r="138" spans="1:10">
      <c r="A138" t="s">
        <v>421</v>
      </c>
      <c r="B138" s="148">
        <v>136</v>
      </c>
    </row>
    <row r="139" spans="1:10">
      <c r="A139" t="s">
        <v>422</v>
      </c>
      <c r="B139" s="148">
        <v>137</v>
      </c>
    </row>
    <row r="140" spans="1:10">
      <c r="A140" t="s">
        <v>260</v>
      </c>
      <c r="B140" s="148">
        <v>138</v>
      </c>
    </row>
    <row r="141" spans="1:10">
      <c r="A141" t="s">
        <v>423</v>
      </c>
      <c r="B141" s="148">
        <v>139</v>
      </c>
    </row>
    <row r="142" spans="1:10">
      <c r="A142" t="s">
        <v>272</v>
      </c>
      <c r="B142" s="148">
        <v>140</v>
      </c>
    </row>
    <row r="143" spans="1:10">
      <c r="A143" t="s">
        <v>424</v>
      </c>
      <c r="B143" s="148">
        <v>141</v>
      </c>
    </row>
    <row r="144" spans="1:10">
      <c r="A144" t="s">
        <v>425</v>
      </c>
      <c r="B144" s="148">
        <v>142</v>
      </c>
    </row>
    <row r="145" spans="1:2">
      <c r="A145" t="s">
        <v>426</v>
      </c>
      <c r="B145" s="148">
        <v>143</v>
      </c>
    </row>
    <row r="146" spans="1:2">
      <c r="A146" t="s">
        <v>273</v>
      </c>
      <c r="B146" s="148">
        <v>144</v>
      </c>
    </row>
    <row r="147" spans="1:2">
      <c r="A147" t="s">
        <v>427</v>
      </c>
      <c r="B147" s="148">
        <v>145</v>
      </c>
    </row>
    <row r="148" spans="1:2">
      <c r="A148" t="s">
        <v>281</v>
      </c>
      <c r="B148" s="148">
        <v>146</v>
      </c>
    </row>
    <row r="149" spans="1:2">
      <c r="A149" t="s">
        <v>428</v>
      </c>
      <c r="B149" s="148">
        <v>147</v>
      </c>
    </row>
    <row r="150" spans="1:2">
      <c r="A150" t="s">
        <v>429</v>
      </c>
      <c r="B150" s="148">
        <v>148</v>
      </c>
    </row>
    <row r="151" spans="1:2">
      <c r="A151" t="s">
        <v>430</v>
      </c>
      <c r="B151" s="148">
        <v>149</v>
      </c>
    </row>
    <row r="152" spans="1:2">
      <c r="A152" t="s">
        <v>431</v>
      </c>
      <c r="B152" s="148">
        <v>150</v>
      </c>
    </row>
    <row r="153" spans="1:2">
      <c r="A153" t="s">
        <v>432</v>
      </c>
      <c r="B153" s="148">
        <v>151</v>
      </c>
    </row>
    <row r="154" spans="1:2">
      <c r="A154" t="s">
        <v>433</v>
      </c>
      <c r="B154" s="148">
        <v>152</v>
      </c>
    </row>
    <row r="155" spans="1:2">
      <c r="A155" t="s">
        <v>434</v>
      </c>
      <c r="B155" s="148">
        <v>153</v>
      </c>
    </row>
    <row r="156" spans="1:2">
      <c r="A156" t="s">
        <v>274</v>
      </c>
      <c r="B156" s="148">
        <v>154</v>
      </c>
    </row>
    <row r="157" spans="1:2">
      <c r="A157" t="s">
        <v>275</v>
      </c>
      <c r="B157" s="148">
        <v>155</v>
      </c>
    </row>
    <row r="158" spans="1:2">
      <c r="A158" t="s">
        <v>285</v>
      </c>
      <c r="B158" s="148">
        <v>156</v>
      </c>
    </row>
    <row r="159" spans="1:2">
      <c r="A159" t="s">
        <v>265</v>
      </c>
      <c r="B159" s="148">
        <v>157</v>
      </c>
    </row>
    <row r="160" spans="1:2">
      <c r="A160" t="s">
        <v>435</v>
      </c>
      <c r="B160" s="148">
        <v>158</v>
      </c>
    </row>
    <row r="161" spans="1:2">
      <c r="A161" t="s">
        <v>436</v>
      </c>
      <c r="B161" s="148">
        <v>159</v>
      </c>
    </row>
    <row r="162" spans="1:2">
      <c r="A162" t="s">
        <v>437</v>
      </c>
      <c r="B162" s="148">
        <v>160</v>
      </c>
    </row>
    <row r="163" spans="1:2">
      <c r="A163" t="s">
        <v>438</v>
      </c>
      <c r="B163" s="148">
        <v>161</v>
      </c>
    </row>
    <row r="164" spans="1:2">
      <c r="A164" t="s">
        <v>439</v>
      </c>
      <c r="B164" s="148">
        <v>162</v>
      </c>
    </row>
    <row r="165" spans="1:2">
      <c r="A165" t="s">
        <v>440</v>
      </c>
      <c r="B165" s="148">
        <v>163</v>
      </c>
    </row>
    <row r="166" spans="1:2">
      <c r="A166" t="s">
        <v>441</v>
      </c>
      <c r="B166" s="148">
        <v>164</v>
      </c>
    </row>
    <row r="167" spans="1:2">
      <c r="A167" t="s">
        <v>266</v>
      </c>
      <c r="B167" s="148">
        <v>165</v>
      </c>
    </row>
    <row r="168" spans="1:2">
      <c r="A168" t="s">
        <v>442</v>
      </c>
      <c r="B168" s="148">
        <v>166</v>
      </c>
    </row>
    <row r="169" spans="1:2">
      <c r="A169" t="s">
        <v>443</v>
      </c>
      <c r="B169" s="148">
        <v>167</v>
      </c>
    </row>
    <row r="170" spans="1:2">
      <c r="A170" t="s">
        <v>286</v>
      </c>
      <c r="B170" s="148">
        <v>168</v>
      </c>
    </row>
    <row r="171" spans="1:2">
      <c r="A171" t="s">
        <v>444</v>
      </c>
      <c r="B171" s="148">
        <v>169</v>
      </c>
    </row>
    <row r="172" spans="1:2">
      <c r="A172" t="s">
        <v>257</v>
      </c>
      <c r="B172" s="148">
        <v>170</v>
      </c>
    </row>
    <row r="173" spans="1:2">
      <c r="A173" t="s">
        <v>287</v>
      </c>
      <c r="B173" s="148">
        <v>171</v>
      </c>
    </row>
    <row r="174" spans="1:2">
      <c r="A174" t="s">
        <v>291</v>
      </c>
      <c r="B174" s="148">
        <v>172</v>
      </c>
    </row>
    <row r="175" spans="1:2">
      <c r="A175" t="s">
        <v>445</v>
      </c>
      <c r="B175" s="148">
        <v>173</v>
      </c>
    </row>
    <row r="176" spans="1:2">
      <c r="A176" t="s">
        <v>446</v>
      </c>
      <c r="B176" s="148">
        <v>174</v>
      </c>
    </row>
    <row r="177" spans="1:2">
      <c r="A177" t="s">
        <v>447</v>
      </c>
      <c r="B177" s="148">
        <v>175</v>
      </c>
    </row>
    <row r="178" spans="1:2">
      <c r="A178" t="s">
        <v>276</v>
      </c>
      <c r="B178" s="148">
        <v>176</v>
      </c>
    </row>
    <row r="179" spans="1:2">
      <c r="A179" t="s">
        <v>448</v>
      </c>
      <c r="B179" s="148">
        <v>177</v>
      </c>
    </row>
    <row r="180" spans="1:2">
      <c r="A180" t="s">
        <v>449</v>
      </c>
      <c r="B180" s="148">
        <v>178</v>
      </c>
    </row>
    <row r="181" spans="1:2">
      <c r="A181" t="s">
        <v>450</v>
      </c>
      <c r="B181" s="148">
        <v>179</v>
      </c>
    </row>
    <row r="182" spans="1:2">
      <c r="A182" t="s">
        <v>451</v>
      </c>
      <c r="B182" s="148">
        <v>180</v>
      </c>
    </row>
    <row r="183" spans="1:2">
      <c r="A183" t="s">
        <v>288</v>
      </c>
      <c r="B183" s="148">
        <v>181</v>
      </c>
    </row>
    <row r="184" spans="1:2">
      <c r="A184" t="s">
        <v>452</v>
      </c>
      <c r="B184" s="148">
        <v>182</v>
      </c>
    </row>
    <row r="185" spans="1:2">
      <c r="A185" t="s">
        <v>277</v>
      </c>
      <c r="B185" s="148">
        <v>183</v>
      </c>
    </row>
    <row r="186" spans="1:2">
      <c r="A186" t="s">
        <v>453</v>
      </c>
      <c r="B186" s="148">
        <v>184</v>
      </c>
    </row>
    <row r="187" spans="1:2">
      <c r="A187" t="s">
        <v>454</v>
      </c>
      <c r="B187" s="148">
        <v>185</v>
      </c>
    </row>
    <row r="188" spans="1:2">
      <c r="A188" t="s">
        <v>455</v>
      </c>
      <c r="B188" s="148">
        <v>186</v>
      </c>
    </row>
    <row r="189" spans="1:2">
      <c r="A189" t="s">
        <v>289</v>
      </c>
      <c r="B189" s="148">
        <v>187</v>
      </c>
    </row>
    <row r="190" spans="1:2">
      <c r="A190" t="s">
        <v>304</v>
      </c>
      <c r="B190" s="148">
        <v>188</v>
      </c>
    </row>
    <row r="191" spans="1:2">
      <c r="A191" t="s">
        <v>456</v>
      </c>
      <c r="B191" s="148">
        <v>189</v>
      </c>
    </row>
    <row r="192" spans="1:2">
      <c r="A192" t="s">
        <v>457</v>
      </c>
      <c r="B192" s="148">
        <v>190</v>
      </c>
    </row>
    <row r="193" spans="1:2">
      <c r="A193" t="s">
        <v>458</v>
      </c>
      <c r="B193" s="148">
        <v>191</v>
      </c>
    </row>
    <row r="194" spans="1:2">
      <c r="A194" t="s">
        <v>459</v>
      </c>
      <c r="B194" s="148">
        <v>192</v>
      </c>
    </row>
    <row r="195" spans="1:2">
      <c r="A195" t="s">
        <v>460</v>
      </c>
      <c r="B195" s="148">
        <v>193</v>
      </c>
    </row>
    <row r="196" spans="1:2">
      <c r="A196" t="s">
        <v>461</v>
      </c>
      <c r="B196" s="148">
        <v>194</v>
      </c>
    </row>
    <row r="197" spans="1:2">
      <c r="A197" t="s">
        <v>462</v>
      </c>
      <c r="B197" s="148">
        <v>195</v>
      </c>
    </row>
    <row r="198" spans="1:2">
      <c r="A198" t="s">
        <v>463</v>
      </c>
      <c r="B198" s="148">
        <v>196</v>
      </c>
    </row>
    <row r="199" spans="1:2">
      <c r="A199" t="s">
        <v>464</v>
      </c>
      <c r="B199" s="148">
        <v>197</v>
      </c>
    </row>
    <row r="200" spans="1:2">
      <c r="A200" t="s">
        <v>312</v>
      </c>
      <c r="B200" s="148">
        <v>198</v>
      </c>
    </row>
    <row r="201" spans="1:2">
      <c r="A201" t="s">
        <v>465</v>
      </c>
      <c r="B201" s="148">
        <v>199</v>
      </c>
    </row>
    <row r="202" spans="1:2">
      <c r="A202" t="s">
        <v>466</v>
      </c>
      <c r="B202" s="148">
        <v>200</v>
      </c>
    </row>
    <row r="203" spans="1:2">
      <c r="A203" t="s">
        <v>467</v>
      </c>
      <c r="B203" s="148">
        <v>201</v>
      </c>
    </row>
    <row r="204" spans="1:2">
      <c r="A204" t="s">
        <v>468</v>
      </c>
      <c r="B204" s="148">
        <v>202</v>
      </c>
    </row>
    <row r="205" spans="1:2">
      <c r="A205" t="s">
        <v>469</v>
      </c>
      <c r="B205" s="148">
        <v>203</v>
      </c>
    </row>
    <row r="206" spans="1:2">
      <c r="A206" t="s">
        <v>470</v>
      </c>
      <c r="B206" s="148">
        <v>204</v>
      </c>
    </row>
    <row r="207" spans="1:2">
      <c r="A207" t="s">
        <v>471</v>
      </c>
      <c r="B207" s="148">
        <v>205</v>
      </c>
    </row>
    <row r="208" spans="1:2">
      <c r="A208" t="s">
        <v>472</v>
      </c>
      <c r="B208" s="148">
        <v>206</v>
      </c>
    </row>
    <row r="209" spans="1:2">
      <c r="A209" t="s">
        <v>473</v>
      </c>
      <c r="B209" s="148">
        <v>207</v>
      </c>
    </row>
    <row r="210" spans="1:2">
      <c r="A210" t="s">
        <v>474</v>
      </c>
      <c r="B210" s="148">
        <v>208</v>
      </c>
    </row>
    <row r="211" spans="1:2">
      <c r="A211" t="s">
        <v>475</v>
      </c>
      <c r="B211" s="148">
        <v>209</v>
      </c>
    </row>
    <row r="212" spans="1:2">
      <c r="A212" t="s">
        <v>313</v>
      </c>
      <c r="B212" s="148">
        <v>210</v>
      </c>
    </row>
    <row r="213" spans="1:2">
      <c r="A213" t="s">
        <v>299</v>
      </c>
      <c r="B213" s="148">
        <v>211</v>
      </c>
    </row>
    <row r="214" spans="1:2">
      <c r="A214" t="s">
        <v>278</v>
      </c>
      <c r="B214" s="148">
        <v>212</v>
      </c>
    </row>
    <row r="215" spans="1:2">
      <c r="A215" t="s">
        <v>476</v>
      </c>
      <c r="B215" s="148">
        <v>213</v>
      </c>
    </row>
    <row r="216" spans="1:2">
      <c r="A216" t="s">
        <v>477</v>
      </c>
      <c r="B216" s="148">
        <v>214</v>
      </c>
    </row>
    <row r="217" spans="1:2">
      <c r="A217" t="s">
        <v>298</v>
      </c>
      <c r="B217" s="148">
        <v>215</v>
      </c>
    </row>
    <row r="218" spans="1:2">
      <c r="A218" t="s">
        <v>478</v>
      </c>
      <c r="B218" s="148">
        <v>216</v>
      </c>
    </row>
    <row r="219" spans="1:2">
      <c r="A219" t="s">
        <v>479</v>
      </c>
      <c r="B219" s="148">
        <v>217</v>
      </c>
    </row>
    <row r="220" spans="1:2">
      <c r="A220" t="s">
        <v>480</v>
      </c>
      <c r="B220" s="148">
        <v>218</v>
      </c>
    </row>
    <row r="221" spans="1:2">
      <c r="A221" t="s">
        <v>481</v>
      </c>
      <c r="B221" s="148">
        <v>219</v>
      </c>
    </row>
    <row r="222" spans="1:2">
      <c r="A222" t="s">
        <v>482</v>
      </c>
      <c r="B222" s="148">
        <v>220</v>
      </c>
    </row>
    <row r="223" spans="1:2">
      <c r="A223" t="s">
        <v>483</v>
      </c>
      <c r="B223" s="148">
        <v>221</v>
      </c>
    </row>
    <row r="224" spans="1:2">
      <c r="A224" t="s">
        <v>484</v>
      </c>
      <c r="B224" s="148">
        <v>222</v>
      </c>
    </row>
    <row r="225" spans="1:2">
      <c r="A225" t="s">
        <v>485</v>
      </c>
      <c r="B225" s="148">
        <v>223</v>
      </c>
    </row>
    <row r="226" spans="1:2">
      <c r="A226" t="s">
        <v>486</v>
      </c>
      <c r="B226" s="148">
        <v>224</v>
      </c>
    </row>
    <row r="227" spans="1:2">
      <c r="A227" t="s">
        <v>487</v>
      </c>
      <c r="B227" s="148">
        <v>225</v>
      </c>
    </row>
    <row r="228" spans="1:2">
      <c r="A228" t="s">
        <v>488</v>
      </c>
      <c r="B228" s="148">
        <v>226</v>
      </c>
    </row>
    <row r="229" spans="1:2">
      <c r="A229" t="s">
        <v>489</v>
      </c>
      <c r="B229" s="148">
        <v>227</v>
      </c>
    </row>
    <row r="230" spans="1:2">
      <c r="A230" t="s">
        <v>490</v>
      </c>
      <c r="B230" s="148">
        <v>228</v>
      </c>
    </row>
    <row r="231" spans="1:2">
      <c r="A231" t="s">
        <v>491</v>
      </c>
      <c r="B231" s="148">
        <v>229</v>
      </c>
    </row>
    <row r="232" spans="1:2">
      <c r="A232" t="s">
        <v>492</v>
      </c>
      <c r="B232" s="148">
        <v>230</v>
      </c>
    </row>
    <row r="233" spans="1:2">
      <c r="A233" t="s">
        <v>493</v>
      </c>
      <c r="B233" s="148">
        <v>231</v>
      </c>
    </row>
    <row r="234" spans="1:2">
      <c r="A234" t="s">
        <v>494</v>
      </c>
      <c r="B234" s="148">
        <v>232</v>
      </c>
    </row>
    <row r="235" spans="1:2">
      <c r="A235" t="s">
        <v>495</v>
      </c>
      <c r="B235" s="148">
        <v>233</v>
      </c>
    </row>
    <row r="236" spans="1:2">
      <c r="A236" t="s">
        <v>496</v>
      </c>
      <c r="B236" s="148">
        <v>234</v>
      </c>
    </row>
    <row r="237" spans="1:2">
      <c r="A237" t="s">
        <v>497</v>
      </c>
      <c r="B237" s="148">
        <v>235</v>
      </c>
    </row>
    <row r="238" spans="1:2">
      <c r="A238" t="s">
        <v>498</v>
      </c>
      <c r="B238" s="148">
        <v>236</v>
      </c>
    </row>
    <row r="239" spans="1:2">
      <c r="A239" t="s">
        <v>499</v>
      </c>
      <c r="B239" s="148">
        <v>237</v>
      </c>
    </row>
    <row r="240" spans="1:2">
      <c r="A240" t="s">
        <v>500</v>
      </c>
      <c r="B240" s="148">
        <v>238</v>
      </c>
    </row>
    <row r="241" spans="1:2">
      <c r="A241" t="s">
        <v>255</v>
      </c>
      <c r="B241" s="148">
        <v>239</v>
      </c>
    </row>
    <row r="242" spans="1:2">
      <c r="A242" t="s">
        <v>501</v>
      </c>
      <c r="B242" s="148">
        <v>240</v>
      </c>
    </row>
    <row r="243" spans="1:2">
      <c r="A243" t="s">
        <v>502</v>
      </c>
      <c r="B243" s="148">
        <v>241</v>
      </c>
    </row>
    <row r="244" spans="1:2">
      <c r="A244" t="s">
        <v>300</v>
      </c>
      <c r="B244" s="148">
        <v>242</v>
      </c>
    </row>
    <row r="245" spans="1:2">
      <c r="A245" t="s">
        <v>503</v>
      </c>
      <c r="B245" s="148">
        <v>243</v>
      </c>
    </row>
    <row r="246" spans="1:2">
      <c r="A246" t="s">
        <v>504</v>
      </c>
      <c r="B246" s="148">
        <v>244</v>
      </c>
    </row>
    <row r="247" spans="1:2">
      <c r="A247" t="s">
        <v>505</v>
      </c>
      <c r="B247" s="148">
        <v>245</v>
      </c>
    </row>
    <row r="248" spans="1:2">
      <c r="A248" t="s">
        <v>314</v>
      </c>
      <c r="B248" s="148">
        <v>246</v>
      </c>
    </row>
    <row r="249" spans="1:2">
      <c r="A249" t="s">
        <v>290</v>
      </c>
      <c r="B249" s="148">
        <v>247</v>
      </c>
    </row>
    <row r="250" spans="1:2">
      <c r="A250" t="s">
        <v>506</v>
      </c>
      <c r="B250" s="148">
        <v>248</v>
      </c>
    </row>
    <row r="251" spans="1:2">
      <c r="A251" t="s">
        <v>507</v>
      </c>
      <c r="B251" s="148">
        <v>249</v>
      </c>
    </row>
    <row r="252" spans="1:2">
      <c r="A252" t="s">
        <v>508</v>
      </c>
      <c r="B252" s="148">
        <v>250</v>
      </c>
    </row>
    <row r="253" spans="1:2">
      <c r="A253" t="s">
        <v>509</v>
      </c>
      <c r="B253" s="148">
        <v>251</v>
      </c>
    </row>
    <row r="254" spans="1:2">
      <c r="A254" t="s">
        <v>510</v>
      </c>
      <c r="B254" s="148">
        <v>252</v>
      </c>
    </row>
    <row r="255" spans="1:2">
      <c r="A255" t="s">
        <v>511</v>
      </c>
      <c r="B255" s="148">
        <v>253</v>
      </c>
    </row>
    <row r="256" spans="1:2">
      <c r="A256" t="s">
        <v>512</v>
      </c>
      <c r="B256" s="148">
        <v>254</v>
      </c>
    </row>
  </sheetData>
  <mergeCells count="3">
    <mergeCell ref="A1:B1"/>
    <mergeCell ref="D1:E1"/>
    <mergeCell ref="G1:H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6765"/>
  <sheetViews>
    <sheetView topLeftCell="A16732" workbookViewId="0">
      <selection activeCell="B97" sqref="B97"/>
    </sheetView>
  </sheetViews>
  <sheetFormatPr defaultRowHeight="15"/>
  <cols>
    <col min="6" max="6" width="52.7109375" bestFit="1" customWidth="1"/>
    <col min="7" max="7" width="174.28515625" bestFit="1" customWidth="1"/>
  </cols>
  <sheetData>
    <row r="1" spans="1:12" s="58" customFormat="1">
      <c r="A1" s="57" t="s">
        <v>156</v>
      </c>
      <c r="B1" s="57" t="s">
        <v>157</v>
      </c>
      <c r="C1" s="57" t="s">
        <v>158</v>
      </c>
      <c r="D1" s="57" t="s">
        <v>159</v>
      </c>
      <c r="E1" s="57" t="s">
        <v>160</v>
      </c>
      <c r="F1" s="57" t="s">
        <v>161</v>
      </c>
      <c r="G1" s="57" t="s">
        <v>162</v>
      </c>
      <c r="H1" s="57" t="s">
        <v>163</v>
      </c>
      <c r="I1" t="s">
        <v>14</v>
      </c>
      <c r="J1" t="s">
        <v>2</v>
      </c>
      <c r="K1" t="s">
        <v>0</v>
      </c>
      <c r="L1" t="s">
        <v>1</v>
      </c>
    </row>
    <row r="2" spans="1:12" s="58" customFormat="1">
      <c r="A2" t="s">
        <v>317</v>
      </c>
      <c r="B2" t="s">
        <v>306</v>
      </c>
      <c r="C2">
        <v>48001</v>
      </c>
      <c r="D2" t="s">
        <v>164</v>
      </c>
      <c r="E2">
        <v>327</v>
      </c>
      <c r="F2" t="s">
        <v>73</v>
      </c>
      <c r="G2" t="s">
        <v>69</v>
      </c>
      <c r="H2">
        <v>385</v>
      </c>
      <c r="I2">
        <v>0.92735486279728208</v>
      </c>
      <c r="J2">
        <v>1.219984354512431E-2</v>
      </c>
      <c r="K2">
        <v>0.44460568252012178</v>
      </c>
      <c r="L2">
        <v>1.659308148801504</v>
      </c>
    </row>
    <row r="3" spans="1:12" s="58" customFormat="1">
      <c r="A3" t="s">
        <v>317</v>
      </c>
      <c r="B3" t="s">
        <v>306</v>
      </c>
      <c r="C3">
        <v>48001</v>
      </c>
      <c r="D3" t="s">
        <v>164</v>
      </c>
      <c r="E3">
        <v>327</v>
      </c>
      <c r="F3" t="s">
        <v>73</v>
      </c>
      <c r="G3" t="s">
        <v>70</v>
      </c>
      <c r="H3">
        <v>385</v>
      </c>
      <c r="I3">
        <v>1.4971805721239519</v>
      </c>
      <c r="J3">
        <v>8.6440796596808835E-3</v>
      </c>
      <c r="K3">
        <v>0.89073431730731656</v>
      </c>
      <c r="L3">
        <v>2.209610107884413</v>
      </c>
    </row>
    <row r="4" spans="1:12" s="58" customFormat="1">
      <c r="A4" t="s">
        <v>317</v>
      </c>
      <c r="B4" t="s">
        <v>306</v>
      </c>
      <c r="C4">
        <v>48001</v>
      </c>
      <c r="D4" t="s">
        <v>164</v>
      </c>
      <c r="E4">
        <v>327</v>
      </c>
      <c r="F4" t="s">
        <v>73</v>
      </c>
      <c r="G4" t="s">
        <v>71</v>
      </c>
      <c r="H4">
        <v>615</v>
      </c>
      <c r="I4">
        <v>0.53872673856175868</v>
      </c>
      <c r="J4">
        <v>1.0877365517290931E-2</v>
      </c>
      <c r="K4">
        <v>-0.1235751503641989</v>
      </c>
      <c r="L4">
        <v>1.9478451720911221</v>
      </c>
    </row>
    <row r="5" spans="1:12" s="58" customFormat="1">
      <c r="A5" t="s">
        <v>317</v>
      </c>
      <c r="B5" t="s">
        <v>306</v>
      </c>
      <c r="C5">
        <v>48001</v>
      </c>
      <c r="D5" t="s">
        <v>164</v>
      </c>
      <c r="E5">
        <v>327</v>
      </c>
      <c r="F5" t="s">
        <v>73</v>
      </c>
      <c r="G5" t="s">
        <v>72</v>
      </c>
      <c r="H5">
        <v>615</v>
      </c>
      <c r="I5">
        <v>1.0762860990778189</v>
      </c>
      <c r="J5">
        <v>1.024740910346574E-2</v>
      </c>
      <c r="K5">
        <v>0.58495682710647545</v>
      </c>
      <c r="L5">
        <v>2.6388210611843048</v>
      </c>
    </row>
    <row r="6" spans="1:12" s="58" customFormat="1">
      <c r="A6" t="s">
        <v>317</v>
      </c>
      <c r="B6" t="s">
        <v>318</v>
      </c>
      <c r="C6">
        <v>48003</v>
      </c>
      <c r="D6" t="s">
        <v>164</v>
      </c>
      <c r="E6">
        <v>327</v>
      </c>
      <c r="F6" t="s">
        <v>73</v>
      </c>
      <c r="G6" t="s">
        <v>69</v>
      </c>
      <c r="H6">
        <v>20</v>
      </c>
      <c r="I6">
        <v>0.37117229920851652</v>
      </c>
      <c r="J6">
        <v>2.2722111075357949E-2</v>
      </c>
      <c r="K6">
        <v>0.1385583120407711</v>
      </c>
      <c r="L6">
        <v>0.52171114799543061</v>
      </c>
    </row>
    <row r="7" spans="1:12" s="58" customFormat="1">
      <c r="A7" t="s">
        <v>317</v>
      </c>
      <c r="B7" t="s">
        <v>318</v>
      </c>
      <c r="C7">
        <v>48003</v>
      </c>
      <c r="D7" t="s">
        <v>164</v>
      </c>
      <c r="E7">
        <v>327</v>
      </c>
      <c r="F7" t="s">
        <v>73</v>
      </c>
      <c r="G7" t="s">
        <v>70</v>
      </c>
      <c r="H7">
        <v>20</v>
      </c>
      <c r="I7">
        <v>0.6336079737085365</v>
      </c>
      <c r="J7">
        <v>3.2098757206074691E-2</v>
      </c>
      <c r="K7">
        <v>0.34559913854719848</v>
      </c>
      <c r="L7">
        <v>0.86280806999077109</v>
      </c>
    </row>
    <row r="8" spans="1:12" s="58" customFormat="1">
      <c r="A8" t="s">
        <v>317</v>
      </c>
      <c r="B8" t="s">
        <v>318</v>
      </c>
      <c r="C8">
        <v>48003</v>
      </c>
      <c r="D8" t="s">
        <v>164</v>
      </c>
      <c r="E8">
        <v>327</v>
      </c>
      <c r="F8" t="s">
        <v>73</v>
      </c>
      <c r="G8" t="s">
        <v>71</v>
      </c>
      <c r="H8">
        <v>2225</v>
      </c>
      <c r="I8">
        <v>0.42046805474655868</v>
      </c>
      <c r="J8">
        <v>6.0082585172252468E-3</v>
      </c>
      <c r="K8">
        <v>-0.20825137477219641</v>
      </c>
      <c r="L8">
        <v>1.726791308893028</v>
      </c>
    </row>
    <row r="9" spans="1:12" s="58" customFormat="1">
      <c r="A9" t="s">
        <v>317</v>
      </c>
      <c r="B9" t="s">
        <v>318</v>
      </c>
      <c r="C9">
        <v>48003</v>
      </c>
      <c r="D9" t="s">
        <v>164</v>
      </c>
      <c r="E9">
        <v>327</v>
      </c>
      <c r="F9" t="s">
        <v>73</v>
      </c>
      <c r="G9" t="s">
        <v>72</v>
      </c>
      <c r="H9">
        <v>2225</v>
      </c>
      <c r="I9">
        <v>0.82100234663226224</v>
      </c>
      <c r="J9">
        <v>6.345302080412789E-3</v>
      </c>
      <c r="K9">
        <v>-7.5277130576847762E-2</v>
      </c>
      <c r="L9">
        <v>2.123055351139767</v>
      </c>
    </row>
    <row r="10" spans="1:12" s="58" customFormat="1">
      <c r="A10" t="s">
        <v>317</v>
      </c>
      <c r="B10" t="s">
        <v>319</v>
      </c>
      <c r="C10">
        <v>48005</v>
      </c>
      <c r="D10" t="s">
        <v>164</v>
      </c>
      <c r="E10">
        <v>327</v>
      </c>
      <c r="F10" t="s">
        <v>73</v>
      </c>
      <c r="G10" t="s">
        <v>69</v>
      </c>
      <c r="H10">
        <v>385</v>
      </c>
      <c r="I10">
        <v>0.92735486279728208</v>
      </c>
      <c r="J10">
        <v>1.219984354512431E-2</v>
      </c>
      <c r="K10">
        <v>0.44460568252012178</v>
      </c>
      <c r="L10">
        <v>1.659308148801504</v>
      </c>
    </row>
    <row r="11" spans="1:12" s="58" customFormat="1">
      <c r="A11" t="s">
        <v>317</v>
      </c>
      <c r="B11" t="s">
        <v>319</v>
      </c>
      <c r="C11">
        <v>48005</v>
      </c>
      <c r="D11" t="s">
        <v>164</v>
      </c>
      <c r="E11">
        <v>327</v>
      </c>
      <c r="F11" t="s">
        <v>73</v>
      </c>
      <c r="G11" t="s">
        <v>70</v>
      </c>
      <c r="H11">
        <v>385</v>
      </c>
      <c r="I11">
        <v>1.4971805721239519</v>
      </c>
      <c r="J11">
        <v>8.6440796596808835E-3</v>
      </c>
      <c r="K11">
        <v>0.89073431730731656</v>
      </c>
      <c r="L11">
        <v>2.209610107884413</v>
      </c>
    </row>
    <row r="12" spans="1:12" s="58" customFormat="1">
      <c r="A12" t="s">
        <v>317</v>
      </c>
      <c r="B12" t="s">
        <v>319</v>
      </c>
      <c r="C12">
        <v>48005</v>
      </c>
      <c r="D12" t="s">
        <v>164</v>
      </c>
      <c r="E12">
        <v>327</v>
      </c>
      <c r="F12" t="s">
        <v>73</v>
      </c>
      <c r="G12" t="s">
        <v>71</v>
      </c>
      <c r="H12">
        <v>615</v>
      </c>
      <c r="I12">
        <v>0.53872673856175868</v>
      </c>
      <c r="J12">
        <v>1.0877365517290931E-2</v>
      </c>
      <c r="K12">
        <v>-0.1235751503641989</v>
      </c>
      <c r="L12">
        <v>1.9478451720911221</v>
      </c>
    </row>
    <row r="13" spans="1:12" s="58" customFormat="1">
      <c r="A13" t="s">
        <v>317</v>
      </c>
      <c r="B13" t="s">
        <v>319</v>
      </c>
      <c r="C13">
        <v>48005</v>
      </c>
      <c r="D13" t="s">
        <v>164</v>
      </c>
      <c r="E13">
        <v>327</v>
      </c>
      <c r="F13" t="s">
        <v>73</v>
      </c>
      <c r="G13" t="s">
        <v>72</v>
      </c>
      <c r="H13">
        <v>615</v>
      </c>
      <c r="I13">
        <v>1.0762860990778189</v>
      </c>
      <c r="J13">
        <v>1.024740910346574E-2</v>
      </c>
      <c r="K13">
        <v>0.58495682710647545</v>
      </c>
      <c r="L13">
        <v>2.6388210611843048</v>
      </c>
    </row>
    <row r="14" spans="1:12" s="58" customFormat="1">
      <c r="A14" t="s">
        <v>317</v>
      </c>
      <c r="B14" t="s">
        <v>320</v>
      </c>
      <c r="C14">
        <v>48007</v>
      </c>
      <c r="D14" t="s">
        <v>164</v>
      </c>
      <c r="E14">
        <v>327</v>
      </c>
      <c r="F14" t="s">
        <v>73</v>
      </c>
      <c r="G14" t="s">
        <v>69</v>
      </c>
      <c r="H14">
        <v>554</v>
      </c>
      <c r="I14">
        <v>0.75553757129178667</v>
      </c>
      <c r="J14">
        <v>7.5123843175159731E-3</v>
      </c>
      <c r="K14">
        <v>0.31517696169235643</v>
      </c>
      <c r="L14">
        <v>1.802294715279845</v>
      </c>
    </row>
    <row r="15" spans="1:12" s="58" customFormat="1">
      <c r="A15" t="s">
        <v>317</v>
      </c>
      <c r="B15" t="s">
        <v>320</v>
      </c>
      <c r="C15">
        <v>48007</v>
      </c>
      <c r="D15" t="s">
        <v>164</v>
      </c>
      <c r="E15">
        <v>327</v>
      </c>
      <c r="F15" t="s">
        <v>73</v>
      </c>
      <c r="G15" t="s">
        <v>70</v>
      </c>
      <c r="H15">
        <v>554</v>
      </c>
      <c r="I15">
        <v>1.3825463892980621</v>
      </c>
      <c r="J15">
        <v>8.7318319871588848E-3</v>
      </c>
      <c r="K15">
        <v>1.039709216178802</v>
      </c>
      <c r="L15">
        <v>2.399186287688829</v>
      </c>
    </row>
    <row r="16" spans="1:12" s="58" customFormat="1">
      <c r="A16" t="s">
        <v>317</v>
      </c>
      <c r="B16" t="s">
        <v>320</v>
      </c>
      <c r="C16">
        <v>48007</v>
      </c>
      <c r="D16" t="s">
        <v>164</v>
      </c>
      <c r="E16">
        <v>327</v>
      </c>
      <c r="F16" t="s">
        <v>73</v>
      </c>
      <c r="G16" t="s">
        <v>71</v>
      </c>
      <c r="H16">
        <v>457</v>
      </c>
      <c r="I16">
        <v>0.51714257045852574</v>
      </c>
      <c r="J16">
        <v>7.4080111053861182E-3</v>
      </c>
      <c r="K16">
        <v>-2.499290823542305E-2</v>
      </c>
      <c r="L16">
        <v>1.049909636547377</v>
      </c>
    </row>
    <row r="17" spans="1:12" s="58" customFormat="1">
      <c r="A17" t="s">
        <v>317</v>
      </c>
      <c r="B17" t="s">
        <v>320</v>
      </c>
      <c r="C17">
        <v>48007</v>
      </c>
      <c r="D17" t="s">
        <v>164</v>
      </c>
      <c r="E17">
        <v>327</v>
      </c>
      <c r="F17" t="s">
        <v>73</v>
      </c>
      <c r="G17" t="s">
        <v>72</v>
      </c>
      <c r="H17">
        <v>457</v>
      </c>
      <c r="I17">
        <v>1.050142877206568</v>
      </c>
      <c r="J17">
        <v>1.0917645017520961E-2</v>
      </c>
      <c r="K17">
        <v>0.55038031382304253</v>
      </c>
      <c r="L17">
        <v>2.2096977779703808</v>
      </c>
    </row>
    <row r="18" spans="1:12" s="58" customFormat="1">
      <c r="A18" t="s">
        <v>317</v>
      </c>
      <c r="B18" t="s">
        <v>321</v>
      </c>
      <c r="C18">
        <v>48009</v>
      </c>
      <c r="D18" t="s">
        <v>164</v>
      </c>
      <c r="E18">
        <v>327</v>
      </c>
      <c r="F18" t="s">
        <v>73</v>
      </c>
      <c r="G18" t="s">
        <v>69</v>
      </c>
      <c r="H18">
        <v>78</v>
      </c>
      <c r="I18">
        <v>0.74009832070181525</v>
      </c>
      <c r="J18">
        <v>2.685278334760104E-2</v>
      </c>
      <c r="K18">
        <v>0.19142474522279199</v>
      </c>
      <c r="L18">
        <v>1.4143990593485301</v>
      </c>
    </row>
    <row r="19" spans="1:12" s="58" customFormat="1">
      <c r="A19" t="s">
        <v>317</v>
      </c>
      <c r="B19" t="s">
        <v>321</v>
      </c>
      <c r="C19">
        <v>48009</v>
      </c>
      <c r="D19" t="s">
        <v>164</v>
      </c>
      <c r="E19">
        <v>327</v>
      </c>
      <c r="F19" t="s">
        <v>73</v>
      </c>
      <c r="G19" t="s">
        <v>70</v>
      </c>
      <c r="H19">
        <v>78</v>
      </c>
      <c r="I19">
        <v>1.177447367147096</v>
      </c>
      <c r="J19">
        <v>2.4435364917089541E-2</v>
      </c>
      <c r="K19">
        <v>0.63421757575300242</v>
      </c>
      <c r="L19">
        <v>1.66089897146501</v>
      </c>
    </row>
    <row r="20" spans="1:12" s="58" customFormat="1">
      <c r="A20" t="s">
        <v>317</v>
      </c>
      <c r="B20" t="s">
        <v>321</v>
      </c>
      <c r="C20">
        <v>48009</v>
      </c>
      <c r="D20" t="s">
        <v>164</v>
      </c>
      <c r="E20">
        <v>327</v>
      </c>
      <c r="F20" t="s">
        <v>73</v>
      </c>
      <c r="G20" t="s">
        <v>71</v>
      </c>
      <c r="H20">
        <v>258</v>
      </c>
      <c r="I20">
        <v>0.36736162519185489</v>
      </c>
      <c r="J20">
        <v>1.097651794032216E-2</v>
      </c>
      <c r="K20">
        <v>-2.3269943437500488E-2</v>
      </c>
      <c r="L20">
        <v>0.9538835927432967</v>
      </c>
    </row>
    <row r="21" spans="1:12" s="58" customFormat="1">
      <c r="A21" t="s">
        <v>317</v>
      </c>
      <c r="B21" t="s">
        <v>321</v>
      </c>
      <c r="C21">
        <v>48009</v>
      </c>
      <c r="D21" t="s">
        <v>164</v>
      </c>
      <c r="E21">
        <v>327</v>
      </c>
      <c r="F21" t="s">
        <v>73</v>
      </c>
      <c r="G21" t="s">
        <v>72</v>
      </c>
      <c r="H21">
        <v>258</v>
      </c>
      <c r="I21">
        <v>0.93206121039290313</v>
      </c>
      <c r="J21">
        <v>1.2245112589989589E-2</v>
      </c>
      <c r="K21">
        <v>0.49432959415248479</v>
      </c>
      <c r="L21">
        <v>1.5930531538965049</v>
      </c>
    </row>
    <row r="22" spans="1:12" s="58" customFormat="1">
      <c r="A22" t="s">
        <v>317</v>
      </c>
      <c r="B22" t="s">
        <v>301</v>
      </c>
      <c r="C22">
        <v>48011</v>
      </c>
      <c r="D22" t="s">
        <v>164</v>
      </c>
      <c r="E22">
        <v>327</v>
      </c>
      <c r="F22" t="s">
        <v>73</v>
      </c>
      <c r="G22" t="s">
        <v>69</v>
      </c>
      <c r="H22">
        <v>195</v>
      </c>
      <c r="I22">
        <v>0.37422898384814102</v>
      </c>
      <c r="J22">
        <v>5.9469967657121026E-3</v>
      </c>
      <c r="K22">
        <v>0.14106576448854441</v>
      </c>
      <c r="L22">
        <v>0.69766760043726073</v>
      </c>
    </row>
    <row r="23" spans="1:12" s="58" customFormat="1">
      <c r="A23" t="s">
        <v>317</v>
      </c>
      <c r="B23" t="s">
        <v>301</v>
      </c>
      <c r="C23">
        <v>48011</v>
      </c>
      <c r="D23" t="s">
        <v>164</v>
      </c>
      <c r="E23">
        <v>327</v>
      </c>
      <c r="F23" t="s">
        <v>73</v>
      </c>
      <c r="G23" t="s">
        <v>70</v>
      </c>
      <c r="H23">
        <v>195</v>
      </c>
      <c r="I23">
        <v>0.71474010176245384</v>
      </c>
      <c r="J23">
        <v>7.6528002189304584E-3</v>
      </c>
      <c r="K23">
        <v>0.40695537600120979</v>
      </c>
      <c r="L23">
        <v>1.088855515064711</v>
      </c>
    </row>
    <row r="24" spans="1:12" s="58" customFormat="1">
      <c r="A24" t="s">
        <v>317</v>
      </c>
      <c r="B24" t="s">
        <v>301</v>
      </c>
      <c r="C24">
        <v>48011</v>
      </c>
      <c r="D24" t="s">
        <v>164</v>
      </c>
      <c r="E24">
        <v>327</v>
      </c>
      <c r="F24" t="s">
        <v>73</v>
      </c>
      <c r="G24" t="s">
        <v>71</v>
      </c>
      <c r="H24">
        <v>190</v>
      </c>
      <c r="I24">
        <v>0.34724154877535168</v>
      </c>
      <c r="J24">
        <v>1.8493527781304059E-2</v>
      </c>
      <c r="K24">
        <v>-4.8621539075525189E-2</v>
      </c>
      <c r="L24">
        <v>1.1806377439511631</v>
      </c>
    </row>
    <row r="25" spans="1:12" s="58" customFormat="1">
      <c r="A25" t="s">
        <v>317</v>
      </c>
      <c r="B25" t="s">
        <v>301</v>
      </c>
      <c r="C25">
        <v>48011</v>
      </c>
      <c r="D25" t="s">
        <v>164</v>
      </c>
      <c r="E25">
        <v>327</v>
      </c>
      <c r="F25" t="s">
        <v>73</v>
      </c>
      <c r="G25" t="s">
        <v>72</v>
      </c>
      <c r="H25">
        <v>190</v>
      </c>
      <c r="I25">
        <v>0.46221373107610819</v>
      </c>
      <c r="J25">
        <v>1.198588796891684E-2</v>
      </c>
      <c r="K25">
        <v>0.26024746631079398</v>
      </c>
      <c r="L25">
        <v>1.022195420159989</v>
      </c>
    </row>
    <row r="26" spans="1:12" s="58" customFormat="1">
      <c r="A26" t="s">
        <v>317</v>
      </c>
      <c r="B26" t="s">
        <v>322</v>
      </c>
      <c r="C26">
        <v>48013</v>
      </c>
      <c r="D26" t="s">
        <v>164</v>
      </c>
      <c r="E26">
        <v>327</v>
      </c>
      <c r="F26" t="s">
        <v>73</v>
      </c>
      <c r="G26" t="s">
        <v>69</v>
      </c>
      <c r="H26">
        <v>109</v>
      </c>
      <c r="I26">
        <v>0.48017549735878262</v>
      </c>
      <c r="J26">
        <v>1.120806873742587E-2</v>
      </c>
      <c r="K26">
        <v>3.7158325825912511E-2</v>
      </c>
      <c r="L26">
        <v>0.78506531460015383</v>
      </c>
    </row>
    <row r="27" spans="1:12" s="58" customFormat="1">
      <c r="A27" t="s">
        <v>317</v>
      </c>
      <c r="B27" t="s">
        <v>322</v>
      </c>
      <c r="C27">
        <v>48013</v>
      </c>
      <c r="D27" t="s">
        <v>164</v>
      </c>
      <c r="E27">
        <v>327</v>
      </c>
      <c r="F27" t="s">
        <v>73</v>
      </c>
      <c r="G27" t="s">
        <v>70</v>
      </c>
      <c r="H27">
        <v>109</v>
      </c>
      <c r="I27">
        <v>1.024696456664159</v>
      </c>
      <c r="J27">
        <v>1.6256221523708939E-2</v>
      </c>
      <c r="K27">
        <v>0.58821858048975584</v>
      </c>
      <c r="L27">
        <v>1.486739151001168</v>
      </c>
    </row>
    <row r="28" spans="1:12" s="58" customFormat="1">
      <c r="A28" t="s">
        <v>317</v>
      </c>
      <c r="B28" t="s">
        <v>322</v>
      </c>
      <c r="C28">
        <v>48013</v>
      </c>
      <c r="D28" t="s">
        <v>164</v>
      </c>
      <c r="E28">
        <v>327</v>
      </c>
      <c r="F28" t="s">
        <v>73</v>
      </c>
      <c r="G28" t="s">
        <v>71</v>
      </c>
      <c r="H28">
        <v>68</v>
      </c>
      <c r="I28">
        <v>0.51628953955880696</v>
      </c>
      <c r="J28">
        <v>3.7485570481665002E-2</v>
      </c>
      <c r="K28">
        <v>-6.408788317616525E-4</v>
      </c>
      <c r="L28">
        <v>1.385303697875184</v>
      </c>
    </row>
    <row r="29" spans="1:12" s="58" customFormat="1">
      <c r="A29" t="s">
        <v>317</v>
      </c>
      <c r="B29" t="s">
        <v>322</v>
      </c>
      <c r="C29">
        <v>48013</v>
      </c>
      <c r="D29" t="s">
        <v>164</v>
      </c>
      <c r="E29">
        <v>327</v>
      </c>
      <c r="F29" t="s">
        <v>73</v>
      </c>
      <c r="G29" t="s">
        <v>72</v>
      </c>
      <c r="H29">
        <v>68</v>
      </c>
      <c r="I29">
        <v>0.84169344253387368</v>
      </c>
      <c r="J29">
        <v>2.1233006895140079E-2</v>
      </c>
      <c r="K29">
        <v>0.42285038319050061</v>
      </c>
      <c r="L29">
        <v>1.2562473168784309</v>
      </c>
    </row>
    <row r="30" spans="1:12" s="58" customFormat="1">
      <c r="A30" t="s">
        <v>317</v>
      </c>
      <c r="B30" t="s">
        <v>323</v>
      </c>
      <c r="C30">
        <v>48015</v>
      </c>
      <c r="D30" t="s">
        <v>164</v>
      </c>
      <c r="E30">
        <v>327</v>
      </c>
      <c r="F30" t="s">
        <v>73</v>
      </c>
      <c r="G30" t="s">
        <v>69</v>
      </c>
      <c r="H30">
        <v>119</v>
      </c>
      <c r="I30">
        <v>0.90996998738810553</v>
      </c>
      <c r="J30">
        <v>1.9767438065146008E-2</v>
      </c>
      <c r="K30">
        <v>0.54477434060861452</v>
      </c>
      <c r="L30">
        <v>1.802294715279845</v>
      </c>
    </row>
    <row r="31" spans="1:12" s="58" customFormat="1">
      <c r="A31" t="s">
        <v>317</v>
      </c>
      <c r="B31" t="s">
        <v>323</v>
      </c>
      <c r="C31">
        <v>48015</v>
      </c>
      <c r="D31" t="s">
        <v>164</v>
      </c>
      <c r="E31">
        <v>327</v>
      </c>
      <c r="F31" t="s">
        <v>73</v>
      </c>
      <c r="G31" t="s">
        <v>70</v>
      </c>
      <c r="H31">
        <v>119</v>
      </c>
      <c r="I31">
        <v>1.668560733828192</v>
      </c>
      <c r="J31">
        <v>1.93006471550791E-2</v>
      </c>
      <c r="K31">
        <v>1.3431616368423189</v>
      </c>
      <c r="L31">
        <v>2.399186287688829</v>
      </c>
    </row>
    <row r="32" spans="1:12" s="58" customFormat="1">
      <c r="A32" t="s">
        <v>317</v>
      </c>
      <c r="B32" t="s">
        <v>323</v>
      </c>
      <c r="C32">
        <v>48015</v>
      </c>
      <c r="D32" t="s">
        <v>164</v>
      </c>
      <c r="E32">
        <v>327</v>
      </c>
      <c r="F32" t="s">
        <v>73</v>
      </c>
      <c r="G32" t="s">
        <v>71</v>
      </c>
      <c r="H32">
        <v>154</v>
      </c>
      <c r="I32">
        <v>0.5591340503818174</v>
      </c>
      <c r="J32">
        <v>1.252720426170752E-2</v>
      </c>
      <c r="K32">
        <v>2.4431589768893841E-2</v>
      </c>
      <c r="L32">
        <v>1.0065433344267389</v>
      </c>
    </row>
    <row r="33" spans="1:12" s="58" customFormat="1">
      <c r="A33" t="s">
        <v>317</v>
      </c>
      <c r="B33" t="s">
        <v>323</v>
      </c>
      <c r="C33">
        <v>48015</v>
      </c>
      <c r="D33" t="s">
        <v>164</v>
      </c>
      <c r="E33">
        <v>327</v>
      </c>
      <c r="F33" t="s">
        <v>73</v>
      </c>
      <c r="G33" t="s">
        <v>72</v>
      </c>
      <c r="H33">
        <v>154</v>
      </c>
      <c r="I33">
        <v>1.1129002820475431</v>
      </c>
      <c r="J33">
        <v>2.5522610643425529E-2</v>
      </c>
      <c r="K33">
        <v>0.67105624364455596</v>
      </c>
      <c r="L33">
        <v>2.2096977779703808</v>
      </c>
    </row>
    <row r="34" spans="1:12" s="58" customFormat="1">
      <c r="A34" t="s">
        <v>317</v>
      </c>
      <c r="B34" t="s">
        <v>324</v>
      </c>
      <c r="C34">
        <v>48017</v>
      </c>
      <c r="D34" t="s">
        <v>164</v>
      </c>
      <c r="E34">
        <v>327</v>
      </c>
      <c r="F34" t="s">
        <v>73</v>
      </c>
      <c r="G34" t="s">
        <v>69</v>
      </c>
      <c r="H34">
        <v>195</v>
      </c>
      <c r="I34">
        <v>0.37422898384814102</v>
      </c>
      <c r="J34">
        <v>5.9469967657121026E-3</v>
      </c>
      <c r="K34">
        <v>0.14106576448854441</v>
      </c>
      <c r="L34">
        <v>0.69766760043726073</v>
      </c>
    </row>
    <row r="35" spans="1:12" s="58" customFormat="1">
      <c r="A35" t="s">
        <v>317</v>
      </c>
      <c r="B35" t="s">
        <v>324</v>
      </c>
      <c r="C35">
        <v>48017</v>
      </c>
      <c r="D35" t="s">
        <v>164</v>
      </c>
      <c r="E35">
        <v>327</v>
      </c>
      <c r="F35" t="s">
        <v>73</v>
      </c>
      <c r="G35" t="s">
        <v>70</v>
      </c>
      <c r="H35">
        <v>195</v>
      </c>
      <c r="I35">
        <v>0.71474010176245384</v>
      </c>
      <c r="J35">
        <v>7.6528002189304584E-3</v>
      </c>
      <c r="K35">
        <v>0.40695537600120979</v>
      </c>
      <c r="L35">
        <v>1.088855515064711</v>
      </c>
    </row>
    <row r="36" spans="1:12" s="58" customFormat="1">
      <c r="A36" t="s">
        <v>317</v>
      </c>
      <c r="B36" t="s">
        <v>324</v>
      </c>
      <c r="C36">
        <v>48017</v>
      </c>
      <c r="D36" t="s">
        <v>164</v>
      </c>
      <c r="E36">
        <v>327</v>
      </c>
      <c r="F36" t="s">
        <v>73</v>
      </c>
      <c r="G36" t="s">
        <v>71</v>
      </c>
      <c r="H36">
        <v>190</v>
      </c>
      <c r="I36">
        <v>0.34724154877535168</v>
      </c>
      <c r="J36">
        <v>1.8493527781304059E-2</v>
      </c>
      <c r="K36">
        <v>-4.8621539075525189E-2</v>
      </c>
      <c r="L36">
        <v>1.1806377439511631</v>
      </c>
    </row>
    <row r="37" spans="1:12" s="58" customFormat="1">
      <c r="A37" t="s">
        <v>317</v>
      </c>
      <c r="B37" t="s">
        <v>324</v>
      </c>
      <c r="C37">
        <v>48017</v>
      </c>
      <c r="D37" t="s">
        <v>164</v>
      </c>
      <c r="E37">
        <v>327</v>
      </c>
      <c r="F37" t="s">
        <v>73</v>
      </c>
      <c r="G37" t="s">
        <v>72</v>
      </c>
      <c r="H37">
        <v>190</v>
      </c>
      <c r="I37">
        <v>0.46221373107610819</v>
      </c>
      <c r="J37">
        <v>1.198588796891684E-2</v>
      </c>
      <c r="K37">
        <v>0.26024746631079398</v>
      </c>
      <c r="L37">
        <v>1.022195420159989</v>
      </c>
    </row>
    <row r="38" spans="1:12" s="58" customFormat="1">
      <c r="A38" t="s">
        <v>317</v>
      </c>
      <c r="B38" t="s">
        <v>325</v>
      </c>
      <c r="C38">
        <v>48019</v>
      </c>
      <c r="D38" t="s">
        <v>164</v>
      </c>
      <c r="E38">
        <v>327</v>
      </c>
      <c r="F38" t="s">
        <v>73</v>
      </c>
      <c r="G38" t="s">
        <v>69</v>
      </c>
      <c r="H38">
        <v>249</v>
      </c>
      <c r="I38">
        <v>0.50163180472234614</v>
      </c>
      <c r="J38">
        <v>8.2902843327691648E-3</v>
      </c>
      <c r="K38">
        <v>3.7158325825912511E-2</v>
      </c>
      <c r="L38">
        <v>0.84583005628630104</v>
      </c>
    </row>
    <row r="39" spans="1:12" s="58" customFormat="1">
      <c r="A39" t="s">
        <v>317</v>
      </c>
      <c r="B39" t="s">
        <v>325</v>
      </c>
      <c r="C39">
        <v>48019</v>
      </c>
      <c r="D39" t="s">
        <v>164</v>
      </c>
      <c r="E39">
        <v>327</v>
      </c>
      <c r="F39" t="s">
        <v>73</v>
      </c>
      <c r="G39" t="s">
        <v>70</v>
      </c>
      <c r="H39">
        <v>249</v>
      </c>
      <c r="I39">
        <v>1.1311172298420651</v>
      </c>
      <c r="J39">
        <v>1.4493539123830321E-2</v>
      </c>
      <c r="K39">
        <v>0.58821858048975584</v>
      </c>
      <c r="L39">
        <v>1.5536221109159629</v>
      </c>
    </row>
    <row r="40" spans="1:12" s="58" customFormat="1">
      <c r="A40" t="s">
        <v>317</v>
      </c>
      <c r="B40" t="s">
        <v>325</v>
      </c>
      <c r="C40">
        <v>48019</v>
      </c>
      <c r="D40" t="s">
        <v>164</v>
      </c>
      <c r="E40">
        <v>327</v>
      </c>
      <c r="F40" t="s">
        <v>73</v>
      </c>
      <c r="G40" t="s">
        <v>71</v>
      </c>
      <c r="H40">
        <v>334</v>
      </c>
      <c r="I40">
        <v>0.37795913740662851</v>
      </c>
      <c r="J40">
        <v>1.3624813064122471E-2</v>
      </c>
      <c r="K40">
        <v>-0.1163291864006188</v>
      </c>
      <c r="L40">
        <v>1.385303697875184</v>
      </c>
    </row>
    <row r="41" spans="1:12" s="58" customFormat="1">
      <c r="A41" t="s">
        <v>317</v>
      </c>
      <c r="B41" t="s">
        <v>325</v>
      </c>
      <c r="C41">
        <v>48019</v>
      </c>
      <c r="D41" t="s">
        <v>164</v>
      </c>
      <c r="E41">
        <v>327</v>
      </c>
      <c r="F41" t="s">
        <v>73</v>
      </c>
      <c r="G41" t="s">
        <v>72</v>
      </c>
      <c r="H41">
        <v>334</v>
      </c>
      <c r="I41">
        <v>0.79233482435605984</v>
      </c>
      <c r="J41">
        <v>9.775372203908804E-3</v>
      </c>
      <c r="K41">
        <v>0.35301356549946977</v>
      </c>
      <c r="L41">
        <v>1.3477575371624551</v>
      </c>
    </row>
    <row r="42" spans="1:12" s="58" customFormat="1">
      <c r="A42" t="s">
        <v>317</v>
      </c>
      <c r="B42" t="s">
        <v>326</v>
      </c>
      <c r="C42">
        <v>48021</v>
      </c>
      <c r="D42" t="s">
        <v>164</v>
      </c>
      <c r="E42">
        <v>327</v>
      </c>
      <c r="F42" t="s">
        <v>73</v>
      </c>
      <c r="G42" t="s">
        <v>69</v>
      </c>
      <c r="H42">
        <v>21</v>
      </c>
      <c r="I42">
        <v>1.2028712264717969</v>
      </c>
      <c r="J42">
        <v>7.0475098875897341E-2</v>
      </c>
      <c r="K42">
        <v>0.3568398880663754</v>
      </c>
      <c r="L42">
        <v>1.913210810433341</v>
      </c>
    </row>
    <row r="43" spans="1:12" s="58" customFormat="1">
      <c r="A43" t="s">
        <v>317</v>
      </c>
      <c r="B43" t="s">
        <v>326</v>
      </c>
      <c r="C43">
        <v>48021</v>
      </c>
      <c r="D43" t="s">
        <v>164</v>
      </c>
      <c r="E43">
        <v>327</v>
      </c>
      <c r="F43" t="s">
        <v>73</v>
      </c>
      <c r="G43" t="s">
        <v>70</v>
      </c>
      <c r="H43">
        <v>21</v>
      </c>
      <c r="I43">
        <v>1.5703282912257071</v>
      </c>
      <c r="J43">
        <v>6.796367415280713E-2</v>
      </c>
      <c r="K43">
        <v>1.006461414272724</v>
      </c>
      <c r="L43">
        <v>2.3381132739999728</v>
      </c>
    </row>
    <row r="44" spans="1:12" s="58" customFormat="1">
      <c r="A44" t="s">
        <v>317</v>
      </c>
      <c r="B44" t="s">
        <v>326</v>
      </c>
      <c r="C44">
        <v>48021</v>
      </c>
      <c r="D44" t="s">
        <v>164</v>
      </c>
      <c r="E44">
        <v>327</v>
      </c>
      <c r="F44" t="s">
        <v>73</v>
      </c>
      <c r="G44" t="s">
        <v>71</v>
      </c>
      <c r="H44">
        <v>22</v>
      </c>
      <c r="I44">
        <v>0.51080189350021754</v>
      </c>
      <c r="J44">
        <v>3.687668239344255E-2</v>
      </c>
      <c r="K44">
        <v>-4.4904023491906787E-2</v>
      </c>
      <c r="L44">
        <v>0.81121606868860341</v>
      </c>
    </row>
    <row r="45" spans="1:12" s="58" customFormat="1">
      <c r="A45" t="s">
        <v>317</v>
      </c>
      <c r="B45" t="s">
        <v>326</v>
      </c>
      <c r="C45">
        <v>48021</v>
      </c>
      <c r="D45" t="s">
        <v>164</v>
      </c>
      <c r="E45">
        <v>327</v>
      </c>
      <c r="F45" t="s">
        <v>73</v>
      </c>
      <c r="G45" t="s">
        <v>72</v>
      </c>
      <c r="H45">
        <v>22</v>
      </c>
      <c r="I45">
        <v>1.1035640682627239</v>
      </c>
      <c r="J45">
        <v>5.3550434244337523E-2</v>
      </c>
      <c r="K45">
        <v>0.44388432536746891</v>
      </c>
      <c r="L45">
        <v>1.6578433196205791</v>
      </c>
    </row>
    <row r="46" spans="1:12" s="58" customFormat="1">
      <c r="A46" t="s">
        <v>317</v>
      </c>
      <c r="B46" t="s">
        <v>327</v>
      </c>
      <c r="C46">
        <v>48023</v>
      </c>
      <c r="D46" t="s">
        <v>164</v>
      </c>
      <c r="E46">
        <v>327</v>
      </c>
      <c r="F46" t="s">
        <v>73</v>
      </c>
      <c r="G46" t="s">
        <v>69</v>
      </c>
      <c r="H46">
        <v>119</v>
      </c>
      <c r="I46">
        <v>0.39167624014577529</v>
      </c>
      <c r="J46">
        <v>1.061112015714185E-2</v>
      </c>
      <c r="K46">
        <v>5.1308438943748071E-2</v>
      </c>
      <c r="L46">
        <v>0.82080533357996599</v>
      </c>
    </row>
    <row r="47" spans="1:12" s="58" customFormat="1">
      <c r="A47" t="s">
        <v>317</v>
      </c>
      <c r="B47" t="s">
        <v>327</v>
      </c>
      <c r="C47">
        <v>48023</v>
      </c>
      <c r="D47" t="s">
        <v>164</v>
      </c>
      <c r="E47">
        <v>327</v>
      </c>
      <c r="F47" t="s">
        <v>73</v>
      </c>
      <c r="G47" t="s">
        <v>70</v>
      </c>
      <c r="H47">
        <v>119</v>
      </c>
      <c r="I47">
        <v>0.89850532291485941</v>
      </c>
      <c r="J47">
        <v>1.1294618217382091E-2</v>
      </c>
      <c r="K47">
        <v>0.44629654445262312</v>
      </c>
      <c r="L47">
        <v>1.2169763141791621</v>
      </c>
    </row>
    <row r="48" spans="1:12" s="58" customFormat="1">
      <c r="A48" t="s">
        <v>317</v>
      </c>
      <c r="B48" t="s">
        <v>327</v>
      </c>
      <c r="C48">
        <v>48023</v>
      </c>
      <c r="D48" t="s">
        <v>164</v>
      </c>
      <c r="E48">
        <v>327</v>
      </c>
      <c r="F48" t="s">
        <v>73</v>
      </c>
      <c r="G48" t="s">
        <v>71</v>
      </c>
      <c r="H48">
        <v>249</v>
      </c>
      <c r="I48">
        <v>0.28856575174867549</v>
      </c>
      <c r="J48">
        <v>1.027968709653059E-2</v>
      </c>
      <c r="K48">
        <v>-0.1224954737954322</v>
      </c>
      <c r="L48">
        <v>1.0352498882124599</v>
      </c>
    </row>
    <row r="49" spans="1:12" s="58" customFormat="1">
      <c r="A49" t="s">
        <v>317</v>
      </c>
      <c r="B49" t="s">
        <v>327</v>
      </c>
      <c r="C49">
        <v>48023</v>
      </c>
      <c r="D49" t="s">
        <v>164</v>
      </c>
      <c r="E49">
        <v>327</v>
      </c>
      <c r="F49" t="s">
        <v>73</v>
      </c>
      <c r="G49" t="s">
        <v>72</v>
      </c>
      <c r="H49">
        <v>249</v>
      </c>
      <c r="I49">
        <v>0.80677227464604262</v>
      </c>
      <c r="J49">
        <v>1.223728728849135E-2</v>
      </c>
      <c r="K49">
        <v>0.34486932263383507</v>
      </c>
      <c r="L49">
        <v>1.6248826764337869</v>
      </c>
    </row>
    <row r="50" spans="1:12" s="58" customFormat="1">
      <c r="A50" t="s">
        <v>317</v>
      </c>
      <c r="B50" t="s">
        <v>328</v>
      </c>
      <c r="C50">
        <v>48025</v>
      </c>
      <c r="D50" t="s">
        <v>164</v>
      </c>
      <c r="E50">
        <v>327</v>
      </c>
      <c r="F50" t="s">
        <v>73</v>
      </c>
      <c r="G50" t="s">
        <v>69</v>
      </c>
      <c r="H50">
        <v>109</v>
      </c>
      <c r="I50">
        <v>0.48017549735878262</v>
      </c>
      <c r="J50">
        <v>1.120806873742587E-2</v>
      </c>
      <c r="K50">
        <v>3.7158325825912511E-2</v>
      </c>
      <c r="L50">
        <v>0.78506531460015383</v>
      </c>
    </row>
    <row r="51" spans="1:12" s="58" customFormat="1">
      <c r="A51" t="s">
        <v>317</v>
      </c>
      <c r="B51" t="s">
        <v>328</v>
      </c>
      <c r="C51">
        <v>48025</v>
      </c>
      <c r="D51" t="s">
        <v>164</v>
      </c>
      <c r="E51">
        <v>327</v>
      </c>
      <c r="F51" t="s">
        <v>73</v>
      </c>
      <c r="G51" t="s">
        <v>70</v>
      </c>
      <c r="H51">
        <v>109</v>
      </c>
      <c r="I51">
        <v>1.024696456664159</v>
      </c>
      <c r="J51">
        <v>1.6256221523708939E-2</v>
      </c>
      <c r="K51">
        <v>0.58821858048975584</v>
      </c>
      <c r="L51">
        <v>1.486739151001168</v>
      </c>
    </row>
    <row r="52" spans="1:12" s="58" customFormat="1">
      <c r="A52" t="s">
        <v>317</v>
      </c>
      <c r="B52" t="s">
        <v>328</v>
      </c>
      <c r="C52">
        <v>48025</v>
      </c>
      <c r="D52" t="s">
        <v>164</v>
      </c>
      <c r="E52">
        <v>327</v>
      </c>
      <c r="F52" t="s">
        <v>73</v>
      </c>
      <c r="G52" t="s">
        <v>71</v>
      </c>
      <c r="H52">
        <v>68</v>
      </c>
      <c r="I52">
        <v>0.51628953955880696</v>
      </c>
      <c r="J52">
        <v>3.7485570481665002E-2</v>
      </c>
      <c r="K52">
        <v>-6.408788317616525E-4</v>
      </c>
      <c r="L52">
        <v>1.385303697875184</v>
      </c>
    </row>
    <row r="53" spans="1:12" s="58" customFormat="1">
      <c r="A53" t="s">
        <v>317</v>
      </c>
      <c r="B53" t="s">
        <v>328</v>
      </c>
      <c r="C53">
        <v>48025</v>
      </c>
      <c r="D53" t="s">
        <v>164</v>
      </c>
      <c r="E53">
        <v>327</v>
      </c>
      <c r="F53" t="s">
        <v>73</v>
      </c>
      <c r="G53" t="s">
        <v>72</v>
      </c>
      <c r="H53">
        <v>68</v>
      </c>
      <c r="I53">
        <v>0.84169344253387368</v>
      </c>
      <c r="J53">
        <v>2.1233006895140079E-2</v>
      </c>
      <c r="K53">
        <v>0.42285038319050061</v>
      </c>
      <c r="L53">
        <v>1.2562473168784309</v>
      </c>
    </row>
    <row r="54" spans="1:12" s="58" customFormat="1">
      <c r="A54" t="s">
        <v>317</v>
      </c>
      <c r="B54" t="s">
        <v>329</v>
      </c>
      <c r="C54">
        <v>48027</v>
      </c>
      <c r="D54" t="s">
        <v>164</v>
      </c>
      <c r="E54">
        <v>327</v>
      </c>
      <c r="F54" t="s">
        <v>73</v>
      </c>
      <c r="G54" t="s">
        <v>69</v>
      </c>
      <c r="H54">
        <v>21</v>
      </c>
      <c r="I54">
        <v>1.2028712264717969</v>
      </c>
      <c r="J54">
        <v>7.0475098875897341E-2</v>
      </c>
      <c r="K54">
        <v>0.3568398880663754</v>
      </c>
      <c r="L54">
        <v>1.913210810433341</v>
      </c>
    </row>
    <row r="55" spans="1:12" s="58" customFormat="1">
      <c r="A55" t="s">
        <v>317</v>
      </c>
      <c r="B55" t="s">
        <v>329</v>
      </c>
      <c r="C55">
        <v>48027</v>
      </c>
      <c r="D55" t="s">
        <v>164</v>
      </c>
      <c r="E55">
        <v>327</v>
      </c>
      <c r="F55" t="s">
        <v>73</v>
      </c>
      <c r="G55" t="s">
        <v>70</v>
      </c>
      <c r="H55">
        <v>21</v>
      </c>
      <c r="I55">
        <v>1.5703282912257071</v>
      </c>
      <c r="J55">
        <v>6.796367415280713E-2</v>
      </c>
      <c r="K55">
        <v>1.006461414272724</v>
      </c>
      <c r="L55">
        <v>2.3381132739999728</v>
      </c>
    </row>
    <row r="56" spans="1:12" s="58" customFormat="1">
      <c r="A56" t="s">
        <v>317</v>
      </c>
      <c r="B56" t="s">
        <v>329</v>
      </c>
      <c r="C56">
        <v>48027</v>
      </c>
      <c r="D56" t="s">
        <v>164</v>
      </c>
      <c r="E56">
        <v>327</v>
      </c>
      <c r="F56" t="s">
        <v>73</v>
      </c>
      <c r="G56" t="s">
        <v>71</v>
      </c>
      <c r="H56">
        <v>321</v>
      </c>
      <c r="I56">
        <v>0.5070607270263493</v>
      </c>
      <c r="J56">
        <v>1.204490245418571E-2</v>
      </c>
      <c r="K56">
        <v>-9.0988461837847954E-3</v>
      </c>
      <c r="L56">
        <v>1.3825028540790989</v>
      </c>
    </row>
    <row r="57" spans="1:12" s="58" customFormat="1">
      <c r="A57" t="s">
        <v>317</v>
      </c>
      <c r="B57" t="s">
        <v>329</v>
      </c>
      <c r="C57">
        <v>48027</v>
      </c>
      <c r="D57" t="s">
        <v>164</v>
      </c>
      <c r="E57">
        <v>327</v>
      </c>
      <c r="F57" t="s">
        <v>73</v>
      </c>
      <c r="G57" t="s">
        <v>72</v>
      </c>
      <c r="H57">
        <v>321</v>
      </c>
      <c r="I57">
        <v>1.0031408388191649</v>
      </c>
      <c r="J57">
        <v>1.191258815570616E-2</v>
      </c>
      <c r="K57">
        <v>0.58580979561874613</v>
      </c>
      <c r="L57">
        <v>1.7519297118688419</v>
      </c>
    </row>
    <row r="58" spans="1:12" s="58" customFormat="1">
      <c r="A58" t="s">
        <v>317</v>
      </c>
      <c r="B58" t="s">
        <v>330</v>
      </c>
      <c r="C58">
        <v>48029</v>
      </c>
      <c r="D58" t="s">
        <v>164</v>
      </c>
      <c r="E58">
        <v>327</v>
      </c>
      <c r="F58" t="s">
        <v>73</v>
      </c>
      <c r="G58" t="s">
        <v>69</v>
      </c>
      <c r="H58">
        <v>21</v>
      </c>
      <c r="I58">
        <v>1.2028712264717969</v>
      </c>
      <c r="J58">
        <v>7.0475098875897341E-2</v>
      </c>
      <c r="K58">
        <v>0.3568398880663754</v>
      </c>
      <c r="L58">
        <v>1.913210810433341</v>
      </c>
    </row>
    <row r="59" spans="1:12" s="58" customFormat="1">
      <c r="A59" t="s">
        <v>317</v>
      </c>
      <c r="B59" t="s">
        <v>330</v>
      </c>
      <c r="C59">
        <v>48029</v>
      </c>
      <c r="D59" t="s">
        <v>164</v>
      </c>
      <c r="E59">
        <v>327</v>
      </c>
      <c r="F59" t="s">
        <v>73</v>
      </c>
      <c r="G59" t="s">
        <v>70</v>
      </c>
      <c r="H59">
        <v>21</v>
      </c>
      <c r="I59">
        <v>1.5703282912257071</v>
      </c>
      <c r="J59">
        <v>6.796367415280713E-2</v>
      </c>
      <c r="K59">
        <v>1.006461414272724</v>
      </c>
      <c r="L59">
        <v>2.3381132739999728</v>
      </c>
    </row>
    <row r="60" spans="1:12" s="58" customFormat="1">
      <c r="A60" t="s">
        <v>317</v>
      </c>
      <c r="B60" t="s">
        <v>330</v>
      </c>
      <c r="C60">
        <v>48029</v>
      </c>
      <c r="D60" t="s">
        <v>164</v>
      </c>
      <c r="E60">
        <v>327</v>
      </c>
      <c r="F60" t="s">
        <v>73</v>
      </c>
      <c r="G60" t="s">
        <v>71</v>
      </c>
      <c r="H60">
        <v>321</v>
      </c>
      <c r="I60">
        <v>0.5070607270263493</v>
      </c>
      <c r="J60">
        <v>1.204490245418571E-2</v>
      </c>
      <c r="K60">
        <v>-9.0988461837847954E-3</v>
      </c>
      <c r="L60">
        <v>1.3825028540790989</v>
      </c>
    </row>
    <row r="61" spans="1:12" s="58" customFormat="1">
      <c r="A61" t="s">
        <v>317</v>
      </c>
      <c r="B61" t="s">
        <v>330</v>
      </c>
      <c r="C61">
        <v>48029</v>
      </c>
      <c r="D61" t="s">
        <v>164</v>
      </c>
      <c r="E61">
        <v>327</v>
      </c>
      <c r="F61" t="s">
        <v>73</v>
      </c>
      <c r="G61" t="s">
        <v>72</v>
      </c>
      <c r="H61">
        <v>321</v>
      </c>
      <c r="I61">
        <v>1.0031408388191649</v>
      </c>
      <c r="J61">
        <v>1.191258815570616E-2</v>
      </c>
      <c r="K61">
        <v>0.58580979561874613</v>
      </c>
      <c r="L61">
        <v>1.7519297118688419</v>
      </c>
    </row>
    <row r="62" spans="1:12" s="58" customFormat="1">
      <c r="A62" t="s">
        <v>317</v>
      </c>
      <c r="B62" t="s">
        <v>331</v>
      </c>
      <c r="C62">
        <v>48031</v>
      </c>
      <c r="D62" t="s">
        <v>164</v>
      </c>
      <c r="E62">
        <v>327</v>
      </c>
      <c r="F62" t="s">
        <v>73</v>
      </c>
      <c r="G62" t="s">
        <v>69</v>
      </c>
      <c r="H62">
        <v>249</v>
      </c>
      <c r="I62">
        <v>0.50163180472234614</v>
      </c>
      <c r="J62">
        <v>8.2902843327691648E-3</v>
      </c>
      <c r="K62">
        <v>3.7158325825912511E-2</v>
      </c>
      <c r="L62">
        <v>0.84583005628630104</v>
      </c>
    </row>
    <row r="63" spans="1:12" s="58" customFormat="1">
      <c r="A63" t="s">
        <v>317</v>
      </c>
      <c r="B63" t="s">
        <v>331</v>
      </c>
      <c r="C63">
        <v>48031</v>
      </c>
      <c r="D63" t="s">
        <v>164</v>
      </c>
      <c r="E63">
        <v>327</v>
      </c>
      <c r="F63" t="s">
        <v>73</v>
      </c>
      <c r="G63" t="s">
        <v>70</v>
      </c>
      <c r="H63">
        <v>249</v>
      </c>
      <c r="I63">
        <v>1.1311172298420651</v>
      </c>
      <c r="J63">
        <v>1.4493539123830321E-2</v>
      </c>
      <c r="K63">
        <v>0.58821858048975584</v>
      </c>
      <c r="L63">
        <v>1.5536221109159629</v>
      </c>
    </row>
    <row r="64" spans="1:12" s="58" customFormat="1">
      <c r="A64" t="s">
        <v>317</v>
      </c>
      <c r="B64" t="s">
        <v>331</v>
      </c>
      <c r="C64">
        <v>48031</v>
      </c>
      <c r="D64" t="s">
        <v>164</v>
      </c>
      <c r="E64">
        <v>327</v>
      </c>
      <c r="F64" t="s">
        <v>73</v>
      </c>
      <c r="G64" t="s">
        <v>71</v>
      </c>
      <c r="H64">
        <v>334</v>
      </c>
      <c r="I64">
        <v>0.37795913740662851</v>
      </c>
      <c r="J64">
        <v>1.3624813064122471E-2</v>
      </c>
      <c r="K64">
        <v>-0.1163291864006188</v>
      </c>
      <c r="L64">
        <v>1.385303697875184</v>
      </c>
    </row>
    <row r="65" spans="1:12" s="58" customFormat="1">
      <c r="A65" t="s">
        <v>317</v>
      </c>
      <c r="B65" t="s">
        <v>331</v>
      </c>
      <c r="C65">
        <v>48031</v>
      </c>
      <c r="D65" t="s">
        <v>164</v>
      </c>
      <c r="E65">
        <v>327</v>
      </c>
      <c r="F65" t="s">
        <v>73</v>
      </c>
      <c r="G65" t="s">
        <v>72</v>
      </c>
      <c r="H65">
        <v>334</v>
      </c>
      <c r="I65">
        <v>0.79233482435605984</v>
      </c>
      <c r="J65">
        <v>9.775372203908804E-3</v>
      </c>
      <c r="K65">
        <v>0.35301356549946977</v>
      </c>
      <c r="L65">
        <v>1.3477575371624551</v>
      </c>
    </row>
    <row r="66" spans="1:12" s="58" customFormat="1">
      <c r="A66" t="s">
        <v>317</v>
      </c>
      <c r="B66" t="s">
        <v>332</v>
      </c>
      <c r="C66">
        <v>48033</v>
      </c>
      <c r="D66" t="s">
        <v>164</v>
      </c>
      <c r="E66">
        <v>327</v>
      </c>
      <c r="F66" t="s">
        <v>73</v>
      </c>
      <c r="G66" t="s">
        <v>69</v>
      </c>
      <c r="H66">
        <v>109</v>
      </c>
      <c r="I66">
        <v>0.38770003913411072</v>
      </c>
      <c r="J66">
        <v>6.592890641670901E-3</v>
      </c>
      <c r="K66">
        <v>0.13151234889985119</v>
      </c>
      <c r="L66">
        <v>0.61978208968703663</v>
      </c>
    </row>
    <row r="67" spans="1:12" s="58" customFormat="1">
      <c r="A67" t="s">
        <v>317</v>
      </c>
      <c r="B67" t="s">
        <v>332</v>
      </c>
      <c r="C67">
        <v>48033</v>
      </c>
      <c r="D67" t="s">
        <v>164</v>
      </c>
      <c r="E67">
        <v>327</v>
      </c>
      <c r="F67" t="s">
        <v>73</v>
      </c>
      <c r="G67" t="s">
        <v>70</v>
      </c>
      <c r="H67">
        <v>109</v>
      </c>
      <c r="I67">
        <v>0.89976426981639823</v>
      </c>
      <c r="J67">
        <v>9.8514729080094038E-3</v>
      </c>
      <c r="K67">
        <v>0.49505537319171983</v>
      </c>
      <c r="L67">
        <v>1.250391638480451</v>
      </c>
    </row>
    <row r="68" spans="1:12" s="58" customFormat="1">
      <c r="A68" t="s">
        <v>317</v>
      </c>
      <c r="B68" t="s">
        <v>332</v>
      </c>
      <c r="C68">
        <v>48033</v>
      </c>
      <c r="D68" t="s">
        <v>164</v>
      </c>
      <c r="E68">
        <v>327</v>
      </c>
      <c r="F68" t="s">
        <v>73</v>
      </c>
      <c r="G68" t="s">
        <v>71</v>
      </c>
      <c r="H68">
        <v>185</v>
      </c>
      <c r="I68">
        <v>0.22298897159814651</v>
      </c>
      <c r="J68">
        <v>9.1106681542688292E-3</v>
      </c>
      <c r="K68">
        <v>-8.7329276576973095E-3</v>
      </c>
      <c r="L68">
        <v>0.68817007199107438</v>
      </c>
    </row>
    <row r="69" spans="1:12" s="58" customFormat="1">
      <c r="A69" t="s">
        <v>317</v>
      </c>
      <c r="B69" t="s">
        <v>332</v>
      </c>
      <c r="C69">
        <v>48033</v>
      </c>
      <c r="D69" t="s">
        <v>164</v>
      </c>
      <c r="E69">
        <v>327</v>
      </c>
      <c r="F69" t="s">
        <v>73</v>
      </c>
      <c r="G69" t="s">
        <v>72</v>
      </c>
      <c r="H69">
        <v>185</v>
      </c>
      <c r="I69">
        <v>0.63313099784362803</v>
      </c>
      <c r="J69">
        <v>1.115294804621075E-2</v>
      </c>
      <c r="K69">
        <v>0.36447829660114911</v>
      </c>
      <c r="L69">
        <v>1.1033250185404631</v>
      </c>
    </row>
    <row r="70" spans="1:12" s="58" customFormat="1">
      <c r="A70" t="s">
        <v>317</v>
      </c>
      <c r="B70" t="s">
        <v>333</v>
      </c>
      <c r="C70">
        <v>48035</v>
      </c>
      <c r="D70" t="s">
        <v>164</v>
      </c>
      <c r="E70">
        <v>327</v>
      </c>
      <c r="F70" t="s">
        <v>73</v>
      </c>
      <c r="G70" t="s">
        <v>69</v>
      </c>
      <c r="H70">
        <v>21</v>
      </c>
      <c r="I70">
        <v>1.2028712264717969</v>
      </c>
      <c r="J70">
        <v>7.0475098875897341E-2</v>
      </c>
      <c r="K70">
        <v>0.3568398880663754</v>
      </c>
      <c r="L70">
        <v>1.913210810433341</v>
      </c>
    </row>
    <row r="71" spans="1:12" s="58" customFormat="1">
      <c r="A71" t="s">
        <v>317</v>
      </c>
      <c r="B71" t="s">
        <v>333</v>
      </c>
      <c r="C71">
        <v>48035</v>
      </c>
      <c r="D71" t="s">
        <v>164</v>
      </c>
      <c r="E71">
        <v>327</v>
      </c>
      <c r="F71" t="s">
        <v>73</v>
      </c>
      <c r="G71" t="s">
        <v>70</v>
      </c>
      <c r="H71">
        <v>21</v>
      </c>
      <c r="I71">
        <v>1.5703282912257071</v>
      </c>
      <c r="J71">
        <v>6.796367415280713E-2</v>
      </c>
      <c r="K71">
        <v>1.006461414272724</v>
      </c>
      <c r="L71">
        <v>2.3381132739999728</v>
      </c>
    </row>
    <row r="72" spans="1:12" s="58" customFormat="1">
      <c r="A72" t="s">
        <v>317</v>
      </c>
      <c r="B72" t="s">
        <v>333</v>
      </c>
      <c r="C72">
        <v>48035</v>
      </c>
      <c r="D72" t="s">
        <v>164</v>
      </c>
      <c r="E72">
        <v>327</v>
      </c>
      <c r="F72" t="s">
        <v>73</v>
      </c>
      <c r="G72" t="s">
        <v>71</v>
      </c>
      <c r="H72">
        <v>73</v>
      </c>
      <c r="I72">
        <v>0.45957082147236628</v>
      </c>
      <c r="J72">
        <v>2.495640343786126E-2</v>
      </c>
      <c r="K72">
        <v>-1.218310551971361E-2</v>
      </c>
      <c r="L72">
        <v>1.1723403518057709</v>
      </c>
    </row>
    <row r="73" spans="1:12" s="58" customFormat="1">
      <c r="A73" t="s">
        <v>317</v>
      </c>
      <c r="B73" t="s">
        <v>333</v>
      </c>
      <c r="C73">
        <v>48035</v>
      </c>
      <c r="D73" t="s">
        <v>164</v>
      </c>
      <c r="E73">
        <v>327</v>
      </c>
      <c r="F73" t="s">
        <v>73</v>
      </c>
      <c r="G73" t="s">
        <v>72</v>
      </c>
      <c r="H73">
        <v>73</v>
      </c>
      <c r="I73">
        <v>0.9465651510247346</v>
      </c>
      <c r="J73">
        <v>1.993100070912027E-2</v>
      </c>
      <c r="K73">
        <v>0.59417572980978206</v>
      </c>
      <c r="L73">
        <v>1.3765557325558511</v>
      </c>
    </row>
    <row r="74" spans="1:12" s="58" customFormat="1">
      <c r="A74" t="s">
        <v>317</v>
      </c>
      <c r="B74" t="s">
        <v>334</v>
      </c>
      <c r="C74">
        <v>48037</v>
      </c>
      <c r="D74" t="s">
        <v>164</v>
      </c>
      <c r="E74">
        <v>327</v>
      </c>
      <c r="F74" t="s">
        <v>73</v>
      </c>
      <c r="G74" t="s">
        <v>69</v>
      </c>
      <c r="H74">
        <v>385</v>
      </c>
      <c r="I74">
        <v>0.92735486279728208</v>
      </c>
      <c r="J74">
        <v>1.219984354512431E-2</v>
      </c>
      <c r="K74">
        <v>0.44460568252012178</v>
      </c>
      <c r="L74">
        <v>1.659308148801504</v>
      </c>
    </row>
    <row r="75" spans="1:12" s="58" customFormat="1">
      <c r="A75" t="s">
        <v>317</v>
      </c>
      <c r="B75" t="s">
        <v>334</v>
      </c>
      <c r="C75">
        <v>48037</v>
      </c>
      <c r="D75" t="s">
        <v>164</v>
      </c>
      <c r="E75">
        <v>327</v>
      </c>
      <c r="F75" t="s">
        <v>73</v>
      </c>
      <c r="G75" t="s">
        <v>70</v>
      </c>
      <c r="H75">
        <v>385</v>
      </c>
      <c r="I75">
        <v>1.4971805721239519</v>
      </c>
      <c r="J75">
        <v>8.6440796596808835E-3</v>
      </c>
      <c r="K75">
        <v>0.89073431730731656</v>
      </c>
      <c r="L75">
        <v>2.209610107884413</v>
      </c>
    </row>
    <row r="76" spans="1:12" s="58" customFormat="1">
      <c r="A76" t="s">
        <v>317</v>
      </c>
      <c r="B76" t="s">
        <v>334</v>
      </c>
      <c r="C76">
        <v>48037</v>
      </c>
      <c r="D76" t="s">
        <v>164</v>
      </c>
      <c r="E76">
        <v>327</v>
      </c>
      <c r="F76" t="s">
        <v>73</v>
      </c>
      <c r="G76" t="s">
        <v>71</v>
      </c>
      <c r="H76">
        <v>615</v>
      </c>
      <c r="I76">
        <v>0.53872673856175868</v>
      </c>
      <c r="J76">
        <v>1.0877365517290931E-2</v>
      </c>
      <c r="K76">
        <v>-0.1235751503641989</v>
      </c>
      <c r="L76">
        <v>1.9478451720911221</v>
      </c>
    </row>
    <row r="77" spans="1:12" s="58" customFormat="1">
      <c r="A77" t="s">
        <v>317</v>
      </c>
      <c r="B77" t="s">
        <v>334</v>
      </c>
      <c r="C77">
        <v>48037</v>
      </c>
      <c r="D77" t="s">
        <v>164</v>
      </c>
      <c r="E77">
        <v>327</v>
      </c>
      <c r="F77" t="s">
        <v>73</v>
      </c>
      <c r="G77" t="s">
        <v>72</v>
      </c>
      <c r="H77">
        <v>615</v>
      </c>
      <c r="I77">
        <v>1.0762860990778189</v>
      </c>
      <c r="J77">
        <v>1.024740910346574E-2</v>
      </c>
      <c r="K77">
        <v>0.58495682710647545</v>
      </c>
      <c r="L77">
        <v>2.6388210611843048</v>
      </c>
    </row>
    <row r="78" spans="1:12" s="58" customFormat="1">
      <c r="A78" t="s">
        <v>317</v>
      </c>
      <c r="B78" t="s">
        <v>335</v>
      </c>
      <c r="C78">
        <v>48039</v>
      </c>
      <c r="D78" t="s">
        <v>164</v>
      </c>
      <c r="E78">
        <v>327</v>
      </c>
      <c r="F78" t="s">
        <v>73</v>
      </c>
      <c r="G78" t="s">
        <v>69</v>
      </c>
      <c r="H78">
        <v>119</v>
      </c>
      <c r="I78">
        <v>0.90996998738810553</v>
      </c>
      <c r="J78">
        <v>1.9767438065146008E-2</v>
      </c>
      <c r="K78">
        <v>0.54477434060861452</v>
      </c>
      <c r="L78">
        <v>1.802294715279845</v>
      </c>
    </row>
    <row r="79" spans="1:12" s="58" customFormat="1">
      <c r="A79" t="s">
        <v>317</v>
      </c>
      <c r="B79" t="s">
        <v>335</v>
      </c>
      <c r="C79">
        <v>48039</v>
      </c>
      <c r="D79" t="s">
        <v>164</v>
      </c>
      <c r="E79">
        <v>327</v>
      </c>
      <c r="F79" t="s">
        <v>73</v>
      </c>
      <c r="G79" t="s">
        <v>70</v>
      </c>
      <c r="H79">
        <v>119</v>
      </c>
      <c r="I79">
        <v>1.668560733828192</v>
      </c>
      <c r="J79">
        <v>1.93006471550791E-2</v>
      </c>
      <c r="K79">
        <v>1.3431616368423189</v>
      </c>
      <c r="L79">
        <v>2.399186287688829</v>
      </c>
    </row>
    <row r="80" spans="1:12" s="58" customFormat="1">
      <c r="A80" t="s">
        <v>317</v>
      </c>
      <c r="B80" t="s">
        <v>335</v>
      </c>
      <c r="C80">
        <v>48039</v>
      </c>
      <c r="D80" t="s">
        <v>164</v>
      </c>
      <c r="E80">
        <v>327</v>
      </c>
      <c r="F80" t="s">
        <v>73</v>
      </c>
      <c r="G80" t="s">
        <v>71</v>
      </c>
      <c r="H80">
        <v>154</v>
      </c>
      <c r="I80">
        <v>0.5591340503818174</v>
      </c>
      <c r="J80">
        <v>1.252720426170752E-2</v>
      </c>
      <c r="K80">
        <v>2.4431589768893841E-2</v>
      </c>
      <c r="L80">
        <v>1.0065433344267389</v>
      </c>
    </row>
    <row r="81" spans="1:12" s="58" customFormat="1">
      <c r="A81" t="s">
        <v>317</v>
      </c>
      <c r="B81" t="s">
        <v>335</v>
      </c>
      <c r="C81">
        <v>48039</v>
      </c>
      <c r="D81" t="s">
        <v>164</v>
      </c>
      <c r="E81">
        <v>327</v>
      </c>
      <c r="F81" t="s">
        <v>73</v>
      </c>
      <c r="G81" t="s">
        <v>72</v>
      </c>
      <c r="H81">
        <v>154</v>
      </c>
      <c r="I81">
        <v>1.1129002820475431</v>
      </c>
      <c r="J81">
        <v>2.5522610643425529E-2</v>
      </c>
      <c r="K81">
        <v>0.67105624364455596</v>
      </c>
      <c r="L81">
        <v>2.2096977779703808</v>
      </c>
    </row>
    <row r="82" spans="1:12" s="58" customFormat="1">
      <c r="A82" t="s">
        <v>317</v>
      </c>
      <c r="B82" t="s">
        <v>336</v>
      </c>
      <c r="C82">
        <v>48041</v>
      </c>
      <c r="D82" t="s">
        <v>164</v>
      </c>
      <c r="E82">
        <v>327</v>
      </c>
      <c r="F82" t="s">
        <v>73</v>
      </c>
      <c r="G82" t="s">
        <v>69</v>
      </c>
      <c r="H82">
        <v>21</v>
      </c>
      <c r="I82">
        <v>1.2028712264717969</v>
      </c>
      <c r="J82">
        <v>7.0475098875897341E-2</v>
      </c>
      <c r="K82">
        <v>0.3568398880663754</v>
      </c>
      <c r="L82">
        <v>1.913210810433341</v>
      </c>
    </row>
    <row r="83" spans="1:12" s="58" customFormat="1">
      <c r="A83" t="s">
        <v>317</v>
      </c>
      <c r="B83" t="s">
        <v>336</v>
      </c>
      <c r="C83">
        <v>48041</v>
      </c>
      <c r="D83" t="s">
        <v>164</v>
      </c>
      <c r="E83">
        <v>327</v>
      </c>
      <c r="F83" t="s">
        <v>73</v>
      </c>
      <c r="G83" t="s">
        <v>70</v>
      </c>
      <c r="H83">
        <v>21</v>
      </c>
      <c r="I83">
        <v>1.5703282912257071</v>
      </c>
      <c r="J83">
        <v>6.796367415280713E-2</v>
      </c>
      <c r="K83">
        <v>1.006461414272724</v>
      </c>
      <c r="L83">
        <v>2.3381132739999728</v>
      </c>
    </row>
    <row r="84" spans="1:12" s="58" customFormat="1">
      <c r="A84" t="s">
        <v>317</v>
      </c>
      <c r="B84" t="s">
        <v>336</v>
      </c>
      <c r="C84">
        <v>48041</v>
      </c>
      <c r="D84" t="s">
        <v>164</v>
      </c>
      <c r="E84">
        <v>327</v>
      </c>
      <c r="F84" t="s">
        <v>73</v>
      </c>
      <c r="G84" t="s">
        <v>71</v>
      </c>
      <c r="H84">
        <v>22</v>
      </c>
      <c r="I84">
        <v>0.51080189350021754</v>
      </c>
      <c r="J84">
        <v>3.687668239344255E-2</v>
      </c>
      <c r="K84">
        <v>-4.4904023491906787E-2</v>
      </c>
      <c r="L84">
        <v>0.81121606868860341</v>
      </c>
    </row>
    <row r="85" spans="1:12" s="58" customFormat="1">
      <c r="A85" t="s">
        <v>317</v>
      </c>
      <c r="B85" t="s">
        <v>336</v>
      </c>
      <c r="C85">
        <v>48041</v>
      </c>
      <c r="D85" t="s">
        <v>164</v>
      </c>
      <c r="E85">
        <v>327</v>
      </c>
      <c r="F85" t="s">
        <v>73</v>
      </c>
      <c r="G85" t="s">
        <v>72</v>
      </c>
      <c r="H85">
        <v>22</v>
      </c>
      <c r="I85">
        <v>1.1035640682627239</v>
      </c>
      <c r="J85">
        <v>5.3550434244337523E-2</v>
      </c>
      <c r="K85">
        <v>0.44388432536746891</v>
      </c>
      <c r="L85">
        <v>1.6578433196205791</v>
      </c>
    </row>
    <row r="86" spans="1:12" s="58" customFormat="1">
      <c r="A86" t="s">
        <v>317</v>
      </c>
      <c r="B86" t="s">
        <v>337</v>
      </c>
      <c r="C86">
        <v>48043</v>
      </c>
      <c r="D86" t="s">
        <v>164</v>
      </c>
      <c r="E86">
        <v>327</v>
      </c>
      <c r="F86" t="s">
        <v>73</v>
      </c>
      <c r="G86" t="s">
        <v>69</v>
      </c>
      <c r="H86">
        <v>389</v>
      </c>
      <c r="I86">
        <v>7.2571673675983966E-2</v>
      </c>
      <c r="J86">
        <v>1.041450242852273E-2</v>
      </c>
      <c r="K86">
        <v>-0.47387051952822062</v>
      </c>
      <c r="L86">
        <v>0.84357430149112533</v>
      </c>
    </row>
    <row r="87" spans="1:12" s="58" customFormat="1">
      <c r="A87" t="s">
        <v>317</v>
      </c>
      <c r="B87" t="s">
        <v>337</v>
      </c>
      <c r="C87">
        <v>48043</v>
      </c>
      <c r="D87" t="s">
        <v>164</v>
      </c>
      <c r="E87">
        <v>327</v>
      </c>
      <c r="F87" t="s">
        <v>73</v>
      </c>
      <c r="G87" t="s">
        <v>70</v>
      </c>
      <c r="H87">
        <v>389</v>
      </c>
      <c r="I87">
        <v>0.2048297836743834</v>
      </c>
      <c r="J87">
        <v>1.2891364336792039E-2</v>
      </c>
      <c r="K87">
        <v>-0.47486673704109023</v>
      </c>
      <c r="L87">
        <v>1.0487770549953279</v>
      </c>
    </row>
    <row r="88" spans="1:12" s="58" customFormat="1">
      <c r="A88" t="s">
        <v>317</v>
      </c>
      <c r="B88" t="s">
        <v>337</v>
      </c>
      <c r="C88">
        <v>48043</v>
      </c>
      <c r="D88" t="s">
        <v>164</v>
      </c>
      <c r="E88">
        <v>327</v>
      </c>
      <c r="F88" t="s">
        <v>73</v>
      </c>
      <c r="G88" t="s">
        <v>71</v>
      </c>
      <c r="H88">
        <v>138</v>
      </c>
      <c r="I88">
        <v>0.30720874110663687</v>
      </c>
      <c r="J88">
        <v>2.0315021763838079E-2</v>
      </c>
      <c r="K88">
        <v>-0.12740918794132189</v>
      </c>
      <c r="L88">
        <v>1.370893344640572</v>
      </c>
    </row>
    <row r="89" spans="1:12" s="58" customFormat="1">
      <c r="A89" t="s">
        <v>317</v>
      </c>
      <c r="B89" t="s">
        <v>337</v>
      </c>
      <c r="C89">
        <v>48043</v>
      </c>
      <c r="D89" t="s">
        <v>164</v>
      </c>
      <c r="E89">
        <v>327</v>
      </c>
      <c r="F89" t="s">
        <v>73</v>
      </c>
      <c r="G89" t="s">
        <v>72</v>
      </c>
      <c r="H89">
        <v>138</v>
      </c>
      <c r="I89">
        <v>0.48413088563847761</v>
      </c>
      <c r="J89">
        <v>3.0062139885274231E-2</v>
      </c>
      <c r="K89">
        <v>5.8517725312863388E-2</v>
      </c>
      <c r="L89">
        <v>1.8349651820306101</v>
      </c>
    </row>
    <row r="90" spans="1:12" s="58" customFormat="1">
      <c r="A90" t="s">
        <v>317</v>
      </c>
      <c r="B90" t="s">
        <v>338</v>
      </c>
      <c r="C90">
        <v>48045</v>
      </c>
      <c r="D90" t="s">
        <v>164</v>
      </c>
      <c r="E90">
        <v>327</v>
      </c>
      <c r="F90" t="s">
        <v>73</v>
      </c>
      <c r="G90" t="s">
        <v>69</v>
      </c>
      <c r="H90">
        <v>109</v>
      </c>
      <c r="I90">
        <v>0.38770003913411072</v>
      </c>
      <c r="J90">
        <v>6.592890641670901E-3</v>
      </c>
      <c r="K90">
        <v>0.13151234889985119</v>
      </c>
      <c r="L90">
        <v>0.61978208968703663</v>
      </c>
    </row>
    <row r="91" spans="1:12" s="58" customFormat="1">
      <c r="A91" t="s">
        <v>317</v>
      </c>
      <c r="B91" t="s">
        <v>338</v>
      </c>
      <c r="C91">
        <v>48045</v>
      </c>
      <c r="D91" t="s">
        <v>164</v>
      </c>
      <c r="E91">
        <v>327</v>
      </c>
      <c r="F91" t="s">
        <v>73</v>
      </c>
      <c r="G91" t="s">
        <v>70</v>
      </c>
      <c r="H91">
        <v>109</v>
      </c>
      <c r="I91">
        <v>0.89976426981639823</v>
      </c>
      <c r="J91">
        <v>9.8514729080094038E-3</v>
      </c>
      <c r="K91">
        <v>0.49505537319171983</v>
      </c>
      <c r="L91">
        <v>1.250391638480451</v>
      </c>
    </row>
    <row r="92" spans="1:12" s="58" customFormat="1">
      <c r="A92" t="s">
        <v>317</v>
      </c>
      <c r="B92" t="s">
        <v>338</v>
      </c>
      <c r="C92">
        <v>48045</v>
      </c>
      <c r="D92" t="s">
        <v>164</v>
      </c>
      <c r="E92">
        <v>327</v>
      </c>
      <c r="F92" t="s">
        <v>73</v>
      </c>
      <c r="G92" t="s">
        <v>71</v>
      </c>
      <c r="H92">
        <v>185</v>
      </c>
      <c r="I92">
        <v>0.22298897159814651</v>
      </c>
      <c r="J92">
        <v>9.1106681542688292E-3</v>
      </c>
      <c r="K92">
        <v>-8.7329276576973095E-3</v>
      </c>
      <c r="L92">
        <v>0.68817007199107438</v>
      </c>
    </row>
    <row r="93" spans="1:12" s="58" customFormat="1">
      <c r="A93" t="s">
        <v>317</v>
      </c>
      <c r="B93" t="s">
        <v>338</v>
      </c>
      <c r="C93">
        <v>48045</v>
      </c>
      <c r="D93" t="s">
        <v>164</v>
      </c>
      <c r="E93">
        <v>327</v>
      </c>
      <c r="F93" t="s">
        <v>73</v>
      </c>
      <c r="G93" t="s">
        <v>72</v>
      </c>
      <c r="H93">
        <v>185</v>
      </c>
      <c r="I93">
        <v>0.63313099784362803</v>
      </c>
      <c r="J93">
        <v>1.115294804621075E-2</v>
      </c>
      <c r="K93">
        <v>0.36447829660114911</v>
      </c>
      <c r="L93">
        <v>1.1033250185404631</v>
      </c>
    </row>
    <row r="94" spans="1:12" s="58" customFormat="1">
      <c r="A94" t="s">
        <v>317</v>
      </c>
      <c r="B94" t="s">
        <v>339</v>
      </c>
      <c r="C94">
        <v>48047</v>
      </c>
      <c r="D94" t="s">
        <v>164</v>
      </c>
      <c r="E94">
        <v>327</v>
      </c>
      <c r="F94" t="s">
        <v>73</v>
      </c>
      <c r="G94" t="s">
        <v>69</v>
      </c>
      <c r="H94">
        <v>249</v>
      </c>
      <c r="I94">
        <v>0.50163180472234614</v>
      </c>
      <c r="J94">
        <v>8.2902843327691648E-3</v>
      </c>
      <c r="K94">
        <v>3.7158325825912511E-2</v>
      </c>
      <c r="L94">
        <v>0.84583005628630104</v>
      </c>
    </row>
    <row r="95" spans="1:12" s="58" customFormat="1">
      <c r="A95" t="s">
        <v>317</v>
      </c>
      <c r="B95" t="s">
        <v>339</v>
      </c>
      <c r="C95">
        <v>48047</v>
      </c>
      <c r="D95" t="s">
        <v>164</v>
      </c>
      <c r="E95">
        <v>327</v>
      </c>
      <c r="F95" t="s">
        <v>73</v>
      </c>
      <c r="G95" t="s">
        <v>70</v>
      </c>
      <c r="H95">
        <v>249</v>
      </c>
      <c r="I95">
        <v>1.1311172298420651</v>
      </c>
      <c r="J95">
        <v>1.4493539123830321E-2</v>
      </c>
      <c r="K95">
        <v>0.58821858048975584</v>
      </c>
      <c r="L95">
        <v>1.5536221109159629</v>
      </c>
    </row>
    <row r="96" spans="1:12" s="58" customFormat="1">
      <c r="A96" t="s">
        <v>317</v>
      </c>
      <c r="B96" t="s">
        <v>339</v>
      </c>
      <c r="C96">
        <v>48047</v>
      </c>
      <c r="D96" t="s">
        <v>164</v>
      </c>
      <c r="E96">
        <v>327</v>
      </c>
      <c r="F96" t="s">
        <v>73</v>
      </c>
      <c r="G96" t="s">
        <v>71</v>
      </c>
      <c r="H96">
        <v>74</v>
      </c>
      <c r="I96">
        <v>0.2308514153771497</v>
      </c>
      <c r="J96">
        <v>1.429407245718143E-2</v>
      </c>
      <c r="K96">
        <v>-4.8171196355269577E-2</v>
      </c>
      <c r="L96">
        <v>0.73296706692965785</v>
      </c>
    </row>
    <row r="97" spans="1:12" s="58" customFormat="1">
      <c r="A97" t="s">
        <v>317</v>
      </c>
      <c r="B97" t="s">
        <v>339</v>
      </c>
      <c r="C97">
        <v>48047</v>
      </c>
      <c r="D97" t="s">
        <v>164</v>
      </c>
      <c r="E97">
        <v>327</v>
      </c>
      <c r="F97" t="s">
        <v>73</v>
      </c>
      <c r="G97" t="s">
        <v>72</v>
      </c>
      <c r="H97">
        <v>74</v>
      </c>
      <c r="I97">
        <v>0.76288462986286265</v>
      </c>
      <c r="J97">
        <v>1.058728745493508E-2</v>
      </c>
      <c r="K97">
        <v>0.48837030386044472</v>
      </c>
      <c r="L97">
        <v>1.0887239209896169</v>
      </c>
    </row>
    <row r="98" spans="1:12" s="58" customFormat="1">
      <c r="A98" t="s">
        <v>317</v>
      </c>
      <c r="B98" t="s">
        <v>340</v>
      </c>
      <c r="C98">
        <v>48049</v>
      </c>
      <c r="D98" t="s">
        <v>164</v>
      </c>
      <c r="E98">
        <v>327</v>
      </c>
      <c r="F98" t="s">
        <v>73</v>
      </c>
      <c r="G98" t="s">
        <v>69</v>
      </c>
      <c r="H98">
        <v>1435</v>
      </c>
      <c r="I98">
        <v>0.64761051372504108</v>
      </c>
      <c r="J98">
        <v>7.4008763260709444E-3</v>
      </c>
      <c r="K98">
        <v>1.0815872011384731E-2</v>
      </c>
      <c r="L98">
        <v>1.5299790394740711</v>
      </c>
    </row>
    <row r="99" spans="1:12" s="58" customFormat="1">
      <c r="A99" t="s">
        <v>317</v>
      </c>
      <c r="B99" t="s">
        <v>340</v>
      </c>
      <c r="C99">
        <v>48049</v>
      </c>
      <c r="D99" t="s">
        <v>164</v>
      </c>
      <c r="E99">
        <v>327</v>
      </c>
      <c r="F99" t="s">
        <v>73</v>
      </c>
      <c r="G99" t="s">
        <v>70</v>
      </c>
      <c r="H99">
        <v>1435</v>
      </c>
      <c r="I99">
        <v>1.0898423930420871</v>
      </c>
      <c r="J99">
        <v>8.7428103354156364E-3</v>
      </c>
      <c r="K99">
        <v>0.25182988921271732</v>
      </c>
      <c r="L99">
        <v>1.9752034105294121</v>
      </c>
    </row>
    <row r="100" spans="1:12" s="58" customFormat="1">
      <c r="A100" t="s">
        <v>317</v>
      </c>
      <c r="B100" t="s">
        <v>340</v>
      </c>
      <c r="C100">
        <v>48049</v>
      </c>
      <c r="D100" t="s">
        <v>164</v>
      </c>
      <c r="E100">
        <v>327</v>
      </c>
      <c r="F100" t="s">
        <v>73</v>
      </c>
      <c r="G100" t="s">
        <v>71</v>
      </c>
      <c r="H100">
        <v>61</v>
      </c>
      <c r="I100">
        <v>0.22672755591152841</v>
      </c>
      <c r="J100">
        <v>1.712000319426327E-2</v>
      </c>
      <c r="K100">
        <v>2.1664943206372779E-2</v>
      </c>
      <c r="L100">
        <v>0.70637244324896498</v>
      </c>
    </row>
    <row r="101" spans="1:12" s="58" customFormat="1">
      <c r="A101" t="s">
        <v>317</v>
      </c>
      <c r="B101" t="s">
        <v>340</v>
      </c>
      <c r="C101">
        <v>48049</v>
      </c>
      <c r="D101" t="s">
        <v>164</v>
      </c>
      <c r="E101">
        <v>327</v>
      </c>
      <c r="F101" t="s">
        <v>73</v>
      </c>
      <c r="G101" t="s">
        <v>72</v>
      </c>
      <c r="H101">
        <v>61</v>
      </c>
      <c r="I101">
        <v>0.759763640057877</v>
      </c>
      <c r="J101">
        <v>2.019054273909612E-2</v>
      </c>
      <c r="K101">
        <v>0.52933077664475348</v>
      </c>
      <c r="L101">
        <v>1.1908583435387881</v>
      </c>
    </row>
    <row r="102" spans="1:12" s="58" customFormat="1">
      <c r="A102" t="s">
        <v>317</v>
      </c>
      <c r="B102" t="s">
        <v>341</v>
      </c>
      <c r="C102">
        <v>48051</v>
      </c>
      <c r="D102" t="s">
        <v>164</v>
      </c>
      <c r="E102">
        <v>327</v>
      </c>
      <c r="F102" t="s">
        <v>73</v>
      </c>
      <c r="G102" t="s">
        <v>69</v>
      </c>
      <c r="H102">
        <v>21</v>
      </c>
      <c r="I102">
        <v>1.2028712264717969</v>
      </c>
      <c r="J102">
        <v>7.0475098875897341E-2</v>
      </c>
      <c r="K102">
        <v>0.3568398880663754</v>
      </c>
      <c r="L102">
        <v>1.913210810433341</v>
      </c>
    </row>
    <row r="103" spans="1:12" s="58" customFormat="1">
      <c r="A103" t="s">
        <v>317</v>
      </c>
      <c r="B103" t="s">
        <v>341</v>
      </c>
      <c r="C103">
        <v>48051</v>
      </c>
      <c r="D103" t="s">
        <v>164</v>
      </c>
      <c r="E103">
        <v>327</v>
      </c>
      <c r="F103" t="s">
        <v>73</v>
      </c>
      <c r="G103" t="s">
        <v>70</v>
      </c>
      <c r="H103">
        <v>21</v>
      </c>
      <c r="I103">
        <v>1.5703282912257071</v>
      </c>
      <c r="J103">
        <v>6.796367415280713E-2</v>
      </c>
      <c r="K103">
        <v>1.006461414272724</v>
      </c>
      <c r="L103">
        <v>2.3381132739999728</v>
      </c>
    </row>
    <row r="104" spans="1:12" s="58" customFormat="1">
      <c r="A104" t="s">
        <v>317</v>
      </c>
      <c r="B104" t="s">
        <v>341</v>
      </c>
      <c r="C104">
        <v>48051</v>
      </c>
      <c r="D104" t="s">
        <v>164</v>
      </c>
      <c r="E104">
        <v>327</v>
      </c>
      <c r="F104" t="s">
        <v>73</v>
      </c>
      <c r="G104" t="s">
        <v>71</v>
      </c>
      <c r="H104">
        <v>22</v>
      </c>
      <c r="I104">
        <v>0.51080189350021754</v>
      </c>
      <c r="J104">
        <v>3.687668239344255E-2</v>
      </c>
      <c r="K104">
        <v>-4.4904023491906787E-2</v>
      </c>
      <c r="L104">
        <v>0.81121606868860341</v>
      </c>
    </row>
    <row r="105" spans="1:12" s="58" customFormat="1">
      <c r="A105" t="s">
        <v>317</v>
      </c>
      <c r="B105" t="s">
        <v>341</v>
      </c>
      <c r="C105">
        <v>48051</v>
      </c>
      <c r="D105" t="s">
        <v>164</v>
      </c>
      <c r="E105">
        <v>327</v>
      </c>
      <c r="F105" t="s">
        <v>73</v>
      </c>
      <c r="G105" t="s">
        <v>72</v>
      </c>
      <c r="H105">
        <v>22</v>
      </c>
      <c r="I105">
        <v>1.1035640682627239</v>
      </c>
      <c r="J105">
        <v>5.3550434244337523E-2</v>
      </c>
      <c r="K105">
        <v>0.44388432536746891</v>
      </c>
      <c r="L105">
        <v>1.6578433196205791</v>
      </c>
    </row>
    <row r="106" spans="1:12" s="58" customFormat="1">
      <c r="A106" t="s">
        <v>317</v>
      </c>
      <c r="B106" t="s">
        <v>342</v>
      </c>
      <c r="C106">
        <v>48053</v>
      </c>
      <c r="D106" t="s">
        <v>164</v>
      </c>
      <c r="E106">
        <v>327</v>
      </c>
      <c r="F106" t="s">
        <v>73</v>
      </c>
      <c r="G106" t="s">
        <v>69</v>
      </c>
      <c r="H106">
        <v>249</v>
      </c>
      <c r="I106">
        <v>0.50163180472234614</v>
      </c>
      <c r="J106">
        <v>8.2902843327691648E-3</v>
      </c>
      <c r="K106">
        <v>3.7158325825912511E-2</v>
      </c>
      <c r="L106">
        <v>0.84583005628630104</v>
      </c>
    </row>
    <row r="107" spans="1:12" s="58" customFormat="1">
      <c r="A107" t="s">
        <v>317</v>
      </c>
      <c r="B107" t="s">
        <v>342</v>
      </c>
      <c r="C107">
        <v>48053</v>
      </c>
      <c r="D107" t="s">
        <v>164</v>
      </c>
      <c r="E107">
        <v>327</v>
      </c>
      <c r="F107" t="s">
        <v>73</v>
      </c>
      <c r="G107" t="s">
        <v>70</v>
      </c>
      <c r="H107">
        <v>249</v>
      </c>
      <c r="I107">
        <v>1.1311172298420651</v>
      </c>
      <c r="J107">
        <v>1.4493539123830321E-2</v>
      </c>
      <c r="K107">
        <v>0.58821858048975584</v>
      </c>
      <c r="L107">
        <v>1.5536221109159629</v>
      </c>
    </row>
    <row r="108" spans="1:12" s="58" customFormat="1">
      <c r="A108" t="s">
        <v>317</v>
      </c>
      <c r="B108" t="s">
        <v>342</v>
      </c>
      <c r="C108">
        <v>48053</v>
      </c>
      <c r="D108" t="s">
        <v>164</v>
      </c>
      <c r="E108">
        <v>327</v>
      </c>
      <c r="F108" t="s">
        <v>73</v>
      </c>
      <c r="G108" t="s">
        <v>71</v>
      </c>
      <c r="H108">
        <v>334</v>
      </c>
      <c r="I108">
        <v>0.37795913740662851</v>
      </c>
      <c r="J108">
        <v>1.3624813064122471E-2</v>
      </c>
      <c r="K108">
        <v>-0.1163291864006188</v>
      </c>
      <c r="L108">
        <v>1.385303697875184</v>
      </c>
    </row>
    <row r="109" spans="1:12" s="58" customFormat="1">
      <c r="A109" t="s">
        <v>317</v>
      </c>
      <c r="B109" t="s">
        <v>342</v>
      </c>
      <c r="C109">
        <v>48053</v>
      </c>
      <c r="D109" t="s">
        <v>164</v>
      </c>
      <c r="E109">
        <v>327</v>
      </c>
      <c r="F109" t="s">
        <v>73</v>
      </c>
      <c r="G109" t="s">
        <v>72</v>
      </c>
      <c r="H109">
        <v>334</v>
      </c>
      <c r="I109">
        <v>0.79233482435605984</v>
      </c>
      <c r="J109">
        <v>9.775372203908804E-3</v>
      </c>
      <c r="K109">
        <v>0.35301356549946977</v>
      </c>
      <c r="L109">
        <v>1.3477575371624551</v>
      </c>
    </row>
    <row r="110" spans="1:12" s="58" customFormat="1">
      <c r="A110" t="s">
        <v>317</v>
      </c>
      <c r="B110" t="s">
        <v>282</v>
      </c>
      <c r="C110">
        <v>48055</v>
      </c>
      <c r="D110" t="s">
        <v>164</v>
      </c>
      <c r="E110">
        <v>327</v>
      </c>
      <c r="F110" t="s">
        <v>73</v>
      </c>
      <c r="G110" t="s">
        <v>69</v>
      </c>
      <c r="H110">
        <v>21</v>
      </c>
      <c r="I110">
        <v>1.2028712264717969</v>
      </c>
      <c r="J110">
        <v>7.0475098875897341E-2</v>
      </c>
      <c r="K110">
        <v>0.3568398880663754</v>
      </c>
      <c r="L110">
        <v>1.913210810433341</v>
      </c>
    </row>
    <row r="111" spans="1:12" s="58" customFormat="1">
      <c r="A111" t="s">
        <v>317</v>
      </c>
      <c r="B111" t="s">
        <v>282</v>
      </c>
      <c r="C111">
        <v>48055</v>
      </c>
      <c r="D111" t="s">
        <v>164</v>
      </c>
      <c r="E111">
        <v>327</v>
      </c>
      <c r="F111" t="s">
        <v>73</v>
      </c>
      <c r="G111" t="s">
        <v>70</v>
      </c>
      <c r="H111">
        <v>21</v>
      </c>
      <c r="I111">
        <v>1.5703282912257071</v>
      </c>
      <c r="J111">
        <v>6.796367415280713E-2</v>
      </c>
      <c r="K111">
        <v>1.006461414272724</v>
      </c>
      <c r="L111">
        <v>2.3381132739999728</v>
      </c>
    </row>
    <row r="112" spans="1:12" s="58" customFormat="1">
      <c r="A112" t="s">
        <v>317</v>
      </c>
      <c r="B112" t="s">
        <v>282</v>
      </c>
      <c r="C112">
        <v>48055</v>
      </c>
      <c r="D112" t="s">
        <v>164</v>
      </c>
      <c r="E112">
        <v>327</v>
      </c>
      <c r="F112" t="s">
        <v>73</v>
      </c>
      <c r="G112" t="s">
        <v>71</v>
      </c>
      <c r="H112">
        <v>321</v>
      </c>
      <c r="I112">
        <v>0.5070607270263493</v>
      </c>
      <c r="J112">
        <v>1.204490245418571E-2</v>
      </c>
      <c r="K112">
        <v>-9.0988461837847954E-3</v>
      </c>
      <c r="L112">
        <v>1.3825028540790989</v>
      </c>
    </row>
    <row r="113" spans="1:12" s="58" customFormat="1">
      <c r="A113" t="s">
        <v>317</v>
      </c>
      <c r="B113" t="s">
        <v>282</v>
      </c>
      <c r="C113">
        <v>48055</v>
      </c>
      <c r="D113" t="s">
        <v>164</v>
      </c>
      <c r="E113">
        <v>327</v>
      </c>
      <c r="F113" t="s">
        <v>73</v>
      </c>
      <c r="G113" t="s">
        <v>72</v>
      </c>
      <c r="H113">
        <v>321</v>
      </c>
      <c r="I113">
        <v>1.0031408388191649</v>
      </c>
      <c r="J113">
        <v>1.191258815570616E-2</v>
      </c>
      <c r="K113">
        <v>0.58580979561874613</v>
      </c>
      <c r="L113">
        <v>1.7519297118688419</v>
      </c>
    </row>
    <row r="114" spans="1:12" s="58" customFormat="1">
      <c r="A114" t="s">
        <v>317</v>
      </c>
      <c r="B114" t="s">
        <v>261</v>
      </c>
      <c r="C114">
        <v>48057</v>
      </c>
      <c r="D114" t="s">
        <v>164</v>
      </c>
      <c r="E114">
        <v>327</v>
      </c>
      <c r="F114" t="s">
        <v>73</v>
      </c>
      <c r="G114" t="s">
        <v>69</v>
      </c>
      <c r="H114">
        <v>554</v>
      </c>
      <c r="I114">
        <v>0.75553757129178667</v>
      </c>
      <c r="J114">
        <v>7.5123843175159731E-3</v>
      </c>
      <c r="K114">
        <v>0.31517696169235643</v>
      </c>
      <c r="L114">
        <v>1.802294715279845</v>
      </c>
    </row>
    <row r="115" spans="1:12" s="58" customFormat="1">
      <c r="A115" t="s">
        <v>317</v>
      </c>
      <c r="B115" t="s">
        <v>261</v>
      </c>
      <c r="C115">
        <v>48057</v>
      </c>
      <c r="D115" t="s">
        <v>164</v>
      </c>
      <c r="E115">
        <v>327</v>
      </c>
      <c r="F115" t="s">
        <v>73</v>
      </c>
      <c r="G115" t="s">
        <v>70</v>
      </c>
      <c r="H115">
        <v>554</v>
      </c>
      <c r="I115">
        <v>1.3825463892980621</v>
      </c>
      <c r="J115">
        <v>8.7318319871588848E-3</v>
      </c>
      <c r="K115">
        <v>1.039709216178802</v>
      </c>
      <c r="L115">
        <v>2.399186287688829</v>
      </c>
    </row>
    <row r="116" spans="1:12" s="58" customFormat="1">
      <c r="A116" t="s">
        <v>317</v>
      </c>
      <c r="B116" t="s">
        <v>261</v>
      </c>
      <c r="C116">
        <v>48057</v>
      </c>
      <c r="D116" t="s">
        <v>164</v>
      </c>
      <c r="E116">
        <v>327</v>
      </c>
      <c r="F116" t="s">
        <v>73</v>
      </c>
      <c r="G116" t="s">
        <v>71</v>
      </c>
      <c r="H116">
        <v>457</v>
      </c>
      <c r="I116">
        <v>0.51714257045852574</v>
      </c>
      <c r="J116">
        <v>7.4080111053861182E-3</v>
      </c>
      <c r="K116">
        <v>-2.499290823542305E-2</v>
      </c>
      <c r="L116">
        <v>1.049909636547377</v>
      </c>
    </row>
    <row r="117" spans="1:12" s="58" customFormat="1">
      <c r="A117" t="s">
        <v>317</v>
      </c>
      <c r="B117" t="s">
        <v>261</v>
      </c>
      <c r="C117">
        <v>48057</v>
      </c>
      <c r="D117" t="s">
        <v>164</v>
      </c>
      <c r="E117">
        <v>327</v>
      </c>
      <c r="F117" t="s">
        <v>73</v>
      </c>
      <c r="G117" t="s">
        <v>72</v>
      </c>
      <c r="H117">
        <v>457</v>
      </c>
      <c r="I117">
        <v>1.050142877206568</v>
      </c>
      <c r="J117">
        <v>1.0917645017520961E-2</v>
      </c>
      <c r="K117">
        <v>0.55038031382304253</v>
      </c>
      <c r="L117">
        <v>2.2096977779703808</v>
      </c>
    </row>
    <row r="118" spans="1:12" s="58" customFormat="1">
      <c r="A118" t="s">
        <v>317</v>
      </c>
      <c r="B118" t="s">
        <v>343</v>
      </c>
      <c r="C118">
        <v>48059</v>
      </c>
      <c r="D118" t="s">
        <v>164</v>
      </c>
      <c r="E118">
        <v>327</v>
      </c>
      <c r="F118" t="s">
        <v>73</v>
      </c>
      <c r="G118" t="s">
        <v>69</v>
      </c>
      <c r="H118">
        <v>1435</v>
      </c>
      <c r="I118">
        <v>0.64761051372504108</v>
      </c>
      <c r="J118">
        <v>7.4008763260709444E-3</v>
      </c>
      <c r="K118">
        <v>1.0815872011384731E-2</v>
      </c>
      <c r="L118">
        <v>1.5299790394740711</v>
      </c>
    </row>
    <row r="119" spans="1:12" s="58" customFormat="1">
      <c r="A119" t="s">
        <v>317</v>
      </c>
      <c r="B119" t="s">
        <v>343</v>
      </c>
      <c r="C119">
        <v>48059</v>
      </c>
      <c r="D119" t="s">
        <v>164</v>
      </c>
      <c r="E119">
        <v>327</v>
      </c>
      <c r="F119" t="s">
        <v>73</v>
      </c>
      <c r="G119" t="s">
        <v>70</v>
      </c>
      <c r="H119">
        <v>1435</v>
      </c>
      <c r="I119">
        <v>1.0898423930420871</v>
      </c>
      <c r="J119">
        <v>8.7428103354156364E-3</v>
      </c>
      <c r="K119">
        <v>0.25182988921271732</v>
      </c>
      <c r="L119">
        <v>1.9752034105294121</v>
      </c>
    </row>
    <row r="120" spans="1:12" s="58" customFormat="1">
      <c r="A120" t="s">
        <v>317</v>
      </c>
      <c r="B120" t="s">
        <v>343</v>
      </c>
      <c r="C120">
        <v>48059</v>
      </c>
      <c r="D120" t="s">
        <v>164</v>
      </c>
      <c r="E120">
        <v>327</v>
      </c>
      <c r="F120" t="s">
        <v>73</v>
      </c>
      <c r="G120" t="s">
        <v>71</v>
      </c>
      <c r="H120">
        <v>184</v>
      </c>
      <c r="I120">
        <v>0.36813698180439119</v>
      </c>
      <c r="J120">
        <v>1.529605299163544E-2</v>
      </c>
      <c r="K120">
        <v>-4.7376419309218092E-3</v>
      </c>
      <c r="L120">
        <v>1.1984081843933929</v>
      </c>
    </row>
    <row r="121" spans="1:12" s="58" customFormat="1">
      <c r="A121" t="s">
        <v>317</v>
      </c>
      <c r="B121" t="s">
        <v>343</v>
      </c>
      <c r="C121">
        <v>48059</v>
      </c>
      <c r="D121" t="s">
        <v>164</v>
      </c>
      <c r="E121">
        <v>327</v>
      </c>
      <c r="F121" t="s">
        <v>73</v>
      </c>
      <c r="G121" t="s">
        <v>72</v>
      </c>
      <c r="H121">
        <v>184</v>
      </c>
      <c r="I121">
        <v>0.74948749497228007</v>
      </c>
      <c r="J121">
        <v>1.0816116868629599E-2</v>
      </c>
      <c r="K121">
        <v>0.42958046222717661</v>
      </c>
      <c r="L121">
        <v>1.2971974918825391</v>
      </c>
    </row>
    <row r="122" spans="1:12" s="58" customFormat="1">
      <c r="A122" t="s">
        <v>317</v>
      </c>
      <c r="B122" t="s">
        <v>302</v>
      </c>
      <c r="C122">
        <v>48061</v>
      </c>
      <c r="D122" t="s">
        <v>164</v>
      </c>
      <c r="E122">
        <v>327</v>
      </c>
      <c r="F122" t="s">
        <v>73</v>
      </c>
      <c r="G122" t="s">
        <v>69</v>
      </c>
      <c r="H122">
        <v>119</v>
      </c>
      <c r="I122">
        <v>0.55899461709874787</v>
      </c>
      <c r="J122">
        <v>8.7183671403997347E-3</v>
      </c>
      <c r="K122">
        <v>0.2323030273292033</v>
      </c>
      <c r="L122">
        <v>0.84583005628630104</v>
      </c>
    </row>
    <row r="123" spans="1:12" s="58" customFormat="1">
      <c r="A123" t="s">
        <v>317</v>
      </c>
      <c r="B123" t="s">
        <v>302</v>
      </c>
      <c r="C123">
        <v>48061</v>
      </c>
      <c r="D123" t="s">
        <v>164</v>
      </c>
      <c r="E123">
        <v>327</v>
      </c>
      <c r="F123" t="s">
        <v>73</v>
      </c>
      <c r="G123" t="s">
        <v>70</v>
      </c>
      <c r="H123">
        <v>119</v>
      </c>
      <c r="I123">
        <v>1.2547547040289511</v>
      </c>
      <c r="J123">
        <v>1.549470952047516E-2</v>
      </c>
      <c r="K123">
        <v>0.77913841303625186</v>
      </c>
      <c r="L123">
        <v>1.5536221109159629</v>
      </c>
    </row>
    <row r="124" spans="1:12" s="58" customFormat="1">
      <c r="A124" t="s">
        <v>317</v>
      </c>
      <c r="B124" t="s">
        <v>302</v>
      </c>
      <c r="C124">
        <v>48061</v>
      </c>
      <c r="D124" t="s">
        <v>164</v>
      </c>
      <c r="E124">
        <v>327</v>
      </c>
      <c r="F124" t="s">
        <v>73</v>
      </c>
      <c r="G124" t="s">
        <v>71</v>
      </c>
      <c r="H124">
        <v>119</v>
      </c>
      <c r="I124">
        <v>0.35192069708397289</v>
      </c>
      <c r="J124">
        <v>1.870714967138596E-2</v>
      </c>
      <c r="K124">
        <v>3.3283895260633883E-2</v>
      </c>
      <c r="L124">
        <v>1.096154214965765</v>
      </c>
    </row>
    <row r="125" spans="1:12" s="58" customFormat="1">
      <c r="A125" t="s">
        <v>317</v>
      </c>
      <c r="B125" t="s">
        <v>302</v>
      </c>
      <c r="C125">
        <v>48061</v>
      </c>
      <c r="D125" t="s">
        <v>164</v>
      </c>
      <c r="E125">
        <v>327</v>
      </c>
      <c r="F125" t="s">
        <v>73</v>
      </c>
      <c r="G125" t="s">
        <v>72</v>
      </c>
      <c r="H125">
        <v>119</v>
      </c>
      <c r="I125">
        <v>0.78656037348535435</v>
      </c>
      <c r="J125">
        <v>1.6473188339117251E-2</v>
      </c>
      <c r="K125">
        <v>0.35301356549946977</v>
      </c>
      <c r="L125">
        <v>1.242958302034419</v>
      </c>
    </row>
    <row r="126" spans="1:12" s="58" customFormat="1">
      <c r="A126" t="s">
        <v>317</v>
      </c>
      <c r="B126" t="s">
        <v>344</v>
      </c>
      <c r="C126">
        <v>48063</v>
      </c>
      <c r="D126" t="s">
        <v>164</v>
      </c>
      <c r="E126">
        <v>327</v>
      </c>
      <c r="F126" t="s">
        <v>73</v>
      </c>
      <c r="G126" t="s">
        <v>69</v>
      </c>
      <c r="H126">
        <v>385</v>
      </c>
      <c r="I126">
        <v>0.92735486279728208</v>
      </c>
      <c r="J126">
        <v>1.219984354512431E-2</v>
      </c>
      <c r="K126">
        <v>0.44460568252012178</v>
      </c>
      <c r="L126">
        <v>1.659308148801504</v>
      </c>
    </row>
    <row r="127" spans="1:12" s="58" customFormat="1">
      <c r="A127" t="s">
        <v>317</v>
      </c>
      <c r="B127" t="s">
        <v>344</v>
      </c>
      <c r="C127">
        <v>48063</v>
      </c>
      <c r="D127" t="s">
        <v>164</v>
      </c>
      <c r="E127">
        <v>327</v>
      </c>
      <c r="F127" t="s">
        <v>73</v>
      </c>
      <c r="G127" t="s">
        <v>70</v>
      </c>
      <c r="H127">
        <v>385</v>
      </c>
      <c r="I127">
        <v>1.4971805721239519</v>
      </c>
      <c r="J127">
        <v>8.6440796596808835E-3</v>
      </c>
      <c r="K127">
        <v>0.89073431730731656</v>
      </c>
      <c r="L127">
        <v>2.209610107884413</v>
      </c>
    </row>
    <row r="128" spans="1:12" s="58" customFormat="1">
      <c r="A128" t="s">
        <v>317</v>
      </c>
      <c r="B128" t="s">
        <v>344</v>
      </c>
      <c r="C128">
        <v>48063</v>
      </c>
      <c r="D128" t="s">
        <v>164</v>
      </c>
      <c r="E128">
        <v>327</v>
      </c>
      <c r="F128" t="s">
        <v>73</v>
      </c>
      <c r="G128" t="s">
        <v>71</v>
      </c>
      <c r="H128">
        <v>615</v>
      </c>
      <c r="I128">
        <v>0.53872673856175868</v>
      </c>
      <c r="J128">
        <v>1.0877365517290931E-2</v>
      </c>
      <c r="K128">
        <v>-0.1235751503641989</v>
      </c>
      <c r="L128">
        <v>1.9478451720911221</v>
      </c>
    </row>
    <row r="129" spans="1:12" s="58" customFormat="1">
      <c r="A129" t="s">
        <v>317</v>
      </c>
      <c r="B129" t="s">
        <v>344</v>
      </c>
      <c r="C129">
        <v>48063</v>
      </c>
      <c r="D129" t="s">
        <v>164</v>
      </c>
      <c r="E129">
        <v>327</v>
      </c>
      <c r="F129" t="s">
        <v>73</v>
      </c>
      <c r="G129" t="s">
        <v>72</v>
      </c>
      <c r="H129">
        <v>615</v>
      </c>
      <c r="I129">
        <v>1.0762860990778189</v>
      </c>
      <c r="J129">
        <v>1.024740910346574E-2</v>
      </c>
      <c r="K129">
        <v>0.58495682710647545</v>
      </c>
      <c r="L129">
        <v>2.6388210611843048</v>
      </c>
    </row>
    <row r="130" spans="1:12" s="58" customFormat="1">
      <c r="A130" t="s">
        <v>317</v>
      </c>
      <c r="B130" t="s">
        <v>345</v>
      </c>
      <c r="C130">
        <v>48065</v>
      </c>
      <c r="D130" t="s">
        <v>164</v>
      </c>
      <c r="E130">
        <v>327</v>
      </c>
      <c r="F130" t="s">
        <v>73</v>
      </c>
      <c r="G130" t="s">
        <v>69</v>
      </c>
      <c r="H130">
        <v>195</v>
      </c>
      <c r="I130">
        <v>0.37422898384814102</v>
      </c>
      <c r="J130">
        <v>5.9469967657121026E-3</v>
      </c>
      <c r="K130">
        <v>0.14106576448854441</v>
      </c>
      <c r="L130">
        <v>0.69766760043726073</v>
      </c>
    </row>
    <row r="131" spans="1:12" s="58" customFormat="1">
      <c r="A131" t="s">
        <v>317</v>
      </c>
      <c r="B131" t="s">
        <v>345</v>
      </c>
      <c r="C131">
        <v>48065</v>
      </c>
      <c r="D131" t="s">
        <v>164</v>
      </c>
      <c r="E131">
        <v>327</v>
      </c>
      <c r="F131" t="s">
        <v>73</v>
      </c>
      <c r="G131" t="s">
        <v>70</v>
      </c>
      <c r="H131">
        <v>195</v>
      </c>
      <c r="I131">
        <v>0.71474010176245384</v>
      </c>
      <c r="J131">
        <v>7.6528002189304584E-3</v>
      </c>
      <c r="K131">
        <v>0.40695537600120979</v>
      </c>
      <c r="L131">
        <v>1.088855515064711</v>
      </c>
    </row>
    <row r="132" spans="1:12" s="58" customFormat="1">
      <c r="A132" t="s">
        <v>317</v>
      </c>
      <c r="B132" t="s">
        <v>345</v>
      </c>
      <c r="C132">
        <v>48065</v>
      </c>
      <c r="D132" t="s">
        <v>164</v>
      </c>
      <c r="E132">
        <v>327</v>
      </c>
      <c r="F132" t="s">
        <v>73</v>
      </c>
      <c r="G132" t="s">
        <v>71</v>
      </c>
      <c r="H132">
        <v>190</v>
      </c>
      <c r="I132">
        <v>0.34724154877535168</v>
      </c>
      <c r="J132">
        <v>1.8493527781304059E-2</v>
      </c>
      <c r="K132">
        <v>-4.8621539075525189E-2</v>
      </c>
      <c r="L132">
        <v>1.1806377439511631</v>
      </c>
    </row>
    <row r="133" spans="1:12" s="58" customFormat="1">
      <c r="A133" t="s">
        <v>317</v>
      </c>
      <c r="B133" t="s">
        <v>345</v>
      </c>
      <c r="C133">
        <v>48065</v>
      </c>
      <c r="D133" t="s">
        <v>164</v>
      </c>
      <c r="E133">
        <v>327</v>
      </c>
      <c r="F133" t="s">
        <v>73</v>
      </c>
      <c r="G133" t="s">
        <v>72</v>
      </c>
      <c r="H133">
        <v>190</v>
      </c>
      <c r="I133">
        <v>0.46221373107610819</v>
      </c>
      <c r="J133">
        <v>1.198588796891684E-2</v>
      </c>
      <c r="K133">
        <v>0.26024746631079398</v>
      </c>
      <c r="L133">
        <v>1.022195420159989</v>
      </c>
    </row>
    <row r="134" spans="1:12" s="58" customFormat="1">
      <c r="A134" t="s">
        <v>317</v>
      </c>
      <c r="B134" t="s">
        <v>262</v>
      </c>
      <c r="C134">
        <v>48067</v>
      </c>
      <c r="D134" t="s">
        <v>164</v>
      </c>
      <c r="E134">
        <v>327</v>
      </c>
      <c r="F134" t="s">
        <v>73</v>
      </c>
      <c r="G134" t="s">
        <v>69</v>
      </c>
      <c r="H134">
        <v>385</v>
      </c>
      <c r="I134">
        <v>0.92735486279728208</v>
      </c>
      <c r="J134">
        <v>1.219984354512431E-2</v>
      </c>
      <c r="K134">
        <v>0.44460568252012178</v>
      </c>
      <c r="L134">
        <v>1.659308148801504</v>
      </c>
    </row>
    <row r="135" spans="1:12" s="58" customFormat="1">
      <c r="A135" t="s">
        <v>317</v>
      </c>
      <c r="B135" t="s">
        <v>262</v>
      </c>
      <c r="C135">
        <v>48067</v>
      </c>
      <c r="D135" t="s">
        <v>164</v>
      </c>
      <c r="E135">
        <v>327</v>
      </c>
      <c r="F135" t="s">
        <v>73</v>
      </c>
      <c r="G135" t="s">
        <v>70</v>
      </c>
      <c r="H135">
        <v>385</v>
      </c>
      <c r="I135">
        <v>1.4971805721239519</v>
      </c>
      <c r="J135">
        <v>8.6440796596808835E-3</v>
      </c>
      <c r="K135">
        <v>0.89073431730731656</v>
      </c>
      <c r="L135">
        <v>2.209610107884413</v>
      </c>
    </row>
    <row r="136" spans="1:12" s="58" customFormat="1">
      <c r="A136" t="s">
        <v>317</v>
      </c>
      <c r="B136" t="s">
        <v>262</v>
      </c>
      <c r="C136">
        <v>48067</v>
      </c>
      <c r="D136" t="s">
        <v>164</v>
      </c>
      <c r="E136">
        <v>327</v>
      </c>
      <c r="F136" t="s">
        <v>73</v>
      </c>
      <c r="G136" t="s">
        <v>71</v>
      </c>
      <c r="H136">
        <v>615</v>
      </c>
      <c r="I136">
        <v>0.53872673856175868</v>
      </c>
      <c r="J136">
        <v>1.0877365517290931E-2</v>
      </c>
      <c r="K136">
        <v>-0.1235751503641989</v>
      </c>
      <c r="L136">
        <v>1.9478451720911221</v>
      </c>
    </row>
    <row r="137" spans="1:12" s="58" customFormat="1">
      <c r="A137" t="s">
        <v>317</v>
      </c>
      <c r="B137" t="s">
        <v>262</v>
      </c>
      <c r="C137">
        <v>48067</v>
      </c>
      <c r="D137" t="s">
        <v>164</v>
      </c>
      <c r="E137">
        <v>327</v>
      </c>
      <c r="F137" t="s">
        <v>73</v>
      </c>
      <c r="G137" t="s">
        <v>72</v>
      </c>
      <c r="H137">
        <v>615</v>
      </c>
      <c r="I137">
        <v>1.0762860990778189</v>
      </c>
      <c r="J137">
        <v>1.024740910346574E-2</v>
      </c>
      <c r="K137">
        <v>0.58495682710647545</v>
      </c>
      <c r="L137">
        <v>2.6388210611843048</v>
      </c>
    </row>
    <row r="138" spans="1:12" s="58" customFormat="1">
      <c r="A138" t="s">
        <v>317</v>
      </c>
      <c r="B138" t="s">
        <v>346</v>
      </c>
      <c r="C138">
        <v>48069</v>
      </c>
      <c r="D138" t="s">
        <v>164</v>
      </c>
      <c r="E138">
        <v>327</v>
      </c>
      <c r="F138" t="s">
        <v>73</v>
      </c>
      <c r="G138" t="s">
        <v>69</v>
      </c>
      <c r="H138">
        <v>195</v>
      </c>
      <c r="I138">
        <v>0.37422898384814102</v>
      </c>
      <c r="J138">
        <v>5.9469967657121026E-3</v>
      </c>
      <c r="K138">
        <v>0.14106576448854441</v>
      </c>
      <c r="L138">
        <v>0.69766760043726073</v>
      </c>
    </row>
    <row r="139" spans="1:12" s="58" customFormat="1">
      <c r="A139" t="s">
        <v>317</v>
      </c>
      <c r="B139" t="s">
        <v>346</v>
      </c>
      <c r="C139">
        <v>48069</v>
      </c>
      <c r="D139" t="s">
        <v>164</v>
      </c>
      <c r="E139">
        <v>327</v>
      </c>
      <c r="F139" t="s">
        <v>73</v>
      </c>
      <c r="G139" t="s">
        <v>70</v>
      </c>
      <c r="H139">
        <v>195</v>
      </c>
      <c r="I139">
        <v>0.71474010176245384</v>
      </c>
      <c r="J139">
        <v>7.6528002189304584E-3</v>
      </c>
      <c r="K139">
        <v>0.40695537600120979</v>
      </c>
      <c r="L139">
        <v>1.088855515064711</v>
      </c>
    </row>
    <row r="140" spans="1:12" s="58" customFormat="1">
      <c r="A140" t="s">
        <v>317</v>
      </c>
      <c r="B140" t="s">
        <v>346</v>
      </c>
      <c r="C140">
        <v>48069</v>
      </c>
      <c r="D140" t="s">
        <v>164</v>
      </c>
      <c r="E140">
        <v>327</v>
      </c>
      <c r="F140" t="s">
        <v>73</v>
      </c>
      <c r="G140" t="s">
        <v>71</v>
      </c>
      <c r="H140">
        <v>190</v>
      </c>
      <c r="I140">
        <v>0.34724154877535168</v>
      </c>
      <c r="J140">
        <v>1.8493527781304059E-2</v>
      </c>
      <c r="K140">
        <v>-4.8621539075525189E-2</v>
      </c>
      <c r="L140">
        <v>1.1806377439511631</v>
      </c>
    </row>
    <row r="141" spans="1:12" s="58" customFormat="1">
      <c r="A141" t="s">
        <v>317</v>
      </c>
      <c r="B141" t="s">
        <v>346</v>
      </c>
      <c r="C141">
        <v>48069</v>
      </c>
      <c r="D141" t="s">
        <v>164</v>
      </c>
      <c r="E141">
        <v>327</v>
      </c>
      <c r="F141" t="s">
        <v>73</v>
      </c>
      <c r="G141" t="s">
        <v>72</v>
      </c>
      <c r="H141">
        <v>190</v>
      </c>
      <c r="I141">
        <v>0.46221373107610819</v>
      </c>
      <c r="J141">
        <v>1.198588796891684E-2</v>
      </c>
      <c r="K141">
        <v>0.26024746631079398</v>
      </c>
      <c r="L141">
        <v>1.022195420159989</v>
      </c>
    </row>
    <row r="142" spans="1:12" s="58" customFormat="1">
      <c r="A142" t="s">
        <v>317</v>
      </c>
      <c r="B142" t="s">
        <v>347</v>
      </c>
      <c r="C142">
        <v>48071</v>
      </c>
      <c r="D142" t="s">
        <v>164</v>
      </c>
      <c r="E142">
        <v>327</v>
      </c>
      <c r="F142" t="s">
        <v>73</v>
      </c>
      <c r="G142" t="s">
        <v>69</v>
      </c>
      <c r="H142">
        <v>119</v>
      </c>
      <c r="I142">
        <v>0.90996998738810553</v>
      </c>
      <c r="J142">
        <v>1.9767438065146008E-2</v>
      </c>
      <c r="K142">
        <v>0.54477434060861452</v>
      </c>
      <c r="L142">
        <v>1.802294715279845</v>
      </c>
    </row>
    <row r="143" spans="1:12" s="58" customFormat="1">
      <c r="A143" t="s">
        <v>317</v>
      </c>
      <c r="B143" t="s">
        <v>347</v>
      </c>
      <c r="C143">
        <v>48071</v>
      </c>
      <c r="D143" t="s">
        <v>164</v>
      </c>
      <c r="E143">
        <v>327</v>
      </c>
      <c r="F143" t="s">
        <v>73</v>
      </c>
      <c r="G143" t="s">
        <v>70</v>
      </c>
      <c r="H143">
        <v>119</v>
      </c>
      <c r="I143">
        <v>1.668560733828192</v>
      </c>
      <c r="J143">
        <v>1.93006471550791E-2</v>
      </c>
      <c r="K143">
        <v>1.3431616368423189</v>
      </c>
      <c r="L143">
        <v>2.399186287688829</v>
      </c>
    </row>
    <row r="144" spans="1:12" s="58" customFormat="1">
      <c r="A144" t="s">
        <v>317</v>
      </c>
      <c r="B144" t="s">
        <v>347</v>
      </c>
      <c r="C144">
        <v>48071</v>
      </c>
      <c r="D144" t="s">
        <v>164</v>
      </c>
      <c r="E144">
        <v>327</v>
      </c>
      <c r="F144" t="s">
        <v>73</v>
      </c>
      <c r="G144" t="s">
        <v>71</v>
      </c>
      <c r="H144">
        <v>154</v>
      </c>
      <c r="I144">
        <v>0.5591340503818174</v>
      </c>
      <c r="J144">
        <v>1.252720426170752E-2</v>
      </c>
      <c r="K144">
        <v>2.4431589768893841E-2</v>
      </c>
      <c r="L144">
        <v>1.0065433344267389</v>
      </c>
    </row>
    <row r="145" spans="1:12" s="58" customFormat="1">
      <c r="A145" t="s">
        <v>317</v>
      </c>
      <c r="B145" t="s">
        <v>347</v>
      </c>
      <c r="C145">
        <v>48071</v>
      </c>
      <c r="D145" t="s">
        <v>164</v>
      </c>
      <c r="E145">
        <v>327</v>
      </c>
      <c r="F145" t="s">
        <v>73</v>
      </c>
      <c r="G145" t="s">
        <v>72</v>
      </c>
      <c r="H145">
        <v>154</v>
      </c>
      <c r="I145">
        <v>1.1129002820475431</v>
      </c>
      <c r="J145">
        <v>2.5522610643425529E-2</v>
      </c>
      <c r="K145">
        <v>0.67105624364455596</v>
      </c>
      <c r="L145">
        <v>2.2096977779703808</v>
      </c>
    </row>
    <row r="146" spans="1:12" s="58" customFormat="1">
      <c r="A146" t="s">
        <v>317</v>
      </c>
      <c r="B146" t="s">
        <v>283</v>
      </c>
      <c r="C146">
        <v>48073</v>
      </c>
      <c r="D146" t="s">
        <v>164</v>
      </c>
      <c r="E146">
        <v>327</v>
      </c>
      <c r="F146" t="s">
        <v>73</v>
      </c>
      <c r="G146" t="s">
        <v>69</v>
      </c>
      <c r="H146">
        <v>385</v>
      </c>
      <c r="I146">
        <v>0.92735486279728208</v>
      </c>
      <c r="J146">
        <v>1.219984354512431E-2</v>
      </c>
      <c r="K146">
        <v>0.44460568252012178</v>
      </c>
      <c r="L146">
        <v>1.659308148801504</v>
      </c>
    </row>
    <row r="147" spans="1:12" s="58" customFormat="1">
      <c r="A147" t="s">
        <v>317</v>
      </c>
      <c r="B147" t="s">
        <v>283</v>
      </c>
      <c r="C147">
        <v>48073</v>
      </c>
      <c r="D147" t="s">
        <v>164</v>
      </c>
      <c r="E147">
        <v>327</v>
      </c>
      <c r="F147" t="s">
        <v>73</v>
      </c>
      <c r="G147" t="s">
        <v>70</v>
      </c>
      <c r="H147">
        <v>385</v>
      </c>
      <c r="I147">
        <v>1.4971805721239519</v>
      </c>
      <c r="J147">
        <v>8.6440796596808835E-3</v>
      </c>
      <c r="K147">
        <v>0.89073431730731656</v>
      </c>
      <c r="L147">
        <v>2.209610107884413</v>
      </c>
    </row>
    <row r="148" spans="1:12" s="58" customFormat="1">
      <c r="A148" t="s">
        <v>317</v>
      </c>
      <c r="B148" t="s">
        <v>283</v>
      </c>
      <c r="C148">
        <v>48073</v>
      </c>
      <c r="D148" t="s">
        <v>164</v>
      </c>
      <c r="E148">
        <v>327</v>
      </c>
      <c r="F148" t="s">
        <v>73</v>
      </c>
      <c r="G148" t="s">
        <v>71</v>
      </c>
      <c r="H148">
        <v>615</v>
      </c>
      <c r="I148">
        <v>0.53872673856175868</v>
      </c>
      <c r="J148">
        <v>1.0877365517290931E-2</v>
      </c>
      <c r="K148">
        <v>-0.1235751503641989</v>
      </c>
      <c r="L148">
        <v>1.9478451720911221</v>
      </c>
    </row>
    <row r="149" spans="1:12" s="58" customFormat="1">
      <c r="A149" t="s">
        <v>317</v>
      </c>
      <c r="B149" t="s">
        <v>283</v>
      </c>
      <c r="C149">
        <v>48073</v>
      </c>
      <c r="D149" t="s">
        <v>164</v>
      </c>
      <c r="E149">
        <v>327</v>
      </c>
      <c r="F149" t="s">
        <v>73</v>
      </c>
      <c r="G149" t="s">
        <v>72</v>
      </c>
      <c r="H149">
        <v>615</v>
      </c>
      <c r="I149">
        <v>1.0762860990778189</v>
      </c>
      <c r="J149">
        <v>1.024740910346574E-2</v>
      </c>
      <c r="K149">
        <v>0.58495682710647545</v>
      </c>
      <c r="L149">
        <v>2.6388210611843048</v>
      </c>
    </row>
    <row r="150" spans="1:12" s="58" customFormat="1">
      <c r="A150" t="s">
        <v>317</v>
      </c>
      <c r="B150" t="s">
        <v>348</v>
      </c>
      <c r="C150">
        <v>48075</v>
      </c>
      <c r="D150" t="s">
        <v>164</v>
      </c>
      <c r="E150">
        <v>327</v>
      </c>
      <c r="F150" t="s">
        <v>73</v>
      </c>
      <c r="G150" t="s">
        <v>69</v>
      </c>
      <c r="H150">
        <v>109</v>
      </c>
      <c r="I150">
        <v>0.38770003913411072</v>
      </c>
      <c r="J150">
        <v>6.592890641670901E-3</v>
      </c>
      <c r="K150">
        <v>0.13151234889985119</v>
      </c>
      <c r="L150">
        <v>0.61978208968703663</v>
      </c>
    </row>
    <row r="151" spans="1:12" s="58" customFormat="1">
      <c r="A151" t="s">
        <v>317</v>
      </c>
      <c r="B151" t="s">
        <v>348</v>
      </c>
      <c r="C151">
        <v>48075</v>
      </c>
      <c r="D151" t="s">
        <v>164</v>
      </c>
      <c r="E151">
        <v>327</v>
      </c>
      <c r="F151" t="s">
        <v>73</v>
      </c>
      <c r="G151" t="s">
        <v>70</v>
      </c>
      <c r="H151">
        <v>109</v>
      </c>
      <c r="I151">
        <v>0.89976426981639823</v>
      </c>
      <c r="J151">
        <v>9.8514729080094038E-3</v>
      </c>
      <c r="K151">
        <v>0.49505537319171983</v>
      </c>
      <c r="L151">
        <v>1.250391638480451</v>
      </c>
    </row>
    <row r="152" spans="1:12" s="58" customFormat="1">
      <c r="A152" t="s">
        <v>317</v>
      </c>
      <c r="B152" t="s">
        <v>348</v>
      </c>
      <c r="C152">
        <v>48075</v>
      </c>
      <c r="D152" t="s">
        <v>164</v>
      </c>
      <c r="E152">
        <v>327</v>
      </c>
      <c r="F152" t="s">
        <v>73</v>
      </c>
      <c r="G152" t="s">
        <v>71</v>
      </c>
      <c r="H152">
        <v>185</v>
      </c>
      <c r="I152">
        <v>0.22298897159814651</v>
      </c>
      <c r="J152">
        <v>9.1106681542688292E-3</v>
      </c>
      <c r="K152">
        <v>-8.7329276576973095E-3</v>
      </c>
      <c r="L152">
        <v>0.68817007199107438</v>
      </c>
    </row>
    <row r="153" spans="1:12" s="58" customFormat="1">
      <c r="A153" t="s">
        <v>317</v>
      </c>
      <c r="B153" t="s">
        <v>348</v>
      </c>
      <c r="C153">
        <v>48075</v>
      </c>
      <c r="D153" t="s">
        <v>164</v>
      </c>
      <c r="E153">
        <v>327</v>
      </c>
      <c r="F153" t="s">
        <v>73</v>
      </c>
      <c r="G153" t="s">
        <v>72</v>
      </c>
      <c r="H153">
        <v>185</v>
      </c>
      <c r="I153">
        <v>0.63313099784362803</v>
      </c>
      <c r="J153">
        <v>1.115294804621075E-2</v>
      </c>
      <c r="K153">
        <v>0.36447829660114911</v>
      </c>
      <c r="L153">
        <v>1.1033250185404631</v>
      </c>
    </row>
    <row r="154" spans="1:12" s="58" customFormat="1">
      <c r="A154" t="s">
        <v>317</v>
      </c>
      <c r="B154" t="s">
        <v>267</v>
      </c>
      <c r="C154">
        <v>48077</v>
      </c>
      <c r="D154" t="s">
        <v>164</v>
      </c>
      <c r="E154">
        <v>327</v>
      </c>
      <c r="F154" t="s">
        <v>73</v>
      </c>
      <c r="G154" t="s">
        <v>69</v>
      </c>
      <c r="H154">
        <v>78</v>
      </c>
      <c r="I154">
        <v>0.74009832070181525</v>
      </c>
      <c r="J154">
        <v>2.685278334760104E-2</v>
      </c>
      <c r="K154">
        <v>0.19142474522279199</v>
      </c>
      <c r="L154">
        <v>1.4143990593485301</v>
      </c>
    </row>
    <row r="155" spans="1:12" s="58" customFormat="1">
      <c r="A155" t="s">
        <v>317</v>
      </c>
      <c r="B155" t="s">
        <v>267</v>
      </c>
      <c r="C155">
        <v>48077</v>
      </c>
      <c r="D155" t="s">
        <v>164</v>
      </c>
      <c r="E155">
        <v>327</v>
      </c>
      <c r="F155" t="s">
        <v>73</v>
      </c>
      <c r="G155" t="s">
        <v>70</v>
      </c>
      <c r="H155">
        <v>78</v>
      </c>
      <c r="I155">
        <v>1.177447367147096</v>
      </c>
      <c r="J155">
        <v>2.4435364917089541E-2</v>
      </c>
      <c r="K155">
        <v>0.63421757575300242</v>
      </c>
      <c r="L155">
        <v>1.66089897146501</v>
      </c>
    </row>
    <row r="156" spans="1:12" s="58" customFormat="1">
      <c r="A156" t="s">
        <v>317</v>
      </c>
      <c r="B156" t="s">
        <v>267</v>
      </c>
      <c r="C156">
        <v>48077</v>
      </c>
      <c r="D156" t="s">
        <v>164</v>
      </c>
      <c r="E156">
        <v>327</v>
      </c>
      <c r="F156" t="s">
        <v>73</v>
      </c>
      <c r="G156" t="s">
        <v>71</v>
      </c>
      <c r="H156">
        <v>258</v>
      </c>
      <c r="I156">
        <v>0.36736162519185489</v>
      </c>
      <c r="J156">
        <v>1.097651794032216E-2</v>
      </c>
      <c r="K156">
        <v>-2.3269943437500488E-2</v>
      </c>
      <c r="L156">
        <v>0.9538835927432967</v>
      </c>
    </row>
    <row r="157" spans="1:12" s="58" customFormat="1">
      <c r="A157" t="s">
        <v>317</v>
      </c>
      <c r="B157" t="s">
        <v>267</v>
      </c>
      <c r="C157">
        <v>48077</v>
      </c>
      <c r="D157" t="s">
        <v>164</v>
      </c>
      <c r="E157">
        <v>327</v>
      </c>
      <c r="F157" t="s">
        <v>73</v>
      </c>
      <c r="G157" t="s">
        <v>72</v>
      </c>
      <c r="H157">
        <v>258</v>
      </c>
      <c r="I157">
        <v>0.93206121039290313</v>
      </c>
      <c r="J157">
        <v>1.2245112589989589E-2</v>
      </c>
      <c r="K157">
        <v>0.49432959415248479</v>
      </c>
      <c r="L157">
        <v>1.5930531538965049</v>
      </c>
    </row>
    <row r="158" spans="1:12" s="58" customFormat="1">
      <c r="A158" t="s">
        <v>317</v>
      </c>
      <c r="B158" t="s">
        <v>349</v>
      </c>
      <c r="C158">
        <v>48079</v>
      </c>
      <c r="D158" t="s">
        <v>164</v>
      </c>
      <c r="E158">
        <v>327</v>
      </c>
      <c r="F158" t="s">
        <v>73</v>
      </c>
      <c r="G158" t="s">
        <v>69</v>
      </c>
      <c r="H158">
        <v>195</v>
      </c>
      <c r="I158">
        <v>0.37422898384814102</v>
      </c>
      <c r="J158">
        <v>5.9469967657121026E-3</v>
      </c>
      <c r="K158">
        <v>0.14106576448854441</v>
      </c>
      <c r="L158">
        <v>0.69766760043726073</v>
      </c>
    </row>
    <row r="159" spans="1:12" s="58" customFormat="1">
      <c r="A159" t="s">
        <v>317</v>
      </c>
      <c r="B159" t="s">
        <v>349</v>
      </c>
      <c r="C159">
        <v>48079</v>
      </c>
      <c r="D159" t="s">
        <v>164</v>
      </c>
      <c r="E159">
        <v>327</v>
      </c>
      <c r="F159" t="s">
        <v>73</v>
      </c>
      <c r="G159" t="s">
        <v>70</v>
      </c>
      <c r="H159">
        <v>195</v>
      </c>
      <c r="I159">
        <v>0.71474010176245384</v>
      </c>
      <c r="J159">
        <v>7.6528002189304584E-3</v>
      </c>
      <c r="K159">
        <v>0.40695537600120979</v>
      </c>
      <c r="L159">
        <v>1.088855515064711</v>
      </c>
    </row>
    <row r="160" spans="1:12" s="58" customFormat="1">
      <c r="A160" t="s">
        <v>317</v>
      </c>
      <c r="B160" t="s">
        <v>349</v>
      </c>
      <c r="C160">
        <v>48079</v>
      </c>
      <c r="D160" t="s">
        <v>164</v>
      </c>
      <c r="E160">
        <v>327</v>
      </c>
      <c r="F160" t="s">
        <v>73</v>
      </c>
      <c r="G160" t="s">
        <v>71</v>
      </c>
      <c r="H160">
        <v>190</v>
      </c>
      <c r="I160">
        <v>0.34724154877535168</v>
      </c>
      <c r="J160">
        <v>1.8493527781304059E-2</v>
      </c>
      <c r="K160">
        <v>-4.8621539075525189E-2</v>
      </c>
      <c r="L160">
        <v>1.1806377439511631</v>
      </c>
    </row>
    <row r="161" spans="1:12" s="58" customFormat="1">
      <c r="A161" t="s">
        <v>317</v>
      </c>
      <c r="B161" t="s">
        <v>349</v>
      </c>
      <c r="C161">
        <v>48079</v>
      </c>
      <c r="D161" t="s">
        <v>164</v>
      </c>
      <c r="E161">
        <v>327</v>
      </c>
      <c r="F161" t="s">
        <v>73</v>
      </c>
      <c r="G161" t="s">
        <v>72</v>
      </c>
      <c r="H161">
        <v>190</v>
      </c>
      <c r="I161">
        <v>0.46221373107610819</v>
      </c>
      <c r="J161">
        <v>1.198588796891684E-2</v>
      </c>
      <c r="K161">
        <v>0.26024746631079398</v>
      </c>
      <c r="L161">
        <v>1.022195420159989</v>
      </c>
    </row>
    <row r="162" spans="1:12" s="58" customFormat="1">
      <c r="A162" t="s">
        <v>317</v>
      </c>
      <c r="B162" t="s">
        <v>350</v>
      </c>
      <c r="C162">
        <v>48081</v>
      </c>
      <c r="D162" t="s">
        <v>164</v>
      </c>
      <c r="E162">
        <v>327</v>
      </c>
      <c r="F162" t="s">
        <v>73</v>
      </c>
      <c r="G162" t="s">
        <v>69</v>
      </c>
      <c r="H162">
        <v>109</v>
      </c>
      <c r="I162">
        <v>0.38770003913411072</v>
      </c>
      <c r="J162">
        <v>6.592890641670901E-3</v>
      </c>
      <c r="K162">
        <v>0.13151234889985119</v>
      </c>
      <c r="L162">
        <v>0.61978208968703663</v>
      </c>
    </row>
    <row r="163" spans="1:12" s="58" customFormat="1">
      <c r="A163" t="s">
        <v>317</v>
      </c>
      <c r="B163" t="s">
        <v>350</v>
      </c>
      <c r="C163">
        <v>48081</v>
      </c>
      <c r="D163" t="s">
        <v>164</v>
      </c>
      <c r="E163">
        <v>327</v>
      </c>
      <c r="F163" t="s">
        <v>73</v>
      </c>
      <c r="G163" t="s">
        <v>70</v>
      </c>
      <c r="H163">
        <v>109</v>
      </c>
      <c r="I163">
        <v>0.89976426981639823</v>
      </c>
      <c r="J163">
        <v>9.8514729080094038E-3</v>
      </c>
      <c r="K163">
        <v>0.49505537319171983</v>
      </c>
      <c r="L163">
        <v>1.250391638480451</v>
      </c>
    </row>
    <row r="164" spans="1:12" s="58" customFormat="1">
      <c r="A164" t="s">
        <v>317</v>
      </c>
      <c r="B164" t="s">
        <v>350</v>
      </c>
      <c r="C164">
        <v>48081</v>
      </c>
      <c r="D164" t="s">
        <v>164</v>
      </c>
      <c r="E164">
        <v>327</v>
      </c>
      <c r="F164" t="s">
        <v>73</v>
      </c>
      <c r="G164" t="s">
        <v>71</v>
      </c>
      <c r="H164">
        <v>185</v>
      </c>
      <c r="I164">
        <v>0.22298897159814651</v>
      </c>
      <c r="J164">
        <v>9.1106681542688292E-3</v>
      </c>
      <c r="K164">
        <v>-8.7329276576973095E-3</v>
      </c>
      <c r="L164">
        <v>0.68817007199107438</v>
      </c>
    </row>
    <row r="165" spans="1:12" s="58" customFormat="1">
      <c r="A165" t="s">
        <v>317</v>
      </c>
      <c r="B165" t="s">
        <v>350</v>
      </c>
      <c r="C165">
        <v>48081</v>
      </c>
      <c r="D165" t="s">
        <v>164</v>
      </c>
      <c r="E165">
        <v>327</v>
      </c>
      <c r="F165" t="s">
        <v>73</v>
      </c>
      <c r="G165" t="s">
        <v>72</v>
      </c>
      <c r="H165">
        <v>185</v>
      </c>
      <c r="I165">
        <v>0.63313099784362803</v>
      </c>
      <c r="J165">
        <v>1.115294804621075E-2</v>
      </c>
      <c r="K165">
        <v>0.36447829660114911</v>
      </c>
      <c r="L165">
        <v>1.1033250185404631</v>
      </c>
    </row>
    <row r="166" spans="1:12" s="58" customFormat="1">
      <c r="A166" t="s">
        <v>317</v>
      </c>
      <c r="B166" t="s">
        <v>351</v>
      </c>
      <c r="C166">
        <v>48083</v>
      </c>
      <c r="D166" t="s">
        <v>164</v>
      </c>
      <c r="E166">
        <v>327</v>
      </c>
      <c r="F166" t="s">
        <v>73</v>
      </c>
      <c r="G166" t="s">
        <v>69</v>
      </c>
      <c r="H166">
        <v>1435</v>
      </c>
      <c r="I166">
        <v>0.64761051372504108</v>
      </c>
      <c r="J166">
        <v>7.4008763260709444E-3</v>
      </c>
      <c r="K166">
        <v>1.0815872011384731E-2</v>
      </c>
      <c r="L166">
        <v>1.5299790394740711</v>
      </c>
    </row>
    <row r="167" spans="1:12" s="58" customFormat="1">
      <c r="A167" t="s">
        <v>317</v>
      </c>
      <c r="B167" t="s">
        <v>351</v>
      </c>
      <c r="C167">
        <v>48083</v>
      </c>
      <c r="D167" t="s">
        <v>164</v>
      </c>
      <c r="E167">
        <v>327</v>
      </c>
      <c r="F167" t="s">
        <v>73</v>
      </c>
      <c r="G167" t="s">
        <v>70</v>
      </c>
      <c r="H167">
        <v>1435</v>
      </c>
      <c r="I167">
        <v>1.0898423930420871</v>
      </c>
      <c r="J167">
        <v>8.7428103354156364E-3</v>
      </c>
      <c r="K167">
        <v>0.25182988921271732</v>
      </c>
      <c r="L167">
        <v>1.9752034105294121</v>
      </c>
    </row>
    <row r="168" spans="1:12" s="58" customFormat="1">
      <c r="A168" t="s">
        <v>317</v>
      </c>
      <c r="B168" t="s">
        <v>351</v>
      </c>
      <c r="C168">
        <v>48083</v>
      </c>
      <c r="D168" t="s">
        <v>164</v>
      </c>
      <c r="E168">
        <v>327</v>
      </c>
      <c r="F168" t="s">
        <v>73</v>
      </c>
      <c r="G168" t="s">
        <v>71</v>
      </c>
      <c r="H168">
        <v>184</v>
      </c>
      <c r="I168">
        <v>0.36813698180439119</v>
      </c>
      <c r="J168">
        <v>1.529605299163544E-2</v>
      </c>
      <c r="K168">
        <v>-4.7376419309218092E-3</v>
      </c>
      <c r="L168">
        <v>1.1984081843933929</v>
      </c>
    </row>
    <row r="169" spans="1:12" s="58" customFormat="1">
      <c r="A169" t="s">
        <v>317</v>
      </c>
      <c r="B169" t="s">
        <v>351</v>
      </c>
      <c r="C169">
        <v>48083</v>
      </c>
      <c r="D169" t="s">
        <v>164</v>
      </c>
      <c r="E169">
        <v>327</v>
      </c>
      <c r="F169" t="s">
        <v>73</v>
      </c>
      <c r="G169" t="s">
        <v>72</v>
      </c>
      <c r="H169">
        <v>184</v>
      </c>
      <c r="I169">
        <v>0.74948749497228007</v>
      </c>
      <c r="J169">
        <v>1.0816116868629599E-2</v>
      </c>
      <c r="K169">
        <v>0.42958046222717661</v>
      </c>
      <c r="L169">
        <v>1.2971974918825391</v>
      </c>
    </row>
    <row r="170" spans="1:12" s="58" customFormat="1">
      <c r="A170" t="s">
        <v>317</v>
      </c>
      <c r="B170" t="s">
        <v>352</v>
      </c>
      <c r="C170">
        <v>48085</v>
      </c>
      <c r="D170" t="s">
        <v>164</v>
      </c>
      <c r="E170">
        <v>327</v>
      </c>
      <c r="F170" t="s">
        <v>73</v>
      </c>
      <c r="G170" t="s">
        <v>69</v>
      </c>
      <c r="H170">
        <v>21</v>
      </c>
      <c r="I170">
        <v>1.2028712264717969</v>
      </c>
      <c r="J170">
        <v>7.0475098875897341E-2</v>
      </c>
      <c r="K170">
        <v>0.3568398880663754</v>
      </c>
      <c r="L170">
        <v>1.913210810433341</v>
      </c>
    </row>
    <row r="171" spans="1:12" s="58" customFormat="1">
      <c r="A171" t="s">
        <v>317</v>
      </c>
      <c r="B171" t="s">
        <v>352</v>
      </c>
      <c r="C171">
        <v>48085</v>
      </c>
      <c r="D171" t="s">
        <v>164</v>
      </c>
      <c r="E171">
        <v>327</v>
      </c>
      <c r="F171" t="s">
        <v>73</v>
      </c>
      <c r="G171" t="s">
        <v>70</v>
      </c>
      <c r="H171">
        <v>21</v>
      </c>
      <c r="I171">
        <v>1.5703282912257071</v>
      </c>
      <c r="J171">
        <v>6.796367415280713E-2</v>
      </c>
      <c r="K171">
        <v>1.006461414272724</v>
      </c>
      <c r="L171">
        <v>2.3381132739999728</v>
      </c>
    </row>
    <row r="172" spans="1:12" s="58" customFormat="1">
      <c r="A172" t="s">
        <v>317</v>
      </c>
      <c r="B172" t="s">
        <v>352</v>
      </c>
      <c r="C172">
        <v>48085</v>
      </c>
      <c r="D172" t="s">
        <v>164</v>
      </c>
      <c r="E172">
        <v>327</v>
      </c>
      <c r="F172" t="s">
        <v>73</v>
      </c>
      <c r="G172" t="s">
        <v>71</v>
      </c>
      <c r="H172">
        <v>321</v>
      </c>
      <c r="I172">
        <v>0.5070607270263493</v>
      </c>
      <c r="J172">
        <v>1.204490245418571E-2</v>
      </c>
      <c r="K172">
        <v>-9.0988461837847954E-3</v>
      </c>
      <c r="L172">
        <v>1.3825028540790989</v>
      </c>
    </row>
    <row r="173" spans="1:12" s="58" customFormat="1">
      <c r="A173" t="s">
        <v>317</v>
      </c>
      <c r="B173" t="s">
        <v>352</v>
      </c>
      <c r="C173">
        <v>48085</v>
      </c>
      <c r="D173" t="s">
        <v>164</v>
      </c>
      <c r="E173">
        <v>327</v>
      </c>
      <c r="F173" t="s">
        <v>73</v>
      </c>
      <c r="G173" t="s">
        <v>72</v>
      </c>
      <c r="H173">
        <v>321</v>
      </c>
      <c r="I173">
        <v>1.0031408388191649</v>
      </c>
      <c r="J173">
        <v>1.191258815570616E-2</v>
      </c>
      <c r="K173">
        <v>0.58580979561874613</v>
      </c>
      <c r="L173">
        <v>1.7519297118688419</v>
      </c>
    </row>
    <row r="174" spans="1:12" s="58" customFormat="1">
      <c r="A174" t="s">
        <v>317</v>
      </c>
      <c r="B174" t="s">
        <v>353</v>
      </c>
      <c r="C174">
        <v>48087</v>
      </c>
      <c r="D174" t="s">
        <v>164</v>
      </c>
      <c r="E174">
        <v>327</v>
      </c>
      <c r="F174" t="s">
        <v>73</v>
      </c>
      <c r="G174" t="s">
        <v>69</v>
      </c>
      <c r="H174">
        <v>109</v>
      </c>
      <c r="I174">
        <v>0.38770003913411072</v>
      </c>
      <c r="J174">
        <v>6.592890641670901E-3</v>
      </c>
      <c r="K174">
        <v>0.13151234889985119</v>
      </c>
      <c r="L174">
        <v>0.61978208968703663</v>
      </c>
    </row>
    <row r="175" spans="1:12" s="58" customFormat="1">
      <c r="A175" t="s">
        <v>317</v>
      </c>
      <c r="B175" t="s">
        <v>353</v>
      </c>
      <c r="C175">
        <v>48087</v>
      </c>
      <c r="D175" t="s">
        <v>164</v>
      </c>
      <c r="E175">
        <v>327</v>
      </c>
      <c r="F175" t="s">
        <v>73</v>
      </c>
      <c r="G175" t="s">
        <v>70</v>
      </c>
      <c r="H175">
        <v>109</v>
      </c>
      <c r="I175">
        <v>0.89976426981639823</v>
      </c>
      <c r="J175">
        <v>9.8514729080094038E-3</v>
      </c>
      <c r="K175">
        <v>0.49505537319171983</v>
      </c>
      <c r="L175">
        <v>1.250391638480451</v>
      </c>
    </row>
    <row r="176" spans="1:12" s="58" customFormat="1">
      <c r="A176" t="s">
        <v>317</v>
      </c>
      <c r="B176" t="s">
        <v>353</v>
      </c>
      <c r="C176">
        <v>48087</v>
      </c>
      <c r="D176" t="s">
        <v>164</v>
      </c>
      <c r="E176">
        <v>327</v>
      </c>
      <c r="F176" t="s">
        <v>73</v>
      </c>
      <c r="G176" t="s">
        <v>71</v>
      </c>
      <c r="H176">
        <v>185</v>
      </c>
      <c r="I176">
        <v>0.22298897159814651</v>
      </c>
      <c r="J176">
        <v>9.1106681542688292E-3</v>
      </c>
      <c r="K176">
        <v>-8.7329276576973095E-3</v>
      </c>
      <c r="L176">
        <v>0.68817007199107438</v>
      </c>
    </row>
    <row r="177" spans="1:12" s="58" customFormat="1">
      <c r="A177" t="s">
        <v>317</v>
      </c>
      <c r="B177" t="s">
        <v>353</v>
      </c>
      <c r="C177">
        <v>48087</v>
      </c>
      <c r="D177" t="s">
        <v>164</v>
      </c>
      <c r="E177">
        <v>327</v>
      </c>
      <c r="F177" t="s">
        <v>73</v>
      </c>
      <c r="G177" t="s">
        <v>72</v>
      </c>
      <c r="H177">
        <v>185</v>
      </c>
      <c r="I177">
        <v>0.63313099784362803</v>
      </c>
      <c r="J177">
        <v>1.115294804621075E-2</v>
      </c>
      <c r="K177">
        <v>0.36447829660114911</v>
      </c>
      <c r="L177">
        <v>1.1033250185404631</v>
      </c>
    </row>
    <row r="178" spans="1:12" s="58" customFormat="1">
      <c r="A178" t="s">
        <v>317</v>
      </c>
      <c r="B178" t="s">
        <v>354</v>
      </c>
      <c r="C178">
        <v>48089</v>
      </c>
      <c r="D178" t="s">
        <v>164</v>
      </c>
      <c r="E178">
        <v>327</v>
      </c>
      <c r="F178" t="s">
        <v>73</v>
      </c>
      <c r="G178" t="s">
        <v>69</v>
      </c>
      <c r="H178">
        <v>119</v>
      </c>
      <c r="I178">
        <v>0.90996998738810553</v>
      </c>
      <c r="J178">
        <v>1.9767438065146008E-2</v>
      </c>
      <c r="K178">
        <v>0.54477434060861452</v>
      </c>
      <c r="L178">
        <v>1.802294715279845</v>
      </c>
    </row>
    <row r="179" spans="1:12" s="58" customFormat="1">
      <c r="A179" t="s">
        <v>317</v>
      </c>
      <c r="B179" t="s">
        <v>354</v>
      </c>
      <c r="C179">
        <v>48089</v>
      </c>
      <c r="D179" t="s">
        <v>164</v>
      </c>
      <c r="E179">
        <v>327</v>
      </c>
      <c r="F179" t="s">
        <v>73</v>
      </c>
      <c r="G179" t="s">
        <v>70</v>
      </c>
      <c r="H179">
        <v>119</v>
      </c>
      <c r="I179">
        <v>1.668560733828192</v>
      </c>
      <c r="J179">
        <v>1.93006471550791E-2</v>
      </c>
      <c r="K179">
        <v>1.3431616368423189</v>
      </c>
      <c r="L179">
        <v>2.399186287688829</v>
      </c>
    </row>
    <row r="180" spans="1:12" s="58" customFormat="1">
      <c r="A180" t="s">
        <v>317</v>
      </c>
      <c r="B180" t="s">
        <v>354</v>
      </c>
      <c r="C180">
        <v>48089</v>
      </c>
      <c r="D180" t="s">
        <v>164</v>
      </c>
      <c r="E180">
        <v>327</v>
      </c>
      <c r="F180" t="s">
        <v>73</v>
      </c>
      <c r="G180" t="s">
        <v>71</v>
      </c>
      <c r="H180">
        <v>154</v>
      </c>
      <c r="I180">
        <v>0.5591340503818174</v>
      </c>
      <c r="J180">
        <v>1.252720426170752E-2</v>
      </c>
      <c r="K180">
        <v>2.4431589768893841E-2</v>
      </c>
      <c r="L180">
        <v>1.0065433344267389</v>
      </c>
    </row>
    <row r="181" spans="1:12" s="58" customFormat="1">
      <c r="A181" t="s">
        <v>317</v>
      </c>
      <c r="B181" t="s">
        <v>354</v>
      </c>
      <c r="C181">
        <v>48089</v>
      </c>
      <c r="D181" t="s">
        <v>164</v>
      </c>
      <c r="E181">
        <v>327</v>
      </c>
      <c r="F181" t="s">
        <v>73</v>
      </c>
      <c r="G181" t="s">
        <v>72</v>
      </c>
      <c r="H181">
        <v>154</v>
      </c>
      <c r="I181">
        <v>1.1129002820475431</v>
      </c>
      <c r="J181">
        <v>2.5522610643425529E-2</v>
      </c>
      <c r="K181">
        <v>0.67105624364455596</v>
      </c>
      <c r="L181">
        <v>2.2096977779703808</v>
      </c>
    </row>
    <row r="182" spans="1:12" s="58" customFormat="1">
      <c r="A182" t="s">
        <v>317</v>
      </c>
      <c r="B182" t="s">
        <v>355</v>
      </c>
      <c r="C182">
        <v>48091</v>
      </c>
      <c r="D182" t="s">
        <v>164</v>
      </c>
      <c r="E182">
        <v>327</v>
      </c>
      <c r="F182" t="s">
        <v>73</v>
      </c>
      <c r="G182" t="s">
        <v>69</v>
      </c>
      <c r="H182">
        <v>249</v>
      </c>
      <c r="I182">
        <v>0.50163180472234614</v>
      </c>
      <c r="J182">
        <v>8.2902843327691648E-3</v>
      </c>
      <c r="K182">
        <v>3.7158325825912511E-2</v>
      </c>
      <c r="L182">
        <v>0.84583005628630104</v>
      </c>
    </row>
    <row r="183" spans="1:12" s="58" customFormat="1">
      <c r="A183" t="s">
        <v>317</v>
      </c>
      <c r="B183" t="s">
        <v>355</v>
      </c>
      <c r="C183">
        <v>48091</v>
      </c>
      <c r="D183" t="s">
        <v>164</v>
      </c>
      <c r="E183">
        <v>327</v>
      </c>
      <c r="F183" t="s">
        <v>73</v>
      </c>
      <c r="G183" t="s">
        <v>70</v>
      </c>
      <c r="H183">
        <v>249</v>
      </c>
      <c r="I183">
        <v>1.1311172298420651</v>
      </c>
      <c r="J183">
        <v>1.4493539123830321E-2</v>
      </c>
      <c r="K183">
        <v>0.58821858048975584</v>
      </c>
      <c r="L183">
        <v>1.5536221109159629</v>
      </c>
    </row>
    <row r="184" spans="1:12" s="58" customFormat="1">
      <c r="A184" t="s">
        <v>317</v>
      </c>
      <c r="B184" t="s">
        <v>355</v>
      </c>
      <c r="C184">
        <v>48091</v>
      </c>
      <c r="D184" t="s">
        <v>164</v>
      </c>
      <c r="E184">
        <v>327</v>
      </c>
      <c r="F184" t="s">
        <v>73</v>
      </c>
      <c r="G184" t="s">
        <v>71</v>
      </c>
      <c r="H184">
        <v>334</v>
      </c>
      <c r="I184">
        <v>0.37795913740662851</v>
      </c>
      <c r="J184">
        <v>1.3624813064122471E-2</v>
      </c>
      <c r="K184">
        <v>-0.1163291864006188</v>
      </c>
      <c r="L184">
        <v>1.385303697875184</v>
      </c>
    </row>
    <row r="185" spans="1:12" s="58" customFormat="1">
      <c r="A185" t="s">
        <v>317</v>
      </c>
      <c r="B185" t="s">
        <v>355</v>
      </c>
      <c r="C185">
        <v>48091</v>
      </c>
      <c r="D185" t="s">
        <v>164</v>
      </c>
      <c r="E185">
        <v>327</v>
      </c>
      <c r="F185" t="s">
        <v>73</v>
      </c>
      <c r="G185" t="s">
        <v>72</v>
      </c>
      <c r="H185">
        <v>334</v>
      </c>
      <c r="I185">
        <v>0.79233482435605984</v>
      </c>
      <c r="J185">
        <v>9.775372203908804E-3</v>
      </c>
      <c r="K185">
        <v>0.35301356549946977</v>
      </c>
      <c r="L185">
        <v>1.3477575371624551</v>
      </c>
    </row>
    <row r="186" spans="1:12" s="58" customFormat="1">
      <c r="A186" t="s">
        <v>317</v>
      </c>
      <c r="B186" t="s">
        <v>295</v>
      </c>
      <c r="C186">
        <v>48093</v>
      </c>
      <c r="D186" t="s">
        <v>164</v>
      </c>
      <c r="E186">
        <v>327</v>
      </c>
      <c r="F186" t="s">
        <v>73</v>
      </c>
      <c r="G186" t="s">
        <v>69</v>
      </c>
      <c r="H186">
        <v>21</v>
      </c>
      <c r="I186">
        <v>1.2028712264717969</v>
      </c>
      <c r="J186">
        <v>7.0475098875897341E-2</v>
      </c>
      <c r="K186">
        <v>0.3568398880663754</v>
      </c>
      <c r="L186">
        <v>1.913210810433341</v>
      </c>
    </row>
    <row r="187" spans="1:12" s="58" customFormat="1">
      <c r="A187" t="s">
        <v>317</v>
      </c>
      <c r="B187" t="s">
        <v>295</v>
      </c>
      <c r="C187">
        <v>48093</v>
      </c>
      <c r="D187" t="s">
        <v>164</v>
      </c>
      <c r="E187">
        <v>327</v>
      </c>
      <c r="F187" t="s">
        <v>73</v>
      </c>
      <c r="G187" t="s">
        <v>70</v>
      </c>
      <c r="H187">
        <v>21</v>
      </c>
      <c r="I187">
        <v>1.5703282912257071</v>
      </c>
      <c r="J187">
        <v>6.796367415280713E-2</v>
      </c>
      <c r="K187">
        <v>1.006461414272724</v>
      </c>
      <c r="L187">
        <v>2.3381132739999728</v>
      </c>
    </row>
    <row r="188" spans="1:12" s="58" customFormat="1">
      <c r="A188" t="s">
        <v>317</v>
      </c>
      <c r="B188" t="s">
        <v>295</v>
      </c>
      <c r="C188">
        <v>48093</v>
      </c>
      <c r="D188" t="s">
        <v>164</v>
      </c>
      <c r="E188">
        <v>327</v>
      </c>
      <c r="F188" t="s">
        <v>73</v>
      </c>
      <c r="G188" t="s">
        <v>71</v>
      </c>
      <c r="H188">
        <v>46</v>
      </c>
      <c r="I188">
        <v>0.30639313629498521</v>
      </c>
      <c r="J188">
        <v>2.59639421801903E-2</v>
      </c>
      <c r="K188">
        <v>3.8050050995399237E-2</v>
      </c>
      <c r="L188">
        <v>0.85945373479339371</v>
      </c>
    </row>
    <row r="189" spans="1:12" s="58" customFormat="1">
      <c r="A189" t="s">
        <v>317</v>
      </c>
      <c r="B189" t="s">
        <v>295</v>
      </c>
      <c r="C189">
        <v>48093</v>
      </c>
      <c r="D189" t="s">
        <v>164</v>
      </c>
      <c r="E189">
        <v>327</v>
      </c>
      <c r="F189" t="s">
        <v>73</v>
      </c>
      <c r="G189" t="s">
        <v>72</v>
      </c>
      <c r="H189">
        <v>46</v>
      </c>
      <c r="I189">
        <v>0.8136444904183936</v>
      </c>
      <c r="J189">
        <v>3.1576418113487277E-2</v>
      </c>
      <c r="K189">
        <v>0.52483877630838183</v>
      </c>
      <c r="L189">
        <v>1.4148332151119929</v>
      </c>
    </row>
    <row r="190" spans="1:12" s="58" customFormat="1">
      <c r="A190" t="s">
        <v>317</v>
      </c>
      <c r="B190" t="s">
        <v>356</v>
      </c>
      <c r="C190">
        <v>48095</v>
      </c>
      <c r="D190" t="s">
        <v>164</v>
      </c>
      <c r="E190">
        <v>327</v>
      </c>
      <c r="F190" t="s">
        <v>73</v>
      </c>
      <c r="G190" t="s">
        <v>69</v>
      </c>
      <c r="H190">
        <v>1435</v>
      </c>
      <c r="I190">
        <v>0.64761051372504108</v>
      </c>
      <c r="J190">
        <v>7.4008763260709444E-3</v>
      </c>
      <c r="K190">
        <v>1.0815872011384731E-2</v>
      </c>
      <c r="L190">
        <v>1.5299790394740711</v>
      </c>
    </row>
    <row r="191" spans="1:12" s="58" customFormat="1">
      <c r="A191" t="s">
        <v>317</v>
      </c>
      <c r="B191" t="s">
        <v>356</v>
      </c>
      <c r="C191">
        <v>48095</v>
      </c>
      <c r="D191" t="s">
        <v>164</v>
      </c>
      <c r="E191">
        <v>327</v>
      </c>
      <c r="F191" t="s">
        <v>73</v>
      </c>
      <c r="G191" t="s">
        <v>70</v>
      </c>
      <c r="H191">
        <v>1435</v>
      </c>
      <c r="I191">
        <v>1.0898423930420871</v>
      </c>
      <c r="J191">
        <v>8.7428103354156364E-3</v>
      </c>
      <c r="K191">
        <v>0.25182988921271732</v>
      </c>
      <c r="L191">
        <v>1.9752034105294121</v>
      </c>
    </row>
    <row r="192" spans="1:12" s="58" customFormat="1">
      <c r="A192" t="s">
        <v>317</v>
      </c>
      <c r="B192" t="s">
        <v>356</v>
      </c>
      <c r="C192">
        <v>48095</v>
      </c>
      <c r="D192" t="s">
        <v>164</v>
      </c>
      <c r="E192">
        <v>327</v>
      </c>
      <c r="F192" t="s">
        <v>73</v>
      </c>
      <c r="G192" t="s">
        <v>71</v>
      </c>
      <c r="H192">
        <v>184</v>
      </c>
      <c r="I192">
        <v>0.36813698180439119</v>
      </c>
      <c r="J192">
        <v>1.529605299163544E-2</v>
      </c>
      <c r="K192">
        <v>-4.7376419309218092E-3</v>
      </c>
      <c r="L192">
        <v>1.1984081843933929</v>
      </c>
    </row>
    <row r="193" spans="1:12" s="58" customFormat="1">
      <c r="A193" t="s">
        <v>317</v>
      </c>
      <c r="B193" t="s">
        <v>356</v>
      </c>
      <c r="C193">
        <v>48095</v>
      </c>
      <c r="D193" t="s">
        <v>164</v>
      </c>
      <c r="E193">
        <v>327</v>
      </c>
      <c r="F193" t="s">
        <v>73</v>
      </c>
      <c r="G193" t="s">
        <v>72</v>
      </c>
      <c r="H193">
        <v>184</v>
      </c>
      <c r="I193">
        <v>0.74948749497228007</v>
      </c>
      <c r="J193">
        <v>1.0816116868629599E-2</v>
      </c>
      <c r="K193">
        <v>0.42958046222717661</v>
      </c>
      <c r="L193">
        <v>1.2971974918825391</v>
      </c>
    </row>
    <row r="194" spans="1:12" s="58" customFormat="1">
      <c r="A194" t="s">
        <v>317</v>
      </c>
      <c r="B194" t="s">
        <v>357</v>
      </c>
      <c r="C194">
        <v>48097</v>
      </c>
      <c r="D194" t="s">
        <v>164</v>
      </c>
      <c r="E194">
        <v>327</v>
      </c>
      <c r="F194" t="s">
        <v>73</v>
      </c>
      <c r="G194" t="s">
        <v>69</v>
      </c>
      <c r="H194">
        <v>21</v>
      </c>
      <c r="I194">
        <v>1.2028712264717969</v>
      </c>
      <c r="J194">
        <v>7.0475098875897341E-2</v>
      </c>
      <c r="K194">
        <v>0.3568398880663754</v>
      </c>
      <c r="L194">
        <v>1.913210810433341</v>
      </c>
    </row>
    <row r="195" spans="1:12" s="58" customFormat="1">
      <c r="A195" t="s">
        <v>317</v>
      </c>
      <c r="B195" t="s">
        <v>357</v>
      </c>
      <c r="C195">
        <v>48097</v>
      </c>
      <c r="D195" t="s">
        <v>164</v>
      </c>
      <c r="E195">
        <v>327</v>
      </c>
      <c r="F195" t="s">
        <v>73</v>
      </c>
      <c r="G195" t="s">
        <v>70</v>
      </c>
      <c r="H195">
        <v>21</v>
      </c>
      <c r="I195">
        <v>1.5703282912257071</v>
      </c>
      <c r="J195">
        <v>6.796367415280713E-2</v>
      </c>
      <c r="K195">
        <v>1.006461414272724</v>
      </c>
      <c r="L195">
        <v>2.3381132739999728</v>
      </c>
    </row>
    <row r="196" spans="1:12" s="58" customFormat="1">
      <c r="A196" t="s">
        <v>317</v>
      </c>
      <c r="B196" t="s">
        <v>357</v>
      </c>
      <c r="C196">
        <v>48097</v>
      </c>
      <c r="D196" t="s">
        <v>164</v>
      </c>
      <c r="E196">
        <v>327</v>
      </c>
      <c r="F196" t="s">
        <v>73</v>
      </c>
      <c r="G196" t="s">
        <v>71</v>
      </c>
      <c r="H196">
        <v>73</v>
      </c>
      <c r="I196">
        <v>0.45957082147236628</v>
      </c>
      <c r="J196">
        <v>2.495640343786126E-2</v>
      </c>
      <c r="K196">
        <v>-1.218310551971361E-2</v>
      </c>
      <c r="L196">
        <v>1.1723403518057709</v>
      </c>
    </row>
    <row r="197" spans="1:12" s="58" customFormat="1">
      <c r="A197" t="s">
        <v>317</v>
      </c>
      <c r="B197" t="s">
        <v>357</v>
      </c>
      <c r="C197">
        <v>48097</v>
      </c>
      <c r="D197" t="s">
        <v>164</v>
      </c>
      <c r="E197">
        <v>327</v>
      </c>
      <c r="F197" t="s">
        <v>73</v>
      </c>
      <c r="G197" t="s">
        <v>72</v>
      </c>
      <c r="H197">
        <v>73</v>
      </c>
      <c r="I197">
        <v>0.9465651510247346</v>
      </c>
      <c r="J197">
        <v>1.993100070912027E-2</v>
      </c>
      <c r="K197">
        <v>0.59417572980978206</v>
      </c>
      <c r="L197">
        <v>1.3765557325558511</v>
      </c>
    </row>
    <row r="198" spans="1:12" s="58" customFormat="1">
      <c r="A198" t="s">
        <v>317</v>
      </c>
      <c r="B198" t="s">
        <v>358</v>
      </c>
      <c r="C198">
        <v>48099</v>
      </c>
      <c r="D198" t="s">
        <v>164</v>
      </c>
      <c r="E198">
        <v>327</v>
      </c>
      <c r="F198" t="s">
        <v>73</v>
      </c>
      <c r="G198" t="s">
        <v>69</v>
      </c>
      <c r="H198">
        <v>21</v>
      </c>
      <c r="I198">
        <v>1.2028712264717969</v>
      </c>
      <c r="J198">
        <v>7.0475098875897341E-2</v>
      </c>
      <c r="K198">
        <v>0.3568398880663754</v>
      </c>
      <c r="L198">
        <v>1.913210810433341</v>
      </c>
    </row>
    <row r="199" spans="1:12" s="58" customFormat="1">
      <c r="A199" t="s">
        <v>317</v>
      </c>
      <c r="B199" t="s">
        <v>358</v>
      </c>
      <c r="C199">
        <v>48099</v>
      </c>
      <c r="D199" t="s">
        <v>164</v>
      </c>
      <c r="E199">
        <v>327</v>
      </c>
      <c r="F199" t="s">
        <v>73</v>
      </c>
      <c r="G199" t="s">
        <v>70</v>
      </c>
      <c r="H199">
        <v>21</v>
      </c>
      <c r="I199">
        <v>1.5703282912257071</v>
      </c>
      <c r="J199">
        <v>6.796367415280713E-2</v>
      </c>
      <c r="K199">
        <v>1.006461414272724</v>
      </c>
      <c r="L199">
        <v>2.3381132739999728</v>
      </c>
    </row>
    <row r="200" spans="1:12" s="58" customFormat="1">
      <c r="A200" t="s">
        <v>317</v>
      </c>
      <c r="B200" t="s">
        <v>358</v>
      </c>
      <c r="C200">
        <v>48099</v>
      </c>
      <c r="D200" t="s">
        <v>164</v>
      </c>
      <c r="E200">
        <v>327</v>
      </c>
      <c r="F200" t="s">
        <v>73</v>
      </c>
      <c r="G200" t="s">
        <v>71</v>
      </c>
      <c r="H200">
        <v>73</v>
      </c>
      <c r="I200">
        <v>0.45957082147236628</v>
      </c>
      <c r="J200">
        <v>2.495640343786126E-2</v>
      </c>
      <c r="K200">
        <v>-1.218310551971361E-2</v>
      </c>
      <c r="L200">
        <v>1.1723403518057709</v>
      </c>
    </row>
    <row r="201" spans="1:12" s="58" customFormat="1">
      <c r="A201" t="s">
        <v>317</v>
      </c>
      <c r="B201" t="s">
        <v>358</v>
      </c>
      <c r="C201">
        <v>48099</v>
      </c>
      <c r="D201" t="s">
        <v>164</v>
      </c>
      <c r="E201">
        <v>327</v>
      </c>
      <c r="F201" t="s">
        <v>73</v>
      </c>
      <c r="G201" t="s">
        <v>72</v>
      </c>
      <c r="H201">
        <v>73</v>
      </c>
      <c r="I201">
        <v>0.9465651510247346</v>
      </c>
      <c r="J201">
        <v>1.993100070912027E-2</v>
      </c>
      <c r="K201">
        <v>0.59417572980978206</v>
      </c>
      <c r="L201">
        <v>1.3765557325558511</v>
      </c>
    </row>
    <row r="202" spans="1:12" s="58" customFormat="1">
      <c r="A202" t="s">
        <v>317</v>
      </c>
      <c r="B202" t="s">
        <v>359</v>
      </c>
      <c r="C202">
        <v>48101</v>
      </c>
      <c r="D202" t="s">
        <v>164</v>
      </c>
      <c r="E202">
        <v>327</v>
      </c>
      <c r="F202" t="s">
        <v>73</v>
      </c>
      <c r="G202" t="s">
        <v>69</v>
      </c>
      <c r="H202">
        <v>109</v>
      </c>
      <c r="I202">
        <v>0.38770003913411072</v>
      </c>
      <c r="J202">
        <v>6.592890641670901E-3</v>
      </c>
      <c r="K202">
        <v>0.13151234889985119</v>
      </c>
      <c r="L202">
        <v>0.61978208968703663</v>
      </c>
    </row>
    <row r="203" spans="1:12" s="58" customFormat="1">
      <c r="A203" t="s">
        <v>317</v>
      </c>
      <c r="B203" t="s">
        <v>359</v>
      </c>
      <c r="C203">
        <v>48101</v>
      </c>
      <c r="D203" t="s">
        <v>164</v>
      </c>
      <c r="E203">
        <v>327</v>
      </c>
      <c r="F203" t="s">
        <v>73</v>
      </c>
      <c r="G203" t="s">
        <v>70</v>
      </c>
      <c r="H203">
        <v>109</v>
      </c>
      <c r="I203">
        <v>0.89976426981639823</v>
      </c>
      <c r="J203">
        <v>9.8514729080094038E-3</v>
      </c>
      <c r="K203">
        <v>0.49505537319171983</v>
      </c>
      <c r="L203">
        <v>1.250391638480451</v>
      </c>
    </row>
    <row r="204" spans="1:12" s="58" customFormat="1">
      <c r="A204" t="s">
        <v>317</v>
      </c>
      <c r="B204" t="s">
        <v>359</v>
      </c>
      <c r="C204">
        <v>48101</v>
      </c>
      <c r="D204" t="s">
        <v>164</v>
      </c>
      <c r="E204">
        <v>327</v>
      </c>
      <c r="F204" t="s">
        <v>73</v>
      </c>
      <c r="G204" t="s">
        <v>71</v>
      </c>
      <c r="H204">
        <v>185</v>
      </c>
      <c r="I204">
        <v>0.22298897159814651</v>
      </c>
      <c r="J204">
        <v>9.1106681542688292E-3</v>
      </c>
      <c r="K204">
        <v>-8.7329276576973095E-3</v>
      </c>
      <c r="L204">
        <v>0.68817007199107438</v>
      </c>
    </row>
    <row r="205" spans="1:12" s="58" customFormat="1">
      <c r="A205" t="s">
        <v>317</v>
      </c>
      <c r="B205" t="s">
        <v>359</v>
      </c>
      <c r="C205">
        <v>48101</v>
      </c>
      <c r="D205" t="s">
        <v>164</v>
      </c>
      <c r="E205">
        <v>327</v>
      </c>
      <c r="F205" t="s">
        <v>73</v>
      </c>
      <c r="G205" t="s">
        <v>72</v>
      </c>
      <c r="H205">
        <v>185</v>
      </c>
      <c r="I205">
        <v>0.63313099784362803</v>
      </c>
      <c r="J205">
        <v>1.115294804621075E-2</v>
      </c>
      <c r="K205">
        <v>0.36447829660114911</v>
      </c>
      <c r="L205">
        <v>1.1033250185404631</v>
      </c>
    </row>
    <row r="206" spans="1:12" s="58" customFormat="1">
      <c r="A206" t="s">
        <v>317</v>
      </c>
      <c r="B206" t="s">
        <v>360</v>
      </c>
      <c r="C206">
        <v>48103</v>
      </c>
      <c r="D206" t="s">
        <v>164</v>
      </c>
      <c r="E206">
        <v>327</v>
      </c>
      <c r="F206" t="s">
        <v>73</v>
      </c>
      <c r="G206" t="s">
        <v>69</v>
      </c>
      <c r="H206">
        <v>389</v>
      </c>
      <c r="I206">
        <v>7.2571673675983966E-2</v>
      </c>
      <c r="J206">
        <v>1.041450242852273E-2</v>
      </c>
      <c r="K206">
        <v>-0.47387051952822062</v>
      </c>
      <c r="L206">
        <v>0.84357430149112533</v>
      </c>
    </row>
    <row r="207" spans="1:12" s="58" customFormat="1">
      <c r="A207" t="s">
        <v>317</v>
      </c>
      <c r="B207" t="s">
        <v>360</v>
      </c>
      <c r="C207">
        <v>48103</v>
      </c>
      <c r="D207" t="s">
        <v>164</v>
      </c>
      <c r="E207">
        <v>327</v>
      </c>
      <c r="F207" t="s">
        <v>73</v>
      </c>
      <c r="G207" t="s">
        <v>70</v>
      </c>
      <c r="H207">
        <v>389</v>
      </c>
      <c r="I207">
        <v>0.2048297836743834</v>
      </c>
      <c r="J207">
        <v>1.2891364336792039E-2</v>
      </c>
      <c r="K207">
        <v>-0.47486673704109023</v>
      </c>
      <c r="L207">
        <v>1.0487770549953279</v>
      </c>
    </row>
    <row r="208" spans="1:12" s="58" customFormat="1">
      <c r="A208" t="s">
        <v>317</v>
      </c>
      <c r="B208" t="s">
        <v>360</v>
      </c>
      <c r="C208">
        <v>48103</v>
      </c>
      <c r="D208" t="s">
        <v>164</v>
      </c>
      <c r="E208">
        <v>327</v>
      </c>
      <c r="F208" t="s">
        <v>73</v>
      </c>
      <c r="G208" t="s">
        <v>71</v>
      </c>
      <c r="H208">
        <v>138</v>
      </c>
      <c r="I208">
        <v>0.30720874110663687</v>
      </c>
      <c r="J208">
        <v>2.0315021763838079E-2</v>
      </c>
      <c r="K208">
        <v>-0.12740918794132189</v>
      </c>
      <c r="L208">
        <v>1.370893344640572</v>
      </c>
    </row>
    <row r="209" spans="1:12" s="58" customFormat="1">
      <c r="A209" t="s">
        <v>317</v>
      </c>
      <c r="B209" t="s">
        <v>360</v>
      </c>
      <c r="C209">
        <v>48103</v>
      </c>
      <c r="D209" t="s">
        <v>164</v>
      </c>
      <c r="E209">
        <v>327</v>
      </c>
      <c r="F209" t="s">
        <v>73</v>
      </c>
      <c r="G209" t="s">
        <v>72</v>
      </c>
      <c r="H209">
        <v>138</v>
      </c>
      <c r="I209">
        <v>0.48413088563847761</v>
      </c>
      <c r="J209">
        <v>3.0062139885274231E-2</v>
      </c>
      <c r="K209">
        <v>5.8517725312863388E-2</v>
      </c>
      <c r="L209">
        <v>1.8349651820306101</v>
      </c>
    </row>
    <row r="210" spans="1:12" s="58" customFormat="1">
      <c r="A210" t="s">
        <v>317</v>
      </c>
      <c r="B210" t="s">
        <v>307</v>
      </c>
      <c r="C210">
        <v>48105</v>
      </c>
      <c r="D210" t="s">
        <v>164</v>
      </c>
      <c r="E210">
        <v>327</v>
      </c>
      <c r="F210" t="s">
        <v>73</v>
      </c>
      <c r="G210" t="s">
        <v>69</v>
      </c>
      <c r="H210">
        <v>20</v>
      </c>
      <c r="I210">
        <v>0.27804552484024198</v>
      </c>
      <c r="J210">
        <v>2.596504025929942E-2</v>
      </c>
      <c r="K210">
        <v>0.16517603203202691</v>
      </c>
      <c r="L210">
        <v>0.49958421049542562</v>
      </c>
    </row>
    <row r="211" spans="1:12" s="58" customFormat="1">
      <c r="A211" t="s">
        <v>317</v>
      </c>
      <c r="B211" t="s">
        <v>307</v>
      </c>
      <c r="C211">
        <v>48105</v>
      </c>
      <c r="D211" t="s">
        <v>164</v>
      </c>
      <c r="E211">
        <v>327</v>
      </c>
      <c r="F211" t="s">
        <v>73</v>
      </c>
      <c r="G211" t="s">
        <v>70</v>
      </c>
      <c r="H211">
        <v>20</v>
      </c>
      <c r="I211">
        <v>0.96528724281116696</v>
      </c>
      <c r="J211">
        <v>8.6520519782184543E-2</v>
      </c>
      <c r="K211">
        <v>0.63129333362792528</v>
      </c>
      <c r="L211">
        <v>1.476995474373527</v>
      </c>
    </row>
    <row r="212" spans="1:12" s="58" customFormat="1">
      <c r="A212" t="s">
        <v>317</v>
      </c>
      <c r="B212" t="s">
        <v>307</v>
      </c>
      <c r="C212">
        <v>48105</v>
      </c>
      <c r="D212" t="s">
        <v>164</v>
      </c>
      <c r="E212">
        <v>327</v>
      </c>
      <c r="F212" t="s">
        <v>73</v>
      </c>
      <c r="G212" t="s">
        <v>71</v>
      </c>
      <c r="H212">
        <v>39</v>
      </c>
      <c r="I212">
        <v>0.37333832185249421</v>
      </c>
      <c r="J212">
        <v>4.5737925742514722E-2</v>
      </c>
      <c r="K212">
        <v>-0.1163291864006188</v>
      </c>
      <c r="L212">
        <v>0.74237867381882905</v>
      </c>
    </row>
    <row r="213" spans="1:12" s="58" customFormat="1">
      <c r="A213" t="s">
        <v>317</v>
      </c>
      <c r="B213" t="s">
        <v>307</v>
      </c>
      <c r="C213">
        <v>48105</v>
      </c>
      <c r="D213" t="s">
        <v>164</v>
      </c>
      <c r="E213">
        <v>327</v>
      </c>
      <c r="F213" t="s">
        <v>73</v>
      </c>
      <c r="G213" t="s">
        <v>72</v>
      </c>
      <c r="H213">
        <v>39</v>
      </c>
      <c r="I213">
        <v>0.70160272149552672</v>
      </c>
      <c r="J213">
        <v>3.8323494436510813E-2</v>
      </c>
      <c r="K213">
        <v>0.3991721851638575</v>
      </c>
      <c r="L213">
        <v>1.130890138169018</v>
      </c>
    </row>
    <row r="214" spans="1:12" s="58" customFormat="1">
      <c r="A214" t="s">
        <v>317</v>
      </c>
      <c r="B214" t="s">
        <v>361</v>
      </c>
      <c r="C214">
        <v>48107</v>
      </c>
      <c r="D214" t="s">
        <v>164</v>
      </c>
      <c r="E214">
        <v>327</v>
      </c>
      <c r="F214" t="s">
        <v>73</v>
      </c>
      <c r="G214" t="s">
        <v>69</v>
      </c>
      <c r="H214">
        <v>195</v>
      </c>
      <c r="I214">
        <v>0.37422898384814102</v>
      </c>
      <c r="J214">
        <v>5.9469967657121026E-3</v>
      </c>
      <c r="K214">
        <v>0.14106576448854441</v>
      </c>
      <c r="L214">
        <v>0.69766760043726073</v>
      </c>
    </row>
    <row r="215" spans="1:12" s="58" customFormat="1">
      <c r="A215" t="s">
        <v>317</v>
      </c>
      <c r="B215" t="s">
        <v>361</v>
      </c>
      <c r="C215">
        <v>48107</v>
      </c>
      <c r="D215" t="s">
        <v>164</v>
      </c>
      <c r="E215">
        <v>327</v>
      </c>
      <c r="F215" t="s">
        <v>73</v>
      </c>
      <c r="G215" t="s">
        <v>70</v>
      </c>
      <c r="H215">
        <v>195</v>
      </c>
      <c r="I215">
        <v>0.71474010176245384</v>
      </c>
      <c r="J215">
        <v>7.6528002189304584E-3</v>
      </c>
      <c r="K215">
        <v>0.40695537600120979</v>
      </c>
      <c r="L215">
        <v>1.088855515064711</v>
      </c>
    </row>
    <row r="216" spans="1:12" s="58" customFormat="1">
      <c r="A216" t="s">
        <v>317</v>
      </c>
      <c r="B216" t="s">
        <v>361</v>
      </c>
      <c r="C216">
        <v>48107</v>
      </c>
      <c r="D216" t="s">
        <v>164</v>
      </c>
      <c r="E216">
        <v>327</v>
      </c>
      <c r="F216" t="s">
        <v>73</v>
      </c>
      <c r="G216" t="s">
        <v>71</v>
      </c>
      <c r="H216">
        <v>190</v>
      </c>
      <c r="I216">
        <v>0.34724154877535168</v>
      </c>
      <c r="J216">
        <v>1.8493527781304059E-2</v>
      </c>
      <c r="K216">
        <v>-4.8621539075525189E-2</v>
      </c>
      <c r="L216">
        <v>1.1806377439511631</v>
      </c>
    </row>
    <row r="217" spans="1:12" s="58" customFormat="1">
      <c r="A217" t="s">
        <v>317</v>
      </c>
      <c r="B217" t="s">
        <v>361</v>
      </c>
      <c r="C217">
        <v>48107</v>
      </c>
      <c r="D217" t="s">
        <v>164</v>
      </c>
      <c r="E217">
        <v>327</v>
      </c>
      <c r="F217" t="s">
        <v>73</v>
      </c>
      <c r="G217" t="s">
        <v>72</v>
      </c>
      <c r="H217">
        <v>190</v>
      </c>
      <c r="I217">
        <v>0.46221373107610819</v>
      </c>
      <c r="J217">
        <v>1.198588796891684E-2</v>
      </c>
      <c r="K217">
        <v>0.26024746631079398</v>
      </c>
      <c r="L217">
        <v>1.022195420159989</v>
      </c>
    </row>
    <row r="218" spans="1:12" s="58" customFormat="1">
      <c r="A218" t="s">
        <v>317</v>
      </c>
      <c r="B218" t="s">
        <v>362</v>
      </c>
      <c r="C218">
        <v>48109</v>
      </c>
      <c r="D218" t="s">
        <v>164</v>
      </c>
      <c r="E218">
        <v>327</v>
      </c>
      <c r="F218" t="s">
        <v>73</v>
      </c>
      <c r="G218" t="s">
        <v>69</v>
      </c>
      <c r="H218">
        <v>389</v>
      </c>
      <c r="I218">
        <v>7.2571673675983966E-2</v>
      </c>
      <c r="J218">
        <v>1.041450242852273E-2</v>
      </c>
      <c r="K218">
        <v>-0.47387051952822062</v>
      </c>
      <c r="L218">
        <v>0.84357430149112533</v>
      </c>
    </row>
    <row r="219" spans="1:12" s="58" customFormat="1">
      <c r="A219" t="s">
        <v>317</v>
      </c>
      <c r="B219" t="s">
        <v>362</v>
      </c>
      <c r="C219">
        <v>48109</v>
      </c>
      <c r="D219" t="s">
        <v>164</v>
      </c>
      <c r="E219">
        <v>327</v>
      </c>
      <c r="F219" t="s">
        <v>73</v>
      </c>
      <c r="G219" t="s">
        <v>70</v>
      </c>
      <c r="H219">
        <v>389</v>
      </c>
      <c r="I219">
        <v>0.2048297836743834</v>
      </c>
      <c r="J219">
        <v>1.2891364336792039E-2</v>
      </c>
      <c r="K219">
        <v>-0.47486673704109023</v>
      </c>
      <c r="L219">
        <v>1.0487770549953279</v>
      </c>
    </row>
    <row r="220" spans="1:12" s="58" customFormat="1">
      <c r="A220" t="s">
        <v>317</v>
      </c>
      <c r="B220" t="s">
        <v>362</v>
      </c>
      <c r="C220">
        <v>48109</v>
      </c>
      <c r="D220" t="s">
        <v>164</v>
      </c>
      <c r="E220">
        <v>327</v>
      </c>
      <c r="F220" t="s">
        <v>73</v>
      </c>
      <c r="G220" t="s">
        <v>71</v>
      </c>
      <c r="H220">
        <v>138</v>
      </c>
      <c r="I220">
        <v>0.30720874110663687</v>
      </c>
      <c r="J220">
        <v>2.0315021763838079E-2</v>
      </c>
      <c r="K220">
        <v>-0.12740918794132189</v>
      </c>
      <c r="L220">
        <v>1.370893344640572</v>
      </c>
    </row>
    <row r="221" spans="1:12" s="58" customFormat="1">
      <c r="A221" t="s">
        <v>317</v>
      </c>
      <c r="B221" t="s">
        <v>362</v>
      </c>
      <c r="C221">
        <v>48109</v>
      </c>
      <c r="D221" t="s">
        <v>164</v>
      </c>
      <c r="E221">
        <v>327</v>
      </c>
      <c r="F221" t="s">
        <v>73</v>
      </c>
      <c r="G221" t="s">
        <v>72</v>
      </c>
      <c r="H221">
        <v>138</v>
      </c>
      <c r="I221">
        <v>0.48413088563847761</v>
      </c>
      <c r="J221">
        <v>3.0062139885274231E-2</v>
      </c>
      <c r="K221">
        <v>5.8517725312863388E-2</v>
      </c>
      <c r="L221">
        <v>1.8349651820306101</v>
      </c>
    </row>
    <row r="222" spans="1:12" s="58" customFormat="1">
      <c r="A222" t="s">
        <v>317</v>
      </c>
      <c r="B222" t="s">
        <v>363</v>
      </c>
      <c r="C222">
        <v>48111</v>
      </c>
      <c r="D222" t="s">
        <v>164</v>
      </c>
      <c r="E222">
        <v>327</v>
      </c>
      <c r="F222" t="s">
        <v>73</v>
      </c>
      <c r="G222" t="s">
        <v>69</v>
      </c>
      <c r="H222">
        <v>78</v>
      </c>
      <c r="I222">
        <v>0.43409105305936579</v>
      </c>
      <c r="J222">
        <v>1.5088715257713931E-2</v>
      </c>
      <c r="K222">
        <v>9.7881594709477007E-2</v>
      </c>
      <c r="L222">
        <v>0.77053210414529971</v>
      </c>
    </row>
    <row r="223" spans="1:12" s="58" customFormat="1">
      <c r="A223" t="s">
        <v>317</v>
      </c>
      <c r="B223" t="s">
        <v>363</v>
      </c>
      <c r="C223">
        <v>48111</v>
      </c>
      <c r="D223" t="s">
        <v>164</v>
      </c>
      <c r="E223">
        <v>327</v>
      </c>
      <c r="F223" t="s">
        <v>73</v>
      </c>
      <c r="G223" t="s">
        <v>70</v>
      </c>
      <c r="H223">
        <v>78</v>
      </c>
      <c r="I223">
        <v>0.76579987355397616</v>
      </c>
      <c r="J223">
        <v>1.6882106843532359E-2</v>
      </c>
      <c r="K223">
        <v>0.25182988921271732</v>
      </c>
      <c r="L223">
        <v>1.1391538890916351</v>
      </c>
    </row>
    <row r="224" spans="1:12" s="58" customFormat="1">
      <c r="A224" t="s">
        <v>317</v>
      </c>
      <c r="B224" t="s">
        <v>363</v>
      </c>
      <c r="C224">
        <v>48111</v>
      </c>
      <c r="D224" t="s">
        <v>164</v>
      </c>
      <c r="E224">
        <v>327</v>
      </c>
      <c r="F224" t="s">
        <v>73</v>
      </c>
      <c r="G224" t="s">
        <v>71</v>
      </c>
      <c r="H224">
        <v>113</v>
      </c>
      <c r="I224">
        <v>0.41730769493202169</v>
      </c>
      <c r="J224">
        <v>2.7382235164631879E-2</v>
      </c>
      <c r="K224">
        <v>-0.1101737446089489</v>
      </c>
      <c r="L224">
        <v>1.5038480020495459</v>
      </c>
    </row>
    <row r="225" spans="1:12" s="58" customFormat="1">
      <c r="A225" t="s">
        <v>317</v>
      </c>
      <c r="B225" t="s">
        <v>363</v>
      </c>
      <c r="C225">
        <v>48111</v>
      </c>
      <c r="D225" t="s">
        <v>164</v>
      </c>
      <c r="E225">
        <v>327</v>
      </c>
      <c r="F225" t="s">
        <v>73</v>
      </c>
      <c r="G225" t="s">
        <v>72</v>
      </c>
      <c r="H225">
        <v>113</v>
      </c>
      <c r="I225">
        <v>0.46725365497732169</v>
      </c>
      <c r="J225">
        <v>2.1265175127436229E-2</v>
      </c>
      <c r="K225">
        <v>4.7095773044388504E-3</v>
      </c>
      <c r="L225">
        <v>1.365425037261353</v>
      </c>
    </row>
    <row r="226" spans="1:12" s="58" customFormat="1">
      <c r="A226" t="s">
        <v>317</v>
      </c>
      <c r="B226" t="s">
        <v>364</v>
      </c>
      <c r="C226">
        <v>48113</v>
      </c>
      <c r="D226" t="s">
        <v>164</v>
      </c>
      <c r="E226">
        <v>327</v>
      </c>
      <c r="F226" t="s">
        <v>73</v>
      </c>
      <c r="G226" t="s">
        <v>69</v>
      </c>
      <c r="H226">
        <v>21</v>
      </c>
      <c r="I226">
        <v>1.2028712264717969</v>
      </c>
      <c r="J226">
        <v>7.0475098875897341E-2</v>
      </c>
      <c r="K226">
        <v>0.3568398880663754</v>
      </c>
      <c r="L226">
        <v>1.913210810433341</v>
      </c>
    </row>
    <row r="227" spans="1:12" s="58" customFormat="1">
      <c r="A227" t="s">
        <v>317</v>
      </c>
      <c r="B227" t="s">
        <v>364</v>
      </c>
      <c r="C227">
        <v>48113</v>
      </c>
      <c r="D227" t="s">
        <v>164</v>
      </c>
      <c r="E227">
        <v>327</v>
      </c>
      <c r="F227" t="s">
        <v>73</v>
      </c>
      <c r="G227" t="s">
        <v>70</v>
      </c>
      <c r="H227">
        <v>21</v>
      </c>
      <c r="I227">
        <v>1.5703282912257071</v>
      </c>
      <c r="J227">
        <v>6.796367415280713E-2</v>
      </c>
      <c r="K227">
        <v>1.006461414272724</v>
      </c>
      <c r="L227">
        <v>2.3381132739999728</v>
      </c>
    </row>
    <row r="228" spans="1:12" s="58" customFormat="1">
      <c r="A228" t="s">
        <v>317</v>
      </c>
      <c r="B228" t="s">
        <v>364</v>
      </c>
      <c r="C228">
        <v>48113</v>
      </c>
      <c r="D228" t="s">
        <v>164</v>
      </c>
      <c r="E228">
        <v>327</v>
      </c>
      <c r="F228" t="s">
        <v>73</v>
      </c>
      <c r="G228" t="s">
        <v>71</v>
      </c>
      <c r="H228">
        <v>321</v>
      </c>
      <c r="I228">
        <v>0.5070607270263493</v>
      </c>
      <c r="J228">
        <v>1.204490245418571E-2</v>
      </c>
      <c r="K228">
        <v>-9.0988461837847954E-3</v>
      </c>
      <c r="L228">
        <v>1.3825028540790989</v>
      </c>
    </row>
    <row r="229" spans="1:12" s="58" customFormat="1">
      <c r="A229" t="s">
        <v>317</v>
      </c>
      <c r="B229" t="s">
        <v>364</v>
      </c>
      <c r="C229">
        <v>48113</v>
      </c>
      <c r="D229" t="s">
        <v>164</v>
      </c>
      <c r="E229">
        <v>327</v>
      </c>
      <c r="F229" t="s">
        <v>73</v>
      </c>
      <c r="G229" t="s">
        <v>72</v>
      </c>
      <c r="H229">
        <v>321</v>
      </c>
      <c r="I229">
        <v>1.0031408388191649</v>
      </c>
      <c r="J229">
        <v>1.191258815570616E-2</v>
      </c>
      <c r="K229">
        <v>0.58580979561874613</v>
      </c>
      <c r="L229">
        <v>1.7519297118688419</v>
      </c>
    </row>
    <row r="230" spans="1:12" s="58" customFormat="1">
      <c r="A230" t="s">
        <v>317</v>
      </c>
      <c r="B230" t="s">
        <v>279</v>
      </c>
      <c r="C230">
        <v>48115</v>
      </c>
      <c r="D230" t="s">
        <v>164</v>
      </c>
      <c r="E230">
        <v>327</v>
      </c>
      <c r="F230" t="s">
        <v>73</v>
      </c>
      <c r="G230" t="s">
        <v>69</v>
      </c>
      <c r="H230">
        <v>195</v>
      </c>
      <c r="I230">
        <v>0.37422898384814102</v>
      </c>
      <c r="J230">
        <v>5.9469967657121026E-3</v>
      </c>
      <c r="K230">
        <v>0.14106576448854441</v>
      </c>
      <c r="L230">
        <v>0.69766760043726073</v>
      </c>
    </row>
    <row r="231" spans="1:12" s="58" customFormat="1">
      <c r="A231" t="s">
        <v>317</v>
      </c>
      <c r="B231" t="s">
        <v>279</v>
      </c>
      <c r="C231">
        <v>48115</v>
      </c>
      <c r="D231" t="s">
        <v>164</v>
      </c>
      <c r="E231">
        <v>327</v>
      </c>
      <c r="F231" t="s">
        <v>73</v>
      </c>
      <c r="G231" t="s">
        <v>70</v>
      </c>
      <c r="H231">
        <v>195</v>
      </c>
      <c r="I231">
        <v>0.71474010176245384</v>
      </c>
      <c r="J231">
        <v>7.6528002189304584E-3</v>
      </c>
      <c r="K231">
        <v>0.40695537600120979</v>
      </c>
      <c r="L231">
        <v>1.088855515064711</v>
      </c>
    </row>
    <row r="232" spans="1:12" s="58" customFormat="1">
      <c r="A232" t="s">
        <v>317</v>
      </c>
      <c r="B232" t="s">
        <v>279</v>
      </c>
      <c r="C232">
        <v>48115</v>
      </c>
      <c r="D232" t="s">
        <v>164</v>
      </c>
      <c r="E232">
        <v>327</v>
      </c>
      <c r="F232" t="s">
        <v>73</v>
      </c>
      <c r="G232" t="s">
        <v>71</v>
      </c>
      <c r="H232">
        <v>190</v>
      </c>
      <c r="I232">
        <v>0.34724154877535168</v>
      </c>
      <c r="J232">
        <v>1.8493527781304059E-2</v>
      </c>
      <c r="K232">
        <v>-4.8621539075525189E-2</v>
      </c>
      <c r="L232">
        <v>1.1806377439511631</v>
      </c>
    </row>
    <row r="233" spans="1:12" s="58" customFormat="1">
      <c r="A233" t="s">
        <v>317</v>
      </c>
      <c r="B233" t="s">
        <v>279</v>
      </c>
      <c r="C233">
        <v>48115</v>
      </c>
      <c r="D233" t="s">
        <v>164</v>
      </c>
      <c r="E233">
        <v>327</v>
      </c>
      <c r="F233" t="s">
        <v>73</v>
      </c>
      <c r="G233" t="s">
        <v>72</v>
      </c>
      <c r="H233">
        <v>190</v>
      </c>
      <c r="I233">
        <v>0.46221373107610819</v>
      </c>
      <c r="J233">
        <v>1.198588796891684E-2</v>
      </c>
      <c r="K233">
        <v>0.26024746631079398</v>
      </c>
      <c r="L233">
        <v>1.022195420159989</v>
      </c>
    </row>
    <row r="234" spans="1:12" s="58" customFormat="1">
      <c r="A234" t="s">
        <v>317</v>
      </c>
      <c r="B234" t="s">
        <v>365</v>
      </c>
      <c r="C234">
        <v>48117</v>
      </c>
      <c r="D234" t="s">
        <v>164</v>
      </c>
      <c r="E234">
        <v>327</v>
      </c>
      <c r="F234" t="s">
        <v>73</v>
      </c>
      <c r="G234" t="s">
        <v>69</v>
      </c>
      <c r="H234">
        <v>195</v>
      </c>
      <c r="I234">
        <v>0.37422898384814102</v>
      </c>
      <c r="J234">
        <v>5.9469967657121026E-3</v>
      </c>
      <c r="K234">
        <v>0.14106576448854441</v>
      </c>
      <c r="L234">
        <v>0.69766760043726073</v>
      </c>
    </row>
    <row r="235" spans="1:12" s="58" customFormat="1">
      <c r="A235" t="s">
        <v>317</v>
      </c>
      <c r="B235" t="s">
        <v>365</v>
      </c>
      <c r="C235">
        <v>48117</v>
      </c>
      <c r="D235" t="s">
        <v>164</v>
      </c>
      <c r="E235">
        <v>327</v>
      </c>
      <c r="F235" t="s">
        <v>73</v>
      </c>
      <c r="G235" t="s">
        <v>70</v>
      </c>
      <c r="H235">
        <v>195</v>
      </c>
      <c r="I235">
        <v>0.71474010176245384</v>
      </c>
      <c r="J235">
        <v>7.6528002189304584E-3</v>
      </c>
      <c r="K235">
        <v>0.40695537600120979</v>
      </c>
      <c r="L235">
        <v>1.088855515064711</v>
      </c>
    </row>
    <row r="236" spans="1:12" s="58" customFormat="1">
      <c r="A236" t="s">
        <v>317</v>
      </c>
      <c r="B236" t="s">
        <v>365</v>
      </c>
      <c r="C236">
        <v>48117</v>
      </c>
      <c r="D236" t="s">
        <v>164</v>
      </c>
      <c r="E236">
        <v>327</v>
      </c>
      <c r="F236" t="s">
        <v>73</v>
      </c>
      <c r="G236" t="s">
        <v>71</v>
      </c>
      <c r="H236">
        <v>190</v>
      </c>
      <c r="I236">
        <v>0.34724154877535168</v>
      </c>
      <c r="J236">
        <v>1.8493527781304059E-2</v>
      </c>
      <c r="K236">
        <v>-4.8621539075525189E-2</v>
      </c>
      <c r="L236">
        <v>1.1806377439511631</v>
      </c>
    </row>
    <row r="237" spans="1:12" s="58" customFormat="1">
      <c r="A237" t="s">
        <v>317</v>
      </c>
      <c r="B237" t="s">
        <v>365</v>
      </c>
      <c r="C237">
        <v>48117</v>
      </c>
      <c r="D237" t="s">
        <v>164</v>
      </c>
      <c r="E237">
        <v>327</v>
      </c>
      <c r="F237" t="s">
        <v>73</v>
      </c>
      <c r="G237" t="s">
        <v>72</v>
      </c>
      <c r="H237">
        <v>190</v>
      </c>
      <c r="I237">
        <v>0.46221373107610819</v>
      </c>
      <c r="J237">
        <v>1.198588796891684E-2</v>
      </c>
      <c r="K237">
        <v>0.26024746631079398</v>
      </c>
      <c r="L237">
        <v>1.022195420159989</v>
      </c>
    </row>
    <row r="238" spans="1:12" s="58" customFormat="1">
      <c r="A238" t="s">
        <v>317</v>
      </c>
      <c r="B238" t="s">
        <v>263</v>
      </c>
      <c r="C238">
        <v>48119</v>
      </c>
      <c r="D238" t="s">
        <v>164</v>
      </c>
      <c r="E238">
        <v>327</v>
      </c>
      <c r="F238" t="s">
        <v>73</v>
      </c>
      <c r="G238" t="s">
        <v>69</v>
      </c>
      <c r="H238">
        <v>21</v>
      </c>
      <c r="I238">
        <v>1.2028712264717969</v>
      </c>
      <c r="J238">
        <v>7.0475098875897341E-2</v>
      </c>
      <c r="K238">
        <v>0.3568398880663754</v>
      </c>
      <c r="L238">
        <v>1.913210810433341</v>
      </c>
    </row>
    <row r="239" spans="1:12" s="58" customFormat="1">
      <c r="A239" t="s">
        <v>317</v>
      </c>
      <c r="B239" t="s">
        <v>263</v>
      </c>
      <c r="C239">
        <v>48119</v>
      </c>
      <c r="D239" t="s">
        <v>164</v>
      </c>
      <c r="E239">
        <v>327</v>
      </c>
      <c r="F239" t="s">
        <v>73</v>
      </c>
      <c r="G239" t="s">
        <v>70</v>
      </c>
      <c r="H239">
        <v>21</v>
      </c>
      <c r="I239">
        <v>1.5703282912257071</v>
      </c>
      <c r="J239">
        <v>6.796367415280713E-2</v>
      </c>
      <c r="K239">
        <v>1.006461414272724</v>
      </c>
      <c r="L239">
        <v>2.3381132739999728</v>
      </c>
    </row>
    <row r="240" spans="1:12" s="58" customFormat="1">
      <c r="A240" t="s">
        <v>317</v>
      </c>
      <c r="B240" t="s">
        <v>263</v>
      </c>
      <c r="C240">
        <v>48119</v>
      </c>
      <c r="D240" t="s">
        <v>164</v>
      </c>
      <c r="E240">
        <v>327</v>
      </c>
      <c r="F240" t="s">
        <v>73</v>
      </c>
      <c r="G240" t="s">
        <v>71</v>
      </c>
      <c r="H240">
        <v>321</v>
      </c>
      <c r="I240">
        <v>0.5070607270263493</v>
      </c>
      <c r="J240">
        <v>1.204490245418571E-2</v>
      </c>
      <c r="K240">
        <v>-9.0988461837847954E-3</v>
      </c>
      <c r="L240">
        <v>1.3825028540790989</v>
      </c>
    </row>
    <row r="241" spans="1:12" s="58" customFormat="1">
      <c r="A241" t="s">
        <v>317</v>
      </c>
      <c r="B241" t="s">
        <v>263</v>
      </c>
      <c r="C241">
        <v>48119</v>
      </c>
      <c r="D241" t="s">
        <v>164</v>
      </c>
      <c r="E241">
        <v>327</v>
      </c>
      <c r="F241" t="s">
        <v>73</v>
      </c>
      <c r="G241" t="s">
        <v>72</v>
      </c>
      <c r="H241">
        <v>321</v>
      </c>
      <c r="I241">
        <v>1.0031408388191649</v>
      </c>
      <c r="J241">
        <v>1.191258815570616E-2</v>
      </c>
      <c r="K241">
        <v>0.58580979561874613</v>
      </c>
      <c r="L241">
        <v>1.7519297118688419</v>
      </c>
    </row>
    <row r="242" spans="1:12" s="58" customFormat="1">
      <c r="A242" t="s">
        <v>317</v>
      </c>
      <c r="B242" t="s">
        <v>366</v>
      </c>
      <c r="C242">
        <v>48121</v>
      </c>
      <c r="D242" t="s">
        <v>164</v>
      </c>
      <c r="E242">
        <v>327</v>
      </c>
      <c r="F242" t="s">
        <v>73</v>
      </c>
      <c r="G242" t="s">
        <v>69</v>
      </c>
      <c r="H242">
        <v>21</v>
      </c>
      <c r="I242">
        <v>1.2028712264717969</v>
      </c>
      <c r="J242">
        <v>7.0475098875897341E-2</v>
      </c>
      <c r="K242">
        <v>0.3568398880663754</v>
      </c>
      <c r="L242">
        <v>1.913210810433341</v>
      </c>
    </row>
    <row r="243" spans="1:12" s="58" customFormat="1">
      <c r="A243" t="s">
        <v>317</v>
      </c>
      <c r="B243" t="s">
        <v>366</v>
      </c>
      <c r="C243">
        <v>48121</v>
      </c>
      <c r="D243" t="s">
        <v>164</v>
      </c>
      <c r="E243">
        <v>327</v>
      </c>
      <c r="F243" t="s">
        <v>73</v>
      </c>
      <c r="G243" t="s">
        <v>70</v>
      </c>
      <c r="H243">
        <v>21</v>
      </c>
      <c r="I243">
        <v>1.5703282912257071</v>
      </c>
      <c r="J243">
        <v>6.796367415280713E-2</v>
      </c>
      <c r="K243">
        <v>1.006461414272724</v>
      </c>
      <c r="L243">
        <v>2.3381132739999728</v>
      </c>
    </row>
    <row r="244" spans="1:12" s="58" customFormat="1">
      <c r="A244" t="s">
        <v>317</v>
      </c>
      <c r="B244" t="s">
        <v>366</v>
      </c>
      <c r="C244">
        <v>48121</v>
      </c>
      <c r="D244" t="s">
        <v>164</v>
      </c>
      <c r="E244">
        <v>327</v>
      </c>
      <c r="F244" t="s">
        <v>73</v>
      </c>
      <c r="G244" t="s">
        <v>71</v>
      </c>
      <c r="H244">
        <v>73</v>
      </c>
      <c r="I244">
        <v>0.45957082147236628</v>
      </c>
      <c r="J244">
        <v>2.495640343786126E-2</v>
      </c>
      <c r="K244">
        <v>-1.218310551971361E-2</v>
      </c>
      <c r="L244">
        <v>1.1723403518057709</v>
      </c>
    </row>
    <row r="245" spans="1:12" s="58" customFormat="1">
      <c r="A245" t="s">
        <v>317</v>
      </c>
      <c r="B245" t="s">
        <v>366</v>
      </c>
      <c r="C245">
        <v>48121</v>
      </c>
      <c r="D245" t="s">
        <v>164</v>
      </c>
      <c r="E245">
        <v>327</v>
      </c>
      <c r="F245" t="s">
        <v>73</v>
      </c>
      <c r="G245" t="s">
        <v>72</v>
      </c>
      <c r="H245">
        <v>73</v>
      </c>
      <c r="I245">
        <v>0.9465651510247346</v>
      </c>
      <c r="J245">
        <v>1.993100070912027E-2</v>
      </c>
      <c r="K245">
        <v>0.59417572980978206</v>
      </c>
      <c r="L245">
        <v>1.3765557325558511</v>
      </c>
    </row>
    <row r="246" spans="1:12" s="58" customFormat="1">
      <c r="A246" t="s">
        <v>317</v>
      </c>
      <c r="B246" t="s">
        <v>367</v>
      </c>
      <c r="C246">
        <v>48123</v>
      </c>
      <c r="D246" t="s">
        <v>164</v>
      </c>
      <c r="E246">
        <v>327</v>
      </c>
      <c r="F246" t="s">
        <v>73</v>
      </c>
      <c r="G246" t="s">
        <v>69</v>
      </c>
      <c r="H246">
        <v>109</v>
      </c>
      <c r="I246">
        <v>0.48017549735878262</v>
      </c>
      <c r="J246">
        <v>1.120806873742587E-2</v>
      </c>
      <c r="K246">
        <v>3.7158325825912511E-2</v>
      </c>
      <c r="L246">
        <v>0.78506531460015383</v>
      </c>
    </row>
    <row r="247" spans="1:12" s="58" customFormat="1">
      <c r="A247" t="s">
        <v>317</v>
      </c>
      <c r="B247" t="s">
        <v>367</v>
      </c>
      <c r="C247">
        <v>48123</v>
      </c>
      <c r="D247" t="s">
        <v>164</v>
      </c>
      <c r="E247">
        <v>327</v>
      </c>
      <c r="F247" t="s">
        <v>73</v>
      </c>
      <c r="G247" t="s">
        <v>70</v>
      </c>
      <c r="H247">
        <v>109</v>
      </c>
      <c r="I247">
        <v>1.024696456664159</v>
      </c>
      <c r="J247">
        <v>1.6256221523708939E-2</v>
      </c>
      <c r="K247">
        <v>0.58821858048975584</v>
      </c>
      <c r="L247">
        <v>1.486739151001168</v>
      </c>
    </row>
    <row r="248" spans="1:12" s="58" customFormat="1">
      <c r="A248" t="s">
        <v>317</v>
      </c>
      <c r="B248" t="s">
        <v>367</v>
      </c>
      <c r="C248">
        <v>48123</v>
      </c>
      <c r="D248" t="s">
        <v>164</v>
      </c>
      <c r="E248">
        <v>327</v>
      </c>
      <c r="F248" t="s">
        <v>73</v>
      </c>
      <c r="G248" t="s">
        <v>71</v>
      </c>
      <c r="H248">
        <v>68</v>
      </c>
      <c r="I248">
        <v>0.51628953955880696</v>
      </c>
      <c r="J248">
        <v>3.7485570481665002E-2</v>
      </c>
      <c r="K248">
        <v>-6.408788317616525E-4</v>
      </c>
      <c r="L248">
        <v>1.385303697875184</v>
      </c>
    </row>
    <row r="249" spans="1:12" s="58" customFormat="1">
      <c r="A249" t="s">
        <v>317</v>
      </c>
      <c r="B249" t="s">
        <v>367</v>
      </c>
      <c r="C249">
        <v>48123</v>
      </c>
      <c r="D249" t="s">
        <v>164</v>
      </c>
      <c r="E249">
        <v>327</v>
      </c>
      <c r="F249" t="s">
        <v>73</v>
      </c>
      <c r="G249" t="s">
        <v>72</v>
      </c>
      <c r="H249">
        <v>68</v>
      </c>
      <c r="I249">
        <v>0.84169344253387368</v>
      </c>
      <c r="J249">
        <v>2.1233006895140079E-2</v>
      </c>
      <c r="K249">
        <v>0.42285038319050061</v>
      </c>
      <c r="L249">
        <v>1.2562473168784309</v>
      </c>
    </row>
    <row r="250" spans="1:12" s="58" customFormat="1">
      <c r="A250" t="s">
        <v>317</v>
      </c>
      <c r="B250" t="s">
        <v>368</v>
      </c>
      <c r="C250">
        <v>48125</v>
      </c>
      <c r="D250" t="s">
        <v>164</v>
      </c>
      <c r="E250">
        <v>327</v>
      </c>
      <c r="F250" t="s">
        <v>73</v>
      </c>
      <c r="G250" t="s">
        <v>69</v>
      </c>
      <c r="H250">
        <v>109</v>
      </c>
      <c r="I250">
        <v>0.38770003913411072</v>
      </c>
      <c r="J250">
        <v>6.592890641670901E-3</v>
      </c>
      <c r="K250">
        <v>0.13151234889985119</v>
      </c>
      <c r="L250">
        <v>0.61978208968703663</v>
      </c>
    </row>
    <row r="251" spans="1:12" s="58" customFormat="1">
      <c r="A251" t="s">
        <v>317</v>
      </c>
      <c r="B251" t="s">
        <v>368</v>
      </c>
      <c r="C251">
        <v>48125</v>
      </c>
      <c r="D251" t="s">
        <v>164</v>
      </c>
      <c r="E251">
        <v>327</v>
      </c>
      <c r="F251" t="s">
        <v>73</v>
      </c>
      <c r="G251" t="s">
        <v>70</v>
      </c>
      <c r="H251">
        <v>109</v>
      </c>
      <c r="I251">
        <v>0.89976426981639823</v>
      </c>
      <c r="J251">
        <v>9.8514729080094038E-3</v>
      </c>
      <c r="K251">
        <v>0.49505537319171983</v>
      </c>
      <c r="L251">
        <v>1.250391638480451</v>
      </c>
    </row>
    <row r="252" spans="1:12" s="58" customFormat="1">
      <c r="A252" t="s">
        <v>317</v>
      </c>
      <c r="B252" t="s">
        <v>368</v>
      </c>
      <c r="C252">
        <v>48125</v>
      </c>
      <c r="D252" t="s">
        <v>164</v>
      </c>
      <c r="E252">
        <v>327</v>
      </c>
      <c r="F252" t="s">
        <v>73</v>
      </c>
      <c r="G252" t="s">
        <v>71</v>
      </c>
      <c r="H252">
        <v>185</v>
      </c>
      <c r="I252">
        <v>0.22298897159814651</v>
      </c>
      <c r="J252">
        <v>9.1106681542688292E-3</v>
      </c>
      <c r="K252">
        <v>-8.7329276576973095E-3</v>
      </c>
      <c r="L252">
        <v>0.68817007199107438</v>
      </c>
    </row>
    <row r="253" spans="1:12" s="58" customFormat="1">
      <c r="A253" t="s">
        <v>317</v>
      </c>
      <c r="B253" t="s">
        <v>368</v>
      </c>
      <c r="C253">
        <v>48125</v>
      </c>
      <c r="D253" t="s">
        <v>164</v>
      </c>
      <c r="E253">
        <v>327</v>
      </c>
      <c r="F253" t="s">
        <v>73</v>
      </c>
      <c r="G253" t="s">
        <v>72</v>
      </c>
      <c r="H253">
        <v>185</v>
      </c>
      <c r="I253">
        <v>0.63313099784362803</v>
      </c>
      <c r="J253">
        <v>1.115294804621075E-2</v>
      </c>
      <c r="K253">
        <v>0.36447829660114911</v>
      </c>
      <c r="L253">
        <v>1.1033250185404631</v>
      </c>
    </row>
    <row r="254" spans="1:12" s="58" customFormat="1">
      <c r="A254" t="s">
        <v>317</v>
      </c>
      <c r="B254" t="s">
        <v>369</v>
      </c>
      <c r="C254">
        <v>48127</v>
      </c>
      <c r="D254" t="s">
        <v>164</v>
      </c>
      <c r="E254">
        <v>327</v>
      </c>
      <c r="F254" t="s">
        <v>73</v>
      </c>
      <c r="G254" t="s">
        <v>69</v>
      </c>
      <c r="H254">
        <v>249</v>
      </c>
      <c r="I254">
        <v>0.50163180472234614</v>
      </c>
      <c r="J254">
        <v>8.2902843327691648E-3</v>
      </c>
      <c r="K254">
        <v>3.7158325825912511E-2</v>
      </c>
      <c r="L254">
        <v>0.84583005628630104</v>
      </c>
    </row>
    <row r="255" spans="1:12" s="58" customFormat="1">
      <c r="A255" t="s">
        <v>317</v>
      </c>
      <c r="B255" t="s">
        <v>369</v>
      </c>
      <c r="C255">
        <v>48127</v>
      </c>
      <c r="D255" t="s">
        <v>164</v>
      </c>
      <c r="E255">
        <v>327</v>
      </c>
      <c r="F255" t="s">
        <v>73</v>
      </c>
      <c r="G255" t="s">
        <v>70</v>
      </c>
      <c r="H255">
        <v>249</v>
      </c>
      <c r="I255">
        <v>1.1311172298420651</v>
      </c>
      <c r="J255">
        <v>1.4493539123830321E-2</v>
      </c>
      <c r="K255">
        <v>0.58821858048975584</v>
      </c>
      <c r="L255">
        <v>1.5536221109159629</v>
      </c>
    </row>
    <row r="256" spans="1:12" s="58" customFormat="1">
      <c r="A256" t="s">
        <v>317</v>
      </c>
      <c r="B256" t="s">
        <v>369</v>
      </c>
      <c r="C256">
        <v>48127</v>
      </c>
      <c r="D256" t="s">
        <v>164</v>
      </c>
      <c r="E256">
        <v>327</v>
      </c>
      <c r="F256" t="s">
        <v>73</v>
      </c>
      <c r="G256" t="s">
        <v>71</v>
      </c>
      <c r="H256">
        <v>334</v>
      </c>
      <c r="I256">
        <v>0.37795913740662851</v>
      </c>
      <c r="J256">
        <v>1.3624813064122471E-2</v>
      </c>
      <c r="K256">
        <v>-0.1163291864006188</v>
      </c>
      <c r="L256">
        <v>1.385303697875184</v>
      </c>
    </row>
    <row r="257" spans="1:12" s="58" customFormat="1">
      <c r="A257" t="s">
        <v>317</v>
      </c>
      <c r="B257" t="s">
        <v>369</v>
      </c>
      <c r="C257">
        <v>48127</v>
      </c>
      <c r="D257" t="s">
        <v>164</v>
      </c>
      <c r="E257">
        <v>327</v>
      </c>
      <c r="F257" t="s">
        <v>73</v>
      </c>
      <c r="G257" t="s">
        <v>72</v>
      </c>
      <c r="H257">
        <v>334</v>
      </c>
      <c r="I257">
        <v>0.79233482435605984</v>
      </c>
      <c r="J257">
        <v>9.775372203908804E-3</v>
      </c>
      <c r="K257">
        <v>0.35301356549946977</v>
      </c>
      <c r="L257">
        <v>1.3477575371624551</v>
      </c>
    </row>
    <row r="258" spans="1:12" s="58" customFormat="1">
      <c r="A258" t="s">
        <v>317</v>
      </c>
      <c r="B258" t="s">
        <v>370</v>
      </c>
      <c r="C258">
        <v>48129</v>
      </c>
      <c r="D258" t="s">
        <v>164</v>
      </c>
      <c r="E258">
        <v>327</v>
      </c>
      <c r="F258" t="s">
        <v>73</v>
      </c>
      <c r="G258" t="s">
        <v>69</v>
      </c>
      <c r="H258">
        <v>109</v>
      </c>
      <c r="I258">
        <v>0.38770003913411072</v>
      </c>
      <c r="J258">
        <v>6.592890641670901E-3</v>
      </c>
      <c r="K258">
        <v>0.13151234889985119</v>
      </c>
      <c r="L258">
        <v>0.61978208968703663</v>
      </c>
    </row>
    <row r="259" spans="1:12" s="58" customFormat="1">
      <c r="A259" t="s">
        <v>317</v>
      </c>
      <c r="B259" t="s">
        <v>370</v>
      </c>
      <c r="C259">
        <v>48129</v>
      </c>
      <c r="D259" t="s">
        <v>164</v>
      </c>
      <c r="E259">
        <v>327</v>
      </c>
      <c r="F259" t="s">
        <v>73</v>
      </c>
      <c r="G259" t="s">
        <v>70</v>
      </c>
      <c r="H259">
        <v>109</v>
      </c>
      <c r="I259">
        <v>0.89976426981639823</v>
      </c>
      <c r="J259">
        <v>9.8514729080094038E-3</v>
      </c>
      <c r="K259">
        <v>0.49505537319171983</v>
      </c>
      <c r="L259">
        <v>1.250391638480451</v>
      </c>
    </row>
    <row r="260" spans="1:12" s="58" customFormat="1">
      <c r="A260" t="s">
        <v>317</v>
      </c>
      <c r="B260" t="s">
        <v>370</v>
      </c>
      <c r="C260">
        <v>48129</v>
      </c>
      <c r="D260" t="s">
        <v>164</v>
      </c>
      <c r="E260">
        <v>327</v>
      </c>
      <c r="F260" t="s">
        <v>73</v>
      </c>
      <c r="G260" t="s">
        <v>71</v>
      </c>
      <c r="H260">
        <v>185</v>
      </c>
      <c r="I260">
        <v>0.22298897159814651</v>
      </c>
      <c r="J260">
        <v>9.1106681542688292E-3</v>
      </c>
      <c r="K260">
        <v>-8.7329276576973095E-3</v>
      </c>
      <c r="L260">
        <v>0.68817007199107438</v>
      </c>
    </row>
    <row r="261" spans="1:12" s="58" customFormat="1">
      <c r="A261" t="s">
        <v>317</v>
      </c>
      <c r="B261" t="s">
        <v>370</v>
      </c>
      <c r="C261">
        <v>48129</v>
      </c>
      <c r="D261" t="s">
        <v>164</v>
      </c>
      <c r="E261">
        <v>327</v>
      </c>
      <c r="F261" t="s">
        <v>73</v>
      </c>
      <c r="G261" t="s">
        <v>72</v>
      </c>
      <c r="H261">
        <v>185</v>
      </c>
      <c r="I261">
        <v>0.63313099784362803</v>
      </c>
      <c r="J261">
        <v>1.115294804621075E-2</v>
      </c>
      <c r="K261">
        <v>0.36447829660114911</v>
      </c>
      <c r="L261">
        <v>1.1033250185404631</v>
      </c>
    </row>
    <row r="262" spans="1:12" s="58" customFormat="1">
      <c r="A262" t="s">
        <v>317</v>
      </c>
      <c r="B262" t="s">
        <v>371</v>
      </c>
      <c r="C262">
        <v>48131</v>
      </c>
      <c r="D262" t="s">
        <v>164</v>
      </c>
      <c r="E262">
        <v>327</v>
      </c>
      <c r="F262" t="s">
        <v>73</v>
      </c>
      <c r="G262" t="s">
        <v>69</v>
      </c>
      <c r="H262">
        <v>249</v>
      </c>
      <c r="I262">
        <v>0.50163180472234614</v>
      </c>
      <c r="J262">
        <v>8.2902843327691648E-3</v>
      </c>
      <c r="K262">
        <v>3.7158325825912511E-2</v>
      </c>
      <c r="L262">
        <v>0.84583005628630104</v>
      </c>
    </row>
    <row r="263" spans="1:12" s="58" customFormat="1">
      <c r="A263" t="s">
        <v>317</v>
      </c>
      <c r="B263" t="s">
        <v>371</v>
      </c>
      <c r="C263">
        <v>48131</v>
      </c>
      <c r="D263" t="s">
        <v>164</v>
      </c>
      <c r="E263">
        <v>327</v>
      </c>
      <c r="F263" t="s">
        <v>73</v>
      </c>
      <c r="G263" t="s">
        <v>70</v>
      </c>
      <c r="H263">
        <v>249</v>
      </c>
      <c r="I263">
        <v>1.1311172298420651</v>
      </c>
      <c r="J263">
        <v>1.4493539123830321E-2</v>
      </c>
      <c r="K263">
        <v>0.58821858048975584</v>
      </c>
      <c r="L263">
        <v>1.5536221109159629</v>
      </c>
    </row>
    <row r="264" spans="1:12" s="58" customFormat="1">
      <c r="A264" t="s">
        <v>317</v>
      </c>
      <c r="B264" t="s">
        <v>371</v>
      </c>
      <c r="C264">
        <v>48131</v>
      </c>
      <c r="D264" t="s">
        <v>164</v>
      </c>
      <c r="E264">
        <v>327</v>
      </c>
      <c r="F264" t="s">
        <v>73</v>
      </c>
      <c r="G264" t="s">
        <v>71</v>
      </c>
      <c r="H264">
        <v>334</v>
      </c>
      <c r="I264">
        <v>0.37795913740662851</v>
      </c>
      <c r="J264">
        <v>1.3624813064122471E-2</v>
      </c>
      <c r="K264">
        <v>-0.1163291864006188</v>
      </c>
      <c r="L264">
        <v>1.385303697875184</v>
      </c>
    </row>
    <row r="265" spans="1:12" s="58" customFormat="1">
      <c r="A265" t="s">
        <v>317</v>
      </c>
      <c r="B265" t="s">
        <v>371</v>
      </c>
      <c r="C265">
        <v>48131</v>
      </c>
      <c r="D265" t="s">
        <v>164</v>
      </c>
      <c r="E265">
        <v>327</v>
      </c>
      <c r="F265" t="s">
        <v>73</v>
      </c>
      <c r="G265" t="s">
        <v>72</v>
      </c>
      <c r="H265">
        <v>334</v>
      </c>
      <c r="I265">
        <v>0.79233482435605984</v>
      </c>
      <c r="J265">
        <v>9.775372203908804E-3</v>
      </c>
      <c r="K265">
        <v>0.35301356549946977</v>
      </c>
      <c r="L265">
        <v>1.3477575371624551</v>
      </c>
    </row>
    <row r="266" spans="1:12" s="58" customFormat="1">
      <c r="A266" t="s">
        <v>317</v>
      </c>
      <c r="B266" t="s">
        <v>372</v>
      </c>
      <c r="C266">
        <v>48133</v>
      </c>
      <c r="D266" t="s">
        <v>164</v>
      </c>
      <c r="E266">
        <v>327</v>
      </c>
      <c r="F266" t="s">
        <v>73</v>
      </c>
      <c r="G266" t="s">
        <v>69</v>
      </c>
      <c r="H266">
        <v>21</v>
      </c>
      <c r="I266">
        <v>1.2028712264717969</v>
      </c>
      <c r="J266">
        <v>7.0475098875897341E-2</v>
      </c>
      <c r="K266">
        <v>0.3568398880663754</v>
      </c>
      <c r="L266">
        <v>1.913210810433341</v>
      </c>
    </row>
    <row r="267" spans="1:12" s="58" customFormat="1">
      <c r="A267" t="s">
        <v>317</v>
      </c>
      <c r="B267" t="s">
        <v>372</v>
      </c>
      <c r="C267">
        <v>48133</v>
      </c>
      <c r="D267" t="s">
        <v>164</v>
      </c>
      <c r="E267">
        <v>327</v>
      </c>
      <c r="F267" t="s">
        <v>73</v>
      </c>
      <c r="G267" t="s">
        <v>70</v>
      </c>
      <c r="H267">
        <v>21</v>
      </c>
      <c r="I267">
        <v>1.5703282912257071</v>
      </c>
      <c r="J267">
        <v>6.796367415280713E-2</v>
      </c>
      <c r="K267">
        <v>1.006461414272724</v>
      </c>
      <c r="L267">
        <v>2.3381132739999728</v>
      </c>
    </row>
    <row r="268" spans="1:12" s="58" customFormat="1">
      <c r="A268" t="s">
        <v>317</v>
      </c>
      <c r="B268" t="s">
        <v>372</v>
      </c>
      <c r="C268">
        <v>48133</v>
      </c>
      <c r="D268" t="s">
        <v>164</v>
      </c>
      <c r="E268">
        <v>327</v>
      </c>
      <c r="F268" t="s">
        <v>73</v>
      </c>
      <c r="G268" t="s">
        <v>71</v>
      </c>
      <c r="H268">
        <v>46</v>
      </c>
      <c r="I268">
        <v>0.30639313629498521</v>
      </c>
      <c r="J268">
        <v>2.59639421801903E-2</v>
      </c>
      <c r="K268">
        <v>3.8050050995399237E-2</v>
      </c>
      <c r="L268">
        <v>0.85945373479339371</v>
      </c>
    </row>
    <row r="269" spans="1:12" s="58" customFormat="1">
      <c r="A269" t="s">
        <v>317</v>
      </c>
      <c r="B269" t="s">
        <v>372</v>
      </c>
      <c r="C269">
        <v>48133</v>
      </c>
      <c r="D269" t="s">
        <v>164</v>
      </c>
      <c r="E269">
        <v>327</v>
      </c>
      <c r="F269" t="s">
        <v>73</v>
      </c>
      <c r="G269" t="s">
        <v>72</v>
      </c>
      <c r="H269">
        <v>46</v>
      </c>
      <c r="I269">
        <v>0.8136444904183936</v>
      </c>
      <c r="J269">
        <v>3.1576418113487277E-2</v>
      </c>
      <c r="K269">
        <v>0.52483877630838183</v>
      </c>
      <c r="L269">
        <v>1.4148332151119929</v>
      </c>
    </row>
    <row r="270" spans="1:12" s="58" customFormat="1">
      <c r="A270" t="s">
        <v>317</v>
      </c>
      <c r="B270" t="s">
        <v>373</v>
      </c>
      <c r="C270">
        <v>48135</v>
      </c>
      <c r="D270" t="s">
        <v>164</v>
      </c>
      <c r="E270">
        <v>327</v>
      </c>
      <c r="F270" t="s">
        <v>73</v>
      </c>
      <c r="G270" t="s">
        <v>69</v>
      </c>
      <c r="H270">
        <v>20</v>
      </c>
      <c r="I270">
        <v>0.37117229920851652</v>
      </c>
      <c r="J270">
        <v>2.2722111075357949E-2</v>
      </c>
      <c r="K270">
        <v>0.1385583120407711</v>
      </c>
      <c r="L270">
        <v>0.52171114799543061</v>
      </c>
    </row>
    <row r="271" spans="1:12" s="58" customFormat="1">
      <c r="A271" t="s">
        <v>317</v>
      </c>
      <c r="B271" t="s">
        <v>373</v>
      </c>
      <c r="C271">
        <v>48135</v>
      </c>
      <c r="D271" t="s">
        <v>164</v>
      </c>
      <c r="E271">
        <v>327</v>
      </c>
      <c r="F271" t="s">
        <v>73</v>
      </c>
      <c r="G271" t="s">
        <v>70</v>
      </c>
      <c r="H271">
        <v>20</v>
      </c>
      <c r="I271">
        <v>0.6336079737085365</v>
      </c>
      <c r="J271">
        <v>3.2098757206074691E-2</v>
      </c>
      <c r="K271">
        <v>0.34559913854719848</v>
      </c>
      <c r="L271">
        <v>0.86280806999077109</v>
      </c>
    </row>
    <row r="272" spans="1:12" s="58" customFormat="1">
      <c r="A272" t="s">
        <v>317</v>
      </c>
      <c r="B272" t="s">
        <v>373</v>
      </c>
      <c r="C272">
        <v>48135</v>
      </c>
      <c r="D272" t="s">
        <v>164</v>
      </c>
      <c r="E272">
        <v>327</v>
      </c>
      <c r="F272" t="s">
        <v>73</v>
      </c>
      <c r="G272" t="s">
        <v>71</v>
      </c>
      <c r="H272">
        <v>2225</v>
      </c>
      <c r="I272">
        <v>0.42046805474655868</v>
      </c>
      <c r="J272">
        <v>6.0082585172252468E-3</v>
      </c>
      <c r="K272">
        <v>-0.20825137477219641</v>
      </c>
      <c r="L272">
        <v>1.726791308893028</v>
      </c>
    </row>
    <row r="273" spans="1:12" s="58" customFormat="1">
      <c r="A273" t="s">
        <v>317</v>
      </c>
      <c r="B273" t="s">
        <v>373</v>
      </c>
      <c r="C273">
        <v>48135</v>
      </c>
      <c r="D273" t="s">
        <v>164</v>
      </c>
      <c r="E273">
        <v>327</v>
      </c>
      <c r="F273" t="s">
        <v>73</v>
      </c>
      <c r="G273" t="s">
        <v>72</v>
      </c>
      <c r="H273">
        <v>2225</v>
      </c>
      <c r="I273">
        <v>0.82100234663226224</v>
      </c>
      <c r="J273">
        <v>6.345302080412789E-3</v>
      </c>
      <c r="K273">
        <v>-7.5277130576847762E-2</v>
      </c>
      <c r="L273">
        <v>2.123055351139767</v>
      </c>
    </row>
    <row r="274" spans="1:12" s="58" customFormat="1">
      <c r="A274" t="s">
        <v>317</v>
      </c>
      <c r="B274" t="s">
        <v>374</v>
      </c>
      <c r="C274">
        <v>48137</v>
      </c>
      <c r="D274" t="s">
        <v>164</v>
      </c>
      <c r="E274">
        <v>327</v>
      </c>
      <c r="F274" t="s">
        <v>73</v>
      </c>
      <c r="G274" t="s">
        <v>69</v>
      </c>
      <c r="H274">
        <v>249</v>
      </c>
      <c r="I274">
        <v>0.50163180472234614</v>
      </c>
      <c r="J274">
        <v>8.2902843327691648E-3</v>
      </c>
      <c r="K274">
        <v>3.7158325825912511E-2</v>
      </c>
      <c r="L274">
        <v>0.84583005628630104</v>
      </c>
    </row>
    <row r="275" spans="1:12" s="58" customFormat="1">
      <c r="A275" t="s">
        <v>317</v>
      </c>
      <c r="B275" t="s">
        <v>374</v>
      </c>
      <c r="C275">
        <v>48137</v>
      </c>
      <c r="D275" t="s">
        <v>164</v>
      </c>
      <c r="E275">
        <v>327</v>
      </c>
      <c r="F275" t="s">
        <v>73</v>
      </c>
      <c r="G275" t="s">
        <v>70</v>
      </c>
      <c r="H275">
        <v>249</v>
      </c>
      <c r="I275">
        <v>1.1311172298420651</v>
      </c>
      <c r="J275">
        <v>1.4493539123830321E-2</v>
      </c>
      <c r="K275">
        <v>0.58821858048975584</v>
      </c>
      <c r="L275">
        <v>1.5536221109159629</v>
      </c>
    </row>
    <row r="276" spans="1:12" s="58" customFormat="1">
      <c r="A276" t="s">
        <v>317</v>
      </c>
      <c r="B276" t="s">
        <v>374</v>
      </c>
      <c r="C276">
        <v>48137</v>
      </c>
      <c r="D276" t="s">
        <v>164</v>
      </c>
      <c r="E276">
        <v>327</v>
      </c>
      <c r="F276" t="s">
        <v>73</v>
      </c>
      <c r="G276" t="s">
        <v>71</v>
      </c>
      <c r="H276">
        <v>29</v>
      </c>
      <c r="I276">
        <v>0.54492643868432722</v>
      </c>
      <c r="J276">
        <v>3.9359337761992873E-2</v>
      </c>
      <c r="K276">
        <v>0.20457211386475729</v>
      </c>
      <c r="L276">
        <v>0.99066397085212898</v>
      </c>
    </row>
    <row r="277" spans="1:12" s="58" customFormat="1">
      <c r="A277" t="s">
        <v>317</v>
      </c>
      <c r="B277" t="s">
        <v>374</v>
      </c>
      <c r="C277">
        <v>48137</v>
      </c>
      <c r="D277" t="s">
        <v>164</v>
      </c>
      <c r="E277">
        <v>327</v>
      </c>
      <c r="F277" t="s">
        <v>73</v>
      </c>
      <c r="G277" t="s">
        <v>72</v>
      </c>
      <c r="H277">
        <v>29</v>
      </c>
      <c r="I277">
        <v>0.89709573420816247</v>
      </c>
      <c r="J277">
        <v>3.6674080379459781E-2</v>
      </c>
      <c r="K277">
        <v>0.55747029002946025</v>
      </c>
      <c r="L277">
        <v>1.3477575371624551</v>
      </c>
    </row>
    <row r="278" spans="1:12" s="58" customFormat="1">
      <c r="A278" t="s">
        <v>317</v>
      </c>
      <c r="B278" t="s">
        <v>375</v>
      </c>
      <c r="C278">
        <v>48141</v>
      </c>
      <c r="D278" t="s">
        <v>164</v>
      </c>
      <c r="E278">
        <v>327</v>
      </c>
      <c r="F278" t="s">
        <v>73</v>
      </c>
      <c r="G278" t="s">
        <v>69</v>
      </c>
      <c r="H278">
        <v>389</v>
      </c>
      <c r="I278">
        <v>7.2571673675983966E-2</v>
      </c>
      <c r="J278">
        <v>1.041450242852273E-2</v>
      </c>
      <c r="K278">
        <v>-0.47387051952822062</v>
      </c>
      <c r="L278">
        <v>0.84357430149112533</v>
      </c>
    </row>
    <row r="279" spans="1:12" s="58" customFormat="1">
      <c r="A279" t="s">
        <v>317</v>
      </c>
      <c r="B279" t="s">
        <v>375</v>
      </c>
      <c r="C279">
        <v>48141</v>
      </c>
      <c r="D279" t="s">
        <v>164</v>
      </c>
      <c r="E279">
        <v>327</v>
      </c>
      <c r="F279" t="s">
        <v>73</v>
      </c>
      <c r="G279" t="s">
        <v>70</v>
      </c>
      <c r="H279">
        <v>389</v>
      </c>
      <c r="I279">
        <v>0.2048297836743834</v>
      </c>
      <c r="J279">
        <v>1.2891364336792039E-2</v>
      </c>
      <c r="K279">
        <v>-0.47486673704109023</v>
      </c>
      <c r="L279">
        <v>1.0487770549953279</v>
      </c>
    </row>
    <row r="280" spans="1:12" s="58" customFormat="1">
      <c r="A280" t="s">
        <v>317</v>
      </c>
      <c r="B280" t="s">
        <v>375</v>
      </c>
      <c r="C280">
        <v>48141</v>
      </c>
      <c r="D280" t="s">
        <v>164</v>
      </c>
      <c r="E280">
        <v>327</v>
      </c>
      <c r="F280" t="s">
        <v>73</v>
      </c>
      <c r="G280" t="s">
        <v>71</v>
      </c>
      <c r="H280">
        <v>138</v>
      </c>
      <c r="I280">
        <v>0.30720874110663687</v>
      </c>
      <c r="J280">
        <v>2.0315021763838079E-2</v>
      </c>
      <c r="K280">
        <v>-0.12740918794132189</v>
      </c>
      <c r="L280">
        <v>1.370893344640572</v>
      </c>
    </row>
    <row r="281" spans="1:12" s="58" customFormat="1">
      <c r="A281" t="s">
        <v>317</v>
      </c>
      <c r="B281" t="s">
        <v>375</v>
      </c>
      <c r="C281">
        <v>48141</v>
      </c>
      <c r="D281" t="s">
        <v>164</v>
      </c>
      <c r="E281">
        <v>327</v>
      </c>
      <c r="F281" t="s">
        <v>73</v>
      </c>
      <c r="G281" t="s">
        <v>72</v>
      </c>
      <c r="H281">
        <v>138</v>
      </c>
      <c r="I281">
        <v>0.48413088563847761</v>
      </c>
      <c r="J281">
        <v>3.0062139885274231E-2</v>
      </c>
      <c r="K281">
        <v>5.8517725312863388E-2</v>
      </c>
      <c r="L281">
        <v>1.8349651820306101</v>
      </c>
    </row>
    <row r="282" spans="1:12" s="58" customFormat="1">
      <c r="A282" t="s">
        <v>317</v>
      </c>
      <c r="B282" t="s">
        <v>296</v>
      </c>
      <c r="C282">
        <v>48139</v>
      </c>
      <c r="D282" t="s">
        <v>164</v>
      </c>
      <c r="E282">
        <v>327</v>
      </c>
      <c r="F282" t="s">
        <v>73</v>
      </c>
      <c r="G282" t="s">
        <v>69</v>
      </c>
      <c r="H282">
        <v>21</v>
      </c>
      <c r="I282">
        <v>1.2028712264717969</v>
      </c>
      <c r="J282">
        <v>7.0475098875897341E-2</v>
      </c>
      <c r="K282">
        <v>0.3568398880663754</v>
      </c>
      <c r="L282">
        <v>1.913210810433341</v>
      </c>
    </row>
    <row r="283" spans="1:12" s="58" customFormat="1">
      <c r="A283" t="s">
        <v>317</v>
      </c>
      <c r="B283" t="s">
        <v>296</v>
      </c>
      <c r="C283">
        <v>48139</v>
      </c>
      <c r="D283" t="s">
        <v>164</v>
      </c>
      <c r="E283">
        <v>327</v>
      </c>
      <c r="F283" t="s">
        <v>73</v>
      </c>
      <c r="G283" t="s">
        <v>70</v>
      </c>
      <c r="H283">
        <v>21</v>
      </c>
      <c r="I283">
        <v>1.5703282912257071</v>
      </c>
      <c r="J283">
        <v>6.796367415280713E-2</v>
      </c>
      <c r="K283">
        <v>1.006461414272724</v>
      </c>
      <c r="L283">
        <v>2.3381132739999728</v>
      </c>
    </row>
    <row r="284" spans="1:12" s="58" customFormat="1">
      <c r="A284" t="s">
        <v>317</v>
      </c>
      <c r="B284" t="s">
        <v>296</v>
      </c>
      <c r="C284">
        <v>48139</v>
      </c>
      <c r="D284" t="s">
        <v>164</v>
      </c>
      <c r="E284">
        <v>327</v>
      </c>
      <c r="F284" t="s">
        <v>73</v>
      </c>
      <c r="G284" t="s">
        <v>71</v>
      </c>
      <c r="H284">
        <v>321</v>
      </c>
      <c r="I284">
        <v>0.5070607270263493</v>
      </c>
      <c r="J284">
        <v>1.204490245418571E-2</v>
      </c>
      <c r="K284">
        <v>-9.0988461837847954E-3</v>
      </c>
      <c r="L284">
        <v>1.3825028540790989</v>
      </c>
    </row>
    <row r="285" spans="1:12" s="58" customFormat="1">
      <c r="A285" t="s">
        <v>317</v>
      </c>
      <c r="B285" t="s">
        <v>296</v>
      </c>
      <c r="C285">
        <v>48139</v>
      </c>
      <c r="D285" t="s">
        <v>164</v>
      </c>
      <c r="E285">
        <v>327</v>
      </c>
      <c r="F285" t="s">
        <v>73</v>
      </c>
      <c r="G285" t="s">
        <v>72</v>
      </c>
      <c r="H285">
        <v>321</v>
      </c>
      <c r="I285">
        <v>1.0031408388191649</v>
      </c>
      <c r="J285">
        <v>1.191258815570616E-2</v>
      </c>
      <c r="K285">
        <v>0.58580979561874613</v>
      </c>
      <c r="L285">
        <v>1.7519297118688419</v>
      </c>
    </row>
    <row r="286" spans="1:12" s="58" customFormat="1">
      <c r="A286" t="s">
        <v>317</v>
      </c>
      <c r="B286" t="s">
        <v>376</v>
      </c>
      <c r="C286">
        <v>48143</v>
      </c>
      <c r="D286" t="s">
        <v>164</v>
      </c>
      <c r="E286">
        <v>327</v>
      </c>
      <c r="F286" t="s">
        <v>73</v>
      </c>
      <c r="G286" t="s">
        <v>69</v>
      </c>
      <c r="H286">
        <v>21</v>
      </c>
      <c r="I286">
        <v>1.2028712264717969</v>
      </c>
      <c r="J286">
        <v>7.0475098875897341E-2</v>
      </c>
      <c r="K286">
        <v>0.3568398880663754</v>
      </c>
      <c r="L286">
        <v>1.913210810433341</v>
      </c>
    </row>
    <row r="287" spans="1:12" s="58" customFormat="1">
      <c r="A287" t="s">
        <v>317</v>
      </c>
      <c r="B287" t="s">
        <v>376</v>
      </c>
      <c r="C287">
        <v>48143</v>
      </c>
      <c r="D287" t="s">
        <v>164</v>
      </c>
      <c r="E287">
        <v>327</v>
      </c>
      <c r="F287" t="s">
        <v>73</v>
      </c>
      <c r="G287" t="s">
        <v>70</v>
      </c>
      <c r="H287">
        <v>21</v>
      </c>
      <c r="I287">
        <v>1.5703282912257071</v>
      </c>
      <c r="J287">
        <v>6.796367415280713E-2</v>
      </c>
      <c r="K287">
        <v>1.006461414272724</v>
      </c>
      <c r="L287">
        <v>2.3381132739999728</v>
      </c>
    </row>
    <row r="288" spans="1:12" s="58" customFormat="1">
      <c r="A288" t="s">
        <v>317</v>
      </c>
      <c r="B288" t="s">
        <v>376</v>
      </c>
      <c r="C288">
        <v>48143</v>
      </c>
      <c r="D288" t="s">
        <v>164</v>
      </c>
      <c r="E288">
        <v>327</v>
      </c>
      <c r="F288" t="s">
        <v>73</v>
      </c>
      <c r="G288" t="s">
        <v>71</v>
      </c>
      <c r="H288">
        <v>46</v>
      </c>
      <c r="I288">
        <v>0.30639313629498521</v>
      </c>
      <c r="J288">
        <v>2.59639421801903E-2</v>
      </c>
      <c r="K288">
        <v>3.8050050995399237E-2</v>
      </c>
      <c r="L288">
        <v>0.85945373479339371</v>
      </c>
    </row>
    <row r="289" spans="1:12" s="58" customFormat="1">
      <c r="A289" t="s">
        <v>317</v>
      </c>
      <c r="B289" t="s">
        <v>376</v>
      </c>
      <c r="C289">
        <v>48143</v>
      </c>
      <c r="D289" t="s">
        <v>164</v>
      </c>
      <c r="E289">
        <v>327</v>
      </c>
      <c r="F289" t="s">
        <v>73</v>
      </c>
      <c r="G289" t="s">
        <v>72</v>
      </c>
      <c r="H289">
        <v>46</v>
      </c>
      <c r="I289">
        <v>0.8136444904183936</v>
      </c>
      <c r="J289">
        <v>3.1576418113487277E-2</v>
      </c>
      <c r="K289">
        <v>0.52483877630838183</v>
      </c>
      <c r="L289">
        <v>1.4148332151119929</v>
      </c>
    </row>
    <row r="290" spans="1:12" s="58" customFormat="1">
      <c r="A290" t="s">
        <v>317</v>
      </c>
      <c r="B290" t="s">
        <v>377</v>
      </c>
      <c r="C290">
        <v>48145</v>
      </c>
      <c r="D290" t="s">
        <v>164</v>
      </c>
      <c r="E290">
        <v>327</v>
      </c>
      <c r="F290" t="s">
        <v>73</v>
      </c>
      <c r="G290" t="s">
        <v>69</v>
      </c>
      <c r="H290">
        <v>21</v>
      </c>
      <c r="I290">
        <v>1.2028712264717969</v>
      </c>
      <c r="J290">
        <v>7.0475098875897341E-2</v>
      </c>
      <c r="K290">
        <v>0.3568398880663754</v>
      </c>
      <c r="L290">
        <v>1.913210810433341</v>
      </c>
    </row>
    <row r="291" spans="1:12" s="58" customFormat="1">
      <c r="A291" t="s">
        <v>317</v>
      </c>
      <c r="B291" t="s">
        <v>377</v>
      </c>
      <c r="C291">
        <v>48145</v>
      </c>
      <c r="D291" t="s">
        <v>164</v>
      </c>
      <c r="E291">
        <v>327</v>
      </c>
      <c r="F291" t="s">
        <v>73</v>
      </c>
      <c r="G291" t="s">
        <v>70</v>
      </c>
      <c r="H291">
        <v>21</v>
      </c>
      <c r="I291">
        <v>1.5703282912257071</v>
      </c>
      <c r="J291">
        <v>6.796367415280713E-2</v>
      </c>
      <c r="K291">
        <v>1.006461414272724</v>
      </c>
      <c r="L291">
        <v>2.3381132739999728</v>
      </c>
    </row>
    <row r="292" spans="1:12" s="58" customFormat="1">
      <c r="A292" t="s">
        <v>317</v>
      </c>
      <c r="B292" t="s">
        <v>377</v>
      </c>
      <c r="C292">
        <v>48145</v>
      </c>
      <c r="D292" t="s">
        <v>164</v>
      </c>
      <c r="E292">
        <v>327</v>
      </c>
      <c r="F292" t="s">
        <v>73</v>
      </c>
      <c r="G292" t="s">
        <v>71</v>
      </c>
      <c r="H292">
        <v>321</v>
      </c>
      <c r="I292">
        <v>0.5070607270263493</v>
      </c>
      <c r="J292">
        <v>1.204490245418571E-2</v>
      </c>
      <c r="K292">
        <v>-9.0988461837847954E-3</v>
      </c>
      <c r="L292">
        <v>1.3825028540790989</v>
      </c>
    </row>
    <row r="293" spans="1:12" s="58" customFormat="1">
      <c r="A293" t="s">
        <v>317</v>
      </c>
      <c r="B293" t="s">
        <v>377</v>
      </c>
      <c r="C293">
        <v>48145</v>
      </c>
      <c r="D293" t="s">
        <v>164</v>
      </c>
      <c r="E293">
        <v>327</v>
      </c>
      <c r="F293" t="s">
        <v>73</v>
      </c>
      <c r="G293" t="s">
        <v>72</v>
      </c>
      <c r="H293">
        <v>321</v>
      </c>
      <c r="I293">
        <v>1.0031408388191649</v>
      </c>
      <c r="J293">
        <v>1.191258815570616E-2</v>
      </c>
      <c r="K293">
        <v>0.58580979561874613</v>
      </c>
      <c r="L293">
        <v>1.7519297118688419</v>
      </c>
    </row>
    <row r="294" spans="1:12" s="58" customFormat="1">
      <c r="A294" t="s">
        <v>317</v>
      </c>
      <c r="B294" t="s">
        <v>378</v>
      </c>
      <c r="C294">
        <v>48147</v>
      </c>
      <c r="D294" t="s">
        <v>164</v>
      </c>
      <c r="E294">
        <v>327</v>
      </c>
      <c r="F294" t="s">
        <v>73</v>
      </c>
      <c r="G294" t="s">
        <v>69</v>
      </c>
      <c r="H294">
        <v>21</v>
      </c>
      <c r="I294">
        <v>1.2028712264717969</v>
      </c>
      <c r="J294">
        <v>7.0475098875897341E-2</v>
      </c>
      <c r="K294">
        <v>0.3568398880663754</v>
      </c>
      <c r="L294">
        <v>1.913210810433341</v>
      </c>
    </row>
    <row r="295" spans="1:12" s="58" customFormat="1">
      <c r="A295" t="s">
        <v>317</v>
      </c>
      <c r="B295" t="s">
        <v>378</v>
      </c>
      <c r="C295">
        <v>48147</v>
      </c>
      <c r="D295" t="s">
        <v>164</v>
      </c>
      <c r="E295">
        <v>327</v>
      </c>
      <c r="F295" t="s">
        <v>73</v>
      </c>
      <c r="G295" t="s">
        <v>70</v>
      </c>
      <c r="H295">
        <v>21</v>
      </c>
      <c r="I295">
        <v>1.5703282912257071</v>
      </c>
      <c r="J295">
        <v>6.796367415280713E-2</v>
      </c>
      <c r="K295">
        <v>1.006461414272724</v>
      </c>
      <c r="L295">
        <v>2.3381132739999728</v>
      </c>
    </row>
    <row r="296" spans="1:12" s="58" customFormat="1">
      <c r="A296" t="s">
        <v>317</v>
      </c>
      <c r="B296" t="s">
        <v>378</v>
      </c>
      <c r="C296">
        <v>48147</v>
      </c>
      <c r="D296" t="s">
        <v>164</v>
      </c>
      <c r="E296">
        <v>327</v>
      </c>
      <c r="F296" t="s">
        <v>73</v>
      </c>
      <c r="G296" t="s">
        <v>71</v>
      </c>
      <c r="H296">
        <v>321</v>
      </c>
      <c r="I296">
        <v>0.5070607270263493</v>
      </c>
      <c r="J296">
        <v>1.204490245418571E-2</v>
      </c>
      <c r="K296">
        <v>-9.0988461837847954E-3</v>
      </c>
      <c r="L296">
        <v>1.3825028540790989</v>
      </c>
    </row>
    <row r="297" spans="1:12" s="58" customFormat="1">
      <c r="A297" t="s">
        <v>317</v>
      </c>
      <c r="B297" t="s">
        <v>378</v>
      </c>
      <c r="C297">
        <v>48147</v>
      </c>
      <c r="D297" t="s">
        <v>164</v>
      </c>
      <c r="E297">
        <v>327</v>
      </c>
      <c r="F297" t="s">
        <v>73</v>
      </c>
      <c r="G297" t="s">
        <v>72</v>
      </c>
      <c r="H297">
        <v>321</v>
      </c>
      <c r="I297">
        <v>1.0031408388191649</v>
      </c>
      <c r="J297">
        <v>1.191258815570616E-2</v>
      </c>
      <c r="K297">
        <v>0.58580979561874613</v>
      </c>
      <c r="L297">
        <v>1.7519297118688419</v>
      </c>
    </row>
    <row r="298" spans="1:12" s="58" customFormat="1">
      <c r="A298" t="s">
        <v>317</v>
      </c>
      <c r="B298" t="s">
        <v>303</v>
      </c>
      <c r="C298">
        <v>48149</v>
      </c>
      <c r="D298" t="s">
        <v>164</v>
      </c>
      <c r="E298">
        <v>327</v>
      </c>
      <c r="F298" t="s">
        <v>73</v>
      </c>
      <c r="G298" t="s">
        <v>69</v>
      </c>
      <c r="H298">
        <v>21</v>
      </c>
      <c r="I298">
        <v>1.2028712264717969</v>
      </c>
      <c r="J298">
        <v>7.0475098875897341E-2</v>
      </c>
      <c r="K298">
        <v>0.3568398880663754</v>
      </c>
      <c r="L298">
        <v>1.913210810433341</v>
      </c>
    </row>
    <row r="299" spans="1:12" s="58" customFormat="1">
      <c r="A299" t="s">
        <v>317</v>
      </c>
      <c r="B299" t="s">
        <v>303</v>
      </c>
      <c r="C299">
        <v>48149</v>
      </c>
      <c r="D299" t="s">
        <v>164</v>
      </c>
      <c r="E299">
        <v>327</v>
      </c>
      <c r="F299" t="s">
        <v>73</v>
      </c>
      <c r="G299" t="s">
        <v>70</v>
      </c>
      <c r="H299">
        <v>21</v>
      </c>
      <c r="I299">
        <v>1.5703282912257071</v>
      </c>
      <c r="J299">
        <v>6.796367415280713E-2</v>
      </c>
      <c r="K299">
        <v>1.006461414272724</v>
      </c>
      <c r="L299">
        <v>2.3381132739999728</v>
      </c>
    </row>
    <row r="300" spans="1:12" s="58" customFormat="1">
      <c r="A300" t="s">
        <v>317</v>
      </c>
      <c r="B300" t="s">
        <v>303</v>
      </c>
      <c r="C300">
        <v>48149</v>
      </c>
      <c r="D300" t="s">
        <v>164</v>
      </c>
      <c r="E300">
        <v>327</v>
      </c>
      <c r="F300" t="s">
        <v>73</v>
      </c>
      <c r="G300" t="s">
        <v>71</v>
      </c>
      <c r="H300">
        <v>22</v>
      </c>
      <c r="I300">
        <v>0.51080189350021754</v>
      </c>
      <c r="J300">
        <v>3.687668239344255E-2</v>
      </c>
      <c r="K300">
        <v>-4.4904023491906787E-2</v>
      </c>
      <c r="L300">
        <v>0.81121606868860341</v>
      </c>
    </row>
    <row r="301" spans="1:12" s="58" customFormat="1">
      <c r="A301" t="s">
        <v>317</v>
      </c>
      <c r="B301" t="s">
        <v>303</v>
      </c>
      <c r="C301">
        <v>48149</v>
      </c>
      <c r="D301" t="s">
        <v>164</v>
      </c>
      <c r="E301">
        <v>327</v>
      </c>
      <c r="F301" t="s">
        <v>73</v>
      </c>
      <c r="G301" t="s">
        <v>72</v>
      </c>
      <c r="H301">
        <v>22</v>
      </c>
      <c r="I301">
        <v>1.1035640682627239</v>
      </c>
      <c r="J301">
        <v>5.3550434244337523E-2</v>
      </c>
      <c r="K301">
        <v>0.44388432536746891</v>
      </c>
      <c r="L301">
        <v>1.6578433196205791</v>
      </c>
    </row>
    <row r="302" spans="1:12" s="58" customFormat="1">
      <c r="A302" t="s">
        <v>317</v>
      </c>
      <c r="B302" t="s">
        <v>379</v>
      </c>
      <c r="C302">
        <v>48151</v>
      </c>
      <c r="D302" t="s">
        <v>164</v>
      </c>
      <c r="E302">
        <v>327</v>
      </c>
      <c r="F302" t="s">
        <v>73</v>
      </c>
      <c r="G302" t="s">
        <v>69</v>
      </c>
      <c r="H302">
        <v>109</v>
      </c>
      <c r="I302">
        <v>0.38770003913411072</v>
      </c>
      <c r="J302">
        <v>6.592890641670901E-3</v>
      </c>
      <c r="K302">
        <v>0.13151234889985119</v>
      </c>
      <c r="L302">
        <v>0.61978208968703663</v>
      </c>
    </row>
    <row r="303" spans="1:12" s="58" customFormat="1">
      <c r="A303" t="s">
        <v>317</v>
      </c>
      <c r="B303" t="s">
        <v>379</v>
      </c>
      <c r="C303">
        <v>48151</v>
      </c>
      <c r="D303" t="s">
        <v>164</v>
      </c>
      <c r="E303">
        <v>327</v>
      </c>
      <c r="F303" t="s">
        <v>73</v>
      </c>
      <c r="G303" t="s">
        <v>70</v>
      </c>
      <c r="H303">
        <v>109</v>
      </c>
      <c r="I303">
        <v>0.89976426981639823</v>
      </c>
      <c r="J303">
        <v>9.8514729080094038E-3</v>
      </c>
      <c r="K303">
        <v>0.49505537319171983</v>
      </c>
      <c r="L303">
        <v>1.250391638480451</v>
      </c>
    </row>
    <row r="304" spans="1:12" s="58" customFormat="1">
      <c r="A304" t="s">
        <v>317</v>
      </c>
      <c r="B304" t="s">
        <v>379</v>
      </c>
      <c r="C304">
        <v>48151</v>
      </c>
      <c r="D304" t="s">
        <v>164</v>
      </c>
      <c r="E304">
        <v>327</v>
      </c>
      <c r="F304" t="s">
        <v>73</v>
      </c>
      <c r="G304" t="s">
        <v>71</v>
      </c>
      <c r="H304">
        <v>185</v>
      </c>
      <c r="I304">
        <v>0.22298897159814651</v>
      </c>
      <c r="J304">
        <v>9.1106681542688292E-3</v>
      </c>
      <c r="K304">
        <v>-8.7329276576973095E-3</v>
      </c>
      <c r="L304">
        <v>0.68817007199107438</v>
      </c>
    </row>
    <row r="305" spans="1:12" s="58" customFormat="1">
      <c r="A305" t="s">
        <v>317</v>
      </c>
      <c r="B305" t="s">
        <v>379</v>
      </c>
      <c r="C305">
        <v>48151</v>
      </c>
      <c r="D305" t="s">
        <v>164</v>
      </c>
      <c r="E305">
        <v>327</v>
      </c>
      <c r="F305" t="s">
        <v>73</v>
      </c>
      <c r="G305" t="s">
        <v>72</v>
      </c>
      <c r="H305">
        <v>185</v>
      </c>
      <c r="I305">
        <v>0.63313099784362803</v>
      </c>
      <c r="J305">
        <v>1.115294804621075E-2</v>
      </c>
      <c r="K305">
        <v>0.36447829660114911</v>
      </c>
      <c r="L305">
        <v>1.1033250185404631</v>
      </c>
    </row>
    <row r="306" spans="1:12" s="58" customFormat="1">
      <c r="A306" t="s">
        <v>317</v>
      </c>
      <c r="B306" t="s">
        <v>380</v>
      </c>
      <c r="C306">
        <v>48153</v>
      </c>
      <c r="D306" t="s">
        <v>164</v>
      </c>
      <c r="E306">
        <v>327</v>
      </c>
      <c r="F306" t="s">
        <v>73</v>
      </c>
      <c r="G306" t="s">
        <v>69</v>
      </c>
      <c r="H306">
        <v>195</v>
      </c>
      <c r="I306">
        <v>0.37422898384814102</v>
      </c>
      <c r="J306">
        <v>5.9469967657121026E-3</v>
      </c>
      <c r="K306">
        <v>0.14106576448854441</v>
      </c>
      <c r="L306">
        <v>0.69766760043726073</v>
      </c>
    </row>
    <row r="307" spans="1:12" s="58" customFormat="1">
      <c r="A307" t="s">
        <v>317</v>
      </c>
      <c r="B307" t="s">
        <v>380</v>
      </c>
      <c r="C307">
        <v>48153</v>
      </c>
      <c r="D307" t="s">
        <v>164</v>
      </c>
      <c r="E307">
        <v>327</v>
      </c>
      <c r="F307" t="s">
        <v>73</v>
      </c>
      <c r="G307" t="s">
        <v>70</v>
      </c>
      <c r="H307">
        <v>195</v>
      </c>
      <c r="I307">
        <v>0.71474010176245384</v>
      </c>
      <c r="J307">
        <v>7.6528002189304584E-3</v>
      </c>
      <c r="K307">
        <v>0.40695537600120979</v>
      </c>
      <c r="L307">
        <v>1.088855515064711</v>
      </c>
    </row>
    <row r="308" spans="1:12" s="58" customFormat="1">
      <c r="A308" t="s">
        <v>317</v>
      </c>
      <c r="B308" t="s">
        <v>380</v>
      </c>
      <c r="C308">
        <v>48153</v>
      </c>
      <c r="D308" t="s">
        <v>164</v>
      </c>
      <c r="E308">
        <v>327</v>
      </c>
      <c r="F308" t="s">
        <v>73</v>
      </c>
      <c r="G308" t="s">
        <v>71</v>
      </c>
      <c r="H308">
        <v>190</v>
      </c>
      <c r="I308">
        <v>0.34724154877535168</v>
      </c>
      <c r="J308">
        <v>1.8493527781304059E-2</v>
      </c>
      <c r="K308">
        <v>-4.8621539075525189E-2</v>
      </c>
      <c r="L308">
        <v>1.1806377439511631</v>
      </c>
    </row>
    <row r="309" spans="1:12" s="58" customFormat="1">
      <c r="A309" t="s">
        <v>317</v>
      </c>
      <c r="B309" t="s">
        <v>380</v>
      </c>
      <c r="C309">
        <v>48153</v>
      </c>
      <c r="D309" t="s">
        <v>164</v>
      </c>
      <c r="E309">
        <v>327</v>
      </c>
      <c r="F309" t="s">
        <v>73</v>
      </c>
      <c r="G309" t="s">
        <v>72</v>
      </c>
      <c r="H309">
        <v>190</v>
      </c>
      <c r="I309">
        <v>0.46221373107610819</v>
      </c>
      <c r="J309">
        <v>1.198588796891684E-2</v>
      </c>
      <c r="K309">
        <v>0.26024746631079398</v>
      </c>
      <c r="L309">
        <v>1.022195420159989</v>
      </c>
    </row>
    <row r="310" spans="1:12" s="58" customFormat="1">
      <c r="A310" t="s">
        <v>317</v>
      </c>
      <c r="B310" t="s">
        <v>381</v>
      </c>
      <c r="C310">
        <v>48155</v>
      </c>
      <c r="D310" t="s">
        <v>164</v>
      </c>
      <c r="E310">
        <v>327</v>
      </c>
      <c r="F310" t="s">
        <v>73</v>
      </c>
      <c r="G310" t="s">
        <v>69</v>
      </c>
      <c r="H310">
        <v>109</v>
      </c>
      <c r="I310">
        <v>0.38770003913411072</v>
      </c>
      <c r="J310">
        <v>6.592890641670901E-3</v>
      </c>
      <c r="K310">
        <v>0.13151234889985119</v>
      </c>
      <c r="L310">
        <v>0.61978208968703663</v>
      </c>
    </row>
    <row r="311" spans="1:12" s="58" customFormat="1">
      <c r="A311" t="s">
        <v>317</v>
      </c>
      <c r="B311" t="s">
        <v>381</v>
      </c>
      <c r="C311">
        <v>48155</v>
      </c>
      <c r="D311" t="s">
        <v>164</v>
      </c>
      <c r="E311">
        <v>327</v>
      </c>
      <c r="F311" t="s">
        <v>73</v>
      </c>
      <c r="G311" t="s">
        <v>70</v>
      </c>
      <c r="H311">
        <v>109</v>
      </c>
      <c r="I311">
        <v>0.89976426981639823</v>
      </c>
      <c r="J311">
        <v>9.8514729080094038E-3</v>
      </c>
      <c r="K311">
        <v>0.49505537319171983</v>
      </c>
      <c r="L311">
        <v>1.250391638480451</v>
      </c>
    </row>
    <row r="312" spans="1:12" s="58" customFormat="1">
      <c r="A312" t="s">
        <v>317</v>
      </c>
      <c r="B312" t="s">
        <v>381</v>
      </c>
      <c r="C312">
        <v>48155</v>
      </c>
      <c r="D312" t="s">
        <v>164</v>
      </c>
      <c r="E312">
        <v>327</v>
      </c>
      <c r="F312" t="s">
        <v>73</v>
      </c>
      <c r="G312" t="s">
        <v>71</v>
      </c>
      <c r="H312">
        <v>185</v>
      </c>
      <c r="I312">
        <v>0.22298897159814651</v>
      </c>
      <c r="J312">
        <v>9.1106681542688292E-3</v>
      </c>
      <c r="K312">
        <v>-8.7329276576973095E-3</v>
      </c>
      <c r="L312">
        <v>0.68817007199107438</v>
      </c>
    </row>
    <row r="313" spans="1:12" s="58" customFormat="1">
      <c r="A313" t="s">
        <v>317</v>
      </c>
      <c r="B313" t="s">
        <v>381</v>
      </c>
      <c r="C313">
        <v>48155</v>
      </c>
      <c r="D313" t="s">
        <v>164</v>
      </c>
      <c r="E313">
        <v>327</v>
      </c>
      <c r="F313" t="s">
        <v>73</v>
      </c>
      <c r="G313" t="s">
        <v>72</v>
      </c>
      <c r="H313">
        <v>185</v>
      </c>
      <c r="I313">
        <v>0.63313099784362803</v>
      </c>
      <c r="J313">
        <v>1.115294804621075E-2</v>
      </c>
      <c r="K313">
        <v>0.36447829660114911</v>
      </c>
      <c r="L313">
        <v>1.1033250185404631</v>
      </c>
    </row>
    <row r="314" spans="1:12" s="58" customFormat="1">
      <c r="A314" t="s">
        <v>317</v>
      </c>
      <c r="B314" t="s">
        <v>382</v>
      </c>
      <c r="C314">
        <v>48157</v>
      </c>
      <c r="D314" t="s">
        <v>164</v>
      </c>
      <c r="E314">
        <v>327</v>
      </c>
      <c r="F314" t="s">
        <v>73</v>
      </c>
      <c r="G314" t="s">
        <v>69</v>
      </c>
      <c r="H314">
        <v>119</v>
      </c>
      <c r="I314">
        <v>0.90996998738810553</v>
      </c>
      <c r="J314">
        <v>1.9767438065146008E-2</v>
      </c>
      <c r="K314">
        <v>0.54477434060861452</v>
      </c>
      <c r="L314">
        <v>1.802294715279845</v>
      </c>
    </row>
    <row r="315" spans="1:12" s="58" customFormat="1">
      <c r="A315" t="s">
        <v>317</v>
      </c>
      <c r="B315" t="s">
        <v>382</v>
      </c>
      <c r="C315">
        <v>48157</v>
      </c>
      <c r="D315" t="s">
        <v>164</v>
      </c>
      <c r="E315">
        <v>327</v>
      </c>
      <c r="F315" t="s">
        <v>73</v>
      </c>
      <c r="G315" t="s">
        <v>70</v>
      </c>
      <c r="H315">
        <v>119</v>
      </c>
      <c r="I315">
        <v>1.668560733828192</v>
      </c>
      <c r="J315">
        <v>1.93006471550791E-2</v>
      </c>
      <c r="K315">
        <v>1.3431616368423189</v>
      </c>
      <c r="L315">
        <v>2.399186287688829</v>
      </c>
    </row>
    <row r="316" spans="1:12" s="58" customFormat="1">
      <c r="A316" t="s">
        <v>317</v>
      </c>
      <c r="B316" t="s">
        <v>382</v>
      </c>
      <c r="C316">
        <v>48157</v>
      </c>
      <c r="D316" t="s">
        <v>164</v>
      </c>
      <c r="E316">
        <v>327</v>
      </c>
      <c r="F316" t="s">
        <v>73</v>
      </c>
      <c r="G316" t="s">
        <v>71</v>
      </c>
      <c r="H316">
        <v>154</v>
      </c>
      <c r="I316">
        <v>0.5591340503818174</v>
      </c>
      <c r="J316">
        <v>1.252720426170752E-2</v>
      </c>
      <c r="K316">
        <v>2.4431589768893841E-2</v>
      </c>
      <c r="L316">
        <v>1.0065433344267389</v>
      </c>
    </row>
    <row r="317" spans="1:12" s="58" customFormat="1">
      <c r="A317" t="s">
        <v>317</v>
      </c>
      <c r="B317" t="s">
        <v>382</v>
      </c>
      <c r="C317">
        <v>48157</v>
      </c>
      <c r="D317" t="s">
        <v>164</v>
      </c>
      <c r="E317">
        <v>327</v>
      </c>
      <c r="F317" t="s">
        <v>73</v>
      </c>
      <c r="G317" t="s">
        <v>72</v>
      </c>
      <c r="H317">
        <v>154</v>
      </c>
      <c r="I317">
        <v>1.1129002820475431</v>
      </c>
      <c r="J317">
        <v>2.5522610643425529E-2</v>
      </c>
      <c r="K317">
        <v>0.67105624364455596</v>
      </c>
      <c r="L317">
        <v>2.2096977779703808</v>
      </c>
    </row>
    <row r="318" spans="1:12" s="58" customFormat="1">
      <c r="A318" t="s">
        <v>317</v>
      </c>
      <c r="B318" t="s">
        <v>259</v>
      </c>
      <c r="C318">
        <v>48159</v>
      </c>
      <c r="D318" t="s">
        <v>164</v>
      </c>
      <c r="E318">
        <v>327</v>
      </c>
      <c r="F318" t="s">
        <v>73</v>
      </c>
      <c r="G318" t="s">
        <v>69</v>
      </c>
      <c r="H318">
        <v>21</v>
      </c>
      <c r="I318">
        <v>1.2028712264717969</v>
      </c>
      <c r="J318">
        <v>7.0475098875897341E-2</v>
      </c>
      <c r="K318">
        <v>0.3568398880663754</v>
      </c>
      <c r="L318">
        <v>1.913210810433341</v>
      </c>
    </row>
    <row r="319" spans="1:12" s="58" customFormat="1">
      <c r="A319" t="s">
        <v>317</v>
      </c>
      <c r="B319" t="s">
        <v>259</v>
      </c>
      <c r="C319">
        <v>48159</v>
      </c>
      <c r="D319" t="s">
        <v>164</v>
      </c>
      <c r="E319">
        <v>327</v>
      </c>
      <c r="F319" t="s">
        <v>73</v>
      </c>
      <c r="G319" t="s">
        <v>70</v>
      </c>
      <c r="H319">
        <v>21</v>
      </c>
      <c r="I319">
        <v>1.5703282912257071</v>
      </c>
      <c r="J319">
        <v>6.796367415280713E-2</v>
      </c>
      <c r="K319">
        <v>1.006461414272724</v>
      </c>
      <c r="L319">
        <v>2.3381132739999728</v>
      </c>
    </row>
    <row r="320" spans="1:12" s="58" customFormat="1">
      <c r="A320" t="s">
        <v>317</v>
      </c>
      <c r="B320" t="s">
        <v>259</v>
      </c>
      <c r="C320">
        <v>48159</v>
      </c>
      <c r="D320" t="s">
        <v>164</v>
      </c>
      <c r="E320">
        <v>327</v>
      </c>
      <c r="F320" t="s">
        <v>73</v>
      </c>
      <c r="G320" t="s">
        <v>71</v>
      </c>
      <c r="H320">
        <v>477</v>
      </c>
      <c r="I320">
        <v>0.4764232249007152</v>
      </c>
      <c r="J320">
        <v>9.9338725103477136E-3</v>
      </c>
      <c r="K320">
        <v>-4.4904023491906787E-2</v>
      </c>
      <c r="L320">
        <v>1.3825028540790989</v>
      </c>
    </row>
    <row r="321" spans="1:12" s="58" customFormat="1">
      <c r="A321" t="s">
        <v>317</v>
      </c>
      <c r="B321" t="s">
        <v>259</v>
      </c>
      <c r="C321">
        <v>48159</v>
      </c>
      <c r="D321" t="s">
        <v>164</v>
      </c>
      <c r="E321">
        <v>327</v>
      </c>
      <c r="F321" t="s">
        <v>73</v>
      </c>
      <c r="G321" t="s">
        <v>72</v>
      </c>
      <c r="H321">
        <v>477</v>
      </c>
      <c r="I321">
        <v>0.97927032230006195</v>
      </c>
      <c r="J321">
        <v>9.9392533718464602E-3</v>
      </c>
      <c r="K321">
        <v>0.44388432536746891</v>
      </c>
      <c r="L321">
        <v>1.7519297118688419</v>
      </c>
    </row>
    <row r="322" spans="1:12" s="58" customFormat="1">
      <c r="A322" t="s">
        <v>317</v>
      </c>
      <c r="B322" t="s">
        <v>383</v>
      </c>
      <c r="C322">
        <v>48161</v>
      </c>
      <c r="D322" t="s">
        <v>164</v>
      </c>
      <c r="E322">
        <v>327</v>
      </c>
      <c r="F322" t="s">
        <v>73</v>
      </c>
      <c r="G322" t="s">
        <v>69</v>
      </c>
      <c r="H322">
        <v>21</v>
      </c>
      <c r="I322">
        <v>1.2028712264717969</v>
      </c>
      <c r="J322">
        <v>7.0475098875897341E-2</v>
      </c>
      <c r="K322">
        <v>0.3568398880663754</v>
      </c>
      <c r="L322">
        <v>1.913210810433341</v>
      </c>
    </row>
    <row r="323" spans="1:12" s="58" customFormat="1">
      <c r="A323" t="s">
        <v>317</v>
      </c>
      <c r="B323" t="s">
        <v>383</v>
      </c>
      <c r="C323">
        <v>48161</v>
      </c>
      <c r="D323" t="s">
        <v>164</v>
      </c>
      <c r="E323">
        <v>327</v>
      </c>
      <c r="F323" t="s">
        <v>73</v>
      </c>
      <c r="G323" t="s">
        <v>70</v>
      </c>
      <c r="H323">
        <v>21</v>
      </c>
      <c r="I323">
        <v>1.5703282912257071</v>
      </c>
      <c r="J323">
        <v>6.796367415280713E-2</v>
      </c>
      <c r="K323">
        <v>1.006461414272724</v>
      </c>
      <c r="L323">
        <v>2.3381132739999728</v>
      </c>
    </row>
    <row r="324" spans="1:12" s="58" customFormat="1">
      <c r="A324" t="s">
        <v>317</v>
      </c>
      <c r="B324" t="s">
        <v>383</v>
      </c>
      <c r="C324">
        <v>48161</v>
      </c>
      <c r="D324" t="s">
        <v>164</v>
      </c>
      <c r="E324">
        <v>327</v>
      </c>
      <c r="F324" t="s">
        <v>73</v>
      </c>
      <c r="G324" t="s">
        <v>71</v>
      </c>
      <c r="H324">
        <v>22</v>
      </c>
      <c r="I324">
        <v>0.51080189350021754</v>
      </c>
      <c r="J324">
        <v>3.687668239344255E-2</v>
      </c>
      <c r="K324">
        <v>-4.4904023491906787E-2</v>
      </c>
      <c r="L324">
        <v>0.81121606868860341</v>
      </c>
    </row>
    <row r="325" spans="1:12" s="58" customFormat="1">
      <c r="A325" t="s">
        <v>317</v>
      </c>
      <c r="B325" t="s">
        <v>383</v>
      </c>
      <c r="C325">
        <v>48161</v>
      </c>
      <c r="D325" t="s">
        <v>164</v>
      </c>
      <c r="E325">
        <v>327</v>
      </c>
      <c r="F325" t="s">
        <v>73</v>
      </c>
      <c r="G325" t="s">
        <v>72</v>
      </c>
      <c r="H325">
        <v>22</v>
      </c>
      <c r="I325">
        <v>1.1035640682627239</v>
      </c>
      <c r="J325">
        <v>5.3550434244337523E-2</v>
      </c>
      <c r="K325">
        <v>0.44388432536746891</v>
      </c>
      <c r="L325">
        <v>1.6578433196205791</v>
      </c>
    </row>
    <row r="326" spans="1:12" s="58" customFormat="1">
      <c r="A326" t="s">
        <v>317</v>
      </c>
      <c r="B326" t="s">
        <v>384</v>
      </c>
      <c r="C326">
        <v>48163</v>
      </c>
      <c r="D326" t="s">
        <v>164</v>
      </c>
      <c r="E326">
        <v>327</v>
      </c>
      <c r="F326" t="s">
        <v>73</v>
      </c>
      <c r="G326" t="s">
        <v>69</v>
      </c>
      <c r="H326">
        <v>109</v>
      </c>
      <c r="I326">
        <v>0.48017549735878262</v>
      </c>
      <c r="J326">
        <v>1.120806873742587E-2</v>
      </c>
      <c r="K326">
        <v>3.7158325825912511E-2</v>
      </c>
      <c r="L326">
        <v>0.78506531460015383</v>
      </c>
    </row>
    <row r="327" spans="1:12" s="58" customFormat="1">
      <c r="A327" t="s">
        <v>317</v>
      </c>
      <c r="B327" t="s">
        <v>384</v>
      </c>
      <c r="C327">
        <v>48163</v>
      </c>
      <c r="D327" t="s">
        <v>164</v>
      </c>
      <c r="E327">
        <v>327</v>
      </c>
      <c r="F327" t="s">
        <v>73</v>
      </c>
      <c r="G327" t="s">
        <v>70</v>
      </c>
      <c r="H327">
        <v>109</v>
      </c>
      <c r="I327">
        <v>1.024696456664159</v>
      </c>
      <c r="J327">
        <v>1.6256221523708939E-2</v>
      </c>
      <c r="K327">
        <v>0.58821858048975584</v>
      </c>
      <c r="L327">
        <v>1.486739151001168</v>
      </c>
    </row>
    <row r="328" spans="1:12" s="58" customFormat="1">
      <c r="A328" t="s">
        <v>317</v>
      </c>
      <c r="B328" t="s">
        <v>384</v>
      </c>
      <c r="C328">
        <v>48163</v>
      </c>
      <c r="D328" t="s">
        <v>164</v>
      </c>
      <c r="E328">
        <v>327</v>
      </c>
      <c r="F328" t="s">
        <v>73</v>
      </c>
      <c r="G328" t="s">
        <v>71</v>
      </c>
      <c r="H328">
        <v>68</v>
      </c>
      <c r="I328">
        <v>0.51628953955880696</v>
      </c>
      <c r="J328">
        <v>3.7485570481665002E-2</v>
      </c>
      <c r="K328">
        <v>-6.408788317616525E-4</v>
      </c>
      <c r="L328">
        <v>1.385303697875184</v>
      </c>
    </row>
    <row r="329" spans="1:12" s="58" customFormat="1">
      <c r="A329" t="s">
        <v>317</v>
      </c>
      <c r="B329" t="s">
        <v>384</v>
      </c>
      <c r="C329">
        <v>48163</v>
      </c>
      <c r="D329" t="s">
        <v>164</v>
      </c>
      <c r="E329">
        <v>327</v>
      </c>
      <c r="F329" t="s">
        <v>73</v>
      </c>
      <c r="G329" t="s">
        <v>72</v>
      </c>
      <c r="H329">
        <v>68</v>
      </c>
      <c r="I329">
        <v>0.84169344253387368</v>
      </c>
      <c r="J329">
        <v>2.1233006895140079E-2</v>
      </c>
      <c r="K329">
        <v>0.42285038319050061</v>
      </c>
      <c r="L329">
        <v>1.2562473168784309</v>
      </c>
    </row>
    <row r="330" spans="1:12" s="58" customFormat="1">
      <c r="A330" t="s">
        <v>317</v>
      </c>
      <c r="B330" t="s">
        <v>385</v>
      </c>
      <c r="C330">
        <v>48165</v>
      </c>
      <c r="D330" t="s">
        <v>164</v>
      </c>
      <c r="E330">
        <v>327</v>
      </c>
      <c r="F330" t="s">
        <v>73</v>
      </c>
      <c r="G330" t="s">
        <v>69</v>
      </c>
      <c r="H330">
        <v>195</v>
      </c>
      <c r="I330">
        <v>0.37422898384814102</v>
      </c>
      <c r="J330">
        <v>5.9469967657121026E-3</v>
      </c>
      <c r="K330">
        <v>0.14106576448854441</v>
      </c>
      <c r="L330">
        <v>0.69766760043726073</v>
      </c>
    </row>
    <row r="331" spans="1:12" s="58" customFormat="1">
      <c r="A331" t="s">
        <v>317</v>
      </c>
      <c r="B331" t="s">
        <v>385</v>
      </c>
      <c r="C331">
        <v>48165</v>
      </c>
      <c r="D331" t="s">
        <v>164</v>
      </c>
      <c r="E331">
        <v>327</v>
      </c>
      <c r="F331" t="s">
        <v>73</v>
      </c>
      <c r="G331" t="s">
        <v>70</v>
      </c>
      <c r="H331">
        <v>195</v>
      </c>
      <c r="I331">
        <v>0.71474010176245384</v>
      </c>
      <c r="J331">
        <v>7.6528002189304584E-3</v>
      </c>
      <c r="K331">
        <v>0.40695537600120979</v>
      </c>
      <c r="L331">
        <v>1.088855515064711</v>
      </c>
    </row>
    <row r="332" spans="1:12" s="58" customFormat="1">
      <c r="A332" t="s">
        <v>317</v>
      </c>
      <c r="B332" t="s">
        <v>385</v>
      </c>
      <c r="C332">
        <v>48165</v>
      </c>
      <c r="D332" t="s">
        <v>164</v>
      </c>
      <c r="E332">
        <v>327</v>
      </c>
      <c r="F332" t="s">
        <v>73</v>
      </c>
      <c r="G332" t="s">
        <v>71</v>
      </c>
      <c r="H332">
        <v>190</v>
      </c>
      <c r="I332">
        <v>0.34724154877535168</v>
      </c>
      <c r="J332">
        <v>1.8493527781304059E-2</v>
      </c>
      <c r="K332">
        <v>-4.8621539075525189E-2</v>
      </c>
      <c r="L332">
        <v>1.1806377439511631</v>
      </c>
    </row>
    <row r="333" spans="1:12" s="58" customFormat="1">
      <c r="A333" t="s">
        <v>317</v>
      </c>
      <c r="B333" t="s">
        <v>385</v>
      </c>
      <c r="C333">
        <v>48165</v>
      </c>
      <c r="D333" t="s">
        <v>164</v>
      </c>
      <c r="E333">
        <v>327</v>
      </c>
      <c r="F333" t="s">
        <v>73</v>
      </c>
      <c r="G333" t="s">
        <v>72</v>
      </c>
      <c r="H333">
        <v>190</v>
      </c>
      <c r="I333">
        <v>0.46221373107610819</v>
      </c>
      <c r="J333">
        <v>1.198588796891684E-2</v>
      </c>
      <c r="K333">
        <v>0.26024746631079398</v>
      </c>
      <c r="L333">
        <v>1.022195420159989</v>
      </c>
    </row>
    <row r="334" spans="1:12" s="58" customFormat="1">
      <c r="A334" t="s">
        <v>317</v>
      </c>
      <c r="B334" t="s">
        <v>386</v>
      </c>
      <c r="C334">
        <v>48167</v>
      </c>
      <c r="D334" t="s">
        <v>164</v>
      </c>
      <c r="E334">
        <v>327</v>
      </c>
      <c r="F334" t="s">
        <v>73</v>
      </c>
      <c r="G334" t="s">
        <v>69</v>
      </c>
      <c r="H334">
        <v>119</v>
      </c>
      <c r="I334">
        <v>0.90996998738810553</v>
      </c>
      <c r="J334">
        <v>1.9767438065146008E-2</v>
      </c>
      <c r="K334">
        <v>0.54477434060861452</v>
      </c>
      <c r="L334">
        <v>1.802294715279845</v>
      </c>
    </row>
    <row r="335" spans="1:12" s="58" customFormat="1">
      <c r="A335" t="s">
        <v>317</v>
      </c>
      <c r="B335" t="s">
        <v>386</v>
      </c>
      <c r="C335">
        <v>48167</v>
      </c>
      <c r="D335" t="s">
        <v>164</v>
      </c>
      <c r="E335">
        <v>327</v>
      </c>
      <c r="F335" t="s">
        <v>73</v>
      </c>
      <c r="G335" t="s">
        <v>70</v>
      </c>
      <c r="H335">
        <v>119</v>
      </c>
      <c r="I335">
        <v>1.668560733828192</v>
      </c>
      <c r="J335">
        <v>1.93006471550791E-2</v>
      </c>
      <c r="K335">
        <v>1.3431616368423189</v>
      </c>
      <c r="L335">
        <v>2.399186287688829</v>
      </c>
    </row>
    <row r="336" spans="1:12" s="58" customFormat="1">
      <c r="A336" t="s">
        <v>317</v>
      </c>
      <c r="B336" t="s">
        <v>386</v>
      </c>
      <c r="C336">
        <v>48167</v>
      </c>
      <c r="D336" t="s">
        <v>164</v>
      </c>
      <c r="E336">
        <v>327</v>
      </c>
      <c r="F336" t="s">
        <v>73</v>
      </c>
      <c r="G336" t="s">
        <v>71</v>
      </c>
      <c r="H336">
        <v>154</v>
      </c>
      <c r="I336">
        <v>0.5591340503818174</v>
      </c>
      <c r="J336">
        <v>1.252720426170752E-2</v>
      </c>
      <c r="K336">
        <v>2.4431589768893841E-2</v>
      </c>
      <c r="L336">
        <v>1.0065433344267389</v>
      </c>
    </row>
    <row r="337" spans="1:12" s="58" customFormat="1">
      <c r="A337" t="s">
        <v>317</v>
      </c>
      <c r="B337" t="s">
        <v>386</v>
      </c>
      <c r="C337">
        <v>48167</v>
      </c>
      <c r="D337" t="s">
        <v>164</v>
      </c>
      <c r="E337">
        <v>327</v>
      </c>
      <c r="F337" t="s">
        <v>73</v>
      </c>
      <c r="G337" t="s">
        <v>72</v>
      </c>
      <c r="H337">
        <v>154</v>
      </c>
      <c r="I337">
        <v>1.1129002820475431</v>
      </c>
      <c r="J337">
        <v>2.5522610643425529E-2</v>
      </c>
      <c r="K337">
        <v>0.67105624364455596</v>
      </c>
      <c r="L337">
        <v>2.2096977779703808</v>
      </c>
    </row>
    <row r="338" spans="1:12" s="58" customFormat="1">
      <c r="A338" t="s">
        <v>317</v>
      </c>
      <c r="B338" t="s">
        <v>387</v>
      </c>
      <c r="C338">
        <v>48169</v>
      </c>
      <c r="D338" t="s">
        <v>164</v>
      </c>
      <c r="E338">
        <v>327</v>
      </c>
      <c r="F338" t="s">
        <v>73</v>
      </c>
      <c r="G338" t="s">
        <v>69</v>
      </c>
      <c r="H338">
        <v>109</v>
      </c>
      <c r="I338">
        <v>0.38770003913411072</v>
      </c>
      <c r="J338">
        <v>6.592890641670901E-3</v>
      </c>
      <c r="K338">
        <v>0.13151234889985119</v>
      </c>
      <c r="L338">
        <v>0.61978208968703663</v>
      </c>
    </row>
    <row r="339" spans="1:12" s="58" customFormat="1">
      <c r="A339" t="s">
        <v>317</v>
      </c>
      <c r="B339" t="s">
        <v>387</v>
      </c>
      <c r="C339">
        <v>48169</v>
      </c>
      <c r="D339" t="s">
        <v>164</v>
      </c>
      <c r="E339">
        <v>327</v>
      </c>
      <c r="F339" t="s">
        <v>73</v>
      </c>
      <c r="G339" t="s">
        <v>70</v>
      </c>
      <c r="H339">
        <v>109</v>
      </c>
      <c r="I339">
        <v>0.89976426981639823</v>
      </c>
      <c r="J339">
        <v>9.8514729080094038E-3</v>
      </c>
      <c r="K339">
        <v>0.49505537319171983</v>
      </c>
      <c r="L339">
        <v>1.250391638480451</v>
      </c>
    </row>
    <row r="340" spans="1:12" s="58" customFormat="1">
      <c r="A340" t="s">
        <v>317</v>
      </c>
      <c r="B340" t="s">
        <v>387</v>
      </c>
      <c r="C340">
        <v>48169</v>
      </c>
      <c r="D340" t="s">
        <v>164</v>
      </c>
      <c r="E340">
        <v>327</v>
      </c>
      <c r="F340" t="s">
        <v>73</v>
      </c>
      <c r="G340" t="s">
        <v>71</v>
      </c>
      <c r="H340">
        <v>185</v>
      </c>
      <c r="I340">
        <v>0.22298897159814651</v>
      </c>
      <c r="J340">
        <v>9.1106681542688292E-3</v>
      </c>
      <c r="K340">
        <v>-8.7329276576973095E-3</v>
      </c>
      <c r="L340">
        <v>0.68817007199107438</v>
      </c>
    </row>
    <row r="341" spans="1:12" s="58" customFormat="1">
      <c r="A341" t="s">
        <v>317</v>
      </c>
      <c r="B341" t="s">
        <v>387</v>
      </c>
      <c r="C341">
        <v>48169</v>
      </c>
      <c r="D341" t="s">
        <v>164</v>
      </c>
      <c r="E341">
        <v>327</v>
      </c>
      <c r="F341" t="s">
        <v>73</v>
      </c>
      <c r="G341" t="s">
        <v>72</v>
      </c>
      <c r="H341">
        <v>185</v>
      </c>
      <c r="I341">
        <v>0.63313099784362803</v>
      </c>
      <c r="J341">
        <v>1.115294804621075E-2</v>
      </c>
      <c r="K341">
        <v>0.36447829660114911</v>
      </c>
      <c r="L341">
        <v>1.1033250185404631</v>
      </c>
    </row>
    <row r="342" spans="1:12" s="58" customFormat="1">
      <c r="A342" t="s">
        <v>317</v>
      </c>
      <c r="B342" t="s">
        <v>388</v>
      </c>
      <c r="C342">
        <v>48171</v>
      </c>
      <c r="D342" t="s">
        <v>164</v>
      </c>
      <c r="E342">
        <v>327</v>
      </c>
      <c r="F342" t="s">
        <v>73</v>
      </c>
      <c r="G342" t="s">
        <v>69</v>
      </c>
      <c r="H342">
        <v>249</v>
      </c>
      <c r="I342">
        <v>0.50163180472234614</v>
      </c>
      <c r="J342">
        <v>8.2902843327691648E-3</v>
      </c>
      <c r="K342">
        <v>3.7158325825912511E-2</v>
      </c>
      <c r="L342">
        <v>0.84583005628630104</v>
      </c>
    </row>
    <row r="343" spans="1:12" s="58" customFormat="1">
      <c r="A343" t="s">
        <v>317</v>
      </c>
      <c r="B343" t="s">
        <v>388</v>
      </c>
      <c r="C343">
        <v>48171</v>
      </c>
      <c r="D343" t="s">
        <v>164</v>
      </c>
      <c r="E343">
        <v>327</v>
      </c>
      <c r="F343" t="s">
        <v>73</v>
      </c>
      <c r="G343" t="s">
        <v>70</v>
      </c>
      <c r="H343">
        <v>249</v>
      </c>
      <c r="I343">
        <v>1.1311172298420651</v>
      </c>
      <c r="J343">
        <v>1.4493539123830321E-2</v>
      </c>
      <c r="K343">
        <v>0.58821858048975584</v>
      </c>
      <c r="L343">
        <v>1.5536221109159629</v>
      </c>
    </row>
    <row r="344" spans="1:12" s="58" customFormat="1">
      <c r="A344" t="s">
        <v>317</v>
      </c>
      <c r="B344" t="s">
        <v>388</v>
      </c>
      <c r="C344">
        <v>48171</v>
      </c>
      <c r="D344" t="s">
        <v>164</v>
      </c>
      <c r="E344">
        <v>327</v>
      </c>
      <c r="F344" t="s">
        <v>73</v>
      </c>
      <c r="G344" t="s">
        <v>71</v>
      </c>
      <c r="H344">
        <v>29</v>
      </c>
      <c r="I344">
        <v>0.54492643868432722</v>
      </c>
      <c r="J344">
        <v>3.9359337761992873E-2</v>
      </c>
      <c r="K344">
        <v>0.20457211386475729</v>
      </c>
      <c r="L344">
        <v>0.99066397085212898</v>
      </c>
    </row>
    <row r="345" spans="1:12" s="58" customFormat="1">
      <c r="A345" t="s">
        <v>317</v>
      </c>
      <c r="B345" t="s">
        <v>388</v>
      </c>
      <c r="C345">
        <v>48171</v>
      </c>
      <c r="D345" t="s">
        <v>164</v>
      </c>
      <c r="E345">
        <v>327</v>
      </c>
      <c r="F345" t="s">
        <v>73</v>
      </c>
      <c r="G345" t="s">
        <v>72</v>
      </c>
      <c r="H345">
        <v>29</v>
      </c>
      <c r="I345">
        <v>0.89709573420816247</v>
      </c>
      <c r="J345">
        <v>3.6674080379459781E-2</v>
      </c>
      <c r="K345">
        <v>0.55747029002946025</v>
      </c>
      <c r="L345">
        <v>1.3477575371624551</v>
      </c>
    </row>
    <row r="346" spans="1:12" s="58" customFormat="1">
      <c r="A346" t="s">
        <v>317</v>
      </c>
      <c r="B346" t="s">
        <v>389</v>
      </c>
      <c r="C346">
        <v>48173</v>
      </c>
      <c r="D346" t="s">
        <v>164</v>
      </c>
      <c r="E346">
        <v>327</v>
      </c>
      <c r="F346" t="s">
        <v>73</v>
      </c>
      <c r="G346" t="s">
        <v>69</v>
      </c>
      <c r="H346">
        <v>20</v>
      </c>
      <c r="I346">
        <v>0.27804552484024198</v>
      </c>
      <c r="J346">
        <v>2.596504025929942E-2</v>
      </c>
      <c r="K346">
        <v>0.16517603203202691</v>
      </c>
      <c r="L346">
        <v>0.49958421049542562</v>
      </c>
    </row>
    <row r="347" spans="1:12" s="58" customFormat="1">
      <c r="A347" t="s">
        <v>317</v>
      </c>
      <c r="B347" t="s">
        <v>389</v>
      </c>
      <c r="C347">
        <v>48173</v>
      </c>
      <c r="D347" t="s">
        <v>164</v>
      </c>
      <c r="E347">
        <v>327</v>
      </c>
      <c r="F347" t="s">
        <v>73</v>
      </c>
      <c r="G347" t="s">
        <v>70</v>
      </c>
      <c r="H347">
        <v>20</v>
      </c>
      <c r="I347">
        <v>0.96528724281116696</v>
      </c>
      <c r="J347">
        <v>8.6520519782184543E-2</v>
      </c>
      <c r="K347">
        <v>0.63129333362792528</v>
      </c>
      <c r="L347">
        <v>1.476995474373527</v>
      </c>
    </row>
    <row r="348" spans="1:12" s="58" customFormat="1">
      <c r="A348" t="s">
        <v>317</v>
      </c>
      <c r="B348" t="s">
        <v>389</v>
      </c>
      <c r="C348">
        <v>48173</v>
      </c>
      <c r="D348" t="s">
        <v>164</v>
      </c>
      <c r="E348">
        <v>327</v>
      </c>
      <c r="F348" t="s">
        <v>73</v>
      </c>
      <c r="G348" t="s">
        <v>71</v>
      </c>
      <c r="H348">
        <v>39</v>
      </c>
      <c r="I348">
        <v>0.37333832185249421</v>
      </c>
      <c r="J348">
        <v>4.5737925742514722E-2</v>
      </c>
      <c r="K348">
        <v>-0.1163291864006188</v>
      </c>
      <c r="L348">
        <v>0.74237867381882905</v>
      </c>
    </row>
    <row r="349" spans="1:12" s="58" customFormat="1">
      <c r="A349" t="s">
        <v>317</v>
      </c>
      <c r="B349" t="s">
        <v>389</v>
      </c>
      <c r="C349">
        <v>48173</v>
      </c>
      <c r="D349" t="s">
        <v>164</v>
      </c>
      <c r="E349">
        <v>327</v>
      </c>
      <c r="F349" t="s">
        <v>73</v>
      </c>
      <c r="G349" t="s">
        <v>72</v>
      </c>
      <c r="H349">
        <v>39</v>
      </c>
      <c r="I349">
        <v>0.70160272149552672</v>
      </c>
      <c r="J349">
        <v>3.8323494436510813E-2</v>
      </c>
      <c r="K349">
        <v>0.3991721851638575</v>
      </c>
      <c r="L349">
        <v>1.130890138169018</v>
      </c>
    </row>
    <row r="350" spans="1:12" s="58" customFormat="1">
      <c r="A350" t="s">
        <v>317</v>
      </c>
      <c r="B350" t="s">
        <v>390</v>
      </c>
      <c r="C350">
        <v>48175</v>
      </c>
      <c r="D350" t="s">
        <v>164</v>
      </c>
      <c r="E350">
        <v>327</v>
      </c>
      <c r="F350" t="s">
        <v>73</v>
      </c>
      <c r="G350" t="s">
        <v>69</v>
      </c>
      <c r="H350">
        <v>109</v>
      </c>
      <c r="I350">
        <v>0.48017549735878262</v>
      </c>
      <c r="J350">
        <v>1.120806873742587E-2</v>
      </c>
      <c r="K350">
        <v>3.7158325825912511E-2</v>
      </c>
      <c r="L350">
        <v>0.78506531460015383</v>
      </c>
    </row>
    <row r="351" spans="1:12" s="58" customFormat="1">
      <c r="A351" t="s">
        <v>317</v>
      </c>
      <c r="B351" t="s">
        <v>390</v>
      </c>
      <c r="C351">
        <v>48175</v>
      </c>
      <c r="D351" t="s">
        <v>164</v>
      </c>
      <c r="E351">
        <v>327</v>
      </c>
      <c r="F351" t="s">
        <v>73</v>
      </c>
      <c r="G351" t="s">
        <v>70</v>
      </c>
      <c r="H351">
        <v>109</v>
      </c>
      <c r="I351">
        <v>1.024696456664159</v>
      </c>
      <c r="J351">
        <v>1.6256221523708939E-2</v>
      </c>
      <c r="K351">
        <v>0.58821858048975584</v>
      </c>
      <c r="L351">
        <v>1.486739151001168</v>
      </c>
    </row>
    <row r="352" spans="1:12" s="58" customFormat="1">
      <c r="A352" t="s">
        <v>317</v>
      </c>
      <c r="B352" t="s">
        <v>390</v>
      </c>
      <c r="C352">
        <v>48175</v>
      </c>
      <c r="D352" t="s">
        <v>164</v>
      </c>
      <c r="E352">
        <v>327</v>
      </c>
      <c r="F352" t="s">
        <v>73</v>
      </c>
      <c r="G352" t="s">
        <v>71</v>
      </c>
      <c r="H352">
        <v>68</v>
      </c>
      <c r="I352">
        <v>0.51628953955880696</v>
      </c>
      <c r="J352">
        <v>3.7485570481665002E-2</v>
      </c>
      <c r="K352">
        <v>-6.408788317616525E-4</v>
      </c>
      <c r="L352">
        <v>1.385303697875184</v>
      </c>
    </row>
    <row r="353" spans="1:12" s="58" customFormat="1">
      <c r="A353" t="s">
        <v>317</v>
      </c>
      <c r="B353" t="s">
        <v>390</v>
      </c>
      <c r="C353">
        <v>48175</v>
      </c>
      <c r="D353" t="s">
        <v>164</v>
      </c>
      <c r="E353">
        <v>327</v>
      </c>
      <c r="F353" t="s">
        <v>73</v>
      </c>
      <c r="G353" t="s">
        <v>72</v>
      </c>
      <c r="H353">
        <v>68</v>
      </c>
      <c r="I353">
        <v>0.84169344253387368</v>
      </c>
      <c r="J353">
        <v>2.1233006895140079E-2</v>
      </c>
      <c r="K353">
        <v>0.42285038319050061</v>
      </c>
      <c r="L353">
        <v>1.2562473168784309</v>
      </c>
    </row>
    <row r="354" spans="1:12" s="58" customFormat="1">
      <c r="A354" t="s">
        <v>317</v>
      </c>
      <c r="B354" t="s">
        <v>391</v>
      </c>
      <c r="C354">
        <v>48177</v>
      </c>
      <c r="D354" t="s">
        <v>164</v>
      </c>
      <c r="E354">
        <v>327</v>
      </c>
      <c r="F354" t="s">
        <v>73</v>
      </c>
      <c r="G354" t="s">
        <v>69</v>
      </c>
      <c r="H354">
        <v>21</v>
      </c>
      <c r="I354">
        <v>1.2028712264717969</v>
      </c>
      <c r="J354">
        <v>7.0475098875897341E-2</v>
      </c>
      <c r="K354">
        <v>0.3568398880663754</v>
      </c>
      <c r="L354">
        <v>1.913210810433341</v>
      </c>
    </row>
    <row r="355" spans="1:12" s="58" customFormat="1">
      <c r="A355" t="s">
        <v>317</v>
      </c>
      <c r="B355" t="s">
        <v>391</v>
      </c>
      <c r="C355">
        <v>48177</v>
      </c>
      <c r="D355" t="s">
        <v>164</v>
      </c>
      <c r="E355">
        <v>327</v>
      </c>
      <c r="F355" t="s">
        <v>73</v>
      </c>
      <c r="G355" t="s">
        <v>70</v>
      </c>
      <c r="H355">
        <v>21</v>
      </c>
      <c r="I355">
        <v>1.5703282912257071</v>
      </c>
      <c r="J355">
        <v>6.796367415280713E-2</v>
      </c>
      <c r="K355">
        <v>1.006461414272724</v>
      </c>
      <c r="L355">
        <v>2.3381132739999728</v>
      </c>
    </row>
    <row r="356" spans="1:12" s="58" customFormat="1">
      <c r="A356" t="s">
        <v>317</v>
      </c>
      <c r="B356" t="s">
        <v>391</v>
      </c>
      <c r="C356">
        <v>48177</v>
      </c>
      <c r="D356" t="s">
        <v>164</v>
      </c>
      <c r="E356">
        <v>327</v>
      </c>
      <c r="F356" t="s">
        <v>73</v>
      </c>
      <c r="G356" t="s">
        <v>71</v>
      </c>
      <c r="H356">
        <v>22</v>
      </c>
      <c r="I356">
        <v>0.51080189350021754</v>
      </c>
      <c r="J356">
        <v>3.687668239344255E-2</v>
      </c>
      <c r="K356">
        <v>-4.4904023491906787E-2</v>
      </c>
      <c r="L356">
        <v>0.81121606868860341</v>
      </c>
    </row>
    <row r="357" spans="1:12" s="58" customFormat="1">
      <c r="A357" t="s">
        <v>317</v>
      </c>
      <c r="B357" t="s">
        <v>391</v>
      </c>
      <c r="C357">
        <v>48177</v>
      </c>
      <c r="D357" t="s">
        <v>164</v>
      </c>
      <c r="E357">
        <v>327</v>
      </c>
      <c r="F357" t="s">
        <v>73</v>
      </c>
      <c r="G357" t="s">
        <v>72</v>
      </c>
      <c r="H357">
        <v>22</v>
      </c>
      <c r="I357">
        <v>1.1035640682627239</v>
      </c>
      <c r="J357">
        <v>5.3550434244337523E-2</v>
      </c>
      <c r="K357">
        <v>0.44388432536746891</v>
      </c>
      <c r="L357">
        <v>1.6578433196205791</v>
      </c>
    </row>
    <row r="358" spans="1:12" s="58" customFormat="1">
      <c r="A358" t="s">
        <v>317</v>
      </c>
      <c r="B358" t="s">
        <v>392</v>
      </c>
      <c r="C358">
        <v>48179</v>
      </c>
      <c r="D358" t="s">
        <v>164</v>
      </c>
      <c r="E358">
        <v>327</v>
      </c>
      <c r="F358" t="s">
        <v>73</v>
      </c>
      <c r="G358" t="s">
        <v>69</v>
      </c>
      <c r="H358">
        <v>1435</v>
      </c>
      <c r="I358">
        <v>0.64761051372504108</v>
      </c>
      <c r="J358">
        <v>7.4008763260709444E-3</v>
      </c>
      <c r="K358">
        <v>1.0815872011384731E-2</v>
      </c>
      <c r="L358">
        <v>1.5299790394740711</v>
      </c>
    </row>
    <row r="359" spans="1:12" s="58" customFormat="1">
      <c r="A359" t="s">
        <v>317</v>
      </c>
      <c r="B359" t="s">
        <v>392</v>
      </c>
      <c r="C359">
        <v>48179</v>
      </c>
      <c r="D359" t="s">
        <v>164</v>
      </c>
      <c r="E359">
        <v>327</v>
      </c>
      <c r="F359" t="s">
        <v>73</v>
      </c>
      <c r="G359" t="s">
        <v>70</v>
      </c>
      <c r="H359">
        <v>1435</v>
      </c>
      <c r="I359">
        <v>1.0898423930420871</v>
      </c>
      <c r="J359">
        <v>8.7428103354156364E-3</v>
      </c>
      <c r="K359">
        <v>0.25182988921271732</v>
      </c>
      <c r="L359">
        <v>1.9752034105294121</v>
      </c>
    </row>
    <row r="360" spans="1:12" s="58" customFormat="1">
      <c r="A360" t="s">
        <v>317</v>
      </c>
      <c r="B360" t="s">
        <v>392</v>
      </c>
      <c r="C360">
        <v>48179</v>
      </c>
      <c r="D360" t="s">
        <v>164</v>
      </c>
      <c r="E360">
        <v>327</v>
      </c>
      <c r="F360" t="s">
        <v>73</v>
      </c>
      <c r="G360" t="s">
        <v>71</v>
      </c>
      <c r="H360">
        <v>65</v>
      </c>
      <c r="I360">
        <v>0.60060460045049646</v>
      </c>
      <c r="J360">
        <v>4.1341832791634607E-2</v>
      </c>
      <c r="K360">
        <v>-6.5313684587937723E-2</v>
      </c>
      <c r="L360">
        <v>1.6338283790163031</v>
      </c>
    </row>
    <row r="361" spans="1:12" s="58" customFormat="1">
      <c r="A361" t="s">
        <v>317</v>
      </c>
      <c r="B361" t="s">
        <v>392</v>
      </c>
      <c r="C361">
        <v>48179</v>
      </c>
      <c r="D361" t="s">
        <v>164</v>
      </c>
      <c r="E361">
        <v>327</v>
      </c>
      <c r="F361" t="s">
        <v>73</v>
      </c>
      <c r="G361" t="s">
        <v>72</v>
      </c>
      <c r="H361">
        <v>65</v>
      </c>
      <c r="I361">
        <v>0.92428264481328426</v>
      </c>
      <c r="J361">
        <v>3.0944275982561699E-2</v>
      </c>
      <c r="K361">
        <v>0.27200063392289481</v>
      </c>
      <c r="L361">
        <v>1.521337652216733</v>
      </c>
    </row>
    <row r="362" spans="1:12" s="58" customFormat="1">
      <c r="A362" t="s">
        <v>317</v>
      </c>
      <c r="B362" t="s">
        <v>393</v>
      </c>
      <c r="C362">
        <v>48181</v>
      </c>
      <c r="D362" t="s">
        <v>164</v>
      </c>
      <c r="E362">
        <v>327</v>
      </c>
      <c r="F362" t="s">
        <v>73</v>
      </c>
      <c r="G362" t="s">
        <v>69</v>
      </c>
      <c r="H362">
        <v>21</v>
      </c>
      <c r="I362">
        <v>1.2028712264717969</v>
      </c>
      <c r="J362">
        <v>7.0475098875897341E-2</v>
      </c>
      <c r="K362">
        <v>0.3568398880663754</v>
      </c>
      <c r="L362">
        <v>1.913210810433341</v>
      </c>
    </row>
    <row r="363" spans="1:12" s="58" customFormat="1">
      <c r="A363" t="s">
        <v>317</v>
      </c>
      <c r="B363" t="s">
        <v>393</v>
      </c>
      <c r="C363">
        <v>48181</v>
      </c>
      <c r="D363" t="s">
        <v>164</v>
      </c>
      <c r="E363">
        <v>327</v>
      </c>
      <c r="F363" t="s">
        <v>73</v>
      </c>
      <c r="G363" t="s">
        <v>70</v>
      </c>
      <c r="H363">
        <v>21</v>
      </c>
      <c r="I363">
        <v>1.5703282912257071</v>
      </c>
      <c r="J363">
        <v>6.796367415280713E-2</v>
      </c>
      <c r="K363">
        <v>1.006461414272724</v>
      </c>
      <c r="L363">
        <v>2.3381132739999728</v>
      </c>
    </row>
    <row r="364" spans="1:12" s="58" customFormat="1">
      <c r="A364" t="s">
        <v>317</v>
      </c>
      <c r="B364" t="s">
        <v>393</v>
      </c>
      <c r="C364">
        <v>48181</v>
      </c>
      <c r="D364" t="s">
        <v>164</v>
      </c>
      <c r="E364">
        <v>327</v>
      </c>
      <c r="F364" t="s">
        <v>73</v>
      </c>
      <c r="G364" t="s">
        <v>71</v>
      </c>
      <c r="H364">
        <v>321</v>
      </c>
      <c r="I364">
        <v>0.5070607270263493</v>
      </c>
      <c r="J364">
        <v>1.204490245418571E-2</v>
      </c>
      <c r="K364">
        <v>-9.0988461837847954E-3</v>
      </c>
      <c r="L364">
        <v>1.3825028540790989</v>
      </c>
    </row>
    <row r="365" spans="1:12" s="58" customFormat="1">
      <c r="A365" t="s">
        <v>317</v>
      </c>
      <c r="B365" t="s">
        <v>393</v>
      </c>
      <c r="C365">
        <v>48181</v>
      </c>
      <c r="D365" t="s">
        <v>164</v>
      </c>
      <c r="E365">
        <v>327</v>
      </c>
      <c r="F365" t="s">
        <v>73</v>
      </c>
      <c r="G365" t="s">
        <v>72</v>
      </c>
      <c r="H365">
        <v>321</v>
      </c>
      <c r="I365">
        <v>1.0031408388191649</v>
      </c>
      <c r="J365">
        <v>1.191258815570616E-2</v>
      </c>
      <c r="K365">
        <v>0.58580979561874613</v>
      </c>
      <c r="L365">
        <v>1.7519297118688419</v>
      </c>
    </row>
    <row r="366" spans="1:12" s="58" customFormat="1">
      <c r="A366" t="s">
        <v>317</v>
      </c>
      <c r="B366" t="s">
        <v>394</v>
      </c>
      <c r="C366">
        <v>48183</v>
      </c>
      <c r="D366" t="s">
        <v>164</v>
      </c>
      <c r="E366">
        <v>327</v>
      </c>
      <c r="F366" t="s">
        <v>73</v>
      </c>
      <c r="G366" t="s">
        <v>69</v>
      </c>
      <c r="H366">
        <v>385</v>
      </c>
      <c r="I366">
        <v>0.92735486279728208</v>
      </c>
      <c r="J366">
        <v>1.219984354512431E-2</v>
      </c>
      <c r="K366">
        <v>0.44460568252012178</v>
      </c>
      <c r="L366">
        <v>1.659308148801504</v>
      </c>
    </row>
    <row r="367" spans="1:12" s="58" customFormat="1">
      <c r="A367" t="s">
        <v>317</v>
      </c>
      <c r="B367" t="s">
        <v>394</v>
      </c>
      <c r="C367">
        <v>48183</v>
      </c>
      <c r="D367" t="s">
        <v>164</v>
      </c>
      <c r="E367">
        <v>327</v>
      </c>
      <c r="F367" t="s">
        <v>73</v>
      </c>
      <c r="G367" t="s">
        <v>70</v>
      </c>
      <c r="H367">
        <v>385</v>
      </c>
      <c r="I367">
        <v>1.4971805721239519</v>
      </c>
      <c r="J367">
        <v>8.6440796596808835E-3</v>
      </c>
      <c r="K367">
        <v>0.89073431730731656</v>
      </c>
      <c r="L367">
        <v>2.209610107884413</v>
      </c>
    </row>
    <row r="368" spans="1:12" s="58" customFormat="1">
      <c r="A368" t="s">
        <v>317</v>
      </c>
      <c r="B368" t="s">
        <v>394</v>
      </c>
      <c r="C368">
        <v>48183</v>
      </c>
      <c r="D368" t="s">
        <v>164</v>
      </c>
      <c r="E368">
        <v>327</v>
      </c>
      <c r="F368" t="s">
        <v>73</v>
      </c>
      <c r="G368" t="s">
        <v>71</v>
      </c>
      <c r="H368">
        <v>615</v>
      </c>
      <c r="I368">
        <v>0.53872673856175868</v>
      </c>
      <c r="J368">
        <v>1.0877365517290931E-2</v>
      </c>
      <c r="K368">
        <v>-0.1235751503641989</v>
      </c>
      <c r="L368">
        <v>1.9478451720911221</v>
      </c>
    </row>
    <row r="369" spans="1:12" s="58" customFormat="1">
      <c r="A369" t="s">
        <v>317</v>
      </c>
      <c r="B369" t="s">
        <v>394</v>
      </c>
      <c r="C369">
        <v>48183</v>
      </c>
      <c r="D369" t="s">
        <v>164</v>
      </c>
      <c r="E369">
        <v>327</v>
      </c>
      <c r="F369" t="s">
        <v>73</v>
      </c>
      <c r="G369" t="s">
        <v>72</v>
      </c>
      <c r="H369">
        <v>615</v>
      </c>
      <c r="I369">
        <v>1.0762860990778189</v>
      </c>
      <c r="J369">
        <v>1.024740910346574E-2</v>
      </c>
      <c r="K369">
        <v>0.58495682710647545</v>
      </c>
      <c r="L369">
        <v>2.6388210611843048</v>
      </c>
    </row>
    <row r="370" spans="1:12" s="58" customFormat="1">
      <c r="A370" t="s">
        <v>317</v>
      </c>
      <c r="B370" t="s">
        <v>395</v>
      </c>
      <c r="C370">
        <v>48185</v>
      </c>
      <c r="D370" t="s">
        <v>164</v>
      </c>
      <c r="E370">
        <v>327</v>
      </c>
      <c r="F370" t="s">
        <v>73</v>
      </c>
      <c r="G370" t="s">
        <v>69</v>
      </c>
      <c r="H370">
        <v>21</v>
      </c>
      <c r="I370">
        <v>1.2028712264717969</v>
      </c>
      <c r="J370">
        <v>7.0475098875897341E-2</v>
      </c>
      <c r="K370">
        <v>0.3568398880663754</v>
      </c>
      <c r="L370">
        <v>1.913210810433341</v>
      </c>
    </row>
    <row r="371" spans="1:12" s="58" customFormat="1">
      <c r="A371" t="s">
        <v>317</v>
      </c>
      <c r="B371" t="s">
        <v>395</v>
      </c>
      <c r="C371">
        <v>48185</v>
      </c>
      <c r="D371" t="s">
        <v>164</v>
      </c>
      <c r="E371">
        <v>327</v>
      </c>
      <c r="F371" t="s">
        <v>73</v>
      </c>
      <c r="G371" t="s">
        <v>70</v>
      </c>
      <c r="H371">
        <v>21</v>
      </c>
      <c r="I371">
        <v>1.5703282912257071</v>
      </c>
      <c r="J371">
        <v>6.796367415280713E-2</v>
      </c>
      <c r="K371">
        <v>1.006461414272724</v>
      </c>
      <c r="L371">
        <v>2.3381132739999728</v>
      </c>
    </row>
    <row r="372" spans="1:12" s="58" customFormat="1">
      <c r="A372" t="s">
        <v>317</v>
      </c>
      <c r="B372" t="s">
        <v>395</v>
      </c>
      <c r="C372">
        <v>48185</v>
      </c>
      <c r="D372" t="s">
        <v>164</v>
      </c>
      <c r="E372">
        <v>327</v>
      </c>
      <c r="F372" t="s">
        <v>73</v>
      </c>
      <c r="G372" t="s">
        <v>71</v>
      </c>
      <c r="H372">
        <v>22</v>
      </c>
      <c r="I372">
        <v>0.51080189350021754</v>
      </c>
      <c r="J372">
        <v>3.687668239344255E-2</v>
      </c>
      <c r="K372">
        <v>-4.4904023491906787E-2</v>
      </c>
      <c r="L372">
        <v>0.81121606868860341</v>
      </c>
    </row>
    <row r="373" spans="1:12" s="58" customFormat="1">
      <c r="A373" t="s">
        <v>317</v>
      </c>
      <c r="B373" t="s">
        <v>395</v>
      </c>
      <c r="C373">
        <v>48185</v>
      </c>
      <c r="D373" t="s">
        <v>164</v>
      </c>
      <c r="E373">
        <v>327</v>
      </c>
      <c r="F373" t="s">
        <v>73</v>
      </c>
      <c r="G373" t="s">
        <v>72</v>
      </c>
      <c r="H373">
        <v>22</v>
      </c>
      <c r="I373">
        <v>1.1035640682627239</v>
      </c>
      <c r="J373">
        <v>5.3550434244337523E-2</v>
      </c>
      <c r="K373">
        <v>0.44388432536746891</v>
      </c>
      <c r="L373">
        <v>1.6578433196205791</v>
      </c>
    </row>
    <row r="374" spans="1:12" s="58" customFormat="1">
      <c r="A374" t="s">
        <v>317</v>
      </c>
      <c r="B374" t="s">
        <v>292</v>
      </c>
      <c r="C374">
        <v>48187</v>
      </c>
      <c r="D374" t="s">
        <v>164</v>
      </c>
      <c r="E374">
        <v>327</v>
      </c>
      <c r="F374" t="s">
        <v>73</v>
      </c>
      <c r="G374" t="s">
        <v>69</v>
      </c>
      <c r="H374">
        <v>21</v>
      </c>
      <c r="I374">
        <v>1.2028712264717969</v>
      </c>
      <c r="J374">
        <v>7.0475098875897341E-2</v>
      </c>
      <c r="K374">
        <v>0.3568398880663754</v>
      </c>
      <c r="L374">
        <v>1.913210810433341</v>
      </c>
    </row>
    <row r="375" spans="1:12" s="58" customFormat="1">
      <c r="A375" t="s">
        <v>317</v>
      </c>
      <c r="B375" t="s">
        <v>292</v>
      </c>
      <c r="C375">
        <v>48187</v>
      </c>
      <c r="D375" t="s">
        <v>164</v>
      </c>
      <c r="E375">
        <v>327</v>
      </c>
      <c r="F375" t="s">
        <v>73</v>
      </c>
      <c r="G375" t="s">
        <v>70</v>
      </c>
      <c r="H375">
        <v>21</v>
      </c>
      <c r="I375">
        <v>1.5703282912257071</v>
      </c>
      <c r="J375">
        <v>6.796367415280713E-2</v>
      </c>
      <c r="K375">
        <v>1.006461414272724</v>
      </c>
      <c r="L375">
        <v>2.3381132739999728</v>
      </c>
    </row>
    <row r="376" spans="1:12" s="58" customFormat="1">
      <c r="A376" t="s">
        <v>317</v>
      </c>
      <c r="B376" t="s">
        <v>292</v>
      </c>
      <c r="C376">
        <v>48187</v>
      </c>
      <c r="D376" t="s">
        <v>164</v>
      </c>
      <c r="E376">
        <v>327</v>
      </c>
      <c r="F376" t="s">
        <v>73</v>
      </c>
      <c r="G376" t="s">
        <v>71</v>
      </c>
      <c r="H376">
        <v>22</v>
      </c>
      <c r="I376">
        <v>0.51080189350021754</v>
      </c>
      <c r="J376">
        <v>3.687668239344255E-2</v>
      </c>
      <c r="K376">
        <v>-4.4904023491906787E-2</v>
      </c>
      <c r="L376">
        <v>0.81121606868860341</v>
      </c>
    </row>
    <row r="377" spans="1:12" s="58" customFormat="1">
      <c r="A377" t="s">
        <v>317</v>
      </c>
      <c r="B377" t="s">
        <v>292</v>
      </c>
      <c r="C377">
        <v>48187</v>
      </c>
      <c r="D377" t="s">
        <v>164</v>
      </c>
      <c r="E377">
        <v>327</v>
      </c>
      <c r="F377" t="s">
        <v>73</v>
      </c>
      <c r="G377" t="s">
        <v>72</v>
      </c>
      <c r="H377">
        <v>22</v>
      </c>
      <c r="I377">
        <v>1.1035640682627239</v>
      </c>
      <c r="J377">
        <v>5.3550434244337523E-2</v>
      </c>
      <c r="K377">
        <v>0.44388432536746891</v>
      </c>
      <c r="L377">
        <v>1.6578433196205791</v>
      </c>
    </row>
    <row r="378" spans="1:12" s="58" customFormat="1">
      <c r="A378" t="s">
        <v>317</v>
      </c>
      <c r="B378" t="s">
        <v>396</v>
      </c>
      <c r="C378">
        <v>48189</v>
      </c>
      <c r="D378" t="s">
        <v>164</v>
      </c>
      <c r="E378">
        <v>327</v>
      </c>
      <c r="F378" t="s">
        <v>73</v>
      </c>
      <c r="G378" t="s">
        <v>69</v>
      </c>
      <c r="H378">
        <v>195</v>
      </c>
      <c r="I378">
        <v>0.37422898384814102</v>
      </c>
      <c r="J378">
        <v>5.9469967657121026E-3</v>
      </c>
      <c r="K378">
        <v>0.14106576448854441</v>
      </c>
      <c r="L378">
        <v>0.69766760043726073</v>
      </c>
    </row>
    <row r="379" spans="1:12" s="58" customFormat="1">
      <c r="A379" t="s">
        <v>317</v>
      </c>
      <c r="B379" t="s">
        <v>396</v>
      </c>
      <c r="C379">
        <v>48189</v>
      </c>
      <c r="D379" t="s">
        <v>164</v>
      </c>
      <c r="E379">
        <v>327</v>
      </c>
      <c r="F379" t="s">
        <v>73</v>
      </c>
      <c r="G379" t="s">
        <v>70</v>
      </c>
      <c r="H379">
        <v>195</v>
      </c>
      <c r="I379">
        <v>0.71474010176245384</v>
      </c>
      <c r="J379">
        <v>7.6528002189304584E-3</v>
      </c>
      <c r="K379">
        <v>0.40695537600120979</v>
      </c>
      <c r="L379">
        <v>1.088855515064711</v>
      </c>
    </row>
    <row r="380" spans="1:12" s="58" customFormat="1">
      <c r="A380" t="s">
        <v>317</v>
      </c>
      <c r="B380" t="s">
        <v>396</v>
      </c>
      <c r="C380">
        <v>48189</v>
      </c>
      <c r="D380" t="s">
        <v>164</v>
      </c>
      <c r="E380">
        <v>327</v>
      </c>
      <c r="F380" t="s">
        <v>73</v>
      </c>
      <c r="G380" t="s">
        <v>71</v>
      </c>
      <c r="H380">
        <v>190</v>
      </c>
      <c r="I380">
        <v>0.34724154877535168</v>
      </c>
      <c r="J380">
        <v>1.8493527781304059E-2</v>
      </c>
      <c r="K380">
        <v>-4.8621539075525189E-2</v>
      </c>
      <c r="L380">
        <v>1.1806377439511631</v>
      </c>
    </row>
    <row r="381" spans="1:12" s="58" customFormat="1">
      <c r="A381" t="s">
        <v>317</v>
      </c>
      <c r="B381" t="s">
        <v>396</v>
      </c>
      <c r="C381">
        <v>48189</v>
      </c>
      <c r="D381" t="s">
        <v>164</v>
      </c>
      <c r="E381">
        <v>327</v>
      </c>
      <c r="F381" t="s">
        <v>73</v>
      </c>
      <c r="G381" t="s">
        <v>72</v>
      </c>
      <c r="H381">
        <v>190</v>
      </c>
      <c r="I381">
        <v>0.46221373107610819</v>
      </c>
      <c r="J381">
        <v>1.198588796891684E-2</v>
      </c>
      <c r="K381">
        <v>0.26024746631079398</v>
      </c>
      <c r="L381">
        <v>1.022195420159989</v>
      </c>
    </row>
    <row r="382" spans="1:12" s="58" customFormat="1">
      <c r="A382" t="s">
        <v>317</v>
      </c>
      <c r="B382" t="s">
        <v>397</v>
      </c>
      <c r="C382">
        <v>48191</v>
      </c>
      <c r="D382" t="s">
        <v>164</v>
      </c>
      <c r="E382">
        <v>327</v>
      </c>
      <c r="F382" t="s">
        <v>73</v>
      </c>
      <c r="G382" t="s">
        <v>69</v>
      </c>
      <c r="H382">
        <v>109</v>
      </c>
      <c r="I382">
        <v>0.38770003913411072</v>
      </c>
      <c r="J382">
        <v>6.592890641670901E-3</v>
      </c>
      <c r="K382">
        <v>0.13151234889985119</v>
      </c>
      <c r="L382">
        <v>0.61978208968703663</v>
      </c>
    </row>
    <row r="383" spans="1:12" s="58" customFormat="1">
      <c r="A383" t="s">
        <v>317</v>
      </c>
      <c r="B383" t="s">
        <v>397</v>
      </c>
      <c r="C383">
        <v>48191</v>
      </c>
      <c r="D383" t="s">
        <v>164</v>
      </c>
      <c r="E383">
        <v>327</v>
      </c>
      <c r="F383" t="s">
        <v>73</v>
      </c>
      <c r="G383" t="s">
        <v>70</v>
      </c>
      <c r="H383">
        <v>109</v>
      </c>
      <c r="I383">
        <v>0.89976426981639823</v>
      </c>
      <c r="J383">
        <v>9.8514729080094038E-3</v>
      </c>
      <c r="K383">
        <v>0.49505537319171983</v>
      </c>
      <c r="L383">
        <v>1.250391638480451</v>
      </c>
    </row>
    <row r="384" spans="1:12" s="58" customFormat="1">
      <c r="A384" t="s">
        <v>317</v>
      </c>
      <c r="B384" t="s">
        <v>397</v>
      </c>
      <c r="C384">
        <v>48191</v>
      </c>
      <c r="D384" t="s">
        <v>164</v>
      </c>
      <c r="E384">
        <v>327</v>
      </c>
      <c r="F384" t="s">
        <v>73</v>
      </c>
      <c r="G384" t="s">
        <v>71</v>
      </c>
      <c r="H384">
        <v>185</v>
      </c>
      <c r="I384">
        <v>0.22298897159814651</v>
      </c>
      <c r="J384">
        <v>9.1106681542688292E-3</v>
      </c>
      <c r="K384">
        <v>-8.7329276576973095E-3</v>
      </c>
      <c r="L384">
        <v>0.68817007199107438</v>
      </c>
    </row>
    <row r="385" spans="1:12" s="58" customFormat="1">
      <c r="A385" t="s">
        <v>317</v>
      </c>
      <c r="B385" t="s">
        <v>397</v>
      </c>
      <c r="C385">
        <v>48191</v>
      </c>
      <c r="D385" t="s">
        <v>164</v>
      </c>
      <c r="E385">
        <v>327</v>
      </c>
      <c r="F385" t="s">
        <v>73</v>
      </c>
      <c r="G385" t="s">
        <v>72</v>
      </c>
      <c r="H385">
        <v>185</v>
      </c>
      <c r="I385">
        <v>0.63313099784362803</v>
      </c>
      <c r="J385">
        <v>1.115294804621075E-2</v>
      </c>
      <c r="K385">
        <v>0.36447829660114911</v>
      </c>
      <c r="L385">
        <v>1.1033250185404631</v>
      </c>
    </row>
    <row r="386" spans="1:12" s="58" customFormat="1">
      <c r="A386" t="s">
        <v>317</v>
      </c>
      <c r="B386" t="s">
        <v>294</v>
      </c>
      <c r="C386">
        <v>48193</v>
      </c>
      <c r="D386" t="s">
        <v>164</v>
      </c>
      <c r="E386">
        <v>327</v>
      </c>
      <c r="F386" t="s">
        <v>73</v>
      </c>
      <c r="G386" t="s">
        <v>69</v>
      </c>
      <c r="H386">
        <v>21</v>
      </c>
      <c r="I386">
        <v>1.2028712264717969</v>
      </c>
      <c r="J386">
        <v>7.0475098875897341E-2</v>
      </c>
      <c r="K386">
        <v>0.3568398880663754</v>
      </c>
      <c r="L386">
        <v>1.913210810433341</v>
      </c>
    </row>
    <row r="387" spans="1:12" s="58" customFormat="1">
      <c r="A387" t="s">
        <v>317</v>
      </c>
      <c r="B387" t="s">
        <v>294</v>
      </c>
      <c r="C387">
        <v>48193</v>
      </c>
      <c r="D387" t="s">
        <v>164</v>
      </c>
      <c r="E387">
        <v>327</v>
      </c>
      <c r="F387" t="s">
        <v>73</v>
      </c>
      <c r="G387" t="s">
        <v>70</v>
      </c>
      <c r="H387">
        <v>21</v>
      </c>
      <c r="I387">
        <v>1.5703282912257071</v>
      </c>
      <c r="J387">
        <v>6.796367415280713E-2</v>
      </c>
      <c r="K387">
        <v>1.006461414272724</v>
      </c>
      <c r="L387">
        <v>2.3381132739999728</v>
      </c>
    </row>
    <row r="388" spans="1:12" s="58" customFormat="1">
      <c r="A388" t="s">
        <v>317</v>
      </c>
      <c r="B388" t="s">
        <v>294</v>
      </c>
      <c r="C388">
        <v>48193</v>
      </c>
      <c r="D388" t="s">
        <v>164</v>
      </c>
      <c r="E388">
        <v>327</v>
      </c>
      <c r="F388" t="s">
        <v>73</v>
      </c>
      <c r="G388" t="s">
        <v>71</v>
      </c>
      <c r="H388">
        <v>73</v>
      </c>
      <c r="I388">
        <v>0.45957082147236628</v>
      </c>
      <c r="J388">
        <v>2.495640343786126E-2</v>
      </c>
      <c r="K388">
        <v>-1.218310551971361E-2</v>
      </c>
      <c r="L388">
        <v>1.1723403518057709</v>
      </c>
    </row>
    <row r="389" spans="1:12" s="58" customFormat="1">
      <c r="A389" t="s">
        <v>317</v>
      </c>
      <c r="B389" t="s">
        <v>294</v>
      </c>
      <c r="C389">
        <v>48193</v>
      </c>
      <c r="D389" t="s">
        <v>164</v>
      </c>
      <c r="E389">
        <v>327</v>
      </c>
      <c r="F389" t="s">
        <v>73</v>
      </c>
      <c r="G389" t="s">
        <v>72</v>
      </c>
      <c r="H389">
        <v>73</v>
      </c>
      <c r="I389">
        <v>0.9465651510247346</v>
      </c>
      <c r="J389">
        <v>1.993100070912027E-2</v>
      </c>
      <c r="K389">
        <v>0.59417572980978206</v>
      </c>
      <c r="L389">
        <v>1.3765557325558511</v>
      </c>
    </row>
    <row r="390" spans="1:12" s="58" customFormat="1">
      <c r="A390" t="s">
        <v>317</v>
      </c>
      <c r="B390" t="s">
        <v>398</v>
      </c>
      <c r="C390">
        <v>48195</v>
      </c>
      <c r="D390" t="s">
        <v>164</v>
      </c>
      <c r="E390">
        <v>327</v>
      </c>
      <c r="F390" t="s">
        <v>73</v>
      </c>
      <c r="G390" t="s">
        <v>69</v>
      </c>
      <c r="H390">
        <v>89</v>
      </c>
      <c r="I390">
        <v>0.45621513667838848</v>
      </c>
      <c r="J390">
        <v>1.511929360506375E-2</v>
      </c>
      <c r="K390">
        <v>3.2107277198413817E-2</v>
      </c>
      <c r="L390">
        <v>0.79456313887565744</v>
      </c>
    </row>
    <row r="391" spans="1:12" s="58" customFormat="1">
      <c r="A391" t="s">
        <v>317</v>
      </c>
      <c r="B391" t="s">
        <v>398</v>
      </c>
      <c r="C391">
        <v>48195</v>
      </c>
      <c r="D391" t="s">
        <v>164</v>
      </c>
      <c r="E391">
        <v>327</v>
      </c>
      <c r="F391" t="s">
        <v>73</v>
      </c>
      <c r="G391" t="s">
        <v>70</v>
      </c>
      <c r="H391">
        <v>89</v>
      </c>
      <c r="I391">
        <v>0.83335988757575008</v>
      </c>
      <c r="J391">
        <v>1.621901770809181E-2</v>
      </c>
      <c r="K391">
        <v>0.3797434233958098</v>
      </c>
      <c r="L391">
        <v>1.18745578091493</v>
      </c>
    </row>
    <row r="392" spans="1:12" s="58" customFormat="1">
      <c r="A392" t="s">
        <v>317</v>
      </c>
      <c r="B392" t="s">
        <v>398</v>
      </c>
      <c r="C392">
        <v>48195</v>
      </c>
      <c r="D392" t="s">
        <v>164</v>
      </c>
      <c r="E392">
        <v>327</v>
      </c>
      <c r="F392" t="s">
        <v>73</v>
      </c>
      <c r="G392" t="s">
        <v>71</v>
      </c>
      <c r="H392">
        <v>138</v>
      </c>
      <c r="I392">
        <v>0.80513098913871539</v>
      </c>
      <c r="J392">
        <v>3.4603217106837537E-2</v>
      </c>
      <c r="K392">
        <v>-0.1170839211960292</v>
      </c>
      <c r="L392">
        <v>1.726791308893028</v>
      </c>
    </row>
    <row r="393" spans="1:12" s="58" customFormat="1">
      <c r="A393" t="s">
        <v>317</v>
      </c>
      <c r="B393" t="s">
        <v>398</v>
      </c>
      <c r="C393">
        <v>48195</v>
      </c>
      <c r="D393" t="s">
        <v>164</v>
      </c>
      <c r="E393">
        <v>327</v>
      </c>
      <c r="F393" t="s">
        <v>73</v>
      </c>
      <c r="G393" t="s">
        <v>72</v>
      </c>
      <c r="H393">
        <v>138</v>
      </c>
      <c r="I393">
        <v>0.84562929168769729</v>
      </c>
      <c r="J393">
        <v>2.6779220389459981E-2</v>
      </c>
      <c r="K393">
        <v>-7.5277130576847762E-2</v>
      </c>
      <c r="L393">
        <v>1.5787914825517919</v>
      </c>
    </row>
    <row r="394" spans="1:12" s="58" customFormat="1">
      <c r="A394" t="s">
        <v>317</v>
      </c>
      <c r="B394" t="s">
        <v>308</v>
      </c>
      <c r="C394">
        <v>48197</v>
      </c>
      <c r="D394" t="s">
        <v>164</v>
      </c>
      <c r="E394">
        <v>327</v>
      </c>
      <c r="F394" t="s">
        <v>73</v>
      </c>
      <c r="G394" t="s">
        <v>69</v>
      </c>
      <c r="H394">
        <v>109</v>
      </c>
      <c r="I394">
        <v>0.38770003913411072</v>
      </c>
      <c r="J394">
        <v>6.592890641670901E-3</v>
      </c>
      <c r="K394">
        <v>0.13151234889985119</v>
      </c>
      <c r="L394">
        <v>0.61978208968703663</v>
      </c>
    </row>
    <row r="395" spans="1:12" s="58" customFormat="1">
      <c r="A395" t="s">
        <v>317</v>
      </c>
      <c r="B395" t="s">
        <v>308</v>
      </c>
      <c r="C395">
        <v>48197</v>
      </c>
      <c r="D395" t="s">
        <v>164</v>
      </c>
      <c r="E395">
        <v>327</v>
      </c>
      <c r="F395" t="s">
        <v>73</v>
      </c>
      <c r="G395" t="s">
        <v>70</v>
      </c>
      <c r="H395">
        <v>109</v>
      </c>
      <c r="I395">
        <v>0.89976426981639823</v>
      </c>
      <c r="J395">
        <v>9.8514729080094038E-3</v>
      </c>
      <c r="K395">
        <v>0.49505537319171983</v>
      </c>
      <c r="L395">
        <v>1.250391638480451</v>
      </c>
    </row>
    <row r="396" spans="1:12" s="58" customFormat="1">
      <c r="A396" t="s">
        <v>317</v>
      </c>
      <c r="B396" t="s">
        <v>308</v>
      </c>
      <c r="C396">
        <v>48197</v>
      </c>
      <c r="D396" t="s">
        <v>164</v>
      </c>
      <c r="E396">
        <v>327</v>
      </c>
      <c r="F396" t="s">
        <v>73</v>
      </c>
      <c r="G396" t="s">
        <v>71</v>
      </c>
      <c r="H396">
        <v>185</v>
      </c>
      <c r="I396">
        <v>0.22298897159814651</v>
      </c>
      <c r="J396">
        <v>9.1106681542688292E-3</v>
      </c>
      <c r="K396">
        <v>-8.7329276576973095E-3</v>
      </c>
      <c r="L396">
        <v>0.68817007199107438</v>
      </c>
    </row>
    <row r="397" spans="1:12" s="58" customFormat="1">
      <c r="A397" t="s">
        <v>317</v>
      </c>
      <c r="B397" t="s">
        <v>308</v>
      </c>
      <c r="C397">
        <v>48197</v>
      </c>
      <c r="D397" t="s">
        <v>164</v>
      </c>
      <c r="E397">
        <v>327</v>
      </c>
      <c r="F397" t="s">
        <v>73</v>
      </c>
      <c r="G397" t="s">
        <v>72</v>
      </c>
      <c r="H397">
        <v>185</v>
      </c>
      <c r="I397">
        <v>0.63313099784362803</v>
      </c>
      <c r="J397">
        <v>1.115294804621075E-2</v>
      </c>
      <c r="K397">
        <v>0.36447829660114911</v>
      </c>
      <c r="L397">
        <v>1.1033250185404631</v>
      </c>
    </row>
    <row r="398" spans="1:12">
      <c r="A398" t="s">
        <v>317</v>
      </c>
      <c r="B398" t="s">
        <v>309</v>
      </c>
      <c r="C398">
        <v>48199</v>
      </c>
      <c r="D398" t="s">
        <v>164</v>
      </c>
      <c r="E398">
        <v>327</v>
      </c>
      <c r="F398" t="s">
        <v>73</v>
      </c>
      <c r="G398" t="s">
        <v>69</v>
      </c>
      <c r="H398">
        <v>554</v>
      </c>
      <c r="I398">
        <v>0.75553757129178667</v>
      </c>
      <c r="J398">
        <v>7.5123843175159731E-3</v>
      </c>
      <c r="K398">
        <v>0.31517696169235643</v>
      </c>
      <c r="L398">
        <v>1.802294715279845</v>
      </c>
    </row>
    <row r="399" spans="1:12">
      <c r="A399" t="s">
        <v>317</v>
      </c>
      <c r="B399" t="s">
        <v>309</v>
      </c>
      <c r="C399">
        <v>48199</v>
      </c>
      <c r="D399" t="s">
        <v>164</v>
      </c>
      <c r="E399">
        <v>327</v>
      </c>
      <c r="F399" t="s">
        <v>73</v>
      </c>
      <c r="G399" t="s">
        <v>70</v>
      </c>
      <c r="H399">
        <v>554</v>
      </c>
      <c r="I399">
        <v>1.3825463892980621</v>
      </c>
      <c r="J399">
        <v>8.7318319871588848E-3</v>
      </c>
      <c r="K399">
        <v>1.039709216178802</v>
      </c>
      <c r="L399">
        <v>2.399186287688829</v>
      </c>
    </row>
    <row r="400" spans="1:12">
      <c r="A400" t="s">
        <v>317</v>
      </c>
      <c r="B400" t="s">
        <v>309</v>
      </c>
      <c r="C400">
        <v>48199</v>
      </c>
      <c r="D400" t="s">
        <v>164</v>
      </c>
      <c r="E400">
        <v>327</v>
      </c>
      <c r="F400" t="s">
        <v>73</v>
      </c>
      <c r="G400" t="s">
        <v>71</v>
      </c>
      <c r="H400">
        <v>457</v>
      </c>
      <c r="I400">
        <v>0.51714257045852574</v>
      </c>
      <c r="J400">
        <v>7.4080111053861182E-3</v>
      </c>
      <c r="K400">
        <v>-2.499290823542305E-2</v>
      </c>
      <c r="L400">
        <v>1.049909636547377</v>
      </c>
    </row>
    <row r="401" spans="1:12">
      <c r="A401" t="s">
        <v>317</v>
      </c>
      <c r="B401" t="s">
        <v>309</v>
      </c>
      <c r="C401">
        <v>48199</v>
      </c>
      <c r="D401" t="s">
        <v>164</v>
      </c>
      <c r="E401">
        <v>327</v>
      </c>
      <c r="F401" t="s">
        <v>73</v>
      </c>
      <c r="G401" t="s">
        <v>72</v>
      </c>
      <c r="H401">
        <v>457</v>
      </c>
      <c r="I401">
        <v>1.050142877206568</v>
      </c>
      <c r="J401">
        <v>1.0917645017520961E-2</v>
      </c>
      <c r="K401">
        <v>0.55038031382304253</v>
      </c>
      <c r="L401">
        <v>2.2096977779703808</v>
      </c>
    </row>
    <row r="402" spans="1:12">
      <c r="A402" t="s">
        <v>317</v>
      </c>
      <c r="B402" t="s">
        <v>399</v>
      </c>
      <c r="C402">
        <v>48201</v>
      </c>
      <c r="D402" t="s">
        <v>164</v>
      </c>
      <c r="E402">
        <v>327</v>
      </c>
      <c r="F402" t="s">
        <v>73</v>
      </c>
      <c r="G402" t="s">
        <v>69</v>
      </c>
      <c r="H402">
        <v>119</v>
      </c>
      <c r="I402">
        <v>0.90996998738810553</v>
      </c>
      <c r="J402">
        <v>1.9767438065146008E-2</v>
      </c>
      <c r="K402">
        <v>0.54477434060861452</v>
      </c>
      <c r="L402">
        <v>1.802294715279845</v>
      </c>
    </row>
    <row r="403" spans="1:12">
      <c r="A403" t="s">
        <v>317</v>
      </c>
      <c r="B403" t="s">
        <v>399</v>
      </c>
      <c r="C403">
        <v>48201</v>
      </c>
      <c r="D403" t="s">
        <v>164</v>
      </c>
      <c r="E403">
        <v>327</v>
      </c>
      <c r="F403" t="s">
        <v>73</v>
      </c>
      <c r="G403" t="s">
        <v>70</v>
      </c>
      <c r="H403">
        <v>119</v>
      </c>
      <c r="I403">
        <v>1.668560733828192</v>
      </c>
      <c r="J403">
        <v>1.93006471550791E-2</v>
      </c>
      <c r="K403">
        <v>1.3431616368423189</v>
      </c>
      <c r="L403">
        <v>2.399186287688829</v>
      </c>
    </row>
    <row r="404" spans="1:12">
      <c r="A404" t="s">
        <v>317</v>
      </c>
      <c r="B404" t="s">
        <v>399</v>
      </c>
      <c r="C404">
        <v>48201</v>
      </c>
      <c r="D404" t="s">
        <v>164</v>
      </c>
      <c r="E404">
        <v>327</v>
      </c>
      <c r="F404" t="s">
        <v>73</v>
      </c>
      <c r="G404" t="s">
        <v>71</v>
      </c>
      <c r="H404">
        <v>154</v>
      </c>
      <c r="I404">
        <v>0.5591340503818174</v>
      </c>
      <c r="J404">
        <v>1.252720426170752E-2</v>
      </c>
      <c r="K404">
        <v>2.4431589768893841E-2</v>
      </c>
      <c r="L404">
        <v>1.0065433344267389</v>
      </c>
    </row>
    <row r="405" spans="1:12">
      <c r="A405" t="s">
        <v>317</v>
      </c>
      <c r="B405" t="s">
        <v>399</v>
      </c>
      <c r="C405">
        <v>48201</v>
      </c>
      <c r="D405" t="s">
        <v>164</v>
      </c>
      <c r="E405">
        <v>327</v>
      </c>
      <c r="F405" t="s">
        <v>73</v>
      </c>
      <c r="G405" t="s">
        <v>72</v>
      </c>
      <c r="H405">
        <v>154</v>
      </c>
      <c r="I405">
        <v>1.1129002820475431</v>
      </c>
      <c r="J405">
        <v>2.5522610643425529E-2</v>
      </c>
      <c r="K405">
        <v>0.67105624364455596</v>
      </c>
      <c r="L405">
        <v>2.2096977779703808</v>
      </c>
    </row>
    <row r="406" spans="1:12">
      <c r="A406" t="s">
        <v>317</v>
      </c>
      <c r="B406" t="s">
        <v>268</v>
      </c>
      <c r="C406">
        <v>48203</v>
      </c>
      <c r="D406" t="s">
        <v>164</v>
      </c>
      <c r="E406">
        <v>327</v>
      </c>
      <c r="F406" t="s">
        <v>73</v>
      </c>
      <c r="G406" t="s">
        <v>69</v>
      </c>
      <c r="H406">
        <v>385</v>
      </c>
      <c r="I406">
        <v>0.92735486279728208</v>
      </c>
      <c r="J406">
        <v>1.219984354512431E-2</v>
      </c>
      <c r="K406">
        <v>0.44460568252012178</v>
      </c>
      <c r="L406">
        <v>1.659308148801504</v>
      </c>
    </row>
    <row r="407" spans="1:12">
      <c r="A407" t="s">
        <v>317</v>
      </c>
      <c r="B407" t="s">
        <v>268</v>
      </c>
      <c r="C407">
        <v>48203</v>
      </c>
      <c r="D407" t="s">
        <v>164</v>
      </c>
      <c r="E407">
        <v>327</v>
      </c>
      <c r="F407" t="s">
        <v>73</v>
      </c>
      <c r="G407" t="s">
        <v>70</v>
      </c>
      <c r="H407">
        <v>385</v>
      </c>
      <c r="I407">
        <v>1.4971805721239519</v>
      </c>
      <c r="J407">
        <v>8.6440796596808835E-3</v>
      </c>
      <c r="K407">
        <v>0.89073431730731656</v>
      </c>
      <c r="L407">
        <v>2.209610107884413</v>
      </c>
    </row>
    <row r="408" spans="1:12">
      <c r="A408" t="s">
        <v>317</v>
      </c>
      <c r="B408" t="s">
        <v>268</v>
      </c>
      <c r="C408">
        <v>48203</v>
      </c>
      <c r="D408" t="s">
        <v>164</v>
      </c>
      <c r="E408">
        <v>327</v>
      </c>
      <c r="F408" t="s">
        <v>73</v>
      </c>
      <c r="G408" t="s">
        <v>71</v>
      </c>
      <c r="H408">
        <v>615</v>
      </c>
      <c r="I408">
        <v>0.53872673856175868</v>
      </c>
      <c r="J408">
        <v>1.0877365517290931E-2</v>
      </c>
      <c r="K408">
        <v>-0.1235751503641989</v>
      </c>
      <c r="L408">
        <v>1.9478451720911221</v>
      </c>
    </row>
    <row r="409" spans="1:12">
      <c r="A409" t="s">
        <v>317</v>
      </c>
      <c r="B409" t="s">
        <v>268</v>
      </c>
      <c r="C409">
        <v>48203</v>
      </c>
      <c r="D409" t="s">
        <v>164</v>
      </c>
      <c r="E409">
        <v>327</v>
      </c>
      <c r="F409" t="s">
        <v>73</v>
      </c>
      <c r="G409" t="s">
        <v>72</v>
      </c>
      <c r="H409">
        <v>615</v>
      </c>
      <c r="I409">
        <v>1.0762860990778189</v>
      </c>
      <c r="J409">
        <v>1.024740910346574E-2</v>
      </c>
      <c r="K409">
        <v>0.58495682710647545</v>
      </c>
      <c r="L409">
        <v>2.6388210611843048</v>
      </c>
    </row>
    <row r="410" spans="1:12">
      <c r="A410" t="s">
        <v>317</v>
      </c>
      <c r="B410" t="s">
        <v>400</v>
      </c>
      <c r="C410">
        <v>48205</v>
      </c>
      <c r="D410" t="s">
        <v>164</v>
      </c>
      <c r="E410">
        <v>327</v>
      </c>
      <c r="F410" t="s">
        <v>73</v>
      </c>
      <c r="G410" t="s">
        <v>69</v>
      </c>
      <c r="H410">
        <v>78</v>
      </c>
      <c r="I410">
        <v>0.43409105305936579</v>
      </c>
      <c r="J410">
        <v>1.5088715257713931E-2</v>
      </c>
      <c r="K410">
        <v>9.7881594709477007E-2</v>
      </c>
      <c r="L410">
        <v>0.77053210414529971</v>
      </c>
    </row>
    <row r="411" spans="1:12">
      <c r="A411" t="s">
        <v>317</v>
      </c>
      <c r="B411" t="s">
        <v>400</v>
      </c>
      <c r="C411">
        <v>48205</v>
      </c>
      <c r="D411" t="s">
        <v>164</v>
      </c>
      <c r="E411">
        <v>327</v>
      </c>
      <c r="F411" t="s">
        <v>73</v>
      </c>
      <c r="G411" t="s">
        <v>70</v>
      </c>
      <c r="H411">
        <v>78</v>
      </c>
      <c r="I411">
        <v>0.76579987355397616</v>
      </c>
      <c r="J411">
        <v>1.6882106843532359E-2</v>
      </c>
      <c r="K411">
        <v>0.25182988921271732</v>
      </c>
      <c r="L411">
        <v>1.1391538890916351</v>
      </c>
    </row>
    <row r="412" spans="1:12">
      <c r="A412" t="s">
        <v>317</v>
      </c>
      <c r="B412" t="s">
        <v>400</v>
      </c>
      <c r="C412">
        <v>48205</v>
      </c>
      <c r="D412" t="s">
        <v>164</v>
      </c>
      <c r="E412">
        <v>327</v>
      </c>
      <c r="F412" t="s">
        <v>73</v>
      </c>
      <c r="G412" t="s">
        <v>71</v>
      </c>
      <c r="H412">
        <v>113</v>
      </c>
      <c r="I412">
        <v>0.41730769493202169</v>
      </c>
      <c r="J412">
        <v>2.7382235164631879E-2</v>
      </c>
      <c r="K412">
        <v>-0.1101737446089489</v>
      </c>
      <c r="L412">
        <v>1.5038480020495459</v>
      </c>
    </row>
    <row r="413" spans="1:12">
      <c r="A413" t="s">
        <v>317</v>
      </c>
      <c r="B413" t="s">
        <v>400</v>
      </c>
      <c r="C413">
        <v>48205</v>
      </c>
      <c r="D413" t="s">
        <v>164</v>
      </c>
      <c r="E413">
        <v>327</v>
      </c>
      <c r="F413" t="s">
        <v>73</v>
      </c>
      <c r="G413" t="s">
        <v>72</v>
      </c>
      <c r="H413">
        <v>113</v>
      </c>
      <c r="I413">
        <v>0.46725365497732169</v>
      </c>
      <c r="J413">
        <v>2.1265175127436229E-2</v>
      </c>
      <c r="K413">
        <v>4.7095773044388504E-3</v>
      </c>
      <c r="L413">
        <v>1.365425037261353</v>
      </c>
    </row>
    <row r="414" spans="1:12">
      <c r="A414" t="s">
        <v>317</v>
      </c>
      <c r="B414" t="s">
        <v>297</v>
      </c>
      <c r="C414">
        <v>48207</v>
      </c>
      <c r="D414" t="s">
        <v>164</v>
      </c>
      <c r="E414">
        <v>327</v>
      </c>
      <c r="F414" t="s">
        <v>73</v>
      </c>
      <c r="G414" t="s">
        <v>69</v>
      </c>
      <c r="H414">
        <v>119</v>
      </c>
      <c r="I414">
        <v>0.39167624014577529</v>
      </c>
      <c r="J414">
        <v>1.061112015714185E-2</v>
      </c>
      <c r="K414">
        <v>5.1308438943748071E-2</v>
      </c>
      <c r="L414">
        <v>0.82080533357996599</v>
      </c>
    </row>
    <row r="415" spans="1:12">
      <c r="A415" t="s">
        <v>317</v>
      </c>
      <c r="B415" t="s">
        <v>297</v>
      </c>
      <c r="C415">
        <v>48207</v>
      </c>
      <c r="D415" t="s">
        <v>164</v>
      </c>
      <c r="E415">
        <v>327</v>
      </c>
      <c r="F415" t="s">
        <v>73</v>
      </c>
      <c r="G415" t="s">
        <v>70</v>
      </c>
      <c r="H415">
        <v>119</v>
      </c>
      <c r="I415">
        <v>0.89850532291485941</v>
      </c>
      <c r="J415">
        <v>1.1294618217382091E-2</v>
      </c>
      <c r="K415">
        <v>0.44629654445262312</v>
      </c>
      <c r="L415">
        <v>1.2169763141791621</v>
      </c>
    </row>
    <row r="416" spans="1:12">
      <c r="A416" t="s">
        <v>317</v>
      </c>
      <c r="B416" t="s">
        <v>297</v>
      </c>
      <c r="C416">
        <v>48207</v>
      </c>
      <c r="D416" t="s">
        <v>164</v>
      </c>
      <c r="E416">
        <v>327</v>
      </c>
      <c r="F416" t="s">
        <v>73</v>
      </c>
      <c r="G416" t="s">
        <v>71</v>
      </c>
      <c r="H416">
        <v>249</v>
      </c>
      <c r="I416">
        <v>0.28856575174867549</v>
      </c>
      <c r="J416">
        <v>1.027968709653059E-2</v>
      </c>
      <c r="K416">
        <v>-0.1224954737954322</v>
      </c>
      <c r="L416">
        <v>1.0352498882124599</v>
      </c>
    </row>
    <row r="417" spans="1:12">
      <c r="A417" t="s">
        <v>317</v>
      </c>
      <c r="B417" t="s">
        <v>297</v>
      </c>
      <c r="C417">
        <v>48207</v>
      </c>
      <c r="D417" t="s">
        <v>164</v>
      </c>
      <c r="E417">
        <v>327</v>
      </c>
      <c r="F417" t="s">
        <v>73</v>
      </c>
      <c r="G417" t="s">
        <v>72</v>
      </c>
      <c r="H417">
        <v>249</v>
      </c>
      <c r="I417">
        <v>0.80677227464604262</v>
      </c>
      <c r="J417">
        <v>1.223728728849135E-2</v>
      </c>
      <c r="K417">
        <v>0.34486932263383507</v>
      </c>
      <c r="L417">
        <v>1.6248826764337869</v>
      </c>
    </row>
    <row r="418" spans="1:12">
      <c r="A418" t="s">
        <v>317</v>
      </c>
      <c r="B418" t="s">
        <v>401</v>
      </c>
      <c r="C418">
        <v>48209</v>
      </c>
      <c r="D418" t="s">
        <v>164</v>
      </c>
      <c r="E418">
        <v>327</v>
      </c>
      <c r="F418" t="s">
        <v>73</v>
      </c>
      <c r="G418" t="s">
        <v>69</v>
      </c>
      <c r="H418">
        <v>249</v>
      </c>
      <c r="I418">
        <v>0.50163180472234614</v>
      </c>
      <c r="J418">
        <v>8.2902843327691648E-3</v>
      </c>
      <c r="K418">
        <v>3.7158325825912511E-2</v>
      </c>
      <c r="L418">
        <v>0.84583005628630104</v>
      </c>
    </row>
    <row r="419" spans="1:12">
      <c r="A419" t="s">
        <v>317</v>
      </c>
      <c r="B419" t="s">
        <v>401</v>
      </c>
      <c r="C419">
        <v>48209</v>
      </c>
      <c r="D419" t="s">
        <v>164</v>
      </c>
      <c r="E419">
        <v>327</v>
      </c>
      <c r="F419" t="s">
        <v>73</v>
      </c>
      <c r="G419" t="s">
        <v>70</v>
      </c>
      <c r="H419">
        <v>249</v>
      </c>
      <c r="I419">
        <v>1.1311172298420651</v>
      </c>
      <c r="J419">
        <v>1.4493539123830321E-2</v>
      </c>
      <c r="K419">
        <v>0.58821858048975584</v>
      </c>
      <c r="L419">
        <v>1.5536221109159629</v>
      </c>
    </row>
    <row r="420" spans="1:12">
      <c r="A420" t="s">
        <v>317</v>
      </c>
      <c r="B420" t="s">
        <v>401</v>
      </c>
      <c r="C420">
        <v>48209</v>
      </c>
      <c r="D420" t="s">
        <v>164</v>
      </c>
      <c r="E420">
        <v>327</v>
      </c>
      <c r="F420" t="s">
        <v>73</v>
      </c>
      <c r="G420" t="s">
        <v>71</v>
      </c>
      <c r="H420">
        <v>334</v>
      </c>
      <c r="I420">
        <v>0.37795913740662851</v>
      </c>
      <c r="J420">
        <v>1.3624813064122471E-2</v>
      </c>
      <c r="K420">
        <v>-0.1163291864006188</v>
      </c>
      <c r="L420">
        <v>1.385303697875184</v>
      </c>
    </row>
    <row r="421" spans="1:12">
      <c r="A421" t="s">
        <v>317</v>
      </c>
      <c r="B421" t="s">
        <v>401</v>
      </c>
      <c r="C421">
        <v>48209</v>
      </c>
      <c r="D421" t="s">
        <v>164</v>
      </c>
      <c r="E421">
        <v>327</v>
      </c>
      <c r="F421" t="s">
        <v>73</v>
      </c>
      <c r="G421" t="s">
        <v>72</v>
      </c>
      <c r="H421">
        <v>334</v>
      </c>
      <c r="I421">
        <v>0.79233482435605984</v>
      </c>
      <c r="J421">
        <v>9.775372203908804E-3</v>
      </c>
      <c r="K421">
        <v>0.35301356549946977</v>
      </c>
      <c r="L421">
        <v>1.3477575371624551</v>
      </c>
    </row>
    <row r="422" spans="1:12">
      <c r="A422" t="s">
        <v>317</v>
      </c>
      <c r="B422" t="s">
        <v>402</v>
      </c>
      <c r="C422">
        <v>48211</v>
      </c>
      <c r="D422" t="s">
        <v>164</v>
      </c>
      <c r="E422">
        <v>327</v>
      </c>
      <c r="F422" t="s">
        <v>73</v>
      </c>
      <c r="G422" t="s">
        <v>69</v>
      </c>
      <c r="H422">
        <v>1435</v>
      </c>
      <c r="I422">
        <v>0.64761051372504108</v>
      </c>
      <c r="J422">
        <v>7.4008763260709444E-3</v>
      </c>
      <c r="K422">
        <v>1.0815872011384731E-2</v>
      </c>
      <c r="L422">
        <v>1.5299790394740711</v>
      </c>
    </row>
    <row r="423" spans="1:12">
      <c r="A423" t="s">
        <v>317</v>
      </c>
      <c r="B423" t="s">
        <v>402</v>
      </c>
      <c r="C423">
        <v>48211</v>
      </c>
      <c r="D423" t="s">
        <v>164</v>
      </c>
      <c r="E423">
        <v>327</v>
      </c>
      <c r="F423" t="s">
        <v>73</v>
      </c>
      <c r="G423" t="s">
        <v>70</v>
      </c>
      <c r="H423">
        <v>1435</v>
      </c>
      <c r="I423">
        <v>1.0898423930420871</v>
      </c>
      <c r="J423">
        <v>8.7428103354156364E-3</v>
      </c>
      <c r="K423">
        <v>0.25182988921271732</v>
      </c>
      <c r="L423">
        <v>1.9752034105294121</v>
      </c>
    </row>
    <row r="424" spans="1:12">
      <c r="A424" t="s">
        <v>317</v>
      </c>
      <c r="B424" t="s">
        <v>402</v>
      </c>
      <c r="C424">
        <v>48211</v>
      </c>
      <c r="D424" t="s">
        <v>164</v>
      </c>
      <c r="E424">
        <v>327</v>
      </c>
      <c r="F424" t="s">
        <v>73</v>
      </c>
      <c r="G424" t="s">
        <v>71</v>
      </c>
      <c r="H424">
        <v>65</v>
      </c>
      <c r="I424">
        <v>0.60060460045049646</v>
      </c>
      <c r="J424">
        <v>4.1341832791634607E-2</v>
      </c>
      <c r="K424">
        <v>-6.5313684587937723E-2</v>
      </c>
      <c r="L424">
        <v>1.6338283790163031</v>
      </c>
    </row>
    <row r="425" spans="1:12">
      <c r="A425" t="s">
        <v>317</v>
      </c>
      <c r="B425" t="s">
        <v>402</v>
      </c>
      <c r="C425">
        <v>48211</v>
      </c>
      <c r="D425" t="s">
        <v>164</v>
      </c>
      <c r="E425">
        <v>327</v>
      </c>
      <c r="F425" t="s">
        <v>73</v>
      </c>
      <c r="G425" t="s">
        <v>72</v>
      </c>
      <c r="H425">
        <v>65</v>
      </c>
      <c r="I425">
        <v>0.92428264481328426</v>
      </c>
      <c r="J425">
        <v>3.0944275982561699E-2</v>
      </c>
      <c r="K425">
        <v>0.27200063392289481</v>
      </c>
      <c r="L425">
        <v>1.521337652216733</v>
      </c>
    </row>
    <row r="426" spans="1:12">
      <c r="A426" t="s">
        <v>317</v>
      </c>
      <c r="B426" t="s">
        <v>284</v>
      </c>
      <c r="C426">
        <v>48213</v>
      </c>
      <c r="D426" t="s">
        <v>164</v>
      </c>
      <c r="E426">
        <v>327</v>
      </c>
      <c r="F426" t="s">
        <v>73</v>
      </c>
      <c r="G426" t="s">
        <v>69</v>
      </c>
      <c r="H426">
        <v>385</v>
      </c>
      <c r="I426">
        <v>0.92735486279728208</v>
      </c>
      <c r="J426">
        <v>1.219984354512431E-2</v>
      </c>
      <c r="K426">
        <v>0.44460568252012178</v>
      </c>
      <c r="L426">
        <v>1.659308148801504</v>
      </c>
    </row>
    <row r="427" spans="1:12">
      <c r="A427" t="s">
        <v>317</v>
      </c>
      <c r="B427" t="s">
        <v>284</v>
      </c>
      <c r="C427">
        <v>48213</v>
      </c>
      <c r="D427" t="s">
        <v>164</v>
      </c>
      <c r="E427">
        <v>327</v>
      </c>
      <c r="F427" t="s">
        <v>73</v>
      </c>
      <c r="G427" t="s">
        <v>70</v>
      </c>
      <c r="H427">
        <v>385</v>
      </c>
      <c r="I427">
        <v>1.4971805721239519</v>
      </c>
      <c r="J427">
        <v>8.6440796596808835E-3</v>
      </c>
      <c r="K427">
        <v>0.89073431730731656</v>
      </c>
      <c r="L427">
        <v>2.209610107884413</v>
      </c>
    </row>
    <row r="428" spans="1:12">
      <c r="A428" t="s">
        <v>317</v>
      </c>
      <c r="B428" t="s">
        <v>284</v>
      </c>
      <c r="C428">
        <v>48213</v>
      </c>
      <c r="D428" t="s">
        <v>164</v>
      </c>
      <c r="E428">
        <v>327</v>
      </c>
      <c r="F428" t="s">
        <v>73</v>
      </c>
      <c r="G428" t="s">
        <v>71</v>
      </c>
      <c r="H428">
        <v>615</v>
      </c>
      <c r="I428">
        <v>0.53872673856175868</v>
      </c>
      <c r="J428">
        <v>1.0877365517290931E-2</v>
      </c>
      <c r="K428">
        <v>-0.1235751503641989</v>
      </c>
      <c r="L428">
        <v>1.9478451720911221</v>
      </c>
    </row>
    <row r="429" spans="1:12">
      <c r="A429" t="s">
        <v>317</v>
      </c>
      <c r="B429" t="s">
        <v>284</v>
      </c>
      <c r="C429">
        <v>48213</v>
      </c>
      <c r="D429" t="s">
        <v>164</v>
      </c>
      <c r="E429">
        <v>327</v>
      </c>
      <c r="F429" t="s">
        <v>73</v>
      </c>
      <c r="G429" t="s">
        <v>72</v>
      </c>
      <c r="H429">
        <v>615</v>
      </c>
      <c r="I429">
        <v>1.0762860990778189</v>
      </c>
      <c r="J429">
        <v>1.024740910346574E-2</v>
      </c>
      <c r="K429">
        <v>0.58495682710647545</v>
      </c>
      <c r="L429">
        <v>2.6388210611843048</v>
      </c>
    </row>
    <row r="430" spans="1:12">
      <c r="A430" t="s">
        <v>317</v>
      </c>
      <c r="B430" t="s">
        <v>293</v>
      </c>
      <c r="C430">
        <v>48215</v>
      </c>
      <c r="D430" t="s">
        <v>164</v>
      </c>
      <c r="E430">
        <v>327</v>
      </c>
      <c r="F430" t="s">
        <v>73</v>
      </c>
      <c r="G430" t="s">
        <v>69</v>
      </c>
      <c r="H430">
        <v>119</v>
      </c>
      <c r="I430">
        <v>0.55899461709874787</v>
      </c>
      <c r="J430">
        <v>8.7183671403997347E-3</v>
      </c>
      <c r="K430">
        <v>0.2323030273292033</v>
      </c>
      <c r="L430">
        <v>0.84583005628630104</v>
      </c>
    </row>
    <row r="431" spans="1:12">
      <c r="A431" t="s">
        <v>317</v>
      </c>
      <c r="B431" t="s">
        <v>293</v>
      </c>
      <c r="C431">
        <v>48215</v>
      </c>
      <c r="D431" t="s">
        <v>164</v>
      </c>
      <c r="E431">
        <v>327</v>
      </c>
      <c r="F431" t="s">
        <v>73</v>
      </c>
      <c r="G431" t="s">
        <v>70</v>
      </c>
      <c r="H431">
        <v>119</v>
      </c>
      <c r="I431">
        <v>1.2547547040289511</v>
      </c>
      <c r="J431">
        <v>1.549470952047516E-2</v>
      </c>
      <c r="K431">
        <v>0.77913841303625186</v>
      </c>
      <c r="L431">
        <v>1.5536221109159629</v>
      </c>
    </row>
    <row r="432" spans="1:12">
      <c r="A432" t="s">
        <v>317</v>
      </c>
      <c r="B432" t="s">
        <v>293</v>
      </c>
      <c r="C432">
        <v>48215</v>
      </c>
      <c r="D432" t="s">
        <v>164</v>
      </c>
      <c r="E432">
        <v>327</v>
      </c>
      <c r="F432" t="s">
        <v>73</v>
      </c>
      <c r="G432" t="s">
        <v>71</v>
      </c>
      <c r="H432">
        <v>119</v>
      </c>
      <c r="I432">
        <v>0.35192069708397289</v>
      </c>
      <c r="J432">
        <v>1.870714967138596E-2</v>
      </c>
      <c r="K432">
        <v>3.3283895260633883E-2</v>
      </c>
      <c r="L432">
        <v>1.096154214965765</v>
      </c>
    </row>
    <row r="433" spans="1:12">
      <c r="A433" t="s">
        <v>317</v>
      </c>
      <c r="B433" t="s">
        <v>293</v>
      </c>
      <c r="C433">
        <v>48215</v>
      </c>
      <c r="D433" t="s">
        <v>164</v>
      </c>
      <c r="E433">
        <v>327</v>
      </c>
      <c r="F433" t="s">
        <v>73</v>
      </c>
      <c r="G433" t="s">
        <v>72</v>
      </c>
      <c r="H433">
        <v>119</v>
      </c>
      <c r="I433">
        <v>0.78656037348535435</v>
      </c>
      <c r="J433">
        <v>1.6473188339117251E-2</v>
      </c>
      <c r="K433">
        <v>0.35301356549946977</v>
      </c>
      <c r="L433">
        <v>1.242958302034419</v>
      </c>
    </row>
    <row r="434" spans="1:12">
      <c r="A434" t="s">
        <v>317</v>
      </c>
      <c r="B434" t="s">
        <v>280</v>
      </c>
      <c r="C434">
        <v>48217</v>
      </c>
      <c r="D434" t="s">
        <v>164</v>
      </c>
      <c r="E434">
        <v>327</v>
      </c>
      <c r="F434" t="s">
        <v>73</v>
      </c>
      <c r="G434" t="s">
        <v>69</v>
      </c>
      <c r="H434">
        <v>21</v>
      </c>
      <c r="I434">
        <v>1.2028712264717969</v>
      </c>
      <c r="J434">
        <v>7.0475098875897341E-2</v>
      </c>
      <c r="K434">
        <v>0.3568398880663754</v>
      </c>
      <c r="L434">
        <v>1.913210810433341</v>
      </c>
    </row>
    <row r="435" spans="1:12">
      <c r="A435" t="s">
        <v>317</v>
      </c>
      <c r="B435" t="s">
        <v>280</v>
      </c>
      <c r="C435">
        <v>48217</v>
      </c>
      <c r="D435" t="s">
        <v>164</v>
      </c>
      <c r="E435">
        <v>327</v>
      </c>
      <c r="F435" t="s">
        <v>73</v>
      </c>
      <c r="G435" t="s">
        <v>70</v>
      </c>
      <c r="H435">
        <v>21</v>
      </c>
      <c r="I435">
        <v>1.5703282912257071</v>
      </c>
      <c r="J435">
        <v>6.796367415280713E-2</v>
      </c>
      <c r="K435">
        <v>1.006461414272724</v>
      </c>
      <c r="L435">
        <v>2.3381132739999728</v>
      </c>
    </row>
    <row r="436" spans="1:12">
      <c r="A436" t="s">
        <v>317</v>
      </c>
      <c r="B436" t="s">
        <v>280</v>
      </c>
      <c r="C436">
        <v>48217</v>
      </c>
      <c r="D436" t="s">
        <v>164</v>
      </c>
      <c r="E436">
        <v>327</v>
      </c>
      <c r="F436" t="s">
        <v>73</v>
      </c>
      <c r="G436" t="s">
        <v>71</v>
      </c>
      <c r="H436">
        <v>321</v>
      </c>
      <c r="I436">
        <v>0.5070607270263493</v>
      </c>
      <c r="J436">
        <v>1.204490245418571E-2</v>
      </c>
      <c r="K436">
        <v>-9.0988461837847954E-3</v>
      </c>
      <c r="L436">
        <v>1.3825028540790989</v>
      </c>
    </row>
    <row r="437" spans="1:12">
      <c r="A437" t="s">
        <v>317</v>
      </c>
      <c r="B437" t="s">
        <v>280</v>
      </c>
      <c r="C437">
        <v>48217</v>
      </c>
      <c r="D437" t="s">
        <v>164</v>
      </c>
      <c r="E437">
        <v>327</v>
      </c>
      <c r="F437" t="s">
        <v>73</v>
      </c>
      <c r="G437" t="s">
        <v>72</v>
      </c>
      <c r="H437">
        <v>321</v>
      </c>
      <c r="I437">
        <v>1.0031408388191649</v>
      </c>
      <c r="J437">
        <v>1.191258815570616E-2</v>
      </c>
      <c r="K437">
        <v>0.58580979561874613</v>
      </c>
      <c r="L437">
        <v>1.7519297118688419</v>
      </c>
    </row>
    <row r="438" spans="1:12">
      <c r="A438" t="s">
        <v>317</v>
      </c>
      <c r="B438" t="s">
        <v>403</v>
      </c>
      <c r="C438">
        <v>48219</v>
      </c>
      <c r="D438" t="s">
        <v>164</v>
      </c>
      <c r="E438">
        <v>327</v>
      </c>
      <c r="F438" t="s">
        <v>73</v>
      </c>
      <c r="G438" t="s">
        <v>69</v>
      </c>
      <c r="H438">
        <v>195</v>
      </c>
      <c r="I438">
        <v>0.37422898384814102</v>
      </c>
      <c r="J438">
        <v>5.9469967657121026E-3</v>
      </c>
      <c r="K438">
        <v>0.14106576448854441</v>
      </c>
      <c r="L438">
        <v>0.69766760043726073</v>
      </c>
    </row>
    <row r="439" spans="1:12">
      <c r="A439" t="s">
        <v>317</v>
      </c>
      <c r="B439" t="s">
        <v>403</v>
      </c>
      <c r="C439">
        <v>48219</v>
      </c>
      <c r="D439" t="s">
        <v>164</v>
      </c>
      <c r="E439">
        <v>327</v>
      </c>
      <c r="F439" t="s">
        <v>73</v>
      </c>
      <c r="G439" t="s">
        <v>70</v>
      </c>
      <c r="H439">
        <v>195</v>
      </c>
      <c r="I439">
        <v>0.71474010176245384</v>
      </c>
      <c r="J439">
        <v>7.6528002189304584E-3</v>
      </c>
      <c r="K439">
        <v>0.40695537600120979</v>
      </c>
      <c r="L439">
        <v>1.088855515064711</v>
      </c>
    </row>
    <row r="440" spans="1:12">
      <c r="A440" t="s">
        <v>317</v>
      </c>
      <c r="B440" t="s">
        <v>403</v>
      </c>
      <c r="C440">
        <v>48219</v>
      </c>
      <c r="D440" t="s">
        <v>164</v>
      </c>
      <c r="E440">
        <v>327</v>
      </c>
      <c r="F440" t="s">
        <v>73</v>
      </c>
      <c r="G440" t="s">
        <v>71</v>
      </c>
      <c r="H440">
        <v>190</v>
      </c>
      <c r="I440">
        <v>0.34724154877535168</v>
      </c>
      <c r="J440">
        <v>1.8493527781304059E-2</v>
      </c>
      <c r="K440">
        <v>-4.8621539075525189E-2</v>
      </c>
      <c r="L440">
        <v>1.1806377439511631</v>
      </c>
    </row>
    <row r="441" spans="1:12">
      <c r="A441" t="s">
        <v>317</v>
      </c>
      <c r="B441" t="s">
        <v>403</v>
      </c>
      <c r="C441">
        <v>48219</v>
      </c>
      <c r="D441" t="s">
        <v>164</v>
      </c>
      <c r="E441">
        <v>327</v>
      </c>
      <c r="F441" t="s">
        <v>73</v>
      </c>
      <c r="G441" t="s">
        <v>72</v>
      </c>
      <c r="H441">
        <v>190</v>
      </c>
      <c r="I441">
        <v>0.46221373107610819</v>
      </c>
      <c r="J441">
        <v>1.198588796891684E-2</v>
      </c>
      <c r="K441">
        <v>0.26024746631079398</v>
      </c>
      <c r="L441">
        <v>1.022195420159989</v>
      </c>
    </row>
    <row r="442" spans="1:12">
      <c r="A442" t="s">
        <v>317</v>
      </c>
      <c r="B442" t="s">
        <v>404</v>
      </c>
      <c r="C442">
        <v>48221</v>
      </c>
      <c r="D442" t="s">
        <v>164</v>
      </c>
      <c r="E442">
        <v>327</v>
      </c>
      <c r="F442" t="s">
        <v>73</v>
      </c>
      <c r="G442" t="s">
        <v>69</v>
      </c>
      <c r="H442">
        <v>21</v>
      </c>
      <c r="I442">
        <v>1.2028712264717969</v>
      </c>
      <c r="J442">
        <v>7.0475098875897341E-2</v>
      </c>
      <c r="K442">
        <v>0.3568398880663754</v>
      </c>
      <c r="L442">
        <v>1.913210810433341</v>
      </c>
    </row>
    <row r="443" spans="1:12">
      <c r="A443" t="s">
        <v>317</v>
      </c>
      <c r="B443" t="s">
        <v>404</v>
      </c>
      <c r="C443">
        <v>48221</v>
      </c>
      <c r="D443" t="s">
        <v>164</v>
      </c>
      <c r="E443">
        <v>327</v>
      </c>
      <c r="F443" t="s">
        <v>73</v>
      </c>
      <c r="G443" t="s">
        <v>70</v>
      </c>
      <c r="H443">
        <v>21</v>
      </c>
      <c r="I443">
        <v>1.5703282912257071</v>
      </c>
      <c r="J443">
        <v>6.796367415280713E-2</v>
      </c>
      <c r="K443">
        <v>1.006461414272724</v>
      </c>
      <c r="L443">
        <v>2.3381132739999728</v>
      </c>
    </row>
    <row r="444" spans="1:12">
      <c r="A444" t="s">
        <v>317</v>
      </c>
      <c r="B444" t="s">
        <v>404</v>
      </c>
      <c r="C444">
        <v>48221</v>
      </c>
      <c r="D444" t="s">
        <v>164</v>
      </c>
      <c r="E444">
        <v>327</v>
      </c>
      <c r="F444" t="s">
        <v>73</v>
      </c>
      <c r="G444" t="s">
        <v>71</v>
      </c>
      <c r="H444">
        <v>46</v>
      </c>
      <c r="I444">
        <v>0.30639313629498521</v>
      </c>
      <c r="J444">
        <v>2.59639421801903E-2</v>
      </c>
      <c r="K444">
        <v>3.8050050995399237E-2</v>
      </c>
      <c r="L444">
        <v>0.85945373479339371</v>
      </c>
    </row>
    <row r="445" spans="1:12">
      <c r="A445" t="s">
        <v>317</v>
      </c>
      <c r="B445" t="s">
        <v>404</v>
      </c>
      <c r="C445">
        <v>48221</v>
      </c>
      <c r="D445" t="s">
        <v>164</v>
      </c>
      <c r="E445">
        <v>327</v>
      </c>
      <c r="F445" t="s">
        <v>73</v>
      </c>
      <c r="G445" t="s">
        <v>72</v>
      </c>
      <c r="H445">
        <v>46</v>
      </c>
      <c r="I445">
        <v>0.8136444904183936</v>
      </c>
      <c r="J445">
        <v>3.1576418113487277E-2</v>
      </c>
      <c r="K445">
        <v>0.52483877630838183</v>
      </c>
      <c r="L445">
        <v>1.4148332151119929</v>
      </c>
    </row>
    <row r="446" spans="1:12">
      <c r="A446" t="s">
        <v>317</v>
      </c>
      <c r="B446" t="s">
        <v>405</v>
      </c>
      <c r="C446">
        <v>48223</v>
      </c>
      <c r="D446" t="s">
        <v>164</v>
      </c>
      <c r="E446">
        <v>327</v>
      </c>
      <c r="F446" t="s">
        <v>73</v>
      </c>
      <c r="G446" t="s">
        <v>69</v>
      </c>
      <c r="H446">
        <v>21</v>
      </c>
      <c r="I446">
        <v>1.2028712264717969</v>
      </c>
      <c r="J446">
        <v>7.0475098875897341E-2</v>
      </c>
      <c r="K446">
        <v>0.3568398880663754</v>
      </c>
      <c r="L446">
        <v>1.913210810433341</v>
      </c>
    </row>
    <row r="447" spans="1:12">
      <c r="A447" t="s">
        <v>317</v>
      </c>
      <c r="B447" t="s">
        <v>405</v>
      </c>
      <c r="C447">
        <v>48223</v>
      </c>
      <c r="D447" t="s">
        <v>164</v>
      </c>
      <c r="E447">
        <v>327</v>
      </c>
      <c r="F447" t="s">
        <v>73</v>
      </c>
      <c r="G447" t="s">
        <v>70</v>
      </c>
      <c r="H447">
        <v>21</v>
      </c>
      <c r="I447">
        <v>1.5703282912257071</v>
      </c>
      <c r="J447">
        <v>6.796367415280713E-2</v>
      </c>
      <c r="K447">
        <v>1.006461414272724</v>
      </c>
      <c r="L447">
        <v>2.3381132739999728</v>
      </c>
    </row>
    <row r="448" spans="1:12">
      <c r="A448" t="s">
        <v>317</v>
      </c>
      <c r="B448" t="s">
        <v>405</v>
      </c>
      <c r="C448">
        <v>48223</v>
      </c>
      <c r="D448" t="s">
        <v>164</v>
      </c>
      <c r="E448">
        <v>327</v>
      </c>
      <c r="F448" t="s">
        <v>73</v>
      </c>
      <c r="G448" t="s">
        <v>71</v>
      </c>
      <c r="H448">
        <v>321</v>
      </c>
      <c r="I448">
        <v>0.5070607270263493</v>
      </c>
      <c r="J448">
        <v>1.204490245418571E-2</v>
      </c>
      <c r="K448">
        <v>-9.0988461837847954E-3</v>
      </c>
      <c r="L448">
        <v>1.3825028540790989</v>
      </c>
    </row>
    <row r="449" spans="1:12">
      <c r="A449" t="s">
        <v>317</v>
      </c>
      <c r="B449" t="s">
        <v>405</v>
      </c>
      <c r="C449">
        <v>48223</v>
      </c>
      <c r="D449" t="s">
        <v>164</v>
      </c>
      <c r="E449">
        <v>327</v>
      </c>
      <c r="F449" t="s">
        <v>73</v>
      </c>
      <c r="G449" t="s">
        <v>72</v>
      </c>
      <c r="H449">
        <v>321</v>
      </c>
      <c r="I449">
        <v>1.0031408388191649</v>
      </c>
      <c r="J449">
        <v>1.191258815570616E-2</v>
      </c>
      <c r="K449">
        <v>0.58580979561874613</v>
      </c>
      <c r="L449">
        <v>1.7519297118688419</v>
      </c>
    </row>
    <row r="450" spans="1:12">
      <c r="A450" t="s">
        <v>317</v>
      </c>
      <c r="B450" t="s">
        <v>310</v>
      </c>
      <c r="C450">
        <v>48225</v>
      </c>
      <c r="D450" t="s">
        <v>164</v>
      </c>
      <c r="E450">
        <v>327</v>
      </c>
      <c r="F450" t="s">
        <v>73</v>
      </c>
      <c r="G450" t="s">
        <v>69</v>
      </c>
      <c r="H450">
        <v>385</v>
      </c>
      <c r="I450">
        <v>0.92735486279728208</v>
      </c>
      <c r="J450">
        <v>1.219984354512431E-2</v>
      </c>
      <c r="K450">
        <v>0.44460568252012178</v>
      </c>
      <c r="L450">
        <v>1.659308148801504</v>
      </c>
    </row>
    <row r="451" spans="1:12">
      <c r="A451" t="s">
        <v>317</v>
      </c>
      <c r="B451" t="s">
        <v>310</v>
      </c>
      <c r="C451">
        <v>48225</v>
      </c>
      <c r="D451" t="s">
        <v>164</v>
      </c>
      <c r="E451">
        <v>327</v>
      </c>
      <c r="F451" t="s">
        <v>73</v>
      </c>
      <c r="G451" t="s">
        <v>70</v>
      </c>
      <c r="H451">
        <v>385</v>
      </c>
      <c r="I451">
        <v>1.4971805721239519</v>
      </c>
      <c r="J451">
        <v>8.6440796596808835E-3</v>
      </c>
      <c r="K451">
        <v>0.89073431730731656</v>
      </c>
      <c r="L451">
        <v>2.209610107884413</v>
      </c>
    </row>
    <row r="452" spans="1:12">
      <c r="A452" t="s">
        <v>317</v>
      </c>
      <c r="B452" t="s">
        <v>310</v>
      </c>
      <c r="C452">
        <v>48225</v>
      </c>
      <c r="D452" t="s">
        <v>164</v>
      </c>
      <c r="E452">
        <v>327</v>
      </c>
      <c r="F452" t="s">
        <v>73</v>
      </c>
      <c r="G452" t="s">
        <v>71</v>
      </c>
      <c r="H452">
        <v>615</v>
      </c>
      <c r="I452">
        <v>0.53872673856175868</v>
      </c>
      <c r="J452">
        <v>1.0877365517290931E-2</v>
      </c>
      <c r="K452">
        <v>-0.1235751503641989</v>
      </c>
      <c r="L452">
        <v>1.9478451720911221</v>
      </c>
    </row>
    <row r="453" spans="1:12">
      <c r="A453" t="s">
        <v>317</v>
      </c>
      <c r="B453" t="s">
        <v>310</v>
      </c>
      <c r="C453">
        <v>48225</v>
      </c>
      <c r="D453" t="s">
        <v>164</v>
      </c>
      <c r="E453">
        <v>327</v>
      </c>
      <c r="F453" t="s">
        <v>73</v>
      </c>
      <c r="G453" t="s">
        <v>72</v>
      </c>
      <c r="H453">
        <v>615</v>
      </c>
      <c r="I453">
        <v>1.0762860990778189</v>
      </c>
      <c r="J453">
        <v>1.024740910346574E-2</v>
      </c>
      <c r="K453">
        <v>0.58495682710647545</v>
      </c>
      <c r="L453">
        <v>2.6388210611843048</v>
      </c>
    </row>
    <row r="454" spans="1:12">
      <c r="A454" t="s">
        <v>317</v>
      </c>
      <c r="B454" t="s">
        <v>258</v>
      </c>
      <c r="C454">
        <v>48227</v>
      </c>
      <c r="D454" t="s">
        <v>164</v>
      </c>
      <c r="E454">
        <v>327</v>
      </c>
      <c r="F454" t="s">
        <v>73</v>
      </c>
      <c r="G454" t="s">
        <v>69</v>
      </c>
      <c r="H454">
        <v>195</v>
      </c>
      <c r="I454">
        <v>0.37422898384814102</v>
      </c>
      <c r="J454">
        <v>5.9469967657121026E-3</v>
      </c>
      <c r="K454">
        <v>0.14106576448854441</v>
      </c>
      <c r="L454">
        <v>0.69766760043726073</v>
      </c>
    </row>
    <row r="455" spans="1:12">
      <c r="A455" t="s">
        <v>317</v>
      </c>
      <c r="B455" t="s">
        <v>258</v>
      </c>
      <c r="C455">
        <v>48227</v>
      </c>
      <c r="D455" t="s">
        <v>164</v>
      </c>
      <c r="E455">
        <v>327</v>
      </c>
      <c r="F455" t="s">
        <v>73</v>
      </c>
      <c r="G455" t="s">
        <v>70</v>
      </c>
      <c r="H455">
        <v>195</v>
      </c>
      <c r="I455">
        <v>0.71474010176245384</v>
      </c>
      <c r="J455">
        <v>7.6528002189304584E-3</v>
      </c>
      <c r="K455">
        <v>0.40695537600120979</v>
      </c>
      <c r="L455">
        <v>1.088855515064711</v>
      </c>
    </row>
    <row r="456" spans="1:12">
      <c r="A456" t="s">
        <v>317</v>
      </c>
      <c r="B456" t="s">
        <v>258</v>
      </c>
      <c r="C456">
        <v>48227</v>
      </c>
      <c r="D456" t="s">
        <v>164</v>
      </c>
      <c r="E456">
        <v>327</v>
      </c>
      <c r="F456" t="s">
        <v>73</v>
      </c>
      <c r="G456" t="s">
        <v>71</v>
      </c>
      <c r="H456">
        <v>190</v>
      </c>
      <c r="I456">
        <v>0.34724154877535168</v>
      </c>
      <c r="J456">
        <v>1.8493527781304059E-2</v>
      </c>
      <c r="K456">
        <v>-4.8621539075525189E-2</v>
      </c>
      <c r="L456">
        <v>1.1806377439511631</v>
      </c>
    </row>
    <row r="457" spans="1:12">
      <c r="A457" t="s">
        <v>317</v>
      </c>
      <c r="B457" t="s">
        <v>258</v>
      </c>
      <c r="C457">
        <v>48227</v>
      </c>
      <c r="D457" t="s">
        <v>164</v>
      </c>
      <c r="E457">
        <v>327</v>
      </c>
      <c r="F457" t="s">
        <v>73</v>
      </c>
      <c r="G457" t="s">
        <v>72</v>
      </c>
      <c r="H457">
        <v>190</v>
      </c>
      <c r="I457">
        <v>0.46221373107610819</v>
      </c>
      <c r="J457">
        <v>1.198588796891684E-2</v>
      </c>
      <c r="K457">
        <v>0.26024746631079398</v>
      </c>
      <c r="L457">
        <v>1.022195420159989</v>
      </c>
    </row>
    <row r="458" spans="1:12">
      <c r="A458" t="s">
        <v>317</v>
      </c>
      <c r="B458" t="s">
        <v>406</v>
      </c>
      <c r="C458">
        <v>48229</v>
      </c>
      <c r="D458" t="s">
        <v>164</v>
      </c>
      <c r="E458">
        <v>327</v>
      </c>
      <c r="F458" t="s">
        <v>73</v>
      </c>
      <c r="G458" t="s">
        <v>69</v>
      </c>
      <c r="H458">
        <v>389</v>
      </c>
      <c r="I458">
        <v>7.2571673675983966E-2</v>
      </c>
      <c r="J458">
        <v>1.041450242852273E-2</v>
      </c>
      <c r="K458">
        <v>-0.47387051952822062</v>
      </c>
      <c r="L458">
        <v>0.84357430149112533</v>
      </c>
    </row>
    <row r="459" spans="1:12">
      <c r="A459" t="s">
        <v>317</v>
      </c>
      <c r="B459" t="s">
        <v>406</v>
      </c>
      <c r="C459">
        <v>48229</v>
      </c>
      <c r="D459" t="s">
        <v>164</v>
      </c>
      <c r="E459">
        <v>327</v>
      </c>
      <c r="F459" t="s">
        <v>73</v>
      </c>
      <c r="G459" t="s">
        <v>70</v>
      </c>
      <c r="H459">
        <v>389</v>
      </c>
      <c r="I459">
        <v>0.2048297836743834</v>
      </c>
      <c r="J459">
        <v>1.2891364336792039E-2</v>
      </c>
      <c r="K459">
        <v>-0.47486673704109023</v>
      </c>
      <c r="L459">
        <v>1.0487770549953279</v>
      </c>
    </row>
    <row r="460" spans="1:12">
      <c r="A460" t="s">
        <v>317</v>
      </c>
      <c r="B460" t="s">
        <v>406</v>
      </c>
      <c r="C460">
        <v>48229</v>
      </c>
      <c r="D460" t="s">
        <v>164</v>
      </c>
      <c r="E460">
        <v>327</v>
      </c>
      <c r="F460" t="s">
        <v>73</v>
      </c>
      <c r="G460" t="s">
        <v>71</v>
      </c>
      <c r="H460">
        <v>138</v>
      </c>
      <c r="I460">
        <v>0.30720874110663687</v>
      </c>
      <c r="J460">
        <v>2.0315021763838079E-2</v>
      </c>
      <c r="K460">
        <v>-0.12740918794132189</v>
      </c>
      <c r="L460">
        <v>1.370893344640572</v>
      </c>
    </row>
    <row r="461" spans="1:12">
      <c r="A461" t="s">
        <v>317</v>
      </c>
      <c r="B461" t="s">
        <v>406</v>
      </c>
      <c r="C461">
        <v>48229</v>
      </c>
      <c r="D461" t="s">
        <v>164</v>
      </c>
      <c r="E461">
        <v>327</v>
      </c>
      <c r="F461" t="s">
        <v>73</v>
      </c>
      <c r="G461" t="s">
        <v>72</v>
      </c>
      <c r="H461">
        <v>138</v>
      </c>
      <c r="I461">
        <v>0.48413088563847761</v>
      </c>
      <c r="J461">
        <v>3.0062139885274231E-2</v>
      </c>
      <c r="K461">
        <v>5.8517725312863388E-2</v>
      </c>
      <c r="L461">
        <v>1.8349651820306101</v>
      </c>
    </row>
    <row r="462" spans="1:12">
      <c r="A462" t="s">
        <v>317</v>
      </c>
      <c r="B462" t="s">
        <v>407</v>
      </c>
      <c r="C462">
        <v>48231</v>
      </c>
      <c r="D462" t="s">
        <v>164</v>
      </c>
      <c r="E462">
        <v>327</v>
      </c>
      <c r="F462" t="s">
        <v>73</v>
      </c>
      <c r="G462" t="s">
        <v>69</v>
      </c>
      <c r="H462">
        <v>21</v>
      </c>
      <c r="I462">
        <v>1.2028712264717969</v>
      </c>
      <c r="J462">
        <v>7.0475098875897341E-2</v>
      </c>
      <c r="K462">
        <v>0.3568398880663754</v>
      </c>
      <c r="L462">
        <v>1.913210810433341</v>
      </c>
    </row>
    <row r="463" spans="1:12">
      <c r="A463" t="s">
        <v>317</v>
      </c>
      <c r="B463" t="s">
        <v>407</v>
      </c>
      <c r="C463">
        <v>48231</v>
      </c>
      <c r="D463" t="s">
        <v>164</v>
      </c>
      <c r="E463">
        <v>327</v>
      </c>
      <c r="F463" t="s">
        <v>73</v>
      </c>
      <c r="G463" t="s">
        <v>70</v>
      </c>
      <c r="H463">
        <v>21</v>
      </c>
      <c r="I463">
        <v>1.5703282912257071</v>
      </c>
      <c r="J463">
        <v>6.796367415280713E-2</v>
      </c>
      <c r="K463">
        <v>1.006461414272724</v>
      </c>
      <c r="L463">
        <v>2.3381132739999728</v>
      </c>
    </row>
    <row r="464" spans="1:12">
      <c r="A464" t="s">
        <v>317</v>
      </c>
      <c r="B464" t="s">
        <v>407</v>
      </c>
      <c r="C464">
        <v>48231</v>
      </c>
      <c r="D464" t="s">
        <v>164</v>
      </c>
      <c r="E464">
        <v>327</v>
      </c>
      <c r="F464" t="s">
        <v>73</v>
      </c>
      <c r="G464" t="s">
        <v>71</v>
      </c>
      <c r="H464">
        <v>321</v>
      </c>
      <c r="I464">
        <v>0.5070607270263493</v>
      </c>
      <c r="J464">
        <v>1.204490245418571E-2</v>
      </c>
      <c r="K464">
        <v>-9.0988461837847954E-3</v>
      </c>
      <c r="L464">
        <v>1.3825028540790989</v>
      </c>
    </row>
    <row r="465" spans="1:12">
      <c r="A465" t="s">
        <v>317</v>
      </c>
      <c r="B465" t="s">
        <v>407</v>
      </c>
      <c r="C465">
        <v>48231</v>
      </c>
      <c r="D465" t="s">
        <v>164</v>
      </c>
      <c r="E465">
        <v>327</v>
      </c>
      <c r="F465" t="s">
        <v>73</v>
      </c>
      <c r="G465" t="s">
        <v>72</v>
      </c>
      <c r="H465">
        <v>321</v>
      </c>
      <c r="I465">
        <v>1.0031408388191649</v>
      </c>
      <c r="J465">
        <v>1.191258815570616E-2</v>
      </c>
      <c r="K465">
        <v>0.58580979561874613</v>
      </c>
      <c r="L465">
        <v>1.7519297118688419</v>
      </c>
    </row>
    <row r="466" spans="1:12">
      <c r="A466" t="s">
        <v>317</v>
      </c>
      <c r="B466" t="s">
        <v>408</v>
      </c>
      <c r="C466">
        <v>48233</v>
      </c>
      <c r="D466" t="s">
        <v>164</v>
      </c>
      <c r="E466">
        <v>327</v>
      </c>
      <c r="F466" t="s">
        <v>73</v>
      </c>
      <c r="G466" t="s">
        <v>69</v>
      </c>
      <c r="H466">
        <v>1435</v>
      </c>
      <c r="I466">
        <v>0.64761051372504108</v>
      </c>
      <c r="J466">
        <v>7.4008763260709444E-3</v>
      </c>
      <c r="K466">
        <v>1.0815872011384731E-2</v>
      </c>
      <c r="L466">
        <v>1.5299790394740711</v>
      </c>
    </row>
    <row r="467" spans="1:12">
      <c r="A467" t="s">
        <v>317</v>
      </c>
      <c r="B467" t="s">
        <v>408</v>
      </c>
      <c r="C467">
        <v>48233</v>
      </c>
      <c r="D467" t="s">
        <v>164</v>
      </c>
      <c r="E467">
        <v>327</v>
      </c>
      <c r="F467" t="s">
        <v>73</v>
      </c>
      <c r="G467" t="s">
        <v>70</v>
      </c>
      <c r="H467">
        <v>1435</v>
      </c>
      <c r="I467">
        <v>1.0898423930420871</v>
      </c>
      <c r="J467">
        <v>8.7428103354156364E-3</v>
      </c>
      <c r="K467">
        <v>0.25182988921271732</v>
      </c>
      <c r="L467">
        <v>1.9752034105294121</v>
      </c>
    </row>
    <row r="468" spans="1:12">
      <c r="A468" t="s">
        <v>317</v>
      </c>
      <c r="B468" t="s">
        <v>408</v>
      </c>
      <c r="C468">
        <v>48233</v>
      </c>
      <c r="D468" t="s">
        <v>164</v>
      </c>
      <c r="E468">
        <v>327</v>
      </c>
      <c r="F468" t="s">
        <v>73</v>
      </c>
      <c r="G468" t="s">
        <v>71</v>
      </c>
      <c r="H468">
        <v>65</v>
      </c>
      <c r="I468">
        <v>0.60060460045049646</v>
      </c>
      <c r="J468">
        <v>4.1341832791634607E-2</v>
      </c>
      <c r="K468">
        <v>-6.5313684587937723E-2</v>
      </c>
      <c r="L468">
        <v>1.6338283790163031</v>
      </c>
    </row>
    <row r="469" spans="1:12">
      <c r="A469" t="s">
        <v>317</v>
      </c>
      <c r="B469" t="s">
        <v>408</v>
      </c>
      <c r="C469">
        <v>48233</v>
      </c>
      <c r="D469" t="s">
        <v>164</v>
      </c>
      <c r="E469">
        <v>327</v>
      </c>
      <c r="F469" t="s">
        <v>73</v>
      </c>
      <c r="G469" t="s">
        <v>72</v>
      </c>
      <c r="H469">
        <v>65</v>
      </c>
      <c r="I469">
        <v>0.92428264481328426</v>
      </c>
      <c r="J469">
        <v>3.0944275982561699E-2</v>
      </c>
      <c r="K469">
        <v>0.27200063392289481</v>
      </c>
      <c r="L469">
        <v>1.521337652216733</v>
      </c>
    </row>
    <row r="470" spans="1:12">
      <c r="A470" t="s">
        <v>317</v>
      </c>
      <c r="B470" t="s">
        <v>409</v>
      </c>
      <c r="C470">
        <v>48235</v>
      </c>
      <c r="D470" t="s">
        <v>164</v>
      </c>
      <c r="E470">
        <v>327</v>
      </c>
      <c r="F470" t="s">
        <v>73</v>
      </c>
      <c r="G470" t="s">
        <v>69</v>
      </c>
      <c r="H470">
        <v>20</v>
      </c>
      <c r="I470">
        <v>0.27804552484024198</v>
      </c>
      <c r="J470">
        <v>2.596504025929942E-2</v>
      </c>
      <c r="K470">
        <v>0.16517603203202691</v>
      </c>
      <c r="L470">
        <v>0.49958421049542562</v>
      </c>
    </row>
    <row r="471" spans="1:12">
      <c r="A471" t="s">
        <v>317</v>
      </c>
      <c r="B471" t="s">
        <v>409</v>
      </c>
      <c r="C471">
        <v>48235</v>
      </c>
      <c r="D471" t="s">
        <v>164</v>
      </c>
      <c r="E471">
        <v>327</v>
      </c>
      <c r="F471" t="s">
        <v>73</v>
      </c>
      <c r="G471" t="s">
        <v>70</v>
      </c>
      <c r="H471">
        <v>20</v>
      </c>
      <c r="I471">
        <v>0.96528724281116696</v>
      </c>
      <c r="J471">
        <v>8.6520519782184543E-2</v>
      </c>
      <c r="K471">
        <v>0.63129333362792528</v>
      </c>
      <c r="L471">
        <v>1.476995474373527</v>
      </c>
    </row>
    <row r="472" spans="1:12">
      <c r="A472" t="s">
        <v>317</v>
      </c>
      <c r="B472" t="s">
        <v>409</v>
      </c>
      <c r="C472">
        <v>48235</v>
      </c>
      <c r="D472" t="s">
        <v>164</v>
      </c>
      <c r="E472">
        <v>327</v>
      </c>
      <c r="F472" t="s">
        <v>73</v>
      </c>
      <c r="G472" t="s">
        <v>71</v>
      </c>
      <c r="H472">
        <v>39</v>
      </c>
      <c r="I472">
        <v>0.37333832185249421</v>
      </c>
      <c r="J472">
        <v>4.5737925742514722E-2</v>
      </c>
      <c r="K472">
        <v>-0.1163291864006188</v>
      </c>
      <c r="L472">
        <v>0.74237867381882905</v>
      </c>
    </row>
    <row r="473" spans="1:12">
      <c r="A473" t="s">
        <v>317</v>
      </c>
      <c r="B473" t="s">
        <v>409</v>
      </c>
      <c r="C473">
        <v>48235</v>
      </c>
      <c r="D473" t="s">
        <v>164</v>
      </c>
      <c r="E473">
        <v>327</v>
      </c>
      <c r="F473" t="s">
        <v>73</v>
      </c>
      <c r="G473" t="s">
        <v>72</v>
      </c>
      <c r="H473">
        <v>39</v>
      </c>
      <c r="I473">
        <v>0.70160272149552672</v>
      </c>
      <c r="J473">
        <v>3.8323494436510813E-2</v>
      </c>
      <c r="K473">
        <v>0.3991721851638575</v>
      </c>
      <c r="L473">
        <v>1.130890138169018</v>
      </c>
    </row>
    <row r="474" spans="1:12">
      <c r="A474" t="s">
        <v>317</v>
      </c>
      <c r="B474" t="s">
        <v>410</v>
      </c>
      <c r="C474">
        <v>48237</v>
      </c>
      <c r="D474" t="s">
        <v>164</v>
      </c>
      <c r="E474">
        <v>327</v>
      </c>
      <c r="F474" t="s">
        <v>73</v>
      </c>
      <c r="G474" t="s">
        <v>69</v>
      </c>
      <c r="H474">
        <v>1435</v>
      </c>
      <c r="I474">
        <v>0.64761051372504108</v>
      </c>
      <c r="J474">
        <v>7.4008763260709444E-3</v>
      </c>
      <c r="K474">
        <v>1.0815872011384731E-2</v>
      </c>
      <c r="L474">
        <v>1.5299790394740711</v>
      </c>
    </row>
    <row r="475" spans="1:12">
      <c r="A475" t="s">
        <v>317</v>
      </c>
      <c r="B475" t="s">
        <v>410</v>
      </c>
      <c r="C475">
        <v>48237</v>
      </c>
      <c r="D475" t="s">
        <v>164</v>
      </c>
      <c r="E475">
        <v>327</v>
      </c>
      <c r="F475" t="s">
        <v>73</v>
      </c>
      <c r="G475" t="s">
        <v>70</v>
      </c>
      <c r="H475">
        <v>1435</v>
      </c>
      <c r="I475">
        <v>1.0898423930420871</v>
      </c>
      <c r="J475">
        <v>8.7428103354156364E-3</v>
      </c>
      <c r="K475">
        <v>0.25182988921271732</v>
      </c>
      <c r="L475">
        <v>1.9752034105294121</v>
      </c>
    </row>
    <row r="476" spans="1:12">
      <c r="A476" t="s">
        <v>317</v>
      </c>
      <c r="B476" t="s">
        <v>410</v>
      </c>
      <c r="C476">
        <v>48237</v>
      </c>
      <c r="D476" t="s">
        <v>164</v>
      </c>
      <c r="E476">
        <v>327</v>
      </c>
      <c r="F476" t="s">
        <v>73</v>
      </c>
      <c r="G476" t="s">
        <v>71</v>
      </c>
      <c r="H476">
        <v>61</v>
      </c>
      <c r="I476">
        <v>0.22672755591152841</v>
      </c>
      <c r="J476">
        <v>1.712000319426327E-2</v>
      </c>
      <c r="K476">
        <v>2.1664943206372779E-2</v>
      </c>
      <c r="L476">
        <v>0.70637244324896498</v>
      </c>
    </row>
    <row r="477" spans="1:12">
      <c r="A477" t="s">
        <v>317</v>
      </c>
      <c r="B477" t="s">
        <v>410</v>
      </c>
      <c r="C477">
        <v>48237</v>
      </c>
      <c r="D477" t="s">
        <v>164</v>
      </c>
      <c r="E477">
        <v>327</v>
      </c>
      <c r="F477" t="s">
        <v>73</v>
      </c>
      <c r="G477" t="s">
        <v>72</v>
      </c>
      <c r="H477">
        <v>61</v>
      </c>
      <c r="I477">
        <v>0.759763640057877</v>
      </c>
      <c r="J477">
        <v>2.019054273909612E-2</v>
      </c>
      <c r="K477">
        <v>0.52933077664475348</v>
      </c>
      <c r="L477">
        <v>1.1908583435387881</v>
      </c>
    </row>
    <row r="478" spans="1:12">
      <c r="A478" t="s">
        <v>317</v>
      </c>
      <c r="B478" t="s">
        <v>264</v>
      </c>
      <c r="C478">
        <v>48239</v>
      </c>
      <c r="D478" t="s">
        <v>164</v>
      </c>
      <c r="E478">
        <v>327</v>
      </c>
      <c r="F478" t="s">
        <v>73</v>
      </c>
      <c r="G478" t="s">
        <v>69</v>
      </c>
      <c r="H478">
        <v>119</v>
      </c>
      <c r="I478">
        <v>0.90996998738810553</v>
      </c>
      <c r="J478">
        <v>1.9767438065146008E-2</v>
      </c>
      <c r="K478">
        <v>0.54477434060861452</v>
      </c>
      <c r="L478">
        <v>1.802294715279845</v>
      </c>
    </row>
    <row r="479" spans="1:12">
      <c r="A479" t="s">
        <v>317</v>
      </c>
      <c r="B479" t="s">
        <v>264</v>
      </c>
      <c r="C479">
        <v>48239</v>
      </c>
      <c r="D479" t="s">
        <v>164</v>
      </c>
      <c r="E479">
        <v>327</v>
      </c>
      <c r="F479" t="s">
        <v>73</v>
      </c>
      <c r="G479" t="s">
        <v>70</v>
      </c>
      <c r="H479">
        <v>119</v>
      </c>
      <c r="I479">
        <v>1.668560733828192</v>
      </c>
      <c r="J479">
        <v>1.93006471550791E-2</v>
      </c>
      <c r="K479">
        <v>1.3431616368423189</v>
      </c>
      <c r="L479">
        <v>2.399186287688829</v>
      </c>
    </row>
    <row r="480" spans="1:12">
      <c r="A480" t="s">
        <v>317</v>
      </c>
      <c r="B480" t="s">
        <v>264</v>
      </c>
      <c r="C480">
        <v>48239</v>
      </c>
      <c r="D480" t="s">
        <v>164</v>
      </c>
      <c r="E480">
        <v>327</v>
      </c>
      <c r="F480" t="s">
        <v>73</v>
      </c>
      <c r="G480" t="s">
        <v>71</v>
      </c>
      <c r="H480">
        <v>154</v>
      </c>
      <c r="I480">
        <v>0.5591340503818174</v>
      </c>
      <c r="J480">
        <v>1.252720426170752E-2</v>
      </c>
      <c r="K480">
        <v>2.4431589768893841E-2</v>
      </c>
      <c r="L480">
        <v>1.0065433344267389</v>
      </c>
    </row>
    <row r="481" spans="1:12">
      <c r="A481" t="s">
        <v>317</v>
      </c>
      <c r="B481" t="s">
        <v>264</v>
      </c>
      <c r="C481">
        <v>48239</v>
      </c>
      <c r="D481" t="s">
        <v>164</v>
      </c>
      <c r="E481">
        <v>327</v>
      </c>
      <c r="F481" t="s">
        <v>73</v>
      </c>
      <c r="G481" t="s">
        <v>72</v>
      </c>
      <c r="H481">
        <v>154</v>
      </c>
      <c r="I481">
        <v>1.1129002820475431</v>
      </c>
      <c r="J481">
        <v>2.5522610643425529E-2</v>
      </c>
      <c r="K481">
        <v>0.67105624364455596</v>
      </c>
      <c r="L481">
        <v>2.2096977779703808</v>
      </c>
    </row>
    <row r="482" spans="1:12">
      <c r="A482" t="s">
        <v>317</v>
      </c>
      <c r="B482" t="s">
        <v>269</v>
      </c>
      <c r="C482">
        <v>48241</v>
      </c>
      <c r="D482" t="s">
        <v>164</v>
      </c>
      <c r="E482">
        <v>327</v>
      </c>
      <c r="F482" t="s">
        <v>73</v>
      </c>
      <c r="G482" t="s">
        <v>69</v>
      </c>
      <c r="H482">
        <v>385</v>
      </c>
      <c r="I482">
        <v>0.92735486279728208</v>
      </c>
      <c r="J482">
        <v>1.219984354512431E-2</v>
      </c>
      <c r="K482">
        <v>0.44460568252012178</v>
      </c>
      <c r="L482">
        <v>1.659308148801504</v>
      </c>
    </row>
    <row r="483" spans="1:12">
      <c r="A483" t="s">
        <v>317</v>
      </c>
      <c r="B483" t="s">
        <v>269</v>
      </c>
      <c r="C483">
        <v>48241</v>
      </c>
      <c r="D483" t="s">
        <v>164</v>
      </c>
      <c r="E483">
        <v>327</v>
      </c>
      <c r="F483" t="s">
        <v>73</v>
      </c>
      <c r="G483" t="s">
        <v>70</v>
      </c>
      <c r="H483">
        <v>385</v>
      </c>
      <c r="I483">
        <v>1.4971805721239519</v>
      </c>
      <c r="J483">
        <v>8.6440796596808835E-3</v>
      </c>
      <c r="K483">
        <v>0.89073431730731656</v>
      </c>
      <c r="L483">
        <v>2.209610107884413</v>
      </c>
    </row>
    <row r="484" spans="1:12">
      <c r="A484" t="s">
        <v>317</v>
      </c>
      <c r="B484" t="s">
        <v>269</v>
      </c>
      <c r="C484">
        <v>48241</v>
      </c>
      <c r="D484" t="s">
        <v>164</v>
      </c>
      <c r="E484">
        <v>327</v>
      </c>
      <c r="F484" t="s">
        <v>73</v>
      </c>
      <c r="G484" t="s">
        <v>71</v>
      </c>
      <c r="H484">
        <v>615</v>
      </c>
      <c r="I484">
        <v>0.53872673856175868</v>
      </c>
      <c r="J484">
        <v>1.0877365517290931E-2</v>
      </c>
      <c r="K484">
        <v>-0.1235751503641989</v>
      </c>
      <c r="L484">
        <v>1.9478451720911221</v>
      </c>
    </row>
    <row r="485" spans="1:12">
      <c r="A485" t="s">
        <v>317</v>
      </c>
      <c r="B485" t="s">
        <v>269</v>
      </c>
      <c r="C485">
        <v>48241</v>
      </c>
      <c r="D485" t="s">
        <v>164</v>
      </c>
      <c r="E485">
        <v>327</v>
      </c>
      <c r="F485" t="s">
        <v>73</v>
      </c>
      <c r="G485" t="s">
        <v>72</v>
      </c>
      <c r="H485">
        <v>615</v>
      </c>
      <c r="I485">
        <v>1.0762860990778189</v>
      </c>
      <c r="J485">
        <v>1.024740910346574E-2</v>
      </c>
      <c r="K485">
        <v>0.58495682710647545</v>
      </c>
      <c r="L485">
        <v>2.6388210611843048</v>
      </c>
    </row>
    <row r="486" spans="1:12">
      <c r="A486" t="s">
        <v>317</v>
      </c>
      <c r="B486" t="s">
        <v>411</v>
      </c>
      <c r="C486">
        <v>48243</v>
      </c>
      <c r="D486" t="s">
        <v>164</v>
      </c>
      <c r="E486">
        <v>327</v>
      </c>
      <c r="F486" t="s">
        <v>73</v>
      </c>
      <c r="G486" t="s">
        <v>69</v>
      </c>
      <c r="H486">
        <v>389</v>
      </c>
      <c r="I486">
        <v>7.2571673675983966E-2</v>
      </c>
      <c r="J486">
        <v>1.041450242852273E-2</v>
      </c>
      <c r="K486">
        <v>-0.47387051952822062</v>
      </c>
      <c r="L486">
        <v>0.84357430149112533</v>
      </c>
    </row>
    <row r="487" spans="1:12">
      <c r="A487" t="s">
        <v>317</v>
      </c>
      <c r="B487" t="s">
        <v>411</v>
      </c>
      <c r="C487">
        <v>48243</v>
      </c>
      <c r="D487" t="s">
        <v>164</v>
      </c>
      <c r="E487">
        <v>327</v>
      </c>
      <c r="F487" t="s">
        <v>73</v>
      </c>
      <c r="G487" t="s">
        <v>70</v>
      </c>
      <c r="H487">
        <v>389</v>
      </c>
      <c r="I487">
        <v>0.2048297836743834</v>
      </c>
      <c r="J487">
        <v>1.2891364336792039E-2</v>
      </c>
      <c r="K487">
        <v>-0.47486673704109023</v>
      </c>
      <c r="L487">
        <v>1.0487770549953279</v>
      </c>
    </row>
    <row r="488" spans="1:12">
      <c r="A488" t="s">
        <v>317</v>
      </c>
      <c r="B488" t="s">
        <v>411</v>
      </c>
      <c r="C488">
        <v>48243</v>
      </c>
      <c r="D488" t="s">
        <v>164</v>
      </c>
      <c r="E488">
        <v>327</v>
      </c>
      <c r="F488" t="s">
        <v>73</v>
      </c>
      <c r="G488" t="s">
        <v>71</v>
      </c>
      <c r="H488">
        <v>138</v>
      </c>
      <c r="I488">
        <v>0.30720874110663687</v>
      </c>
      <c r="J488">
        <v>2.0315021763838079E-2</v>
      </c>
      <c r="K488">
        <v>-0.12740918794132189</v>
      </c>
      <c r="L488">
        <v>1.370893344640572</v>
      </c>
    </row>
    <row r="489" spans="1:12">
      <c r="A489" t="s">
        <v>317</v>
      </c>
      <c r="B489" t="s">
        <v>411</v>
      </c>
      <c r="C489">
        <v>48243</v>
      </c>
      <c r="D489" t="s">
        <v>164</v>
      </c>
      <c r="E489">
        <v>327</v>
      </c>
      <c r="F489" t="s">
        <v>73</v>
      </c>
      <c r="G489" t="s">
        <v>72</v>
      </c>
      <c r="H489">
        <v>138</v>
      </c>
      <c r="I489">
        <v>0.48413088563847761</v>
      </c>
      <c r="J489">
        <v>3.0062139885274231E-2</v>
      </c>
      <c r="K489">
        <v>5.8517725312863388E-2</v>
      </c>
      <c r="L489">
        <v>1.8349651820306101</v>
      </c>
    </row>
    <row r="490" spans="1:12">
      <c r="A490" t="s">
        <v>317</v>
      </c>
      <c r="B490" t="s">
        <v>270</v>
      </c>
      <c r="C490">
        <v>48245</v>
      </c>
      <c r="D490" t="s">
        <v>164</v>
      </c>
      <c r="E490">
        <v>327</v>
      </c>
      <c r="F490" t="s">
        <v>73</v>
      </c>
      <c r="G490" t="s">
        <v>69</v>
      </c>
      <c r="H490">
        <v>119</v>
      </c>
      <c r="I490">
        <v>0.90996998738810553</v>
      </c>
      <c r="J490">
        <v>1.9767438065146008E-2</v>
      </c>
      <c r="K490">
        <v>0.54477434060861452</v>
      </c>
      <c r="L490">
        <v>1.802294715279845</v>
      </c>
    </row>
    <row r="491" spans="1:12">
      <c r="A491" t="s">
        <v>317</v>
      </c>
      <c r="B491" t="s">
        <v>270</v>
      </c>
      <c r="C491">
        <v>48245</v>
      </c>
      <c r="D491" t="s">
        <v>164</v>
      </c>
      <c r="E491">
        <v>327</v>
      </c>
      <c r="F491" t="s">
        <v>73</v>
      </c>
      <c r="G491" t="s">
        <v>70</v>
      </c>
      <c r="H491">
        <v>119</v>
      </c>
      <c r="I491">
        <v>1.668560733828192</v>
      </c>
      <c r="J491">
        <v>1.93006471550791E-2</v>
      </c>
      <c r="K491">
        <v>1.3431616368423189</v>
      </c>
      <c r="L491">
        <v>2.399186287688829</v>
      </c>
    </row>
    <row r="492" spans="1:12">
      <c r="A492" t="s">
        <v>317</v>
      </c>
      <c r="B492" t="s">
        <v>270</v>
      </c>
      <c r="C492">
        <v>48245</v>
      </c>
      <c r="D492" t="s">
        <v>164</v>
      </c>
      <c r="E492">
        <v>327</v>
      </c>
      <c r="F492" t="s">
        <v>73</v>
      </c>
      <c r="G492" t="s">
        <v>71</v>
      </c>
      <c r="H492">
        <v>154</v>
      </c>
      <c r="I492">
        <v>0.5591340503818174</v>
      </c>
      <c r="J492">
        <v>1.252720426170752E-2</v>
      </c>
      <c r="K492">
        <v>2.4431589768893841E-2</v>
      </c>
      <c r="L492">
        <v>1.0065433344267389</v>
      </c>
    </row>
    <row r="493" spans="1:12">
      <c r="A493" t="s">
        <v>317</v>
      </c>
      <c r="B493" t="s">
        <v>270</v>
      </c>
      <c r="C493">
        <v>48245</v>
      </c>
      <c r="D493" t="s">
        <v>164</v>
      </c>
      <c r="E493">
        <v>327</v>
      </c>
      <c r="F493" t="s">
        <v>73</v>
      </c>
      <c r="G493" t="s">
        <v>72</v>
      </c>
      <c r="H493">
        <v>154</v>
      </c>
      <c r="I493">
        <v>1.1129002820475431</v>
      </c>
      <c r="J493">
        <v>2.5522610643425529E-2</v>
      </c>
      <c r="K493">
        <v>0.67105624364455596</v>
      </c>
      <c r="L493">
        <v>2.2096977779703808</v>
      </c>
    </row>
    <row r="494" spans="1:12">
      <c r="A494" t="s">
        <v>317</v>
      </c>
      <c r="B494" t="s">
        <v>412</v>
      </c>
      <c r="C494">
        <v>48247</v>
      </c>
      <c r="D494" t="s">
        <v>164</v>
      </c>
      <c r="E494">
        <v>327</v>
      </c>
      <c r="F494" t="s">
        <v>73</v>
      </c>
      <c r="G494" t="s">
        <v>69</v>
      </c>
      <c r="H494">
        <v>249</v>
      </c>
      <c r="I494">
        <v>0.50163180472234614</v>
      </c>
      <c r="J494">
        <v>8.2902843327691648E-3</v>
      </c>
      <c r="K494">
        <v>3.7158325825912511E-2</v>
      </c>
      <c r="L494">
        <v>0.84583005628630104</v>
      </c>
    </row>
    <row r="495" spans="1:12">
      <c r="A495" t="s">
        <v>317</v>
      </c>
      <c r="B495" t="s">
        <v>412</v>
      </c>
      <c r="C495">
        <v>48247</v>
      </c>
      <c r="D495" t="s">
        <v>164</v>
      </c>
      <c r="E495">
        <v>327</v>
      </c>
      <c r="F495" t="s">
        <v>73</v>
      </c>
      <c r="G495" t="s">
        <v>70</v>
      </c>
      <c r="H495">
        <v>249</v>
      </c>
      <c r="I495">
        <v>1.1311172298420651</v>
      </c>
      <c r="J495">
        <v>1.4493539123830321E-2</v>
      </c>
      <c r="K495">
        <v>0.58821858048975584</v>
      </c>
      <c r="L495">
        <v>1.5536221109159629</v>
      </c>
    </row>
    <row r="496" spans="1:12">
      <c r="A496" t="s">
        <v>317</v>
      </c>
      <c r="B496" t="s">
        <v>412</v>
      </c>
      <c r="C496">
        <v>48247</v>
      </c>
      <c r="D496" t="s">
        <v>164</v>
      </c>
      <c r="E496">
        <v>327</v>
      </c>
      <c r="F496" t="s">
        <v>73</v>
      </c>
      <c r="G496" t="s">
        <v>71</v>
      </c>
      <c r="H496">
        <v>334</v>
      </c>
      <c r="I496">
        <v>0.37795913740662851</v>
      </c>
      <c r="J496">
        <v>1.3624813064122471E-2</v>
      </c>
      <c r="K496">
        <v>-0.1163291864006188</v>
      </c>
      <c r="L496">
        <v>1.385303697875184</v>
      </c>
    </row>
    <row r="497" spans="1:12">
      <c r="A497" t="s">
        <v>317</v>
      </c>
      <c r="B497" t="s">
        <v>412</v>
      </c>
      <c r="C497">
        <v>48247</v>
      </c>
      <c r="D497" t="s">
        <v>164</v>
      </c>
      <c r="E497">
        <v>327</v>
      </c>
      <c r="F497" t="s">
        <v>73</v>
      </c>
      <c r="G497" t="s">
        <v>72</v>
      </c>
      <c r="H497">
        <v>334</v>
      </c>
      <c r="I497">
        <v>0.79233482435605984</v>
      </c>
      <c r="J497">
        <v>9.775372203908804E-3</v>
      </c>
      <c r="K497">
        <v>0.35301356549946977</v>
      </c>
      <c r="L497">
        <v>1.3477575371624551</v>
      </c>
    </row>
    <row r="498" spans="1:12">
      <c r="A498" t="s">
        <v>317</v>
      </c>
      <c r="B498" t="s">
        <v>413</v>
      </c>
      <c r="C498">
        <v>48249</v>
      </c>
      <c r="D498" t="s">
        <v>164</v>
      </c>
      <c r="E498">
        <v>327</v>
      </c>
      <c r="F498" t="s">
        <v>73</v>
      </c>
      <c r="G498" t="s">
        <v>69</v>
      </c>
      <c r="H498">
        <v>249</v>
      </c>
      <c r="I498">
        <v>0.50163180472234614</v>
      </c>
      <c r="J498">
        <v>8.2902843327691648E-3</v>
      </c>
      <c r="K498">
        <v>3.7158325825912511E-2</v>
      </c>
      <c r="L498">
        <v>0.84583005628630104</v>
      </c>
    </row>
    <row r="499" spans="1:12">
      <c r="A499" t="s">
        <v>317</v>
      </c>
      <c r="B499" t="s">
        <v>413</v>
      </c>
      <c r="C499">
        <v>48249</v>
      </c>
      <c r="D499" t="s">
        <v>164</v>
      </c>
      <c r="E499">
        <v>327</v>
      </c>
      <c r="F499" t="s">
        <v>73</v>
      </c>
      <c r="G499" t="s">
        <v>70</v>
      </c>
      <c r="H499">
        <v>249</v>
      </c>
      <c r="I499">
        <v>1.1311172298420651</v>
      </c>
      <c r="J499">
        <v>1.4493539123830321E-2</v>
      </c>
      <c r="K499">
        <v>0.58821858048975584</v>
      </c>
      <c r="L499">
        <v>1.5536221109159629</v>
      </c>
    </row>
    <row r="500" spans="1:12">
      <c r="A500" t="s">
        <v>317</v>
      </c>
      <c r="B500" t="s">
        <v>413</v>
      </c>
      <c r="C500">
        <v>48249</v>
      </c>
      <c r="D500" t="s">
        <v>164</v>
      </c>
      <c r="E500">
        <v>327</v>
      </c>
      <c r="F500" t="s">
        <v>73</v>
      </c>
      <c r="G500" t="s">
        <v>71</v>
      </c>
      <c r="H500">
        <v>74</v>
      </c>
      <c r="I500">
        <v>0.2308514153771497</v>
      </c>
      <c r="J500">
        <v>1.429407245718143E-2</v>
      </c>
      <c r="K500">
        <v>-4.8171196355269577E-2</v>
      </c>
      <c r="L500">
        <v>0.73296706692965785</v>
      </c>
    </row>
    <row r="501" spans="1:12">
      <c r="A501" t="s">
        <v>317</v>
      </c>
      <c r="B501" t="s">
        <v>413</v>
      </c>
      <c r="C501">
        <v>48249</v>
      </c>
      <c r="D501" t="s">
        <v>164</v>
      </c>
      <c r="E501">
        <v>327</v>
      </c>
      <c r="F501" t="s">
        <v>73</v>
      </c>
      <c r="G501" t="s">
        <v>72</v>
      </c>
      <c r="H501">
        <v>74</v>
      </c>
      <c r="I501">
        <v>0.76288462986286265</v>
      </c>
      <c r="J501">
        <v>1.058728745493508E-2</v>
      </c>
      <c r="K501">
        <v>0.48837030386044472</v>
      </c>
      <c r="L501">
        <v>1.0887239209896169</v>
      </c>
    </row>
    <row r="502" spans="1:12">
      <c r="A502" t="s">
        <v>317</v>
      </c>
      <c r="B502" t="s">
        <v>311</v>
      </c>
      <c r="C502">
        <v>48251</v>
      </c>
      <c r="D502" t="s">
        <v>164</v>
      </c>
      <c r="E502">
        <v>327</v>
      </c>
      <c r="F502" t="s">
        <v>73</v>
      </c>
      <c r="G502" t="s">
        <v>69</v>
      </c>
      <c r="H502">
        <v>21</v>
      </c>
      <c r="I502">
        <v>1.2028712264717969</v>
      </c>
      <c r="J502">
        <v>7.0475098875897341E-2</v>
      </c>
      <c r="K502">
        <v>0.3568398880663754</v>
      </c>
      <c r="L502">
        <v>1.913210810433341</v>
      </c>
    </row>
    <row r="503" spans="1:12">
      <c r="A503" t="s">
        <v>317</v>
      </c>
      <c r="B503" t="s">
        <v>311</v>
      </c>
      <c r="C503">
        <v>48251</v>
      </c>
      <c r="D503" t="s">
        <v>164</v>
      </c>
      <c r="E503">
        <v>327</v>
      </c>
      <c r="F503" t="s">
        <v>73</v>
      </c>
      <c r="G503" t="s">
        <v>70</v>
      </c>
      <c r="H503">
        <v>21</v>
      </c>
      <c r="I503">
        <v>1.5703282912257071</v>
      </c>
      <c r="J503">
        <v>6.796367415280713E-2</v>
      </c>
      <c r="K503">
        <v>1.006461414272724</v>
      </c>
      <c r="L503">
        <v>2.3381132739999728</v>
      </c>
    </row>
    <row r="504" spans="1:12">
      <c r="A504" t="s">
        <v>317</v>
      </c>
      <c r="B504" t="s">
        <v>311</v>
      </c>
      <c r="C504">
        <v>48251</v>
      </c>
      <c r="D504" t="s">
        <v>164</v>
      </c>
      <c r="E504">
        <v>327</v>
      </c>
      <c r="F504" t="s">
        <v>73</v>
      </c>
      <c r="G504" t="s">
        <v>71</v>
      </c>
      <c r="H504">
        <v>73</v>
      </c>
      <c r="I504">
        <v>0.45957082147236628</v>
      </c>
      <c r="J504">
        <v>2.495640343786126E-2</v>
      </c>
      <c r="K504">
        <v>-1.218310551971361E-2</v>
      </c>
      <c r="L504">
        <v>1.1723403518057709</v>
      </c>
    </row>
    <row r="505" spans="1:12">
      <c r="A505" t="s">
        <v>317</v>
      </c>
      <c r="B505" t="s">
        <v>311</v>
      </c>
      <c r="C505">
        <v>48251</v>
      </c>
      <c r="D505" t="s">
        <v>164</v>
      </c>
      <c r="E505">
        <v>327</v>
      </c>
      <c r="F505" t="s">
        <v>73</v>
      </c>
      <c r="G505" t="s">
        <v>72</v>
      </c>
      <c r="H505">
        <v>73</v>
      </c>
      <c r="I505">
        <v>0.9465651510247346</v>
      </c>
      <c r="J505">
        <v>1.993100070912027E-2</v>
      </c>
      <c r="K505">
        <v>0.59417572980978206</v>
      </c>
      <c r="L505">
        <v>1.3765557325558511</v>
      </c>
    </row>
    <row r="506" spans="1:12">
      <c r="A506" t="s">
        <v>317</v>
      </c>
      <c r="B506" t="s">
        <v>271</v>
      </c>
      <c r="C506">
        <v>48253</v>
      </c>
      <c r="D506" t="s">
        <v>164</v>
      </c>
      <c r="E506">
        <v>327</v>
      </c>
      <c r="F506" t="s">
        <v>73</v>
      </c>
      <c r="G506" t="s">
        <v>69</v>
      </c>
      <c r="H506">
        <v>119</v>
      </c>
      <c r="I506">
        <v>0.39167624014577529</v>
      </c>
      <c r="J506">
        <v>1.061112015714185E-2</v>
      </c>
      <c r="K506">
        <v>5.1308438943748071E-2</v>
      </c>
      <c r="L506">
        <v>0.82080533357996599</v>
      </c>
    </row>
    <row r="507" spans="1:12">
      <c r="A507" t="s">
        <v>317</v>
      </c>
      <c r="B507" t="s">
        <v>271</v>
      </c>
      <c r="C507">
        <v>48253</v>
      </c>
      <c r="D507" t="s">
        <v>164</v>
      </c>
      <c r="E507">
        <v>327</v>
      </c>
      <c r="F507" t="s">
        <v>73</v>
      </c>
      <c r="G507" t="s">
        <v>70</v>
      </c>
      <c r="H507">
        <v>119</v>
      </c>
      <c r="I507">
        <v>0.89850532291485941</v>
      </c>
      <c r="J507">
        <v>1.1294618217382091E-2</v>
      </c>
      <c r="K507">
        <v>0.44629654445262312</v>
      </c>
      <c r="L507">
        <v>1.2169763141791621</v>
      </c>
    </row>
    <row r="508" spans="1:12">
      <c r="A508" t="s">
        <v>317</v>
      </c>
      <c r="B508" t="s">
        <v>271</v>
      </c>
      <c r="C508">
        <v>48253</v>
      </c>
      <c r="D508" t="s">
        <v>164</v>
      </c>
      <c r="E508">
        <v>327</v>
      </c>
      <c r="F508" t="s">
        <v>73</v>
      </c>
      <c r="G508" t="s">
        <v>71</v>
      </c>
      <c r="H508">
        <v>249</v>
      </c>
      <c r="I508">
        <v>0.28856575174867549</v>
      </c>
      <c r="J508">
        <v>1.027968709653059E-2</v>
      </c>
      <c r="K508">
        <v>-0.1224954737954322</v>
      </c>
      <c r="L508">
        <v>1.0352498882124599</v>
      </c>
    </row>
    <row r="509" spans="1:12">
      <c r="A509" t="s">
        <v>317</v>
      </c>
      <c r="B509" t="s">
        <v>271</v>
      </c>
      <c r="C509">
        <v>48253</v>
      </c>
      <c r="D509" t="s">
        <v>164</v>
      </c>
      <c r="E509">
        <v>327</v>
      </c>
      <c r="F509" t="s">
        <v>73</v>
      </c>
      <c r="G509" t="s">
        <v>72</v>
      </c>
      <c r="H509">
        <v>249</v>
      </c>
      <c r="I509">
        <v>0.80677227464604262</v>
      </c>
      <c r="J509">
        <v>1.223728728849135E-2</v>
      </c>
      <c r="K509">
        <v>0.34486932263383507</v>
      </c>
      <c r="L509">
        <v>1.6248826764337869</v>
      </c>
    </row>
    <row r="510" spans="1:12">
      <c r="A510" t="s">
        <v>317</v>
      </c>
      <c r="B510" t="s">
        <v>414</v>
      </c>
      <c r="C510">
        <v>48255</v>
      </c>
      <c r="D510" t="s">
        <v>164</v>
      </c>
      <c r="E510">
        <v>327</v>
      </c>
      <c r="F510" t="s">
        <v>73</v>
      </c>
      <c r="G510" t="s">
        <v>69</v>
      </c>
      <c r="H510">
        <v>109</v>
      </c>
      <c r="I510">
        <v>0.48017549735878262</v>
      </c>
      <c r="J510">
        <v>1.120806873742587E-2</v>
      </c>
      <c r="K510">
        <v>3.7158325825912511E-2</v>
      </c>
      <c r="L510">
        <v>0.78506531460015383</v>
      </c>
    </row>
    <row r="511" spans="1:12">
      <c r="A511" t="s">
        <v>317</v>
      </c>
      <c r="B511" t="s">
        <v>414</v>
      </c>
      <c r="C511">
        <v>48255</v>
      </c>
      <c r="D511" t="s">
        <v>164</v>
      </c>
      <c r="E511">
        <v>327</v>
      </c>
      <c r="F511" t="s">
        <v>73</v>
      </c>
      <c r="G511" t="s">
        <v>70</v>
      </c>
      <c r="H511">
        <v>109</v>
      </c>
      <c r="I511">
        <v>1.024696456664159</v>
      </c>
      <c r="J511">
        <v>1.6256221523708939E-2</v>
      </c>
      <c r="K511">
        <v>0.58821858048975584</v>
      </c>
      <c r="L511">
        <v>1.486739151001168</v>
      </c>
    </row>
    <row r="512" spans="1:12">
      <c r="A512" t="s">
        <v>317</v>
      </c>
      <c r="B512" t="s">
        <v>414</v>
      </c>
      <c r="C512">
        <v>48255</v>
      </c>
      <c r="D512" t="s">
        <v>164</v>
      </c>
      <c r="E512">
        <v>327</v>
      </c>
      <c r="F512" t="s">
        <v>73</v>
      </c>
      <c r="G512" t="s">
        <v>71</v>
      </c>
      <c r="H512">
        <v>68</v>
      </c>
      <c r="I512">
        <v>0.51628953955880696</v>
      </c>
      <c r="J512">
        <v>3.7485570481665002E-2</v>
      </c>
      <c r="K512">
        <v>-6.408788317616525E-4</v>
      </c>
      <c r="L512">
        <v>1.385303697875184</v>
      </c>
    </row>
    <row r="513" spans="1:12">
      <c r="A513" t="s">
        <v>317</v>
      </c>
      <c r="B513" t="s">
        <v>414</v>
      </c>
      <c r="C513">
        <v>48255</v>
      </c>
      <c r="D513" t="s">
        <v>164</v>
      </c>
      <c r="E513">
        <v>327</v>
      </c>
      <c r="F513" t="s">
        <v>73</v>
      </c>
      <c r="G513" t="s">
        <v>72</v>
      </c>
      <c r="H513">
        <v>68</v>
      </c>
      <c r="I513">
        <v>0.84169344253387368</v>
      </c>
      <c r="J513">
        <v>2.1233006895140079E-2</v>
      </c>
      <c r="K513">
        <v>0.42285038319050061</v>
      </c>
      <c r="L513">
        <v>1.2562473168784309</v>
      </c>
    </row>
    <row r="514" spans="1:12">
      <c r="A514" t="s">
        <v>317</v>
      </c>
      <c r="B514" t="s">
        <v>415</v>
      </c>
      <c r="C514">
        <v>48257</v>
      </c>
      <c r="D514" t="s">
        <v>164</v>
      </c>
      <c r="E514">
        <v>327</v>
      </c>
      <c r="F514" t="s">
        <v>73</v>
      </c>
      <c r="G514" t="s">
        <v>69</v>
      </c>
      <c r="H514">
        <v>21</v>
      </c>
      <c r="I514">
        <v>1.2028712264717969</v>
      </c>
      <c r="J514">
        <v>7.0475098875897341E-2</v>
      </c>
      <c r="K514">
        <v>0.3568398880663754</v>
      </c>
      <c r="L514">
        <v>1.913210810433341</v>
      </c>
    </row>
    <row r="515" spans="1:12">
      <c r="A515" t="s">
        <v>317</v>
      </c>
      <c r="B515" t="s">
        <v>415</v>
      </c>
      <c r="C515">
        <v>48257</v>
      </c>
      <c r="D515" t="s">
        <v>164</v>
      </c>
      <c r="E515">
        <v>327</v>
      </c>
      <c r="F515" t="s">
        <v>73</v>
      </c>
      <c r="G515" t="s">
        <v>70</v>
      </c>
      <c r="H515">
        <v>21</v>
      </c>
      <c r="I515">
        <v>1.5703282912257071</v>
      </c>
      <c r="J515">
        <v>6.796367415280713E-2</v>
      </c>
      <c r="K515">
        <v>1.006461414272724</v>
      </c>
      <c r="L515">
        <v>2.3381132739999728</v>
      </c>
    </row>
    <row r="516" spans="1:12">
      <c r="A516" t="s">
        <v>317</v>
      </c>
      <c r="B516" t="s">
        <v>415</v>
      </c>
      <c r="C516">
        <v>48257</v>
      </c>
      <c r="D516" t="s">
        <v>164</v>
      </c>
      <c r="E516">
        <v>327</v>
      </c>
      <c r="F516" t="s">
        <v>73</v>
      </c>
      <c r="G516" t="s">
        <v>71</v>
      </c>
      <c r="H516">
        <v>321</v>
      </c>
      <c r="I516">
        <v>0.5070607270263493</v>
      </c>
      <c r="J516">
        <v>1.204490245418571E-2</v>
      </c>
      <c r="K516">
        <v>-9.0988461837847954E-3</v>
      </c>
      <c r="L516">
        <v>1.3825028540790989</v>
      </c>
    </row>
    <row r="517" spans="1:12">
      <c r="A517" t="s">
        <v>317</v>
      </c>
      <c r="B517" t="s">
        <v>415</v>
      </c>
      <c r="C517">
        <v>48257</v>
      </c>
      <c r="D517" t="s">
        <v>164</v>
      </c>
      <c r="E517">
        <v>327</v>
      </c>
      <c r="F517" t="s">
        <v>73</v>
      </c>
      <c r="G517" t="s">
        <v>72</v>
      </c>
      <c r="H517">
        <v>321</v>
      </c>
      <c r="I517">
        <v>1.0031408388191649</v>
      </c>
      <c r="J517">
        <v>1.191258815570616E-2</v>
      </c>
      <c r="K517">
        <v>0.58580979561874613</v>
      </c>
      <c r="L517">
        <v>1.7519297118688419</v>
      </c>
    </row>
    <row r="518" spans="1:12">
      <c r="A518" t="s">
        <v>317</v>
      </c>
      <c r="B518" t="s">
        <v>416</v>
      </c>
      <c r="C518">
        <v>48259</v>
      </c>
      <c r="D518" t="s">
        <v>164</v>
      </c>
      <c r="E518">
        <v>327</v>
      </c>
      <c r="F518" t="s">
        <v>73</v>
      </c>
      <c r="G518" t="s">
        <v>69</v>
      </c>
      <c r="H518">
        <v>249</v>
      </c>
      <c r="I518">
        <v>0.50163180472234614</v>
      </c>
      <c r="J518">
        <v>8.2902843327691648E-3</v>
      </c>
      <c r="K518">
        <v>3.7158325825912511E-2</v>
      </c>
      <c r="L518">
        <v>0.84583005628630104</v>
      </c>
    </row>
    <row r="519" spans="1:12">
      <c r="A519" t="s">
        <v>317</v>
      </c>
      <c r="B519" t="s">
        <v>416</v>
      </c>
      <c r="C519">
        <v>48259</v>
      </c>
      <c r="D519" t="s">
        <v>164</v>
      </c>
      <c r="E519">
        <v>327</v>
      </c>
      <c r="F519" t="s">
        <v>73</v>
      </c>
      <c r="G519" t="s">
        <v>70</v>
      </c>
      <c r="H519">
        <v>249</v>
      </c>
      <c r="I519">
        <v>1.1311172298420651</v>
      </c>
      <c r="J519">
        <v>1.4493539123830321E-2</v>
      </c>
      <c r="K519">
        <v>0.58821858048975584</v>
      </c>
      <c r="L519">
        <v>1.5536221109159629</v>
      </c>
    </row>
    <row r="520" spans="1:12">
      <c r="A520" t="s">
        <v>317</v>
      </c>
      <c r="B520" t="s">
        <v>416</v>
      </c>
      <c r="C520">
        <v>48259</v>
      </c>
      <c r="D520" t="s">
        <v>164</v>
      </c>
      <c r="E520">
        <v>327</v>
      </c>
      <c r="F520" t="s">
        <v>73</v>
      </c>
      <c r="G520" t="s">
        <v>71</v>
      </c>
      <c r="H520">
        <v>334</v>
      </c>
      <c r="I520">
        <v>0.37795913740662851</v>
      </c>
      <c r="J520">
        <v>1.3624813064122471E-2</v>
      </c>
      <c r="K520">
        <v>-0.1163291864006188</v>
      </c>
      <c r="L520">
        <v>1.385303697875184</v>
      </c>
    </row>
    <row r="521" spans="1:12">
      <c r="A521" t="s">
        <v>317</v>
      </c>
      <c r="B521" t="s">
        <v>416</v>
      </c>
      <c r="C521">
        <v>48259</v>
      </c>
      <c r="D521" t="s">
        <v>164</v>
      </c>
      <c r="E521">
        <v>327</v>
      </c>
      <c r="F521" t="s">
        <v>73</v>
      </c>
      <c r="G521" t="s">
        <v>72</v>
      </c>
      <c r="H521">
        <v>334</v>
      </c>
      <c r="I521">
        <v>0.79233482435605984</v>
      </c>
      <c r="J521">
        <v>9.775372203908804E-3</v>
      </c>
      <c r="K521">
        <v>0.35301356549946977</v>
      </c>
      <c r="L521">
        <v>1.3477575371624551</v>
      </c>
    </row>
    <row r="522" spans="1:12">
      <c r="A522" t="s">
        <v>317</v>
      </c>
      <c r="B522" t="s">
        <v>417</v>
      </c>
      <c r="C522">
        <v>48261</v>
      </c>
      <c r="D522" t="s">
        <v>164</v>
      </c>
      <c r="E522">
        <v>327</v>
      </c>
      <c r="F522" t="s">
        <v>73</v>
      </c>
      <c r="G522" t="s">
        <v>69</v>
      </c>
      <c r="H522">
        <v>249</v>
      </c>
      <c r="I522">
        <v>0.50163180472234614</v>
      </c>
      <c r="J522">
        <v>8.2902843327691648E-3</v>
      </c>
      <c r="K522">
        <v>3.7158325825912511E-2</v>
      </c>
      <c r="L522">
        <v>0.84583005628630104</v>
      </c>
    </row>
    <row r="523" spans="1:12">
      <c r="A523" t="s">
        <v>317</v>
      </c>
      <c r="B523" t="s">
        <v>417</v>
      </c>
      <c r="C523">
        <v>48261</v>
      </c>
      <c r="D523" t="s">
        <v>164</v>
      </c>
      <c r="E523">
        <v>327</v>
      </c>
      <c r="F523" t="s">
        <v>73</v>
      </c>
      <c r="G523" t="s">
        <v>70</v>
      </c>
      <c r="H523">
        <v>249</v>
      </c>
      <c r="I523">
        <v>1.1311172298420651</v>
      </c>
      <c r="J523">
        <v>1.4493539123830321E-2</v>
      </c>
      <c r="K523">
        <v>0.58821858048975584</v>
      </c>
      <c r="L523">
        <v>1.5536221109159629</v>
      </c>
    </row>
    <row r="524" spans="1:12">
      <c r="A524" t="s">
        <v>317</v>
      </c>
      <c r="B524" t="s">
        <v>417</v>
      </c>
      <c r="C524">
        <v>48261</v>
      </c>
      <c r="D524" t="s">
        <v>164</v>
      </c>
      <c r="E524">
        <v>327</v>
      </c>
      <c r="F524" t="s">
        <v>73</v>
      </c>
      <c r="G524" t="s">
        <v>71</v>
      </c>
      <c r="H524">
        <v>74</v>
      </c>
      <c r="I524">
        <v>0.2308514153771497</v>
      </c>
      <c r="J524">
        <v>1.429407245718143E-2</v>
      </c>
      <c r="K524">
        <v>-4.8171196355269577E-2</v>
      </c>
      <c r="L524">
        <v>0.73296706692965785</v>
      </c>
    </row>
    <row r="525" spans="1:12">
      <c r="A525" t="s">
        <v>317</v>
      </c>
      <c r="B525" t="s">
        <v>417</v>
      </c>
      <c r="C525">
        <v>48261</v>
      </c>
      <c r="D525" t="s">
        <v>164</v>
      </c>
      <c r="E525">
        <v>327</v>
      </c>
      <c r="F525" t="s">
        <v>73</v>
      </c>
      <c r="G525" t="s">
        <v>72</v>
      </c>
      <c r="H525">
        <v>74</v>
      </c>
      <c r="I525">
        <v>0.76288462986286265</v>
      </c>
      <c r="J525">
        <v>1.058728745493508E-2</v>
      </c>
      <c r="K525">
        <v>0.48837030386044472</v>
      </c>
      <c r="L525">
        <v>1.0887239209896169</v>
      </c>
    </row>
    <row r="526" spans="1:12">
      <c r="A526" t="s">
        <v>317</v>
      </c>
      <c r="B526" t="s">
        <v>256</v>
      </c>
      <c r="C526">
        <v>48263</v>
      </c>
      <c r="D526" t="s">
        <v>164</v>
      </c>
      <c r="E526">
        <v>327</v>
      </c>
      <c r="F526" t="s">
        <v>73</v>
      </c>
      <c r="G526" t="s">
        <v>69</v>
      </c>
      <c r="H526">
        <v>109</v>
      </c>
      <c r="I526">
        <v>0.38770003913411072</v>
      </c>
      <c r="J526">
        <v>6.592890641670901E-3</v>
      </c>
      <c r="K526">
        <v>0.13151234889985119</v>
      </c>
      <c r="L526">
        <v>0.61978208968703663</v>
      </c>
    </row>
    <row r="527" spans="1:12">
      <c r="A527" t="s">
        <v>317</v>
      </c>
      <c r="B527" t="s">
        <v>256</v>
      </c>
      <c r="C527">
        <v>48263</v>
      </c>
      <c r="D527" t="s">
        <v>164</v>
      </c>
      <c r="E527">
        <v>327</v>
      </c>
      <c r="F527" t="s">
        <v>73</v>
      </c>
      <c r="G527" t="s">
        <v>70</v>
      </c>
      <c r="H527">
        <v>109</v>
      </c>
      <c r="I527">
        <v>0.89976426981639823</v>
      </c>
      <c r="J527">
        <v>9.8514729080094038E-3</v>
      </c>
      <c r="K527">
        <v>0.49505537319171983</v>
      </c>
      <c r="L527">
        <v>1.250391638480451</v>
      </c>
    </row>
    <row r="528" spans="1:12">
      <c r="A528" t="s">
        <v>317</v>
      </c>
      <c r="B528" t="s">
        <v>256</v>
      </c>
      <c r="C528">
        <v>48263</v>
      </c>
      <c r="D528" t="s">
        <v>164</v>
      </c>
      <c r="E528">
        <v>327</v>
      </c>
      <c r="F528" t="s">
        <v>73</v>
      </c>
      <c r="G528" t="s">
        <v>71</v>
      </c>
      <c r="H528">
        <v>185</v>
      </c>
      <c r="I528">
        <v>0.22298897159814651</v>
      </c>
      <c r="J528">
        <v>9.1106681542688292E-3</v>
      </c>
      <c r="K528">
        <v>-8.7329276576973095E-3</v>
      </c>
      <c r="L528">
        <v>0.68817007199107438</v>
      </c>
    </row>
    <row r="529" spans="1:12">
      <c r="A529" t="s">
        <v>317</v>
      </c>
      <c r="B529" t="s">
        <v>256</v>
      </c>
      <c r="C529">
        <v>48263</v>
      </c>
      <c r="D529" t="s">
        <v>164</v>
      </c>
      <c r="E529">
        <v>327</v>
      </c>
      <c r="F529" t="s">
        <v>73</v>
      </c>
      <c r="G529" t="s">
        <v>72</v>
      </c>
      <c r="H529">
        <v>185</v>
      </c>
      <c r="I529">
        <v>0.63313099784362803</v>
      </c>
      <c r="J529">
        <v>1.115294804621075E-2</v>
      </c>
      <c r="K529">
        <v>0.36447829660114911</v>
      </c>
      <c r="L529">
        <v>1.1033250185404631</v>
      </c>
    </row>
    <row r="530" spans="1:12">
      <c r="A530" t="s">
        <v>317</v>
      </c>
      <c r="B530" t="s">
        <v>418</v>
      </c>
      <c r="C530">
        <v>48265</v>
      </c>
      <c r="D530" t="s">
        <v>164</v>
      </c>
      <c r="E530">
        <v>327</v>
      </c>
      <c r="F530" t="s">
        <v>73</v>
      </c>
      <c r="G530" t="s">
        <v>69</v>
      </c>
      <c r="H530">
        <v>249</v>
      </c>
      <c r="I530">
        <v>0.50163180472234614</v>
      </c>
      <c r="J530">
        <v>8.2902843327691648E-3</v>
      </c>
      <c r="K530">
        <v>3.7158325825912511E-2</v>
      </c>
      <c r="L530">
        <v>0.84583005628630104</v>
      </c>
    </row>
    <row r="531" spans="1:12">
      <c r="A531" t="s">
        <v>317</v>
      </c>
      <c r="B531" t="s">
        <v>418</v>
      </c>
      <c r="C531">
        <v>48265</v>
      </c>
      <c r="D531" t="s">
        <v>164</v>
      </c>
      <c r="E531">
        <v>327</v>
      </c>
      <c r="F531" t="s">
        <v>73</v>
      </c>
      <c r="G531" t="s">
        <v>70</v>
      </c>
      <c r="H531">
        <v>249</v>
      </c>
      <c r="I531">
        <v>1.1311172298420651</v>
      </c>
      <c r="J531">
        <v>1.4493539123830321E-2</v>
      </c>
      <c r="K531">
        <v>0.58821858048975584</v>
      </c>
      <c r="L531">
        <v>1.5536221109159629</v>
      </c>
    </row>
    <row r="532" spans="1:12">
      <c r="A532" t="s">
        <v>317</v>
      </c>
      <c r="B532" t="s">
        <v>418</v>
      </c>
      <c r="C532">
        <v>48265</v>
      </c>
      <c r="D532" t="s">
        <v>164</v>
      </c>
      <c r="E532">
        <v>327</v>
      </c>
      <c r="F532" t="s">
        <v>73</v>
      </c>
      <c r="G532" t="s">
        <v>71</v>
      </c>
      <c r="H532">
        <v>334</v>
      </c>
      <c r="I532">
        <v>0.37795913740662851</v>
      </c>
      <c r="J532">
        <v>1.3624813064122471E-2</v>
      </c>
      <c r="K532">
        <v>-0.1163291864006188</v>
      </c>
      <c r="L532">
        <v>1.385303697875184</v>
      </c>
    </row>
    <row r="533" spans="1:12">
      <c r="A533" t="s">
        <v>317</v>
      </c>
      <c r="B533" t="s">
        <v>418</v>
      </c>
      <c r="C533">
        <v>48265</v>
      </c>
      <c r="D533" t="s">
        <v>164</v>
      </c>
      <c r="E533">
        <v>327</v>
      </c>
      <c r="F533" t="s">
        <v>73</v>
      </c>
      <c r="G533" t="s">
        <v>72</v>
      </c>
      <c r="H533">
        <v>334</v>
      </c>
      <c r="I533">
        <v>0.79233482435605984</v>
      </c>
      <c r="J533">
        <v>9.775372203908804E-3</v>
      </c>
      <c r="K533">
        <v>0.35301356549946977</v>
      </c>
      <c r="L533">
        <v>1.3477575371624551</v>
      </c>
    </row>
    <row r="534" spans="1:12">
      <c r="A534" t="s">
        <v>317</v>
      </c>
      <c r="B534" t="s">
        <v>419</v>
      </c>
      <c r="C534">
        <v>48267</v>
      </c>
      <c r="D534" t="s">
        <v>164</v>
      </c>
      <c r="E534">
        <v>327</v>
      </c>
      <c r="F534" t="s">
        <v>73</v>
      </c>
      <c r="G534" t="s">
        <v>69</v>
      </c>
      <c r="H534">
        <v>249</v>
      </c>
      <c r="I534">
        <v>0.50163180472234614</v>
      </c>
      <c r="J534">
        <v>8.2902843327691648E-3</v>
      </c>
      <c r="K534">
        <v>3.7158325825912511E-2</v>
      </c>
      <c r="L534">
        <v>0.84583005628630104</v>
      </c>
    </row>
    <row r="535" spans="1:12">
      <c r="A535" t="s">
        <v>317</v>
      </c>
      <c r="B535" t="s">
        <v>419</v>
      </c>
      <c r="C535">
        <v>48267</v>
      </c>
      <c r="D535" t="s">
        <v>164</v>
      </c>
      <c r="E535">
        <v>327</v>
      </c>
      <c r="F535" t="s">
        <v>73</v>
      </c>
      <c r="G535" t="s">
        <v>70</v>
      </c>
      <c r="H535">
        <v>249</v>
      </c>
      <c r="I535">
        <v>1.1311172298420651</v>
      </c>
      <c r="J535">
        <v>1.4493539123830321E-2</v>
      </c>
      <c r="K535">
        <v>0.58821858048975584</v>
      </c>
      <c r="L535">
        <v>1.5536221109159629</v>
      </c>
    </row>
    <row r="536" spans="1:12">
      <c r="A536" t="s">
        <v>317</v>
      </c>
      <c r="B536" t="s">
        <v>419</v>
      </c>
      <c r="C536">
        <v>48267</v>
      </c>
      <c r="D536" t="s">
        <v>164</v>
      </c>
      <c r="E536">
        <v>327</v>
      </c>
      <c r="F536" t="s">
        <v>73</v>
      </c>
      <c r="G536" t="s">
        <v>71</v>
      </c>
      <c r="H536">
        <v>29</v>
      </c>
      <c r="I536">
        <v>0.54492643868432722</v>
      </c>
      <c r="J536">
        <v>3.9359337761992873E-2</v>
      </c>
      <c r="K536">
        <v>0.20457211386475729</v>
      </c>
      <c r="L536">
        <v>0.99066397085212898</v>
      </c>
    </row>
    <row r="537" spans="1:12">
      <c r="A537" t="s">
        <v>317</v>
      </c>
      <c r="B537" t="s">
        <v>419</v>
      </c>
      <c r="C537">
        <v>48267</v>
      </c>
      <c r="D537" t="s">
        <v>164</v>
      </c>
      <c r="E537">
        <v>327</v>
      </c>
      <c r="F537" t="s">
        <v>73</v>
      </c>
      <c r="G537" t="s">
        <v>72</v>
      </c>
      <c r="H537">
        <v>29</v>
      </c>
      <c r="I537">
        <v>0.89709573420816247</v>
      </c>
      <c r="J537">
        <v>3.6674080379459781E-2</v>
      </c>
      <c r="K537">
        <v>0.55747029002946025</v>
      </c>
      <c r="L537">
        <v>1.3477575371624551</v>
      </c>
    </row>
    <row r="538" spans="1:12">
      <c r="A538" t="s">
        <v>317</v>
      </c>
      <c r="B538" t="s">
        <v>420</v>
      </c>
      <c r="C538">
        <v>48269</v>
      </c>
      <c r="D538" t="s">
        <v>164</v>
      </c>
      <c r="E538">
        <v>327</v>
      </c>
      <c r="F538" t="s">
        <v>73</v>
      </c>
      <c r="G538" t="s">
        <v>69</v>
      </c>
      <c r="H538">
        <v>109</v>
      </c>
      <c r="I538">
        <v>0.38770003913411072</v>
      </c>
      <c r="J538">
        <v>6.592890641670901E-3</v>
      </c>
      <c r="K538">
        <v>0.13151234889985119</v>
      </c>
      <c r="L538">
        <v>0.61978208968703663</v>
      </c>
    </row>
    <row r="539" spans="1:12">
      <c r="A539" t="s">
        <v>317</v>
      </c>
      <c r="B539" t="s">
        <v>420</v>
      </c>
      <c r="C539">
        <v>48269</v>
      </c>
      <c r="D539" t="s">
        <v>164</v>
      </c>
      <c r="E539">
        <v>327</v>
      </c>
      <c r="F539" t="s">
        <v>73</v>
      </c>
      <c r="G539" t="s">
        <v>70</v>
      </c>
      <c r="H539">
        <v>109</v>
      </c>
      <c r="I539">
        <v>0.89976426981639823</v>
      </c>
      <c r="J539">
        <v>9.8514729080094038E-3</v>
      </c>
      <c r="K539">
        <v>0.49505537319171983</v>
      </c>
      <c r="L539">
        <v>1.250391638480451</v>
      </c>
    </row>
    <row r="540" spans="1:12">
      <c r="A540" t="s">
        <v>317</v>
      </c>
      <c r="B540" t="s">
        <v>420</v>
      </c>
      <c r="C540">
        <v>48269</v>
      </c>
      <c r="D540" t="s">
        <v>164</v>
      </c>
      <c r="E540">
        <v>327</v>
      </c>
      <c r="F540" t="s">
        <v>73</v>
      </c>
      <c r="G540" t="s">
        <v>71</v>
      </c>
      <c r="H540">
        <v>185</v>
      </c>
      <c r="I540">
        <v>0.22298897159814651</v>
      </c>
      <c r="J540">
        <v>9.1106681542688292E-3</v>
      </c>
      <c r="K540">
        <v>-8.7329276576973095E-3</v>
      </c>
      <c r="L540">
        <v>0.68817007199107438</v>
      </c>
    </row>
    <row r="541" spans="1:12">
      <c r="A541" t="s">
        <v>317</v>
      </c>
      <c r="B541" t="s">
        <v>420</v>
      </c>
      <c r="C541">
        <v>48269</v>
      </c>
      <c r="D541" t="s">
        <v>164</v>
      </c>
      <c r="E541">
        <v>327</v>
      </c>
      <c r="F541" t="s">
        <v>73</v>
      </c>
      <c r="G541" t="s">
        <v>72</v>
      </c>
      <c r="H541">
        <v>185</v>
      </c>
      <c r="I541">
        <v>0.63313099784362803</v>
      </c>
      <c r="J541">
        <v>1.115294804621075E-2</v>
      </c>
      <c r="K541">
        <v>0.36447829660114911</v>
      </c>
      <c r="L541">
        <v>1.1033250185404631</v>
      </c>
    </row>
    <row r="542" spans="1:12">
      <c r="A542" t="s">
        <v>317</v>
      </c>
      <c r="B542" t="s">
        <v>421</v>
      </c>
      <c r="C542">
        <v>48271</v>
      </c>
      <c r="D542" t="s">
        <v>164</v>
      </c>
      <c r="E542">
        <v>327</v>
      </c>
      <c r="F542" t="s">
        <v>73</v>
      </c>
      <c r="G542" t="s">
        <v>69</v>
      </c>
      <c r="H542">
        <v>249</v>
      </c>
      <c r="I542">
        <v>0.50163180472234614</v>
      </c>
      <c r="J542">
        <v>8.2902843327691648E-3</v>
      </c>
      <c r="K542">
        <v>3.7158325825912511E-2</v>
      </c>
      <c r="L542">
        <v>0.84583005628630104</v>
      </c>
    </row>
    <row r="543" spans="1:12">
      <c r="A543" t="s">
        <v>317</v>
      </c>
      <c r="B543" t="s">
        <v>421</v>
      </c>
      <c r="C543">
        <v>48271</v>
      </c>
      <c r="D543" t="s">
        <v>164</v>
      </c>
      <c r="E543">
        <v>327</v>
      </c>
      <c r="F543" t="s">
        <v>73</v>
      </c>
      <c r="G543" t="s">
        <v>70</v>
      </c>
      <c r="H543">
        <v>249</v>
      </c>
      <c r="I543">
        <v>1.1311172298420651</v>
      </c>
      <c r="J543">
        <v>1.4493539123830321E-2</v>
      </c>
      <c r="K543">
        <v>0.58821858048975584</v>
      </c>
      <c r="L543">
        <v>1.5536221109159629</v>
      </c>
    </row>
    <row r="544" spans="1:12">
      <c r="A544" t="s">
        <v>317</v>
      </c>
      <c r="B544" t="s">
        <v>421</v>
      </c>
      <c r="C544">
        <v>48271</v>
      </c>
      <c r="D544" t="s">
        <v>164</v>
      </c>
      <c r="E544">
        <v>327</v>
      </c>
      <c r="F544" t="s">
        <v>73</v>
      </c>
      <c r="G544" t="s">
        <v>71</v>
      </c>
      <c r="H544">
        <v>334</v>
      </c>
      <c r="I544">
        <v>0.37795913740662851</v>
      </c>
      <c r="J544">
        <v>1.3624813064122471E-2</v>
      </c>
      <c r="K544">
        <v>-0.1163291864006188</v>
      </c>
      <c r="L544">
        <v>1.385303697875184</v>
      </c>
    </row>
    <row r="545" spans="1:12">
      <c r="A545" t="s">
        <v>317</v>
      </c>
      <c r="B545" t="s">
        <v>421</v>
      </c>
      <c r="C545">
        <v>48271</v>
      </c>
      <c r="D545" t="s">
        <v>164</v>
      </c>
      <c r="E545">
        <v>327</v>
      </c>
      <c r="F545" t="s">
        <v>73</v>
      </c>
      <c r="G545" t="s">
        <v>72</v>
      </c>
      <c r="H545">
        <v>334</v>
      </c>
      <c r="I545">
        <v>0.79233482435605984</v>
      </c>
      <c r="J545">
        <v>9.775372203908804E-3</v>
      </c>
      <c r="K545">
        <v>0.35301356549946977</v>
      </c>
      <c r="L545">
        <v>1.3477575371624551</v>
      </c>
    </row>
    <row r="546" spans="1:12">
      <c r="A546" t="s">
        <v>317</v>
      </c>
      <c r="B546" t="s">
        <v>422</v>
      </c>
      <c r="C546">
        <v>48273</v>
      </c>
      <c r="D546" t="s">
        <v>164</v>
      </c>
      <c r="E546">
        <v>327</v>
      </c>
      <c r="F546" t="s">
        <v>73</v>
      </c>
      <c r="G546" t="s">
        <v>69</v>
      </c>
      <c r="H546">
        <v>249</v>
      </c>
      <c r="I546">
        <v>0.50163180472234614</v>
      </c>
      <c r="J546">
        <v>8.2902843327691648E-3</v>
      </c>
      <c r="K546">
        <v>3.7158325825912511E-2</v>
      </c>
      <c r="L546">
        <v>0.84583005628630104</v>
      </c>
    </row>
    <row r="547" spans="1:12">
      <c r="A547" t="s">
        <v>317</v>
      </c>
      <c r="B547" t="s">
        <v>422</v>
      </c>
      <c r="C547">
        <v>48273</v>
      </c>
      <c r="D547" t="s">
        <v>164</v>
      </c>
      <c r="E547">
        <v>327</v>
      </c>
      <c r="F547" t="s">
        <v>73</v>
      </c>
      <c r="G547" t="s">
        <v>70</v>
      </c>
      <c r="H547">
        <v>249</v>
      </c>
      <c r="I547">
        <v>1.1311172298420651</v>
      </c>
      <c r="J547">
        <v>1.4493539123830321E-2</v>
      </c>
      <c r="K547">
        <v>0.58821858048975584</v>
      </c>
      <c r="L547">
        <v>1.5536221109159629</v>
      </c>
    </row>
    <row r="548" spans="1:12">
      <c r="A548" t="s">
        <v>317</v>
      </c>
      <c r="B548" t="s">
        <v>422</v>
      </c>
      <c r="C548">
        <v>48273</v>
      </c>
      <c r="D548" t="s">
        <v>164</v>
      </c>
      <c r="E548">
        <v>327</v>
      </c>
      <c r="F548" t="s">
        <v>73</v>
      </c>
      <c r="G548" t="s">
        <v>71</v>
      </c>
      <c r="H548">
        <v>74</v>
      </c>
      <c r="I548">
        <v>0.2308514153771497</v>
      </c>
      <c r="J548">
        <v>1.429407245718143E-2</v>
      </c>
      <c r="K548">
        <v>-4.8171196355269577E-2</v>
      </c>
      <c r="L548">
        <v>0.73296706692965785</v>
      </c>
    </row>
    <row r="549" spans="1:12">
      <c r="A549" t="s">
        <v>317</v>
      </c>
      <c r="B549" t="s">
        <v>422</v>
      </c>
      <c r="C549">
        <v>48273</v>
      </c>
      <c r="D549" t="s">
        <v>164</v>
      </c>
      <c r="E549">
        <v>327</v>
      </c>
      <c r="F549" t="s">
        <v>73</v>
      </c>
      <c r="G549" t="s">
        <v>72</v>
      </c>
      <c r="H549">
        <v>74</v>
      </c>
      <c r="I549">
        <v>0.76288462986286265</v>
      </c>
      <c r="J549">
        <v>1.058728745493508E-2</v>
      </c>
      <c r="K549">
        <v>0.48837030386044472</v>
      </c>
      <c r="L549">
        <v>1.0887239209896169</v>
      </c>
    </row>
    <row r="550" spans="1:12">
      <c r="A550" t="s">
        <v>317</v>
      </c>
      <c r="B550" t="s">
        <v>260</v>
      </c>
      <c r="C550">
        <v>48275</v>
      </c>
      <c r="D550" t="s">
        <v>164</v>
      </c>
      <c r="E550">
        <v>327</v>
      </c>
      <c r="F550" t="s">
        <v>73</v>
      </c>
      <c r="G550" t="s">
        <v>69</v>
      </c>
      <c r="H550">
        <v>119</v>
      </c>
      <c r="I550">
        <v>0.39167624014577529</v>
      </c>
      <c r="J550">
        <v>1.061112015714185E-2</v>
      </c>
      <c r="K550">
        <v>5.1308438943748071E-2</v>
      </c>
      <c r="L550">
        <v>0.82080533357996599</v>
      </c>
    </row>
    <row r="551" spans="1:12">
      <c r="A551" t="s">
        <v>317</v>
      </c>
      <c r="B551" t="s">
        <v>260</v>
      </c>
      <c r="C551">
        <v>48275</v>
      </c>
      <c r="D551" t="s">
        <v>164</v>
      </c>
      <c r="E551">
        <v>327</v>
      </c>
      <c r="F551" t="s">
        <v>73</v>
      </c>
      <c r="G551" t="s">
        <v>70</v>
      </c>
      <c r="H551">
        <v>119</v>
      </c>
      <c r="I551">
        <v>0.89850532291485941</v>
      </c>
      <c r="J551">
        <v>1.1294618217382091E-2</v>
      </c>
      <c r="K551">
        <v>0.44629654445262312</v>
      </c>
      <c r="L551">
        <v>1.2169763141791621</v>
      </c>
    </row>
    <row r="552" spans="1:12">
      <c r="A552" t="s">
        <v>317</v>
      </c>
      <c r="B552" t="s">
        <v>260</v>
      </c>
      <c r="C552">
        <v>48275</v>
      </c>
      <c r="D552" t="s">
        <v>164</v>
      </c>
      <c r="E552">
        <v>327</v>
      </c>
      <c r="F552" t="s">
        <v>73</v>
      </c>
      <c r="G552" t="s">
        <v>71</v>
      </c>
      <c r="H552">
        <v>249</v>
      </c>
      <c r="I552">
        <v>0.28856575174867549</v>
      </c>
      <c r="J552">
        <v>1.027968709653059E-2</v>
      </c>
      <c r="K552">
        <v>-0.1224954737954322</v>
      </c>
      <c r="L552">
        <v>1.0352498882124599</v>
      </c>
    </row>
    <row r="553" spans="1:12">
      <c r="A553" t="s">
        <v>317</v>
      </c>
      <c r="B553" t="s">
        <v>260</v>
      </c>
      <c r="C553">
        <v>48275</v>
      </c>
      <c r="D553" t="s">
        <v>164</v>
      </c>
      <c r="E553">
        <v>327</v>
      </c>
      <c r="F553" t="s">
        <v>73</v>
      </c>
      <c r="G553" t="s">
        <v>72</v>
      </c>
      <c r="H553">
        <v>249</v>
      </c>
      <c r="I553">
        <v>0.80677227464604262</v>
      </c>
      <c r="J553">
        <v>1.223728728849135E-2</v>
      </c>
      <c r="K553">
        <v>0.34486932263383507</v>
      </c>
      <c r="L553">
        <v>1.6248826764337869</v>
      </c>
    </row>
    <row r="554" spans="1:12">
      <c r="A554" t="s">
        <v>317</v>
      </c>
      <c r="B554" t="s">
        <v>423</v>
      </c>
      <c r="C554">
        <v>48283</v>
      </c>
      <c r="D554" t="s">
        <v>164</v>
      </c>
      <c r="E554">
        <v>327</v>
      </c>
      <c r="F554" t="s">
        <v>73</v>
      </c>
      <c r="G554" t="s">
        <v>69</v>
      </c>
      <c r="H554">
        <v>249</v>
      </c>
      <c r="I554">
        <v>0.50163180472234614</v>
      </c>
      <c r="J554">
        <v>8.2902843327691648E-3</v>
      </c>
      <c r="K554">
        <v>3.7158325825912511E-2</v>
      </c>
      <c r="L554">
        <v>0.84583005628630104</v>
      </c>
    </row>
    <row r="555" spans="1:12">
      <c r="A555" t="s">
        <v>317</v>
      </c>
      <c r="B555" t="s">
        <v>423</v>
      </c>
      <c r="C555">
        <v>48283</v>
      </c>
      <c r="D555" t="s">
        <v>164</v>
      </c>
      <c r="E555">
        <v>327</v>
      </c>
      <c r="F555" t="s">
        <v>73</v>
      </c>
      <c r="G555" t="s">
        <v>70</v>
      </c>
      <c r="H555">
        <v>249</v>
      </c>
      <c r="I555">
        <v>1.1311172298420651</v>
      </c>
      <c r="J555">
        <v>1.4493539123830321E-2</v>
      </c>
      <c r="K555">
        <v>0.58821858048975584</v>
      </c>
      <c r="L555">
        <v>1.5536221109159629</v>
      </c>
    </row>
    <row r="556" spans="1:12">
      <c r="A556" t="s">
        <v>317</v>
      </c>
      <c r="B556" t="s">
        <v>423</v>
      </c>
      <c r="C556">
        <v>48283</v>
      </c>
      <c r="D556" t="s">
        <v>164</v>
      </c>
      <c r="E556">
        <v>327</v>
      </c>
      <c r="F556" t="s">
        <v>73</v>
      </c>
      <c r="G556" t="s">
        <v>71</v>
      </c>
      <c r="H556">
        <v>334</v>
      </c>
      <c r="I556">
        <v>0.37795913740662851</v>
      </c>
      <c r="J556">
        <v>1.3624813064122471E-2</v>
      </c>
      <c r="K556">
        <v>-0.1163291864006188</v>
      </c>
      <c r="L556">
        <v>1.385303697875184</v>
      </c>
    </row>
    <row r="557" spans="1:12">
      <c r="A557" t="s">
        <v>317</v>
      </c>
      <c r="B557" t="s">
        <v>423</v>
      </c>
      <c r="C557">
        <v>48283</v>
      </c>
      <c r="D557" t="s">
        <v>164</v>
      </c>
      <c r="E557">
        <v>327</v>
      </c>
      <c r="F557" t="s">
        <v>73</v>
      </c>
      <c r="G557" t="s">
        <v>72</v>
      </c>
      <c r="H557">
        <v>334</v>
      </c>
      <c r="I557">
        <v>0.79233482435605984</v>
      </c>
      <c r="J557">
        <v>9.775372203908804E-3</v>
      </c>
      <c r="K557">
        <v>0.35301356549946977</v>
      </c>
      <c r="L557">
        <v>1.3477575371624551</v>
      </c>
    </row>
    <row r="558" spans="1:12">
      <c r="A558" t="s">
        <v>317</v>
      </c>
      <c r="B558" t="s">
        <v>272</v>
      </c>
      <c r="C558">
        <v>48277</v>
      </c>
      <c r="D558" t="s">
        <v>164</v>
      </c>
      <c r="E558">
        <v>327</v>
      </c>
      <c r="F558" t="s">
        <v>73</v>
      </c>
      <c r="G558" t="s">
        <v>69</v>
      </c>
      <c r="H558">
        <v>21</v>
      </c>
      <c r="I558">
        <v>1.2028712264717969</v>
      </c>
      <c r="J558">
        <v>7.0475098875897341E-2</v>
      </c>
      <c r="K558">
        <v>0.3568398880663754</v>
      </c>
      <c r="L558">
        <v>1.913210810433341</v>
      </c>
    </row>
    <row r="559" spans="1:12">
      <c r="A559" t="s">
        <v>317</v>
      </c>
      <c r="B559" t="s">
        <v>272</v>
      </c>
      <c r="C559">
        <v>48277</v>
      </c>
      <c r="D559" t="s">
        <v>164</v>
      </c>
      <c r="E559">
        <v>327</v>
      </c>
      <c r="F559" t="s">
        <v>73</v>
      </c>
      <c r="G559" t="s">
        <v>70</v>
      </c>
      <c r="H559">
        <v>21</v>
      </c>
      <c r="I559">
        <v>1.5703282912257071</v>
      </c>
      <c r="J559">
        <v>6.796367415280713E-2</v>
      </c>
      <c r="K559">
        <v>1.006461414272724</v>
      </c>
      <c r="L559">
        <v>2.3381132739999728</v>
      </c>
    </row>
    <row r="560" spans="1:12">
      <c r="A560" t="s">
        <v>317</v>
      </c>
      <c r="B560" t="s">
        <v>272</v>
      </c>
      <c r="C560">
        <v>48277</v>
      </c>
      <c r="D560" t="s">
        <v>164</v>
      </c>
      <c r="E560">
        <v>327</v>
      </c>
      <c r="F560" t="s">
        <v>73</v>
      </c>
      <c r="G560" t="s">
        <v>71</v>
      </c>
      <c r="H560">
        <v>321</v>
      </c>
      <c r="I560">
        <v>0.5070607270263493</v>
      </c>
      <c r="J560">
        <v>1.204490245418571E-2</v>
      </c>
      <c r="K560">
        <v>-9.0988461837847954E-3</v>
      </c>
      <c r="L560">
        <v>1.3825028540790989</v>
      </c>
    </row>
    <row r="561" spans="1:12">
      <c r="A561" t="s">
        <v>317</v>
      </c>
      <c r="B561" t="s">
        <v>272</v>
      </c>
      <c r="C561">
        <v>48277</v>
      </c>
      <c r="D561" t="s">
        <v>164</v>
      </c>
      <c r="E561">
        <v>327</v>
      </c>
      <c r="F561" t="s">
        <v>73</v>
      </c>
      <c r="G561" t="s">
        <v>72</v>
      </c>
      <c r="H561">
        <v>321</v>
      </c>
      <c r="I561">
        <v>1.0031408388191649</v>
      </c>
      <c r="J561">
        <v>1.191258815570616E-2</v>
      </c>
      <c r="K561">
        <v>0.58580979561874613</v>
      </c>
      <c r="L561">
        <v>1.7519297118688419</v>
      </c>
    </row>
    <row r="562" spans="1:12">
      <c r="A562" t="s">
        <v>317</v>
      </c>
      <c r="B562" t="s">
        <v>424</v>
      </c>
      <c r="C562">
        <v>48279</v>
      </c>
      <c r="D562" t="s">
        <v>164</v>
      </c>
      <c r="E562">
        <v>327</v>
      </c>
      <c r="F562" t="s">
        <v>73</v>
      </c>
      <c r="G562" t="s">
        <v>69</v>
      </c>
      <c r="H562">
        <v>195</v>
      </c>
      <c r="I562">
        <v>0.37422898384814102</v>
      </c>
      <c r="J562">
        <v>5.9469967657121026E-3</v>
      </c>
      <c r="K562">
        <v>0.14106576448854441</v>
      </c>
      <c r="L562">
        <v>0.69766760043726073</v>
      </c>
    </row>
    <row r="563" spans="1:12">
      <c r="A563" t="s">
        <v>317</v>
      </c>
      <c r="B563" t="s">
        <v>424</v>
      </c>
      <c r="C563">
        <v>48279</v>
      </c>
      <c r="D563" t="s">
        <v>164</v>
      </c>
      <c r="E563">
        <v>327</v>
      </c>
      <c r="F563" t="s">
        <v>73</v>
      </c>
      <c r="G563" t="s">
        <v>70</v>
      </c>
      <c r="H563">
        <v>195</v>
      </c>
      <c r="I563">
        <v>0.71474010176245384</v>
      </c>
      <c r="J563">
        <v>7.6528002189304584E-3</v>
      </c>
      <c r="K563">
        <v>0.40695537600120979</v>
      </c>
      <c r="L563">
        <v>1.088855515064711</v>
      </c>
    </row>
    <row r="564" spans="1:12">
      <c r="A564" t="s">
        <v>317</v>
      </c>
      <c r="B564" t="s">
        <v>424</v>
      </c>
      <c r="C564">
        <v>48279</v>
      </c>
      <c r="D564" t="s">
        <v>164</v>
      </c>
      <c r="E564">
        <v>327</v>
      </c>
      <c r="F564" t="s">
        <v>73</v>
      </c>
      <c r="G564" t="s">
        <v>71</v>
      </c>
      <c r="H564">
        <v>190</v>
      </c>
      <c r="I564">
        <v>0.34724154877535168</v>
      </c>
      <c r="J564">
        <v>1.8493527781304059E-2</v>
      </c>
      <c r="K564">
        <v>-4.8621539075525189E-2</v>
      </c>
      <c r="L564">
        <v>1.1806377439511631</v>
      </c>
    </row>
    <row r="565" spans="1:12">
      <c r="A565" t="s">
        <v>317</v>
      </c>
      <c r="B565" t="s">
        <v>424</v>
      </c>
      <c r="C565">
        <v>48279</v>
      </c>
      <c r="D565" t="s">
        <v>164</v>
      </c>
      <c r="E565">
        <v>327</v>
      </c>
      <c r="F565" t="s">
        <v>73</v>
      </c>
      <c r="G565" t="s">
        <v>72</v>
      </c>
      <c r="H565">
        <v>190</v>
      </c>
      <c r="I565">
        <v>0.46221373107610819</v>
      </c>
      <c r="J565">
        <v>1.198588796891684E-2</v>
      </c>
      <c r="K565">
        <v>0.26024746631079398</v>
      </c>
      <c r="L565">
        <v>1.022195420159989</v>
      </c>
    </row>
    <row r="566" spans="1:12">
      <c r="A566" t="s">
        <v>317</v>
      </c>
      <c r="B566" t="s">
        <v>425</v>
      </c>
      <c r="C566">
        <v>48281</v>
      </c>
      <c r="D566" t="s">
        <v>164</v>
      </c>
      <c r="E566">
        <v>327</v>
      </c>
      <c r="F566" t="s">
        <v>73</v>
      </c>
      <c r="G566" t="s">
        <v>69</v>
      </c>
      <c r="H566">
        <v>21</v>
      </c>
      <c r="I566">
        <v>1.2028712264717969</v>
      </c>
      <c r="J566">
        <v>7.0475098875897341E-2</v>
      </c>
      <c r="K566">
        <v>0.3568398880663754</v>
      </c>
      <c r="L566">
        <v>1.913210810433341</v>
      </c>
    </row>
    <row r="567" spans="1:12">
      <c r="A567" t="s">
        <v>317</v>
      </c>
      <c r="B567" t="s">
        <v>425</v>
      </c>
      <c r="C567">
        <v>48281</v>
      </c>
      <c r="D567" t="s">
        <v>164</v>
      </c>
      <c r="E567">
        <v>327</v>
      </c>
      <c r="F567" t="s">
        <v>73</v>
      </c>
      <c r="G567" t="s">
        <v>70</v>
      </c>
      <c r="H567">
        <v>21</v>
      </c>
      <c r="I567">
        <v>1.5703282912257071</v>
      </c>
      <c r="J567">
        <v>6.796367415280713E-2</v>
      </c>
      <c r="K567">
        <v>1.006461414272724</v>
      </c>
      <c r="L567">
        <v>2.3381132739999728</v>
      </c>
    </row>
    <row r="568" spans="1:12">
      <c r="A568" t="s">
        <v>317</v>
      </c>
      <c r="B568" t="s">
        <v>425</v>
      </c>
      <c r="C568">
        <v>48281</v>
      </c>
      <c r="D568" t="s">
        <v>164</v>
      </c>
      <c r="E568">
        <v>327</v>
      </c>
      <c r="F568" t="s">
        <v>73</v>
      </c>
      <c r="G568" t="s">
        <v>71</v>
      </c>
      <c r="H568">
        <v>73</v>
      </c>
      <c r="I568">
        <v>0.45957082147236628</v>
      </c>
      <c r="J568">
        <v>2.495640343786126E-2</v>
      </c>
      <c r="K568">
        <v>-1.218310551971361E-2</v>
      </c>
      <c r="L568">
        <v>1.1723403518057709</v>
      </c>
    </row>
    <row r="569" spans="1:12">
      <c r="A569" t="s">
        <v>317</v>
      </c>
      <c r="B569" t="s">
        <v>425</v>
      </c>
      <c r="C569">
        <v>48281</v>
      </c>
      <c r="D569" t="s">
        <v>164</v>
      </c>
      <c r="E569">
        <v>327</v>
      </c>
      <c r="F569" t="s">
        <v>73</v>
      </c>
      <c r="G569" t="s">
        <v>72</v>
      </c>
      <c r="H569">
        <v>73</v>
      </c>
      <c r="I569">
        <v>0.9465651510247346</v>
      </c>
      <c r="J569">
        <v>1.993100070912027E-2</v>
      </c>
      <c r="K569">
        <v>0.59417572980978206</v>
      </c>
      <c r="L569">
        <v>1.3765557325558511</v>
      </c>
    </row>
    <row r="570" spans="1:12">
      <c r="A570" t="s">
        <v>317</v>
      </c>
      <c r="B570" t="s">
        <v>426</v>
      </c>
      <c r="C570">
        <v>48285</v>
      </c>
      <c r="D570" t="s">
        <v>164</v>
      </c>
      <c r="E570">
        <v>327</v>
      </c>
      <c r="F570" t="s">
        <v>73</v>
      </c>
      <c r="G570" t="s">
        <v>69</v>
      </c>
      <c r="H570">
        <v>21</v>
      </c>
      <c r="I570">
        <v>1.2028712264717969</v>
      </c>
      <c r="J570">
        <v>7.0475098875897341E-2</v>
      </c>
      <c r="K570">
        <v>0.3568398880663754</v>
      </c>
      <c r="L570">
        <v>1.913210810433341</v>
      </c>
    </row>
    <row r="571" spans="1:12">
      <c r="A571" t="s">
        <v>317</v>
      </c>
      <c r="B571" t="s">
        <v>426</v>
      </c>
      <c r="C571">
        <v>48285</v>
      </c>
      <c r="D571" t="s">
        <v>164</v>
      </c>
      <c r="E571">
        <v>327</v>
      </c>
      <c r="F571" t="s">
        <v>73</v>
      </c>
      <c r="G571" t="s">
        <v>70</v>
      </c>
      <c r="H571">
        <v>21</v>
      </c>
      <c r="I571">
        <v>1.5703282912257071</v>
      </c>
      <c r="J571">
        <v>6.796367415280713E-2</v>
      </c>
      <c r="K571">
        <v>1.006461414272724</v>
      </c>
      <c r="L571">
        <v>2.3381132739999728</v>
      </c>
    </row>
    <row r="572" spans="1:12">
      <c r="A572" t="s">
        <v>317</v>
      </c>
      <c r="B572" t="s">
        <v>426</v>
      </c>
      <c r="C572">
        <v>48285</v>
      </c>
      <c r="D572" t="s">
        <v>164</v>
      </c>
      <c r="E572">
        <v>327</v>
      </c>
      <c r="F572" t="s">
        <v>73</v>
      </c>
      <c r="G572" t="s">
        <v>71</v>
      </c>
      <c r="H572">
        <v>477</v>
      </c>
      <c r="I572">
        <v>0.4764232249007152</v>
      </c>
      <c r="J572">
        <v>9.9338725103477136E-3</v>
      </c>
      <c r="K572">
        <v>-4.4904023491906787E-2</v>
      </c>
      <c r="L572">
        <v>1.3825028540790989</v>
      </c>
    </row>
    <row r="573" spans="1:12">
      <c r="A573" t="s">
        <v>317</v>
      </c>
      <c r="B573" t="s">
        <v>426</v>
      </c>
      <c r="C573">
        <v>48285</v>
      </c>
      <c r="D573" t="s">
        <v>164</v>
      </c>
      <c r="E573">
        <v>327</v>
      </c>
      <c r="F573" t="s">
        <v>73</v>
      </c>
      <c r="G573" t="s">
        <v>72</v>
      </c>
      <c r="H573">
        <v>477</v>
      </c>
      <c r="I573">
        <v>0.97927032230006195</v>
      </c>
      <c r="J573">
        <v>9.9392533718464602E-3</v>
      </c>
      <c r="K573">
        <v>0.44388432536746891</v>
      </c>
      <c r="L573">
        <v>1.7519297118688419</v>
      </c>
    </row>
    <row r="574" spans="1:12">
      <c r="A574" t="s">
        <v>317</v>
      </c>
      <c r="B574" t="s">
        <v>273</v>
      </c>
      <c r="C574">
        <v>48287</v>
      </c>
      <c r="D574" t="s">
        <v>164</v>
      </c>
      <c r="E574">
        <v>327</v>
      </c>
      <c r="F574" t="s">
        <v>73</v>
      </c>
      <c r="G574" t="s">
        <v>69</v>
      </c>
      <c r="H574">
        <v>21</v>
      </c>
      <c r="I574">
        <v>1.2028712264717969</v>
      </c>
      <c r="J574">
        <v>7.0475098875897341E-2</v>
      </c>
      <c r="K574">
        <v>0.3568398880663754</v>
      </c>
      <c r="L574">
        <v>1.913210810433341</v>
      </c>
    </row>
    <row r="575" spans="1:12">
      <c r="A575" t="s">
        <v>317</v>
      </c>
      <c r="B575" t="s">
        <v>273</v>
      </c>
      <c r="C575">
        <v>48287</v>
      </c>
      <c r="D575" t="s">
        <v>164</v>
      </c>
      <c r="E575">
        <v>327</v>
      </c>
      <c r="F575" t="s">
        <v>73</v>
      </c>
      <c r="G575" t="s">
        <v>70</v>
      </c>
      <c r="H575">
        <v>21</v>
      </c>
      <c r="I575">
        <v>1.5703282912257071</v>
      </c>
      <c r="J575">
        <v>6.796367415280713E-2</v>
      </c>
      <c r="K575">
        <v>1.006461414272724</v>
      </c>
      <c r="L575">
        <v>2.3381132739999728</v>
      </c>
    </row>
    <row r="576" spans="1:12">
      <c r="A576" t="s">
        <v>317</v>
      </c>
      <c r="B576" t="s">
        <v>273</v>
      </c>
      <c r="C576">
        <v>48287</v>
      </c>
      <c r="D576" t="s">
        <v>164</v>
      </c>
      <c r="E576">
        <v>327</v>
      </c>
      <c r="F576" t="s">
        <v>73</v>
      </c>
      <c r="G576" t="s">
        <v>71</v>
      </c>
      <c r="H576">
        <v>22</v>
      </c>
      <c r="I576">
        <v>0.51080189350021754</v>
      </c>
      <c r="J576">
        <v>3.687668239344255E-2</v>
      </c>
      <c r="K576">
        <v>-4.4904023491906787E-2</v>
      </c>
      <c r="L576">
        <v>0.81121606868860341</v>
      </c>
    </row>
    <row r="577" spans="1:12">
      <c r="A577" t="s">
        <v>317</v>
      </c>
      <c r="B577" t="s">
        <v>273</v>
      </c>
      <c r="C577">
        <v>48287</v>
      </c>
      <c r="D577" t="s">
        <v>164</v>
      </c>
      <c r="E577">
        <v>327</v>
      </c>
      <c r="F577" t="s">
        <v>73</v>
      </c>
      <c r="G577" t="s">
        <v>72</v>
      </c>
      <c r="H577">
        <v>22</v>
      </c>
      <c r="I577">
        <v>1.1035640682627239</v>
      </c>
      <c r="J577">
        <v>5.3550434244337523E-2</v>
      </c>
      <c r="K577">
        <v>0.44388432536746891</v>
      </c>
      <c r="L577">
        <v>1.6578433196205791</v>
      </c>
    </row>
    <row r="578" spans="1:12">
      <c r="A578" t="s">
        <v>317</v>
      </c>
      <c r="B578" t="s">
        <v>427</v>
      </c>
      <c r="C578">
        <v>48289</v>
      </c>
      <c r="D578" t="s">
        <v>164</v>
      </c>
      <c r="E578">
        <v>327</v>
      </c>
      <c r="F578" t="s">
        <v>73</v>
      </c>
      <c r="G578" t="s">
        <v>69</v>
      </c>
      <c r="H578">
        <v>21</v>
      </c>
      <c r="I578">
        <v>1.2028712264717969</v>
      </c>
      <c r="J578">
        <v>7.0475098875897341E-2</v>
      </c>
      <c r="K578">
        <v>0.3568398880663754</v>
      </c>
      <c r="L578">
        <v>1.913210810433341</v>
      </c>
    </row>
    <row r="579" spans="1:12">
      <c r="A579" t="s">
        <v>317</v>
      </c>
      <c r="B579" t="s">
        <v>427</v>
      </c>
      <c r="C579">
        <v>48289</v>
      </c>
      <c r="D579" t="s">
        <v>164</v>
      </c>
      <c r="E579">
        <v>327</v>
      </c>
      <c r="F579" t="s">
        <v>73</v>
      </c>
      <c r="G579" t="s">
        <v>70</v>
      </c>
      <c r="H579">
        <v>21</v>
      </c>
      <c r="I579">
        <v>1.5703282912257071</v>
      </c>
      <c r="J579">
        <v>6.796367415280713E-2</v>
      </c>
      <c r="K579">
        <v>1.006461414272724</v>
      </c>
      <c r="L579">
        <v>2.3381132739999728</v>
      </c>
    </row>
    <row r="580" spans="1:12">
      <c r="A580" t="s">
        <v>317</v>
      </c>
      <c r="B580" t="s">
        <v>427</v>
      </c>
      <c r="C580">
        <v>48289</v>
      </c>
      <c r="D580" t="s">
        <v>164</v>
      </c>
      <c r="E580">
        <v>327</v>
      </c>
      <c r="F580" t="s">
        <v>73</v>
      </c>
      <c r="G580" t="s">
        <v>71</v>
      </c>
      <c r="H580">
        <v>22</v>
      </c>
      <c r="I580">
        <v>0.51080189350021754</v>
      </c>
      <c r="J580">
        <v>3.687668239344255E-2</v>
      </c>
      <c r="K580">
        <v>-4.4904023491906787E-2</v>
      </c>
      <c r="L580">
        <v>0.81121606868860341</v>
      </c>
    </row>
    <row r="581" spans="1:12">
      <c r="A581" t="s">
        <v>317</v>
      </c>
      <c r="B581" t="s">
        <v>427</v>
      </c>
      <c r="C581">
        <v>48289</v>
      </c>
      <c r="D581" t="s">
        <v>164</v>
      </c>
      <c r="E581">
        <v>327</v>
      </c>
      <c r="F581" t="s">
        <v>73</v>
      </c>
      <c r="G581" t="s">
        <v>72</v>
      </c>
      <c r="H581">
        <v>22</v>
      </c>
      <c r="I581">
        <v>1.1035640682627239</v>
      </c>
      <c r="J581">
        <v>5.3550434244337523E-2</v>
      </c>
      <c r="K581">
        <v>0.44388432536746891</v>
      </c>
      <c r="L581">
        <v>1.6578433196205791</v>
      </c>
    </row>
    <row r="582" spans="1:12">
      <c r="A582" t="s">
        <v>317</v>
      </c>
      <c r="B582" t="s">
        <v>281</v>
      </c>
      <c r="C582">
        <v>48291</v>
      </c>
      <c r="D582" t="s">
        <v>164</v>
      </c>
      <c r="E582">
        <v>327</v>
      </c>
      <c r="F582" t="s">
        <v>73</v>
      </c>
      <c r="G582" t="s">
        <v>69</v>
      </c>
      <c r="H582">
        <v>554</v>
      </c>
      <c r="I582">
        <v>0.75553757129178667</v>
      </c>
      <c r="J582">
        <v>7.5123843175159731E-3</v>
      </c>
      <c r="K582">
        <v>0.31517696169235643</v>
      </c>
      <c r="L582">
        <v>1.802294715279845</v>
      </c>
    </row>
    <row r="583" spans="1:12">
      <c r="A583" t="s">
        <v>317</v>
      </c>
      <c r="B583" t="s">
        <v>281</v>
      </c>
      <c r="C583">
        <v>48291</v>
      </c>
      <c r="D583" t="s">
        <v>164</v>
      </c>
      <c r="E583">
        <v>327</v>
      </c>
      <c r="F583" t="s">
        <v>73</v>
      </c>
      <c r="G583" t="s">
        <v>70</v>
      </c>
      <c r="H583">
        <v>554</v>
      </c>
      <c r="I583">
        <v>1.3825463892980621</v>
      </c>
      <c r="J583">
        <v>8.7318319871588848E-3</v>
      </c>
      <c r="K583">
        <v>1.039709216178802</v>
      </c>
      <c r="L583">
        <v>2.399186287688829</v>
      </c>
    </row>
    <row r="584" spans="1:12">
      <c r="A584" t="s">
        <v>317</v>
      </c>
      <c r="B584" t="s">
        <v>281</v>
      </c>
      <c r="C584">
        <v>48291</v>
      </c>
      <c r="D584" t="s">
        <v>164</v>
      </c>
      <c r="E584">
        <v>327</v>
      </c>
      <c r="F584" t="s">
        <v>73</v>
      </c>
      <c r="G584" t="s">
        <v>71</v>
      </c>
      <c r="H584">
        <v>457</v>
      </c>
      <c r="I584">
        <v>0.51714257045852574</v>
      </c>
      <c r="J584">
        <v>7.4080111053861182E-3</v>
      </c>
      <c r="K584">
        <v>-2.499290823542305E-2</v>
      </c>
      <c r="L584">
        <v>1.049909636547377</v>
      </c>
    </row>
    <row r="585" spans="1:12">
      <c r="A585" t="s">
        <v>317</v>
      </c>
      <c r="B585" t="s">
        <v>281</v>
      </c>
      <c r="C585">
        <v>48291</v>
      </c>
      <c r="D585" t="s">
        <v>164</v>
      </c>
      <c r="E585">
        <v>327</v>
      </c>
      <c r="F585" t="s">
        <v>73</v>
      </c>
      <c r="G585" t="s">
        <v>72</v>
      </c>
      <c r="H585">
        <v>457</v>
      </c>
      <c r="I585">
        <v>1.050142877206568</v>
      </c>
      <c r="J585">
        <v>1.0917645017520961E-2</v>
      </c>
      <c r="K585">
        <v>0.55038031382304253</v>
      </c>
      <c r="L585">
        <v>2.2096977779703808</v>
      </c>
    </row>
    <row r="586" spans="1:12">
      <c r="A586" t="s">
        <v>317</v>
      </c>
      <c r="B586" t="s">
        <v>428</v>
      </c>
      <c r="C586">
        <v>48293</v>
      </c>
      <c r="D586" t="s">
        <v>164</v>
      </c>
      <c r="E586">
        <v>327</v>
      </c>
      <c r="F586" t="s">
        <v>73</v>
      </c>
      <c r="G586" t="s">
        <v>69</v>
      </c>
      <c r="H586">
        <v>21</v>
      </c>
      <c r="I586">
        <v>1.2028712264717969</v>
      </c>
      <c r="J586">
        <v>7.0475098875897341E-2</v>
      </c>
      <c r="K586">
        <v>0.3568398880663754</v>
      </c>
      <c r="L586">
        <v>1.913210810433341</v>
      </c>
    </row>
    <row r="587" spans="1:12">
      <c r="A587" t="s">
        <v>317</v>
      </c>
      <c r="B587" t="s">
        <v>428</v>
      </c>
      <c r="C587">
        <v>48293</v>
      </c>
      <c r="D587" t="s">
        <v>164</v>
      </c>
      <c r="E587">
        <v>327</v>
      </c>
      <c r="F587" t="s">
        <v>73</v>
      </c>
      <c r="G587" t="s">
        <v>70</v>
      </c>
      <c r="H587">
        <v>21</v>
      </c>
      <c r="I587">
        <v>1.5703282912257071</v>
      </c>
      <c r="J587">
        <v>6.796367415280713E-2</v>
      </c>
      <c r="K587">
        <v>1.006461414272724</v>
      </c>
      <c r="L587">
        <v>2.3381132739999728</v>
      </c>
    </row>
    <row r="588" spans="1:12">
      <c r="A588" t="s">
        <v>317</v>
      </c>
      <c r="B588" t="s">
        <v>428</v>
      </c>
      <c r="C588">
        <v>48293</v>
      </c>
      <c r="D588" t="s">
        <v>164</v>
      </c>
      <c r="E588">
        <v>327</v>
      </c>
      <c r="F588" t="s">
        <v>73</v>
      </c>
      <c r="G588" t="s">
        <v>71</v>
      </c>
      <c r="H588">
        <v>321</v>
      </c>
      <c r="I588">
        <v>0.5070607270263493</v>
      </c>
      <c r="J588">
        <v>1.204490245418571E-2</v>
      </c>
      <c r="K588">
        <v>-9.0988461837847954E-3</v>
      </c>
      <c r="L588">
        <v>1.3825028540790989</v>
      </c>
    </row>
    <row r="589" spans="1:12">
      <c r="A589" t="s">
        <v>317</v>
      </c>
      <c r="B589" t="s">
        <v>428</v>
      </c>
      <c r="C589">
        <v>48293</v>
      </c>
      <c r="D589" t="s">
        <v>164</v>
      </c>
      <c r="E589">
        <v>327</v>
      </c>
      <c r="F589" t="s">
        <v>73</v>
      </c>
      <c r="G589" t="s">
        <v>72</v>
      </c>
      <c r="H589">
        <v>321</v>
      </c>
      <c r="I589">
        <v>1.0031408388191649</v>
      </c>
      <c r="J589">
        <v>1.191258815570616E-2</v>
      </c>
      <c r="K589">
        <v>0.58580979561874613</v>
      </c>
      <c r="L589">
        <v>1.7519297118688419</v>
      </c>
    </row>
    <row r="590" spans="1:12">
      <c r="A590" t="s">
        <v>317</v>
      </c>
      <c r="B590" t="s">
        <v>429</v>
      </c>
      <c r="C590">
        <v>48295</v>
      </c>
      <c r="D590" t="s">
        <v>164</v>
      </c>
      <c r="E590">
        <v>327</v>
      </c>
      <c r="F590" t="s">
        <v>73</v>
      </c>
      <c r="G590" t="s">
        <v>69</v>
      </c>
      <c r="H590">
        <v>1435</v>
      </c>
      <c r="I590">
        <v>0.64761051372504108</v>
      </c>
      <c r="J590">
        <v>7.4008763260709444E-3</v>
      </c>
      <c r="K590">
        <v>1.0815872011384731E-2</v>
      </c>
      <c r="L590">
        <v>1.5299790394740711</v>
      </c>
    </row>
    <row r="591" spans="1:12">
      <c r="A591" t="s">
        <v>317</v>
      </c>
      <c r="B591" t="s">
        <v>429</v>
      </c>
      <c r="C591">
        <v>48295</v>
      </c>
      <c r="D591" t="s">
        <v>164</v>
      </c>
      <c r="E591">
        <v>327</v>
      </c>
      <c r="F591" t="s">
        <v>73</v>
      </c>
      <c r="G591" t="s">
        <v>70</v>
      </c>
      <c r="H591">
        <v>1435</v>
      </c>
      <c r="I591">
        <v>1.0898423930420871</v>
      </c>
      <c r="J591">
        <v>8.7428103354156364E-3</v>
      </c>
      <c r="K591">
        <v>0.25182988921271732</v>
      </c>
      <c r="L591">
        <v>1.9752034105294121</v>
      </c>
    </row>
    <row r="592" spans="1:12">
      <c r="A592" t="s">
        <v>317</v>
      </c>
      <c r="B592" t="s">
        <v>429</v>
      </c>
      <c r="C592">
        <v>48295</v>
      </c>
      <c r="D592" t="s">
        <v>164</v>
      </c>
      <c r="E592">
        <v>327</v>
      </c>
      <c r="F592" t="s">
        <v>73</v>
      </c>
      <c r="G592" t="s">
        <v>71</v>
      </c>
      <c r="H592">
        <v>65</v>
      </c>
      <c r="I592">
        <v>0.60060460045049646</v>
      </c>
      <c r="J592">
        <v>4.1341832791634607E-2</v>
      </c>
      <c r="K592">
        <v>-6.5313684587937723E-2</v>
      </c>
      <c r="L592">
        <v>1.6338283790163031</v>
      </c>
    </row>
    <row r="593" spans="1:12">
      <c r="A593" t="s">
        <v>317</v>
      </c>
      <c r="B593" t="s">
        <v>429</v>
      </c>
      <c r="C593">
        <v>48295</v>
      </c>
      <c r="D593" t="s">
        <v>164</v>
      </c>
      <c r="E593">
        <v>327</v>
      </c>
      <c r="F593" t="s">
        <v>73</v>
      </c>
      <c r="G593" t="s">
        <v>72</v>
      </c>
      <c r="H593">
        <v>65</v>
      </c>
      <c r="I593">
        <v>0.92428264481328426</v>
      </c>
      <c r="J593">
        <v>3.0944275982561699E-2</v>
      </c>
      <c r="K593">
        <v>0.27200063392289481</v>
      </c>
      <c r="L593">
        <v>1.521337652216733</v>
      </c>
    </row>
    <row r="594" spans="1:12">
      <c r="A594" t="s">
        <v>317</v>
      </c>
      <c r="B594" t="s">
        <v>430</v>
      </c>
      <c r="C594">
        <v>48297</v>
      </c>
      <c r="D594" t="s">
        <v>164</v>
      </c>
      <c r="E594">
        <v>327</v>
      </c>
      <c r="F594" t="s">
        <v>73</v>
      </c>
      <c r="G594" t="s">
        <v>69</v>
      </c>
      <c r="H594">
        <v>249</v>
      </c>
      <c r="I594">
        <v>0.50163180472234614</v>
      </c>
      <c r="J594">
        <v>8.2902843327691648E-3</v>
      </c>
      <c r="K594">
        <v>3.7158325825912511E-2</v>
      </c>
      <c r="L594">
        <v>0.84583005628630104</v>
      </c>
    </row>
    <row r="595" spans="1:12">
      <c r="A595" t="s">
        <v>317</v>
      </c>
      <c r="B595" t="s">
        <v>430</v>
      </c>
      <c r="C595">
        <v>48297</v>
      </c>
      <c r="D595" t="s">
        <v>164</v>
      </c>
      <c r="E595">
        <v>327</v>
      </c>
      <c r="F595" t="s">
        <v>73</v>
      </c>
      <c r="G595" t="s">
        <v>70</v>
      </c>
      <c r="H595">
        <v>249</v>
      </c>
      <c r="I595">
        <v>1.1311172298420651</v>
      </c>
      <c r="J595">
        <v>1.4493539123830321E-2</v>
      </c>
      <c r="K595">
        <v>0.58821858048975584</v>
      </c>
      <c r="L595">
        <v>1.5536221109159629</v>
      </c>
    </row>
    <row r="596" spans="1:12">
      <c r="A596" t="s">
        <v>317</v>
      </c>
      <c r="B596" t="s">
        <v>430</v>
      </c>
      <c r="C596">
        <v>48297</v>
      </c>
      <c r="D596" t="s">
        <v>164</v>
      </c>
      <c r="E596">
        <v>327</v>
      </c>
      <c r="F596" t="s">
        <v>73</v>
      </c>
      <c r="G596" t="s">
        <v>71</v>
      </c>
      <c r="H596">
        <v>334</v>
      </c>
      <c r="I596">
        <v>0.37795913740662851</v>
      </c>
      <c r="J596">
        <v>1.3624813064122471E-2</v>
      </c>
      <c r="K596">
        <v>-0.1163291864006188</v>
      </c>
      <c r="L596">
        <v>1.385303697875184</v>
      </c>
    </row>
    <row r="597" spans="1:12">
      <c r="A597" t="s">
        <v>317</v>
      </c>
      <c r="B597" t="s">
        <v>430</v>
      </c>
      <c r="C597">
        <v>48297</v>
      </c>
      <c r="D597" t="s">
        <v>164</v>
      </c>
      <c r="E597">
        <v>327</v>
      </c>
      <c r="F597" t="s">
        <v>73</v>
      </c>
      <c r="G597" t="s">
        <v>72</v>
      </c>
      <c r="H597">
        <v>334</v>
      </c>
      <c r="I597">
        <v>0.79233482435605984</v>
      </c>
      <c r="J597">
        <v>9.775372203908804E-3</v>
      </c>
      <c r="K597">
        <v>0.35301356549946977</v>
      </c>
      <c r="L597">
        <v>1.3477575371624551</v>
      </c>
    </row>
    <row r="598" spans="1:12">
      <c r="A598" t="s">
        <v>317</v>
      </c>
      <c r="B598" t="s">
        <v>431</v>
      </c>
      <c r="C598">
        <v>48299</v>
      </c>
      <c r="D598" t="s">
        <v>164</v>
      </c>
      <c r="E598">
        <v>327</v>
      </c>
      <c r="F598" t="s">
        <v>73</v>
      </c>
      <c r="G598" t="s">
        <v>69</v>
      </c>
      <c r="H598">
        <v>249</v>
      </c>
      <c r="I598">
        <v>0.50163180472234614</v>
      </c>
      <c r="J598">
        <v>8.2902843327691648E-3</v>
      </c>
      <c r="K598">
        <v>3.7158325825912511E-2</v>
      </c>
      <c r="L598">
        <v>0.84583005628630104</v>
      </c>
    </row>
    <row r="599" spans="1:12">
      <c r="A599" t="s">
        <v>317</v>
      </c>
      <c r="B599" t="s">
        <v>431</v>
      </c>
      <c r="C599">
        <v>48299</v>
      </c>
      <c r="D599" t="s">
        <v>164</v>
      </c>
      <c r="E599">
        <v>327</v>
      </c>
      <c r="F599" t="s">
        <v>73</v>
      </c>
      <c r="G599" t="s">
        <v>70</v>
      </c>
      <c r="H599">
        <v>249</v>
      </c>
      <c r="I599">
        <v>1.1311172298420651</v>
      </c>
      <c r="J599">
        <v>1.4493539123830321E-2</v>
      </c>
      <c r="K599">
        <v>0.58821858048975584</v>
      </c>
      <c r="L599">
        <v>1.5536221109159629</v>
      </c>
    </row>
    <row r="600" spans="1:12">
      <c r="A600" t="s">
        <v>317</v>
      </c>
      <c r="B600" t="s">
        <v>431</v>
      </c>
      <c r="C600">
        <v>48299</v>
      </c>
      <c r="D600" t="s">
        <v>164</v>
      </c>
      <c r="E600">
        <v>327</v>
      </c>
      <c r="F600" t="s">
        <v>73</v>
      </c>
      <c r="G600" t="s">
        <v>71</v>
      </c>
      <c r="H600">
        <v>334</v>
      </c>
      <c r="I600">
        <v>0.37795913740662851</v>
      </c>
      <c r="J600">
        <v>1.3624813064122471E-2</v>
      </c>
      <c r="K600">
        <v>-0.1163291864006188</v>
      </c>
      <c r="L600">
        <v>1.385303697875184</v>
      </c>
    </row>
    <row r="601" spans="1:12">
      <c r="A601" t="s">
        <v>317</v>
      </c>
      <c r="B601" t="s">
        <v>431</v>
      </c>
      <c r="C601">
        <v>48299</v>
      </c>
      <c r="D601" t="s">
        <v>164</v>
      </c>
      <c r="E601">
        <v>327</v>
      </c>
      <c r="F601" t="s">
        <v>73</v>
      </c>
      <c r="G601" t="s">
        <v>72</v>
      </c>
      <c r="H601">
        <v>334</v>
      </c>
      <c r="I601">
        <v>0.79233482435605984</v>
      </c>
      <c r="J601">
        <v>9.775372203908804E-3</v>
      </c>
      <c r="K601">
        <v>0.35301356549946977</v>
      </c>
      <c r="L601">
        <v>1.3477575371624551</v>
      </c>
    </row>
    <row r="602" spans="1:12">
      <c r="A602" t="s">
        <v>317</v>
      </c>
      <c r="B602" t="s">
        <v>432</v>
      </c>
      <c r="C602">
        <v>48301</v>
      </c>
      <c r="D602" t="s">
        <v>164</v>
      </c>
      <c r="E602">
        <v>327</v>
      </c>
      <c r="F602" t="s">
        <v>73</v>
      </c>
      <c r="G602" t="s">
        <v>69</v>
      </c>
      <c r="H602">
        <v>389</v>
      </c>
      <c r="I602">
        <v>7.2571673675983966E-2</v>
      </c>
      <c r="J602">
        <v>1.041450242852273E-2</v>
      </c>
      <c r="K602">
        <v>-0.47387051952822062</v>
      </c>
      <c r="L602">
        <v>0.84357430149112533</v>
      </c>
    </row>
    <row r="603" spans="1:12">
      <c r="A603" t="s">
        <v>317</v>
      </c>
      <c r="B603" t="s">
        <v>432</v>
      </c>
      <c r="C603">
        <v>48301</v>
      </c>
      <c r="D603" t="s">
        <v>164</v>
      </c>
      <c r="E603">
        <v>327</v>
      </c>
      <c r="F603" t="s">
        <v>73</v>
      </c>
      <c r="G603" t="s">
        <v>70</v>
      </c>
      <c r="H603">
        <v>389</v>
      </c>
      <c r="I603">
        <v>0.2048297836743834</v>
      </c>
      <c r="J603">
        <v>1.2891364336792039E-2</v>
      </c>
      <c r="K603">
        <v>-0.47486673704109023</v>
      </c>
      <c r="L603">
        <v>1.0487770549953279</v>
      </c>
    </row>
    <row r="604" spans="1:12">
      <c r="A604" t="s">
        <v>317</v>
      </c>
      <c r="B604" t="s">
        <v>432</v>
      </c>
      <c r="C604">
        <v>48301</v>
      </c>
      <c r="D604" t="s">
        <v>164</v>
      </c>
      <c r="E604">
        <v>327</v>
      </c>
      <c r="F604" t="s">
        <v>73</v>
      </c>
      <c r="G604" t="s">
        <v>71</v>
      </c>
      <c r="H604">
        <v>138</v>
      </c>
      <c r="I604">
        <v>0.30720874110663687</v>
      </c>
      <c r="J604">
        <v>2.0315021763838079E-2</v>
      </c>
      <c r="K604">
        <v>-0.12740918794132189</v>
      </c>
      <c r="L604">
        <v>1.370893344640572</v>
      </c>
    </row>
    <row r="605" spans="1:12">
      <c r="A605" t="s">
        <v>317</v>
      </c>
      <c r="B605" t="s">
        <v>432</v>
      </c>
      <c r="C605">
        <v>48301</v>
      </c>
      <c r="D605" t="s">
        <v>164</v>
      </c>
      <c r="E605">
        <v>327</v>
      </c>
      <c r="F605" t="s">
        <v>73</v>
      </c>
      <c r="G605" t="s">
        <v>72</v>
      </c>
      <c r="H605">
        <v>138</v>
      </c>
      <c r="I605">
        <v>0.48413088563847761</v>
      </c>
      <c r="J605">
        <v>3.0062139885274231E-2</v>
      </c>
      <c r="K605">
        <v>5.8517725312863388E-2</v>
      </c>
      <c r="L605">
        <v>1.8349651820306101</v>
      </c>
    </row>
    <row r="606" spans="1:12">
      <c r="A606" t="s">
        <v>317</v>
      </c>
      <c r="B606" t="s">
        <v>433</v>
      </c>
      <c r="C606">
        <v>48303</v>
      </c>
      <c r="D606" t="s">
        <v>164</v>
      </c>
      <c r="E606">
        <v>327</v>
      </c>
      <c r="F606" t="s">
        <v>73</v>
      </c>
      <c r="G606" t="s">
        <v>69</v>
      </c>
      <c r="H606">
        <v>195</v>
      </c>
      <c r="I606">
        <v>0.37422898384814102</v>
      </c>
      <c r="J606">
        <v>5.9469967657121026E-3</v>
      </c>
      <c r="K606">
        <v>0.14106576448854441</v>
      </c>
      <c r="L606">
        <v>0.69766760043726073</v>
      </c>
    </row>
    <row r="607" spans="1:12">
      <c r="A607" t="s">
        <v>317</v>
      </c>
      <c r="B607" t="s">
        <v>433</v>
      </c>
      <c r="C607">
        <v>48303</v>
      </c>
      <c r="D607" t="s">
        <v>164</v>
      </c>
      <c r="E607">
        <v>327</v>
      </c>
      <c r="F607" t="s">
        <v>73</v>
      </c>
      <c r="G607" t="s">
        <v>70</v>
      </c>
      <c r="H607">
        <v>195</v>
      </c>
      <c r="I607">
        <v>0.71474010176245384</v>
      </c>
      <c r="J607">
        <v>7.6528002189304584E-3</v>
      </c>
      <c r="K607">
        <v>0.40695537600120979</v>
      </c>
      <c r="L607">
        <v>1.088855515064711</v>
      </c>
    </row>
    <row r="608" spans="1:12">
      <c r="A608" t="s">
        <v>317</v>
      </c>
      <c r="B608" t="s">
        <v>433</v>
      </c>
      <c r="C608">
        <v>48303</v>
      </c>
      <c r="D608" t="s">
        <v>164</v>
      </c>
      <c r="E608">
        <v>327</v>
      </c>
      <c r="F608" t="s">
        <v>73</v>
      </c>
      <c r="G608" t="s">
        <v>71</v>
      </c>
      <c r="H608">
        <v>190</v>
      </c>
      <c r="I608">
        <v>0.34724154877535168</v>
      </c>
      <c r="J608">
        <v>1.8493527781304059E-2</v>
      </c>
      <c r="K608">
        <v>-4.8621539075525189E-2</v>
      </c>
      <c r="L608">
        <v>1.1806377439511631</v>
      </c>
    </row>
    <row r="609" spans="1:12">
      <c r="A609" t="s">
        <v>317</v>
      </c>
      <c r="B609" t="s">
        <v>433</v>
      </c>
      <c r="C609">
        <v>48303</v>
      </c>
      <c r="D609" t="s">
        <v>164</v>
      </c>
      <c r="E609">
        <v>327</v>
      </c>
      <c r="F609" t="s">
        <v>73</v>
      </c>
      <c r="G609" t="s">
        <v>72</v>
      </c>
      <c r="H609">
        <v>190</v>
      </c>
      <c r="I609">
        <v>0.46221373107610819</v>
      </c>
      <c r="J609">
        <v>1.198588796891684E-2</v>
      </c>
      <c r="K609">
        <v>0.26024746631079398</v>
      </c>
      <c r="L609">
        <v>1.022195420159989</v>
      </c>
    </row>
    <row r="610" spans="1:12">
      <c r="A610" t="s">
        <v>317</v>
      </c>
      <c r="B610" t="s">
        <v>434</v>
      </c>
      <c r="C610">
        <v>48305</v>
      </c>
      <c r="D610" t="s">
        <v>164</v>
      </c>
      <c r="E610">
        <v>327</v>
      </c>
      <c r="F610" t="s">
        <v>73</v>
      </c>
      <c r="G610" t="s">
        <v>69</v>
      </c>
      <c r="H610">
        <v>195</v>
      </c>
      <c r="I610">
        <v>0.37422898384814102</v>
      </c>
      <c r="J610">
        <v>5.9469967657121026E-3</v>
      </c>
      <c r="K610">
        <v>0.14106576448854441</v>
      </c>
      <c r="L610">
        <v>0.69766760043726073</v>
      </c>
    </row>
    <row r="611" spans="1:12">
      <c r="A611" t="s">
        <v>317</v>
      </c>
      <c r="B611" t="s">
        <v>434</v>
      </c>
      <c r="C611">
        <v>48305</v>
      </c>
      <c r="D611" t="s">
        <v>164</v>
      </c>
      <c r="E611">
        <v>327</v>
      </c>
      <c r="F611" t="s">
        <v>73</v>
      </c>
      <c r="G611" t="s">
        <v>70</v>
      </c>
      <c r="H611">
        <v>195</v>
      </c>
      <c r="I611">
        <v>0.71474010176245384</v>
      </c>
      <c r="J611">
        <v>7.6528002189304584E-3</v>
      </c>
      <c r="K611">
        <v>0.40695537600120979</v>
      </c>
      <c r="L611">
        <v>1.088855515064711</v>
      </c>
    </row>
    <row r="612" spans="1:12">
      <c r="A612" t="s">
        <v>317</v>
      </c>
      <c r="B612" t="s">
        <v>434</v>
      </c>
      <c r="C612">
        <v>48305</v>
      </c>
      <c r="D612" t="s">
        <v>164</v>
      </c>
      <c r="E612">
        <v>327</v>
      </c>
      <c r="F612" t="s">
        <v>73</v>
      </c>
      <c r="G612" t="s">
        <v>71</v>
      </c>
      <c r="H612">
        <v>190</v>
      </c>
      <c r="I612">
        <v>0.34724154877535168</v>
      </c>
      <c r="J612">
        <v>1.8493527781304059E-2</v>
      </c>
      <c r="K612">
        <v>-4.8621539075525189E-2</v>
      </c>
      <c r="L612">
        <v>1.1806377439511631</v>
      </c>
    </row>
    <row r="613" spans="1:12">
      <c r="A613" t="s">
        <v>317</v>
      </c>
      <c r="B613" t="s">
        <v>434</v>
      </c>
      <c r="C613">
        <v>48305</v>
      </c>
      <c r="D613" t="s">
        <v>164</v>
      </c>
      <c r="E613">
        <v>327</v>
      </c>
      <c r="F613" t="s">
        <v>73</v>
      </c>
      <c r="G613" t="s">
        <v>72</v>
      </c>
      <c r="H613">
        <v>190</v>
      </c>
      <c r="I613">
        <v>0.46221373107610819</v>
      </c>
      <c r="J613">
        <v>1.198588796891684E-2</v>
      </c>
      <c r="K613">
        <v>0.26024746631079398</v>
      </c>
      <c r="L613">
        <v>1.022195420159989</v>
      </c>
    </row>
    <row r="614" spans="1:12">
      <c r="A614" t="s">
        <v>317</v>
      </c>
      <c r="B614" t="s">
        <v>274</v>
      </c>
      <c r="C614">
        <v>48313</v>
      </c>
      <c r="D614" t="s">
        <v>164</v>
      </c>
      <c r="E614">
        <v>327</v>
      </c>
      <c r="F614" t="s">
        <v>73</v>
      </c>
      <c r="G614" t="s">
        <v>69</v>
      </c>
      <c r="H614">
        <v>21</v>
      </c>
      <c r="I614">
        <v>1.2028712264717969</v>
      </c>
      <c r="J614">
        <v>7.0475098875897341E-2</v>
      </c>
      <c r="K614">
        <v>0.3568398880663754</v>
      </c>
      <c r="L614">
        <v>1.913210810433341</v>
      </c>
    </row>
    <row r="615" spans="1:12">
      <c r="A615" t="s">
        <v>317</v>
      </c>
      <c r="B615" t="s">
        <v>274</v>
      </c>
      <c r="C615">
        <v>48313</v>
      </c>
      <c r="D615" t="s">
        <v>164</v>
      </c>
      <c r="E615">
        <v>327</v>
      </c>
      <c r="F615" t="s">
        <v>73</v>
      </c>
      <c r="G615" t="s">
        <v>70</v>
      </c>
      <c r="H615">
        <v>21</v>
      </c>
      <c r="I615">
        <v>1.5703282912257071</v>
      </c>
      <c r="J615">
        <v>6.796367415280713E-2</v>
      </c>
      <c r="K615">
        <v>1.006461414272724</v>
      </c>
      <c r="L615">
        <v>2.3381132739999728</v>
      </c>
    </row>
    <row r="616" spans="1:12">
      <c r="A616" t="s">
        <v>317</v>
      </c>
      <c r="B616" t="s">
        <v>274</v>
      </c>
      <c r="C616">
        <v>48313</v>
      </c>
      <c r="D616" t="s">
        <v>164</v>
      </c>
      <c r="E616">
        <v>327</v>
      </c>
      <c r="F616" t="s">
        <v>73</v>
      </c>
      <c r="G616" t="s">
        <v>71</v>
      </c>
      <c r="H616">
        <v>22</v>
      </c>
      <c r="I616">
        <v>0.51080189350021754</v>
      </c>
      <c r="J616">
        <v>3.687668239344255E-2</v>
      </c>
      <c r="K616">
        <v>-4.4904023491906787E-2</v>
      </c>
      <c r="L616">
        <v>0.81121606868860341</v>
      </c>
    </row>
    <row r="617" spans="1:12">
      <c r="A617" t="s">
        <v>317</v>
      </c>
      <c r="B617" t="s">
        <v>274</v>
      </c>
      <c r="C617">
        <v>48313</v>
      </c>
      <c r="D617" t="s">
        <v>164</v>
      </c>
      <c r="E617">
        <v>327</v>
      </c>
      <c r="F617" t="s">
        <v>73</v>
      </c>
      <c r="G617" t="s">
        <v>72</v>
      </c>
      <c r="H617">
        <v>22</v>
      </c>
      <c r="I617">
        <v>1.1035640682627239</v>
      </c>
      <c r="J617">
        <v>5.3550434244337523E-2</v>
      </c>
      <c r="K617">
        <v>0.44388432536746891</v>
      </c>
      <c r="L617">
        <v>1.6578433196205791</v>
      </c>
    </row>
    <row r="618" spans="1:12">
      <c r="A618" t="s">
        <v>317</v>
      </c>
      <c r="B618" t="s">
        <v>275</v>
      </c>
      <c r="C618">
        <v>48315</v>
      </c>
      <c r="D618" t="s">
        <v>164</v>
      </c>
      <c r="E618">
        <v>327</v>
      </c>
      <c r="F618" t="s">
        <v>73</v>
      </c>
      <c r="G618" t="s">
        <v>69</v>
      </c>
      <c r="H618">
        <v>385</v>
      </c>
      <c r="I618">
        <v>0.92735486279728208</v>
      </c>
      <c r="J618">
        <v>1.219984354512431E-2</v>
      </c>
      <c r="K618">
        <v>0.44460568252012178</v>
      </c>
      <c r="L618">
        <v>1.659308148801504</v>
      </c>
    </row>
    <row r="619" spans="1:12">
      <c r="A619" t="s">
        <v>317</v>
      </c>
      <c r="B619" t="s">
        <v>275</v>
      </c>
      <c r="C619">
        <v>48315</v>
      </c>
      <c r="D619" t="s">
        <v>164</v>
      </c>
      <c r="E619">
        <v>327</v>
      </c>
      <c r="F619" t="s">
        <v>73</v>
      </c>
      <c r="G619" t="s">
        <v>70</v>
      </c>
      <c r="H619">
        <v>385</v>
      </c>
      <c r="I619">
        <v>1.4971805721239519</v>
      </c>
      <c r="J619">
        <v>8.6440796596808835E-3</v>
      </c>
      <c r="K619">
        <v>0.89073431730731656</v>
      </c>
      <c r="L619">
        <v>2.209610107884413</v>
      </c>
    </row>
    <row r="620" spans="1:12">
      <c r="A620" t="s">
        <v>317</v>
      </c>
      <c r="B620" t="s">
        <v>275</v>
      </c>
      <c r="C620">
        <v>48315</v>
      </c>
      <c r="D620" t="s">
        <v>164</v>
      </c>
      <c r="E620">
        <v>327</v>
      </c>
      <c r="F620" t="s">
        <v>73</v>
      </c>
      <c r="G620" t="s">
        <v>71</v>
      </c>
      <c r="H620">
        <v>615</v>
      </c>
      <c r="I620">
        <v>0.53872673856175868</v>
      </c>
      <c r="J620">
        <v>1.0877365517290931E-2</v>
      </c>
      <c r="K620">
        <v>-0.1235751503641989</v>
      </c>
      <c r="L620">
        <v>1.9478451720911221</v>
      </c>
    </row>
    <row r="621" spans="1:12">
      <c r="A621" t="s">
        <v>317</v>
      </c>
      <c r="B621" t="s">
        <v>275</v>
      </c>
      <c r="C621">
        <v>48315</v>
      </c>
      <c r="D621" t="s">
        <v>164</v>
      </c>
      <c r="E621">
        <v>327</v>
      </c>
      <c r="F621" t="s">
        <v>73</v>
      </c>
      <c r="G621" t="s">
        <v>72</v>
      </c>
      <c r="H621">
        <v>615</v>
      </c>
      <c r="I621">
        <v>1.0762860990778189</v>
      </c>
      <c r="J621">
        <v>1.024740910346574E-2</v>
      </c>
      <c r="K621">
        <v>0.58495682710647545</v>
      </c>
      <c r="L621">
        <v>2.6388210611843048</v>
      </c>
    </row>
    <row r="622" spans="1:12">
      <c r="A622" t="s">
        <v>317</v>
      </c>
      <c r="B622" t="s">
        <v>285</v>
      </c>
      <c r="C622">
        <v>48317</v>
      </c>
      <c r="D622" t="s">
        <v>164</v>
      </c>
      <c r="E622">
        <v>327</v>
      </c>
      <c r="F622" t="s">
        <v>73</v>
      </c>
      <c r="G622" t="s">
        <v>69</v>
      </c>
      <c r="H622">
        <v>195</v>
      </c>
      <c r="I622">
        <v>0.37422898384814102</v>
      </c>
      <c r="J622">
        <v>5.9469967657121026E-3</v>
      </c>
      <c r="K622">
        <v>0.14106576448854441</v>
      </c>
      <c r="L622">
        <v>0.69766760043726073</v>
      </c>
    </row>
    <row r="623" spans="1:12">
      <c r="A623" t="s">
        <v>317</v>
      </c>
      <c r="B623" t="s">
        <v>285</v>
      </c>
      <c r="C623">
        <v>48317</v>
      </c>
      <c r="D623" t="s">
        <v>164</v>
      </c>
      <c r="E623">
        <v>327</v>
      </c>
      <c r="F623" t="s">
        <v>73</v>
      </c>
      <c r="G623" t="s">
        <v>70</v>
      </c>
      <c r="H623">
        <v>195</v>
      </c>
      <c r="I623">
        <v>0.71474010176245384</v>
      </c>
      <c r="J623">
        <v>7.6528002189304584E-3</v>
      </c>
      <c r="K623">
        <v>0.40695537600120979</v>
      </c>
      <c r="L623">
        <v>1.088855515064711</v>
      </c>
    </row>
    <row r="624" spans="1:12">
      <c r="A624" t="s">
        <v>317</v>
      </c>
      <c r="B624" t="s">
        <v>285</v>
      </c>
      <c r="C624">
        <v>48317</v>
      </c>
      <c r="D624" t="s">
        <v>164</v>
      </c>
      <c r="E624">
        <v>327</v>
      </c>
      <c r="F624" t="s">
        <v>73</v>
      </c>
      <c r="G624" t="s">
        <v>71</v>
      </c>
      <c r="H624">
        <v>190</v>
      </c>
      <c r="I624">
        <v>0.34724154877535168</v>
      </c>
      <c r="J624">
        <v>1.8493527781304059E-2</v>
      </c>
      <c r="K624">
        <v>-4.8621539075525189E-2</v>
      </c>
      <c r="L624">
        <v>1.1806377439511631</v>
      </c>
    </row>
    <row r="625" spans="1:12">
      <c r="A625" t="s">
        <v>317</v>
      </c>
      <c r="B625" t="s">
        <v>285</v>
      </c>
      <c r="C625">
        <v>48317</v>
      </c>
      <c r="D625" t="s">
        <v>164</v>
      </c>
      <c r="E625">
        <v>327</v>
      </c>
      <c r="F625" t="s">
        <v>73</v>
      </c>
      <c r="G625" t="s">
        <v>72</v>
      </c>
      <c r="H625">
        <v>190</v>
      </c>
      <c r="I625">
        <v>0.46221373107610819</v>
      </c>
      <c r="J625">
        <v>1.198588796891684E-2</v>
      </c>
      <c r="K625">
        <v>0.26024746631079398</v>
      </c>
      <c r="L625">
        <v>1.022195420159989</v>
      </c>
    </row>
    <row r="626" spans="1:12">
      <c r="A626" t="s">
        <v>317</v>
      </c>
      <c r="B626" t="s">
        <v>265</v>
      </c>
      <c r="C626">
        <v>48319</v>
      </c>
      <c r="D626" t="s">
        <v>164</v>
      </c>
      <c r="E626">
        <v>327</v>
      </c>
      <c r="F626" t="s">
        <v>73</v>
      </c>
      <c r="G626" t="s">
        <v>69</v>
      </c>
      <c r="H626">
        <v>249</v>
      </c>
      <c r="I626">
        <v>0.50163180472234614</v>
      </c>
      <c r="J626">
        <v>8.2902843327691648E-3</v>
      </c>
      <c r="K626">
        <v>3.7158325825912511E-2</v>
      </c>
      <c r="L626">
        <v>0.84583005628630104</v>
      </c>
    </row>
    <row r="627" spans="1:12">
      <c r="A627" t="s">
        <v>317</v>
      </c>
      <c r="B627" t="s">
        <v>265</v>
      </c>
      <c r="C627">
        <v>48319</v>
      </c>
      <c r="D627" t="s">
        <v>164</v>
      </c>
      <c r="E627">
        <v>327</v>
      </c>
      <c r="F627" t="s">
        <v>73</v>
      </c>
      <c r="G627" t="s">
        <v>70</v>
      </c>
      <c r="H627">
        <v>249</v>
      </c>
      <c r="I627">
        <v>1.1311172298420651</v>
      </c>
      <c r="J627">
        <v>1.4493539123830321E-2</v>
      </c>
      <c r="K627">
        <v>0.58821858048975584</v>
      </c>
      <c r="L627">
        <v>1.5536221109159629</v>
      </c>
    </row>
    <row r="628" spans="1:12">
      <c r="A628" t="s">
        <v>317</v>
      </c>
      <c r="B628" t="s">
        <v>265</v>
      </c>
      <c r="C628">
        <v>48319</v>
      </c>
      <c r="D628" t="s">
        <v>164</v>
      </c>
      <c r="E628">
        <v>327</v>
      </c>
      <c r="F628" t="s">
        <v>73</v>
      </c>
      <c r="G628" t="s">
        <v>71</v>
      </c>
      <c r="H628">
        <v>334</v>
      </c>
      <c r="I628">
        <v>0.37795913740662851</v>
      </c>
      <c r="J628">
        <v>1.3624813064122471E-2</v>
      </c>
      <c r="K628">
        <v>-0.1163291864006188</v>
      </c>
      <c r="L628">
        <v>1.385303697875184</v>
      </c>
    </row>
    <row r="629" spans="1:12">
      <c r="A629" t="s">
        <v>317</v>
      </c>
      <c r="B629" t="s">
        <v>265</v>
      </c>
      <c r="C629">
        <v>48319</v>
      </c>
      <c r="D629" t="s">
        <v>164</v>
      </c>
      <c r="E629">
        <v>327</v>
      </c>
      <c r="F629" t="s">
        <v>73</v>
      </c>
      <c r="G629" t="s">
        <v>72</v>
      </c>
      <c r="H629">
        <v>334</v>
      </c>
      <c r="I629">
        <v>0.79233482435605984</v>
      </c>
      <c r="J629">
        <v>9.775372203908804E-3</v>
      </c>
      <c r="K629">
        <v>0.35301356549946977</v>
      </c>
      <c r="L629">
        <v>1.3477575371624551</v>
      </c>
    </row>
    <row r="630" spans="1:12">
      <c r="A630" t="s">
        <v>317</v>
      </c>
      <c r="B630" t="s">
        <v>435</v>
      </c>
      <c r="C630">
        <v>48321</v>
      </c>
      <c r="D630" t="s">
        <v>164</v>
      </c>
      <c r="E630">
        <v>327</v>
      </c>
      <c r="F630" t="s">
        <v>73</v>
      </c>
      <c r="G630" t="s">
        <v>69</v>
      </c>
      <c r="H630">
        <v>119</v>
      </c>
      <c r="I630">
        <v>0.90996998738810553</v>
      </c>
      <c r="J630">
        <v>1.9767438065146008E-2</v>
      </c>
      <c r="K630">
        <v>0.54477434060861452</v>
      </c>
      <c r="L630">
        <v>1.802294715279845</v>
      </c>
    </row>
    <row r="631" spans="1:12">
      <c r="A631" t="s">
        <v>317</v>
      </c>
      <c r="B631" t="s">
        <v>435</v>
      </c>
      <c r="C631">
        <v>48321</v>
      </c>
      <c r="D631" t="s">
        <v>164</v>
      </c>
      <c r="E631">
        <v>327</v>
      </c>
      <c r="F631" t="s">
        <v>73</v>
      </c>
      <c r="G631" t="s">
        <v>70</v>
      </c>
      <c r="H631">
        <v>119</v>
      </c>
      <c r="I631">
        <v>1.668560733828192</v>
      </c>
      <c r="J631">
        <v>1.93006471550791E-2</v>
      </c>
      <c r="K631">
        <v>1.3431616368423189</v>
      </c>
      <c r="L631">
        <v>2.399186287688829</v>
      </c>
    </row>
    <row r="632" spans="1:12">
      <c r="A632" t="s">
        <v>317</v>
      </c>
      <c r="B632" t="s">
        <v>435</v>
      </c>
      <c r="C632">
        <v>48321</v>
      </c>
      <c r="D632" t="s">
        <v>164</v>
      </c>
      <c r="E632">
        <v>327</v>
      </c>
      <c r="F632" t="s">
        <v>73</v>
      </c>
      <c r="G632" t="s">
        <v>71</v>
      </c>
      <c r="H632">
        <v>154</v>
      </c>
      <c r="I632">
        <v>0.5591340503818174</v>
      </c>
      <c r="J632">
        <v>1.252720426170752E-2</v>
      </c>
      <c r="K632">
        <v>2.4431589768893841E-2</v>
      </c>
      <c r="L632">
        <v>1.0065433344267389</v>
      </c>
    </row>
    <row r="633" spans="1:12">
      <c r="A633" t="s">
        <v>317</v>
      </c>
      <c r="B633" t="s">
        <v>435</v>
      </c>
      <c r="C633">
        <v>48321</v>
      </c>
      <c r="D633" t="s">
        <v>164</v>
      </c>
      <c r="E633">
        <v>327</v>
      </c>
      <c r="F633" t="s">
        <v>73</v>
      </c>
      <c r="G633" t="s">
        <v>72</v>
      </c>
      <c r="H633">
        <v>154</v>
      </c>
      <c r="I633">
        <v>1.1129002820475431</v>
      </c>
      <c r="J633">
        <v>2.5522610643425529E-2</v>
      </c>
      <c r="K633">
        <v>0.67105624364455596</v>
      </c>
      <c r="L633">
        <v>2.2096977779703808</v>
      </c>
    </row>
    <row r="634" spans="1:12">
      <c r="A634" t="s">
        <v>317</v>
      </c>
      <c r="B634" t="s">
        <v>436</v>
      </c>
      <c r="C634">
        <v>48323</v>
      </c>
      <c r="D634" t="s">
        <v>164</v>
      </c>
      <c r="E634">
        <v>327</v>
      </c>
      <c r="F634" t="s">
        <v>73</v>
      </c>
      <c r="G634" t="s">
        <v>69</v>
      </c>
      <c r="H634">
        <v>249</v>
      </c>
      <c r="I634">
        <v>0.50163180472234614</v>
      </c>
      <c r="J634">
        <v>8.2902843327691648E-3</v>
      </c>
      <c r="K634">
        <v>3.7158325825912511E-2</v>
      </c>
      <c r="L634">
        <v>0.84583005628630104</v>
      </c>
    </row>
    <row r="635" spans="1:12">
      <c r="A635" t="s">
        <v>317</v>
      </c>
      <c r="B635" t="s">
        <v>436</v>
      </c>
      <c r="C635">
        <v>48323</v>
      </c>
      <c r="D635" t="s">
        <v>164</v>
      </c>
      <c r="E635">
        <v>327</v>
      </c>
      <c r="F635" t="s">
        <v>73</v>
      </c>
      <c r="G635" t="s">
        <v>70</v>
      </c>
      <c r="H635">
        <v>249</v>
      </c>
      <c r="I635">
        <v>1.1311172298420651</v>
      </c>
      <c r="J635">
        <v>1.4493539123830321E-2</v>
      </c>
      <c r="K635">
        <v>0.58821858048975584</v>
      </c>
      <c r="L635">
        <v>1.5536221109159629</v>
      </c>
    </row>
    <row r="636" spans="1:12">
      <c r="A636" t="s">
        <v>317</v>
      </c>
      <c r="B636" t="s">
        <v>436</v>
      </c>
      <c r="C636">
        <v>48323</v>
      </c>
      <c r="D636" t="s">
        <v>164</v>
      </c>
      <c r="E636">
        <v>327</v>
      </c>
      <c r="F636" t="s">
        <v>73</v>
      </c>
      <c r="G636" t="s">
        <v>71</v>
      </c>
      <c r="H636">
        <v>334</v>
      </c>
      <c r="I636">
        <v>0.37795913740662851</v>
      </c>
      <c r="J636">
        <v>1.3624813064122471E-2</v>
      </c>
      <c r="K636">
        <v>-0.1163291864006188</v>
      </c>
      <c r="L636">
        <v>1.385303697875184</v>
      </c>
    </row>
    <row r="637" spans="1:12">
      <c r="A637" t="s">
        <v>317</v>
      </c>
      <c r="B637" t="s">
        <v>436</v>
      </c>
      <c r="C637">
        <v>48323</v>
      </c>
      <c r="D637" t="s">
        <v>164</v>
      </c>
      <c r="E637">
        <v>327</v>
      </c>
      <c r="F637" t="s">
        <v>73</v>
      </c>
      <c r="G637" t="s">
        <v>72</v>
      </c>
      <c r="H637">
        <v>334</v>
      </c>
      <c r="I637">
        <v>0.79233482435605984</v>
      </c>
      <c r="J637">
        <v>9.775372203908804E-3</v>
      </c>
      <c r="K637">
        <v>0.35301356549946977</v>
      </c>
      <c r="L637">
        <v>1.3477575371624551</v>
      </c>
    </row>
    <row r="638" spans="1:12">
      <c r="A638" t="s">
        <v>317</v>
      </c>
      <c r="B638" t="s">
        <v>437</v>
      </c>
      <c r="C638">
        <v>48307</v>
      </c>
      <c r="D638" t="s">
        <v>164</v>
      </c>
      <c r="E638">
        <v>327</v>
      </c>
      <c r="F638" t="s">
        <v>73</v>
      </c>
      <c r="G638" t="s">
        <v>69</v>
      </c>
      <c r="H638">
        <v>249</v>
      </c>
      <c r="I638">
        <v>0.50163180472234614</v>
      </c>
      <c r="J638">
        <v>8.2902843327691648E-3</v>
      </c>
      <c r="K638">
        <v>3.7158325825912511E-2</v>
      </c>
      <c r="L638">
        <v>0.84583005628630104</v>
      </c>
    </row>
    <row r="639" spans="1:12">
      <c r="A639" t="s">
        <v>317</v>
      </c>
      <c r="B639" t="s">
        <v>437</v>
      </c>
      <c r="C639">
        <v>48307</v>
      </c>
      <c r="D639" t="s">
        <v>164</v>
      </c>
      <c r="E639">
        <v>327</v>
      </c>
      <c r="F639" t="s">
        <v>73</v>
      </c>
      <c r="G639" t="s">
        <v>70</v>
      </c>
      <c r="H639">
        <v>249</v>
      </c>
      <c r="I639">
        <v>1.1311172298420651</v>
      </c>
      <c r="J639">
        <v>1.4493539123830321E-2</v>
      </c>
      <c r="K639">
        <v>0.58821858048975584</v>
      </c>
      <c r="L639">
        <v>1.5536221109159629</v>
      </c>
    </row>
    <row r="640" spans="1:12">
      <c r="A640" t="s">
        <v>317</v>
      </c>
      <c r="B640" t="s">
        <v>437</v>
      </c>
      <c r="C640">
        <v>48307</v>
      </c>
      <c r="D640" t="s">
        <v>164</v>
      </c>
      <c r="E640">
        <v>327</v>
      </c>
      <c r="F640" t="s">
        <v>73</v>
      </c>
      <c r="G640" t="s">
        <v>71</v>
      </c>
      <c r="H640">
        <v>29</v>
      </c>
      <c r="I640">
        <v>0.54492643868432722</v>
      </c>
      <c r="J640">
        <v>3.9359337761992873E-2</v>
      </c>
      <c r="K640">
        <v>0.20457211386475729</v>
      </c>
      <c r="L640">
        <v>0.99066397085212898</v>
      </c>
    </row>
    <row r="641" spans="1:12">
      <c r="A641" t="s">
        <v>317</v>
      </c>
      <c r="B641" t="s">
        <v>437</v>
      </c>
      <c r="C641">
        <v>48307</v>
      </c>
      <c r="D641" t="s">
        <v>164</v>
      </c>
      <c r="E641">
        <v>327</v>
      </c>
      <c r="F641" t="s">
        <v>73</v>
      </c>
      <c r="G641" t="s">
        <v>72</v>
      </c>
      <c r="H641">
        <v>29</v>
      </c>
      <c r="I641">
        <v>0.89709573420816247</v>
      </c>
      <c r="J641">
        <v>3.6674080379459781E-2</v>
      </c>
      <c r="K641">
        <v>0.55747029002946025</v>
      </c>
      <c r="L641">
        <v>1.3477575371624551</v>
      </c>
    </row>
    <row r="642" spans="1:12">
      <c r="A642" t="s">
        <v>317</v>
      </c>
      <c r="B642" t="s">
        <v>438</v>
      </c>
      <c r="C642">
        <v>48309</v>
      </c>
      <c r="D642" t="s">
        <v>164</v>
      </c>
      <c r="E642">
        <v>327</v>
      </c>
      <c r="F642" t="s">
        <v>73</v>
      </c>
      <c r="G642" t="s">
        <v>69</v>
      </c>
      <c r="H642">
        <v>21</v>
      </c>
      <c r="I642">
        <v>1.2028712264717969</v>
      </c>
      <c r="J642">
        <v>7.0475098875897341E-2</v>
      </c>
      <c r="K642">
        <v>0.3568398880663754</v>
      </c>
      <c r="L642">
        <v>1.913210810433341</v>
      </c>
    </row>
    <row r="643" spans="1:12">
      <c r="A643" t="s">
        <v>317</v>
      </c>
      <c r="B643" t="s">
        <v>438</v>
      </c>
      <c r="C643">
        <v>48309</v>
      </c>
      <c r="D643" t="s">
        <v>164</v>
      </c>
      <c r="E643">
        <v>327</v>
      </c>
      <c r="F643" t="s">
        <v>73</v>
      </c>
      <c r="G643" t="s">
        <v>70</v>
      </c>
      <c r="H643">
        <v>21</v>
      </c>
      <c r="I643">
        <v>1.5703282912257071</v>
      </c>
      <c r="J643">
        <v>6.796367415280713E-2</v>
      </c>
      <c r="K643">
        <v>1.006461414272724</v>
      </c>
      <c r="L643">
        <v>2.3381132739999728</v>
      </c>
    </row>
    <row r="644" spans="1:12">
      <c r="A644" t="s">
        <v>317</v>
      </c>
      <c r="B644" t="s">
        <v>438</v>
      </c>
      <c r="C644">
        <v>48309</v>
      </c>
      <c r="D644" t="s">
        <v>164</v>
      </c>
      <c r="E644">
        <v>327</v>
      </c>
      <c r="F644" t="s">
        <v>73</v>
      </c>
      <c r="G644" t="s">
        <v>71</v>
      </c>
      <c r="H644">
        <v>321</v>
      </c>
      <c r="I644">
        <v>0.5070607270263493</v>
      </c>
      <c r="J644">
        <v>1.204490245418571E-2</v>
      </c>
      <c r="K644">
        <v>-9.0988461837847954E-3</v>
      </c>
      <c r="L644">
        <v>1.3825028540790989</v>
      </c>
    </row>
    <row r="645" spans="1:12">
      <c r="A645" t="s">
        <v>317</v>
      </c>
      <c r="B645" t="s">
        <v>438</v>
      </c>
      <c r="C645">
        <v>48309</v>
      </c>
      <c r="D645" t="s">
        <v>164</v>
      </c>
      <c r="E645">
        <v>327</v>
      </c>
      <c r="F645" t="s">
        <v>73</v>
      </c>
      <c r="G645" t="s">
        <v>72</v>
      </c>
      <c r="H645">
        <v>321</v>
      </c>
      <c r="I645">
        <v>1.0031408388191649</v>
      </c>
      <c r="J645">
        <v>1.191258815570616E-2</v>
      </c>
      <c r="K645">
        <v>0.58580979561874613</v>
      </c>
      <c r="L645">
        <v>1.7519297118688419</v>
      </c>
    </row>
    <row r="646" spans="1:12">
      <c r="A646" t="s">
        <v>317</v>
      </c>
      <c r="B646" t="s">
        <v>439</v>
      </c>
      <c r="C646">
        <v>48311</v>
      </c>
      <c r="D646" t="s">
        <v>164</v>
      </c>
      <c r="E646">
        <v>327</v>
      </c>
      <c r="F646" t="s">
        <v>73</v>
      </c>
      <c r="G646" t="s">
        <v>69</v>
      </c>
      <c r="H646">
        <v>249</v>
      </c>
      <c r="I646">
        <v>0.50163180472234614</v>
      </c>
      <c r="J646">
        <v>8.2902843327691648E-3</v>
      </c>
      <c r="K646">
        <v>3.7158325825912511E-2</v>
      </c>
      <c r="L646">
        <v>0.84583005628630104</v>
      </c>
    </row>
    <row r="647" spans="1:12">
      <c r="A647" t="s">
        <v>317</v>
      </c>
      <c r="B647" t="s">
        <v>439</v>
      </c>
      <c r="C647">
        <v>48311</v>
      </c>
      <c r="D647" t="s">
        <v>164</v>
      </c>
      <c r="E647">
        <v>327</v>
      </c>
      <c r="F647" t="s">
        <v>73</v>
      </c>
      <c r="G647" t="s">
        <v>70</v>
      </c>
      <c r="H647">
        <v>249</v>
      </c>
      <c r="I647">
        <v>1.1311172298420651</v>
      </c>
      <c r="J647">
        <v>1.4493539123830321E-2</v>
      </c>
      <c r="K647">
        <v>0.58821858048975584</v>
      </c>
      <c r="L647">
        <v>1.5536221109159629</v>
      </c>
    </row>
    <row r="648" spans="1:12">
      <c r="A648" t="s">
        <v>317</v>
      </c>
      <c r="B648" t="s">
        <v>439</v>
      </c>
      <c r="C648">
        <v>48311</v>
      </c>
      <c r="D648" t="s">
        <v>164</v>
      </c>
      <c r="E648">
        <v>327</v>
      </c>
      <c r="F648" t="s">
        <v>73</v>
      </c>
      <c r="G648" t="s">
        <v>71</v>
      </c>
      <c r="H648">
        <v>334</v>
      </c>
      <c r="I648">
        <v>0.37795913740662851</v>
      </c>
      <c r="J648">
        <v>1.3624813064122471E-2</v>
      </c>
      <c r="K648">
        <v>-0.1163291864006188</v>
      </c>
      <c r="L648">
        <v>1.385303697875184</v>
      </c>
    </row>
    <row r="649" spans="1:12">
      <c r="A649" t="s">
        <v>317</v>
      </c>
      <c r="B649" t="s">
        <v>439</v>
      </c>
      <c r="C649">
        <v>48311</v>
      </c>
      <c r="D649" t="s">
        <v>164</v>
      </c>
      <c r="E649">
        <v>327</v>
      </c>
      <c r="F649" t="s">
        <v>73</v>
      </c>
      <c r="G649" t="s">
        <v>72</v>
      </c>
      <c r="H649">
        <v>334</v>
      </c>
      <c r="I649">
        <v>0.79233482435605984</v>
      </c>
      <c r="J649">
        <v>9.775372203908804E-3</v>
      </c>
      <c r="K649">
        <v>0.35301356549946977</v>
      </c>
      <c r="L649">
        <v>1.3477575371624551</v>
      </c>
    </row>
    <row r="650" spans="1:12">
      <c r="A650" t="s">
        <v>317</v>
      </c>
      <c r="B650" t="s">
        <v>440</v>
      </c>
      <c r="C650">
        <v>48325</v>
      </c>
      <c r="D650" t="s">
        <v>164</v>
      </c>
      <c r="E650">
        <v>327</v>
      </c>
      <c r="F650" t="s">
        <v>73</v>
      </c>
      <c r="G650" t="s">
        <v>69</v>
      </c>
      <c r="H650">
        <v>109</v>
      </c>
      <c r="I650">
        <v>0.48017549735878262</v>
      </c>
      <c r="J650">
        <v>1.120806873742587E-2</v>
      </c>
      <c r="K650">
        <v>3.7158325825912511E-2</v>
      </c>
      <c r="L650">
        <v>0.78506531460015383</v>
      </c>
    </row>
    <row r="651" spans="1:12">
      <c r="A651" t="s">
        <v>317</v>
      </c>
      <c r="B651" t="s">
        <v>440</v>
      </c>
      <c r="C651">
        <v>48325</v>
      </c>
      <c r="D651" t="s">
        <v>164</v>
      </c>
      <c r="E651">
        <v>327</v>
      </c>
      <c r="F651" t="s">
        <v>73</v>
      </c>
      <c r="G651" t="s">
        <v>70</v>
      </c>
      <c r="H651">
        <v>109</v>
      </c>
      <c r="I651">
        <v>1.024696456664159</v>
      </c>
      <c r="J651">
        <v>1.6256221523708939E-2</v>
      </c>
      <c r="K651">
        <v>0.58821858048975584</v>
      </c>
      <c r="L651">
        <v>1.486739151001168</v>
      </c>
    </row>
    <row r="652" spans="1:12">
      <c r="A652" t="s">
        <v>317</v>
      </c>
      <c r="B652" t="s">
        <v>440</v>
      </c>
      <c r="C652">
        <v>48325</v>
      </c>
      <c r="D652" t="s">
        <v>164</v>
      </c>
      <c r="E652">
        <v>327</v>
      </c>
      <c r="F652" t="s">
        <v>73</v>
      </c>
      <c r="G652" t="s">
        <v>71</v>
      </c>
      <c r="H652">
        <v>68</v>
      </c>
      <c r="I652">
        <v>0.51628953955880696</v>
      </c>
      <c r="J652">
        <v>3.7485570481665002E-2</v>
      </c>
      <c r="K652">
        <v>-6.408788317616525E-4</v>
      </c>
      <c r="L652">
        <v>1.385303697875184</v>
      </c>
    </row>
    <row r="653" spans="1:12">
      <c r="A653" t="s">
        <v>317</v>
      </c>
      <c r="B653" t="s">
        <v>440</v>
      </c>
      <c r="C653">
        <v>48325</v>
      </c>
      <c r="D653" t="s">
        <v>164</v>
      </c>
      <c r="E653">
        <v>327</v>
      </c>
      <c r="F653" t="s">
        <v>73</v>
      </c>
      <c r="G653" t="s">
        <v>72</v>
      </c>
      <c r="H653">
        <v>68</v>
      </c>
      <c r="I653">
        <v>0.84169344253387368</v>
      </c>
      <c r="J653">
        <v>2.1233006895140079E-2</v>
      </c>
      <c r="K653">
        <v>0.42285038319050061</v>
      </c>
      <c r="L653">
        <v>1.2562473168784309</v>
      </c>
    </row>
    <row r="654" spans="1:12">
      <c r="A654" t="s">
        <v>317</v>
      </c>
      <c r="B654" t="s">
        <v>441</v>
      </c>
      <c r="C654">
        <v>48327</v>
      </c>
      <c r="D654" t="s">
        <v>164</v>
      </c>
      <c r="E654">
        <v>327</v>
      </c>
      <c r="F654" t="s">
        <v>73</v>
      </c>
      <c r="G654" t="s">
        <v>69</v>
      </c>
      <c r="H654">
        <v>249</v>
      </c>
      <c r="I654">
        <v>0.50163180472234614</v>
      </c>
      <c r="J654">
        <v>8.2902843327691648E-3</v>
      </c>
      <c r="K654">
        <v>3.7158325825912511E-2</v>
      </c>
      <c r="L654">
        <v>0.84583005628630104</v>
      </c>
    </row>
    <row r="655" spans="1:12">
      <c r="A655" t="s">
        <v>317</v>
      </c>
      <c r="B655" t="s">
        <v>441</v>
      </c>
      <c r="C655">
        <v>48327</v>
      </c>
      <c r="D655" t="s">
        <v>164</v>
      </c>
      <c r="E655">
        <v>327</v>
      </c>
      <c r="F655" t="s">
        <v>73</v>
      </c>
      <c r="G655" t="s">
        <v>70</v>
      </c>
      <c r="H655">
        <v>249</v>
      </c>
      <c r="I655">
        <v>1.1311172298420651</v>
      </c>
      <c r="J655">
        <v>1.4493539123830321E-2</v>
      </c>
      <c r="K655">
        <v>0.58821858048975584</v>
      </c>
      <c r="L655">
        <v>1.5536221109159629</v>
      </c>
    </row>
    <row r="656" spans="1:12">
      <c r="A656" t="s">
        <v>317</v>
      </c>
      <c r="B656" t="s">
        <v>441</v>
      </c>
      <c r="C656">
        <v>48327</v>
      </c>
      <c r="D656" t="s">
        <v>164</v>
      </c>
      <c r="E656">
        <v>327</v>
      </c>
      <c r="F656" t="s">
        <v>73</v>
      </c>
      <c r="G656" t="s">
        <v>71</v>
      </c>
      <c r="H656">
        <v>29</v>
      </c>
      <c r="I656">
        <v>0.54492643868432722</v>
      </c>
      <c r="J656">
        <v>3.9359337761992873E-2</v>
      </c>
      <c r="K656">
        <v>0.20457211386475729</v>
      </c>
      <c r="L656">
        <v>0.99066397085212898</v>
      </c>
    </row>
    <row r="657" spans="1:12">
      <c r="A657" t="s">
        <v>317</v>
      </c>
      <c r="B657" t="s">
        <v>441</v>
      </c>
      <c r="C657">
        <v>48327</v>
      </c>
      <c r="D657" t="s">
        <v>164</v>
      </c>
      <c r="E657">
        <v>327</v>
      </c>
      <c r="F657" t="s">
        <v>73</v>
      </c>
      <c r="G657" t="s">
        <v>72</v>
      </c>
      <c r="H657">
        <v>29</v>
      </c>
      <c r="I657">
        <v>0.89709573420816247</v>
      </c>
      <c r="J657">
        <v>3.6674080379459781E-2</v>
      </c>
      <c r="K657">
        <v>0.55747029002946025</v>
      </c>
      <c r="L657">
        <v>1.3477575371624551</v>
      </c>
    </row>
    <row r="658" spans="1:12">
      <c r="A658" t="s">
        <v>317</v>
      </c>
      <c r="B658" t="s">
        <v>266</v>
      </c>
      <c r="C658">
        <v>48329</v>
      </c>
      <c r="D658" t="s">
        <v>164</v>
      </c>
      <c r="E658">
        <v>327</v>
      </c>
      <c r="F658" t="s">
        <v>73</v>
      </c>
      <c r="G658" t="s">
        <v>69</v>
      </c>
      <c r="H658">
        <v>20</v>
      </c>
      <c r="I658">
        <v>0.37117229920851652</v>
      </c>
      <c r="J658">
        <v>2.2722111075357949E-2</v>
      </c>
      <c r="K658">
        <v>0.1385583120407711</v>
      </c>
      <c r="L658">
        <v>0.52171114799543061</v>
      </c>
    </row>
    <row r="659" spans="1:12">
      <c r="A659" t="s">
        <v>317</v>
      </c>
      <c r="B659" t="s">
        <v>266</v>
      </c>
      <c r="C659">
        <v>48329</v>
      </c>
      <c r="D659" t="s">
        <v>164</v>
      </c>
      <c r="E659">
        <v>327</v>
      </c>
      <c r="F659" t="s">
        <v>73</v>
      </c>
      <c r="G659" t="s">
        <v>70</v>
      </c>
      <c r="H659">
        <v>20</v>
      </c>
      <c r="I659">
        <v>0.6336079737085365</v>
      </c>
      <c r="J659">
        <v>3.2098757206074691E-2</v>
      </c>
      <c r="K659">
        <v>0.34559913854719848</v>
      </c>
      <c r="L659">
        <v>0.86280806999077109</v>
      </c>
    </row>
    <row r="660" spans="1:12">
      <c r="A660" t="s">
        <v>317</v>
      </c>
      <c r="B660" t="s">
        <v>266</v>
      </c>
      <c r="C660">
        <v>48329</v>
      </c>
      <c r="D660" t="s">
        <v>164</v>
      </c>
      <c r="E660">
        <v>327</v>
      </c>
      <c r="F660" t="s">
        <v>73</v>
      </c>
      <c r="G660" t="s">
        <v>71</v>
      </c>
      <c r="H660">
        <v>2225</v>
      </c>
      <c r="I660">
        <v>0.42046805474655868</v>
      </c>
      <c r="J660">
        <v>6.0082585172252468E-3</v>
      </c>
      <c r="K660">
        <v>-0.20825137477219641</v>
      </c>
      <c r="L660">
        <v>1.726791308893028</v>
      </c>
    </row>
    <row r="661" spans="1:12">
      <c r="A661" t="s">
        <v>317</v>
      </c>
      <c r="B661" t="s">
        <v>266</v>
      </c>
      <c r="C661">
        <v>48329</v>
      </c>
      <c r="D661" t="s">
        <v>164</v>
      </c>
      <c r="E661">
        <v>327</v>
      </c>
      <c r="F661" t="s">
        <v>73</v>
      </c>
      <c r="G661" t="s">
        <v>72</v>
      </c>
      <c r="H661">
        <v>2225</v>
      </c>
      <c r="I661">
        <v>0.82100234663226224</v>
      </c>
      <c r="J661">
        <v>6.345302080412789E-3</v>
      </c>
      <c r="K661">
        <v>-7.5277130576847762E-2</v>
      </c>
      <c r="L661">
        <v>2.123055351139767</v>
      </c>
    </row>
    <row r="662" spans="1:12">
      <c r="A662" t="s">
        <v>317</v>
      </c>
      <c r="B662" t="s">
        <v>442</v>
      </c>
      <c r="C662">
        <v>48331</v>
      </c>
      <c r="D662" t="s">
        <v>164</v>
      </c>
      <c r="E662">
        <v>327</v>
      </c>
      <c r="F662" t="s">
        <v>73</v>
      </c>
      <c r="G662" t="s">
        <v>69</v>
      </c>
      <c r="H662">
        <v>21</v>
      </c>
      <c r="I662">
        <v>1.2028712264717969</v>
      </c>
      <c r="J662">
        <v>7.0475098875897341E-2</v>
      </c>
      <c r="K662">
        <v>0.3568398880663754</v>
      </c>
      <c r="L662">
        <v>1.913210810433341</v>
      </c>
    </row>
    <row r="663" spans="1:12">
      <c r="A663" t="s">
        <v>317</v>
      </c>
      <c r="B663" t="s">
        <v>442</v>
      </c>
      <c r="C663">
        <v>48331</v>
      </c>
      <c r="D663" t="s">
        <v>164</v>
      </c>
      <c r="E663">
        <v>327</v>
      </c>
      <c r="F663" t="s">
        <v>73</v>
      </c>
      <c r="G663" t="s">
        <v>70</v>
      </c>
      <c r="H663">
        <v>21</v>
      </c>
      <c r="I663">
        <v>1.5703282912257071</v>
      </c>
      <c r="J663">
        <v>6.796367415280713E-2</v>
      </c>
      <c r="K663">
        <v>1.006461414272724</v>
      </c>
      <c r="L663">
        <v>2.3381132739999728</v>
      </c>
    </row>
    <row r="664" spans="1:12">
      <c r="A664" t="s">
        <v>317</v>
      </c>
      <c r="B664" t="s">
        <v>442</v>
      </c>
      <c r="C664">
        <v>48331</v>
      </c>
      <c r="D664" t="s">
        <v>164</v>
      </c>
      <c r="E664">
        <v>327</v>
      </c>
      <c r="F664" t="s">
        <v>73</v>
      </c>
      <c r="G664" t="s">
        <v>71</v>
      </c>
      <c r="H664">
        <v>321</v>
      </c>
      <c r="I664">
        <v>0.5070607270263493</v>
      </c>
      <c r="J664">
        <v>1.204490245418571E-2</v>
      </c>
      <c r="K664">
        <v>-9.0988461837847954E-3</v>
      </c>
      <c r="L664">
        <v>1.3825028540790989</v>
      </c>
    </row>
    <row r="665" spans="1:12">
      <c r="A665" t="s">
        <v>317</v>
      </c>
      <c r="B665" t="s">
        <v>442</v>
      </c>
      <c r="C665">
        <v>48331</v>
      </c>
      <c r="D665" t="s">
        <v>164</v>
      </c>
      <c r="E665">
        <v>327</v>
      </c>
      <c r="F665" t="s">
        <v>73</v>
      </c>
      <c r="G665" t="s">
        <v>72</v>
      </c>
      <c r="H665">
        <v>321</v>
      </c>
      <c r="I665">
        <v>1.0031408388191649</v>
      </c>
      <c r="J665">
        <v>1.191258815570616E-2</v>
      </c>
      <c r="K665">
        <v>0.58580979561874613</v>
      </c>
      <c r="L665">
        <v>1.7519297118688419</v>
      </c>
    </row>
    <row r="666" spans="1:12">
      <c r="A666" t="s">
        <v>317</v>
      </c>
      <c r="B666" t="s">
        <v>443</v>
      </c>
      <c r="C666">
        <v>48333</v>
      </c>
      <c r="D666" t="s">
        <v>164</v>
      </c>
      <c r="E666">
        <v>327</v>
      </c>
      <c r="F666" t="s">
        <v>73</v>
      </c>
      <c r="G666" t="s">
        <v>69</v>
      </c>
      <c r="H666">
        <v>21</v>
      </c>
      <c r="I666">
        <v>1.2028712264717969</v>
      </c>
      <c r="J666">
        <v>7.0475098875897341E-2</v>
      </c>
      <c r="K666">
        <v>0.3568398880663754</v>
      </c>
      <c r="L666">
        <v>1.913210810433341</v>
      </c>
    </row>
    <row r="667" spans="1:12">
      <c r="A667" t="s">
        <v>317</v>
      </c>
      <c r="B667" t="s">
        <v>443</v>
      </c>
      <c r="C667">
        <v>48333</v>
      </c>
      <c r="D667" t="s">
        <v>164</v>
      </c>
      <c r="E667">
        <v>327</v>
      </c>
      <c r="F667" t="s">
        <v>73</v>
      </c>
      <c r="G667" t="s">
        <v>70</v>
      </c>
      <c r="H667">
        <v>21</v>
      </c>
      <c r="I667">
        <v>1.5703282912257071</v>
      </c>
      <c r="J667">
        <v>6.796367415280713E-2</v>
      </c>
      <c r="K667">
        <v>1.006461414272724</v>
      </c>
      <c r="L667">
        <v>2.3381132739999728</v>
      </c>
    </row>
    <row r="668" spans="1:12">
      <c r="A668" t="s">
        <v>317</v>
      </c>
      <c r="B668" t="s">
        <v>443</v>
      </c>
      <c r="C668">
        <v>48333</v>
      </c>
      <c r="D668" t="s">
        <v>164</v>
      </c>
      <c r="E668">
        <v>327</v>
      </c>
      <c r="F668" t="s">
        <v>73</v>
      </c>
      <c r="G668" t="s">
        <v>71</v>
      </c>
      <c r="H668">
        <v>73</v>
      </c>
      <c r="I668">
        <v>0.45957082147236628</v>
      </c>
      <c r="J668">
        <v>2.495640343786126E-2</v>
      </c>
      <c r="K668">
        <v>-1.218310551971361E-2</v>
      </c>
      <c r="L668">
        <v>1.1723403518057709</v>
      </c>
    </row>
    <row r="669" spans="1:12">
      <c r="A669" t="s">
        <v>317</v>
      </c>
      <c r="B669" t="s">
        <v>443</v>
      </c>
      <c r="C669">
        <v>48333</v>
      </c>
      <c r="D669" t="s">
        <v>164</v>
      </c>
      <c r="E669">
        <v>327</v>
      </c>
      <c r="F669" t="s">
        <v>73</v>
      </c>
      <c r="G669" t="s">
        <v>72</v>
      </c>
      <c r="H669">
        <v>73</v>
      </c>
      <c r="I669">
        <v>0.9465651510247346</v>
      </c>
      <c r="J669">
        <v>1.993100070912027E-2</v>
      </c>
      <c r="K669">
        <v>0.59417572980978206</v>
      </c>
      <c r="L669">
        <v>1.3765557325558511</v>
      </c>
    </row>
    <row r="670" spans="1:12">
      <c r="A670" t="s">
        <v>317</v>
      </c>
      <c r="B670" t="s">
        <v>286</v>
      </c>
      <c r="C670">
        <v>48335</v>
      </c>
      <c r="D670" t="s">
        <v>164</v>
      </c>
      <c r="E670">
        <v>327</v>
      </c>
      <c r="F670" t="s">
        <v>73</v>
      </c>
      <c r="G670" t="s">
        <v>69</v>
      </c>
      <c r="H670">
        <v>109</v>
      </c>
      <c r="I670">
        <v>0.38770003913411072</v>
      </c>
      <c r="J670">
        <v>6.592890641670901E-3</v>
      </c>
      <c r="K670">
        <v>0.13151234889985119</v>
      </c>
      <c r="L670">
        <v>0.61978208968703663</v>
      </c>
    </row>
    <row r="671" spans="1:12">
      <c r="A671" t="s">
        <v>317</v>
      </c>
      <c r="B671" t="s">
        <v>286</v>
      </c>
      <c r="C671">
        <v>48335</v>
      </c>
      <c r="D671" t="s">
        <v>164</v>
      </c>
      <c r="E671">
        <v>327</v>
      </c>
      <c r="F671" t="s">
        <v>73</v>
      </c>
      <c r="G671" t="s">
        <v>70</v>
      </c>
      <c r="H671">
        <v>109</v>
      </c>
      <c r="I671">
        <v>0.89976426981639823</v>
      </c>
      <c r="J671">
        <v>9.8514729080094038E-3</v>
      </c>
      <c r="K671">
        <v>0.49505537319171983</v>
      </c>
      <c r="L671">
        <v>1.250391638480451</v>
      </c>
    </row>
    <row r="672" spans="1:12">
      <c r="A672" t="s">
        <v>317</v>
      </c>
      <c r="B672" t="s">
        <v>286</v>
      </c>
      <c r="C672">
        <v>48335</v>
      </c>
      <c r="D672" t="s">
        <v>164</v>
      </c>
      <c r="E672">
        <v>327</v>
      </c>
      <c r="F672" t="s">
        <v>73</v>
      </c>
      <c r="G672" t="s">
        <v>71</v>
      </c>
      <c r="H672">
        <v>185</v>
      </c>
      <c r="I672">
        <v>0.22298897159814651</v>
      </c>
      <c r="J672">
        <v>9.1106681542688292E-3</v>
      </c>
      <c r="K672">
        <v>-8.7329276576973095E-3</v>
      </c>
      <c r="L672">
        <v>0.68817007199107438</v>
      </c>
    </row>
    <row r="673" spans="1:12">
      <c r="A673" t="s">
        <v>317</v>
      </c>
      <c r="B673" t="s">
        <v>286</v>
      </c>
      <c r="C673">
        <v>48335</v>
      </c>
      <c r="D673" t="s">
        <v>164</v>
      </c>
      <c r="E673">
        <v>327</v>
      </c>
      <c r="F673" t="s">
        <v>73</v>
      </c>
      <c r="G673" t="s">
        <v>72</v>
      </c>
      <c r="H673">
        <v>185</v>
      </c>
      <c r="I673">
        <v>0.63313099784362803</v>
      </c>
      <c r="J673">
        <v>1.115294804621075E-2</v>
      </c>
      <c r="K673">
        <v>0.36447829660114911</v>
      </c>
      <c r="L673">
        <v>1.1033250185404631</v>
      </c>
    </row>
    <row r="674" spans="1:12">
      <c r="A674" t="s">
        <v>317</v>
      </c>
      <c r="B674" t="s">
        <v>444</v>
      </c>
      <c r="C674">
        <v>48337</v>
      </c>
      <c r="D674" t="s">
        <v>164</v>
      </c>
      <c r="E674">
        <v>327</v>
      </c>
      <c r="F674" t="s">
        <v>73</v>
      </c>
      <c r="G674" t="s">
        <v>69</v>
      </c>
      <c r="H674">
        <v>21</v>
      </c>
      <c r="I674">
        <v>1.2028712264717969</v>
      </c>
      <c r="J674">
        <v>7.0475098875897341E-2</v>
      </c>
      <c r="K674">
        <v>0.3568398880663754</v>
      </c>
      <c r="L674">
        <v>1.913210810433341</v>
      </c>
    </row>
    <row r="675" spans="1:12">
      <c r="A675" t="s">
        <v>317</v>
      </c>
      <c r="B675" t="s">
        <v>444</v>
      </c>
      <c r="C675">
        <v>48337</v>
      </c>
      <c r="D675" t="s">
        <v>164</v>
      </c>
      <c r="E675">
        <v>327</v>
      </c>
      <c r="F675" t="s">
        <v>73</v>
      </c>
      <c r="G675" t="s">
        <v>70</v>
      </c>
      <c r="H675">
        <v>21</v>
      </c>
      <c r="I675">
        <v>1.5703282912257071</v>
      </c>
      <c r="J675">
        <v>6.796367415280713E-2</v>
      </c>
      <c r="K675">
        <v>1.006461414272724</v>
      </c>
      <c r="L675">
        <v>2.3381132739999728</v>
      </c>
    </row>
    <row r="676" spans="1:12">
      <c r="A676" t="s">
        <v>317</v>
      </c>
      <c r="B676" t="s">
        <v>444</v>
      </c>
      <c r="C676">
        <v>48337</v>
      </c>
      <c r="D676" t="s">
        <v>164</v>
      </c>
      <c r="E676">
        <v>327</v>
      </c>
      <c r="F676" t="s">
        <v>73</v>
      </c>
      <c r="G676" t="s">
        <v>71</v>
      </c>
      <c r="H676">
        <v>46</v>
      </c>
      <c r="I676">
        <v>0.30639313629498521</v>
      </c>
      <c r="J676">
        <v>2.59639421801903E-2</v>
      </c>
      <c r="K676">
        <v>3.8050050995399237E-2</v>
      </c>
      <c r="L676">
        <v>0.85945373479339371</v>
      </c>
    </row>
    <row r="677" spans="1:12">
      <c r="A677" t="s">
        <v>317</v>
      </c>
      <c r="B677" t="s">
        <v>444</v>
      </c>
      <c r="C677">
        <v>48337</v>
      </c>
      <c r="D677" t="s">
        <v>164</v>
      </c>
      <c r="E677">
        <v>327</v>
      </c>
      <c r="F677" t="s">
        <v>73</v>
      </c>
      <c r="G677" t="s">
        <v>72</v>
      </c>
      <c r="H677">
        <v>46</v>
      </c>
      <c r="I677">
        <v>0.8136444904183936</v>
      </c>
      <c r="J677">
        <v>3.1576418113487277E-2</v>
      </c>
      <c r="K677">
        <v>0.52483877630838183</v>
      </c>
      <c r="L677">
        <v>1.4148332151119929</v>
      </c>
    </row>
    <row r="678" spans="1:12">
      <c r="A678" t="s">
        <v>317</v>
      </c>
      <c r="B678" t="s">
        <v>257</v>
      </c>
      <c r="C678">
        <v>48339</v>
      </c>
      <c r="D678" t="s">
        <v>164</v>
      </c>
      <c r="E678">
        <v>327</v>
      </c>
      <c r="F678" t="s">
        <v>73</v>
      </c>
      <c r="G678" t="s">
        <v>69</v>
      </c>
      <c r="H678">
        <v>385</v>
      </c>
      <c r="I678">
        <v>0.92735486279728208</v>
      </c>
      <c r="J678">
        <v>1.219984354512431E-2</v>
      </c>
      <c r="K678">
        <v>0.44460568252012178</v>
      </c>
      <c r="L678">
        <v>1.659308148801504</v>
      </c>
    </row>
    <row r="679" spans="1:12">
      <c r="A679" t="s">
        <v>317</v>
      </c>
      <c r="B679" t="s">
        <v>257</v>
      </c>
      <c r="C679">
        <v>48339</v>
      </c>
      <c r="D679" t="s">
        <v>164</v>
      </c>
      <c r="E679">
        <v>327</v>
      </c>
      <c r="F679" t="s">
        <v>73</v>
      </c>
      <c r="G679" t="s">
        <v>70</v>
      </c>
      <c r="H679">
        <v>385</v>
      </c>
      <c r="I679">
        <v>1.4971805721239519</v>
      </c>
      <c r="J679">
        <v>8.6440796596808835E-3</v>
      </c>
      <c r="K679">
        <v>0.89073431730731656</v>
      </c>
      <c r="L679">
        <v>2.209610107884413</v>
      </c>
    </row>
    <row r="680" spans="1:12">
      <c r="A680" t="s">
        <v>317</v>
      </c>
      <c r="B680" t="s">
        <v>257</v>
      </c>
      <c r="C680">
        <v>48339</v>
      </c>
      <c r="D680" t="s">
        <v>164</v>
      </c>
      <c r="E680">
        <v>327</v>
      </c>
      <c r="F680" t="s">
        <v>73</v>
      </c>
      <c r="G680" t="s">
        <v>71</v>
      </c>
      <c r="H680">
        <v>615</v>
      </c>
      <c r="I680">
        <v>0.53872673856175868</v>
      </c>
      <c r="J680">
        <v>1.0877365517290931E-2</v>
      </c>
      <c r="K680">
        <v>-0.1235751503641989</v>
      </c>
      <c r="L680">
        <v>1.9478451720911221</v>
      </c>
    </row>
    <row r="681" spans="1:12">
      <c r="A681" t="s">
        <v>317</v>
      </c>
      <c r="B681" t="s">
        <v>257</v>
      </c>
      <c r="C681">
        <v>48339</v>
      </c>
      <c r="D681" t="s">
        <v>164</v>
      </c>
      <c r="E681">
        <v>327</v>
      </c>
      <c r="F681" t="s">
        <v>73</v>
      </c>
      <c r="G681" t="s">
        <v>72</v>
      </c>
      <c r="H681">
        <v>615</v>
      </c>
      <c r="I681">
        <v>1.0762860990778189</v>
      </c>
      <c r="J681">
        <v>1.024740910346574E-2</v>
      </c>
      <c r="K681">
        <v>0.58495682710647545</v>
      </c>
      <c r="L681">
        <v>2.6388210611843048</v>
      </c>
    </row>
    <row r="682" spans="1:12">
      <c r="A682" t="s">
        <v>317</v>
      </c>
      <c r="B682" t="s">
        <v>287</v>
      </c>
      <c r="C682">
        <v>48341</v>
      </c>
      <c r="D682" t="s">
        <v>164</v>
      </c>
      <c r="E682">
        <v>327</v>
      </c>
      <c r="F682" t="s">
        <v>73</v>
      </c>
      <c r="G682" t="s">
        <v>69</v>
      </c>
      <c r="H682">
        <v>89</v>
      </c>
      <c r="I682">
        <v>0.45621513667838848</v>
      </c>
      <c r="J682">
        <v>1.511929360506375E-2</v>
      </c>
      <c r="K682">
        <v>3.2107277198413817E-2</v>
      </c>
      <c r="L682">
        <v>0.79456313887565744</v>
      </c>
    </row>
    <row r="683" spans="1:12">
      <c r="A683" t="s">
        <v>317</v>
      </c>
      <c r="B683" t="s">
        <v>287</v>
      </c>
      <c r="C683">
        <v>48341</v>
      </c>
      <c r="D683" t="s">
        <v>164</v>
      </c>
      <c r="E683">
        <v>327</v>
      </c>
      <c r="F683" t="s">
        <v>73</v>
      </c>
      <c r="G683" t="s">
        <v>70</v>
      </c>
      <c r="H683">
        <v>89</v>
      </c>
      <c r="I683">
        <v>0.83335988757575008</v>
      </c>
      <c r="J683">
        <v>1.621901770809181E-2</v>
      </c>
      <c r="K683">
        <v>0.3797434233958098</v>
      </c>
      <c r="L683">
        <v>1.18745578091493</v>
      </c>
    </row>
    <row r="684" spans="1:12">
      <c r="A684" t="s">
        <v>317</v>
      </c>
      <c r="B684" t="s">
        <v>287</v>
      </c>
      <c r="C684">
        <v>48341</v>
      </c>
      <c r="D684" t="s">
        <v>164</v>
      </c>
      <c r="E684">
        <v>327</v>
      </c>
      <c r="F684" t="s">
        <v>73</v>
      </c>
      <c r="G684" t="s">
        <v>71</v>
      </c>
      <c r="H684">
        <v>138</v>
      </c>
      <c r="I684">
        <v>0.80513098913871539</v>
      </c>
      <c r="J684">
        <v>3.4603217106837537E-2</v>
      </c>
      <c r="K684">
        <v>-0.1170839211960292</v>
      </c>
      <c r="L684">
        <v>1.726791308893028</v>
      </c>
    </row>
    <row r="685" spans="1:12">
      <c r="A685" t="s">
        <v>317</v>
      </c>
      <c r="B685" t="s">
        <v>287</v>
      </c>
      <c r="C685">
        <v>48341</v>
      </c>
      <c r="D685" t="s">
        <v>164</v>
      </c>
      <c r="E685">
        <v>327</v>
      </c>
      <c r="F685" t="s">
        <v>73</v>
      </c>
      <c r="G685" t="s">
        <v>72</v>
      </c>
      <c r="H685">
        <v>138</v>
      </c>
      <c r="I685">
        <v>0.84562929168769729</v>
      </c>
      <c r="J685">
        <v>2.6779220389459981E-2</v>
      </c>
      <c r="K685">
        <v>-7.5277130576847762E-2</v>
      </c>
      <c r="L685">
        <v>1.5787914825517919</v>
      </c>
    </row>
    <row r="686" spans="1:12">
      <c r="A686" t="s">
        <v>317</v>
      </c>
      <c r="B686" t="s">
        <v>291</v>
      </c>
      <c r="C686">
        <v>48343</v>
      </c>
      <c r="D686" t="s">
        <v>164</v>
      </c>
      <c r="E686">
        <v>327</v>
      </c>
      <c r="F686" t="s">
        <v>73</v>
      </c>
      <c r="G686" t="s">
        <v>69</v>
      </c>
      <c r="H686">
        <v>385</v>
      </c>
      <c r="I686">
        <v>0.92735486279728208</v>
      </c>
      <c r="J686">
        <v>1.219984354512431E-2</v>
      </c>
      <c r="K686">
        <v>0.44460568252012178</v>
      </c>
      <c r="L686">
        <v>1.659308148801504</v>
      </c>
    </row>
    <row r="687" spans="1:12">
      <c r="A687" t="s">
        <v>317</v>
      </c>
      <c r="B687" t="s">
        <v>291</v>
      </c>
      <c r="C687">
        <v>48343</v>
      </c>
      <c r="D687" t="s">
        <v>164</v>
      </c>
      <c r="E687">
        <v>327</v>
      </c>
      <c r="F687" t="s">
        <v>73</v>
      </c>
      <c r="G687" t="s">
        <v>70</v>
      </c>
      <c r="H687">
        <v>385</v>
      </c>
      <c r="I687">
        <v>1.4971805721239519</v>
      </c>
      <c r="J687">
        <v>8.6440796596808835E-3</v>
      </c>
      <c r="K687">
        <v>0.89073431730731656</v>
      </c>
      <c r="L687">
        <v>2.209610107884413</v>
      </c>
    </row>
    <row r="688" spans="1:12">
      <c r="A688" t="s">
        <v>317</v>
      </c>
      <c r="B688" t="s">
        <v>291</v>
      </c>
      <c r="C688">
        <v>48343</v>
      </c>
      <c r="D688" t="s">
        <v>164</v>
      </c>
      <c r="E688">
        <v>327</v>
      </c>
      <c r="F688" t="s">
        <v>73</v>
      </c>
      <c r="G688" t="s">
        <v>71</v>
      </c>
      <c r="H688">
        <v>615</v>
      </c>
      <c r="I688">
        <v>0.53872673856175868</v>
      </c>
      <c r="J688">
        <v>1.0877365517290931E-2</v>
      </c>
      <c r="K688">
        <v>-0.1235751503641989</v>
      </c>
      <c r="L688">
        <v>1.9478451720911221</v>
      </c>
    </row>
    <row r="689" spans="1:12">
      <c r="A689" t="s">
        <v>317</v>
      </c>
      <c r="B689" t="s">
        <v>291</v>
      </c>
      <c r="C689">
        <v>48343</v>
      </c>
      <c r="D689" t="s">
        <v>164</v>
      </c>
      <c r="E689">
        <v>327</v>
      </c>
      <c r="F689" t="s">
        <v>73</v>
      </c>
      <c r="G689" t="s">
        <v>72</v>
      </c>
      <c r="H689">
        <v>615</v>
      </c>
      <c r="I689">
        <v>1.0762860990778189</v>
      </c>
      <c r="J689">
        <v>1.024740910346574E-2</v>
      </c>
      <c r="K689">
        <v>0.58495682710647545</v>
      </c>
      <c r="L689">
        <v>2.6388210611843048</v>
      </c>
    </row>
    <row r="690" spans="1:12">
      <c r="A690" t="s">
        <v>317</v>
      </c>
      <c r="B690" t="s">
        <v>445</v>
      </c>
      <c r="C690">
        <v>48345</v>
      </c>
      <c r="D690" t="s">
        <v>164</v>
      </c>
      <c r="E690">
        <v>327</v>
      </c>
      <c r="F690" t="s">
        <v>73</v>
      </c>
      <c r="G690" t="s">
        <v>69</v>
      </c>
      <c r="H690">
        <v>109</v>
      </c>
      <c r="I690">
        <v>0.38770003913411072</v>
      </c>
      <c r="J690">
        <v>6.592890641670901E-3</v>
      </c>
      <c r="K690">
        <v>0.13151234889985119</v>
      </c>
      <c r="L690">
        <v>0.61978208968703663</v>
      </c>
    </row>
    <row r="691" spans="1:12">
      <c r="A691" t="s">
        <v>317</v>
      </c>
      <c r="B691" t="s">
        <v>445</v>
      </c>
      <c r="C691">
        <v>48345</v>
      </c>
      <c r="D691" t="s">
        <v>164</v>
      </c>
      <c r="E691">
        <v>327</v>
      </c>
      <c r="F691" t="s">
        <v>73</v>
      </c>
      <c r="G691" t="s">
        <v>70</v>
      </c>
      <c r="H691">
        <v>109</v>
      </c>
      <c r="I691">
        <v>0.89976426981639823</v>
      </c>
      <c r="J691">
        <v>9.8514729080094038E-3</v>
      </c>
      <c r="K691">
        <v>0.49505537319171983</v>
      </c>
      <c r="L691">
        <v>1.250391638480451</v>
      </c>
    </row>
    <row r="692" spans="1:12">
      <c r="A692" t="s">
        <v>317</v>
      </c>
      <c r="B692" t="s">
        <v>445</v>
      </c>
      <c r="C692">
        <v>48345</v>
      </c>
      <c r="D692" t="s">
        <v>164</v>
      </c>
      <c r="E692">
        <v>327</v>
      </c>
      <c r="F692" t="s">
        <v>73</v>
      </c>
      <c r="G692" t="s">
        <v>71</v>
      </c>
      <c r="H692">
        <v>185</v>
      </c>
      <c r="I692">
        <v>0.22298897159814651</v>
      </c>
      <c r="J692">
        <v>9.1106681542688292E-3</v>
      </c>
      <c r="K692">
        <v>-8.7329276576973095E-3</v>
      </c>
      <c r="L692">
        <v>0.68817007199107438</v>
      </c>
    </row>
    <row r="693" spans="1:12">
      <c r="A693" t="s">
        <v>317</v>
      </c>
      <c r="B693" t="s">
        <v>445</v>
      </c>
      <c r="C693">
        <v>48345</v>
      </c>
      <c r="D693" t="s">
        <v>164</v>
      </c>
      <c r="E693">
        <v>327</v>
      </c>
      <c r="F693" t="s">
        <v>73</v>
      </c>
      <c r="G693" t="s">
        <v>72</v>
      </c>
      <c r="H693">
        <v>185</v>
      </c>
      <c r="I693">
        <v>0.63313099784362803</v>
      </c>
      <c r="J693">
        <v>1.115294804621075E-2</v>
      </c>
      <c r="K693">
        <v>0.36447829660114911</v>
      </c>
      <c r="L693">
        <v>1.1033250185404631</v>
      </c>
    </row>
    <row r="694" spans="1:12">
      <c r="A694" t="s">
        <v>317</v>
      </c>
      <c r="B694" t="s">
        <v>446</v>
      </c>
      <c r="C694">
        <v>48347</v>
      </c>
      <c r="D694" t="s">
        <v>164</v>
      </c>
      <c r="E694">
        <v>327</v>
      </c>
      <c r="F694" t="s">
        <v>73</v>
      </c>
      <c r="G694" t="s">
        <v>69</v>
      </c>
      <c r="H694">
        <v>385</v>
      </c>
      <c r="I694">
        <v>0.92735486279728208</v>
      </c>
      <c r="J694">
        <v>1.219984354512431E-2</v>
      </c>
      <c r="K694">
        <v>0.44460568252012178</v>
      </c>
      <c r="L694">
        <v>1.659308148801504</v>
      </c>
    </row>
    <row r="695" spans="1:12">
      <c r="A695" t="s">
        <v>317</v>
      </c>
      <c r="B695" t="s">
        <v>446</v>
      </c>
      <c r="C695">
        <v>48347</v>
      </c>
      <c r="D695" t="s">
        <v>164</v>
      </c>
      <c r="E695">
        <v>327</v>
      </c>
      <c r="F695" t="s">
        <v>73</v>
      </c>
      <c r="G695" t="s">
        <v>70</v>
      </c>
      <c r="H695">
        <v>385</v>
      </c>
      <c r="I695">
        <v>1.4971805721239519</v>
      </c>
      <c r="J695">
        <v>8.6440796596808835E-3</v>
      </c>
      <c r="K695">
        <v>0.89073431730731656</v>
      </c>
      <c r="L695">
        <v>2.209610107884413</v>
      </c>
    </row>
    <row r="696" spans="1:12">
      <c r="A696" t="s">
        <v>317</v>
      </c>
      <c r="B696" t="s">
        <v>446</v>
      </c>
      <c r="C696">
        <v>48347</v>
      </c>
      <c r="D696" t="s">
        <v>164</v>
      </c>
      <c r="E696">
        <v>327</v>
      </c>
      <c r="F696" t="s">
        <v>73</v>
      </c>
      <c r="G696" t="s">
        <v>71</v>
      </c>
      <c r="H696">
        <v>615</v>
      </c>
      <c r="I696">
        <v>0.53872673856175868</v>
      </c>
      <c r="J696">
        <v>1.0877365517290931E-2</v>
      </c>
      <c r="K696">
        <v>-0.1235751503641989</v>
      </c>
      <c r="L696">
        <v>1.9478451720911221</v>
      </c>
    </row>
    <row r="697" spans="1:12">
      <c r="A697" t="s">
        <v>317</v>
      </c>
      <c r="B697" t="s">
        <v>446</v>
      </c>
      <c r="C697">
        <v>48347</v>
      </c>
      <c r="D697" t="s">
        <v>164</v>
      </c>
      <c r="E697">
        <v>327</v>
      </c>
      <c r="F697" t="s">
        <v>73</v>
      </c>
      <c r="G697" t="s">
        <v>72</v>
      </c>
      <c r="H697">
        <v>615</v>
      </c>
      <c r="I697">
        <v>1.0762860990778189</v>
      </c>
      <c r="J697">
        <v>1.024740910346574E-2</v>
      </c>
      <c r="K697">
        <v>0.58495682710647545</v>
      </c>
      <c r="L697">
        <v>2.6388210611843048</v>
      </c>
    </row>
    <row r="698" spans="1:12">
      <c r="A698" t="s">
        <v>317</v>
      </c>
      <c r="B698" t="s">
        <v>447</v>
      </c>
      <c r="C698">
        <v>48349</v>
      </c>
      <c r="D698" t="s">
        <v>164</v>
      </c>
      <c r="E698">
        <v>327</v>
      </c>
      <c r="F698" t="s">
        <v>73</v>
      </c>
      <c r="G698" t="s">
        <v>69</v>
      </c>
      <c r="H698">
        <v>21</v>
      </c>
      <c r="I698">
        <v>1.2028712264717969</v>
      </c>
      <c r="J698">
        <v>7.0475098875897341E-2</v>
      </c>
      <c r="K698">
        <v>0.3568398880663754</v>
      </c>
      <c r="L698">
        <v>1.913210810433341</v>
      </c>
    </row>
    <row r="699" spans="1:12">
      <c r="A699" t="s">
        <v>317</v>
      </c>
      <c r="B699" t="s">
        <v>447</v>
      </c>
      <c r="C699">
        <v>48349</v>
      </c>
      <c r="D699" t="s">
        <v>164</v>
      </c>
      <c r="E699">
        <v>327</v>
      </c>
      <c r="F699" t="s">
        <v>73</v>
      </c>
      <c r="G699" t="s">
        <v>70</v>
      </c>
      <c r="H699">
        <v>21</v>
      </c>
      <c r="I699">
        <v>1.5703282912257071</v>
      </c>
      <c r="J699">
        <v>6.796367415280713E-2</v>
      </c>
      <c r="K699">
        <v>1.006461414272724</v>
      </c>
      <c r="L699">
        <v>2.3381132739999728</v>
      </c>
    </row>
    <row r="700" spans="1:12">
      <c r="A700" t="s">
        <v>317</v>
      </c>
      <c r="B700" t="s">
        <v>447</v>
      </c>
      <c r="C700">
        <v>48349</v>
      </c>
      <c r="D700" t="s">
        <v>164</v>
      </c>
      <c r="E700">
        <v>327</v>
      </c>
      <c r="F700" t="s">
        <v>73</v>
      </c>
      <c r="G700" t="s">
        <v>71</v>
      </c>
      <c r="H700">
        <v>321</v>
      </c>
      <c r="I700">
        <v>0.5070607270263493</v>
      </c>
      <c r="J700">
        <v>1.204490245418571E-2</v>
      </c>
      <c r="K700">
        <v>-9.0988461837847954E-3</v>
      </c>
      <c r="L700">
        <v>1.3825028540790989</v>
      </c>
    </row>
    <row r="701" spans="1:12">
      <c r="A701" t="s">
        <v>317</v>
      </c>
      <c r="B701" t="s">
        <v>447</v>
      </c>
      <c r="C701">
        <v>48349</v>
      </c>
      <c r="D701" t="s">
        <v>164</v>
      </c>
      <c r="E701">
        <v>327</v>
      </c>
      <c r="F701" t="s">
        <v>73</v>
      </c>
      <c r="G701" t="s">
        <v>72</v>
      </c>
      <c r="H701">
        <v>321</v>
      </c>
      <c r="I701">
        <v>1.0031408388191649</v>
      </c>
      <c r="J701">
        <v>1.191258815570616E-2</v>
      </c>
      <c r="K701">
        <v>0.58580979561874613</v>
      </c>
      <c r="L701">
        <v>1.7519297118688419</v>
      </c>
    </row>
    <row r="702" spans="1:12">
      <c r="A702" t="s">
        <v>317</v>
      </c>
      <c r="B702" t="s">
        <v>276</v>
      </c>
      <c r="C702">
        <v>48351</v>
      </c>
      <c r="D702" t="s">
        <v>164</v>
      </c>
      <c r="E702">
        <v>327</v>
      </c>
      <c r="F702" t="s">
        <v>73</v>
      </c>
      <c r="G702" t="s">
        <v>69</v>
      </c>
      <c r="H702">
        <v>385</v>
      </c>
      <c r="I702">
        <v>0.92735486279728208</v>
      </c>
      <c r="J702">
        <v>1.219984354512431E-2</v>
      </c>
      <c r="K702">
        <v>0.44460568252012178</v>
      </c>
      <c r="L702">
        <v>1.659308148801504</v>
      </c>
    </row>
    <row r="703" spans="1:12">
      <c r="A703" t="s">
        <v>317</v>
      </c>
      <c r="B703" t="s">
        <v>276</v>
      </c>
      <c r="C703">
        <v>48351</v>
      </c>
      <c r="D703" t="s">
        <v>164</v>
      </c>
      <c r="E703">
        <v>327</v>
      </c>
      <c r="F703" t="s">
        <v>73</v>
      </c>
      <c r="G703" t="s">
        <v>70</v>
      </c>
      <c r="H703">
        <v>385</v>
      </c>
      <c r="I703">
        <v>1.4971805721239519</v>
      </c>
      <c r="J703">
        <v>8.6440796596808835E-3</v>
      </c>
      <c r="K703">
        <v>0.89073431730731656</v>
      </c>
      <c r="L703">
        <v>2.209610107884413</v>
      </c>
    </row>
    <row r="704" spans="1:12">
      <c r="A704" t="s">
        <v>317</v>
      </c>
      <c r="B704" t="s">
        <v>276</v>
      </c>
      <c r="C704">
        <v>48351</v>
      </c>
      <c r="D704" t="s">
        <v>164</v>
      </c>
      <c r="E704">
        <v>327</v>
      </c>
      <c r="F704" t="s">
        <v>73</v>
      </c>
      <c r="G704" t="s">
        <v>71</v>
      </c>
      <c r="H704">
        <v>615</v>
      </c>
      <c r="I704">
        <v>0.53872673856175868</v>
      </c>
      <c r="J704">
        <v>1.0877365517290931E-2</v>
      </c>
      <c r="K704">
        <v>-0.1235751503641989</v>
      </c>
      <c r="L704">
        <v>1.9478451720911221</v>
      </c>
    </row>
    <row r="705" spans="1:12">
      <c r="A705" t="s">
        <v>317</v>
      </c>
      <c r="B705" t="s">
        <v>276</v>
      </c>
      <c r="C705">
        <v>48351</v>
      </c>
      <c r="D705" t="s">
        <v>164</v>
      </c>
      <c r="E705">
        <v>327</v>
      </c>
      <c r="F705" t="s">
        <v>73</v>
      </c>
      <c r="G705" t="s">
        <v>72</v>
      </c>
      <c r="H705">
        <v>615</v>
      </c>
      <c r="I705">
        <v>1.0762860990778189</v>
      </c>
      <c r="J705">
        <v>1.024740910346574E-2</v>
      </c>
      <c r="K705">
        <v>0.58495682710647545</v>
      </c>
      <c r="L705">
        <v>2.6388210611843048</v>
      </c>
    </row>
    <row r="706" spans="1:12">
      <c r="A706" t="s">
        <v>317</v>
      </c>
      <c r="B706" t="s">
        <v>448</v>
      </c>
      <c r="C706">
        <v>48353</v>
      </c>
      <c r="D706" t="s">
        <v>164</v>
      </c>
      <c r="E706">
        <v>327</v>
      </c>
      <c r="F706" t="s">
        <v>73</v>
      </c>
      <c r="G706" t="s">
        <v>69</v>
      </c>
      <c r="H706">
        <v>109</v>
      </c>
      <c r="I706">
        <v>0.38770003913411072</v>
      </c>
      <c r="J706">
        <v>6.592890641670901E-3</v>
      </c>
      <c r="K706">
        <v>0.13151234889985119</v>
      </c>
      <c r="L706">
        <v>0.61978208968703663</v>
      </c>
    </row>
    <row r="707" spans="1:12">
      <c r="A707" t="s">
        <v>317</v>
      </c>
      <c r="B707" t="s">
        <v>448</v>
      </c>
      <c r="C707">
        <v>48353</v>
      </c>
      <c r="D707" t="s">
        <v>164</v>
      </c>
      <c r="E707">
        <v>327</v>
      </c>
      <c r="F707" t="s">
        <v>73</v>
      </c>
      <c r="G707" t="s">
        <v>70</v>
      </c>
      <c r="H707">
        <v>109</v>
      </c>
      <c r="I707">
        <v>0.89976426981639823</v>
      </c>
      <c r="J707">
        <v>9.8514729080094038E-3</v>
      </c>
      <c r="K707">
        <v>0.49505537319171983</v>
      </c>
      <c r="L707">
        <v>1.250391638480451</v>
      </c>
    </row>
    <row r="708" spans="1:12">
      <c r="A708" t="s">
        <v>317</v>
      </c>
      <c r="B708" t="s">
        <v>448</v>
      </c>
      <c r="C708">
        <v>48353</v>
      </c>
      <c r="D708" t="s">
        <v>164</v>
      </c>
      <c r="E708">
        <v>327</v>
      </c>
      <c r="F708" t="s">
        <v>73</v>
      </c>
      <c r="G708" t="s">
        <v>71</v>
      </c>
      <c r="H708">
        <v>185</v>
      </c>
      <c r="I708">
        <v>0.22298897159814651</v>
      </c>
      <c r="J708">
        <v>9.1106681542688292E-3</v>
      </c>
      <c r="K708">
        <v>-8.7329276576973095E-3</v>
      </c>
      <c r="L708">
        <v>0.68817007199107438</v>
      </c>
    </row>
    <row r="709" spans="1:12">
      <c r="A709" t="s">
        <v>317</v>
      </c>
      <c r="B709" t="s">
        <v>448</v>
      </c>
      <c r="C709">
        <v>48353</v>
      </c>
      <c r="D709" t="s">
        <v>164</v>
      </c>
      <c r="E709">
        <v>327</v>
      </c>
      <c r="F709" t="s">
        <v>73</v>
      </c>
      <c r="G709" t="s">
        <v>72</v>
      </c>
      <c r="H709">
        <v>185</v>
      </c>
      <c r="I709">
        <v>0.63313099784362803</v>
      </c>
      <c r="J709">
        <v>1.115294804621075E-2</v>
      </c>
      <c r="K709">
        <v>0.36447829660114911</v>
      </c>
      <c r="L709">
        <v>1.1033250185404631</v>
      </c>
    </row>
    <row r="710" spans="1:12">
      <c r="A710" t="s">
        <v>317</v>
      </c>
      <c r="B710" t="s">
        <v>449</v>
      </c>
      <c r="C710">
        <v>48355</v>
      </c>
      <c r="D710" t="s">
        <v>164</v>
      </c>
      <c r="E710">
        <v>327</v>
      </c>
      <c r="F710" t="s">
        <v>73</v>
      </c>
      <c r="G710" t="s">
        <v>69</v>
      </c>
      <c r="H710">
        <v>119</v>
      </c>
      <c r="I710">
        <v>0.90996998738810553</v>
      </c>
      <c r="J710">
        <v>1.9767438065146008E-2</v>
      </c>
      <c r="K710">
        <v>0.54477434060861452</v>
      </c>
      <c r="L710">
        <v>1.802294715279845</v>
      </c>
    </row>
    <row r="711" spans="1:12">
      <c r="A711" t="s">
        <v>317</v>
      </c>
      <c r="B711" t="s">
        <v>449</v>
      </c>
      <c r="C711">
        <v>48355</v>
      </c>
      <c r="D711" t="s">
        <v>164</v>
      </c>
      <c r="E711">
        <v>327</v>
      </c>
      <c r="F711" t="s">
        <v>73</v>
      </c>
      <c r="G711" t="s">
        <v>70</v>
      </c>
      <c r="H711">
        <v>119</v>
      </c>
      <c r="I711">
        <v>1.668560733828192</v>
      </c>
      <c r="J711">
        <v>1.93006471550791E-2</v>
      </c>
      <c r="K711">
        <v>1.3431616368423189</v>
      </c>
      <c r="L711">
        <v>2.399186287688829</v>
      </c>
    </row>
    <row r="712" spans="1:12">
      <c r="A712" t="s">
        <v>317</v>
      </c>
      <c r="B712" t="s">
        <v>449</v>
      </c>
      <c r="C712">
        <v>48355</v>
      </c>
      <c r="D712" t="s">
        <v>164</v>
      </c>
      <c r="E712">
        <v>327</v>
      </c>
      <c r="F712" t="s">
        <v>73</v>
      </c>
      <c r="G712" t="s">
        <v>71</v>
      </c>
      <c r="H712">
        <v>154</v>
      </c>
      <c r="I712">
        <v>0.5591340503818174</v>
      </c>
      <c r="J712">
        <v>1.252720426170752E-2</v>
      </c>
      <c r="K712">
        <v>2.4431589768893841E-2</v>
      </c>
      <c r="L712">
        <v>1.0065433344267389</v>
      </c>
    </row>
    <row r="713" spans="1:12">
      <c r="A713" t="s">
        <v>317</v>
      </c>
      <c r="B713" t="s">
        <v>449</v>
      </c>
      <c r="C713">
        <v>48355</v>
      </c>
      <c r="D713" t="s">
        <v>164</v>
      </c>
      <c r="E713">
        <v>327</v>
      </c>
      <c r="F713" t="s">
        <v>73</v>
      </c>
      <c r="G713" t="s">
        <v>72</v>
      </c>
      <c r="H713">
        <v>154</v>
      </c>
      <c r="I713">
        <v>1.1129002820475431</v>
      </c>
      <c r="J713">
        <v>2.5522610643425529E-2</v>
      </c>
      <c r="K713">
        <v>0.67105624364455596</v>
      </c>
      <c r="L713">
        <v>2.2096977779703808</v>
      </c>
    </row>
    <row r="714" spans="1:12">
      <c r="A714" t="s">
        <v>317</v>
      </c>
      <c r="B714" t="s">
        <v>450</v>
      </c>
      <c r="C714">
        <v>48357</v>
      </c>
      <c r="D714" t="s">
        <v>164</v>
      </c>
      <c r="E714">
        <v>327</v>
      </c>
      <c r="F714" t="s">
        <v>73</v>
      </c>
      <c r="G714" t="s">
        <v>69</v>
      </c>
      <c r="H714">
        <v>89</v>
      </c>
      <c r="I714">
        <v>0.45621513667838848</v>
      </c>
      <c r="J714">
        <v>1.511929360506375E-2</v>
      </c>
      <c r="K714">
        <v>3.2107277198413817E-2</v>
      </c>
      <c r="L714">
        <v>0.79456313887565744</v>
      </c>
    </row>
    <row r="715" spans="1:12">
      <c r="A715" t="s">
        <v>317</v>
      </c>
      <c r="B715" t="s">
        <v>450</v>
      </c>
      <c r="C715">
        <v>48357</v>
      </c>
      <c r="D715" t="s">
        <v>164</v>
      </c>
      <c r="E715">
        <v>327</v>
      </c>
      <c r="F715" t="s">
        <v>73</v>
      </c>
      <c r="G715" t="s">
        <v>70</v>
      </c>
      <c r="H715">
        <v>89</v>
      </c>
      <c r="I715">
        <v>0.83335988757575008</v>
      </c>
      <c r="J715">
        <v>1.621901770809181E-2</v>
      </c>
      <c r="K715">
        <v>0.3797434233958098</v>
      </c>
      <c r="L715">
        <v>1.18745578091493</v>
      </c>
    </row>
    <row r="716" spans="1:12">
      <c r="A716" t="s">
        <v>317</v>
      </c>
      <c r="B716" t="s">
        <v>450</v>
      </c>
      <c r="C716">
        <v>48357</v>
      </c>
      <c r="D716" t="s">
        <v>164</v>
      </c>
      <c r="E716">
        <v>327</v>
      </c>
      <c r="F716" t="s">
        <v>73</v>
      </c>
      <c r="G716" t="s">
        <v>71</v>
      </c>
      <c r="H716">
        <v>138</v>
      </c>
      <c r="I716">
        <v>0.80513098913871539</v>
      </c>
      <c r="J716">
        <v>3.4603217106837537E-2</v>
      </c>
      <c r="K716">
        <v>-0.1170839211960292</v>
      </c>
      <c r="L716">
        <v>1.726791308893028</v>
      </c>
    </row>
    <row r="717" spans="1:12">
      <c r="A717" t="s">
        <v>317</v>
      </c>
      <c r="B717" t="s">
        <v>450</v>
      </c>
      <c r="C717">
        <v>48357</v>
      </c>
      <c r="D717" t="s">
        <v>164</v>
      </c>
      <c r="E717">
        <v>327</v>
      </c>
      <c r="F717" t="s">
        <v>73</v>
      </c>
      <c r="G717" t="s">
        <v>72</v>
      </c>
      <c r="H717">
        <v>138</v>
      </c>
      <c r="I717">
        <v>0.84562929168769729</v>
      </c>
      <c r="J717">
        <v>2.6779220389459981E-2</v>
      </c>
      <c r="K717">
        <v>-7.5277130576847762E-2</v>
      </c>
      <c r="L717">
        <v>1.5787914825517919</v>
      </c>
    </row>
    <row r="718" spans="1:12">
      <c r="A718" t="s">
        <v>317</v>
      </c>
      <c r="B718" t="s">
        <v>451</v>
      </c>
      <c r="C718">
        <v>48359</v>
      </c>
      <c r="D718" t="s">
        <v>164</v>
      </c>
      <c r="E718">
        <v>327</v>
      </c>
      <c r="F718" t="s">
        <v>73</v>
      </c>
      <c r="G718" t="s">
        <v>69</v>
      </c>
      <c r="H718">
        <v>635</v>
      </c>
      <c r="I718">
        <v>0.42005923294691833</v>
      </c>
      <c r="J718">
        <v>9.368221440484199E-3</v>
      </c>
      <c r="K718">
        <v>-0.14292876022916651</v>
      </c>
      <c r="L718">
        <v>1.076318543145431</v>
      </c>
    </row>
    <row r="719" spans="1:12">
      <c r="A719" t="s">
        <v>317</v>
      </c>
      <c r="B719" t="s">
        <v>451</v>
      </c>
      <c r="C719">
        <v>48359</v>
      </c>
      <c r="D719" t="s">
        <v>164</v>
      </c>
      <c r="E719">
        <v>327</v>
      </c>
      <c r="F719" t="s">
        <v>73</v>
      </c>
      <c r="G719" t="s">
        <v>70</v>
      </c>
      <c r="H719">
        <v>635</v>
      </c>
      <c r="I719">
        <v>0.81091149962256537</v>
      </c>
      <c r="J719">
        <v>1.3641348031011521E-2</v>
      </c>
      <c r="K719">
        <v>-9.8498193095835129E-2</v>
      </c>
      <c r="L719">
        <v>1.7255656178853349</v>
      </c>
    </row>
    <row r="720" spans="1:12">
      <c r="A720" t="s">
        <v>317</v>
      </c>
      <c r="B720" t="s">
        <v>451</v>
      </c>
      <c r="C720">
        <v>48359</v>
      </c>
      <c r="D720" t="s">
        <v>164</v>
      </c>
      <c r="E720">
        <v>327</v>
      </c>
      <c r="F720" t="s">
        <v>73</v>
      </c>
      <c r="G720" t="s">
        <v>71</v>
      </c>
      <c r="H720">
        <v>1208</v>
      </c>
      <c r="I720">
        <v>0.32246340094583792</v>
      </c>
      <c r="J720">
        <v>7.1335201561444767E-3</v>
      </c>
      <c r="K720">
        <v>-0.21984723912034901</v>
      </c>
      <c r="L720">
        <v>1.625134926671596</v>
      </c>
    </row>
    <row r="721" spans="1:12">
      <c r="A721" t="s">
        <v>317</v>
      </c>
      <c r="B721" t="s">
        <v>451</v>
      </c>
      <c r="C721">
        <v>48359</v>
      </c>
      <c r="D721" t="s">
        <v>164</v>
      </c>
      <c r="E721">
        <v>327</v>
      </c>
      <c r="F721" t="s">
        <v>73</v>
      </c>
      <c r="G721" t="s">
        <v>72</v>
      </c>
      <c r="H721">
        <v>1208</v>
      </c>
      <c r="I721">
        <v>0.65613499501915351</v>
      </c>
      <c r="J721">
        <v>6.7596995191033706E-3</v>
      </c>
      <c r="K721">
        <v>-0.14064209949989279</v>
      </c>
      <c r="L721">
        <v>1.7713806376494221</v>
      </c>
    </row>
    <row r="722" spans="1:12">
      <c r="A722" t="s">
        <v>317</v>
      </c>
      <c r="B722" t="s">
        <v>288</v>
      </c>
      <c r="C722">
        <v>48361</v>
      </c>
      <c r="D722" t="s">
        <v>164</v>
      </c>
      <c r="E722">
        <v>327</v>
      </c>
      <c r="F722" t="s">
        <v>73</v>
      </c>
      <c r="G722" t="s">
        <v>69</v>
      </c>
      <c r="H722">
        <v>119</v>
      </c>
      <c r="I722">
        <v>0.90996998738810553</v>
      </c>
      <c r="J722">
        <v>1.9767438065146008E-2</v>
      </c>
      <c r="K722">
        <v>0.54477434060861452</v>
      </c>
      <c r="L722">
        <v>1.802294715279845</v>
      </c>
    </row>
    <row r="723" spans="1:12">
      <c r="A723" t="s">
        <v>317</v>
      </c>
      <c r="B723" t="s">
        <v>288</v>
      </c>
      <c r="C723">
        <v>48361</v>
      </c>
      <c r="D723" t="s">
        <v>164</v>
      </c>
      <c r="E723">
        <v>327</v>
      </c>
      <c r="F723" t="s">
        <v>73</v>
      </c>
      <c r="G723" t="s">
        <v>70</v>
      </c>
      <c r="H723">
        <v>119</v>
      </c>
      <c r="I723">
        <v>1.668560733828192</v>
      </c>
      <c r="J723">
        <v>1.93006471550791E-2</v>
      </c>
      <c r="K723">
        <v>1.3431616368423189</v>
      </c>
      <c r="L723">
        <v>2.399186287688829</v>
      </c>
    </row>
    <row r="724" spans="1:12">
      <c r="A724" t="s">
        <v>317</v>
      </c>
      <c r="B724" t="s">
        <v>288</v>
      </c>
      <c r="C724">
        <v>48361</v>
      </c>
      <c r="D724" t="s">
        <v>164</v>
      </c>
      <c r="E724">
        <v>327</v>
      </c>
      <c r="F724" t="s">
        <v>73</v>
      </c>
      <c r="G724" t="s">
        <v>71</v>
      </c>
      <c r="H724">
        <v>154</v>
      </c>
      <c r="I724">
        <v>0.5591340503818174</v>
      </c>
      <c r="J724">
        <v>1.252720426170752E-2</v>
      </c>
      <c r="K724">
        <v>2.4431589768893841E-2</v>
      </c>
      <c r="L724">
        <v>1.0065433344267389</v>
      </c>
    </row>
    <row r="725" spans="1:12">
      <c r="A725" t="s">
        <v>317</v>
      </c>
      <c r="B725" t="s">
        <v>288</v>
      </c>
      <c r="C725">
        <v>48361</v>
      </c>
      <c r="D725" t="s">
        <v>164</v>
      </c>
      <c r="E725">
        <v>327</v>
      </c>
      <c r="F725" t="s">
        <v>73</v>
      </c>
      <c r="G725" t="s">
        <v>72</v>
      </c>
      <c r="H725">
        <v>154</v>
      </c>
      <c r="I725">
        <v>1.1129002820475431</v>
      </c>
      <c r="J725">
        <v>2.5522610643425529E-2</v>
      </c>
      <c r="K725">
        <v>0.67105624364455596</v>
      </c>
      <c r="L725">
        <v>2.2096977779703808</v>
      </c>
    </row>
    <row r="726" spans="1:12">
      <c r="A726" t="s">
        <v>317</v>
      </c>
      <c r="B726" t="s">
        <v>452</v>
      </c>
      <c r="C726">
        <v>48363</v>
      </c>
      <c r="D726" t="s">
        <v>164</v>
      </c>
      <c r="E726">
        <v>327</v>
      </c>
      <c r="F726" t="s">
        <v>73</v>
      </c>
      <c r="G726" t="s">
        <v>69</v>
      </c>
      <c r="H726">
        <v>1435</v>
      </c>
      <c r="I726">
        <v>0.64761051372504108</v>
      </c>
      <c r="J726">
        <v>7.4008763260709444E-3</v>
      </c>
      <c r="K726">
        <v>1.0815872011384731E-2</v>
      </c>
      <c r="L726">
        <v>1.5299790394740711</v>
      </c>
    </row>
    <row r="727" spans="1:12">
      <c r="A727" t="s">
        <v>317</v>
      </c>
      <c r="B727" t="s">
        <v>452</v>
      </c>
      <c r="C727">
        <v>48363</v>
      </c>
      <c r="D727" t="s">
        <v>164</v>
      </c>
      <c r="E727">
        <v>327</v>
      </c>
      <c r="F727" t="s">
        <v>73</v>
      </c>
      <c r="G727" t="s">
        <v>70</v>
      </c>
      <c r="H727">
        <v>1435</v>
      </c>
      <c r="I727">
        <v>1.0898423930420871</v>
      </c>
      <c r="J727">
        <v>8.7428103354156364E-3</v>
      </c>
      <c r="K727">
        <v>0.25182988921271732</v>
      </c>
      <c r="L727">
        <v>1.9752034105294121</v>
      </c>
    </row>
    <row r="728" spans="1:12">
      <c r="A728" t="s">
        <v>317</v>
      </c>
      <c r="B728" t="s">
        <v>452</v>
      </c>
      <c r="C728">
        <v>48363</v>
      </c>
      <c r="D728" t="s">
        <v>164</v>
      </c>
      <c r="E728">
        <v>327</v>
      </c>
      <c r="F728" t="s">
        <v>73</v>
      </c>
      <c r="G728" t="s">
        <v>71</v>
      </c>
      <c r="H728">
        <v>61</v>
      </c>
      <c r="I728">
        <v>0.22672755591152841</v>
      </c>
      <c r="J728">
        <v>1.712000319426327E-2</v>
      </c>
      <c r="K728">
        <v>2.1664943206372779E-2</v>
      </c>
      <c r="L728">
        <v>0.70637244324896498</v>
      </c>
    </row>
    <row r="729" spans="1:12">
      <c r="A729" t="s">
        <v>317</v>
      </c>
      <c r="B729" t="s">
        <v>452</v>
      </c>
      <c r="C729">
        <v>48363</v>
      </c>
      <c r="D729" t="s">
        <v>164</v>
      </c>
      <c r="E729">
        <v>327</v>
      </c>
      <c r="F729" t="s">
        <v>73</v>
      </c>
      <c r="G729" t="s">
        <v>72</v>
      </c>
      <c r="H729">
        <v>61</v>
      </c>
      <c r="I729">
        <v>0.759763640057877</v>
      </c>
      <c r="J729">
        <v>2.019054273909612E-2</v>
      </c>
      <c r="K729">
        <v>0.52933077664475348</v>
      </c>
      <c r="L729">
        <v>1.1908583435387881</v>
      </c>
    </row>
    <row r="730" spans="1:12">
      <c r="A730" t="s">
        <v>317</v>
      </c>
      <c r="B730" t="s">
        <v>277</v>
      </c>
      <c r="C730">
        <v>48365</v>
      </c>
      <c r="D730" t="s">
        <v>164</v>
      </c>
      <c r="E730">
        <v>327</v>
      </c>
      <c r="F730" t="s">
        <v>73</v>
      </c>
      <c r="G730" t="s">
        <v>69</v>
      </c>
      <c r="H730">
        <v>385</v>
      </c>
      <c r="I730">
        <v>0.92735486279728208</v>
      </c>
      <c r="J730">
        <v>1.219984354512431E-2</v>
      </c>
      <c r="K730">
        <v>0.44460568252012178</v>
      </c>
      <c r="L730">
        <v>1.659308148801504</v>
      </c>
    </row>
    <row r="731" spans="1:12">
      <c r="A731" t="s">
        <v>317</v>
      </c>
      <c r="B731" t="s">
        <v>277</v>
      </c>
      <c r="C731">
        <v>48365</v>
      </c>
      <c r="D731" t="s">
        <v>164</v>
      </c>
      <c r="E731">
        <v>327</v>
      </c>
      <c r="F731" t="s">
        <v>73</v>
      </c>
      <c r="G731" t="s">
        <v>70</v>
      </c>
      <c r="H731">
        <v>385</v>
      </c>
      <c r="I731">
        <v>1.4971805721239519</v>
      </c>
      <c r="J731">
        <v>8.6440796596808835E-3</v>
      </c>
      <c r="K731">
        <v>0.89073431730731656</v>
      </c>
      <c r="L731">
        <v>2.209610107884413</v>
      </c>
    </row>
    <row r="732" spans="1:12">
      <c r="A732" t="s">
        <v>317</v>
      </c>
      <c r="B732" t="s">
        <v>277</v>
      </c>
      <c r="C732">
        <v>48365</v>
      </c>
      <c r="D732" t="s">
        <v>164</v>
      </c>
      <c r="E732">
        <v>327</v>
      </c>
      <c r="F732" t="s">
        <v>73</v>
      </c>
      <c r="G732" t="s">
        <v>71</v>
      </c>
      <c r="H732">
        <v>615</v>
      </c>
      <c r="I732">
        <v>0.53872673856175868</v>
      </c>
      <c r="J732">
        <v>1.0877365517290931E-2</v>
      </c>
      <c r="K732">
        <v>-0.1235751503641989</v>
      </c>
      <c r="L732">
        <v>1.9478451720911221</v>
      </c>
    </row>
    <row r="733" spans="1:12">
      <c r="A733" t="s">
        <v>317</v>
      </c>
      <c r="B733" t="s">
        <v>277</v>
      </c>
      <c r="C733">
        <v>48365</v>
      </c>
      <c r="D733" t="s">
        <v>164</v>
      </c>
      <c r="E733">
        <v>327</v>
      </c>
      <c r="F733" t="s">
        <v>73</v>
      </c>
      <c r="G733" t="s">
        <v>72</v>
      </c>
      <c r="H733">
        <v>615</v>
      </c>
      <c r="I733">
        <v>1.0762860990778189</v>
      </c>
      <c r="J733">
        <v>1.024740910346574E-2</v>
      </c>
      <c r="K733">
        <v>0.58495682710647545</v>
      </c>
      <c r="L733">
        <v>2.6388210611843048</v>
      </c>
    </row>
    <row r="734" spans="1:12">
      <c r="A734" t="s">
        <v>317</v>
      </c>
      <c r="B734" t="s">
        <v>453</v>
      </c>
      <c r="C734">
        <v>48367</v>
      </c>
      <c r="D734" t="s">
        <v>164</v>
      </c>
      <c r="E734">
        <v>327</v>
      </c>
      <c r="F734" t="s">
        <v>73</v>
      </c>
      <c r="G734" t="s">
        <v>69</v>
      </c>
      <c r="H734">
        <v>21</v>
      </c>
      <c r="I734">
        <v>1.2028712264717969</v>
      </c>
      <c r="J734">
        <v>7.0475098875897341E-2</v>
      </c>
      <c r="K734">
        <v>0.3568398880663754</v>
      </c>
      <c r="L734">
        <v>1.913210810433341</v>
      </c>
    </row>
    <row r="735" spans="1:12">
      <c r="A735" t="s">
        <v>317</v>
      </c>
      <c r="B735" t="s">
        <v>453</v>
      </c>
      <c r="C735">
        <v>48367</v>
      </c>
      <c r="D735" t="s">
        <v>164</v>
      </c>
      <c r="E735">
        <v>327</v>
      </c>
      <c r="F735" t="s">
        <v>73</v>
      </c>
      <c r="G735" t="s">
        <v>70</v>
      </c>
      <c r="H735">
        <v>21</v>
      </c>
      <c r="I735">
        <v>1.5703282912257071</v>
      </c>
      <c r="J735">
        <v>6.796367415280713E-2</v>
      </c>
      <c r="K735">
        <v>1.006461414272724</v>
      </c>
      <c r="L735">
        <v>2.3381132739999728</v>
      </c>
    </row>
    <row r="736" spans="1:12">
      <c r="A736" t="s">
        <v>317</v>
      </c>
      <c r="B736" t="s">
        <v>453</v>
      </c>
      <c r="C736">
        <v>48367</v>
      </c>
      <c r="D736" t="s">
        <v>164</v>
      </c>
      <c r="E736">
        <v>327</v>
      </c>
      <c r="F736" t="s">
        <v>73</v>
      </c>
      <c r="G736" t="s">
        <v>71</v>
      </c>
      <c r="H736">
        <v>46</v>
      </c>
      <c r="I736">
        <v>0.30639313629498521</v>
      </c>
      <c r="J736">
        <v>2.59639421801903E-2</v>
      </c>
      <c r="K736">
        <v>3.8050050995399237E-2</v>
      </c>
      <c r="L736">
        <v>0.85945373479339371</v>
      </c>
    </row>
    <row r="737" spans="1:12">
      <c r="A737" t="s">
        <v>317</v>
      </c>
      <c r="B737" t="s">
        <v>453</v>
      </c>
      <c r="C737">
        <v>48367</v>
      </c>
      <c r="D737" t="s">
        <v>164</v>
      </c>
      <c r="E737">
        <v>327</v>
      </c>
      <c r="F737" t="s">
        <v>73</v>
      </c>
      <c r="G737" t="s">
        <v>72</v>
      </c>
      <c r="H737">
        <v>46</v>
      </c>
      <c r="I737">
        <v>0.8136444904183936</v>
      </c>
      <c r="J737">
        <v>3.1576418113487277E-2</v>
      </c>
      <c r="K737">
        <v>0.52483877630838183</v>
      </c>
      <c r="L737">
        <v>1.4148332151119929</v>
      </c>
    </row>
    <row r="738" spans="1:12">
      <c r="A738" t="s">
        <v>317</v>
      </c>
      <c r="B738" t="s">
        <v>454</v>
      </c>
      <c r="C738">
        <v>48369</v>
      </c>
      <c r="D738" t="s">
        <v>164</v>
      </c>
      <c r="E738">
        <v>327</v>
      </c>
      <c r="F738" t="s">
        <v>73</v>
      </c>
      <c r="G738" t="s">
        <v>69</v>
      </c>
      <c r="H738">
        <v>195</v>
      </c>
      <c r="I738">
        <v>0.37422898384814102</v>
      </c>
      <c r="J738">
        <v>5.9469967657121026E-3</v>
      </c>
      <c r="K738">
        <v>0.14106576448854441</v>
      </c>
      <c r="L738">
        <v>0.69766760043726073</v>
      </c>
    </row>
    <row r="739" spans="1:12">
      <c r="A739" t="s">
        <v>317</v>
      </c>
      <c r="B739" t="s">
        <v>454</v>
      </c>
      <c r="C739">
        <v>48369</v>
      </c>
      <c r="D739" t="s">
        <v>164</v>
      </c>
      <c r="E739">
        <v>327</v>
      </c>
      <c r="F739" t="s">
        <v>73</v>
      </c>
      <c r="G739" t="s">
        <v>70</v>
      </c>
      <c r="H739">
        <v>195</v>
      </c>
      <c r="I739">
        <v>0.71474010176245384</v>
      </c>
      <c r="J739">
        <v>7.6528002189304584E-3</v>
      </c>
      <c r="K739">
        <v>0.40695537600120979</v>
      </c>
      <c r="L739">
        <v>1.088855515064711</v>
      </c>
    </row>
    <row r="740" spans="1:12">
      <c r="A740" t="s">
        <v>317</v>
      </c>
      <c r="B740" t="s">
        <v>454</v>
      </c>
      <c r="C740">
        <v>48369</v>
      </c>
      <c r="D740" t="s">
        <v>164</v>
      </c>
      <c r="E740">
        <v>327</v>
      </c>
      <c r="F740" t="s">
        <v>73</v>
      </c>
      <c r="G740" t="s">
        <v>71</v>
      </c>
      <c r="H740">
        <v>190</v>
      </c>
      <c r="I740">
        <v>0.34724154877535168</v>
      </c>
      <c r="J740">
        <v>1.8493527781304059E-2</v>
      </c>
      <c r="K740">
        <v>-4.8621539075525189E-2</v>
      </c>
      <c r="L740">
        <v>1.1806377439511631</v>
      </c>
    </row>
    <row r="741" spans="1:12">
      <c r="A741" t="s">
        <v>317</v>
      </c>
      <c r="B741" t="s">
        <v>454</v>
      </c>
      <c r="C741">
        <v>48369</v>
      </c>
      <c r="D741" t="s">
        <v>164</v>
      </c>
      <c r="E741">
        <v>327</v>
      </c>
      <c r="F741" t="s">
        <v>73</v>
      </c>
      <c r="G741" t="s">
        <v>72</v>
      </c>
      <c r="H741">
        <v>190</v>
      </c>
      <c r="I741">
        <v>0.46221373107610819</v>
      </c>
      <c r="J741">
        <v>1.198588796891684E-2</v>
      </c>
      <c r="K741">
        <v>0.26024746631079398</v>
      </c>
      <c r="L741">
        <v>1.022195420159989</v>
      </c>
    </row>
    <row r="742" spans="1:12">
      <c r="A742" t="s">
        <v>317</v>
      </c>
      <c r="B742" t="s">
        <v>455</v>
      </c>
      <c r="C742">
        <v>48371</v>
      </c>
      <c r="D742" t="s">
        <v>164</v>
      </c>
      <c r="E742">
        <v>327</v>
      </c>
      <c r="F742" t="s">
        <v>73</v>
      </c>
      <c r="G742" t="s">
        <v>69</v>
      </c>
      <c r="H742">
        <v>20</v>
      </c>
      <c r="I742">
        <v>0.27804552484024198</v>
      </c>
      <c r="J742">
        <v>2.596504025929942E-2</v>
      </c>
      <c r="K742">
        <v>0.16517603203202691</v>
      </c>
      <c r="L742">
        <v>0.49958421049542562</v>
      </c>
    </row>
    <row r="743" spans="1:12">
      <c r="A743" t="s">
        <v>317</v>
      </c>
      <c r="B743" t="s">
        <v>455</v>
      </c>
      <c r="C743">
        <v>48371</v>
      </c>
      <c r="D743" t="s">
        <v>164</v>
      </c>
      <c r="E743">
        <v>327</v>
      </c>
      <c r="F743" t="s">
        <v>73</v>
      </c>
      <c r="G743" t="s">
        <v>70</v>
      </c>
      <c r="H743">
        <v>20</v>
      </c>
      <c r="I743">
        <v>0.96528724281116696</v>
      </c>
      <c r="J743">
        <v>8.6520519782184543E-2</v>
      </c>
      <c r="K743">
        <v>0.63129333362792528</v>
      </c>
      <c r="L743">
        <v>1.476995474373527</v>
      </c>
    </row>
    <row r="744" spans="1:12">
      <c r="A744" t="s">
        <v>317</v>
      </c>
      <c r="B744" t="s">
        <v>455</v>
      </c>
      <c r="C744">
        <v>48371</v>
      </c>
      <c r="D744" t="s">
        <v>164</v>
      </c>
      <c r="E744">
        <v>327</v>
      </c>
      <c r="F744" t="s">
        <v>73</v>
      </c>
      <c r="G744" t="s">
        <v>71</v>
      </c>
      <c r="H744">
        <v>39</v>
      </c>
      <c r="I744">
        <v>0.37333832185249421</v>
      </c>
      <c r="J744">
        <v>4.5737925742514722E-2</v>
      </c>
      <c r="K744">
        <v>-0.1163291864006188</v>
      </c>
      <c r="L744">
        <v>0.74237867381882905</v>
      </c>
    </row>
    <row r="745" spans="1:12">
      <c r="A745" t="s">
        <v>317</v>
      </c>
      <c r="B745" t="s">
        <v>455</v>
      </c>
      <c r="C745">
        <v>48371</v>
      </c>
      <c r="D745" t="s">
        <v>164</v>
      </c>
      <c r="E745">
        <v>327</v>
      </c>
      <c r="F745" t="s">
        <v>73</v>
      </c>
      <c r="G745" t="s">
        <v>72</v>
      </c>
      <c r="H745">
        <v>39</v>
      </c>
      <c r="I745">
        <v>0.70160272149552672</v>
      </c>
      <c r="J745">
        <v>3.8323494436510813E-2</v>
      </c>
      <c r="K745">
        <v>0.3991721851638575</v>
      </c>
      <c r="L745">
        <v>1.130890138169018</v>
      </c>
    </row>
    <row r="746" spans="1:12">
      <c r="A746" t="s">
        <v>317</v>
      </c>
      <c r="B746" t="s">
        <v>289</v>
      </c>
      <c r="C746">
        <v>48373</v>
      </c>
      <c r="D746" t="s">
        <v>164</v>
      </c>
      <c r="E746">
        <v>327</v>
      </c>
      <c r="F746" t="s">
        <v>73</v>
      </c>
      <c r="G746" t="s">
        <v>69</v>
      </c>
      <c r="H746">
        <v>385</v>
      </c>
      <c r="I746">
        <v>0.92735486279728208</v>
      </c>
      <c r="J746">
        <v>1.219984354512431E-2</v>
      </c>
      <c r="K746">
        <v>0.44460568252012178</v>
      </c>
      <c r="L746">
        <v>1.659308148801504</v>
      </c>
    </row>
    <row r="747" spans="1:12">
      <c r="A747" t="s">
        <v>317</v>
      </c>
      <c r="B747" t="s">
        <v>289</v>
      </c>
      <c r="C747">
        <v>48373</v>
      </c>
      <c r="D747" t="s">
        <v>164</v>
      </c>
      <c r="E747">
        <v>327</v>
      </c>
      <c r="F747" t="s">
        <v>73</v>
      </c>
      <c r="G747" t="s">
        <v>70</v>
      </c>
      <c r="H747">
        <v>385</v>
      </c>
      <c r="I747">
        <v>1.4971805721239519</v>
      </c>
      <c r="J747">
        <v>8.6440796596808835E-3</v>
      </c>
      <c r="K747">
        <v>0.89073431730731656</v>
      </c>
      <c r="L747">
        <v>2.209610107884413</v>
      </c>
    </row>
    <row r="748" spans="1:12">
      <c r="A748" t="s">
        <v>317</v>
      </c>
      <c r="B748" t="s">
        <v>289</v>
      </c>
      <c r="C748">
        <v>48373</v>
      </c>
      <c r="D748" t="s">
        <v>164</v>
      </c>
      <c r="E748">
        <v>327</v>
      </c>
      <c r="F748" t="s">
        <v>73</v>
      </c>
      <c r="G748" t="s">
        <v>71</v>
      </c>
      <c r="H748">
        <v>615</v>
      </c>
      <c r="I748">
        <v>0.53872673856175868</v>
      </c>
      <c r="J748">
        <v>1.0877365517290931E-2</v>
      </c>
      <c r="K748">
        <v>-0.1235751503641989</v>
      </c>
      <c r="L748">
        <v>1.9478451720911221</v>
      </c>
    </row>
    <row r="749" spans="1:12">
      <c r="A749" t="s">
        <v>317</v>
      </c>
      <c r="B749" t="s">
        <v>289</v>
      </c>
      <c r="C749">
        <v>48373</v>
      </c>
      <c r="D749" t="s">
        <v>164</v>
      </c>
      <c r="E749">
        <v>327</v>
      </c>
      <c r="F749" t="s">
        <v>73</v>
      </c>
      <c r="G749" t="s">
        <v>72</v>
      </c>
      <c r="H749">
        <v>615</v>
      </c>
      <c r="I749">
        <v>1.0762860990778189</v>
      </c>
      <c r="J749">
        <v>1.024740910346574E-2</v>
      </c>
      <c r="K749">
        <v>0.58495682710647545</v>
      </c>
      <c r="L749">
        <v>2.6388210611843048</v>
      </c>
    </row>
    <row r="750" spans="1:12">
      <c r="A750" t="s">
        <v>317</v>
      </c>
      <c r="B750" t="s">
        <v>304</v>
      </c>
      <c r="C750">
        <v>48375</v>
      </c>
      <c r="D750" t="s">
        <v>164</v>
      </c>
      <c r="E750">
        <v>327</v>
      </c>
      <c r="F750" t="s">
        <v>73</v>
      </c>
      <c r="G750" t="s">
        <v>69</v>
      </c>
      <c r="H750">
        <v>1435</v>
      </c>
      <c r="I750">
        <v>0.64761051372504108</v>
      </c>
      <c r="J750">
        <v>7.4008763260709444E-3</v>
      </c>
      <c r="K750">
        <v>1.0815872011384731E-2</v>
      </c>
      <c r="L750">
        <v>1.5299790394740711</v>
      </c>
    </row>
    <row r="751" spans="1:12">
      <c r="A751" t="s">
        <v>317</v>
      </c>
      <c r="B751" t="s">
        <v>304</v>
      </c>
      <c r="C751">
        <v>48375</v>
      </c>
      <c r="D751" t="s">
        <v>164</v>
      </c>
      <c r="E751">
        <v>327</v>
      </c>
      <c r="F751" t="s">
        <v>73</v>
      </c>
      <c r="G751" t="s">
        <v>70</v>
      </c>
      <c r="H751">
        <v>1435</v>
      </c>
      <c r="I751">
        <v>1.0898423930420871</v>
      </c>
      <c r="J751">
        <v>8.7428103354156364E-3</v>
      </c>
      <c r="K751">
        <v>0.25182988921271732</v>
      </c>
      <c r="L751">
        <v>1.9752034105294121</v>
      </c>
    </row>
    <row r="752" spans="1:12">
      <c r="A752" t="s">
        <v>317</v>
      </c>
      <c r="B752" t="s">
        <v>304</v>
      </c>
      <c r="C752">
        <v>48375</v>
      </c>
      <c r="D752" t="s">
        <v>164</v>
      </c>
      <c r="E752">
        <v>327</v>
      </c>
      <c r="F752" t="s">
        <v>73</v>
      </c>
      <c r="G752" t="s">
        <v>71</v>
      </c>
      <c r="H752">
        <v>65</v>
      </c>
      <c r="I752">
        <v>0.60060460045049646</v>
      </c>
      <c r="J752">
        <v>4.1341832791634607E-2</v>
      </c>
      <c r="K752">
        <v>-6.5313684587937723E-2</v>
      </c>
      <c r="L752">
        <v>1.6338283790163031</v>
      </c>
    </row>
    <row r="753" spans="1:12">
      <c r="A753" t="s">
        <v>317</v>
      </c>
      <c r="B753" t="s">
        <v>304</v>
      </c>
      <c r="C753">
        <v>48375</v>
      </c>
      <c r="D753" t="s">
        <v>164</v>
      </c>
      <c r="E753">
        <v>327</v>
      </c>
      <c r="F753" t="s">
        <v>73</v>
      </c>
      <c r="G753" t="s">
        <v>72</v>
      </c>
      <c r="H753">
        <v>65</v>
      </c>
      <c r="I753">
        <v>0.92428264481328426</v>
      </c>
      <c r="J753">
        <v>3.0944275982561699E-2</v>
      </c>
      <c r="K753">
        <v>0.27200063392289481</v>
      </c>
      <c r="L753">
        <v>1.521337652216733</v>
      </c>
    </row>
    <row r="754" spans="1:12">
      <c r="A754" t="s">
        <v>317</v>
      </c>
      <c r="B754" t="s">
        <v>456</v>
      </c>
      <c r="C754">
        <v>48377</v>
      </c>
      <c r="D754" t="s">
        <v>164</v>
      </c>
      <c r="E754">
        <v>327</v>
      </c>
      <c r="F754" t="s">
        <v>73</v>
      </c>
      <c r="G754" t="s">
        <v>69</v>
      </c>
      <c r="H754">
        <v>389</v>
      </c>
      <c r="I754">
        <v>7.2571673675983966E-2</v>
      </c>
      <c r="J754">
        <v>1.041450242852273E-2</v>
      </c>
      <c r="K754">
        <v>-0.47387051952822062</v>
      </c>
      <c r="L754">
        <v>0.84357430149112533</v>
      </c>
    </row>
    <row r="755" spans="1:12">
      <c r="A755" t="s">
        <v>317</v>
      </c>
      <c r="B755" t="s">
        <v>456</v>
      </c>
      <c r="C755">
        <v>48377</v>
      </c>
      <c r="D755" t="s">
        <v>164</v>
      </c>
      <c r="E755">
        <v>327</v>
      </c>
      <c r="F755" t="s">
        <v>73</v>
      </c>
      <c r="G755" t="s">
        <v>70</v>
      </c>
      <c r="H755">
        <v>389</v>
      </c>
      <c r="I755">
        <v>0.2048297836743834</v>
      </c>
      <c r="J755">
        <v>1.2891364336792039E-2</v>
      </c>
      <c r="K755">
        <v>-0.47486673704109023</v>
      </c>
      <c r="L755">
        <v>1.0487770549953279</v>
      </c>
    </row>
    <row r="756" spans="1:12">
      <c r="A756" t="s">
        <v>317</v>
      </c>
      <c r="B756" t="s">
        <v>456</v>
      </c>
      <c r="C756">
        <v>48377</v>
      </c>
      <c r="D756" t="s">
        <v>164</v>
      </c>
      <c r="E756">
        <v>327</v>
      </c>
      <c r="F756" t="s">
        <v>73</v>
      </c>
      <c r="G756" t="s">
        <v>71</v>
      </c>
      <c r="H756">
        <v>138</v>
      </c>
      <c r="I756">
        <v>0.30720874110663687</v>
      </c>
      <c r="J756">
        <v>2.0315021763838079E-2</v>
      </c>
      <c r="K756">
        <v>-0.12740918794132189</v>
      </c>
      <c r="L756">
        <v>1.370893344640572</v>
      </c>
    </row>
    <row r="757" spans="1:12">
      <c r="A757" t="s">
        <v>317</v>
      </c>
      <c r="B757" t="s">
        <v>456</v>
      </c>
      <c r="C757">
        <v>48377</v>
      </c>
      <c r="D757" t="s">
        <v>164</v>
      </c>
      <c r="E757">
        <v>327</v>
      </c>
      <c r="F757" t="s">
        <v>73</v>
      </c>
      <c r="G757" t="s">
        <v>72</v>
      </c>
      <c r="H757">
        <v>138</v>
      </c>
      <c r="I757">
        <v>0.48413088563847761</v>
      </c>
      <c r="J757">
        <v>3.0062139885274231E-2</v>
      </c>
      <c r="K757">
        <v>5.8517725312863388E-2</v>
      </c>
      <c r="L757">
        <v>1.8349651820306101</v>
      </c>
    </row>
    <row r="758" spans="1:12">
      <c r="A758" t="s">
        <v>317</v>
      </c>
      <c r="B758" t="s">
        <v>457</v>
      </c>
      <c r="C758">
        <v>48379</v>
      </c>
      <c r="D758" t="s">
        <v>164</v>
      </c>
      <c r="E758">
        <v>327</v>
      </c>
      <c r="F758" t="s">
        <v>73</v>
      </c>
      <c r="G758" t="s">
        <v>69</v>
      </c>
      <c r="H758">
        <v>21</v>
      </c>
      <c r="I758">
        <v>1.2028712264717969</v>
      </c>
      <c r="J758">
        <v>7.0475098875897341E-2</v>
      </c>
      <c r="K758">
        <v>0.3568398880663754</v>
      </c>
      <c r="L758">
        <v>1.913210810433341</v>
      </c>
    </row>
    <row r="759" spans="1:12">
      <c r="A759" t="s">
        <v>317</v>
      </c>
      <c r="B759" t="s">
        <v>457</v>
      </c>
      <c r="C759">
        <v>48379</v>
      </c>
      <c r="D759" t="s">
        <v>164</v>
      </c>
      <c r="E759">
        <v>327</v>
      </c>
      <c r="F759" t="s">
        <v>73</v>
      </c>
      <c r="G759" t="s">
        <v>70</v>
      </c>
      <c r="H759">
        <v>21</v>
      </c>
      <c r="I759">
        <v>1.5703282912257071</v>
      </c>
      <c r="J759">
        <v>6.796367415280713E-2</v>
      </c>
      <c r="K759">
        <v>1.006461414272724</v>
      </c>
      <c r="L759">
        <v>2.3381132739999728</v>
      </c>
    </row>
    <row r="760" spans="1:12">
      <c r="A760" t="s">
        <v>317</v>
      </c>
      <c r="B760" t="s">
        <v>457</v>
      </c>
      <c r="C760">
        <v>48379</v>
      </c>
      <c r="D760" t="s">
        <v>164</v>
      </c>
      <c r="E760">
        <v>327</v>
      </c>
      <c r="F760" t="s">
        <v>73</v>
      </c>
      <c r="G760" t="s">
        <v>71</v>
      </c>
      <c r="H760">
        <v>477</v>
      </c>
      <c r="I760">
        <v>0.4764232249007152</v>
      </c>
      <c r="J760">
        <v>9.9338725103477136E-3</v>
      </c>
      <c r="K760">
        <v>-4.4904023491906787E-2</v>
      </c>
      <c r="L760">
        <v>1.3825028540790989</v>
      </c>
    </row>
    <row r="761" spans="1:12">
      <c r="A761" t="s">
        <v>317</v>
      </c>
      <c r="B761" t="s">
        <v>457</v>
      </c>
      <c r="C761">
        <v>48379</v>
      </c>
      <c r="D761" t="s">
        <v>164</v>
      </c>
      <c r="E761">
        <v>327</v>
      </c>
      <c r="F761" t="s">
        <v>73</v>
      </c>
      <c r="G761" t="s">
        <v>72</v>
      </c>
      <c r="H761">
        <v>477</v>
      </c>
      <c r="I761">
        <v>0.97927032230006195</v>
      </c>
      <c r="J761">
        <v>9.9392533718464602E-3</v>
      </c>
      <c r="K761">
        <v>0.44388432536746891</v>
      </c>
      <c r="L761">
        <v>1.7519297118688419</v>
      </c>
    </row>
    <row r="762" spans="1:12">
      <c r="A762" t="s">
        <v>317</v>
      </c>
      <c r="B762" t="s">
        <v>458</v>
      </c>
      <c r="C762">
        <v>48381</v>
      </c>
      <c r="D762" t="s">
        <v>164</v>
      </c>
      <c r="E762">
        <v>327</v>
      </c>
      <c r="F762" t="s">
        <v>73</v>
      </c>
      <c r="G762" t="s">
        <v>69</v>
      </c>
      <c r="H762">
        <v>195</v>
      </c>
      <c r="I762">
        <v>0.37422898384814102</v>
      </c>
      <c r="J762">
        <v>5.9469967657121026E-3</v>
      </c>
      <c r="K762">
        <v>0.14106576448854441</v>
      </c>
      <c r="L762">
        <v>0.69766760043726073</v>
      </c>
    </row>
    <row r="763" spans="1:12">
      <c r="A763" t="s">
        <v>317</v>
      </c>
      <c r="B763" t="s">
        <v>458</v>
      </c>
      <c r="C763">
        <v>48381</v>
      </c>
      <c r="D763" t="s">
        <v>164</v>
      </c>
      <c r="E763">
        <v>327</v>
      </c>
      <c r="F763" t="s">
        <v>73</v>
      </c>
      <c r="G763" t="s">
        <v>70</v>
      </c>
      <c r="H763">
        <v>195</v>
      </c>
      <c r="I763">
        <v>0.71474010176245384</v>
      </c>
      <c r="J763">
        <v>7.6528002189304584E-3</v>
      </c>
      <c r="K763">
        <v>0.40695537600120979</v>
      </c>
      <c r="L763">
        <v>1.088855515064711</v>
      </c>
    </row>
    <row r="764" spans="1:12">
      <c r="A764" t="s">
        <v>317</v>
      </c>
      <c r="B764" t="s">
        <v>458</v>
      </c>
      <c r="C764">
        <v>48381</v>
      </c>
      <c r="D764" t="s">
        <v>164</v>
      </c>
      <c r="E764">
        <v>327</v>
      </c>
      <c r="F764" t="s">
        <v>73</v>
      </c>
      <c r="G764" t="s">
        <v>71</v>
      </c>
      <c r="H764">
        <v>190</v>
      </c>
      <c r="I764">
        <v>0.34724154877535168</v>
      </c>
      <c r="J764">
        <v>1.8493527781304059E-2</v>
      </c>
      <c r="K764">
        <v>-4.8621539075525189E-2</v>
      </c>
      <c r="L764">
        <v>1.1806377439511631</v>
      </c>
    </row>
    <row r="765" spans="1:12">
      <c r="A765" t="s">
        <v>317</v>
      </c>
      <c r="B765" t="s">
        <v>458</v>
      </c>
      <c r="C765">
        <v>48381</v>
      </c>
      <c r="D765" t="s">
        <v>164</v>
      </c>
      <c r="E765">
        <v>327</v>
      </c>
      <c r="F765" t="s">
        <v>73</v>
      </c>
      <c r="G765" t="s">
        <v>72</v>
      </c>
      <c r="H765">
        <v>190</v>
      </c>
      <c r="I765">
        <v>0.46221373107610819</v>
      </c>
      <c r="J765">
        <v>1.198588796891684E-2</v>
      </c>
      <c r="K765">
        <v>0.26024746631079398</v>
      </c>
      <c r="L765">
        <v>1.022195420159989</v>
      </c>
    </row>
    <row r="766" spans="1:12">
      <c r="A766" t="s">
        <v>317</v>
      </c>
      <c r="B766" t="s">
        <v>459</v>
      </c>
      <c r="C766">
        <v>48383</v>
      </c>
      <c r="D766" t="s">
        <v>164</v>
      </c>
      <c r="E766">
        <v>327</v>
      </c>
      <c r="F766" t="s">
        <v>73</v>
      </c>
      <c r="G766" t="s">
        <v>69</v>
      </c>
      <c r="H766">
        <v>20</v>
      </c>
      <c r="I766">
        <v>0.27804552484024198</v>
      </c>
      <c r="J766">
        <v>2.596504025929942E-2</v>
      </c>
      <c r="K766">
        <v>0.16517603203202691</v>
      </c>
      <c r="L766">
        <v>0.49958421049542562</v>
      </c>
    </row>
    <row r="767" spans="1:12">
      <c r="A767" t="s">
        <v>317</v>
      </c>
      <c r="B767" t="s">
        <v>459</v>
      </c>
      <c r="C767">
        <v>48383</v>
      </c>
      <c r="D767" t="s">
        <v>164</v>
      </c>
      <c r="E767">
        <v>327</v>
      </c>
      <c r="F767" t="s">
        <v>73</v>
      </c>
      <c r="G767" t="s">
        <v>70</v>
      </c>
      <c r="H767">
        <v>20</v>
      </c>
      <c r="I767">
        <v>0.96528724281116696</v>
      </c>
      <c r="J767">
        <v>8.6520519782184543E-2</v>
      </c>
      <c r="K767">
        <v>0.63129333362792528</v>
      </c>
      <c r="L767">
        <v>1.476995474373527</v>
      </c>
    </row>
    <row r="768" spans="1:12">
      <c r="A768" t="s">
        <v>317</v>
      </c>
      <c r="B768" t="s">
        <v>459</v>
      </c>
      <c r="C768">
        <v>48383</v>
      </c>
      <c r="D768" t="s">
        <v>164</v>
      </c>
      <c r="E768">
        <v>327</v>
      </c>
      <c r="F768" t="s">
        <v>73</v>
      </c>
      <c r="G768" t="s">
        <v>71</v>
      </c>
      <c r="H768">
        <v>39</v>
      </c>
      <c r="I768">
        <v>0.37333832185249421</v>
      </c>
      <c r="J768">
        <v>4.5737925742514722E-2</v>
      </c>
      <c r="K768">
        <v>-0.1163291864006188</v>
      </c>
      <c r="L768">
        <v>0.74237867381882905</v>
      </c>
    </row>
    <row r="769" spans="1:12">
      <c r="A769" t="s">
        <v>317</v>
      </c>
      <c r="B769" t="s">
        <v>459</v>
      </c>
      <c r="C769">
        <v>48383</v>
      </c>
      <c r="D769" t="s">
        <v>164</v>
      </c>
      <c r="E769">
        <v>327</v>
      </c>
      <c r="F769" t="s">
        <v>73</v>
      </c>
      <c r="G769" t="s">
        <v>72</v>
      </c>
      <c r="H769">
        <v>39</v>
      </c>
      <c r="I769">
        <v>0.70160272149552672</v>
      </c>
      <c r="J769">
        <v>3.8323494436510813E-2</v>
      </c>
      <c r="K769">
        <v>0.3991721851638575</v>
      </c>
      <c r="L769">
        <v>1.130890138169018</v>
      </c>
    </row>
    <row r="770" spans="1:12">
      <c r="A770" t="s">
        <v>317</v>
      </c>
      <c r="B770" t="s">
        <v>460</v>
      </c>
      <c r="C770">
        <v>48385</v>
      </c>
      <c r="D770" t="s">
        <v>164</v>
      </c>
      <c r="E770">
        <v>327</v>
      </c>
      <c r="F770" t="s">
        <v>73</v>
      </c>
      <c r="G770" t="s">
        <v>69</v>
      </c>
      <c r="H770">
        <v>249</v>
      </c>
      <c r="I770">
        <v>0.50163180472234614</v>
      </c>
      <c r="J770">
        <v>8.2902843327691648E-3</v>
      </c>
      <c r="K770">
        <v>3.7158325825912511E-2</v>
      </c>
      <c r="L770">
        <v>0.84583005628630104</v>
      </c>
    </row>
    <row r="771" spans="1:12">
      <c r="A771" t="s">
        <v>317</v>
      </c>
      <c r="B771" t="s">
        <v>460</v>
      </c>
      <c r="C771">
        <v>48385</v>
      </c>
      <c r="D771" t="s">
        <v>164</v>
      </c>
      <c r="E771">
        <v>327</v>
      </c>
      <c r="F771" t="s">
        <v>73</v>
      </c>
      <c r="G771" t="s">
        <v>70</v>
      </c>
      <c r="H771">
        <v>249</v>
      </c>
      <c r="I771">
        <v>1.1311172298420651</v>
      </c>
      <c r="J771">
        <v>1.4493539123830321E-2</v>
      </c>
      <c r="K771">
        <v>0.58821858048975584</v>
      </c>
      <c r="L771">
        <v>1.5536221109159629</v>
      </c>
    </row>
    <row r="772" spans="1:12">
      <c r="A772" t="s">
        <v>317</v>
      </c>
      <c r="B772" t="s">
        <v>460</v>
      </c>
      <c r="C772">
        <v>48385</v>
      </c>
      <c r="D772" t="s">
        <v>164</v>
      </c>
      <c r="E772">
        <v>327</v>
      </c>
      <c r="F772" t="s">
        <v>73</v>
      </c>
      <c r="G772" t="s">
        <v>71</v>
      </c>
      <c r="H772">
        <v>334</v>
      </c>
      <c r="I772">
        <v>0.37795913740662851</v>
      </c>
      <c r="J772">
        <v>1.3624813064122471E-2</v>
      </c>
      <c r="K772">
        <v>-0.1163291864006188</v>
      </c>
      <c r="L772">
        <v>1.385303697875184</v>
      </c>
    </row>
    <row r="773" spans="1:12">
      <c r="A773" t="s">
        <v>317</v>
      </c>
      <c r="B773" t="s">
        <v>460</v>
      </c>
      <c r="C773">
        <v>48385</v>
      </c>
      <c r="D773" t="s">
        <v>164</v>
      </c>
      <c r="E773">
        <v>327</v>
      </c>
      <c r="F773" t="s">
        <v>73</v>
      </c>
      <c r="G773" t="s">
        <v>72</v>
      </c>
      <c r="H773">
        <v>334</v>
      </c>
      <c r="I773">
        <v>0.79233482435605984</v>
      </c>
      <c r="J773">
        <v>9.775372203908804E-3</v>
      </c>
      <c r="K773">
        <v>0.35301356549946977</v>
      </c>
      <c r="L773">
        <v>1.3477575371624551</v>
      </c>
    </row>
    <row r="774" spans="1:12">
      <c r="A774" t="s">
        <v>317</v>
      </c>
      <c r="B774" t="s">
        <v>461</v>
      </c>
      <c r="C774">
        <v>48387</v>
      </c>
      <c r="D774" t="s">
        <v>164</v>
      </c>
      <c r="E774">
        <v>327</v>
      </c>
      <c r="F774" t="s">
        <v>73</v>
      </c>
      <c r="G774" t="s">
        <v>69</v>
      </c>
      <c r="H774">
        <v>21</v>
      </c>
      <c r="I774">
        <v>1.2028712264717969</v>
      </c>
      <c r="J774">
        <v>7.0475098875897341E-2</v>
      </c>
      <c r="K774">
        <v>0.3568398880663754</v>
      </c>
      <c r="L774">
        <v>1.913210810433341</v>
      </c>
    </row>
    <row r="775" spans="1:12">
      <c r="A775" t="s">
        <v>317</v>
      </c>
      <c r="B775" t="s">
        <v>461</v>
      </c>
      <c r="C775">
        <v>48387</v>
      </c>
      <c r="D775" t="s">
        <v>164</v>
      </c>
      <c r="E775">
        <v>327</v>
      </c>
      <c r="F775" t="s">
        <v>73</v>
      </c>
      <c r="G775" t="s">
        <v>70</v>
      </c>
      <c r="H775">
        <v>21</v>
      </c>
      <c r="I775">
        <v>1.5703282912257071</v>
      </c>
      <c r="J775">
        <v>6.796367415280713E-2</v>
      </c>
      <c r="K775">
        <v>1.006461414272724</v>
      </c>
      <c r="L775">
        <v>2.3381132739999728</v>
      </c>
    </row>
    <row r="776" spans="1:12">
      <c r="A776" t="s">
        <v>317</v>
      </c>
      <c r="B776" t="s">
        <v>461</v>
      </c>
      <c r="C776">
        <v>48387</v>
      </c>
      <c r="D776" t="s">
        <v>164</v>
      </c>
      <c r="E776">
        <v>327</v>
      </c>
      <c r="F776" t="s">
        <v>73</v>
      </c>
      <c r="G776" t="s">
        <v>71</v>
      </c>
      <c r="H776">
        <v>477</v>
      </c>
      <c r="I776">
        <v>0.4764232249007152</v>
      </c>
      <c r="J776">
        <v>9.9338725103477136E-3</v>
      </c>
      <c r="K776">
        <v>-4.4904023491906787E-2</v>
      </c>
      <c r="L776">
        <v>1.3825028540790989</v>
      </c>
    </row>
    <row r="777" spans="1:12">
      <c r="A777" t="s">
        <v>317</v>
      </c>
      <c r="B777" t="s">
        <v>461</v>
      </c>
      <c r="C777">
        <v>48387</v>
      </c>
      <c r="D777" t="s">
        <v>164</v>
      </c>
      <c r="E777">
        <v>327</v>
      </c>
      <c r="F777" t="s">
        <v>73</v>
      </c>
      <c r="G777" t="s">
        <v>72</v>
      </c>
      <c r="H777">
        <v>477</v>
      </c>
      <c r="I777">
        <v>0.97927032230006195</v>
      </c>
      <c r="J777">
        <v>9.9392533718464602E-3</v>
      </c>
      <c r="K777">
        <v>0.44388432536746891</v>
      </c>
      <c r="L777">
        <v>1.7519297118688419</v>
      </c>
    </row>
    <row r="778" spans="1:12">
      <c r="A778" t="s">
        <v>317</v>
      </c>
      <c r="B778" t="s">
        <v>462</v>
      </c>
      <c r="C778">
        <v>48389</v>
      </c>
      <c r="D778" t="s">
        <v>164</v>
      </c>
      <c r="E778">
        <v>327</v>
      </c>
      <c r="F778" t="s">
        <v>73</v>
      </c>
      <c r="G778" t="s">
        <v>69</v>
      </c>
      <c r="H778">
        <v>389</v>
      </c>
      <c r="I778">
        <v>7.2571673675983966E-2</v>
      </c>
      <c r="J778">
        <v>1.041450242852273E-2</v>
      </c>
      <c r="K778">
        <v>-0.47387051952822062</v>
      </c>
      <c r="L778">
        <v>0.84357430149112533</v>
      </c>
    </row>
    <row r="779" spans="1:12">
      <c r="A779" t="s">
        <v>317</v>
      </c>
      <c r="B779" t="s">
        <v>462</v>
      </c>
      <c r="C779">
        <v>48389</v>
      </c>
      <c r="D779" t="s">
        <v>164</v>
      </c>
      <c r="E779">
        <v>327</v>
      </c>
      <c r="F779" t="s">
        <v>73</v>
      </c>
      <c r="G779" t="s">
        <v>70</v>
      </c>
      <c r="H779">
        <v>389</v>
      </c>
      <c r="I779">
        <v>0.2048297836743834</v>
      </c>
      <c r="J779">
        <v>1.2891364336792039E-2</v>
      </c>
      <c r="K779">
        <v>-0.47486673704109023</v>
      </c>
      <c r="L779">
        <v>1.0487770549953279</v>
      </c>
    </row>
    <row r="780" spans="1:12">
      <c r="A780" t="s">
        <v>317</v>
      </c>
      <c r="B780" t="s">
        <v>462</v>
      </c>
      <c r="C780">
        <v>48389</v>
      </c>
      <c r="D780" t="s">
        <v>164</v>
      </c>
      <c r="E780">
        <v>327</v>
      </c>
      <c r="F780" t="s">
        <v>73</v>
      </c>
      <c r="G780" t="s">
        <v>71</v>
      </c>
      <c r="H780">
        <v>138</v>
      </c>
      <c r="I780">
        <v>0.30720874110663687</v>
      </c>
      <c r="J780">
        <v>2.0315021763838079E-2</v>
      </c>
      <c r="K780">
        <v>-0.12740918794132189</v>
      </c>
      <c r="L780">
        <v>1.370893344640572</v>
      </c>
    </row>
    <row r="781" spans="1:12">
      <c r="A781" t="s">
        <v>317</v>
      </c>
      <c r="B781" t="s">
        <v>462</v>
      </c>
      <c r="C781">
        <v>48389</v>
      </c>
      <c r="D781" t="s">
        <v>164</v>
      </c>
      <c r="E781">
        <v>327</v>
      </c>
      <c r="F781" t="s">
        <v>73</v>
      </c>
      <c r="G781" t="s">
        <v>72</v>
      </c>
      <c r="H781">
        <v>138</v>
      </c>
      <c r="I781">
        <v>0.48413088563847761</v>
      </c>
      <c r="J781">
        <v>3.0062139885274231E-2</v>
      </c>
      <c r="K781">
        <v>5.8517725312863388E-2</v>
      </c>
      <c r="L781">
        <v>1.8349651820306101</v>
      </c>
    </row>
    <row r="782" spans="1:12">
      <c r="A782" t="s">
        <v>317</v>
      </c>
      <c r="B782" t="s">
        <v>463</v>
      </c>
      <c r="C782">
        <v>48391</v>
      </c>
      <c r="D782" t="s">
        <v>164</v>
      </c>
      <c r="E782">
        <v>327</v>
      </c>
      <c r="F782" t="s">
        <v>73</v>
      </c>
      <c r="G782" t="s">
        <v>69</v>
      </c>
      <c r="H782">
        <v>119</v>
      </c>
      <c r="I782">
        <v>0.90996998738810553</v>
      </c>
      <c r="J782">
        <v>1.9767438065146008E-2</v>
      </c>
      <c r="K782">
        <v>0.54477434060861452</v>
      </c>
      <c r="L782">
        <v>1.802294715279845</v>
      </c>
    </row>
    <row r="783" spans="1:12">
      <c r="A783" t="s">
        <v>317</v>
      </c>
      <c r="B783" t="s">
        <v>463</v>
      </c>
      <c r="C783">
        <v>48391</v>
      </c>
      <c r="D783" t="s">
        <v>164</v>
      </c>
      <c r="E783">
        <v>327</v>
      </c>
      <c r="F783" t="s">
        <v>73</v>
      </c>
      <c r="G783" t="s">
        <v>70</v>
      </c>
      <c r="H783">
        <v>119</v>
      </c>
      <c r="I783">
        <v>1.668560733828192</v>
      </c>
      <c r="J783">
        <v>1.93006471550791E-2</v>
      </c>
      <c r="K783">
        <v>1.3431616368423189</v>
      </c>
      <c r="L783">
        <v>2.399186287688829</v>
      </c>
    </row>
    <row r="784" spans="1:12">
      <c r="A784" t="s">
        <v>317</v>
      </c>
      <c r="B784" t="s">
        <v>463</v>
      </c>
      <c r="C784">
        <v>48391</v>
      </c>
      <c r="D784" t="s">
        <v>164</v>
      </c>
      <c r="E784">
        <v>327</v>
      </c>
      <c r="F784" t="s">
        <v>73</v>
      </c>
      <c r="G784" t="s">
        <v>71</v>
      </c>
      <c r="H784">
        <v>154</v>
      </c>
      <c r="I784">
        <v>0.5591340503818174</v>
      </c>
      <c r="J784">
        <v>1.252720426170752E-2</v>
      </c>
      <c r="K784">
        <v>2.4431589768893841E-2</v>
      </c>
      <c r="L784">
        <v>1.0065433344267389</v>
      </c>
    </row>
    <row r="785" spans="1:12">
      <c r="A785" t="s">
        <v>317</v>
      </c>
      <c r="B785" t="s">
        <v>463</v>
      </c>
      <c r="C785">
        <v>48391</v>
      </c>
      <c r="D785" t="s">
        <v>164</v>
      </c>
      <c r="E785">
        <v>327</v>
      </c>
      <c r="F785" t="s">
        <v>73</v>
      </c>
      <c r="G785" t="s">
        <v>72</v>
      </c>
      <c r="H785">
        <v>154</v>
      </c>
      <c r="I785">
        <v>1.1129002820475431</v>
      </c>
      <c r="J785">
        <v>2.5522610643425529E-2</v>
      </c>
      <c r="K785">
        <v>0.67105624364455596</v>
      </c>
      <c r="L785">
        <v>2.2096977779703808</v>
      </c>
    </row>
    <row r="786" spans="1:12">
      <c r="A786" t="s">
        <v>317</v>
      </c>
      <c r="B786" t="s">
        <v>464</v>
      </c>
      <c r="C786">
        <v>48393</v>
      </c>
      <c r="D786" t="s">
        <v>164</v>
      </c>
      <c r="E786">
        <v>327</v>
      </c>
      <c r="F786" t="s">
        <v>73</v>
      </c>
      <c r="G786" t="s">
        <v>69</v>
      </c>
      <c r="H786">
        <v>1435</v>
      </c>
      <c r="I786">
        <v>0.64761051372504108</v>
      </c>
      <c r="J786">
        <v>7.4008763260709444E-3</v>
      </c>
      <c r="K786">
        <v>1.0815872011384731E-2</v>
      </c>
      <c r="L786">
        <v>1.5299790394740711</v>
      </c>
    </row>
    <row r="787" spans="1:12">
      <c r="A787" t="s">
        <v>317</v>
      </c>
      <c r="B787" t="s">
        <v>464</v>
      </c>
      <c r="C787">
        <v>48393</v>
      </c>
      <c r="D787" t="s">
        <v>164</v>
      </c>
      <c r="E787">
        <v>327</v>
      </c>
      <c r="F787" t="s">
        <v>73</v>
      </c>
      <c r="G787" t="s">
        <v>70</v>
      </c>
      <c r="H787">
        <v>1435</v>
      </c>
      <c r="I787">
        <v>1.0898423930420871</v>
      </c>
      <c r="J787">
        <v>8.7428103354156364E-3</v>
      </c>
      <c r="K787">
        <v>0.25182988921271732</v>
      </c>
      <c r="L787">
        <v>1.9752034105294121</v>
      </c>
    </row>
    <row r="788" spans="1:12">
      <c r="A788" t="s">
        <v>317</v>
      </c>
      <c r="B788" t="s">
        <v>464</v>
      </c>
      <c r="C788">
        <v>48393</v>
      </c>
      <c r="D788" t="s">
        <v>164</v>
      </c>
      <c r="E788">
        <v>327</v>
      </c>
      <c r="F788" t="s">
        <v>73</v>
      </c>
      <c r="G788" t="s">
        <v>71</v>
      </c>
      <c r="H788">
        <v>65</v>
      </c>
      <c r="I788">
        <v>0.60060460045049646</v>
      </c>
      <c r="J788">
        <v>4.1341832791634607E-2</v>
      </c>
      <c r="K788">
        <v>-6.5313684587937723E-2</v>
      </c>
      <c r="L788">
        <v>1.6338283790163031</v>
      </c>
    </row>
    <row r="789" spans="1:12">
      <c r="A789" t="s">
        <v>317</v>
      </c>
      <c r="B789" t="s">
        <v>464</v>
      </c>
      <c r="C789">
        <v>48393</v>
      </c>
      <c r="D789" t="s">
        <v>164</v>
      </c>
      <c r="E789">
        <v>327</v>
      </c>
      <c r="F789" t="s">
        <v>73</v>
      </c>
      <c r="G789" t="s">
        <v>72</v>
      </c>
      <c r="H789">
        <v>65</v>
      </c>
      <c r="I789">
        <v>0.92428264481328426</v>
      </c>
      <c r="J789">
        <v>3.0944275982561699E-2</v>
      </c>
      <c r="K789">
        <v>0.27200063392289481</v>
      </c>
      <c r="L789">
        <v>1.521337652216733</v>
      </c>
    </row>
    <row r="790" spans="1:12">
      <c r="A790" t="s">
        <v>317</v>
      </c>
      <c r="B790" t="s">
        <v>312</v>
      </c>
      <c r="C790">
        <v>48395</v>
      </c>
      <c r="D790" t="s">
        <v>164</v>
      </c>
      <c r="E790">
        <v>327</v>
      </c>
      <c r="F790" t="s">
        <v>73</v>
      </c>
      <c r="G790" t="s">
        <v>69</v>
      </c>
      <c r="H790">
        <v>21</v>
      </c>
      <c r="I790">
        <v>1.2028712264717969</v>
      </c>
      <c r="J790">
        <v>7.0475098875897341E-2</v>
      </c>
      <c r="K790">
        <v>0.3568398880663754</v>
      </c>
      <c r="L790">
        <v>1.913210810433341</v>
      </c>
    </row>
    <row r="791" spans="1:12">
      <c r="A791" t="s">
        <v>317</v>
      </c>
      <c r="B791" t="s">
        <v>312</v>
      </c>
      <c r="C791">
        <v>48395</v>
      </c>
      <c r="D791" t="s">
        <v>164</v>
      </c>
      <c r="E791">
        <v>327</v>
      </c>
      <c r="F791" t="s">
        <v>73</v>
      </c>
      <c r="G791" t="s">
        <v>70</v>
      </c>
      <c r="H791">
        <v>21</v>
      </c>
      <c r="I791">
        <v>1.5703282912257071</v>
      </c>
      <c r="J791">
        <v>6.796367415280713E-2</v>
      </c>
      <c r="K791">
        <v>1.006461414272724</v>
      </c>
      <c r="L791">
        <v>2.3381132739999728</v>
      </c>
    </row>
    <row r="792" spans="1:12">
      <c r="A792" t="s">
        <v>317</v>
      </c>
      <c r="B792" t="s">
        <v>312</v>
      </c>
      <c r="C792">
        <v>48395</v>
      </c>
      <c r="D792" t="s">
        <v>164</v>
      </c>
      <c r="E792">
        <v>327</v>
      </c>
      <c r="F792" t="s">
        <v>73</v>
      </c>
      <c r="G792" t="s">
        <v>71</v>
      </c>
      <c r="H792">
        <v>22</v>
      </c>
      <c r="I792">
        <v>0.51080189350021754</v>
      </c>
      <c r="J792">
        <v>3.687668239344255E-2</v>
      </c>
      <c r="K792">
        <v>-4.4904023491906787E-2</v>
      </c>
      <c r="L792">
        <v>0.81121606868860341</v>
      </c>
    </row>
    <row r="793" spans="1:12">
      <c r="A793" t="s">
        <v>317</v>
      </c>
      <c r="B793" t="s">
        <v>312</v>
      </c>
      <c r="C793">
        <v>48395</v>
      </c>
      <c r="D793" t="s">
        <v>164</v>
      </c>
      <c r="E793">
        <v>327</v>
      </c>
      <c r="F793" t="s">
        <v>73</v>
      </c>
      <c r="G793" t="s">
        <v>72</v>
      </c>
      <c r="H793">
        <v>22</v>
      </c>
      <c r="I793">
        <v>1.1035640682627239</v>
      </c>
      <c r="J793">
        <v>5.3550434244337523E-2</v>
      </c>
      <c r="K793">
        <v>0.44388432536746891</v>
      </c>
      <c r="L793">
        <v>1.6578433196205791</v>
      </c>
    </row>
    <row r="794" spans="1:12">
      <c r="A794" t="s">
        <v>317</v>
      </c>
      <c r="B794" t="s">
        <v>465</v>
      </c>
      <c r="C794">
        <v>48397</v>
      </c>
      <c r="D794" t="s">
        <v>164</v>
      </c>
      <c r="E794">
        <v>327</v>
      </c>
      <c r="F794" t="s">
        <v>73</v>
      </c>
      <c r="G794" t="s">
        <v>69</v>
      </c>
      <c r="H794">
        <v>21</v>
      </c>
      <c r="I794">
        <v>1.2028712264717969</v>
      </c>
      <c r="J794">
        <v>7.0475098875897341E-2</v>
      </c>
      <c r="K794">
        <v>0.3568398880663754</v>
      </c>
      <c r="L794">
        <v>1.913210810433341</v>
      </c>
    </row>
    <row r="795" spans="1:12">
      <c r="A795" t="s">
        <v>317</v>
      </c>
      <c r="B795" t="s">
        <v>465</v>
      </c>
      <c r="C795">
        <v>48397</v>
      </c>
      <c r="D795" t="s">
        <v>164</v>
      </c>
      <c r="E795">
        <v>327</v>
      </c>
      <c r="F795" t="s">
        <v>73</v>
      </c>
      <c r="G795" t="s">
        <v>70</v>
      </c>
      <c r="H795">
        <v>21</v>
      </c>
      <c r="I795">
        <v>1.5703282912257071</v>
      </c>
      <c r="J795">
        <v>6.796367415280713E-2</v>
      </c>
      <c r="K795">
        <v>1.006461414272724</v>
      </c>
      <c r="L795">
        <v>2.3381132739999728</v>
      </c>
    </row>
    <row r="796" spans="1:12">
      <c r="A796" t="s">
        <v>317</v>
      </c>
      <c r="B796" t="s">
        <v>465</v>
      </c>
      <c r="C796">
        <v>48397</v>
      </c>
      <c r="D796" t="s">
        <v>164</v>
      </c>
      <c r="E796">
        <v>327</v>
      </c>
      <c r="F796" t="s">
        <v>73</v>
      </c>
      <c r="G796" t="s">
        <v>71</v>
      </c>
      <c r="H796">
        <v>321</v>
      </c>
      <c r="I796">
        <v>0.5070607270263493</v>
      </c>
      <c r="J796">
        <v>1.204490245418571E-2</v>
      </c>
      <c r="K796">
        <v>-9.0988461837847954E-3</v>
      </c>
      <c r="L796">
        <v>1.3825028540790989</v>
      </c>
    </row>
    <row r="797" spans="1:12">
      <c r="A797" t="s">
        <v>317</v>
      </c>
      <c r="B797" t="s">
        <v>465</v>
      </c>
      <c r="C797">
        <v>48397</v>
      </c>
      <c r="D797" t="s">
        <v>164</v>
      </c>
      <c r="E797">
        <v>327</v>
      </c>
      <c r="F797" t="s">
        <v>73</v>
      </c>
      <c r="G797" t="s">
        <v>72</v>
      </c>
      <c r="H797">
        <v>321</v>
      </c>
      <c r="I797">
        <v>1.0031408388191649</v>
      </c>
      <c r="J797">
        <v>1.191258815570616E-2</v>
      </c>
      <c r="K797">
        <v>0.58580979561874613</v>
      </c>
      <c r="L797">
        <v>1.7519297118688419</v>
      </c>
    </row>
    <row r="798" spans="1:12">
      <c r="A798" t="s">
        <v>317</v>
      </c>
      <c r="B798" t="s">
        <v>466</v>
      </c>
      <c r="C798">
        <v>48399</v>
      </c>
      <c r="D798" t="s">
        <v>164</v>
      </c>
      <c r="E798">
        <v>327</v>
      </c>
      <c r="F798" t="s">
        <v>73</v>
      </c>
      <c r="G798" t="s">
        <v>69</v>
      </c>
      <c r="H798">
        <v>109</v>
      </c>
      <c r="I798">
        <v>0.38770003913411072</v>
      </c>
      <c r="J798">
        <v>6.592890641670901E-3</v>
      </c>
      <c r="K798">
        <v>0.13151234889985119</v>
      </c>
      <c r="L798">
        <v>0.61978208968703663</v>
      </c>
    </row>
    <row r="799" spans="1:12">
      <c r="A799" t="s">
        <v>317</v>
      </c>
      <c r="B799" t="s">
        <v>466</v>
      </c>
      <c r="C799">
        <v>48399</v>
      </c>
      <c r="D799" t="s">
        <v>164</v>
      </c>
      <c r="E799">
        <v>327</v>
      </c>
      <c r="F799" t="s">
        <v>73</v>
      </c>
      <c r="G799" t="s">
        <v>70</v>
      </c>
      <c r="H799">
        <v>109</v>
      </c>
      <c r="I799">
        <v>0.89976426981639823</v>
      </c>
      <c r="J799">
        <v>9.8514729080094038E-3</v>
      </c>
      <c r="K799">
        <v>0.49505537319171983</v>
      </c>
      <c r="L799">
        <v>1.250391638480451</v>
      </c>
    </row>
    <row r="800" spans="1:12">
      <c r="A800" t="s">
        <v>317</v>
      </c>
      <c r="B800" t="s">
        <v>466</v>
      </c>
      <c r="C800">
        <v>48399</v>
      </c>
      <c r="D800" t="s">
        <v>164</v>
      </c>
      <c r="E800">
        <v>327</v>
      </c>
      <c r="F800" t="s">
        <v>73</v>
      </c>
      <c r="G800" t="s">
        <v>71</v>
      </c>
      <c r="H800">
        <v>185</v>
      </c>
      <c r="I800">
        <v>0.22298897159814651</v>
      </c>
      <c r="J800">
        <v>9.1106681542688292E-3</v>
      </c>
      <c r="K800">
        <v>-8.7329276576973095E-3</v>
      </c>
      <c r="L800">
        <v>0.68817007199107438</v>
      </c>
    </row>
    <row r="801" spans="1:12">
      <c r="A801" t="s">
        <v>317</v>
      </c>
      <c r="B801" t="s">
        <v>466</v>
      </c>
      <c r="C801">
        <v>48399</v>
      </c>
      <c r="D801" t="s">
        <v>164</v>
      </c>
      <c r="E801">
        <v>327</v>
      </c>
      <c r="F801" t="s">
        <v>73</v>
      </c>
      <c r="G801" t="s">
        <v>72</v>
      </c>
      <c r="H801">
        <v>185</v>
      </c>
      <c r="I801">
        <v>0.63313099784362803</v>
      </c>
      <c r="J801">
        <v>1.115294804621075E-2</v>
      </c>
      <c r="K801">
        <v>0.36447829660114911</v>
      </c>
      <c r="L801">
        <v>1.1033250185404631</v>
      </c>
    </row>
    <row r="802" spans="1:12">
      <c r="A802" t="s">
        <v>317</v>
      </c>
      <c r="B802" t="s">
        <v>467</v>
      </c>
      <c r="C802">
        <v>48401</v>
      </c>
      <c r="D802" t="s">
        <v>164</v>
      </c>
      <c r="E802">
        <v>327</v>
      </c>
      <c r="F802" t="s">
        <v>73</v>
      </c>
      <c r="G802" t="s">
        <v>69</v>
      </c>
      <c r="H802">
        <v>385</v>
      </c>
      <c r="I802">
        <v>0.92735486279728208</v>
      </c>
      <c r="J802">
        <v>1.219984354512431E-2</v>
      </c>
      <c r="K802">
        <v>0.44460568252012178</v>
      </c>
      <c r="L802">
        <v>1.659308148801504</v>
      </c>
    </row>
    <row r="803" spans="1:12">
      <c r="A803" t="s">
        <v>317</v>
      </c>
      <c r="B803" t="s">
        <v>467</v>
      </c>
      <c r="C803">
        <v>48401</v>
      </c>
      <c r="D803" t="s">
        <v>164</v>
      </c>
      <c r="E803">
        <v>327</v>
      </c>
      <c r="F803" t="s">
        <v>73</v>
      </c>
      <c r="G803" t="s">
        <v>70</v>
      </c>
      <c r="H803">
        <v>385</v>
      </c>
      <c r="I803">
        <v>1.4971805721239519</v>
      </c>
      <c r="J803">
        <v>8.6440796596808835E-3</v>
      </c>
      <c r="K803">
        <v>0.89073431730731656</v>
      </c>
      <c r="L803">
        <v>2.209610107884413</v>
      </c>
    </row>
    <row r="804" spans="1:12">
      <c r="A804" t="s">
        <v>317</v>
      </c>
      <c r="B804" t="s">
        <v>467</v>
      </c>
      <c r="C804">
        <v>48401</v>
      </c>
      <c r="D804" t="s">
        <v>164</v>
      </c>
      <c r="E804">
        <v>327</v>
      </c>
      <c r="F804" t="s">
        <v>73</v>
      </c>
      <c r="G804" t="s">
        <v>71</v>
      </c>
      <c r="H804">
        <v>615</v>
      </c>
      <c r="I804">
        <v>0.53872673856175868</v>
      </c>
      <c r="J804">
        <v>1.0877365517290931E-2</v>
      </c>
      <c r="K804">
        <v>-0.1235751503641989</v>
      </c>
      <c r="L804">
        <v>1.9478451720911221</v>
      </c>
    </row>
    <row r="805" spans="1:12">
      <c r="A805" t="s">
        <v>317</v>
      </c>
      <c r="B805" t="s">
        <v>467</v>
      </c>
      <c r="C805">
        <v>48401</v>
      </c>
      <c r="D805" t="s">
        <v>164</v>
      </c>
      <c r="E805">
        <v>327</v>
      </c>
      <c r="F805" t="s">
        <v>73</v>
      </c>
      <c r="G805" t="s">
        <v>72</v>
      </c>
      <c r="H805">
        <v>615</v>
      </c>
      <c r="I805">
        <v>1.0762860990778189</v>
      </c>
      <c r="J805">
        <v>1.024740910346574E-2</v>
      </c>
      <c r="K805">
        <v>0.58495682710647545</v>
      </c>
      <c r="L805">
        <v>2.6388210611843048</v>
      </c>
    </row>
    <row r="806" spans="1:12">
      <c r="A806" t="s">
        <v>317</v>
      </c>
      <c r="B806" t="s">
        <v>468</v>
      </c>
      <c r="C806">
        <v>48403</v>
      </c>
      <c r="D806" t="s">
        <v>164</v>
      </c>
      <c r="E806">
        <v>327</v>
      </c>
      <c r="F806" t="s">
        <v>73</v>
      </c>
      <c r="G806" t="s">
        <v>69</v>
      </c>
      <c r="H806">
        <v>385</v>
      </c>
      <c r="I806">
        <v>0.92735486279728208</v>
      </c>
      <c r="J806">
        <v>1.219984354512431E-2</v>
      </c>
      <c r="K806">
        <v>0.44460568252012178</v>
      </c>
      <c r="L806">
        <v>1.659308148801504</v>
      </c>
    </row>
    <row r="807" spans="1:12">
      <c r="A807" t="s">
        <v>317</v>
      </c>
      <c r="B807" t="s">
        <v>468</v>
      </c>
      <c r="C807">
        <v>48403</v>
      </c>
      <c r="D807" t="s">
        <v>164</v>
      </c>
      <c r="E807">
        <v>327</v>
      </c>
      <c r="F807" t="s">
        <v>73</v>
      </c>
      <c r="G807" t="s">
        <v>70</v>
      </c>
      <c r="H807">
        <v>385</v>
      </c>
      <c r="I807">
        <v>1.4971805721239519</v>
      </c>
      <c r="J807">
        <v>8.6440796596808835E-3</v>
      </c>
      <c r="K807">
        <v>0.89073431730731656</v>
      </c>
      <c r="L807">
        <v>2.209610107884413</v>
      </c>
    </row>
    <row r="808" spans="1:12">
      <c r="A808" t="s">
        <v>317</v>
      </c>
      <c r="B808" t="s">
        <v>468</v>
      </c>
      <c r="C808">
        <v>48403</v>
      </c>
      <c r="D808" t="s">
        <v>164</v>
      </c>
      <c r="E808">
        <v>327</v>
      </c>
      <c r="F808" t="s">
        <v>73</v>
      </c>
      <c r="G808" t="s">
        <v>71</v>
      </c>
      <c r="H808">
        <v>615</v>
      </c>
      <c r="I808">
        <v>0.53872673856175868</v>
      </c>
      <c r="J808">
        <v>1.0877365517290931E-2</v>
      </c>
      <c r="K808">
        <v>-0.1235751503641989</v>
      </c>
      <c r="L808">
        <v>1.9478451720911221</v>
      </c>
    </row>
    <row r="809" spans="1:12">
      <c r="A809" t="s">
        <v>317</v>
      </c>
      <c r="B809" t="s">
        <v>468</v>
      </c>
      <c r="C809">
        <v>48403</v>
      </c>
      <c r="D809" t="s">
        <v>164</v>
      </c>
      <c r="E809">
        <v>327</v>
      </c>
      <c r="F809" t="s">
        <v>73</v>
      </c>
      <c r="G809" t="s">
        <v>72</v>
      </c>
      <c r="H809">
        <v>615</v>
      </c>
      <c r="I809">
        <v>1.0762860990778189</v>
      </c>
      <c r="J809">
        <v>1.024740910346574E-2</v>
      </c>
      <c r="K809">
        <v>0.58495682710647545</v>
      </c>
      <c r="L809">
        <v>2.6388210611843048</v>
      </c>
    </row>
    <row r="810" spans="1:12">
      <c r="A810" t="s">
        <v>317</v>
      </c>
      <c r="B810" t="s">
        <v>469</v>
      </c>
      <c r="C810">
        <v>48405</v>
      </c>
      <c r="D810" t="s">
        <v>164</v>
      </c>
      <c r="E810">
        <v>327</v>
      </c>
      <c r="F810" t="s">
        <v>73</v>
      </c>
      <c r="G810" t="s">
        <v>69</v>
      </c>
      <c r="H810">
        <v>385</v>
      </c>
      <c r="I810">
        <v>0.92735486279728208</v>
      </c>
      <c r="J810">
        <v>1.219984354512431E-2</v>
      </c>
      <c r="K810">
        <v>0.44460568252012178</v>
      </c>
      <c r="L810">
        <v>1.659308148801504</v>
      </c>
    </row>
    <row r="811" spans="1:12">
      <c r="A811" t="s">
        <v>317</v>
      </c>
      <c r="B811" t="s">
        <v>469</v>
      </c>
      <c r="C811">
        <v>48405</v>
      </c>
      <c r="D811" t="s">
        <v>164</v>
      </c>
      <c r="E811">
        <v>327</v>
      </c>
      <c r="F811" t="s">
        <v>73</v>
      </c>
      <c r="G811" t="s">
        <v>70</v>
      </c>
      <c r="H811">
        <v>385</v>
      </c>
      <c r="I811">
        <v>1.4971805721239519</v>
      </c>
      <c r="J811">
        <v>8.6440796596808835E-3</v>
      </c>
      <c r="K811">
        <v>0.89073431730731656</v>
      </c>
      <c r="L811">
        <v>2.209610107884413</v>
      </c>
    </row>
    <row r="812" spans="1:12">
      <c r="A812" t="s">
        <v>317</v>
      </c>
      <c r="B812" t="s">
        <v>469</v>
      </c>
      <c r="C812">
        <v>48405</v>
      </c>
      <c r="D812" t="s">
        <v>164</v>
      </c>
      <c r="E812">
        <v>327</v>
      </c>
      <c r="F812" t="s">
        <v>73</v>
      </c>
      <c r="G812" t="s">
        <v>71</v>
      </c>
      <c r="H812">
        <v>615</v>
      </c>
      <c r="I812">
        <v>0.53872673856175868</v>
      </c>
      <c r="J812">
        <v>1.0877365517290931E-2</v>
      </c>
      <c r="K812">
        <v>-0.1235751503641989</v>
      </c>
      <c r="L812">
        <v>1.9478451720911221</v>
      </c>
    </row>
    <row r="813" spans="1:12">
      <c r="A813" t="s">
        <v>317</v>
      </c>
      <c r="B813" t="s">
        <v>469</v>
      </c>
      <c r="C813">
        <v>48405</v>
      </c>
      <c r="D813" t="s">
        <v>164</v>
      </c>
      <c r="E813">
        <v>327</v>
      </c>
      <c r="F813" t="s">
        <v>73</v>
      </c>
      <c r="G813" t="s">
        <v>72</v>
      </c>
      <c r="H813">
        <v>615</v>
      </c>
      <c r="I813">
        <v>1.0762860990778189</v>
      </c>
      <c r="J813">
        <v>1.024740910346574E-2</v>
      </c>
      <c r="K813">
        <v>0.58495682710647545</v>
      </c>
      <c r="L813">
        <v>2.6388210611843048</v>
      </c>
    </row>
    <row r="814" spans="1:12">
      <c r="A814" t="s">
        <v>317</v>
      </c>
      <c r="B814" t="s">
        <v>470</v>
      </c>
      <c r="C814">
        <v>48407</v>
      </c>
      <c r="D814" t="s">
        <v>164</v>
      </c>
      <c r="E814">
        <v>327</v>
      </c>
      <c r="F814" t="s">
        <v>73</v>
      </c>
      <c r="G814" t="s">
        <v>69</v>
      </c>
      <c r="H814">
        <v>385</v>
      </c>
      <c r="I814">
        <v>0.92735486279728208</v>
      </c>
      <c r="J814">
        <v>1.219984354512431E-2</v>
      </c>
      <c r="K814">
        <v>0.44460568252012178</v>
      </c>
      <c r="L814">
        <v>1.659308148801504</v>
      </c>
    </row>
    <row r="815" spans="1:12">
      <c r="A815" t="s">
        <v>317</v>
      </c>
      <c r="B815" t="s">
        <v>470</v>
      </c>
      <c r="C815">
        <v>48407</v>
      </c>
      <c r="D815" t="s">
        <v>164</v>
      </c>
      <c r="E815">
        <v>327</v>
      </c>
      <c r="F815" t="s">
        <v>73</v>
      </c>
      <c r="G815" t="s">
        <v>70</v>
      </c>
      <c r="H815">
        <v>385</v>
      </c>
      <c r="I815">
        <v>1.4971805721239519</v>
      </c>
      <c r="J815">
        <v>8.6440796596808835E-3</v>
      </c>
      <c r="K815">
        <v>0.89073431730731656</v>
      </c>
      <c r="L815">
        <v>2.209610107884413</v>
      </c>
    </row>
    <row r="816" spans="1:12">
      <c r="A816" t="s">
        <v>317</v>
      </c>
      <c r="B816" t="s">
        <v>470</v>
      </c>
      <c r="C816">
        <v>48407</v>
      </c>
      <c r="D816" t="s">
        <v>164</v>
      </c>
      <c r="E816">
        <v>327</v>
      </c>
      <c r="F816" t="s">
        <v>73</v>
      </c>
      <c r="G816" t="s">
        <v>71</v>
      </c>
      <c r="H816">
        <v>615</v>
      </c>
      <c r="I816">
        <v>0.53872673856175868</v>
      </c>
      <c r="J816">
        <v>1.0877365517290931E-2</v>
      </c>
      <c r="K816">
        <v>-0.1235751503641989</v>
      </c>
      <c r="L816">
        <v>1.9478451720911221</v>
      </c>
    </row>
    <row r="817" spans="1:12">
      <c r="A817" t="s">
        <v>317</v>
      </c>
      <c r="B817" t="s">
        <v>470</v>
      </c>
      <c r="C817">
        <v>48407</v>
      </c>
      <c r="D817" t="s">
        <v>164</v>
      </c>
      <c r="E817">
        <v>327</v>
      </c>
      <c r="F817" t="s">
        <v>73</v>
      </c>
      <c r="G817" t="s">
        <v>72</v>
      </c>
      <c r="H817">
        <v>615</v>
      </c>
      <c r="I817">
        <v>1.0762860990778189</v>
      </c>
      <c r="J817">
        <v>1.024740910346574E-2</v>
      </c>
      <c r="K817">
        <v>0.58495682710647545</v>
      </c>
      <c r="L817">
        <v>2.6388210611843048</v>
      </c>
    </row>
    <row r="818" spans="1:12">
      <c r="A818" t="s">
        <v>317</v>
      </c>
      <c r="B818" t="s">
        <v>471</v>
      </c>
      <c r="C818">
        <v>48409</v>
      </c>
      <c r="D818" t="s">
        <v>164</v>
      </c>
      <c r="E818">
        <v>327</v>
      </c>
      <c r="F818" t="s">
        <v>73</v>
      </c>
      <c r="G818" t="s">
        <v>69</v>
      </c>
      <c r="H818">
        <v>119</v>
      </c>
      <c r="I818">
        <v>0.90996998738810553</v>
      </c>
      <c r="J818">
        <v>1.9767438065146008E-2</v>
      </c>
      <c r="K818">
        <v>0.54477434060861452</v>
      </c>
      <c r="L818">
        <v>1.802294715279845</v>
      </c>
    </row>
    <row r="819" spans="1:12">
      <c r="A819" t="s">
        <v>317</v>
      </c>
      <c r="B819" t="s">
        <v>471</v>
      </c>
      <c r="C819">
        <v>48409</v>
      </c>
      <c r="D819" t="s">
        <v>164</v>
      </c>
      <c r="E819">
        <v>327</v>
      </c>
      <c r="F819" t="s">
        <v>73</v>
      </c>
      <c r="G819" t="s">
        <v>70</v>
      </c>
      <c r="H819">
        <v>119</v>
      </c>
      <c r="I819">
        <v>1.668560733828192</v>
      </c>
      <c r="J819">
        <v>1.93006471550791E-2</v>
      </c>
      <c r="K819">
        <v>1.3431616368423189</v>
      </c>
      <c r="L819">
        <v>2.399186287688829</v>
      </c>
    </row>
    <row r="820" spans="1:12">
      <c r="A820" t="s">
        <v>317</v>
      </c>
      <c r="B820" t="s">
        <v>471</v>
      </c>
      <c r="C820">
        <v>48409</v>
      </c>
      <c r="D820" t="s">
        <v>164</v>
      </c>
      <c r="E820">
        <v>327</v>
      </c>
      <c r="F820" t="s">
        <v>73</v>
      </c>
      <c r="G820" t="s">
        <v>71</v>
      </c>
      <c r="H820">
        <v>154</v>
      </c>
      <c r="I820">
        <v>0.5591340503818174</v>
      </c>
      <c r="J820">
        <v>1.252720426170752E-2</v>
      </c>
      <c r="K820">
        <v>2.4431589768893841E-2</v>
      </c>
      <c r="L820">
        <v>1.0065433344267389</v>
      </c>
    </row>
    <row r="821" spans="1:12">
      <c r="A821" t="s">
        <v>317</v>
      </c>
      <c r="B821" t="s">
        <v>471</v>
      </c>
      <c r="C821">
        <v>48409</v>
      </c>
      <c r="D821" t="s">
        <v>164</v>
      </c>
      <c r="E821">
        <v>327</v>
      </c>
      <c r="F821" t="s">
        <v>73</v>
      </c>
      <c r="G821" t="s">
        <v>72</v>
      </c>
      <c r="H821">
        <v>154</v>
      </c>
      <c r="I821">
        <v>1.1129002820475431</v>
      </c>
      <c r="J821">
        <v>2.5522610643425529E-2</v>
      </c>
      <c r="K821">
        <v>0.67105624364455596</v>
      </c>
      <c r="L821">
        <v>2.2096977779703808</v>
      </c>
    </row>
    <row r="822" spans="1:12">
      <c r="A822" t="s">
        <v>317</v>
      </c>
      <c r="B822" t="s">
        <v>472</v>
      </c>
      <c r="C822">
        <v>48411</v>
      </c>
      <c r="D822" t="s">
        <v>164</v>
      </c>
      <c r="E822">
        <v>327</v>
      </c>
      <c r="F822" t="s">
        <v>73</v>
      </c>
      <c r="G822" t="s">
        <v>69</v>
      </c>
      <c r="H822">
        <v>249</v>
      </c>
      <c r="I822">
        <v>0.50163180472234614</v>
      </c>
      <c r="J822">
        <v>8.2902843327691648E-3</v>
      </c>
      <c r="K822">
        <v>3.7158325825912511E-2</v>
      </c>
      <c r="L822">
        <v>0.84583005628630104</v>
      </c>
    </row>
    <row r="823" spans="1:12">
      <c r="A823" t="s">
        <v>317</v>
      </c>
      <c r="B823" t="s">
        <v>472</v>
      </c>
      <c r="C823">
        <v>48411</v>
      </c>
      <c r="D823" t="s">
        <v>164</v>
      </c>
      <c r="E823">
        <v>327</v>
      </c>
      <c r="F823" t="s">
        <v>73</v>
      </c>
      <c r="G823" t="s">
        <v>70</v>
      </c>
      <c r="H823">
        <v>249</v>
      </c>
      <c r="I823">
        <v>1.1311172298420651</v>
      </c>
      <c r="J823">
        <v>1.4493539123830321E-2</v>
      </c>
      <c r="K823">
        <v>0.58821858048975584</v>
      </c>
      <c r="L823">
        <v>1.5536221109159629</v>
      </c>
    </row>
    <row r="824" spans="1:12">
      <c r="A824" t="s">
        <v>317</v>
      </c>
      <c r="B824" t="s">
        <v>472</v>
      </c>
      <c r="C824">
        <v>48411</v>
      </c>
      <c r="D824" t="s">
        <v>164</v>
      </c>
      <c r="E824">
        <v>327</v>
      </c>
      <c r="F824" t="s">
        <v>73</v>
      </c>
      <c r="G824" t="s">
        <v>71</v>
      </c>
      <c r="H824">
        <v>29</v>
      </c>
      <c r="I824">
        <v>0.54492643868432722</v>
      </c>
      <c r="J824">
        <v>3.9359337761992873E-2</v>
      </c>
      <c r="K824">
        <v>0.20457211386475729</v>
      </c>
      <c r="L824">
        <v>0.99066397085212898</v>
      </c>
    </row>
    <row r="825" spans="1:12">
      <c r="A825" t="s">
        <v>317</v>
      </c>
      <c r="B825" t="s">
        <v>472</v>
      </c>
      <c r="C825">
        <v>48411</v>
      </c>
      <c r="D825" t="s">
        <v>164</v>
      </c>
      <c r="E825">
        <v>327</v>
      </c>
      <c r="F825" t="s">
        <v>73</v>
      </c>
      <c r="G825" t="s">
        <v>72</v>
      </c>
      <c r="H825">
        <v>29</v>
      </c>
      <c r="I825">
        <v>0.89709573420816247</v>
      </c>
      <c r="J825">
        <v>3.6674080379459781E-2</v>
      </c>
      <c r="K825">
        <v>0.55747029002946025</v>
      </c>
      <c r="L825">
        <v>1.3477575371624551</v>
      </c>
    </row>
    <row r="826" spans="1:12">
      <c r="A826" t="s">
        <v>317</v>
      </c>
      <c r="B826" t="s">
        <v>473</v>
      </c>
      <c r="C826">
        <v>48413</v>
      </c>
      <c r="D826" t="s">
        <v>164</v>
      </c>
      <c r="E826">
        <v>327</v>
      </c>
      <c r="F826" t="s">
        <v>73</v>
      </c>
      <c r="G826" t="s">
        <v>69</v>
      </c>
      <c r="H826">
        <v>249</v>
      </c>
      <c r="I826">
        <v>0.50163180472234614</v>
      </c>
      <c r="J826">
        <v>8.2902843327691648E-3</v>
      </c>
      <c r="K826">
        <v>3.7158325825912511E-2</v>
      </c>
      <c r="L826">
        <v>0.84583005628630104</v>
      </c>
    </row>
    <row r="827" spans="1:12">
      <c r="A827" t="s">
        <v>317</v>
      </c>
      <c r="B827" t="s">
        <v>473</v>
      </c>
      <c r="C827">
        <v>48413</v>
      </c>
      <c r="D827" t="s">
        <v>164</v>
      </c>
      <c r="E827">
        <v>327</v>
      </c>
      <c r="F827" t="s">
        <v>73</v>
      </c>
      <c r="G827" t="s">
        <v>70</v>
      </c>
      <c r="H827">
        <v>249</v>
      </c>
      <c r="I827">
        <v>1.1311172298420651</v>
      </c>
      <c r="J827">
        <v>1.4493539123830321E-2</v>
      </c>
      <c r="K827">
        <v>0.58821858048975584</v>
      </c>
      <c r="L827">
        <v>1.5536221109159629</v>
      </c>
    </row>
    <row r="828" spans="1:12">
      <c r="A828" t="s">
        <v>317</v>
      </c>
      <c r="B828" t="s">
        <v>473</v>
      </c>
      <c r="C828">
        <v>48413</v>
      </c>
      <c r="D828" t="s">
        <v>164</v>
      </c>
      <c r="E828">
        <v>327</v>
      </c>
      <c r="F828" t="s">
        <v>73</v>
      </c>
      <c r="G828" t="s">
        <v>71</v>
      </c>
      <c r="H828">
        <v>29</v>
      </c>
      <c r="I828">
        <v>0.54492643868432722</v>
      </c>
      <c r="J828">
        <v>3.9359337761992873E-2</v>
      </c>
      <c r="K828">
        <v>0.20457211386475729</v>
      </c>
      <c r="L828">
        <v>0.99066397085212898</v>
      </c>
    </row>
    <row r="829" spans="1:12">
      <c r="A829" t="s">
        <v>317</v>
      </c>
      <c r="B829" t="s">
        <v>473</v>
      </c>
      <c r="C829">
        <v>48413</v>
      </c>
      <c r="D829" t="s">
        <v>164</v>
      </c>
      <c r="E829">
        <v>327</v>
      </c>
      <c r="F829" t="s">
        <v>73</v>
      </c>
      <c r="G829" t="s">
        <v>72</v>
      </c>
      <c r="H829">
        <v>29</v>
      </c>
      <c r="I829">
        <v>0.89709573420816247</v>
      </c>
      <c r="J829">
        <v>3.6674080379459781E-2</v>
      </c>
      <c r="K829">
        <v>0.55747029002946025</v>
      </c>
      <c r="L829">
        <v>1.3477575371624551</v>
      </c>
    </row>
    <row r="830" spans="1:12">
      <c r="A830" t="s">
        <v>317</v>
      </c>
      <c r="B830" t="s">
        <v>474</v>
      </c>
      <c r="C830">
        <v>48415</v>
      </c>
      <c r="D830" t="s">
        <v>164</v>
      </c>
      <c r="E830">
        <v>327</v>
      </c>
      <c r="F830" t="s">
        <v>73</v>
      </c>
      <c r="G830" t="s">
        <v>69</v>
      </c>
      <c r="H830">
        <v>109</v>
      </c>
      <c r="I830">
        <v>0.38770003913411072</v>
      </c>
      <c r="J830">
        <v>6.592890641670901E-3</v>
      </c>
      <c r="K830">
        <v>0.13151234889985119</v>
      </c>
      <c r="L830">
        <v>0.61978208968703663</v>
      </c>
    </row>
    <row r="831" spans="1:12">
      <c r="A831" t="s">
        <v>317</v>
      </c>
      <c r="B831" t="s">
        <v>474</v>
      </c>
      <c r="C831">
        <v>48415</v>
      </c>
      <c r="D831" t="s">
        <v>164</v>
      </c>
      <c r="E831">
        <v>327</v>
      </c>
      <c r="F831" t="s">
        <v>73</v>
      </c>
      <c r="G831" t="s">
        <v>70</v>
      </c>
      <c r="H831">
        <v>109</v>
      </c>
      <c r="I831">
        <v>0.89976426981639823</v>
      </c>
      <c r="J831">
        <v>9.8514729080094038E-3</v>
      </c>
      <c r="K831">
        <v>0.49505537319171983</v>
      </c>
      <c r="L831">
        <v>1.250391638480451</v>
      </c>
    </row>
    <row r="832" spans="1:12">
      <c r="A832" t="s">
        <v>317</v>
      </c>
      <c r="B832" t="s">
        <v>474</v>
      </c>
      <c r="C832">
        <v>48415</v>
      </c>
      <c r="D832" t="s">
        <v>164</v>
      </c>
      <c r="E832">
        <v>327</v>
      </c>
      <c r="F832" t="s">
        <v>73</v>
      </c>
      <c r="G832" t="s">
        <v>71</v>
      </c>
      <c r="H832">
        <v>185</v>
      </c>
      <c r="I832">
        <v>0.22298897159814651</v>
      </c>
      <c r="J832">
        <v>9.1106681542688292E-3</v>
      </c>
      <c r="K832">
        <v>-8.7329276576973095E-3</v>
      </c>
      <c r="L832">
        <v>0.68817007199107438</v>
      </c>
    </row>
    <row r="833" spans="1:12">
      <c r="A833" t="s">
        <v>317</v>
      </c>
      <c r="B833" t="s">
        <v>474</v>
      </c>
      <c r="C833">
        <v>48415</v>
      </c>
      <c r="D833" t="s">
        <v>164</v>
      </c>
      <c r="E833">
        <v>327</v>
      </c>
      <c r="F833" t="s">
        <v>73</v>
      </c>
      <c r="G833" t="s">
        <v>72</v>
      </c>
      <c r="H833">
        <v>185</v>
      </c>
      <c r="I833">
        <v>0.63313099784362803</v>
      </c>
      <c r="J833">
        <v>1.115294804621075E-2</v>
      </c>
      <c r="K833">
        <v>0.36447829660114911</v>
      </c>
      <c r="L833">
        <v>1.1033250185404631</v>
      </c>
    </row>
    <row r="834" spans="1:12">
      <c r="A834" t="s">
        <v>317</v>
      </c>
      <c r="B834" t="s">
        <v>475</v>
      </c>
      <c r="C834">
        <v>48417</v>
      </c>
      <c r="D834" t="s">
        <v>164</v>
      </c>
      <c r="E834">
        <v>327</v>
      </c>
      <c r="F834" t="s">
        <v>73</v>
      </c>
      <c r="G834" t="s">
        <v>69</v>
      </c>
      <c r="H834">
        <v>1435</v>
      </c>
      <c r="I834">
        <v>0.64761051372504108</v>
      </c>
      <c r="J834">
        <v>7.4008763260709444E-3</v>
      </c>
      <c r="K834">
        <v>1.0815872011384731E-2</v>
      </c>
      <c r="L834">
        <v>1.5299790394740711</v>
      </c>
    </row>
    <row r="835" spans="1:12">
      <c r="A835" t="s">
        <v>317</v>
      </c>
      <c r="B835" t="s">
        <v>475</v>
      </c>
      <c r="C835">
        <v>48417</v>
      </c>
      <c r="D835" t="s">
        <v>164</v>
      </c>
      <c r="E835">
        <v>327</v>
      </c>
      <c r="F835" t="s">
        <v>73</v>
      </c>
      <c r="G835" t="s">
        <v>70</v>
      </c>
      <c r="H835">
        <v>1435</v>
      </c>
      <c r="I835">
        <v>1.0898423930420871</v>
      </c>
      <c r="J835">
        <v>8.7428103354156364E-3</v>
      </c>
      <c r="K835">
        <v>0.25182988921271732</v>
      </c>
      <c r="L835">
        <v>1.9752034105294121</v>
      </c>
    </row>
    <row r="836" spans="1:12">
      <c r="A836" t="s">
        <v>317</v>
      </c>
      <c r="B836" t="s">
        <v>475</v>
      </c>
      <c r="C836">
        <v>48417</v>
      </c>
      <c r="D836" t="s">
        <v>164</v>
      </c>
      <c r="E836">
        <v>327</v>
      </c>
      <c r="F836" t="s">
        <v>73</v>
      </c>
      <c r="G836" t="s">
        <v>71</v>
      </c>
      <c r="H836">
        <v>184</v>
      </c>
      <c r="I836">
        <v>0.36813698180439119</v>
      </c>
      <c r="J836">
        <v>1.529605299163544E-2</v>
      </c>
      <c r="K836">
        <v>-4.7376419309218092E-3</v>
      </c>
      <c r="L836">
        <v>1.1984081843933929</v>
      </c>
    </row>
    <row r="837" spans="1:12">
      <c r="A837" t="s">
        <v>317</v>
      </c>
      <c r="B837" t="s">
        <v>475</v>
      </c>
      <c r="C837">
        <v>48417</v>
      </c>
      <c r="D837" t="s">
        <v>164</v>
      </c>
      <c r="E837">
        <v>327</v>
      </c>
      <c r="F837" t="s">
        <v>73</v>
      </c>
      <c r="G837" t="s">
        <v>72</v>
      </c>
      <c r="H837">
        <v>184</v>
      </c>
      <c r="I837">
        <v>0.74948749497228007</v>
      </c>
      <c r="J837">
        <v>1.0816116868629599E-2</v>
      </c>
      <c r="K837">
        <v>0.42958046222717661</v>
      </c>
      <c r="L837">
        <v>1.2971974918825391</v>
      </c>
    </row>
    <row r="838" spans="1:12">
      <c r="A838" t="s">
        <v>317</v>
      </c>
      <c r="B838" t="s">
        <v>313</v>
      </c>
      <c r="C838">
        <v>48419</v>
      </c>
      <c r="D838" t="s">
        <v>164</v>
      </c>
      <c r="E838">
        <v>327</v>
      </c>
      <c r="F838" t="s">
        <v>73</v>
      </c>
      <c r="G838" t="s">
        <v>69</v>
      </c>
      <c r="H838">
        <v>385</v>
      </c>
      <c r="I838">
        <v>0.92735486279728208</v>
      </c>
      <c r="J838">
        <v>1.219984354512431E-2</v>
      </c>
      <c r="K838">
        <v>0.44460568252012178</v>
      </c>
      <c r="L838">
        <v>1.659308148801504</v>
      </c>
    </row>
    <row r="839" spans="1:12">
      <c r="A839" t="s">
        <v>317</v>
      </c>
      <c r="B839" t="s">
        <v>313</v>
      </c>
      <c r="C839">
        <v>48419</v>
      </c>
      <c r="D839" t="s">
        <v>164</v>
      </c>
      <c r="E839">
        <v>327</v>
      </c>
      <c r="F839" t="s">
        <v>73</v>
      </c>
      <c r="G839" t="s">
        <v>70</v>
      </c>
      <c r="H839">
        <v>385</v>
      </c>
      <c r="I839">
        <v>1.4971805721239519</v>
      </c>
      <c r="J839">
        <v>8.6440796596808835E-3</v>
      </c>
      <c r="K839">
        <v>0.89073431730731656</v>
      </c>
      <c r="L839">
        <v>2.209610107884413</v>
      </c>
    </row>
    <row r="840" spans="1:12">
      <c r="A840" t="s">
        <v>317</v>
      </c>
      <c r="B840" t="s">
        <v>313</v>
      </c>
      <c r="C840">
        <v>48419</v>
      </c>
      <c r="D840" t="s">
        <v>164</v>
      </c>
      <c r="E840">
        <v>327</v>
      </c>
      <c r="F840" t="s">
        <v>73</v>
      </c>
      <c r="G840" t="s">
        <v>71</v>
      </c>
      <c r="H840">
        <v>615</v>
      </c>
      <c r="I840">
        <v>0.53872673856175868</v>
      </c>
      <c r="J840">
        <v>1.0877365517290931E-2</v>
      </c>
      <c r="K840">
        <v>-0.1235751503641989</v>
      </c>
      <c r="L840">
        <v>1.9478451720911221</v>
      </c>
    </row>
    <row r="841" spans="1:12">
      <c r="A841" t="s">
        <v>317</v>
      </c>
      <c r="B841" t="s">
        <v>313</v>
      </c>
      <c r="C841">
        <v>48419</v>
      </c>
      <c r="D841" t="s">
        <v>164</v>
      </c>
      <c r="E841">
        <v>327</v>
      </c>
      <c r="F841" t="s">
        <v>73</v>
      </c>
      <c r="G841" t="s">
        <v>72</v>
      </c>
      <c r="H841">
        <v>615</v>
      </c>
      <c r="I841">
        <v>1.0762860990778189</v>
      </c>
      <c r="J841">
        <v>1.024740910346574E-2</v>
      </c>
      <c r="K841">
        <v>0.58495682710647545</v>
      </c>
      <c r="L841">
        <v>2.6388210611843048</v>
      </c>
    </row>
    <row r="842" spans="1:12">
      <c r="A842" t="s">
        <v>317</v>
      </c>
      <c r="B842" t="s">
        <v>299</v>
      </c>
      <c r="C842">
        <v>48421</v>
      </c>
      <c r="D842" t="s">
        <v>164</v>
      </c>
      <c r="E842">
        <v>327</v>
      </c>
      <c r="F842" t="s">
        <v>73</v>
      </c>
      <c r="G842" t="s">
        <v>69</v>
      </c>
      <c r="H842">
        <v>89</v>
      </c>
      <c r="I842">
        <v>0.45621513667838848</v>
      </c>
      <c r="J842">
        <v>1.511929360506375E-2</v>
      </c>
      <c r="K842">
        <v>3.2107277198413817E-2</v>
      </c>
      <c r="L842">
        <v>0.79456313887565744</v>
      </c>
    </row>
    <row r="843" spans="1:12">
      <c r="A843" t="s">
        <v>317</v>
      </c>
      <c r="B843" t="s">
        <v>299</v>
      </c>
      <c r="C843">
        <v>48421</v>
      </c>
      <c r="D843" t="s">
        <v>164</v>
      </c>
      <c r="E843">
        <v>327</v>
      </c>
      <c r="F843" t="s">
        <v>73</v>
      </c>
      <c r="G843" t="s">
        <v>70</v>
      </c>
      <c r="H843">
        <v>89</v>
      </c>
      <c r="I843">
        <v>0.83335988757575008</v>
      </c>
      <c r="J843">
        <v>1.621901770809181E-2</v>
      </c>
      <c r="K843">
        <v>0.3797434233958098</v>
      </c>
      <c r="L843">
        <v>1.18745578091493</v>
      </c>
    </row>
    <row r="844" spans="1:12">
      <c r="A844" t="s">
        <v>317</v>
      </c>
      <c r="B844" t="s">
        <v>299</v>
      </c>
      <c r="C844">
        <v>48421</v>
      </c>
      <c r="D844" t="s">
        <v>164</v>
      </c>
      <c r="E844">
        <v>327</v>
      </c>
      <c r="F844" t="s">
        <v>73</v>
      </c>
      <c r="G844" t="s">
        <v>71</v>
      </c>
      <c r="H844">
        <v>138</v>
      </c>
      <c r="I844">
        <v>0.80513098913871539</v>
      </c>
      <c r="J844">
        <v>3.4603217106837537E-2</v>
      </c>
      <c r="K844">
        <v>-0.1170839211960292</v>
      </c>
      <c r="L844">
        <v>1.726791308893028</v>
      </c>
    </row>
    <row r="845" spans="1:12">
      <c r="A845" t="s">
        <v>317</v>
      </c>
      <c r="B845" t="s">
        <v>299</v>
      </c>
      <c r="C845">
        <v>48421</v>
      </c>
      <c r="D845" t="s">
        <v>164</v>
      </c>
      <c r="E845">
        <v>327</v>
      </c>
      <c r="F845" t="s">
        <v>73</v>
      </c>
      <c r="G845" t="s">
        <v>72</v>
      </c>
      <c r="H845">
        <v>138</v>
      </c>
      <c r="I845">
        <v>0.84562929168769729</v>
      </c>
      <c r="J845">
        <v>2.6779220389459981E-2</v>
      </c>
      <c r="K845">
        <v>-7.5277130576847762E-2</v>
      </c>
      <c r="L845">
        <v>1.5787914825517919</v>
      </c>
    </row>
    <row r="846" spans="1:12">
      <c r="A846" t="s">
        <v>317</v>
      </c>
      <c r="B846" t="s">
        <v>278</v>
      </c>
      <c r="C846">
        <v>48423</v>
      </c>
      <c r="D846" t="s">
        <v>164</v>
      </c>
      <c r="E846">
        <v>327</v>
      </c>
      <c r="F846" t="s">
        <v>73</v>
      </c>
      <c r="G846" t="s">
        <v>69</v>
      </c>
      <c r="H846">
        <v>385</v>
      </c>
      <c r="I846">
        <v>0.92735486279728208</v>
      </c>
      <c r="J846">
        <v>1.219984354512431E-2</v>
      </c>
      <c r="K846">
        <v>0.44460568252012178</v>
      </c>
      <c r="L846">
        <v>1.659308148801504</v>
      </c>
    </row>
    <row r="847" spans="1:12">
      <c r="A847" t="s">
        <v>317</v>
      </c>
      <c r="B847" t="s">
        <v>278</v>
      </c>
      <c r="C847">
        <v>48423</v>
      </c>
      <c r="D847" t="s">
        <v>164</v>
      </c>
      <c r="E847">
        <v>327</v>
      </c>
      <c r="F847" t="s">
        <v>73</v>
      </c>
      <c r="G847" t="s">
        <v>70</v>
      </c>
      <c r="H847">
        <v>385</v>
      </c>
      <c r="I847">
        <v>1.4971805721239519</v>
      </c>
      <c r="J847">
        <v>8.6440796596808835E-3</v>
      </c>
      <c r="K847">
        <v>0.89073431730731656</v>
      </c>
      <c r="L847">
        <v>2.209610107884413</v>
      </c>
    </row>
    <row r="848" spans="1:12">
      <c r="A848" t="s">
        <v>317</v>
      </c>
      <c r="B848" t="s">
        <v>278</v>
      </c>
      <c r="C848">
        <v>48423</v>
      </c>
      <c r="D848" t="s">
        <v>164</v>
      </c>
      <c r="E848">
        <v>327</v>
      </c>
      <c r="F848" t="s">
        <v>73</v>
      </c>
      <c r="G848" t="s">
        <v>71</v>
      </c>
      <c r="H848">
        <v>615</v>
      </c>
      <c r="I848">
        <v>0.53872673856175868</v>
      </c>
      <c r="J848">
        <v>1.0877365517290931E-2</v>
      </c>
      <c r="K848">
        <v>-0.1235751503641989</v>
      </c>
      <c r="L848">
        <v>1.9478451720911221</v>
      </c>
    </row>
    <row r="849" spans="1:12">
      <c r="A849" t="s">
        <v>317</v>
      </c>
      <c r="B849" t="s">
        <v>278</v>
      </c>
      <c r="C849">
        <v>48423</v>
      </c>
      <c r="D849" t="s">
        <v>164</v>
      </c>
      <c r="E849">
        <v>327</v>
      </c>
      <c r="F849" t="s">
        <v>73</v>
      </c>
      <c r="G849" t="s">
        <v>72</v>
      </c>
      <c r="H849">
        <v>615</v>
      </c>
      <c r="I849">
        <v>1.0762860990778189</v>
      </c>
      <c r="J849">
        <v>1.024740910346574E-2</v>
      </c>
      <c r="K849">
        <v>0.58495682710647545</v>
      </c>
      <c r="L849">
        <v>2.6388210611843048</v>
      </c>
    </row>
    <row r="850" spans="1:12">
      <c r="A850" t="s">
        <v>317</v>
      </c>
      <c r="B850" t="s">
        <v>476</v>
      </c>
      <c r="C850">
        <v>48425</v>
      </c>
      <c r="D850" t="s">
        <v>164</v>
      </c>
      <c r="E850">
        <v>327</v>
      </c>
      <c r="F850" t="s">
        <v>73</v>
      </c>
      <c r="G850" t="s">
        <v>69</v>
      </c>
      <c r="H850">
        <v>21</v>
      </c>
      <c r="I850">
        <v>1.2028712264717969</v>
      </c>
      <c r="J850">
        <v>7.0475098875897341E-2</v>
      </c>
      <c r="K850">
        <v>0.3568398880663754</v>
      </c>
      <c r="L850">
        <v>1.913210810433341</v>
      </c>
    </row>
    <row r="851" spans="1:12">
      <c r="A851" t="s">
        <v>317</v>
      </c>
      <c r="B851" t="s">
        <v>476</v>
      </c>
      <c r="C851">
        <v>48425</v>
      </c>
      <c r="D851" t="s">
        <v>164</v>
      </c>
      <c r="E851">
        <v>327</v>
      </c>
      <c r="F851" t="s">
        <v>73</v>
      </c>
      <c r="G851" t="s">
        <v>70</v>
      </c>
      <c r="H851">
        <v>21</v>
      </c>
      <c r="I851">
        <v>1.5703282912257071</v>
      </c>
      <c r="J851">
        <v>6.796367415280713E-2</v>
      </c>
      <c r="K851">
        <v>1.006461414272724</v>
      </c>
      <c r="L851">
        <v>2.3381132739999728</v>
      </c>
    </row>
    <row r="852" spans="1:12">
      <c r="A852" t="s">
        <v>317</v>
      </c>
      <c r="B852" t="s">
        <v>476</v>
      </c>
      <c r="C852">
        <v>48425</v>
      </c>
      <c r="D852" t="s">
        <v>164</v>
      </c>
      <c r="E852">
        <v>327</v>
      </c>
      <c r="F852" t="s">
        <v>73</v>
      </c>
      <c r="G852" t="s">
        <v>71</v>
      </c>
      <c r="H852">
        <v>73</v>
      </c>
      <c r="I852">
        <v>0.45957082147236628</v>
      </c>
      <c r="J852">
        <v>2.495640343786126E-2</v>
      </c>
      <c r="K852">
        <v>-1.218310551971361E-2</v>
      </c>
      <c r="L852">
        <v>1.1723403518057709</v>
      </c>
    </row>
    <row r="853" spans="1:12">
      <c r="A853" t="s">
        <v>317</v>
      </c>
      <c r="B853" t="s">
        <v>476</v>
      </c>
      <c r="C853">
        <v>48425</v>
      </c>
      <c r="D853" t="s">
        <v>164</v>
      </c>
      <c r="E853">
        <v>327</v>
      </c>
      <c r="F853" t="s">
        <v>73</v>
      </c>
      <c r="G853" t="s">
        <v>72</v>
      </c>
      <c r="H853">
        <v>73</v>
      </c>
      <c r="I853">
        <v>0.9465651510247346</v>
      </c>
      <c r="J853">
        <v>1.993100070912027E-2</v>
      </c>
      <c r="K853">
        <v>0.59417572980978206</v>
      </c>
      <c r="L853">
        <v>1.3765557325558511</v>
      </c>
    </row>
    <row r="854" spans="1:12">
      <c r="A854" t="s">
        <v>317</v>
      </c>
      <c r="B854" t="s">
        <v>477</v>
      </c>
      <c r="C854">
        <v>48427</v>
      </c>
      <c r="D854" t="s">
        <v>164</v>
      </c>
      <c r="E854">
        <v>327</v>
      </c>
      <c r="F854" t="s">
        <v>73</v>
      </c>
      <c r="G854" t="s">
        <v>69</v>
      </c>
      <c r="H854">
        <v>119</v>
      </c>
      <c r="I854">
        <v>0.55899461709874787</v>
      </c>
      <c r="J854">
        <v>8.7183671403997347E-3</v>
      </c>
      <c r="K854">
        <v>0.2323030273292033</v>
      </c>
      <c r="L854">
        <v>0.84583005628630104</v>
      </c>
    </row>
    <row r="855" spans="1:12">
      <c r="A855" t="s">
        <v>317</v>
      </c>
      <c r="B855" t="s">
        <v>477</v>
      </c>
      <c r="C855">
        <v>48427</v>
      </c>
      <c r="D855" t="s">
        <v>164</v>
      </c>
      <c r="E855">
        <v>327</v>
      </c>
      <c r="F855" t="s">
        <v>73</v>
      </c>
      <c r="G855" t="s">
        <v>70</v>
      </c>
      <c r="H855">
        <v>119</v>
      </c>
      <c r="I855">
        <v>1.2547547040289511</v>
      </c>
      <c r="J855">
        <v>1.549470952047516E-2</v>
      </c>
      <c r="K855">
        <v>0.77913841303625186</v>
      </c>
      <c r="L855">
        <v>1.5536221109159629</v>
      </c>
    </row>
    <row r="856" spans="1:12">
      <c r="A856" t="s">
        <v>317</v>
      </c>
      <c r="B856" t="s">
        <v>477</v>
      </c>
      <c r="C856">
        <v>48427</v>
      </c>
      <c r="D856" t="s">
        <v>164</v>
      </c>
      <c r="E856">
        <v>327</v>
      </c>
      <c r="F856" t="s">
        <v>73</v>
      </c>
      <c r="G856" t="s">
        <v>71</v>
      </c>
      <c r="H856">
        <v>119</v>
      </c>
      <c r="I856">
        <v>0.35192069708397289</v>
      </c>
      <c r="J856">
        <v>1.870714967138596E-2</v>
      </c>
      <c r="K856">
        <v>3.3283895260633883E-2</v>
      </c>
      <c r="L856">
        <v>1.096154214965765</v>
      </c>
    </row>
    <row r="857" spans="1:12">
      <c r="A857" t="s">
        <v>317</v>
      </c>
      <c r="B857" t="s">
        <v>477</v>
      </c>
      <c r="C857">
        <v>48427</v>
      </c>
      <c r="D857" t="s">
        <v>164</v>
      </c>
      <c r="E857">
        <v>327</v>
      </c>
      <c r="F857" t="s">
        <v>73</v>
      </c>
      <c r="G857" t="s">
        <v>72</v>
      </c>
      <c r="H857">
        <v>119</v>
      </c>
      <c r="I857">
        <v>0.78656037348535435</v>
      </c>
      <c r="J857">
        <v>1.6473188339117251E-2</v>
      </c>
      <c r="K857">
        <v>0.35301356549946977</v>
      </c>
      <c r="L857">
        <v>1.242958302034419</v>
      </c>
    </row>
    <row r="858" spans="1:12">
      <c r="A858" t="s">
        <v>317</v>
      </c>
      <c r="B858" t="s">
        <v>298</v>
      </c>
      <c r="C858">
        <v>48429</v>
      </c>
      <c r="D858" t="s">
        <v>164</v>
      </c>
      <c r="E858">
        <v>327</v>
      </c>
      <c r="F858" t="s">
        <v>73</v>
      </c>
      <c r="G858" t="s">
        <v>69</v>
      </c>
      <c r="H858">
        <v>1435</v>
      </c>
      <c r="I858">
        <v>0.64761051372504108</v>
      </c>
      <c r="J858">
        <v>7.4008763260709444E-3</v>
      </c>
      <c r="K858">
        <v>1.0815872011384731E-2</v>
      </c>
      <c r="L858">
        <v>1.5299790394740711</v>
      </c>
    </row>
    <row r="859" spans="1:12">
      <c r="A859" t="s">
        <v>317</v>
      </c>
      <c r="B859" t="s">
        <v>298</v>
      </c>
      <c r="C859">
        <v>48429</v>
      </c>
      <c r="D859" t="s">
        <v>164</v>
      </c>
      <c r="E859">
        <v>327</v>
      </c>
      <c r="F859" t="s">
        <v>73</v>
      </c>
      <c r="G859" t="s">
        <v>70</v>
      </c>
      <c r="H859">
        <v>1435</v>
      </c>
      <c r="I859">
        <v>1.0898423930420871</v>
      </c>
      <c r="J859">
        <v>8.7428103354156364E-3</v>
      </c>
      <c r="K859">
        <v>0.25182988921271732</v>
      </c>
      <c r="L859">
        <v>1.9752034105294121</v>
      </c>
    </row>
    <row r="860" spans="1:12">
      <c r="A860" t="s">
        <v>317</v>
      </c>
      <c r="B860" t="s">
        <v>298</v>
      </c>
      <c r="C860">
        <v>48429</v>
      </c>
      <c r="D860" t="s">
        <v>164</v>
      </c>
      <c r="E860">
        <v>327</v>
      </c>
      <c r="F860" t="s">
        <v>73</v>
      </c>
      <c r="G860" t="s">
        <v>71</v>
      </c>
      <c r="H860">
        <v>61</v>
      </c>
      <c r="I860">
        <v>0.22672755591152841</v>
      </c>
      <c r="J860">
        <v>1.712000319426327E-2</v>
      </c>
      <c r="K860">
        <v>2.1664943206372779E-2</v>
      </c>
      <c r="L860">
        <v>0.70637244324896498</v>
      </c>
    </row>
    <row r="861" spans="1:12">
      <c r="A861" t="s">
        <v>317</v>
      </c>
      <c r="B861" t="s">
        <v>298</v>
      </c>
      <c r="C861">
        <v>48429</v>
      </c>
      <c r="D861" t="s">
        <v>164</v>
      </c>
      <c r="E861">
        <v>327</v>
      </c>
      <c r="F861" t="s">
        <v>73</v>
      </c>
      <c r="G861" t="s">
        <v>72</v>
      </c>
      <c r="H861">
        <v>61</v>
      </c>
      <c r="I861">
        <v>0.759763640057877</v>
      </c>
      <c r="J861">
        <v>2.019054273909612E-2</v>
      </c>
      <c r="K861">
        <v>0.52933077664475348</v>
      </c>
      <c r="L861">
        <v>1.1908583435387881</v>
      </c>
    </row>
    <row r="862" spans="1:12">
      <c r="A862" t="s">
        <v>317</v>
      </c>
      <c r="B862" t="s">
        <v>478</v>
      </c>
      <c r="C862">
        <v>48431</v>
      </c>
      <c r="D862" t="s">
        <v>164</v>
      </c>
      <c r="E862">
        <v>327</v>
      </c>
      <c r="F862" t="s">
        <v>73</v>
      </c>
      <c r="G862" t="s">
        <v>69</v>
      </c>
      <c r="H862">
        <v>20</v>
      </c>
      <c r="I862">
        <v>0.27804552484024198</v>
      </c>
      <c r="J862">
        <v>2.596504025929942E-2</v>
      </c>
      <c r="K862">
        <v>0.16517603203202691</v>
      </c>
      <c r="L862">
        <v>0.49958421049542562</v>
      </c>
    </row>
    <row r="863" spans="1:12">
      <c r="A863" t="s">
        <v>317</v>
      </c>
      <c r="B863" t="s">
        <v>478</v>
      </c>
      <c r="C863">
        <v>48431</v>
      </c>
      <c r="D863" t="s">
        <v>164</v>
      </c>
      <c r="E863">
        <v>327</v>
      </c>
      <c r="F863" t="s">
        <v>73</v>
      </c>
      <c r="G863" t="s">
        <v>70</v>
      </c>
      <c r="H863">
        <v>20</v>
      </c>
      <c r="I863">
        <v>0.96528724281116696</v>
      </c>
      <c r="J863">
        <v>8.6520519782184543E-2</v>
      </c>
      <c r="K863">
        <v>0.63129333362792528</v>
      </c>
      <c r="L863">
        <v>1.476995474373527</v>
      </c>
    </row>
    <row r="864" spans="1:12">
      <c r="A864" t="s">
        <v>317</v>
      </c>
      <c r="B864" t="s">
        <v>478</v>
      </c>
      <c r="C864">
        <v>48431</v>
      </c>
      <c r="D864" t="s">
        <v>164</v>
      </c>
      <c r="E864">
        <v>327</v>
      </c>
      <c r="F864" t="s">
        <v>73</v>
      </c>
      <c r="G864" t="s">
        <v>71</v>
      </c>
      <c r="H864">
        <v>39</v>
      </c>
      <c r="I864">
        <v>0.37333832185249421</v>
      </c>
      <c r="J864">
        <v>4.5737925742514722E-2</v>
      </c>
      <c r="K864">
        <v>-0.1163291864006188</v>
      </c>
      <c r="L864">
        <v>0.74237867381882905</v>
      </c>
    </row>
    <row r="865" spans="1:12">
      <c r="A865" t="s">
        <v>317</v>
      </c>
      <c r="B865" t="s">
        <v>478</v>
      </c>
      <c r="C865">
        <v>48431</v>
      </c>
      <c r="D865" t="s">
        <v>164</v>
      </c>
      <c r="E865">
        <v>327</v>
      </c>
      <c r="F865" t="s">
        <v>73</v>
      </c>
      <c r="G865" t="s">
        <v>72</v>
      </c>
      <c r="H865">
        <v>39</v>
      </c>
      <c r="I865">
        <v>0.70160272149552672</v>
      </c>
      <c r="J865">
        <v>3.8323494436510813E-2</v>
      </c>
      <c r="K865">
        <v>0.3991721851638575</v>
      </c>
      <c r="L865">
        <v>1.130890138169018</v>
      </c>
    </row>
    <row r="866" spans="1:12">
      <c r="A866" t="s">
        <v>317</v>
      </c>
      <c r="B866" t="s">
        <v>479</v>
      </c>
      <c r="C866">
        <v>48433</v>
      </c>
      <c r="D866" t="s">
        <v>164</v>
      </c>
      <c r="E866">
        <v>327</v>
      </c>
      <c r="F866" t="s">
        <v>73</v>
      </c>
      <c r="G866" t="s">
        <v>69</v>
      </c>
      <c r="H866">
        <v>109</v>
      </c>
      <c r="I866">
        <v>0.38770003913411072</v>
      </c>
      <c r="J866">
        <v>6.592890641670901E-3</v>
      </c>
      <c r="K866">
        <v>0.13151234889985119</v>
      </c>
      <c r="L866">
        <v>0.61978208968703663</v>
      </c>
    </row>
    <row r="867" spans="1:12">
      <c r="A867" t="s">
        <v>317</v>
      </c>
      <c r="B867" t="s">
        <v>479</v>
      </c>
      <c r="C867">
        <v>48433</v>
      </c>
      <c r="D867" t="s">
        <v>164</v>
      </c>
      <c r="E867">
        <v>327</v>
      </c>
      <c r="F867" t="s">
        <v>73</v>
      </c>
      <c r="G867" t="s">
        <v>70</v>
      </c>
      <c r="H867">
        <v>109</v>
      </c>
      <c r="I867">
        <v>0.89976426981639823</v>
      </c>
      <c r="J867">
        <v>9.8514729080094038E-3</v>
      </c>
      <c r="K867">
        <v>0.49505537319171983</v>
      </c>
      <c r="L867">
        <v>1.250391638480451</v>
      </c>
    </row>
    <row r="868" spans="1:12">
      <c r="A868" t="s">
        <v>317</v>
      </c>
      <c r="B868" t="s">
        <v>479</v>
      </c>
      <c r="C868">
        <v>48433</v>
      </c>
      <c r="D868" t="s">
        <v>164</v>
      </c>
      <c r="E868">
        <v>327</v>
      </c>
      <c r="F868" t="s">
        <v>73</v>
      </c>
      <c r="G868" t="s">
        <v>71</v>
      </c>
      <c r="H868">
        <v>185</v>
      </c>
      <c r="I868">
        <v>0.22298897159814651</v>
      </c>
      <c r="J868">
        <v>9.1106681542688292E-3</v>
      </c>
      <c r="K868">
        <v>-8.7329276576973095E-3</v>
      </c>
      <c r="L868">
        <v>0.68817007199107438</v>
      </c>
    </row>
    <row r="869" spans="1:12">
      <c r="A869" t="s">
        <v>317</v>
      </c>
      <c r="B869" t="s">
        <v>479</v>
      </c>
      <c r="C869">
        <v>48433</v>
      </c>
      <c r="D869" t="s">
        <v>164</v>
      </c>
      <c r="E869">
        <v>327</v>
      </c>
      <c r="F869" t="s">
        <v>73</v>
      </c>
      <c r="G869" t="s">
        <v>72</v>
      </c>
      <c r="H869">
        <v>185</v>
      </c>
      <c r="I869">
        <v>0.63313099784362803</v>
      </c>
      <c r="J869">
        <v>1.115294804621075E-2</v>
      </c>
      <c r="K869">
        <v>0.36447829660114911</v>
      </c>
      <c r="L869">
        <v>1.1033250185404631</v>
      </c>
    </row>
    <row r="870" spans="1:12">
      <c r="A870" t="s">
        <v>317</v>
      </c>
      <c r="B870" t="s">
        <v>480</v>
      </c>
      <c r="C870">
        <v>48435</v>
      </c>
      <c r="D870" t="s">
        <v>164</v>
      </c>
      <c r="E870">
        <v>327</v>
      </c>
      <c r="F870" t="s">
        <v>73</v>
      </c>
      <c r="G870" t="s">
        <v>69</v>
      </c>
      <c r="H870">
        <v>249</v>
      </c>
      <c r="I870">
        <v>0.50163180472234614</v>
      </c>
      <c r="J870">
        <v>8.2902843327691648E-3</v>
      </c>
      <c r="K870">
        <v>3.7158325825912511E-2</v>
      </c>
      <c r="L870">
        <v>0.84583005628630104</v>
      </c>
    </row>
    <row r="871" spans="1:12">
      <c r="A871" t="s">
        <v>317</v>
      </c>
      <c r="B871" t="s">
        <v>480</v>
      </c>
      <c r="C871">
        <v>48435</v>
      </c>
      <c r="D871" t="s">
        <v>164</v>
      </c>
      <c r="E871">
        <v>327</v>
      </c>
      <c r="F871" t="s">
        <v>73</v>
      </c>
      <c r="G871" t="s">
        <v>70</v>
      </c>
      <c r="H871">
        <v>249</v>
      </c>
      <c r="I871">
        <v>1.1311172298420651</v>
      </c>
      <c r="J871">
        <v>1.4493539123830321E-2</v>
      </c>
      <c r="K871">
        <v>0.58821858048975584</v>
      </c>
      <c r="L871">
        <v>1.5536221109159629</v>
      </c>
    </row>
    <row r="872" spans="1:12">
      <c r="A872" t="s">
        <v>317</v>
      </c>
      <c r="B872" t="s">
        <v>480</v>
      </c>
      <c r="C872">
        <v>48435</v>
      </c>
      <c r="D872" t="s">
        <v>164</v>
      </c>
      <c r="E872">
        <v>327</v>
      </c>
      <c r="F872" t="s">
        <v>73</v>
      </c>
      <c r="G872" t="s">
        <v>71</v>
      </c>
      <c r="H872">
        <v>29</v>
      </c>
      <c r="I872">
        <v>0.54492643868432722</v>
      </c>
      <c r="J872">
        <v>3.9359337761992873E-2</v>
      </c>
      <c r="K872">
        <v>0.20457211386475729</v>
      </c>
      <c r="L872">
        <v>0.99066397085212898</v>
      </c>
    </row>
    <row r="873" spans="1:12">
      <c r="A873" t="s">
        <v>317</v>
      </c>
      <c r="B873" t="s">
        <v>480</v>
      </c>
      <c r="C873">
        <v>48435</v>
      </c>
      <c r="D873" t="s">
        <v>164</v>
      </c>
      <c r="E873">
        <v>327</v>
      </c>
      <c r="F873" t="s">
        <v>73</v>
      </c>
      <c r="G873" t="s">
        <v>72</v>
      </c>
      <c r="H873">
        <v>29</v>
      </c>
      <c r="I873">
        <v>0.89709573420816247</v>
      </c>
      <c r="J873">
        <v>3.6674080379459781E-2</v>
      </c>
      <c r="K873">
        <v>0.55747029002946025</v>
      </c>
      <c r="L873">
        <v>1.3477575371624551</v>
      </c>
    </row>
    <row r="874" spans="1:12">
      <c r="A874" t="s">
        <v>317</v>
      </c>
      <c r="B874" t="s">
        <v>481</v>
      </c>
      <c r="C874">
        <v>48437</v>
      </c>
      <c r="D874" t="s">
        <v>164</v>
      </c>
      <c r="E874">
        <v>327</v>
      </c>
      <c r="F874" t="s">
        <v>73</v>
      </c>
      <c r="G874" t="s">
        <v>69</v>
      </c>
      <c r="H874">
        <v>195</v>
      </c>
      <c r="I874">
        <v>0.37422898384814102</v>
      </c>
      <c r="J874">
        <v>5.9469967657121026E-3</v>
      </c>
      <c r="K874">
        <v>0.14106576448854441</v>
      </c>
      <c r="L874">
        <v>0.69766760043726073</v>
      </c>
    </row>
    <row r="875" spans="1:12">
      <c r="A875" t="s">
        <v>317</v>
      </c>
      <c r="B875" t="s">
        <v>481</v>
      </c>
      <c r="C875">
        <v>48437</v>
      </c>
      <c r="D875" t="s">
        <v>164</v>
      </c>
      <c r="E875">
        <v>327</v>
      </c>
      <c r="F875" t="s">
        <v>73</v>
      </c>
      <c r="G875" t="s">
        <v>70</v>
      </c>
      <c r="H875">
        <v>195</v>
      </c>
      <c r="I875">
        <v>0.71474010176245384</v>
      </c>
      <c r="J875">
        <v>7.6528002189304584E-3</v>
      </c>
      <c r="K875">
        <v>0.40695537600120979</v>
      </c>
      <c r="L875">
        <v>1.088855515064711</v>
      </c>
    </row>
    <row r="876" spans="1:12">
      <c r="A876" t="s">
        <v>317</v>
      </c>
      <c r="B876" t="s">
        <v>481</v>
      </c>
      <c r="C876">
        <v>48437</v>
      </c>
      <c r="D876" t="s">
        <v>164</v>
      </c>
      <c r="E876">
        <v>327</v>
      </c>
      <c r="F876" t="s">
        <v>73</v>
      </c>
      <c r="G876" t="s">
        <v>71</v>
      </c>
      <c r="H876">
        <v>190</v>
      </c>
      <c r="I876">
        <v>0.34724154877535168</v>
      </c>
      <c r="J876">
        <v>1.8493527781304059E-2</v>
      </c>
      <c r="K876">
        <v>-4.8621539075525189E-2</v>
      </c>
      <c r="L876">
        <v>1.1806377439511631</v>
      </c>
    </row>
    <row r="877" spans="1:12">
      <c r="A877" t="s">
        <v>317</v>
      </c>
      <c r="B877" t="s">
        <v>481</v>
      </c>
      <c r="C877">
        <v>48437</v>
      </c>
      <c r="D877" t="s">
        <v>164</v>
      </c>
      <c r="E877">
        <v>327</v>
      </c>
      <c r="F877" t="s">
        <v>73</v>
      </c>
      <c r="G877" t="s">
        <v>72</v>
      </c>
      <c r="H877">
        <v>190</v>
      </c>
      <c r="I877">
        <v>0.46221373107610819</v>
      </c>
      <c r="J877">
        <v>1.198588796891684E-2</v>
      </c>
      <c r="K877">
        <v>0.26024746631079398</v>
      </c>
      <c r="L877">
        <v>1.022195420159989</v>
      </c>
    </row>
    <row r="878" spans="1:12">
      <c r="A878" t="s">
        <v>317</v>
      </c>
      <c r="B878" t="s">
        <v>482</v>
      </c>
      <c r="C878">
        <v>48439</v>
      </c>
      <c r="D878" t="s">
        <v>164</v>
      </c>
      <c r="E878">
        <v>327</v>
      </c>
      <c r="F878" t="s">
        <v>73</v>
      </c>
      <c r="G878" t="s">
        <v>69</v>
      </c>
      <c r="H878">
        <v>21</v>
      </c>
      <c r="I878">
        <v>1.2028712264717969</v>
      </c>
      <c r="J878">
        <v>7.0475098875897341E-2</v>
      </c>
      <c r="K878">
        <v>0.3568398880663754</v>
      </c>
      <c r="L878">
        <v>1.913210810433341</v>
      </c>
    </row>
    <row r="879" spans="1:12">
      <c r="A879" t="s">
        <v>317</v>
      </c>
      <c r="B879" t="s">
        <v>482</v>
      </c>
      <c r="C879">
        <v>48439</v>
      </c>
      <c r="D879" t="s">
        <v>164</v>
      </c>
      <c r="E879">
        <v>327</v>
      </c>
      <c r="F879" t="s">
        <v>73</v>
      </c>
      <c r="G879" t="s">
        <v>70</v>
      </c>
      <c r="H879">
        <v>21</v>
      </c>
      <c r="I879">
        <v>1.5703282912257071</v>
      </c>
      <c r="J879">
        <v>6.796367415280713E-2</v>
      </c>
      <c r="K879">
        <v>1.006461414272724</v>
      </c>
      <c r="L879">
        <v>2.3381132739999728</v>
      </c>
    </row>
    <row r="880" spans="1:12">
      <c r="A880" t="s">
        <v>317</v>
      </c>
      <c r="B880" t="s">
        <v>482</v>
      </c>
      <c r="C880">
        <v>48439</v>
      </c>
      <c r="D880" t="s">
        <v>164</v>
      </c>
      <c r="E880">
        <v>327</v>
      </c>
      <c r="F880" t="s">
        <v>73</v>
      </c>
      <c r="G880" t="s">
        <v>71</v>
      </c>
      <c r="H880">
        <v>73</v>
      </c>
      <c r="I880">
        <v>0.45957082147236628</v>
      </c>
      <c r="J880">
        <v>2.495640343786126E-2</v>
      </c>
      <c r="K880">
        <v>-1.218310551971361E-2</v>
      </c>
      <c r="L880">
        <v>1.1723403518057709</v>
      </c>
    </row>
    <row r="881" spans="1:12">
      <c r="A881" t="s">
        <v>317</v>
      </c>
      <c r="B881" t="s">
        <v>482</v>
      </c>
      <c r="C881">
        <v>48439</v>
      </c>
      <c r="D881" t="s">
        <v>164</v>
      </c>
      <c r="E881">
        <v>327</v>
      </c>
      <c r="F881" t="s">
        <v>73</v>
      </c>
      <c r="G881" t="s">
        <v>72</v>
      </c>
      <c r="H881">
        <v>73</v>
      </c>
      <c r="I881">
        <v>0.9465651510247346</v>
      </c>
      <c r="J881">
        <v>1.993100070912027E-2</v>
      </c>
      <c r="K881">
        <v>0.59417572980978206</v>
      </c>
      <c r="L881">
        <v>1.3765557325558511</v>
      </c>
    </row>
    <row r="882" spans="1:12">
      <c r="A882" t="s">
        <v>317</v>
      </c>
      <c r="B882" t="s">
        <v>483</v>
      </c>
      <c r="C882">
        <v>48441</v>
      </c>
      <c r="D882" t="s">
        <v>164</v>
      </c>
      <c r="E882">
        <v>327</v>
      </c>
      <c r="F882" t="s">
        <v>73</v>
      </c>
      <c r="G882" t="s">
        <v>69</v>
      </c>
      <c r="H882">
        <v>119</v>
      </c>
      <c r="I882">
        <v>0.39167624014577529</v>
      </c>
      <c r="J882">
        <v>1.061112015714185E-2</v>
      </c>
      <c r="K882">
        <v>5.1308438943748071E-2</v>
      </c>
      <c r="L882">
        <v>0.82080533357996599</v>
      </c>
    </row>
    <row r="883" spans="1:12">
      <c r="A883" t="s">
        <v>317</v>
      </c>
      <c r="B883" t="s">
        <v>483</v>
      </c>
      <c r="C883">
        <v>48441</v>
      </c>
      <c r="D883" t="s">
        <v>164</v>
      </c>
      <c r="E883">
        <v>327</v>
      </c>
      <c r="F883" t="s">
        <v>73</v>
      </c>
      <c r="G883" t="s">
        <v>70</v>
      </c>
      <c r="H883">
        <v>119</v>
      </c>
      <c r="I883">
        <v>0.89850532291485941</v>
      </c>
      <c r="J883">
        <v>1.1294618217382091E-2</v>
      </c>
      <c r="K883">
        <v>0.44629654445262312</v>
      </c>
      <c r="L883">
        <v>1.2169763141791621</v>
      </c>
    </row>
    <row r="884" spans="1:12">
      <c r="A884" t="s">
        <v>317</v>
      </c>
      <c r="B884" t="s">
        <v>483</v>
      </c>
      <c r="C884">
        <v>48441</v>
      </c>
      <c r="D884" t="s">
        <v>164</v>
      </c>
      <c r="E884">
        <v>327</v>
      </c>
      <c r="F884" t="s">
        <v>73</v>
      </c>
      <c r="G884" t="s">
        <v>71</v>
      </c>
      <c r="H884">
        <v>249</v>
      </c>
      <c r="I884">
        <v>0.28856575174867549</v>
      </c>
      <c r="J884">
        <v>1.027968709653059E-2</v>
      </c>
      <c r="K884">
        <v>-0.1224954737954322</v>
      </c>
      <c r="L884">
        <v>1.0352498882124599</v>
      </c>
    </row>
    <row r="885" spans="1:12">
      <c r="A885" t="s">
        <v>317</v>
      </c>
      <c r="B885" t="s">
        <v>483</v>
      </c>
      <c r="C885">
        <v>48441</v>
      </c>
      <c r="D885" t="s">
        <v>164</v>
      </c>
      <c r="E885">
        <v>327</v>
      </c>
      <c r="F885" t="s">
        <v>73</v>
      </c>
      <c r="G885" t="s">
        <v>72</v>
      </c>
      <c r="H885">
        <v>249</v>
      </c>
      <c r="I885">
        <v>0.80677227464604262</v>
      </c>
      <c r="J885">
        <v>1.223728728849135E-2</v>
      </c>
      <c r="K885">
        <v>0.34486932263383507</v>
      </c>
      <c r="L885">
        <v>1.6248826764337869</v>
      </c>
    </row>
    <row r="886" spans="1:12">
      <c r="A886" t="s">
        <v>317</v>
      </c>
      <c r="B886" t="s">
        <v>484</v>
      </c>
      <c r="C886">
        <v>48443</v>
      </c>
      <c r="D886" t="s">
        <v>164</v>
      </c>
      <c r="E886">
        <v>327</v>
      </c>
      <c r="F886" t="s">
        <v>73</v>
      </c>
      <c r="G886" t="s">
        <v>69</v>
      </c>
      <c r="H886">
        <v>20</v>
      </c>
      <c r="I886">
        <v>0.27804552484024198</v>
      </c>
      <c r="J886">
        <v>2.596504025929942E-2</v>
      </c>
      <c r="K886">
        <v>0.16517603203202691</v>
      </c>
      <c r="L886">
        <v>0.49958421049542562</v>
      </c>
    </row>
    <row r="887" spans="1:12">
      <c r="A887" t="s">
        <v>317</v>
      </c>
      <c r="B887" t="s">
        <v>484</v>
      </c>
      <c r="C887">
        <v>48443</v>
      </c>
      <c r="D887" t="s">
        <v>164</v>
      </c>
      <c r="E887">
        <v>327</v>
      </c>
      <c r="F887" t="s">
        <v>73</v>
      </c>
      <c r="G887" t="s">
        <v>70</v>
      </c>
      <c r="H887">
        <v>20</v>
      </c>
      <c r="I887">
        <v>0.96528724281116696</v>
      </c>
      <c r="J887">
        <v>8.6520519782184543E-2</v>
      </c>
      <c r="K887">
        <v>0.63129333362792528</v>
      </c>
      <c r="L887">
        <v>1.476995474373527</v>
      </c>
    </row>
    <row r="888" spans="1:12">
      <c r="A888" t="s">
        <v>317</v>
      </c>
      <c r="B888" t="s">
        <v>484</v>
      </c>
      <c r="C888">
        <v>48443</v>
      </c>
      <c r="D888" t="s">
        <v>164</v>
      </c>
      <c r="E888">
        <v>327</v>
      </c>
      <c r="F888" t="s">
        <v>73</v>
      </c>
      <c r="G888" t="s">
        <v>71</v>
      </c>
      <c r="H888">
        <v>39</v>
      </c>
      <c r="I888">
        <v>0.37333832185249421</v>
      </c>
      <c r="J888">
        <v>4.5737925742514722E-2</v>
      </c>
      <c r="K888">
        <v>-0.1163291864006188</v>
      </c>
      <c r="L888">
        <v>0.74237867381882905</v>
      </c>
    </row>
    <row r="889" spans="1:12">
      <c r="A889" t="s">
        <v>317</v>
      </c>
      <c r="B889" t="s">
        <v>484</v>
      </c>
      <c r="C889">
        <v>48443</v>
      </c>
      <c r="D889" t="s">
        <v>164</v>
      </c>
      <c r="E889">
        <v>327</v>
      </c>
      <c r="F889" t="s">
        <v>73</v>
      </c>
      <c r="G889" t="s">
        <v>72</v>
      </c>
      <c r="H889">
        <v>39</v>
      </c>
      <c r="I889">
        <v>0.70160272149552672</v>
      </c>
      <c r="J889">
        <v>3.8323494436510813E-2</v>
      </c>
      <c r="K889">
        <v>0.3991721851638575</v>
      </c>
      <c r="L889">
        <v>1.130890138169018</v>
      </c>
    </row>
    <row r="890" spans="1:12">
      <c r="A890" t="s">
        <v>317</v>
      </c>
      <c r="B890" t="s">
        <v>485</v>
      </c>
      <c r="C890">
        <v>48445</v>
      </c>
      <c r="D890" t="s">
        <v>164</v>
      </c>
      <c r="E890">
        <v>327</v>
      </c>
      <c r="F890" t="s">
        <v>73</v>
      </c>
      <c r="G890" t="s">
        <v>69</v>
      </c>
      <c r="H890">
        <v>195</v>
      </c>
      <c r="I890">
        <v>0.37422898384814102</v>
      </c>
      <c r="J890">
        <v>5.9469967657121026E-3</v>
      </c>
      <c r="K890">
        <v>0.14106576448854441</v>
      </c>
      <c r="L890">
        <v>0.69766760043726073</v>
      </c>
    </row>
    <row r="891" spans="1:12">
      <c r="A891" t="s">
        <v>317</v>
      </c>
      <c r="B891" t="s">
        <v>485</v>
      </c>
      <c r="C891">
        <v>48445</v>
      </c>
      <c r="D891" t="s">
        <v>164</v>
      </c>
      <c r="E891">
        <v>327</v>
      </c>
      <c r="F891" t="s">
        <v>73</v>
      </c>
      <c r="G891" t="s">
        <v>70</v>
      </c>
      <c r="H891">
        <v>195</v>
      </c>
      <c r="I891">
        <v>0.71474010176245384</v>
      </c>
      <c r="J891">
        <v>7.6528002189304584E-3</v>
      </c>
      <c r="K891">
        <v>0.40695537600120979</v>
      </c>
      <c r="L891">
        <v>1.088855515064711</v>
      </c>
    </row>
    <row r="892" spans="1:12">
      <c r="A892" t="s">
        <v>317</v>
      </c>
      <c r="B892" t="s">
        <v>485</v>
      </c>
      <c r="C892">
        <v>48445</v>
      </c>
      <c r="D892" t="s">
        <v>164</v>
      </c>
      <c r="E892">
        <v>327</v>
      </c>
      <c r="F892" t="s">
        <v>73</v>
      </c>
      <c r="G892" t="s">
        <v>71</v>
      </c>
      <c r="H892">
        <v>190</v>
      </c>
      <c r="I892">
        <v>0.34724154877535168</v>
      </c>
      <c r="J892">
        <v>1.8493527781304059E-2</v>
      </c>
      <c r="K892">
        <v>-4.8621539075525189E-2</v>
      </c>
      <c r="L892">
        <v>1.1806377439511631</v>
      </c>
    </row>
    <row r="893" spans="1:12">
      <c r="A893" t="s">
        <v>317</v>
      </c>
      <c r="B893" t="s">
        <v>485</v>
      </c>
      <c r="C893">
        <v>48445</v>
      </c>
      <c r="D893" t="s">
        <v>164</v>
      </c>
      <c r="E893">
        <v>327</v>
      </c>
      <c r="F893" t="s">
        <v>73</v>
      </c>
      <c r="G893" t="s">
        <v>72</v>
      </c>
      <c r="H893">
        <v>190</v>
      </c>
      <c r="I893">
        <v>0.46221373107610819</v>
      </c>
      <c r="J893">
        <v>1.198588796891684E-2</v>
      </c>
      <c r="K893">
        <v>0.26024746631079398</v>
      </c>
      <c r="L893">
        <v>1.022195420159989</v>
      </c>
    </row>
    <row r="894" spans="1:12">
      <c r="A894" t="s">
        <v>317</v>
      </c>
      <c r="B894" t="s">
        <v>486</v>
      </c>
      <c r="C894">
        <v>48447</v>
      </c>
      <c r="D894" t="s">
        <v>164</v>
      </c>
      <c r="E894">
        <v>327</v>
      </c>
      <c r="F894" t="s">
        <v>73</v>
      </c>
      <c r="G894" t="s">
        <v>69</v>
      </c>
      <c r="H894">
        <v>1435</v>
      </c>
      <c r="I894">
        <v>0.64761051372504108</v>
      </c>
      <c r="J894">
        <v>7.4008763260709444E-3</v>
      </c>
      <c r="K894">
        <v>1.0815872011384731E-2</v>
      </c>
      <c r="L894">
        <v>1.5299790394740711</v>
      </c>
    </row>
    <row r="895" spans="1:12">
      <c r="A895" t="s">
        <v>317</v>
      </c>
      <c r="B895" t="s">
        <v>486</v>
      </c>
      <c r="C895">
        <v>48447</v>
      </c>
      <c r="D895" t="s">
        <v>164</v>
      </c>
      <c r="E895">
        <v>327</v>
      </c>
      <c r="F895" t="s">
        <v>73</v>
      </c>
      <c r="G895" t="s">
        <v>70</v>
      </c>
      <c r="H895">
        <v>1435</v>
      </c>
      <c r="I895">
        <v>1.0898423930420871</v>
      </c>
      <c r="J895">
        <v>8.7428103354156364E-3</v>
      </c>
      <c r="K895">
        <v>0.25182988921271732</v>
      </c>
      <c r="L895">
        <v>1.9752034105294121</v>
      </c>
    </row>
    <row r="896" spans="1:12">
      <c r="A896" t="s">
        <v>317</v>
      </c>
      <c r="B896" t="s">
        <v>486</v>
      </c>
      <c r="C896">
        <v>48447</v>
      </c>
      <c r="D896" t="s">
        <v>164</v>
      </c>
      <c r="E896">
        <v>327</v>
      </c>
      <c r="F896" t="s">
        <v>73</v>
      </c>
      <c r="G896" t="s">
        <v>71</v>
      </c>
      <c r="H896">
        <v>184</v>
      </c>
      <c r="I896">
        <v>0.36813698180439119</v>
      </c>
      <c r="J896">
        <v>1.529605299163544E-2</v>
      </c>
      <c r="K896">
        <v>-4.7376419309218092E-3</v>
      </c>
      <c r="L896">
        <v>1.1984081843933929</v>
      </c>
    </row>
    <row r="897" spans="1:12">
      <c r="A897" t="s">
        <v>317</v>
      </c>
      <c r="B897" t="s">
        <v>486</v>
      </c>
      <c r="C897">
        <v>48447</v>
      </c>
      <c r="D897" t="s">
        <v>164</v>
      </c>
      <c r="E897">
        <v>327</v>
      </c>
      <c r="F897" t="s">
        <v>73</v>
      </c>
      <c r="G897" t="s">
        <v>72</v>
      </c>
      <c r="H897">
        <v>184</v>
      </c>
      <c r="I897">
        <v>0.74948749497228007</v>
      </c>
      <c r="J897">
        <v>1.0816116868629599E-2</v>
      </c>
      <c r="K897">
        <v>0.42958046222717661</v>
      </c>
      <c r="L897">
        <v>1.2971974918825391</v>
      </c>
    </row>
    <row r="898" spans="1:12">
      <c r="A898" t="s">
        <v>317</v>
      </c>
      <c r="B898" t="s">
        <v>487</v>
      </c>
      <c r="C898">
        <v>48449</v>
      </c>
      <c r="D898" t="s">
        <v>164</v>
      </c>
      <c r="E898">
        <v>327</v>
      </c>
      <c r="F898" t="s">
        <v>73</v>
      </c>
      <c r="G898" t="s">
        <v>69</v>
      </c>
      <c r="H898">
        <v>21</v>
      </c>
      <c r="I898">
        <v>1.2028712264717969</v>
      </c>
      <c r="J898">
        <v>7.0475098875897341E-2</v>
      </c>
      <c r="K898">
        <v>0.3568398880663754</v>
      </c>
      <c r="L898">
        <v>1.913210810433341</v>
      </c>
    </row>
    <row r="899" spans="1:12">
      <c r="A899" t="s">
        <v>317</v>
      </c>
      <c r="B899" t="s">
        <v>487</v>
      </c>
      <c r="C899">
        <v>48449</v>
      </c>
      <c r="D899" t="s">
        <v>164</v>
      </c>
      <c r="E899">
        <v>327</v>
      </c>
      <c r="F899" t="s">
        <v>73</v>
      </c>
      <c r="G899" t="s">
        <v>70</v>
      </c>
      <c r="H899">
        <v>21</v>
      </c>
      <c r="I899">
        <v>1.5703282912257071</v>
      </c>
      <c r="J899">
        <v>6.796367415280713E-2</v>
      </c>
      <c r="K899">
        <v>1.006461414272724</v>
      </c>
      <c r="L899">
        <v>2.3381132739999728</v>
      </c>
    </row>
    <row r="900" spans="1:12">
      <c r="A900" t="s">
        <v>317</v>
      </c>
      <c r="B900" t="s">
        <v>487</v>
      </c>
      <c r="C900">
        <v>48449</v>
      </c>
      <c r="D900" t="s">
        <v>164</v>
      </c>
      <c r="E900">
        <v>327</v>
      </c>
      <c r="F900" t="s">
        <v>73</v>
      </c>
      <c r="G900" t="s">
        <v>71</v>
      </c>
      <c r="H900">
        <v>477</v>
      </c>
      <c r="I900">
        <v>0.4764232249007152</v>
      </c>
      <c r="J900">
        <v>9.9338725103477136E-3</v>
      </c>
      <c r="K900">
        <v>-4.4904023491906787E-2</v>
      </c>
      <c r="L900">
        <v>1.3825028540790989</v>
      </c>
    </row>
    <row r="901" spans="1:12">
      <c r="A901" t="s">
        <v>317</v>
      </c>
      <c r="B901" t="s">
        <v>487</v>
      </c>
      <c r="C901">
        <v>48449</v>
      </c>
      <c r="D901" t="s">
        <v>164</v>
      </c>
      <c r="E901">
        <v>327</v>
      </c>
      <c r="F901" t="s">
        <v>73</v>
      </c>
      <c r="G901" t="s">
        <v>72</v>
      </c>
      <c r="H901">
        <v>477</v>
      </c>
      <c r="I901">
        <v>0.97927032230006195</v>
      </c>
      <c r="J901">
        <v>9.9392533718464602E-3</v>
      </c>
      <c r="K901">
        <v>0.44388432536746891</v>
      </c>
      <c r="L901">
        <v>1.7519297118688419</v>
      </c>
    </row>
    <row r="902" spans="1:12">
      <c r="A902" t="s">
        <v>317</v>
      </c>
      <c r="B902" t="s">
        <v>488</v>
      </c>
      <c r="C902">
        <v>48451</v>
      </c>
      <c r="D902" t="s">
        <v>164</v>
      </c>
      <c r="E902">
        <v>327</v>
      </c>
      <c r="F902" t="s">
        <v>73</v>
      </c>
      <c r="G902" t="s">
        <v>69</v>
      </c>
      <c r="H902">
        <v>20</v>
      </c>
      <c r="I902">
        <v>0.27804552484024198</v>
      </c>
      <c r="J902">
        <v>2.596504025929942E-2</v>
      </c>
      <c r="K902">
        <v>0.16517603203202691</v>
      </c>
      <c r="L902">
        <v>0.49958421049542562</v>
      </c>
    </row>
    <row r="903" spans="1:12">
      <c r="A903" t="s">
        <v>317</v>
      </c>
      <c r="B903" t="s">
        <v>488</v>
      </c>
      <c r="C903">
        <v>48451</v>
      </c>
      <c r="D903" t="s">
        <v>164</v>
      </c>
      <c r="E903">
        <v>327</v>
      </c>
      <c r="F903" t="s">
        <v>73</v>
      </c>
      <c r="G903" t="s">
        <v>70</v>
      </c>
      <c r="H903">
        <v>20</v>
      </c>
      <c r="I903">
        <v>0.96528724281116696</v>
      </c>
      <c r="J903">
        <v>8.6520519782184543E-2</v>
      </c>
      <c r="K903">
        <v>0.63129333362792528</v>
      </c>
      <c r="L903">
        <v>1.476995474373527</v>
      </c>
    </row>
    <row r="904" spans="1:12">
      <c r="A904" t="s">
        <v>317</v>
      </c>
      <c r="B904" t="s">
        <v>488</v>
      </c>
      <c r="C904">
        <v>48451</v>
      </c>
      <c r="D904" t="s">
        <v>164</v>
      </c>
      <c r="E904">
        <v>327</v>
      </c>
      <c r="F904" t="s">
        <v>73</v>
      </c>
      <c r="G904" t="s">
        <v>71</v>
      </c>
      <c r="H904">
        <v>39</v>
      </c>
      <c r="I904">
        <v>0.37333832185249421</v>
      </c>
      <c r="J904">
        <v>4.5737925742514722E-2</v>
      </c>
      <c r="K904">
        <v>-0.1163291864006188</v>
      </c>
      <c r="L904">
        <v>0.74237867381882905</v>
      </c>
    </row>
    <row r="905" spans="1:12">
      <c r="A905" t="s">
        <v>317</v>
      </c>
      <c r="B905" t="s">
        <v>488</v>
      </c>
      <c r="C905">
        <v>48451</v>
      </c>
      <c r="D905" t="s">
        <v>164</v>
      </c>
      <c r="E905">
        <v>327</v>
      </c>
      <c r="F905" t="s">
        <v>73</v>
      </c>
      <c r="G905" t="s">
        <v>72</v>
      </c>
      <c r="H905">
        <v>39</v>
      </c>
      <c r="I905">
        <v>0.70160272149552672</v>
      </c>
      <c r="J905">
        <v>3.8323494436510813E-2</v>
      </c>
      <c r="K905">
        <v>0.3991721851638575</v>
      </c>
      <c r="L905">
        <v>1.130890138169018</v>
      </c>
    </row>
    <row r="906" spans="1:12">
      <c r="A906" t="s">
        <v>317</v>
      </c>
      <c r="B906" t="s">
        <v>489</v>
      </c>
      <c r="C906">
        <v>48453</v>
      </c>
      <c r="D906" t="s">
        <v>164</v>
      </c>
      <c r="E906">
        <v>327</v>
      </c>
      <c r="F906" t="s">
        <v>73</v>
      </c>
      <c r="G906" t="s">
        <v>69</v>
      </c>
      <c r="H906">
        <v>249</v>
      </c>
      <c r="I906">
        <v>0.50163180472234614</v>
      </c>
      <c r="J906">
        <v>8.2902843327691648E-3</v>
      </c>
      <c r="K906">
        <v>3.7158325825912511E-2</v>
      </c>
      <c r="L906">
        <v>0.84583005628630104</v>
      </c>
    </row>
    <row r="907" spans="1:12">
      <c r="A907" t="s">
        <v>317</v>
      </c>
      <c r="B907" t="s">
        <v>489</v>
      </c>
      <c r="C907">
        <v>48453</v>
      </c>
      <c r="D907" t="s">
        <v>164</v>
      </c>
      <c r="E907">
        <v>327</v>
      </c>
      <c r="F907" t="s">
        <v>73</v>
      </c>
      <c r="G907" t="s">
        <v>70</v>
      </c>
      <c r="H907">
        <v>249</v>
      </c>
      <c r="I907">
        <v>1.1311172298420651</v>
      </c>
      <c r="J907">
        <v>1.4493539123830321E-2</v>
      </c>
      <c r="K907">
        <v>0.58821858048975584</v>
      </c>
      <c r="L907">
        <v>1.5536221109159629</v>
      </c>
    </row>
    <row r="908" spans="1:12">
      <c r="A908" t="s">
        <v>317</v>
      </c>
      <c r="B908" t="s">
        <v>489</v>
      </c>
      <c r="C908">
        <v>48453</v>
      </c>
      <c r="D908" t="s">
        <v>164</v>
      </c>
      <c r="E908">
        <v>327</v>
      </c>
      <c r="F908" t="s">
        <v>73</v>
      </c>
      <c r="G908" t="s">
        <v>71</v>
      </c>
      <c r="H908">
        <v>334</v>
      </c>
      <c r="I908">
        <v>0.37795913740662851</v>
      </c>
      <c r="J908">
        <v>1.3624813064122471E-2</v>
      </c>
      <c r="K908">
        <v>-0.1163291864006188</v>
      </c>
      <c r="L908">
        <v>1.385303697875184</v>
      </c>
    </row>
    <row r="909" spans="1:12">
      <c r="A909" t="s">
        <v>317</v>
      </c>
      <c r="B909" t="s">
        <v>489</v>
      </c>
      <c r="C909">
        <v>48453</v>
      </c>
      <c r="D909" t="s">
        <v>164</v>
      </c>
      <c r="E909">
        <v>327</v>
      </c>
      <c r="F909" t="s">
        <v>73</v>
      </c>
      <c r="G909" t="s">
        <v>72</v>
      </c>
      <c r="H909">
        <v>334</v>
      </c>
      <c r="I909">
        <v>0.79233482435605984</v>
      </c>
      <c r="J909">
        <v>9.775372203908804E-3</v>
      </c>
      <c r="K909">
        <v>0.35301356549946977</v>
      </c>
      <c r="L909">
        <v>1.3477575371624551</v>
      </c>
    </row>
    <row r="910" spans="1:12">
      <c r="A910" t="s">
        <v>317</v>
      </c>
      <c r="B910" t="s">
        <v>490</v>
      </c>
      <c r="C910">
        <v>48455</v>
      </c>
      <c r="D910" t="s">
        <v>164</v>
      </c>
      <c r="E910">
        <v>327</v>
      </c>
      <c r="F910" t="s">
        <v>73</v>
      </c>
      <c r="G910" t="s">
        <v>69</v>
      </c>
      <c r="H910">
        <v>385</v>
      </c>
      <c r="I910">
        <v>0.92735486279728208</v>
      </c>
      <c r="J910">
        <v>1.219984354512431E-2</v>
      </c>
      <c r="K910">
        <v>0.44460568252012178</v>
      </c>
      <c r="L910">
        <v>1.659308148801504</v>
      </c>
    </row>
    <row r="911" spans="1:12">
      <c r="A911" t="s">
        <v>317</v>
      </c>
      <c r="B911" t="s">
        <v>490</v>
      </c>
      <c r="C911">
        <v>48455</v>
      </c>
      <c r="D911" t="s">
        <v>164</v>
      </c>
      <c r="E911">
        <v>327</v>
      </c>
      <c r="F911" t="s">
        <v>73</v>
      </c>
      <c r="G911" t="s">
        <v>70</v>
      </c>
      <c r="H911">
        <v>385</v>
      </c>
      <c r="I911">
        <v>1.4971805721239519</v>
      </c>
      <c r="J911">
        <v>8.6440796596808835E-3</v>
      </c>
      <c r="K911">
        <v>0.89073431730731656</v>
      </c>
      <c r="L911">
        <v>2.209610107884413</v>
      </c>
    </row>
    <row r="912" spans="1:12">
      <c r="A912" t="s">
        <v>317</v>
      </c>
      <c r="B912" t="s">
        <v>490</v>
      </c>
      <c r="C912">
        <v>48455</v>
      </c>
      <c r="D912" t="s">
        <v>164</v>
      </c>
      <c r="E912">
        <v>327</v>
      </c>
      <c r="F912" t="s">
        <v>73</v>
      </c>
      <c r="G912" t="s">
        <v>71</v>
      </c>
      <c r="H912">
        <v>615</v>
      </c>
      <c r="I912">
        <v>0.53872673856175868</v>
      </c>
      <c r="J912">
        <v>1.0877365517290931E-2</v>
      </c>
      <c r="K912">
        <v>-0.1235751503641989</v>
      </c>
      <c r="L912">
        <v>1.9478451720911221</v>
      </c>
    </row>
    <row r="913" spans="1:12">
      <c r="A913" t="s">
        <v>317</v>
      </c>
      <c r="B913" t="s">
        <v>490</v>
      </c>
      <c r="C913">
        <v>48455</v>
      </c>
      <c r="D913" t="s">
        <v>164</v>
      </c>
      <c r="E913">
        <v>327</v>
      </c>
      <c r="F913" t="s">
        <v>73</v>
      </c>
      <c r="G913" t="s">
        <v>72</v>
      </c>
      <c r="H913">
        <v>615</v>
      </c>
      <c r="I913">
        <v>1.0762860990778189</v>
      </c>
      <c r="J913">
        <v>1.024740910346574E-2</v>
      </c>
      <c r="K913">
        <v>0.58495682710647545</v>
      </c>
      <c r="L913">
        <v>2.6388210611843048</v>
      </c>
    </row>
    <row r="914" spans="1:12">
      <c r="A914" t="s">
        <v>317</v>
      </c>
      <c r="B914" t="s">
        <v>491</v>
      </c>
      <c r="C914">
        <v>48457</v>
      </c>
      <c r="D914" t="s">
        <v>164</v>
      </c>
      <c r="E914">
        <v>327</v>
      </c>
      <c r="F914" t="s">
        <v>73</v>
      </c>
      <c r="G914" t="s">
        <v>69</v>
      </c>
      <c r="H914">
        <v>385</v>
      </c>
      <c r="I914">
        <v>0.92735486279728208</v>
      </c>
      <c r="J914">
        <v>1.219984354512431E-2</v>
      </c>
      <c r="K914">
        <v>0.44460568252012178</v>
      </c>
      <c r="L914">
        <v>1.659308148801504</v>
      </c>
    </row>
    <row r="915" spans="1:12">
      <c r="A915" t="s">
        <v>317</v>
      </c>
      <c r="B915" t="s">
        <v>491</v>
      </c>
      <c r="C915">
        <v>48457</v>
      </c>
      <c r="D915" t="s">
        <v>164</v>
      </c>
      <c r="E915">
        <v>327</v>
      </c>
      <c r="F915" t="s">
        <v>73</v>
      </c>
      <c r="G915" t="s">
        <v>70</v>
      </c>
      <c r="H915">
        <v>385</v>
      </c>
      <c r="I915">
        <v>1.4971805721239519</v>
      </c>
      <c r="J915">
        <v>8.6440796596808835E-3</v>
      </c>
      <c r="K915">
        <v>0.89073431730731656</v>
      </c>
      <c r="L915">
        <v>2.209610107884413</v>
      </c>
    </row>
    <row r="916" spans="1:12">
      <c r="A916" t="s">
        <v>317</v>
      </c>
      <c r="B916" t="s">
        <v>491</v>
      </c>
      <c r="C916">
        <v>48457</v>
      </c>
      <c r="D916" t="s">
        <v>164</v>
      </c>
      <c r="E916">
        <v>327</v>
      </c>
      <c r="F916" t="s">
        <v>73</v>
      </c>
      <c r="G916" t="s">
        <v>71</v>
      </c>
      <c r="H916">
        <v>615</v>
      </c>
      <c r="I916">
        <v>0.53872673856175868</v>
      </c>
      <c r="J916">
        <v>1.0877365517290931E-2</v>
      </c>
      <c r="K916">
        <v>-0.1235751503641989</v>
      </c>
      <c r="L916">
        <v>1.9478451720911221</v>
      </c>
    </row>
    <row r="917" spans="1:12">
      <c r="A917" t="s">
        <v>317</v>
      </c>
      <c r="B917" t="s">
        <v>491</v>
      </c>
      <c r="C917">
        <v>48457</v>
      </c>
      <c r="D917" t="s">
        <v>164</v>
      </c>
      <c r="E917">
        <v>327</v>
      </c>
      <c r="F917" t="s">
        <v>73</v>
      </c>
      <c r="G917" t="s">
        <v>72</v>
      </c>
      <c r="H917">
        <v>615</v>
      </c>
      <c r="I917">
        <v>1.0762860990778189</v>
      </c>
      <c r="J917">
        <v>1.024740910346574E-2</v>
      </c>
      <c r="K917">
        <v>0.58495682710647545</v>
      </c>
      <c r="L917">
        <v>2.6388210611843048</v>
      </c>
    </row>
    <row r="918" spans="1:12">
      <c r="A918" t="s">
        <v>317</v>
      </c>
      <c r="B918" t="s">
        <v>492</v>
      </c>
      <c r="C918">
        <v>48459</v>
      </c>
      <c r="D918" t="s">
        <v>164</v>
      </c>
      <c r="E918">
        <v>327</v>
      </c>
      <c r="F918" t="s">
        <v>73</v>
      </c>
      <c r="G918" t="s">
        <v>69</v>
      </c>
      <c r="H918">
        <v>385</v>
      </c>
      <c r="I918">
        <v>0.92735486279728208</v>
      </c>
      <c r="J918">
        <v>1.219984354512431E-2</v>
      </c>
      <c r="K918">
        <v>0.44460568252012178</v>
      </c>
      <c r="L918">
        <v>1.659308148801504</v>
      </c>
    </row>
    <row r="919" spans="1:12">
      <c r="A919" t="s">
        <v>317</v>
      </c>
      <c r="B919" t="s">
        <v>492</v>
      </c>
      <c r="C919">
        <v>48459</v>
      </c>
      <c r="D919" t="s">
        <v>164</v>
      </c>
      <c r="E919">
        <v>327</v>
      </c>
      <c r="F919" t="s">
        <v>73</v>
      </c>
      <c r="G919" t="s">
        <v>70</v>
      </c>
      <c r="H919">
        <v>385</v>
      </c>
      <c r="I919">
        <v>1.4971805721239519</v>
      </c>
      <c r="J919">
        <v>8.6440796596808835E-3</v>
      </c>
      <c r="K919">
        <v>0.89073431730731656</v>
      </c>
      <c r="L919">
        <v>2.209610107884413</v>
      </c>
    </row>
    <row r="920" spans="1:12">
      <c r="A920" t="s">
        <v>317</v>
      </c>
      <c r="B920" t="s">
        <v>492</v>
      </c>
      <c r="C920">
        <v>48459</v>
      </c>
      <c r="D920" t="s">
        <v>164</v>
      </c>
      <c r="E920">
        <v>327</v>
      </c>
      <c r="F920" t="s">
        <v>73</v>
      </c>
      <c r="G920" t="s">
        <v>71</v>
      </c>
      <c r="H920">
        <v>615</v>
      </c>
      <c r="I920">
        <v>0.53872673856175868</v>
      </c>
      <c r="J920">
        <v>1.0877365517290931E-2</v>
      </c>
      <c r="K920">
        <v>-0.1235751503641989</v>
      </c>
      <c r="L920">
        <v>1.9478451720911221</v>
      </c>
    </row>
    <row r="921" spans="1:12">
      <c r="A921" t="s">
        <v>317</v>
      </c>
      <c r="B921" t="s">
        <v>492</v>
      </c>
      <c r="C921">
        <v>48459</v>
      </c>
      <c r="D921" t="s">
        <v>164</v>
      </c>
      <c r="E921">
        <v>327</v>
      </c>
      <c r="F921" t="s">
        <v>73</v>
      </c>
      <c r="G921" t="s">
        <v>72</v>
      </c>
      <c r="H921">
        <v>615</v>
      </c>
      <c r="I921">
        <v>1.0762860990778189</v>
      </c>
      <c r="J921">
        <v>1.024740910346574E-2</v>
      </c>
      <c r="K921">
        <v>0.58495682710647545</v>
      </c>
      <c r="L921">
        <v>2.6388210611843048</v>
      </c>
    </row>
    <row r="922" spans="1:12">
      <c r="A922" t="s">
        <v>317</v>
      </c>
      <c r="B922" t="s">
        <v>493</v>
      </c>
      <c r="C922">
        <v>48461</v>
      </c>
      <c r="D922" t="s">
        <v>164</v>
      </c>
      <c r="E922">
        <v>327</v>
      </c>
      <c r="F922" t="s">
        <v>73</v>
      </c>
      <c r="G922" t="s">
        <v>69</v>
      </c>
      <c r="H922">
        <v>20</v>
      </c>
      <c r="I922">
        <v>0.27804552484024198</v>
      </c>
      <c r="J922">
        <v>2.596504025929942E-2</v>
      </c>
      <c r="K922">
        <v>0.16517603203202691</v>
      </c>
      <c r="L922">
        <v>0.49958421049542562</v>
      </c>
    </row>
    <row r="923" spans="1:12">
      <c r="A923" t="s">
        <v>317</v>
      </c>
      <c r="B923" t="s">
        <v>493</v>
      </c>
      <c r="C923">
        <v>48461</v>
      </c>
      <c r="D923" t="s">
        <v>164</v>
      </c>
      <c r="E923">
        <v>327</v>
      </c>
      <c r="F923" t="s">
        <v>73</v>
      </c>
      <c r="G923" t="s">
        <v>70</v>
      </c>
      <c r="H923">
        <v>20</v>
      </c>
      <c r="I923">
        <v>0.96528724281116696</v>
      </c>
      <c r="J923">
        <v>8.6520519782184543E-2</v>
      </c>
      <c r="K923">
        <v>0.63129333362792528</v>
      </c>
      <c r="L923">
        <v>1.476995474373527</v>
      </c>
    </row>
    <row r="924" spans="1:12">
      <c r="A924" t="s">
        <v>317</v>
      </c>
      <c r="B924" t="s">
        <v>493</v>
      </c>
      <c r="C924">
        <v>48461</v>
      </c>
      <c r="D924" t="s">
        <v>164</v>
      </c>
      <c r="E924">
        <v>327</v>
      </c>
      <c r="F924" t="s">
        <v>73</v>
      </c>
      <c r="G924" t="s">
        <v>71</v>
      </c>
      <c r="H924">
        <v>39</v>
      </c>
      <c r="I924">
        <v>0.37333832185249421</v>
      </c>
      <c r="J924">
        <v>4.5737925742514722E-2</v>
      </c>
      <c r="K924">
        <v>-0.1163291864006188</v>
      </c>
      <c r="L924">
        <v>0.74237867381882905</v>
      </c>
    </row>
    <row r="925" spans="1:12">
      <c r="A925" t="s">
        <v>317</v>
      </c>
      <c r="B925" t="s">
        <v>493</v>
      </c>
      <c r="C925">
        <v>48461</v>
      </c>
      <c r="D925" t="s">
        <v>164</v>
      </c>
      <c r="E925">
        <v>327</v>
      </c>
      <c r="F925" t="s">
        <v>73</v>
      </c>
      <c r="G925" t="s">
        <v>72</v>
      </c>
      <c r="H925">
        <v>39</v>
      </c>
      <c r="I925">
        <v>0.70160272149552672</v>
      </c>
      <c r="J925">
        <v>3.8323494436510813E-2</v>
      </c>
      <c r="K925">
        <v>0.3991721851638575</v>
      </c>
      <c r="L925">
        <v>1.130890138169018</v>
      </c>
    </row>
    <row r="926" spans="1:12">
      <c r="A926" t="s">
        <v>317</v>
      </c>
      <c r="B926" t="s">
        <v>494</v>
      </c>
      <c r="C926">
        <v>48463</v>
      </c>
      <c r="D926" t="s">
        <v>164</v>
      </c>
      <c r="E926">
        <v>327</v>
      </c>
      <c r="F926" t="s">
        <v>73</v>
      </c>
      <c r="G926" t="s">
        <v>69</v>
      </c>
      <c r="H926">
        <v>109</v>
      </c>
      <c r="I926">
        <v>0.48017549735878262</v>
      </c>
      <c r="J926">
        <v>1.120806873742587E-2</v>
      </c>
      <c r="K926">
        <v>3.7158325825912511E-2</v>
      </c>
      <c r="L926">
        <v>0.78506531460015383</v>
      </c>
    </row>
    <row r="927" spans="1:12">
      <c r="A927" t="s">
        <v>317</v>
      </c>
      <c r="B927" t="s">
        <v>494</v>
      </c>
      <c r="C927">
        <v>48463</v>
      </c>
      <c r="D927" t="s">
        <v>164</v>
      </c>
      <c r="E927">
        <v>327</v>
      </c>
      <c r="F927" t="s">
        <v>73</v>
      </c>
      <c r="G927" t="s">
        <v>70</v>
      </c>
      <c r="H927">
        <v>109</v>
      </c>
      <c r="I927">
        <v>1.024696456664159</v>
      </c>
      <c r="J927">
        <v>1.6256221523708939E-2</v>
      </c>
      <c r="K927">
        <v>0.58821858048975584</v>
      </c>
      <c r="L927">
        <v>1.486739151001168</v>
      </c>
    </row>
    <row r="928" spans="1:12">
      <c r="A928" t="s">
        <v>317</v>
      </c>
      <c r="B928" t="s">
        <v>494</v>
      </c>
      <c r="C928">
        <v>48463</v>
      </c>
      <c r="D928" t="s">
        <v>164</v>
      </c>
      <c r="E928">
        <v>327</v>
      </c>
      <c r="F928" t="s">
        <v>73</v>
      </c>
      <c r="G928" t="s">
        <v>71</v>
      </c>
      <c r="H928">
        <v>68</v>
      </c>
      <c r="I928">
        <v>0.51628953955880696</v>
      </c>
      <c r="J928">
        <v>3.7485570481665002E-2</v>
      </c>
      <c r="K928">
        <v>-6.408788317616525E-4</v>
      </c>
      <c r="L928">
        <v>1.385303697875184</v>
      </c>
    </row>
    <row r="929" spans="1:12">
      <c r="A929" t="s">
        <v>317</v>
      </c>
      <c r="B929" t="s">
        <v>494</v>
      </c>
      <c r="C929">
        <v>48463</v>
      </c>
      <c r="D929" t="s">
        <v>164</v>
      </c>
      <c r="E929">
        <v>327</v>
      </c>
      <c r="F929" t="s">
        <v>73</v>
      </c>
      <c r="G929" t="s">
        <v>72</v>
      </c>
      <c r="H929">
        <v>68</v>
      </c>
      <c r="I929">
        <v>0.84169344253387368</v>
      </c>
      <c r="J929">
        <v>2.1233006895140079E-2</v>
      </c>
      <c r="K929">
        <v>0.42285038319050061</v>
      </c>
      <c r="L929">
        <v>1.2562473168784309</v>
      </c>
    </row>
    <row r="930" spans="1:12">
      <c r="A930" t="s">
        <v>317</v>
      </c>
      <c r="B930" t="s">
        <v>495</v>
      </c>
      <c r="C930">
        <v>48465</v>
      </c>
      <c r="D930" t="s">
        <v>164</v>
      </c>
      <c r="E930">
        <v>327</v>
      </c>
      <c r="F930" t="s">
        <v>73</v>
      </c>
      <c r="G930" t="s">
        <v>69</v>
      </c>
      <c r="H930">
        <v>20</v>
      </c>
      <c r="I930">
        <v>0.27804552484024198</v>
      </c>
      <c r="J930">
        <v>2.596504025929942E-2</v>
      </c>
      <c r="K930">
        <v>0.16517603203202691</v>
      </c>
      <c r="L930">
        <v>0.49958421049542562</v>
      </c>
    </row>
    <row r="931" spans="1:12">
      <c r="A931" t="s">
        <v>317</v>
      </c>
      <c r="B931" t="s">
        <v>495</v>
      </c>
      <c r="C931">
        <v>48465</v>
      </c>
      <c r="D931" t="s">
        <v>164</v>
      </c>
      <c r="E931">
        <v>327</v>
      </c>
      <c r="F931" t="s">
        <v>73</v>
      </c>
      <c r="G931" t="s">
        <v>70</v>
      </c>
      <c r="H931">
        <v>20</v>
      </c>
      <c r="I931">
        <v>0.96528724281116696</v>
      </c>
      <c r="J931">
        <v>8.6520519782184543E-2</v>
      </c>
      <c r="K931">
        <v>0.63129333362792528</v>
      </c>
      <c r="L931">
        <v>1.476995474373527</v>
      </c>
    </row>
    <row r="932" spans="1:12">
      <c r="A932" t="s">
        <v>317</v>
      </c>
      <c r="B932" t="s">
        <v>495</v>
      </c>
      <c r="C932">
        <v>48465</v>
      </c>
      <c r="D932" t="s">
        <v>164</v>
      </c>
      <c r="E932">
        <v>327</v>
      </c>
      <c r="F932" t="s">
        <v>73</v>
      </c>
      <c r="G932" t="s">
        <v>71</v>
      </c>
      <c r="H932">
        <v>39</v>
      </c>
      <c r="I932">
        <v>0.37333832185249421</v>
      </c>
      <c r="J932">
        <v>4.5737925742514722E-2</v>
      </c>
      <c r="K932">
        <v>-0.1163291864006188</v>
      </c>
      <c r="L932">
        <v>0.74237867381882905</v>
      </c>
    </row>
    <row r="933" spans="1:12">
      <c r="A933" t="s">
        <v>317</v>
      </c>
      <c r="B933" t="s">
        <v>495</v>
      </c>
      <c r="C933">
        <v>48465</v>
      </c>
      <c r="D933" t="s">
        <v>164</v>
      </c>
      <c r="E933">
        <v>327</v>
      </c>
      <c r="F933" t="s">
        <v>73</v>
      </c>
      <c r="G933" t="s">
        <v>72</v>
      </c>
      <c r="H933">
        <v>39</v>
      </c>
      <c r="I933">
        <v>0.70160272149552672</v>
      </c>
      <c r="J933">
        <v>3.8323494436510813E-2</v>
      </c>
      <c r="K933">
        <v>0.3991721851638575</v>
      </c>
      <c r="L933">
        <v>1.130890138169018</v>
      </c>
    </row>
    <row r="934" spans="1:12">
      <c r="A934" t="s">
        <v>317</v>
      </c>
      <c r="B934" t="s">
        <v>496</v>
      </c>
      <c r="C934">
        <v>48467</v>
      </c>
      <c r="D934" t="s">
        <v>164</v>
      </c>
      <c r="E934">
        <v>327</v>
      </c>
      <c r="F934" t="s">
        <v>73</v>
      </c>
      <c r="G934" t="s">
        <v>69</v>
      </c>
      <c r="H934">
        <v>21</v>
      </c>
      <c r="I934">
        <v>1.2028712264717969</v>
      </c>
      <c r="J934">
        <v>7.0475098875897341E-2</v>
      </c>
      <c r="K934">
        <v>0.3568398880663754</v>
      </c>
      <c r="L934">
        <v>1.913210810433341</v>
      </c>
    </row>
    <row r="935" spans="1:12">
      <c r="A935" t="s">
        <v>317</v>
      </c>
      <c r="B935" t="s">
        <v>496</v>
      </c>
      <c r="C935">
        <v>48467</v>
      </c>
      <c r="D935" t="s">
        <v>164</v>
      </c>
      <c r="E935">
        <v>327</v>
      </c>
      <c r="F935" t="s">
        <v>73</v>
      </c>
      <c r="G935" t="s">
        <v>70</v>
      </c>
      <c r="H935">
        <v>21</v>
      </c>
      <c r="I935">
        <v>1.5703282912257071</v>
      </c>
      <c r="J935">
        <v>6.796367415280713E-2</v>
      </c>
      <c r="K935">
        <v>1.006461414272724</v>
      </c>
      <c r="L935">
        <v>2.3381132739999728</v>
      </c>
    </row>
    <row r="936" spans="1:12">
      <c r="A936" t="s">
        <v>317</v>
      </c>
      <c r="B936" t="s">
        <v>496</v>
      </c>
      <c r="C936">
        <v>48467</v>
      </c>
      <c r="D936" t="s">
        <v>164</v>
      </c>
      <c r="E936">
        <v>327</v>
      </c>
      <c r="F936" t="s">
        <v>73</v>
      </c>
      <c r="G936" t="s">
        <v>71</v>
      </c>
      <c r="H936">
        <v>477</v>
      </c>
      <c r="I936">
        <v>0.4764232249007152</v>
      </c>
      <c r="J936">
        <v>9.9338725103477136E-3</v>
      </c>
      <c r="K936">
        <v>-4.4904023491906787E-2</v>
      </c>
      <c r="L936">
        <v>1.3825028540790989</v>
      </c>
    </row>
    <row r="937" spans="1:12">
      <c r="A937" t="s">
        <v>317</v>
      </c>
      <c r="B937" t="s">
        <v>496</v>
      </c>
      <c r="C937">
        <v>48467</v>
      </c>
      <c r="D937" t="s">
        <v>164</v>
      </c>
      <c r="E937">
        <v>327</v>
      </c>
      <c r="F937" t="s">
        <v>73</v>
      </c>
      <c r="G937" t="s">
        <v>72</v>
      </c>
      <c r="H937">
        <v>477</v>
      </c>
      <c r="I937">
        <v>0.97927032230006195</v>
      </c>
      <c r="J937">
        <v>9.9392533718464602E-3</v>
      </c>
      <c r="K937">
        <v>0.44388432536746891</v>
      </c>
      <c r="L937">
        <v>1.7519297118688419</v>
      </c>
    </row>
    <row r="938" spans="1:12">
      <c r="A938" t="s">
        <v>317</v>
      </c>
      <c r="B938" t="s">
        <v>497</v>
      </c>
      <c r="C938">
        <v>48469</v>
      </c>
      <c r="D938" t="s">
        <v>164</v>
      </c>
      <c r="E938">
        <v>327</v>
      </c>
      <c r="F938" t="s">
        <v>73</v>
      </c>
      <c r="G938" t="s">
        <v>69</v>
      </c>
      <c r="H938">
        <v>119</v>
      </c>
      <c r="I938">
        <v>0.90996998738810553</v>
      </c>
      <c r="J938">
        <v>1.9767438065146008E-2</v>
      </c>
      <c r="K938">
        <v>0.54477434060861452</v>
      </c>
      <c r="L938">
        <v>1.802294715279845</v>
      </c>
    </row>
    <row r="939" spans="1:12">
      <c r="A939" t="s">
        <v>317</v>
      </c>
      <c r="B939" t="s">
        <v>497</v>
      </c>
      <c r="C939">
        <v>48469</v>
      </c>
      <c r="D939" t="s">
        <v>164</v>
      </c>
      <c r="E939">
        <v>327</v>
      </c>
      <c r="F939" t="s">
        <v>73</v>
      </c>
      <c r="G939" t="s">
        <v>70</v>
      </c>
      <c r="H939">
        <v>119</v>
      </c>
      <c r="I939">
        <v>1.668560733828192</v>
      </c>
      <c r="J939">
        <v>1.93006471550791E-2</v>
      </c>
      <c r="K939">
        <v>1.3431616368423189</v>
      </c>
      <c r="L939">
        <v>2.399186287688829</v>
      </c>
    </row>
    <row r="940" spans="1:12">
      <c r="A940" t="s">
        <v>317</v>
      </c>
      <c r="B940" t="s">
        <v>497</v>
      </c>
      <c r="C940">
        <v>48469</v>
      </c>
      <c r="D940" t="s">
        <v>164</v>
      </c>
      <c r="E940">
        <v>327</v>
      </c>
      <c r="F940" t="s">
        <v>73</v>
      </c>
      <c r="G940" t="s">
        <v>71</v>
      </c>
      <c r="H940">
        <v>154</v>
      </c>
      <c r="I940">
        <v>0.5591340503818174</v>
      </c>
      <c r="J940">
        <v>1.252720426170752E-2</v>
      </c>
      <c r="K940">
        <v>2.4431589768893841E-2</v>
      </c>
      <c r="L940">
        <v>1.0065433344267389</v>
      </c>
    </row>
    <row r="941" spans="1:12">
      <c r="A941" t="s">
        <v>317</v>
      </c>
      <c r="B941" t="s">
        <v>497</v>
      </c>
      <c r="C941">
        <v>48469</v>
      </c>
      <c r="D941" t="s">
        <v>164</v>
      </c>
      <c r="E941">
        <v>327</v>
      </c>
      <c r="F941" t="s">
        <v>73</v>
      </c>
      <c r="G941" t="s">
        <v>72</v>
      </c>
      <c r="H941">
        <v>154</v>
      </c>
      <c r="I941">
        <v>1.1129002820475431</v>
      </c>
      <c r="J941">
        <v>2.5522610643425529E-2</v>
      </c>
      <c r="K941">
        <v>0.67105624364455596</v>
      </c>
      <c r="L941">
        <v>2.2096977779703808</v>
      </c>
    </row>
    <row r="942" spans="1:12">
      <c r="A942" t="s">
        <v>317</v>
      </c>
      <c r="B942" t="s">
        <v>498</v>
      </c>
      <c r="C942">
        <v>48471</v>
      </c>
      <c r="D942" t="s">
        <v>164</v>
      </c>
      <c r="E942">
        <v>327</v>
      </c>
      <c r="F942" t="s">
        <v>73</v>
      </c>
      <c r="G942" t="s">
        <v>69</v>
      </c>
      <c r="H942">
        <v>385</v>
      </c>
      <c r="I942">
        <v>0.92735486279728208</v>
      </c>
      <c r="J942">
        <v>1.219984354512431E-2</v>
      </c>
      <c r="K942">
        <v>0.44460568252012178</v>
      </c>
      <c r="L942">
        <v>1.659308148801504</v>
      </c>
    </row>
    <row r="943" spans="1:12">
      <c r="A943" t="s">
        <v>317</v>
      </c>
      <c r="B943" t="s">
        <v>498</v>
      </c>
      <c r="C943">
        <v>48471</v>
      </c>
      <c r="D943" t="s">
        <v>164</v>
      </c>
      <c r="E943">
        <v>327</v>
      </c>
      <c r="F943" t="s">
        <v>73</v>
      </c>
      <c r="G943" t="s">
        <v>70</v>
      </c>
      <c r="H943">
        <v>385</v>
      </c>
      <c r="I943">
        <v>1.4971805721239519</v>
      </c>
      <c r="J943">
        <v>8.6440796596808835E-3</v>
      </c>
      <c r="K943">
        <v>0.89073431730731656</v>
      </c>
      <c r="L943">
        <v>2.209610107884413</v>
      </c>
    </row>
    <row r="944" spans="1:12">
      <c r="A944" t="s">
        <v>317</v>
      </c>
      <c r="B944" t="s">
        <v>498</v>
      </c>
      <c r="C944">
        <v>48471</v>
      </c>
      <c r="D944" t="s">
        <v>164</v>
      </c>
      <c r="E944">
        <v>327</v>
      </c>
      <c r="F944" t="s">
        <v>73</v>
      </c>
      <c r="G944" t="s">
        <v>71</v>
      </c>
      <c r="H944">
        <v>615</v>
      </c>
      <c r="I944">
        <v>0.53872673856175868</v>
      </c>
      <c r="J944">
        <v>1.0877365517290931E-2</v>
      </c>
      <c r="K944">
        <v>-0.1235751503641989</v>
      </c>
      <c r="L944">
        <v>1.9478451720911221</v>
      </c>
    </row>
    <row r="945" spans="1:12">
      <c r="A945" t="s">
        <v>317</v>
      </c>
      <c r="B945" t="s">
        <v>498</v>
      </c>
      <c r="C945">
        <v>48471</v>
      </c>
      <c r="D945" t="s">
        <v>164</v>
      </c>
      <c r="E945">
        <v>327</v>
      </c>
      <c r="F945" t="s">
        <v>73</v>
      </c>
      <c r="G945" t="s">
        <v>72</v>
      </c>
      <c r="H945">
        <v>615</v>
      </c>
      <c r="I945">
        <v>1.0762860990778189</v>
      </c>
      <c r="J945">
        <v>1.024740910346574E-2</v>
      </c>
      <c r="K945">
        <v>0.58495682710647545</v>
      </c>
      <c r="L945">
        <v>2.6388210611843048</v>
      </c>
    </row>
    <row r="946" spans="1:12">
      <c r="A946" t="s">
        <v>317</v>
      </c>
      <c r="B946" t="s">
        <v>499</v>
      </c>
      <c r="C946">
        <v>48473</v>
      </c>
      <c r="D946" t="s">
        <v>164</v>
      </c>
      <c r="E946">
        <v>327</v>
      </c>
      <c r="F946" t="s">
        <v>73</v>
      </c>
      <c r="G946" t="s">
        <v>69</v>
      </c>
      <c r="H946">
        <v>119</v>
      </c>
      <c r="I946">
        <v>0.90996998738810553</v>
      </c>
      <c r="J946">
        <v>1.9767438065146008E-2</v>
      </c>
      <c r="K946">
        <v>0.54477434060861452</v>
      </c>
      <c r="L946">
        <v>1.802294715279845</v>
      </c>
    </row>
    <row r="947" spans="1:12">
      <c r="A947" t="s">
        <v>317</v>
      </c>
      <c r="B947" t="s">
        <v>499</v>
      </c>
      <c r="C947">
        <v>48473</v>
      </c>
      <c r="D947" t="s">
        <v>164</v>
      </c>
      <c r="E947">
        <v>327</v>
      </c>
      <c r="F947" t="s">
        <v>73</v>
      </c>
      <c r="G947" t="s">
        <v>70</v>
      </c>
      <c r="H947">
        <v>119</v>
      </c>
      <c r="I947">
        <v>1.668560733828192</v>
      </c>
      <c r="J947">
        <v>1.93006471550791E-2</v>
      </c>
      <c r="K947">
        <v>1.3431616368423189</v>
      </c>
      <c r="L947">
        <v>2.399186287688829</v>
      </c>
    </row>
    <row r="948" spans="1:12">
      <c r="A948" t="s">
        <v>317</v>
      </c>
      <c r="B948" t="s">
        <v>499</v>
      </c>
      <c r="C948">
        <v>48473</v>
      </c>
      <c r="D948" t="s">
        <v>164</v>
      </c>
      <c r="E948">
        <v>327</v>
      </c>
      <c r="F948" t="s">
        <v>73</v>
      </c>
      <c r="G948" t="s">
        <v>71</v>
      </c>
      <c r="H948">
        <v>154</v>
      </c>
      <c r="I948">
        <v>0.5591340503818174</v>
      </c>
      <c r="J948">
        <v>1.252720426170752E-2</v>
      </c>
      <c r="K948">
        <v>2.4431589768893841E-2</v>
      </c>
      <c r="L948">
        <v>1.0065433344267389</v>
      </c>
    </row>
    <row r="949" spans="1:12">
      <c r="A949" t="s">
        <v>317</v>
      </c>
      <c r="B949" t="s">
        <v>499</v>
      </c>
      <c r="C949">
        <v>48473</v>
      </c>
      <c r="D949" t="s">
        <v>164</v>
      </c>
      <c r="E949">
        <v>327</v>
      </c>
      <c r="F949" t="s">
        <v>73</v>
      </c>
      <c r="G949" t="s">
        <v>72</v>
      </c>
      <c r="H949">
        <v>154</v>
      </c>
      <c r="I949">
        <v>1.1129002820475431</v>
      </c>
      <c r="J949">
        <v>2.5522610643425529E-2</v>
      </c>
      <c r="K949">
        <v>0.67105624364455596</v>
      </c>
      <c r="L949">
        <v>2.2096977779703808</v>
      </c>
    </row>
    <row r="950" spans="1:12">
      <c r="A950" t="s">
        <v>317</v>
      </c>
      <c r="B950" t="s">
        <v>500</v>
      </c>
      <c r="C950">
        <v>48475</v>
      </c>
      <c r="D950" t="s">
        <v>164</v>
      </c>
      <c r="E950">
        <v>327</v>
      </c>
      <c r="F950" t="s">
        <v>73</v>
      </c>
      <c r="G950" t="s">
        <v>69</v>
      </c>
      <c r="H950">
        <v>389</v>
      </c>
      <c r="I950">
        <v>7.2571673675983966E-2</v>
      </c>
      <c r="J950">
        <v>1.041450242852273E-2</v>
      </c>
      <c r="K950">
        <v>-0.47387051952822062</v>
      </c>
      <c r="L950">
        <v>0.84357430149112533</v>
      </c>
    </row>
    <row r="951" spans="1:12">
      <c r="A951" t="s">
        <v>317</v>
      </c>
      <c r="B951" t="s">
        <v>500</v>
      </c>
      <c r="C951">
        <v>48475</v>
      </c>
      <c r="D951" t="s">
        <v>164</v>
      </c>
      <c r="E951">
        <v>327</v>
      </c>
      <c r="F951" t="s">
        <v>73</v>
      </c>
      <c r="G951" t="s">
        <v>70</v>
      </c>
      <c r="H951">
        <v>389</v>
      </c>
      <c r="I951">
        <v>0.2048297836743834</v>
      </c>
      <c r="J951">
        <v>1.2891364336792039E-2</v>
      </c>
      <c r="K951">
        <v>-0.47486673704109023</v>
      </c>
      <c r="L951">
        <v>1.0487770549953279</v>
      </c>
    </row>
    <row r="952" spans="1:12">
      <c r="A952" t="s">
        <v>317</v>
      </c>
      <c r="B952" t="s">
        <v>500</v>
      </c>
      <c r="C952">
        <v>48475</v>
      </c>
      <c r="D952" t="s">
        <v>164</v>
      </c>
      <c r="E952">
        <v>327</v>
      </c>
      <c r="F952" t="s">
        <v>73</v>
      </c>
      <c r="G952" t="s">
        <v>71</v>
      </c>
      <c r="H952">
        <v>138</v>
      </c>
      <c r="I952">
        <v>0.30720874110663687</v>
      </c>
      <c r="J952">
        <v>2.0315021763838079E-2</v>
      </c>
      <c r="K952">
        <v>-0.12740918794132189</v>
      </c>
      <c r="L952">
        <v>1.370893344640572</v>
      </c>
    </row>
    <row r="953" spans="1:12">
      <c r="A953" t="s">
        <v>317</v>
      </c>
      <c r="B953" t="s">
        <v>500</v>
      </c>
      <c r="C953">
        <v>48475</v>
      </c>
      <c r="D953" t="s">
        <v>164</v>
      </c>
      <c r="E953">
        <v>327</v>
      </c>
      <c r="F953" t="s">
        <v>73</v>
      </c>
      <c r="G953" t="s">
        <v>72</v>
      </c>
      <c r="H953">
        <v>138</v>
      </c>
      <c r="I953">
        <v>0.48413088563847761</v>
      </c>
      <c r="J953">
        <v>3.0062139885274231E-2</v>
      </c>
      <c r="K953">
        <v>5.8517725312863388E-2</v>
      </c>
      <c r="L953">
        <v>1.8349651820306101</v>
      </c>
    </row>
    <row r="954" spans="1:12">
      <c r="A954" t="s">
        <v>317</v>
      </c>
      <c r="B954" t="s">
        <v>255</v>
      </c>
      <c r="C954">
        <v>48477</v>
      </c>
      <c r="D954" t="s">
        <v>164</v>
      </c>
      <c r="E954">
        <v>327</v>
      </c>
      <c r="F954" t="s">
        <v>73</v>
      </c>
      <c r="G954" t="s">
        <v>69</v>
      </c>
      <c r="H954">
        <v>21</v>
      </c>
      <c r="I954">
        <v>1.2028712264717969</v>
      </c>
      <c r="J954">
        <v>7.0475098875897341E-2</v>
      </c>
      <c r="K954">
        <v>0.3568398880663754</v>
      </c>
      <c r="L954">
        <v>1.913210810433341</v>
      </c>
    </row>
    <row r="955" spans="1:12">
      <c r="A955" t="s">
        <v>317</v>
      </c>
      <c r="B955" t="s">
        <v>255</v>
      </c>
      <c r="C955">
        <v>48477</v>
      </c>
      <c r="D955" t="s">
        <v>164</v>
      </c>
      <c r="E955">
        <v>327</v>
      </c>
      <c r="F955" t="s">
        <v>73</v>
      </c>
      <c r="G955" t="s">
        <v>70</v>
      </c>
      <c r="H955">
        <v>21</v>
      </c>
      <c r="I955">
        <v>1.5703282912257071</v>
      </c>
      <c r="J955">
        <v>6.796367415280713E-2</v>
      </c>
      <c r="K955">
        <v>1.006461414272724</v>
      </c>
      <c r="L955">
        <v>2.3381132739999728</v>
      </c>
    </row>
    <row r="956" spans="1:12">
      <c r="A956" t="s">
        <v>317</v>
      </c>
      <c r="B956" t="s">
        <v>255</v>
      </c>
      <c r="C956">
        <v>48477</v>
      </c>
      <c r="D956" t="s">
        <v>164</v>
      </c>
      <c r="E956">
        <v>327</v>
      </c>
      <c r="F956" t="s">
        <v>73</v>
      </c>
      <c r="G956" t="s">
        <v>71</v>
      </c>
      <c r="H956">
        <v>477</v>
      </c>
      <c r="I956">
        <v>0.4764232249007152</v>
      </c>
      <c r="J956">
        <v>9.9338725103477136E-3</v>
      </c>
      <c r="K956">
        <v>-4.4904023491906787E-2</v>
      </c>
      <c r="L956">
        <v>1.3825028540790989</v>
      </c>
    </row>
    <row r="957" spans="1:12">
      <c r="A957" t="s">
        <v>317</v>
      </c>
      <c r="B957" t="s">
        <v>255</v>
      </c>
      <c r="C957">
        <v>48477</v>
      </c>
      <c r="D957" t="s">
        <v>164</v>
      </c>
      <c r="E957">
        <v>327</v>
      </c>
      <c r="F957" t="s">
        <v>73</v>
      </c>
      <c r="G957" t="s">
        <v>72</v>
      </c>
      <c r="H957">
        <v>477</v>
      </c>
      <c r="I957">
        <v>0.97927032230006195</v>
      </c>
      <c r="J957">
        <v>9.9392533718464602E-3</v>
      </c>
      <c r="K957">
        <v>0.44388432536746891</v>
      </c>
      <c r="L957">
        <v>1.7519297118688419</v>
      </c>
    </row>
    <row r="958" spans="1:12">
      <c r="A958" t="s">
        <v>317</v>
      </c>
      <c r="B958" t="s">
        <v>501</v>
      </c>
      <c r="C958">
        <v>48479</v>
      </c>
      <c r="D958" t="s">
        <v>164</v>
      </c>
      <c r="E958">
        <v>327</v>
      </c>
      <c r="F958" t="s">
        <v>73</v>
      </c>
      <c r="G958" t="s">
        <v>69</v>
      </c>
      <c r="H958">
        <v>249</v>
      </c>
      <c r="I958">
        <v>0.50163180472234614</v>
      </c>
      <c r="J958">
        <v>8.2902843327691648E-3</v>
      </c>
      <c r="K958">
        <v>3.7158325825912511E-2</v>
      </c>
      <c r="L958">
        <v>0.84583005628630104</v>
      </c>
    </row>
    <row r="959" spans="1:12">
      <c r="A959" t="s">
        <v>317</v>
      </c>
      <c r="B959" t="s">
        <v>501</v>
      </c>
      <c r="C959">
        <v>48479</v>
      </c>
      <c r="D959" t="s">
        <v>164</v>
      </c>
      <c r="E959">
        <v>327</v>
      </c>
      <c r="F959" t="s">
        <v>73</v>
      </c>
      <c r="G959" t="s">
        <v>70</v>
      </c>
      <c r="H959">
        <v>249</v>
      </c>
      <c r="I959">
        <v>1.1311172298420651</v>
      </c>
      <c r="J959">
        <v>1.4493539123830321E-2</v>
      </c>
      <c r="K959">
        <v>0.58821858048975584</v>
      </c>
      <c r="L959">
        <v>1.5536221109159629</v>
      </c>
    </row>
    <row r="960" spans="1:12">
      <c r="A960" t="s">
        <v>317</v>
      </c>
      <c r="B960" t="s">
        <v>501</v>
      </c>
      <c r="C960">
        <v>48479</v>
      </c>
      <c r="D960" t="s">
        <v>164</v>
      </c>
      <c r="E960">
        <v>327</v>
      </c>
      <c r="F960" t="s">
        <v>73</v>
      </c>
      <c r="G960" t="s">
        <v>71</v>
      </c>
      <c r="H960">
        <v>334</v>
      </c>
      <c r="I960">
        <v>0.37795913740662851</v>
      </c>
      <c r="J960">
        <v>1.3624813064122471E-2</v>
      </c>
      <c r="K960">
        <v>-0.1163291864006188</v>
      </c>
      <c r="L960">
        <v>1.385303697875184</v>
      </c>
    </row>
    <row r="961" spans="1:12">
      <c r="A961" t="s">
        <v>317</v>
      </c>
      <c r="B961" t="s">
        <v>501</v>
      </c>
      <c r="C961">
        <v>48479</v>
      </c>
      <c r="D961" t="s">
        <v>164</v>
      </c>
      <c r="E961">
        <v>327</v>
      </c>
      <c r="F961" t="s">
        <v>73</v>
      </c>
      <c r="G961" t="s">
        <v>72</v>
      </c>
      <c r="H961">
        <v>334</v>
      </c>
      <c r="I961">
        <v>0.79233482435605984</v>
      </c>
      <c r="J961">
        <v>9.775372203908804E-3</v>
      </c>
      <c r="K961">
        <v>0.35301356549946977</v>
      </c>
      <c r="L961">
        <v>1.3477575371624551</v>
      </c>
    </row>
    <row r="962" spans="1:12">
      <c r="A962" t="s">
        <v>317</v>
      </c>
      <c r="B962" t="s">
        <v>502</v>
      </c>
      <c r="C962">
        <v>48481</v>
      </c>
      <c r="D962" t="s">
        <v>164</v>
      </c>
      <c r="E962">
        <v>327</v>
      </c>
      <c r="F962" t="s">
        <v>73</v>
      </c>
      <c r="G962" t="s">
        <v>69</v>
      </c>
      <c r="H962">
        <v>119</v>
      </c>
      <c r="I962">
        <v>0.90996998738810553</v>
      </c>
      <c r="J962">
        <v>1.9767438065146008E-2</v>
      </c>
      <c r="K962">
        <v>0.54477434060861452</v>
      </c>
      <c r="L962">
        <v>1.802294715279845</v>
      </c>
    </row>
    <row r="963" spans="1:12">
      <c r="A963" t="s">
        <v>317</v>
      </c>
      <c r="B963" t="s">
        <v>502</v>
      </c>
      <c r="C963">
        <v>48481</v>
      </c>
      <c r="D963" t="s">
        <v>164</v>
      </c>
      <c r="E963">
        <v>327</v>
      </c>
      <c r="F963" t="s">
        <v>73</v>
      </c>
      <c r="G963" t="s">
        <v>70</v>
      </c>
      <c r="H963">
        <v>119</v>
      </c>
      <c r="I963">
        <v>1.668560733828192</v>
      </c>
      <c r="J963">
        <v>1.93006471550791E-2</v>
      </c>
      <c r="K963">
        <v>1.3431616368423189</v>
      </c>
      <c r="L963">
        <v>2.399186287688829</v>
      </c>
    </row>
    <row r="964" spans="1:12">
      <c r="A964" t="s">
        <v>317</v>
      </c>
      <c r="B964" t="s">
        <v>502</v>
      </c>
      <c r="C964">
        <v>48481</v>
      </c>
      <c r="D964" t="s">
        <v>164</v>
      </c>
      <c r="E964">
        <v>327</v>
      </c>
      <c r="F964" t="s">
        <v>73</v>
      </c>
      <c r="G964" t="s">
        <v>71</v>
      </c>
      <c r="H964">
        <v>154</v>
      </c>
      <c r="I964">
        <v>0.5591340503818174</v>
      </c>
      <c r="J964">
        <v>1.252720426170752E-2</v>
      </c>
      <c r="K964">
        <v>2.4431589768893841E-2</v>
      </c>
      <c r="L964">
        <v>1.0065433344267389</v>
      </c>
    </row>
    <row r="965" spans="1:12">
      <c r="A965" t="s">
        <v>317</v>
      </c>
      <c r="B965" t="s">
        <v>502</v>
      </c>
      <c r="C965">
        <v>48481</v>
      </c>
      <c r="D965" t="s">
        <v>164</v>
      </c>
      <c r="E965">
        <v>327</v>
      </c>
      <c r="F965" t="s">
        <v>73</v>
      </c>
      <c r="G965" t="s">
        <v>72</v>
      </c>
      <c r="H965">
        <v>154</v>
      </c>
      <c r="I965">
        <v>1.1129002820475431</v>
      </c>
      <c r="J965">
        <v>2.5522610643425529E-2</v>
      </c>
      <c r="K965">
        <v>0.67105624364455596</v>
      </c>
      <c r="L965">
        <v>2.2096977779703808</v>
      </c>
    </row>
    <row r="966" spans="1:12">
      <c r="A966" t="s">
        <v>317</v>
      </c>
      <c r="B966" t="s">
        <v>300</v>
      </c>
      <c r="C966">
        <v>48483</v>
      </c>
      <c r="D966" t="s">
        <v>164</v>
      </c>
      <c r="E966">
        <v>327</v>
      </c>
      <c r="F966" t="s">
        <v>73</v>
      </c>
      <c r="G966" t="s">
        <v>69</v>
      </c>
      <c r="H966">
        <v>119</v>
      </c>
      <c r="I966">
        <v>0.39167624014577529</v>
      </c>
      <c r="J966">
        <v>1.061112015714185E-2</v>
      </c>
      <c r="K966">
        <v>5.1308438943748071E-2</v>
      </c>
      <c r="L966">
        <v>0.82080533357996599</v>
      </c>
    </row>
    <row r="967" spans="1:12">
      <c r="A967" t="s">
        <v>317</v>
      </c>
      <c r="B967" t="s">
        <v>300</v>
      </c>
      <c r="C967">
        <v>48483</v>
      </c>
      <c r="D967" t="s">
        <v>164</v>
      </c>
      <c r="E967">
        <v>327</v>
      </c>
      <c r="F967" t="s">
        <v>73</v>
      </c>
      <c r="G967" t="s">
        <v>70</v>
      </c>
      <c r="H967">
        <v>119</v>
      </c>
      <c r="I967">
        <v>0.89850532291485941</v>
      </c>
      <c r="J967">
        <v>1.1294618217382091E-2</v>
      </c>
      <c r="K967">
        <v>0.44629654445262312</v>
      </c>
      <c r="L967">
        <v>1.2169763141791621</v>
      </c>
    </row>
    <row r="968" spans="1:12">
      <c r="A968" t="s">
        <v>317</v>
      </c>
      <c r="B968" t="s">
        <v>300</v>
      </c>
      <c r="C968">
        <v>48483</v>
      </c>
      <c r="D968" t="s">
        <v>164</v>
      </c>
      <c r="E968">
        <v>327</v>
      </c>
      <c r="F968" t="s">
        <v>73</v>
      </c>
      <c r="G968" t="s">
        <v>71</v>
      </c>
      <c r="H968">
        <v>249</v>
      </c>
      <c r="I968">
        <v>0.28856575174867549</v>
      </c>
      <c r="J968">
        <v>1.027968709653059E-2</v>
      </c>
      <c r="K968">
        <v>-0.1224954737954322</v>
      </c>
      <c r="L968">
        <v>1.0352498882124599</v>
      </c>
    </row>
    <row r="969" spans="1:12">
      <c r="A969" t="s">
        <v>317</v>
      </c>
      <c r="B969" t="s">
        <v>300</v>
      </c>
      <c r="C969">
        <v>48483</v>
      </c>
      <c r="D969" t="s">
        <v>164</v>
      </c>
      <c r="E969">
        <v>327</v>
      </c>
      <c r="F969" t="s">
        <v>73</v>
      </c>
      <c r="G969" t="s">
        <v>72</v>
      </c>
      <c r="H969">
        <v>249</v>
      </c>
      <c r="I969">
        <v>0.80677227464604262</v>
      </c>
      <c r="J969">
        <v>1.223728728849135E-2</v>
      </c>
      <c r="K969">
        <v>0.34486932263383507</v>
      </c>
      <c r="L969">
        <v>1.6248826764337869</v>
      </c>
    </row>
    <row r="970" spans="1:12">
      <c r="A970" t="s">
        <v>317</v>
      </c>
      <c r="B970" t="s">
        <v>503</v>
      </c>
      <c r="C970">
        <v>48485</v>
      </c>
      <c r="D970" t="s">
        <v>164</v>
      </c>
      <c r="E970">
        <v>327</v>
      </c>
      <c r="F970" t="s">
        <v>73</v>
      </c>
      <c r="G970" t="s">
        <v>69</v>
      </c>
      <c r="H970">
        <v>78</v>
      </c>
      <c r="I970">
        <v>0.74009832070181525</v>
      </c>
      <c r="J970">
        <v>2.685278334760104E-2</v>
      </c>
      <c r="K970">
        <v>0.19142474522279199</v>
      </c>
      <c r="L970">
        <v>1.4143990593485301</v>
      </c>
    </row>
    <row r="971" spans="1:12">
      <c r="A971" t="s">
        <v>317</v>
      </c>
      <c r="B971" t="s">
        <v>503</v>
      </c>
      <c r="C971">
        <v>48485</v>
      </c>
      <c r="D971" t="s">
        <v>164</v>
      </c>
      <c r="E971">
        <v>327</v>
      </c>
      <c r="F971" t="s">
        <v>73</v>
      </c>
      <c r="G971" t="s">
        <v>70</v>
      </c>
      <c r="H971">
        <v>78</v>
      </c>
      <c r="I971">
        <v>1.177447367147096</v>
      </c>
      <c r="J971">
        <v>2.4435364917089541E-2</v>
      </c>
      <c r="K971">
        <v>0.63421757575300242</v>
      </c>
      <c r="L971">
        <v>1.66089897146501</v>
      </c>
    </row>
    <row r="972" spans="1:12">
      <c r="A972" t="s">
        <v>317</v>
      </c>
      <c r="B972" t="s">
        <v>503</v>
      </c>
      <c r="C972">
        <v>48485</v>
      </c>
      <c r="D972" t="s">
        <v>164</v>
      </c>
      <c r="E972">
        <v>327</v>
      </c>
      <c r="F972" t="s">
        <v>73</v>
      </c>
      <c r="G972" t="s">
        <v>71</v>
      </c>
      <c r="H972">
        <v>258</v>
      </c>
      <c r="I972">
        <v>0.36736162519185489</v>
      </c>
      <c r="J972">
        <v>1.097651794032216E-2</v>
      </c>
      <c r="K972">
        <v>-2.3269943437500488E-2</v>
      </c>
      <c r="L972">
        <v>0.9538835927432967</v>
      </c>
    </row>
    <row r="973" spans="1:12">
      <c r="A973" t="s">
        <v>317</v>
      </c>
      <c r="B973" t="s">
        <v>503</v>
      </c>
      <c r="C973">
        <v>48485</v>
      </c>
      <c r="D973" t="s">
        <v>164</v>
      </c>
      <c r="E973">
        <v>327</v>
      </c>
      <c r="F973" t="s">
        <v>73</v>
      </c>
      <c r="G973" t="s">
        <v>72</v>
      </c>
      <c r="H973">
        <v>258</v>
      </c>
      <c r="I973">
        <v>0.93206121039290313</v>
      </c>
      <c r="J973">
        <v>1.2245112589989589E-2</v>
      </c>
      <c r="K973">
        <v>0.49432959415248479</v>
      </c>
      <c r="L973">
        <v>1.5930531538965049</v>
      </c>
    </row>
    <row r="974" spans="1:12">
      <c r="A974" t="s">
        <v>317</v>
      </c>
      <c r="B974" t="s">
        <v>504</v>
      </c>
      <c r="C974">
        <v>48487</v>
      </c>
      <c r="D974" t="s">
        <v>164</v>
      </c>
      <c r="E974">
        <v>327</v>
      </c>
      <c r="F974" t="s">
        <v>73</v>
      </c>
      <c r="G974" t="s">
        <v>69</v>
      </c>
      <c r="H974">
        <v>119</v>
      </c>
      <c r="I974">
        <v>0.39167624014577529</v>
      </c>
      <c r="J974">
        <v>1.061112015714185E-2</v>
      </c>
      <c r="K974">
        <v>5.1308438943748071E-2</v>
      </c>
      <c r="L974">
        <v>0.82080533357996599</v>
      </c>
    </row>
    <row r="975" spans="1:12">
      <c r="A975" t="s">
        <v>317</v>
      </c>
      <c r="B975" t="s">
        <v>504</v>
      </c>
      <c r="C975">
        <v>48487</v>
      </c>
      <c r="D975" t="s">
        <v>164</v>
      </c>
      <c r="E975">
        <v>327</v>
      </c>
      <c r="F975" t="s">
        <v>73</v>
      </c>
      <c r="G975" t="s">
        <v>70</v>
      </c>
      <c r="H975">
        <v>119</v>
      </c>
      <c r="I975">
        <v>0.89850532291485941</v>
      </c>
      <c r="J975">
        <v>1.1294618217382091E-2</v>
      </c>
      <c r="K975">
        <v>0.44629654445262312</v>
      </c>
      <c r="L975">
        <v>1.2169763141791621</v>
      </c>
    </row>
    <row r="976" spans="1:12">
      <c r="A976" t="s">
        <v>317</v>
      </c>
      <c r="B976" t="s">
        <v>504</v>
      </c>
      <c r="C976">
        <v>48487</v>
      </c>
      <c r="D976" t="s">
        <v>164</v>
      </c>
      <c r="E976">
        <v>327</v>
      </c>
      <c r="F976" t="s">
        <v>73</v>
      </c>
      <c r="G976" t="s">
        <v>71</v>
      </c>
      <c r="H976">
        <v>249</v>
      </c>
      <c r="I976">
        <v>0.28856575174867549</v>
      </c>
      <c r="J976">
        <v>1.027968709653059E-2</v>
      </c>
      <c r="K976">
        <v>-0.1224954737954322</v>
      </c>
      <c r="L976">
        <v>1.0352498882124599</v>
      </c>
    </row>
    <row r="977" spans="1:12">
      <c r="A977" t="s">
        <v>317</v>
      </c>
      <c r="B977" t="s">
        <v>504</v>
      </c>
      <c r="C977">
        <v>48487</v>
      </c>
      <c r="D977" t="s">
        <v>164</v>
      </c>
      <c r="E977">
        <v>327</v>
      </c>
      <c r="F977" t="s">
        <v>73</v>
      </c>
      <c r="G977" t="s">
        <v>72</v>
      </c>
      <c r="H977">
        <v>249</v>
      </c>
      <c r="I977">
        <v>0.80677227464604262</v>
      </c>
      <c r="J977">
        <v>1.223728728849135E-2</v>
      </c>
      <c r="K977">
        <v>0.34486932263383507</v>
      </c>
      <c r="L977">
        <v>1.6248826764337869</v>
      </c>
    </row>
    <row r="978" spans="1:12">
      <c r="A978" t="s">
        <v>317</v>
      </c>
      <c r="B978" t="s">
        <v>505</v>
      </c>
      <c r="C978">
        <v>48489</v>
      </c>
      <c r="D978" t="s">
        <v>164</v>
      </c>
      <c r="E978">
        <v>327</v>
      </c>
      <c r="F978" t="s">
        <v>73</v>
      </c>
      <c r="G978" t="s">
        <v>69</v>
      </c>
      <c r="H978">
        <v>119</v>
      </c>
      <c r="I978">
        <v>0.55899461709874787</v>
      </c>
      <c r="J978">
        <v>8.7183671403997347E-3</v>
      </c>
      <c r="K978">
        <v>0.2323030273292033</v>
      </c>
      <c r="L978">
        <v>0.84583005628630104</v>
      </c>
    </row>
    <row r="979" spans="1:12">
      <c r="A979" t="s">
        <v>317</v>
      </c>
      <c r="B979" t="s">
        <v>505</v>
      </c>
      <c r="C979">
        <v>48489</v>
      </c>
      <c r="D979" t="s">
        <v>164</v>
      </c>
      <c r="E979">
        <v>327</v>
      </c>
      <c r="F979" t="s">
        <v>73</v>
      </c>
      <c r="G979" t="s">
        <v>70</v>
      </c>
      <c r="H979">
        <v>119</v>
      </c>
      <c r="I979">
        <v>1.2547547040289511</v>
      </c>
      <c r="J979">
        <v>1.549470952047516E-2</v>
      </c>
      <c r="K979">
        <v>0.77913841303625186</v>
      </c>
      <c r="L979">
        <v>1.5536221109159629</v>
      </c>
    </row>
    <row r="980" spans="1:12">
      <c r="A980" t="s">
        <v>317</v>
      </c>
      <c r="B980" t="s">
        <v>505</v>
      </c>
      <c r="C980">
        <v>48489</v>
      </c>
      <c r="D980" t="s">
        <v>164</v>
      </c>
      <c r="E980">
        <v>327</v>
      </c>
      <c r="F980" t="s">
        <v>73</v>
      </c>
      <c r="G980" t="s">
        <v>71</v>
      </c>
      <c r="H980">
        <v>119</v>
      </c>
      <c r="I980">
        <v>0.35192069708397289</v>
      </c>
      <c r="J980">
        <v>1.870714967138596E-2</v>
      </c>
      <c r="K980">
        <v>3.3283895260633883E-2</v>
      </c>
      <c r="L980">
        <v>1.096154214965765</v>
      </c>
    </row>
    <row r="981" spans="1:12">
      <c r="A981" t="s">
        <v>317</v>
      </c>
      <c r="B981" t="s">
        <v>505</v>
      </c>
      <c r="C981">
        <v>48489</v>
      </c>
      <c r="D981" t="s">
        <v>164</v>
      </c>
      <c r="E981">
        <v>327</v>
      </c>
      <c r="F981" t="s">
        <v>73</v>
      </c>
      <c r="G981" t="s">
        <v>72</v>
      </c>
      <c r="H981">
        <v>119</v>
      </c>
      <c r="I981">
        <v>0.78656037348535435</v>
      </c>
      <c r="J981">
        <v>1.6473188339117251E-2</v>
      </c>
      <c r="K981">
        <v>0.35301356549946977</v>
      </c>
      <c r="L981">
        <v>1.242958302034419</v>
      </c>
    </row>
    <row r="982" spans="1:12">
      <c r="A982" t="s">
        <v>317</v>
      </c>
      <c r="B982" t="s">
        <v>314</v>
      </c>
      <c r="C982">
        <v>48491</v>
      </c>
      <c r="D982" t="s">
        <v>164</v>
      </c>
      <c r="E982">
        <v>327</v>
      </c>
      <c r="F982" t="s">
        <v>73</v>
      </c>
      <c r="G982" t="s">
        <v>69</v>
      </c>
      <c r="H982">
        <v>21</v>
      </c>
      <c r="I982">
        <v>1.2028712264717969</v>
      </c>
      <c r="J982">
        <v>7.0475098875897341E-2</v>
      </c>
      <c r="K982">
        <v>0.3568398880663754</v>
      </c>
      <c r="L982">
        <v>1.913210810433341</v>
      </c>
    </row>
    <row r="983" spans="1:12">
      <c r="A983" t="s">
        <v>317</v>
      </c>
      <c r="B983" t="s">
        <v>314</v>
      </c>
      <c r="C983">
        <v>48491</v>
      </c>
      <c r="D983" t="s">
        <v>164</v>
      </c>
      <c r="E983">
        <v>327</v>
      </c>
      <c r="F983" t="s">
        <v>73</v>
      </c>
      <c r="G983" t="s">
        <v>70</v>
      </c>
      <c r="H983">
        <v>21</v>
      </c>
      <c r="I983">
        <v>1.5703282912257071</v>
      </c>
      <c r="J983">
        <v>6.796367415280713E-2</v>
      </c>
      <c r="K983">
        <v>1.006461414272724</v>
      </c>
      <c r="L983">
        <v>2.3381132739999728</v>
      </c>
    </row>
    <row r="984" spans="1:12">
      <c r="A984" t="s">
        <v>317</v>
      </c>
      <c r="B984" t="s">
        <v>314</v>
      </c>
      <c r="C984">
        <v>48491</v>
      </c>
      <c r="D984" t="s">
        <v>164</v>
      </c>
      <c r="E984">
        <v>327</v>
      </c>
      <c r="F984" t="s">
        <v>73</v>
      </c>
      <c r="G984" t="s">
        <v>71</v>
      </c>
      <c r="H984">
        <v>321</v>
      </c>
      <c r="I984">
        <v>0.5070607270263493</v>
      </c>
      <c r="J984">
        <v>1.204490245418571E-2</v>
      </c>
      <c r="K984">
        <v>-9.0988461837847954E-3</v>
      </c>
      <c r="L984">
        <v>1.3825028540790989</v>
      </c>
    </row>
    <row r="985" spans="1:12">
      <c r="A985" t="s">
        <v>317</v>
      </c>
      <c r="B985" t="s">
        <v>314</v>
      </c>
      <c r="C985">
        <v>48491</v>
      </c>
      <c r="D985" t="s">
        <v>164</v>
      </c>
      <c r="E985">
        <v>327</v>
      </c>
      <c r="F985" t="s">
        <v>73</v>
      </c>
      <c r="G985" t="s">
        <v>72</v>
      </c>
      <c r="H985">
        <v>321</v>
      </c>
      <c r="I985">
        <v>1.0031408388191649</v>
      </c>
      <c r="J985">
        <v>1.191258815570616E-2</v>
      </c>
      <c r="K985">
        <v>0.58580979561874613</v>
      </c>
      <c r="L985">
        <v>1.7519297118688419</v>
      </c>
    </row>
    <row r="986" spans="1:12">
      <c r="A986" t="s">
        <v>317</v>
      </c>
      <c r="B986" t="s">
        <v>290</v>
      </c>
      <c r="C986">
        <v>48493</v>
      </c>
      <c r="D986" t="s">
        <v>164</v>
      </c>
      <c r="E986">
        <v>327</v>
      </c>
      <c r="F986" t="s">
        <v>73</v>
      </c>
      <c r="G986" t="s">
        <v>69</v>
      </c>
      <c r="H986">
        <v>109</v>
      </c>
      <c r="I986">
        <v>0.48017549735878262</v>
      </c>
      <c r="J986">
        <v>1.120806873742587E-2</v>
      </c>
      <c r="K986">
        <v>3.7158325825912511E-2</v>
      </c>
      <c r="L986">
        <v>0.78506531460015383</v>
      </c>
    </row>
    <row r="987" spans="1:12">
      <c r="A987" t="s">
        <v>317</v>
      </c>
      <c r="B987" t="s">
        <v>290</v>
      </c>
      <c r="C987">
        <v>48493</v>
      </c>
      <c r="D987" t="s">
        <v>164</v>
      </c>
      <c r="E987">
        <v>327</v>
      </c>
      <c r="F987" t="s">
        <v>73</v>
      </c>
      <c r="G987" t="s">
        <v>70</v>
      </c>
      <c r="H987">
        <v>109</v>
      </c>
      <c r="I987">
        <v>1.024696456664159</v>
      </c>
      <c r="J987">
        <v>1.6256221523708939E-2</v>
      </c>
      <c r="K987">
        <v>0.58821858048975584</v>
      </c>
      <c r="L987">
        <v>1.486739151001168</v>
      </c>
    </row>
    <row r="988" spans="1:12">
      <c r="A988" t="s">
        <v>317</v>
      </c>
      <c r="B988" t="s">
        <v>290</v>
      </c>
      <c r="C988">
        <v>48493</v>
      </c>
      <c r="D988" t="s">
        <v>164</v>
      </c>
      <c r="E988">
        <v>327</v>
      </c>
      <c r="F988" t="s">
        <v>73</v>
      </c>
      <c r="G988" t="s">
        <v>71</v>
      </c>
      <c r="H988">
        <v>68</v>
      </c>
      <c r="I988">
        <v>0.51628953955880696</v>
      </c>
      <c r="J988">
        <v>3.7485570481665002E-2</v>
      </c>
      <c r="K988">
        <v>-6.408788317616525E-4</v>
      </c>
      <c r="L988">
        <v>1.385303697875184</v>
      </c>
    </row>
    <row r="989" spans="1:12">
      <c r="A989" t="s">
        <v>317</v>
      </c>
      <c r="B989" t="s">
        <v>290</v>
      </c>
      <c r="C989">
        <v>48493</v>
      </c>
      <c r="D989" t="s">
        <v>164</v>
      </c>
      <c r="E989">
        <v>327</v>
      </c>
      <c r="F989" t="s">
        <v>73</v>
      </c>
      <c r="G989" t="s">
        <v>72</v>
      </c>
      <c r="H989">
        <v>68</v>
      </c>
      <c r="I989">
        <v>0.84169344253387368</v>
      </c>
      <c r="J989">
        <v>2.1233006895140079E-2</v>
      </c>
      <c r="K989">
        <v>0.42285038319050061</v>
      </c>
      <c r="L989">
        <v>1.2562473168784309</v>
      </c>
    </row>
    <row r="990" spans="1:12">
      <c r="A990" t="s">
        <v>317</v>
      </c>
      <c r="B990" t="s">
        <v>506</v>
      </c>
      <c r="C990">
        <v>48495</v>
      </c>
      <c r="D990" t="s">
        <v>164</v>
      </c>
      <c r="E990">
        <v>327</v>
      </c>
      <c r="F990" t="s">
        <v>73</v>
      </c>
      <c r="G990" t="s">
        <v>69</v>
      </c>
      <c r="H990">
        <v>389</v>
      </c>
      <c r="I990">
        <v>7.2571673675983966E-2</v>
      </c>
      <c r="J990">
        <v>1.041450242852273E-2</v>
      </c>
      <c r="K990">
        <v>-0.47387051952822062</v>
      </c>
      <c r="L990">
        <v>0.84357430149112533</v>
      </c>
    </row>
    <row r="991" spans="1:12">
      <c r="A991" t="s">
        <v>317</v>
      </c>
      <c r="B991" t="s">
        <v>506</v>
      </c>
      <c r="C991">
        <v>48495</v>
      </c>
      <c r="D991" t="s">
        <v>164</v>
      </c>
      <c r="E991">
        <v>327</v>
      </c>
      <c r="F991" t="s">
        <v>73</v>
      </c>
      <c r="G991" t="s">
        <v>70</v>
      </c>
      <c r="H991">
        <v>389</v>
      </c>
      <c r="I991">
        <v>0.2048297836743834</v>
      </c>
      <c r="J991">
        <v>1.2891364336792039E-2</v>
      </c>
      <c r="K991">
        <v>-0.47486673704109023</v>
      </c>
      <c r="L991">
        <v>1.0487770549953279</v>
      </c>
    </row>
    <row r="992" spans="1:12">
      <c r="A992" t="s">
        <v>317</v>
      </c>
      <c r="B992" t="s">
        <v>506</v>
      </c>
      <c r="C992">
        <v>48495</v>
      </c>
      <c r="D992" t="s">
        <v>164</v>
      </c>
      <c r="E992">
        <v>327</v>
      </c>
      <c r="F992" t="s">
        <v>73</v>
      </c>
      <c r="G992" t="s">
        <v>71</v>
      </c>
      <c r="H992">
        <v>138</v>
      </c>
      <c r="I992">
        <v>0.30720874110663687</v>
      </c>
      <c r="J992">
        <v>2.0315021763838079E-2</v>
      </c>
      <c r="K992">
        <v>-0.12740918794132189</v>
      </c>
      <c r="L992">
        <v>1.370893344640572</v>
      </c>
    </row>
    <row r="993" spans="1:12">
      <c r="A993" t="s">
        <v>317</v>
      </c>
      <c r="B993" t="s">
        <v>506</v>
      </c>
      <c r="C993">
        <v>48495</v>
      </c>
      <c r="D993" t="s">
        <v>164</v>
      </c>
      <c r="E993">
        <v>327</v>
      </c>
      <c r="F993" t="s">
        <v>73</v>
      </c>
      <c r="G993" t="s">
        <v>72</v>
      </c>
      <c r="H993">
        <v>138</v>
      </c>
      <c r="I993">
        <v>0.48413088563847761</v>
      </c>
      <c r="J993">
        <v>3.0062139885274231E-2</v>
      </c>
      <c r="K993">
        <v>5.8517725312863388E-2</v>
      </c>
      <c r="L993">
        <v>1.8349651820306101</v>
      </c>
    </row>
    <row r="994" spans="1:12">
      <c r="A994" t="s">
        <v>317</v>
      </c>
      <c r="B994" t="s">
        <v>507</v>
      </c>
      <c r="C994">
        <v>48497</v>
      </c>
      <c r="D994" t="s">
        <v>164</v>
      </c>
      <c r="E994">
        <v>327</v>
      </c>
      <c r="F994" t="s">
        <v>73</v>
      </c>
      <c r="G994" t="s">
        <v>69</v>
      </c>
      <c r="H994">
        <v>21</v>
      </c>
      <c r="I994">
        <v>1.2028712264717969</v>
      </c>
      <c r="J994">
        <v>7.0475098875897341E-2</v>
      </c>
      <c r="K994">
        <v>0.3568398880663754</v>
      </c>
      <c r="L994">
        <v>1.913210810433341</v>
      </c>
    </row>
    <row r="995" spans="1:12">
      <c r="A995" t="s">
        <v>317</v>
      </c>
      <c r="B995" t="s">
        <v>507</v>
      </c>
      <c r="C995">
        <v>48497</v>
      </c>
      <c r="D995" t="s">
        <v>164</v>
      </c>
      <c r="E995">
        <v>327</v>
      </c>
      <c r="F995" t="s">
        <v>73</v>
      </c>
      <c r="G995" t="s">
        <v>70</v>
      </c>
      <c r="H995">
        <v>21</v>
      </c>
      <c r="I995">
        <v>1.5703282912257071</v>
      </c>
      <c r="J995">
        <v>6.796367415280713E-2</v>
      </c>
      <c r="K995">
        <v>1.006461414272724</v>
      </c>
      <c r="L995">
        <v>2.3381132739999728</v>
      </c>
    </row>
    <row r="996" spans="1:12">
      <c r="A996" t="s">
        <v>317</v>
      </c>
      <c r="B996" t="s">
        <v>507</v>
      </c>
      <c r="C996">
        <v>48497</v>
      </c>
      <c r="D996" t="s">
        <v>164</v>
      </c>
      <c r="E996">
        <v>327</v>
      </c>
      <c r="F996" t="s">
        <v>73</v>
      </c>
      <c r="G996" t="s">
        <v>71</v>
      </c>
      <c r="H996">
        <v>46</v>
      </c>
      <c r="I996">
        <v>0.30639313629498521</v>
      </c>
      <c r="J996">
        <v>2.59639421801903E-2</v>
      </c>
      <c r="K996">
        <v>3.8050050995399237E-2</v>
      </c>
      <c r="L996">
        <v>0.85945373479339371</v>
      </c>
    </row>
    <row r="997" spans="1:12">
      <c r="A997" t="s">
        <v>317</v>
      </c>
      <c r="B997" t="s">
        <v>507</v>
      </c>
      <c r="C997">
        <v>48497</v>
      </c>
      <c r="D997" t="s">
        <v>164</v>
      </c>
      <c r="E997">
        <v>327</v>
      </c>
      <c r="F997" t="s">
        <v>73</v>
      </c>
      <c r="G997" t="s">
        <v>72</v>
      </c>
      <c r="H997">
        <v>46</v>
      </c>
      <c r="I997">
        <v>0.8136444904183936</v>
      </c>
      <c r="J997">
        <v>3.1576418113487277E-2</v>
      </c>
      <c r="K997">
        <v>0.52483877630838183</v>
      </c>
      <c r="L997">
        <v>1.4148332151119929</v>
      </c>
    </row>
    <row r="998" spans="1:12">
      <c r="A998" t="s">
        <v>317</v>
      </c>
      <c r="B998" t="s">
        <v>508</v>
      </c>
      <c r="C998">
        <v>48499</v>
      </c>
      <c r="D998" t="s">
        <v>164</v>
      </c>
      <c r="E998">
        <v>327</v>
      </c>
      <c r="F998" t="s">
        <v>73</v>
      </c>
      <c r="G998" t="s">
        <v>69</v>
      </c>
      <c r="H998">
        <v>385</v>
      </c>
      <c r="I998">
        <v>0.92735486279728208</v>
      </c>
      <c r="J998">
        <v>1.219984354512431E-2</v>
      </c>
      <c r="K998">
        <v>0.44460568252012178</v>
      </c>
      <c r="L998">
        <v>1.659308148801504</v>
      </c>
    </row>
    <row r="999" spans="1:12">
      <c r="A999" t="s">
        <v>317</v>
      </c>
      <c r="B999" t="s">
        <v>508</v>
      </c>
      <c r="C999">
        <v>48499</v>
      </c>
      <c r="D999" t="s">
        <v>164</v>
      </c>
      <c r="E999">
        <v>327</v>
      </c>
      <c r="F999" t="s">
        <v>73</v>
      </c>
      <c r="G999" t="s">
        <v>70</v>
      </c>
      <c r="H999">
        <v>385</v>
      </c>
      <c r="I999">
        <v>1.4971805721239519</v>
      </c>
      <c r="J999">
        <v>8.6440796596808835E-3</v>
      </c>
      <c r="K999">
        <v>0.89073431730731656</v>
      </c>
      <c r="L999">
        <v>2.209610107884413</v>
      </c>
    </row>
    <row r="1000" spans="1:12">
      <c r="A1000" t="s">
        <v>317</v>
      </c>
      <c r="B1000" t="s">
        <v>508</v>
      </c>
      <c r="C1000">
        <v>48499</v>
      </c>
      <c r="D1000" t="s">
        <v>164</v>
      </c>
      <c r="E1000">
        <v>327</v>
      </c>
      <c r="F1000" t="s">
        <v>73</v>
      </c>
      <c r="G1000" t="s">
        <v>71</v>
      </c>
      <c r="H1000">
        <v>615</v>
      </c>
      <c r="I1000">
        <v>0.53872673856175868</v>
      </c>
      <c r="J1000">
        <v>1.0877365517290931E-2</v>
      </c>
      <c r="K1000">
        <v>-0.1235751503641989</v>
      </c>
      <c r="L1000">
        <v>1.9478451720911221</v>
      </c>
    </row>
    <row r="1001" spans="1:12">
      <c r="A1001" t="s">
        <v>317</v>
      </c>
      <c r="B1001" t="s">
        <v>508</v>
      </c>
      <c r="C1001">
        <v>48499</v>
      </c>
      <c r="D1001" t="s">
        <v>164</v>
      </c>
      <c r="E1001">
        <v>327</v>
      </c>
      <c r="F1001" t="s">
        <v>73</v>
      </c>
      <c r="G1001" t="s">
        <v>72</v>
      </c>
      <c r="H1001">
        <v>615</v>
      </c>
      <c r="I1001">
        <v>1.0762860990778189</v>
      </c>
      <c r="J1001">
        <v>1.024740910346574E-2</v>
      </c>
      <c r="K1001">
        <v>0.58495682710647545</v>
      </c>
      <c r="L1001">
        <v>2.6388210611843048</v>
      </c>
    </row>
    <row r="1002" spans="1:12">
      <c r="A1002" t="s">
        <v>317</v>
      </c>
      <c r="B1002" t="s">
        <v>509</v>
      </c>
      <c r="C1002">
        <v>48501</v>
      </c>
      <c r="D1002" t="s">
        <v>164</v>
      </c>
      <c r="E1002">
        <v>327</v>
      </c>
      <c r="F1002" t="s">
        <v>73</v>
      </c>
      <c r="G1002" t="s">
        <v>69</v>
      </c>
      <c r="H1002">
        <v>195</v>
      </c>
      <c r="I1002">
        <v>0.37422898384814102</v>
      </c>
      <c r="J1002">
        <v>5.9469967657121026E-3</v>
      </c>
      <c r="K1002">
        <v>0.14106576448854441</v>
      </c>
      <c r="L1002">
        <v>0.69766760043726073</v>
      </c>
    </row>
    <row r="1003" spans="1:12">
      <c r="A1003" t="s">
        <v>317</v>
      </c>
      <c r="B1003" t="s">
        <v>509</v>
      </c>
      <c r="C1003">
        <v>48501</v>
      </c>
      <c r="D1003" t="s">
        <v>164</v>
      </c>
      <c r="E1003">
        <v>327</v>
      </c>
      <c r="F1003" t="s">
        <v>73</v>
      </c>
      <c r="G1003" t="s">
        <v>70</v>
      </c>
      <c r="H1003">
        <v>195</v>
      </c>
      <c r="I1003">
        <v>0.71474010176245384</v>
      </c>
      <c r="J1003">
        <v>7.6528002189304584E-3</v>
      </c>
      <c r="K1003">
        <v>0.40695537600120979</v>
      </c>
      <c r="L1003">
        <v>1.088855515064711</v>
      </c>
    </row>
    <row r="1004" spans="1:12">
      <c r="A1004" t="s">
        <v>317</v>
      </c>
      <c r="B1004" t="s">
        <v>509</v>
      </c>
      <c r="C1004">
        <v>48501</v>
      </c>
      <c r="D1004" t="s">
        <v>164</v>
      </c>
      <c r="E1004">
        <v>327</v>
      </c>
      <c r="F1004" t="s">
        <v>73</v>
      </c>
      <c r="G1004" t="s">
        <v>71</v>
      </c>
      <c r="H1004">
        <v>190</v>
      </c>
      <c r="I1004">
        <v>0.34724154877535168</v>
      </c>
      <c r="J1004">
        <v>1.8493527781304059E-2</v>
      </c>
      <c r="K1004">
        <v>-4.8621539075525189E-2</v>
      </c>
      <c r="L1004">
        <v>1.1806377439511631</v>
      </c>
    </row>
    <row r="1005" spans="1:12">
      <c r="A1005" t="s">
        <v>317</v>
      </c>
      <c r="B1005" t="s">
        <v>509</v>
      </c>
      <c r="C1005">
        <v>48501</v>
      </c>
      <c r="D1005" t="s">
        <v>164</v>
      </c>
      <c r="E1005">
        <v>327</v>
      </c>
      <c r="F1005" t="s">
        <v>73</v>
      </c>
      <c r="G1005" t="s">
        <v>72</v>
      </c>
      <c r="H1005">
        <v>190</v>
      </c>
      <c r="I1005">
        <v>0.46221373107610819</v>
      </c>
      <c r="J1005">
        <v>1.198588796891684E-2</v>
      </c>
      <c r="K1005">
        <v>0.26024746631079398</v>
      </c>
      <c r="L1005">
        <v>1.022195420159989</v>
      </c>
    </row>
    <row r="1006" spans="1:12">
      <c r="A1006" t="s">
        <v>317</v>
      </c>
      <c r="B1006" t="s">
        <v>510</v>
      </c>
      <c r="C1006">
        <v>48503</v>
      </c>
      <c r="D1006" t="s">
        <v>164</v>
      </c>
      <c r="E1006">
        <v>327</v>
      </c>
      <c r="F1006" t="s">
        <v>73</v>
      </c>
      <c r="G1006" t="s">
        <v>69</v>
      </c>
      <c r="H1006">
        <v>1435</v>
      </c>
      <c r="I1006">
        <v>0.64761051372504108</v>
      </c>
      <c r="J1006">
        <v>7.4008763260709444E-3</v>
      </c>
      <c r="K1006">
        <v>1.0815872011384731E-2</v>
      </c>
      <c r="L1006">
        <v>1.5299790394740711</v>
      </c>
    </row>
    <row r="1007" spans="1:12">
      <c r="A1007" t="s">
        <v>317</v>
      </c>
      <c r="B1007" t="s">
        <v>510</v>
      </c>
      <c r="C1007">
        <v>48503</v>
      </c>
      <c r="D1007" t="s">
        <v>164</v>
      </c>
      <c r="E1007">
        <v>327</v>
      </c>
      <c r="F1007" t="s">
        <v>73</v>
      </c>
      <c r="G1007" t="s">
        <v>70</v>
      </c>
      <c r="H1007">
        <v>1435</v>
      </c>
      <c r="I1007">
        <v>1.0898423930420871</v>
      </c>
      <c r="J1007">
        <v>8.7428103354156364E-3</v>
      </c>
      <c r="K1007">
        <v>0.25182988921271732</v>
      </c>
      <c r="L1007">
        <v>1.9752034105294121</v>
      </c>
    </row>
    <row r="1008" spans="1:12">
      <c r="A1008" t="s">
        <v>317</v>
      </c>
      <c r="B1008" t="s">
        <v>510</v>
      </c>
      <c r="C1008">
        <v>48503</v>
      </c>
      <c r="D1008" t="s">
        <v>164</v>
      </c>
      <c r="E1008">
        <v>327</v>
      </c>
      <c r="F1008" t="s">
        <v>73</v>
      </c>
      <c r="G1008" t="s">
        <v>71</v>
      </c>
      <c r="H1008">
        <v>61</v>
      </c>
      <c r="I1008">
        <v>0.22672755591152841</v>
      </c>
      <c r="J1008">
        <v>1.712000319426327E-2</v>
      </c>
      <c r="K1008">
        <v>2.1664943206372779E-2</v>
      </c>
      <c r="L1008">
        <v>0.70637244324896498</v>
      </c>
    </row>
    <row r="1009" spans="1:12">
      <c r="A1009" t="s">
        <v>317</v>
      </c>
      <c r="B1009" t="s">
        <v>510</v>
      </c>
      <c r="C1009">
        <v>48503</v>
      </c>
      <c r="D1009" t="s">
        <v>164</v>
      </c>
      <c r="E1009">
        <v>327</v>
      </c>
      <c r="F1009" t="s">
        <v>73</v>
      </c>
      <c r="G1009" t="s">
        <v>72</v>
      </c>
      <c r="H1009">
        <v>61</v>
      </c>
      <c r="I1009">
        <v>0.759763640057877</v>
      </c>
      <c r="J1009">
        <v>2.019054273909612E-2</v>
      </c>
      <c r="K1009">
        <v>0.52933077664475348</v>
      </c>
      <c r="L1009">
        <v>1.1908583435387881</v>
      </c>
    </row>
    <row r="1010" spans="1:12">
      <c r="A1010" t="s">
        <v>317</v>
      </c>
      <c r="B1010" t="s">
        <v>511</v>
      </c>
      <c r="C1010">
        <v>48505</v>
      </c>
      <c r="D1010" t="s">
        <v>164</v>
      </c>
      <c r="E1010">
        <v>327</v>
      </c>
      <c r="F1010" t="s">
        <v>73</v>
      </c>
      <c r="G1010" t="s">
        <v>69</v>
      </c>
      <c r="H1010">
        <v>249</v>
      </c>
      <c r="I1010">
        <v>0.50163180472234614</v>
      </c>
      <c r="J1010">
        <v>8.2902843327691648E-3</v>
      </c>
      <c r="K1010">
        <v>3.7158325825912511E-2</v>
      </c>
      <c r="L1010">
        <v>0.84583005628630104</v>
      </c>
    </row>
    <row r="1011" spans="1:12">
      <c r="A1011" t="s">
        <v>317</v>
      </c>
      <c r="B1011" t="s">
        <v>511</v>
      </c>
      <c r="C1011">
        <v>48505</v>
      </c>
      <c r="D1011" t="s">
        <v>164</v>
      </c>
      <c r="E1011">
        <v>327</v>
      </c>
      <c r="F1011" t="s">
        <v>73</v>
      </c>
      <c r="G1011" t="s">
        <v>70</v>
      </c>
      <c r="H1011">
        <v>249</v>
      </c>
      <c r="I1011">
        <v>1.1311172298420651</v>
      </c>
      <c r="J1011">
        <v>1.4493539123830321E-2</v>
      </c>
      <c r="K1011">
        <v>0.58821858048975584</v>
      </c>
      <c r="L1011">
        <v>1.5536221109159629</v>
      </c>
    </row>
    <row r="1012" spans="1:12">
      <c r="A1012" t="s">
        <v>317</v>
      </c>
      <c r="B1012" t="s">
        <v>511</v>
      </c>
      <c r="C1012">
        <v>48505</v>
      </c>
      <c r="D1012" t="s">
        <v>164</v>
      </c>
      <c r="E1012">
        <v>327</v>
      </c>
      <c r="F1012" t="s">
        <v>73</v>
      </c>
      <c r="G1012" t="s">
        <v>71</v>
      </c>
      <c r="H1012">
        <v>334</v>
      </c>
      <c r="I1012">
        <v>0.37795913740662851</v>
      </c>
      <c r="J1012">
        <v>1.3624813064122471E-2</v>
      </c>
      <c r="K1012">
        <v>-0.1163291864006188</v>
      </c>
      <c r="L1012">
        <v>1.385303697875184</v>
      </c>
    </row>
    <row r="1013" spans="1:12">
      <c r="A1013" t="s">
        <v>317</v>
      </c>
      <c r="B1013" t="s">
        <v>511</v>
      </c>
      <c r="C1013">
        <v>48505</v>
      </c>
      <c r="D1013" t="s">
        <v>164</v>
      </c>
      <c r="E1013">
        <v>327</v>
      </c>
      <c r="F1013" t="s">
        <v>73</v>
      </c>
      <c r="G1013" t="s">
        <v>72</v>
      </c>
      <c r="H1013">
        <v>334</v>
      </c>
      <c r="I1013">
        <v>0.79233482435605984</v>
      </c>
      <c r="J1013">
        <v>9.775372203908804E-3</v>
      </c>
      <c r="K1013">
        <v>0.35301356549946977</v>
      </c>
      <c r="L1013">
        <v>1.3477575371624551</v>
      </c>
    </row>
    <row r="1014" spans="1:12">
      <c r="A1014" t="s">
        <v>317</v>
      </c>
      <c r="B1014" t="s">
        <v>512</v>
      </c>
      <c r="C1014">
        <v>48507</v>
      </c>
      <c r="D1014" t="s">
        <v>164</v>
      </c>
      <c r="E1014">
        <v>327</v>
      </c>
      <c r="F1014" t="s">
        <v>73</v>
      </c>
      <c r="G1014" t="s">
        <v>69</v>
      </c>
      <c r="H1014">
        <v>109</v>
      </c>
      <c r="I1014">
        <v>0.48017549735878262</v>
      </c>
      <c r="J1014">
        <v>1.120806873742587E-2</v>
      </c>
      <c r="K1014">
        <v>3.7158325825912511E-2</v>
      </c>
      <c r="L1014">
        <v>0.78506531460015383</v>
      </c>
    </row>
    <row r="1015" spans="1:12">
      <c r="A1015" t="s">
        <v>317</v>
      </c>
      <c r="B1015" t="s">
        <v>512</v>
      </c>
      <c r="C1015">
        <v>48507</v>
      </c>
      <c r="D1015" t="s">
        <v>164</v>
      </c>
      <c r="E1015">
        <v>327</v>
      </c>
      <c r="F1015" t="s">
        <v>73</v>
      </c>
      <c r="G1015" t="s">
        <v>70</v>
      </c>
      <c r="H1015">
        <v>109</v>
      </c>
      <c r="I1015">
        <v>1.024696456664159</v>
      </c>
      <c r="J1015">
        <v>1.6256221523708939E-2</v>
      </c>
      <c r="K1015">
        <v>0.58821858048975584</v>
      </c>
      <c r="L1015">
        <v>1.486739151001168</v>
      </c>
    </row>
    <row r="1016" spans="1:12">
      <c r="A1016" t="s">
        <v>317</v>
      </c>
      <c r="B1016" t="s">
        <v>512</v>
      </c>
      <c r="C1016">
        <v>48507</v>
      </c>
      <c r="D1016" t="s">
        <v>164</v>
      </c>
      <c r="E1016">
        <v>327</v>
      </c>
      <c r="F1016" t="s">
        <v>73</v>
      </c>
      <c r="G1016" t="s">
        <v>71</v>
      </c>
      <c r="H1016">
        <v>68</v>
      </c>
      <c r="I1016">
        <v>0.51628953955880696</v>
      </c>
      <c r="J1016">
        <v>3.7485570481665002E-2</v>
      </c>
      <c r="K1016">
        <v>-6.408788317616525E-4</v>
      </c>
      <c r="L1016">
        <v>1.385303697875184</v>
      </c>
    </row>
    <row r="1017" spans="1:12">
      <c r="A1017" t="s">
        <v>317</v>
      </c>
      <c r="B1017" t="s">
        <v>512</v>
      </c>
      <c r="C1017">
        <v>48507</v>
      </c>
      <c r="D1017" t="s">
        <v>164</v>
      </c>
      <c r="E1017">
        <v>327</v>
      </c>
      <c r="F1017" t="s">
        <v>73</v>
      </c>
      <c r="G1017" t="s">
        <v>72</v>
      </c>
      <c r="H1017">
        <v>68</v>
      </c>
      <c r="I1017">
        <v>0.84169344253387368</v>
      </c>
      <c r="J1017">
        <v>2.1233006895140079E-2</v>
      </c>
      <c r="K1017">
        <v>0.42285038319050061</v>
      </c>
      <c r="L1017">
        <v>1.2562473168784309</v>
      </c>
    </row>
    <row r="1018" spans="1:12">
      <c r="A1018" t="s">
        <v>317</v>
      </c>
      <c r="B1018" t="s">
        <v>306</v>
      </c>
      <c r="C1018">
        <v>48001</v>
      </c>
      <c r="D1018" t="s">
        <v>135</v>
      </c>
      <c r="E1018">
        <v>340</v>
      </c>
      <c r="F1018" t="s">
        <v>75</v>
      </c>
      <c r="G1018" t="s">
        <v>76</v>
      </c>
      <c r="H1018">
        <v>385</v>
      </c>
      <c r="I1018">
        <v>0.91001391946697396</v>
      </c>
      <c r="J1018">
        <v>2.6472917666060799E-2</v>
      </c>
      <c r="K1018">
        <v>-3.0638636008281771E-2</v>
      </c>
      <c r="L1018">
        <v>2.087745747220874</v>
      </c>
    </row>
    <row r="1019" spans="1:12">
      <c r="A1019" t="s">
        <v>317</v>
      </c>
      <c r="B1019" t="s">
        <v>306</v>
      </c>
      <c r="C1019">
        <v>48001</v>
      </c>
      <c r="D1019" t="s">
        <v>135</v>
      </c>
      <c r="E1019">
        <v>340</v>
      </c>
      <c r="F1019" t="s">
        <v>75</v>
      </c>
      <c r="G1019" t="s">
        <v>77</v>
      </c>
      <c r="H1019">
        <v>385</v>
      </c>
      <c r="I1019">
        <v>0.94631599599383132</v>
      </c>
      <c r="J1019">
        <v>1.524687456088834E-2</v>
      </c>
      <c r="K1019">
        <v>2.8825912307132839E-3</v>
      </c>
      <c r="L1019">
        <v>1.698715518721547</v>
      </c>
    </row>
    <row r="1020" spans="1:12">
      <c r="A1020" t="s">
        <v>317</v>
      </c>
      <c r="B1020" t="s">
        <v>306</v>
      </c>
      <c r="C1020">
        <v>48001</v>
      </c>
      <c r="D1020" t="s">
        <v>135</v>
      </c>
      <c r="E1020">
        <v>340</v>
      </c>
      <c r="F1020" t="s">
        <v>75</v>
      </c>
      <c r="G1020" t="s">
        <v>78</v>
      </c>
      <c r="H1020">
        <v>613</v>
      </c>
      <c r="I1020">
        <v>0.72984543187217421</v>
      </c>
      <c r="J1020">
        <v>1.336315119516474E-2</v>
      </c>
      <c r="K1020">
        <v>-0.11514536438751399</v>
      </c>
      <c r="L1020">
        <v>1.977532716254599</v>
      </c>
    </row>
    <row r="1021" spans="1:12">
      <c r="A1021" t="s">
        <v>317</v>
      </c>
      <c r="B1021" t="s">
        <v>306</v>
      </c>
      <c r="C1021">
        <v>48001</v>
      </c>
      <c r="D1021" t="s">
        <v>135</v>
      </c>
      <c r="E1021">
        <v>340</v>
      </c>
      <c r="F1021" t="s">
        <v>75</v>
      </c>
      <c r="G1021" t="s">
        <v>79</v>
      </c>
      <c r="H1021">
        <v>615</v>
      </c>
      <c r="I1021">
        <v>0.75965927340890593</v>
      </c>
      <c r="J1021">
        <v>1.9503353812222339E-2</v>
      </c>
      <c r="K1021">
        <v>-4.2538851409136609E-2</v>
      </c>
      <c r="L1021">
        <v>2.6598036713554079</v>
      </c>
    </row>
    <row r="1022" spans="1:12">
      <c r="A1022" t="s">
        <v>317</v>
      </c>
      <c r="B1022" t="s">
        <v>306</v>
      </c>
      <c r="C1022">
        <v>48001</v>
      </c>
      <c r="D1022" t="s">
        <v>135</v>
      </c>
      <c r="E1022">
        <v>340</v>
      </c>
      <c r="F1022" t="s">
        <v>75</v>
      </c>
      <c r="G1022" t="s">
        <v>80</v>
      </c>
      <c r="H1022">
        <v>385</v>
      </c>
      <c r="I1022">
        <v>0.4133720514728913</v>
      </c>
      <c r="J1022">
        <v>1.7253106778067299E-2</v>
      </c>
      <c r="K1022">
        <v>-4.2665271630145447E-2</v>
      </c>
      <c r="L1022">
        <v>1.39429762092215</v>
      </c>
    </row>
    <row r="1023" spans="1:12">
      <c r="A1023" t="s">
        <v>317</v>
      </c>
      <c r="B1023" t="s">
        <v>306</v>
      </c>
      <c r="C1023">
        <v>48001</v>
      </c>
      <c r="D1023" t="s">
        <v>135</v>
      </c>
      <c r="E1023">
        <v>340</v>
      </c>
      <c r="F1023" t="s">
        <v>75</v>
      </c>
      <c r="G1023" t="s">
        <v>81</v>
      </c>
      <c r="H1023">
        <v>385</v>
      </c>
      <c r="I1023">
        <v>0.37238257247131801</v>
      </c>
      <c r="J1023">
        <v>1.0835304703549519E-2</v>
      </c>
      <c r="K1023">
        <v>2.8825912307132839E-3</v>
      </c>
      <c r="L1023">
        <v>1.0199343617707239</v>
      </c>
    </row>
    <row r="1024" spans="1:12">
      <c r="A1024" t="s">
        <v>317</v>
      </c>
      <c r="B1024" t="s">
        <v>306</v>
      </c>
      <c r="C1024">
        <v>48001</v>
      </c>
      <c r="D1024" t="s">
        <v>135</v>
      </c>
      <c r="E1024">
        <v>340</v>
      </c>
      <c r="F1024" t="s">
        <v>75</v>
      </c>
      <c r="G1024" t="s">
        <v>82</v>
      </c>
      <c r="H1024">
        <v>613</v>
      </c>
      <c r="I1024">
        <v>0.36078593286063387</v>
      </c>
      <c r="J1024">
        <v>9.3951014914537122E-3</v>
      </c>
      <c r="K1024">
        <v>-5.5210562053024902E-2</v>
      </c>
      <c r="L1024">
        <v>1.4819196336965761</v>
      </c>
    </row>
    <row r="1025" spans="1:12">
      <c r="A1025" t="s">
        <v>317</v>
      </c>
      <c r="B1025" t="s">
        <v>306</v>
      </c>
      <c r="C1025">
        <v>48001</v>
      </c>
      <c r="D1025" t="s">
        <v>135</v>
      </c>
      <c r="E1025">
        <v>340</v>
      </c>
      <c r="F1025" t="s">
        <v>75</v>
      </c>
      <c r="G1025" t="s">
        <v>83</v>
      </c>
      <c r="H1025">
        <v>615</v>
      </c>
      <c r="I1025">
        <v>0.41519273917216548</v>
      </c>
      <c r="J1025">
        <v>1.230087848609515E-2</v>
      </c>
      <c r="K1025">
        <v>-4.2538851409136609E-2</v>
      </c>
      <c r="L1025">
        <v>1.925232112039841</v>
      </c>
    </row>
    <row r="1026" spans="1:12">
      <c r="A1026" t="s">
        <v>317</v>
      </c>
      <c r="B1026" t="s">
        <v>318</v>
      </c>
      <c r="C1026">
        <v>48003</v>
      </c>
      <c r="D1026" t="s">
        <v>135</v>
      </c>
      <c r="E1026">
        <v>340</v>
      </c>
      <c r="F1026" t="s">
        <v>75</v>
      </c>
      <c r="G1026" t="s">
        <v>76</v>
      </c>
      <c r="H1026">
        <v>20</v>
      </c>
      <c r="I1026">
        <v>0.26157281846362412</v>
      </c>
      <c r="J1026">
        <v>9.0810085301832169E-2</v>
      </c>
      <c r="K1026">
        <v>-2.8015755545645681E-2</v>
      </c>
      <c r="L1026">
        <v>1.8254571900160479</v>
      </c>
    </row>
    <row r="1027" spans="1:12">
      <c r="A1027" t="s">
        <v>317</v>
      </c>
      <c r="B1027" t="s">
        <v>318</v>
      </c>
      <c r="C1027">
        <v>48003</v>
      </c>
      <c r="D1027" t="s">
        <v>135</v>
      </c>
      <c r="E1027">
        <v>340</v>
      </c>
      <c r="F1027" t="s">
        <v>75</v>
      </c>
      <c r="G1027" t="s">
        <v>77</v>
      </c>
      <c r="H1027">
        <v>20</v>
      </c>
      <c r="I1027">
        <v>0.22842793814107051</v>
      </c>
      <c r="J1027">
        <v>6.8268665279501609E-2</v>
      </c>
      <c r="K1027">
        <v>-8.0141841955713056E-2</v>
      </c>
      <c r="L1027">
        <v>1.2593068622768979</v>
      </c>
    </row>
    <row r="1028" spans="1:12">
      <c r="A1028" t="s">
        <v>317</v>
      </c>
      <c r="B1028" t="s">
        <v>318</v>
      </c>
      <c r="C1028">
        <v>48003</v>
      </c>
      <c r="D1028" t="s">
        <v>135</v>
      </c>
      <c r="E1028">
        <v>340</v>
      </c>
      <c r="F1028" t="s">
        <v>75</v>
      </c>
      <c r="G1028" t="s">
        <v>78</v>
      </c>
      <c r="H1028">
        <v>2225</v>
      </c>
      <c r="I1028">
        <v>0.15154489885435041</v>
      </c>
      <c r="J1028">
        <v>4.7844816009244362E-3</v>
      </c>
      <c r="K1028">
        <v>-0.22377169437624159</v>
      </c>
      <c r="L1028">
        <v>1.1863799535337809</v>
      </c>
    </row>
    <row r="1029" spans="1:12">
      <c r="A1029" t="s">
        <v>317</v>
      </c>
      <c r="B1029" t="s">
        <v>318</v>
      </c>
      <c r="C1029">
        <v>48003</v>
      </c>
      <c r="D1029" t="s">
        <v>135</v>
      </c>
      <c r="E1029">
        <v>340</v>
      </c>
      <c r="F1029" t="s">
        <v>75</v>
      </c>
      <c r="G1029" t="s">
        <v>79</v>
      </c>
      <c r="H1029">
        <v>2225</v>
      </c>
      <c r="I1029">
        <v>0.12998328870859971</v>
      </c>
      <c r="J1029">
        <v>5.0244837945532016E-3</v>
      </c>
      <c r="K1029">
        <v>-0.31382936001505313</v>
      </c>
      <c r="L1029">
        <v>1.6726534383001841</v>
      </c>
    </row>
    <row r="1030" spans="1:12">
      <c r="A1030" t="s">
        <v>317</v>
      </c>
      <c r="B1030" t="s">
        <v>318</v>
      </c>
      <c r="C1030">
        <v>48003</v>
      </c>
      <c r="D1030" t="s">
        <v>135</v>
      </c>
      <c r="E1030">
        <v>340</v>
      </c>
      <c r="F1030" t="s">
        <v>75</v>
      </c>
      <c r="G1030" t="s">
        <v>80</v>
      </c>
      <c r="H1030">
        <v>20</v>
      </c>
      <c r="I1030">
        <v>1.005366376428561E-2</v>
      </c>
      <c r="J1030">
        <v>7.7665692563859204E-3</v>
      </c>
      <c r="K1030">
        <v>-3.1332713129984847E-2</v>
      </c>
      <c r="L1030">
        <v>8.064109330963927E-2</v>
      </c>
    </row>
    <row r="1031" spans="1:12">
      <c r="A1031" t="s">
        <v>317</v>
      </c>
      <c r="B1031" t="s">
        <v>318</v>
      </c>
      <c r="C1031">
        <v>48003</v>
      </c>
      <c r="D1031" t="s">
        <v>135</v>
      </c>
      <c r="E1031">
        <v>340</v>
      </c>
      <c r="F1031" t="s">
        <v>75</v>
      </c>
      <c r="G1031" t="s">
        <v>81</v>
      </c>
      <c r="H1031">
        <v>20</v>
      </c>
      <c r="I1031">
        <v>1.177342235723757E-2</v>
      </c>
      <c r="J1031">
        <v>8.2993398918403179E-3</v>
      </c>
      <c r="K1031">
        <v>-3.5387626314787979E-2</v>
      </c>
      <c r="L1031">
        <v>9.6431727985379426E-2</v>
      </c>
    </row>
    <row r="1032" spans="1:12">
      <c r="A1032" t="s">
        <v>317</v>
      </c>
      <c r="B1032" t="s">
        <v>318</v>
      </c>
      <c r="C1032">
        <v>48003</v>
      </c>
      <c r="D1032" t="s">
        <v>135</v>
      </c>
      <c r="E1032">
        <v>340</v>
      </c>
      <c r="F1032" t="s">
        <v>75</v>
      </c>
      <c r="G1032" t="s">
        <v>82</v>
      </c>
      <c r="H1032">
        <v>2225</v>
      </c>
      <c r="I1032">
        <v>6.2304076451409188E-2</v>
      </c>
      <c r="J1032">
        <v>2.137960641714988E-3</v>
      </c>
      <c r="K1032">
        <v>-0.15356776960108651</v>
      </c>
      <c r="L1032">
        <v>0.78761132010740531</v>
      </c>
    </row>
    <row r="1033" spans="1:12">
      <c r="A1033" t="s">
        <v>317</v>
      </c>
      <c r="B1033" t="s">
        <v>318</v>
      </c>
      <c r="C1033">
        <v>48003</v>
      </c>
      <c r="D1033" t="s">
        <v>135</v>
      </c>
      <c r="E1033">
        <v>340</v>
      </c>
      <c r="F1033" t="s">
        <v>75</v>
      </c>
      <c r="G1033" t="s">
        <v>83</v>
      </c>
      <c r="H1033">
        <v>2225</v>
      </c>
      <c r="I1033">
        <v>7.1418282289345589E-2</v>
      </c>
      <c r="J1033">
        <v>2.4108123555732319E-3</v>
      </c>
      <c r="K1033">
        <v>-0.31382408811646861</v>
      </c>
      <c r="L1033">
        <v>0.974735801126414</v>
      </c>
    </row>
    <row r="1034" spans="1:12">
      <c r="A1034" t="s">
        <v>317</v>
      </c>
      <c r="B1034" t="s">
        <v>319</v>
      </c>
      <c r="C1034">
        <v>48005</v>
      </c>
      <c r="D1034" t="s">
        <v>135</v>
      </c>
      <c r="E1034">
        <v>340</v>
      </c>
      <c r="F1034" t="s">
        <v>75</v>
      </c>
      <c r="G1034" t="s">
        <v>76</v>
      </c>
      <c r="H1034">
        <v>385</v>
      </c>
      <c r="I1034">
        <v>0.91001391946697396</v>
      </c>
      <c r="J1034">
        <v>2.6472917666060799E-2</v>
      </c>
      <c r="K1034">
        <v>-3.0638636008281771E-2</v>
      </c>
      <c r="L1034">
        <v>2.087745747220874</v>
      </c>
    </row>
    <row r="1035" spans="1:12">
      <c r="A1035" t="s">
        <v>317</v>
      </c>
      <c r="B1035" t="s">
        <v>319</v>
      </c>
      <c r="C1035">
        <v>48005</v>
      </c>
      <c r="D1035" t="s">
        <v>135</v>
      </c>
      <c r="E1035">
        <v>340</v>
      </c>
      <c r="F1035" t="s">
        <v>75</v>
      </c>
      <c r="G1035" t="s">
        <v>77</v>
      </c>
      <c r="H1035">
        <v>385</v>
      </c>
      <c r="I1035">
        <v>0.94631599599383132</v>
      </c>
      <c r="J1035">
        <v>1.524687456088834E-2</v>
      </c>
      <c r="K1035">
        <v>2.8825912307132839E-3</v>
      </c>
      <c r="L1035">
        <v>1.698715518721547</v>
      </c>
    </row>
    <row r="1036" spans="1:12">
      <c r="A1036" t="s">
        <v>317</v>
      </c>
      <c r="B1036" t="s">
        <v>319</v>
      </c>
      <c r="C1036">
        <v>48005</v>
      </c>
      <c r="D1036" t="s">
        <v>135</v>
      </c>
      <c r="E1036">
        <v>340</v>
      </c>
      <c r="F1036" t="s">
        <v>75</v>
      </c>
      <c r="G1036" t="s">
        <v>78</v>
      </c>
      <c r="H1036">
        <v>613</v>
      </c>
      <c r="I1036">
        <v>0.72984543187217421</v>
      </c>
      <c r="J1036">
        <v>1.336315119516474E-2</v>
      </c>
      <c r="K1036">
        <v>-0.11514536438751399</v>
      </c>
      <c r="L1036">
        <v>1.977532716254599</v>
      </c>
    </row>
    <row r="1037" spans="1:12">
      <c r="A1037" t="s">
        <v>317</v>
      </c>
      <c r="B1037" t="s">
        <v>319</v>
      </c>
      <c r="C1037">
        <v>48005</v>
      </c>
      <c r="D1037" t="s">
        <v>135</v>
      </c>
      <c r="E1037">
        <v>340</v>
      </c>
      <c r="F1037" t="s">
        <v>75</v>
      </c>
      <c r="G1037" t="s">
        <v>79</v>
      </c>
      <c r="H1037">
        <v>615</v>
      </c>
      <c r="I1037">
        <v>0.75965927340890593</v>
      </c>
      <c r="J1037">
        <v>1.9503353812222339E-2</v>
      </c>
      <c r="K1037">
        <v>-4.2538851409136609E-2</v>
      </c>
      <c r="L1037">
        <v>2.6598036713554079</v>
      </c>
    </row>
    <row r="1038" spans="1:12">
      <c r="A1038" t="s">
        <v>317</v>
      </c>
      <c r="B1038" t="s">
        <v>319</v>
      </c>
      <c r="C1038">
        <v>48005</v>
      </c>
      <c r="D1038" t="s">
        <v>135</v>
      </c>
      <c r="E1038">
        <v>340</v>
      </c>
      <c r="F1038" t="s">
        <v>75</v>
      </c>
      <c r="G1038" t="s">
        <v>80</v>
      </c>
      <c r="H1038">
        <v>385</v>
      </c>
      <c r="I1038">
        <v>0.4133720514728913</v>
      </c>
      <c r="J1038">
        <v>1.7253106778067299E-2</v>
      </c>
      <c r="K1038">
        <v>-4.2665271630145447E-2</v>
      </c>
      <c r="L1038">
        <v>1.39429762092215</v>
      </c>
    </row>
    <row r="1039" spans="1:12">
      <c r="A1039" t="s">
        <v>317</v>
      </c>
      <c r="B1039" t="s">
        <v>319</v>
      </c>
      <c r="C1039">
        <v>48005</v>
      </c>
      <c r="D1039" t="s">
        <v>135</v>
      </c>
      <c r="E1039">
        <v>340</v>
      </c>
      <c r="F1039" t="s">
        <v>75</v>
      </c>
      <c r="G1039" t="s">
        <v>81</v>
      </c>
      <c r="H1039">
        <v>385</v>
      </c>
      <c r="I1039">
        <v>0.37238257247131801</v>
      </c>
      <c r="J1039">
        <v>1.0835304703549519E-2</v>
      </c>
      <c r="K1039">
        <v>2.8825912307132839E-3</v>
      </c>
      <c r="L1039">
        <v>1.0199343617707239</v>
      </c>
    </row>
    <row r="1040" spans="1:12">
      <c r="A1040" t="s">
        <v>317</v>
      </c>
      <c r="B1040" t="s">
        <v>319</v>
      </c>
      <c r="C1040">
        <v>48005</v>
      </c>
      <c r="D1040" t="s">
        <v>135</v>
      </c>
      <c r="E1040">
        <v>340</v>
      </c>
      <c r="F1040" t="s">
        <v>75</v>
      </c>
      <c r="G1040" t="s">
        <v>82</v>
      </c>
      <c r="H1040">
        <v>613</v>
      </c>
      <c r="I1040">
        <v>0.36078593286063387</v>
      </c>
      <c r="J1040">
        <v>9.3951014914537122E-3</v>
      </c>
      <c r="K1040">
        <v>-5.5210562053024902E-2</v>
      </c>
      <c r="L1040">
        <v>1.4819196336965761</v>
      </c>
    </row>
    <row r="1041" spans="1:12">
      <c r="A1041" t="s">
        <v>317</v>
      </c>
      <c r="B1041" t="s">
        <v>319</v>
      </c>
      <c r="C1041">
        <v>48005</v>
      </c>
      <c r="D1041" t="s">
        <v>135</v>
      </c>
      <c r="E1041">
        <v>340</v>
      </c>
      <c r="F1041" t="s">
        <v>75</v>
      </c>
      <c r="G1041" t="s">
        <v>83</v>
      </c>
      <c r="H1041">
        <v>615</v>
      </c>
      <c r="I1041">
        <v>0.41519273917216548</v>
      </c>
      <c r="J1041">
        <v>1.230087848609515E-2</v>
      </c>
      <c r="K1041">
        <v>-4.2538851409136609E-2</v>
      </c>
      <c r="L1041">
        <v>1.925232112039841</v>
      </c>
    </row>
    <row r="1042" spans="1:12">
      <c r="A1042" t="s">
        <v>317</v>
      </c>
      <c r="B1042" t="s">
        <v>320</v>
      </c>
      <c r="C1042">
        <v>48007</v>
      </c>
      <c r="D1042" t="s">
        <v>135</v>
      </c>
      <c r="E1042">
        <v>340</v>
      </c>
      <c r="F1042" t="s">
        <v>75</v>
      </c>
      <c r="G1042" t="s">
        <v>76</v>
      </c>
      <c r="H1042">
        <v>554</v>
      </c>
      <c r="I1042">
        <v>0.72337904059903579</v>
      </c>
      <c r="J1042">
        <v>2.6238267121703299E-2</v>
      </c>
      <c r="K1042">
        <v>-5.2241848077100812E-2</v>
      </c>
      <c r="L1042">
        <v>2.7891469689735842</v>
      </c>
    </row>
    <row r="1043" spans="1:12">
      <c r="A1043" t="s">
        <v>317</v>
      </c>
      <c r="B1043" t="s">
        <v>320</v>
      </c>
      <c r="C1043">
        <v>48007</v>
      </c>
      <c r="D1043" t="s">
        <v>135</v>
      </c>
      <c r="E1043">
        <v>340</v>
      </c>
      <c r="F1043" t="s">
        <v>75</v>
      </c>
      <c r="G1043" t="s">
        <v>77</v>
      </c>
      <c r="H1043">
        <v>554</v>
      </c>
      <c r="I1043">
        <v>0.85332769903932792</v>
      </c>
      <c r="J1043">
        <v>1.7084029261004659E-2</v>
      </c>
      <c r="K1043">
        <v>3.2391176723249579E-2</v>
      </c>
      <c r="L1043">
        <v>2.1768095245184331</v>
      </c>
    </row>
    <row r="1044" spans="1:12">
      <c r="A1044" t="s">
        <v>317</v>
      </c>
      <c r="B1044" t="s">
        <v>320</v>
      </c>
      <c r="C1044">
        <v>48007</v>
      </c>
      <c r="D1044" t="s">
        <v>135</v>
      </c>
      <c r="E1044">
        <v>340</v>
      </c>
      <c r="F1044" t="s">
        <v>75</v>
      </c>
      <c r="G1044" t="s">
        <v>78</v>
      </c>
      <c r="H1044">
        <v>457</v>
      </c>
      <c r="I1044">
        <v>0.72985960585896348</v>
      </c>
      <c r="J1044">
        <v>1.483100381902662E-2</v>
      </c>
      <c r="K1044">
        <v>-3.3221651642571078E-2</v>
      </c>
      <c r="L1044">
        <v>1.7305967602410139</v>
      </c>
    </row>
    <row r="1045" spans="1:12">
      <c r="A1045" t="s">
        <v>317</v>
      </c>
      <c r="B1045" t="s">
        <v>320</v>
      </c>
      <c r="C1045">
        <v>48007</v>
      </c>
      <c r="D1045" t="s">
        <v>135</v>
      </c>
      <c r="E1045">
        <v>340</v>
      </c>
      <c r="F1045" t="s">
        <v>75</v>
      </c>
      <c r="G1045" t="s">
        <v>79</v>
      </c>
      <c r="H1045">
        <v>457</v>
      </c>
      <c r="I1045">
        <v>0.6548610059749429</v>
      </c>
      <c r="J1045">
        <v>1.768707233801459E-2</v>
      </c>
      <c r="K1045">
        <v>-5.8687003046617288E-2</v>
      </c>
      <c r="L1045">
        <v>2.2849724039296762</v>
      </c>
    </row>
    <row r="1046" spans="1:12">
      <c r="A1046" t="s">
        <v>317</v>
      </c>
      <c r="B1046" t="s">
        <v>320</v>
      </c>
      <c r="C1046">
        <v>48007</v>
      </c>
      <c r="D1046" t="s">
        <v>135</v>
      </c>
      <c r="E1046">
        <v>340</v>
      </c>
      <c r="F1046" t="s">
        <v>75</v>
      </c>
      <c r="G1046" t="s">
        <v>80</v>
      </c>
      <c r="H1046">
        <v>554</v>
      </c>
      <c r="I1046">
        <v>0.26881245148415411</v>
      </c>
      <c r="J1046">
        <v>1.211490093054114E-2</v>
      </c>
      <c r="K1046">
        <v>-4.5358663437034048E-2</v>
      </c>
      <c r="L1046">
        <v>1.603003998907726</v>
      </c>
    </row>
    <row r="1047" spans="1:12">
      <c r="A1047" t="s">
        <v>317</v>
      </c>
      <c r="B1047" t="s">
        <v>320</v>
      </c>
      <c r="C1047">
        <v>48007</v>
      </c>
      <c r="D1047" t="s">
        <v>135</v>
      </c>
      <c r="E1047">
        <v>340</v>
      </c>
      <c r="F1047" t="s">
        <v>75</v>
      </c>
      <c r="G1047" t="s">
        <v>81</v>
      </c>
      <c r="H1047">
        <v>554</v>
      </c>
      <c r="I1047">
        <v>0.28288970783069189</v>
      </c>
      <c r="J1047">
        <v>7.4521582423358523E-3</v>
      </c>
      <c r="K1047">
        <v>4.3312640497125889E-2</v>
      </c>
      <c r="L1047">
        <v>1.242499571596057</v>
      </c>
    </row>
    <row r="1048" spans="1:12">
      <c r="A1048" t="s">
        <v>317</v>
      </c>
      <c r="B1048" t="s">
        <v>320</v>
      </c>
      <c r="C1048">
        <v>48007</v>
      </c>
      <c r="D1048" t="s">
        <v>135</v>
      </c>
      <c r="E1048">
        <v>340</v>
      </c>
      <c r="F1048" t="s">
        <v>75</v>
      </c>
      <c r="G1048" t="s">
        <v>82</v>
      </c>
      <c r="H1048">
        <v>457</v>
      </c>
      <c r="I1048">
        <v>0.2811720679783441</v>
      </c>
      <c r="J1048">
        <v>6.0718446837588532E-3</v>
      </c>
      <c r="K1048">
        <v>-1.483358743173457E-2</v>
      </c>
      <c r="L1048">
        <v>0.62478310485063315</v>
      </c>
    </row>
    <row r="1049" spans="1:12">
      <c r="A1049" t="s">
        <v>317</v>
      </c>
      <c r="B1049" t="s">
        <v>320</v>
      </c>
      <c r="C1049">
        <v>48007</v>
      </c>
      <c r="D1049" t="s">
        <v>135</v>
      </c>
      <c r="E1049">
        <v>340</v>
      </c>
      <c r="F1049" t="s">
        <v>75</v>
      </c>
      <c r="G1049" t="s">
        <v>83</v>
      </c>
      <c r="H1049">
        <v>457</v>
      </c>
      <c r="I1049">
        <v>0.32263086562407522</v>
      </c>
      <c r="J1049">
        <v>9.8571173879128428E-3</v>
      </c>
      <c r="K1049">
        <v>-5.8687003046617288E-2</v>
      </c>
      <c r="L1049">
        <v>0.96192852929720973</v>
      </c>
    </row>
    <row r="1050" spans="1:12">
      <c r="A1050" t="s">
        <v>317</v>
      </c>
      <c r="B1050" t="s">
        <v>321</v>
      </c>
      <c r="C1050">
        <v>48009</v>
      </c>
      <c r="D1050" t="s">
        <v>135</v>
      </c>
      <c r="E1050">
        <v>340</v>
      </c>
      <c r="F1050" t="s">
        <v>75</v>
      </c>
      <c r="G1050" t="s">
        <v>76</v>
      </c>
      <c r="H1050">
        <v>78</v>
      </c>
      <c r="I1050">
        <v>0.21979881353412531</v>
      </c>
      <c r="J1050">
        <v>3.4861467847545152E-2</v>
      </c>
      <c r="K1050">
        <v>-0.1269994903672573</v>
      </c>
      <c r="L1050">
        <v>1.20492354860452</v>
      </c>
    </row>
    <row r="1051" spans="1:12">
      <c r="A1051" t="s">
        <v>317</v>
      </c>
      <c r="B1051" t="s">
        <v>321</v>
      </c>
      <c r="C1051">
        <v>48009</v>
      </c>
      <c r="D1051" t="s">
        <v>135</v>
      </c>
      <c r="E1051">
        <v>340</v>
      </c>
      <c r="F1051" t="s">
        <v>75</v>
      </c>
      <c r="G1051" t="s">
        <v>77</v>
      </c>
      <c r="H1051">
        <v>78</v>
      </c>
      <c r="I1051">
        <v>0.1845068254884423</v>
      </c>
      <c r="J1051">
        <v>3.8148733676057082E-2</v>
      </c>
      <c r="K1051">
        <v>-0.24700926517749749</v>
      </c>
      <c r="L1051">
        <v>1.0378520716043551</v>
      </c>
    </row>
    <row r="1052" spans="1:12">
      <c r="A1052" t="s">
        <v>317</v>
      </c>
      <c r="B1052" t="s">
        <v>321</v>
      </c>
      <c r="C1052">
        <v>48009</v>
      </c>
      <c r="D1052" t="s">
        <v>135</v>
      </c>
      <c r="E1052">
        <v>340</v>
      </c>
      <c r="F1052" t="s">
        <v>75</v>
      </c>
      <c r="G1052" t="s">
        <v>78</v>
      </c>
      <c r="H1052">
        <v>258</v>
      </c>
      <c r="I1052">
        <v>3.7215383688343449E-3</v>
      </c>
      <c r="J1052">
        <v>1.21897542691942E-2</v>
      </c>
      <c r="K1052">
        <v>-0.17605528988679081</v>
      </c>
      <c r="L1052">
        <v>0.89955140781989207</v>
      </c>
    </row>
    <row r="1053" spans="1:12">
      <c r="A1053" t="s">
        <v>317</v>
      </c>
      <c r="B1053" t="s">
        <v>321</v>
      </c>
      <c r="C1053">
        <v>48009</v>
      </c>
      <c r="D1053" t="s">
        <v>135</v>
      </c>
      <c r="E1053">
        <v>340</v>
      </c>
      <c r="F1053" t="s">
        <v>75</v>
      </c>
      <c r="G1053" t="s">
        <v>79</v>
      </c>
      <c r="H1053">
        <v>258</v>
      </c>
      <c r="I1053">
        <v>8.525560355083138E-2</v>
      </c>
      <c r="J1053">
        <v>1.1687964464316331E-2</v>
      </c>
      <c r="K1053">
        <v>-4.2382834604364858E-2</v>
      </c>
      <c r="L1053">
        <v>1.096448063265886</v>
      </c>
    </row>
    <row r="1054" spans="1:12">
      <c r="A1054" t="s">
        <v>317</v>
      </c>
      <c r="B1054" t="s">
        <v>321</v>
      </c>
      <c r="C1054">
        <v>48009</v>
      </c>
      <c r="D1054" t="s">
        <v>135</v>
      </c>
      <c r="E1054">
        <v>340</v>
      </c>
      <c r="F1054" t="s">
        <v>75</v>
      </c>
      <c r="G1054" t="s">
        <v>80</v>
      </c>
      <c r="H1054">
        <v>78</v>
      </c>
      <c r="I1054">
        <v>5.9609936592689518E-2</v>
      </c>
      <c r="J1054">
        <v>1.5939457304486971E-2</v>
      </c>
      <c r="K1054">
        <v>-0.1269994903672573</v>
      </c>
      <c r="L1054">
        <v>0.625442738949048</v>
      </c>
    </row>
    <row r="1055" spans="1:12">
      <c r="A1055" t="s">
        <v>317</v>
      </c>
      <c r="B1055" t="s">
        <v>321</v>
      </c>
      <c r="C1055">
        <v>48009</v>
      </c>
      <c r="D1055" t="s">
        <v>135</v>
      </c>
      <c r="E1055">
        <v>340</v>
      </c>
      <c r="F1055" t="s">
        <v>75</v>
      </c>
      <c r="G1055" t="s">
        <v>81</v>
      </c>
      <c r="H1055">
        <v>78</v>
      </c>
      <c r="I1055">
        <v>6.479203092091125E-2</v>
      </c>
      <c r="J1055">
        <v>1.4705024624153599E-2</v>
      </c>
      <c r="K1055">
        <v>-9.9514840582926728E-2</v>
      </c>
      <c r="L1055">
        <v>0.55673599324664602</v>
      </c>
    </row>
    <row r="1056" spans="1:12">
      <c r="A1056" t="s">
        <v>317</v>
      </c>
      <c r="B1056" t="s">
        <v>321</v>
      </c>
      <c r="C1056">
        <v>48009</v>
      </c>
      <c r="D1056" t="s">
        <v>135</v>
      </c>
      <c r="E1056">
        <v>340</v>
      </c>
      <c r="F1056" t="s">
        <v>75</v>
      </c>
      <c r="G1056" t="s">
        <v>82</v>
      </c>
      <c r="H1056">
        <v>258</v>
      </c>
      <c r="I1056">
        <v>-4.6655818816009297E-3</v>
      </c>
      <c r="J1056">
        <v>4.6857304236494791E-3</v>
      </c>
      <c r="K1056">
        <v>-0.1228417604707446</v>
      </c>
      <c r="L1056">
        <v>0.46387041088013908</v>
      </c>
    </row>
    <row r="1057" spans="1:12">
      <c r="A1057" t="s">
        <v>317</v>
      </c>
      <c r="B1057" t="s">
        <v>321</v>
      </c>
      <c r="C1057">
        <v>48009</v>
      </c>
      <c r="D1057" t="s">
        <v>135</v>
      </c>
      <c r="E1057">
        <v>340</v>
      </c>
      <c r="F1057" t="s">
        <v>75</v>
      </c>
      <c r="G1057" t="s">
        <v>83</v>
      </c>
      <c r="H1057">
        <v>258</v>
      </c>
      <c r="I1057">
        <v>4.1298001245098082E-2</v>
      </c>
      <c r="J1057">
        <v>5.4043699893000681E-3</v>
      </c>
      <c r="K1057">
        <v>-4.2382834604364858E-2</v>
      </c>
      <c r="L1057">
        <v>0.6093967473408276</v>
      </c>
    </row>
    <row r="1058" spans="1:12">
      <c r="A1058" t="s">
        <v>317</v>
      </c>
      <c r="B1058" t="s">
        <v>301</v>
      </c>
      <c r="C1058">
        <v>48011</v>
      </c>
      <c r="D1058" t="s">
        <v>135</v>
      </c>
      <c r="E1058">
        <v>340</v>
      </c>
      <c r="F1058" t="s">
        <v>75</v>
      </c>
      <c r="G1058" t="s">
        <v>76</v>
      </c>
      <c r="H1058">
        <v>195</v>
      </c>
      <c r="I1058">
        <v>0.49084779689034203</v>
      </c>
      <c r="J1058">
        <v>2.50299110027156E-2</v>
      </c>
      <c r="K1058">
        <v>-2.1856528089586779E-2</v>
      </c>
      <c r="L1058">
        <v>1.5906471471860431</v>
      </c>
    </row>
    <row r="1059" spans="1:12">
      <c r="A1059" t="s">
        <v>317</v>
      </c>
      <c r="B1059" t="s">
        <v>301</v>
      </c>
      <c r="C1059">
        <v>48011</v>
      </c>
      <c r="D1059" t="s">
        <v>135</v>
      </c>
      <c r="E1059">
        <v>340</v>
      </c>
      <c r="F1059" t="s">
        <v>75</v>
      </c>
      <c r="G1059" t="s">
        <v>77</v>
      </c>
      <c r="H1059">
        <v>195</v>
      </c>
      <c r="I1059">
        <v>0.49621635763886268</v>
      </c>
      <c r="J1059">
        <v>2.244630286849468E-2</v>
      </c>
      <c r="K1059">
        <v>-0.1561195254302736</v>
      </c>
      <c r="L1059">
        <v>1.071330005568202</v>
      </c>
    </row>
    <row r="1060" spans="1:12">
      <c r="A1060" t="s">
        <v>317</v>
      </c>
      <c r="B1060" t="s">
        <v>301</v>
      </c>
      <c r="C1060">
        <v>48011</v>
      </c>
      <c r="D1060" t="s">
        <v>135</v>
      </c>
      <c r="E1060">
        <v>340</v>
      </c>
      <c r="F1060" t="s">
        <v>75</v>
      </c>
      <c r="G1060" t="s">
        <v>78</v>
      </c>
      <c r="H1060">
        <v>190</v>
      </c>
      <c r="I1060">
        <v>0.20444809720603341</v>
      </c>
      <c r="J1060">
        <v>9.8164959887349305E-3</v>
      </c>
      <c r="K1060">
        <v>-5.265264890726383E-2</v>
      </c>
      <c r="L1060">
        <v>0.57556578888251331</v>
      </c>
    </row>
    <row r="1061" spans="1:12">
      <c r="A1061" t="s">
        <v>317</v>
      </c>
      <c r="B1061" t="s">
        <v>301</v>
      </c>
      <c r="C1061">
        <v>48011</v>
      </c>
      <c r="D1061" t="s">
        <v>135</v>
      </c>
      <c r="E1061">
        <v>340</v>
      </c>
      <c r="F1061" t="s">
        <v>75</v>
      </c>
      <c r="G1061" t="s">
        <v>79</v>
      </c>
      <c r="H1061">
        <v>190</v>
      </c>
      <c r="I1061">
        <v>-1.4668836113474819E-2</v>
      </c>
      <c r="J1061">
        <v>5.1070393102945469E-3</v>
      </c>
      <c r="K1061">
        <v>-0.14576258747574039</v>
      </c>
      <c r="L1061">
        <v>0.2620600889507807</v>
      </c>
    </row>
    <row r="1062" spans="1:12">
      <c r="A1062" t="s">
        <v>317</v>
      </c>
      <c r="B1062" t="s">
        <v>301</v>
      </c>
      <c r="C1062">
        <v>48011</v>
      </c>
      <c r="D1062" t="s">
        <v>135</v>
      </c>
      <c r="E1062">
        <v>340</v>
      </c>
      <c r="F1062" t="s">
        <v>75</v>
      </c>
      <c r="G1062" t="s">
        <v>80</v>
      </c>
      <c r="H1062">
        <v>195</v>
      </c>
      <c r="I1062">
        <v>3.3799525156982438E-2</v>
      </c>
      <c r="J1062">
        <v>3.1693977075464949E-3</v>
      </c>
      <c r="K1062">
        <v>-2.8385104216716119E-2</v>
      </c>
      <c r="L1062">
        <v>0.24294706223227219</v>
      </c>
    </row>
    <row r="1063" spans="1:12">
      <c r="A1063" t="s">
        <v>317</v>
      </c>
      <c r="B1063" t="s">
        <v>301</v>
      </c>
      <c r="C1063">
        <v>48011</v>
      </c>
      <c r="D1063" t="s">
        <v>135</v>
      </c>
      <c r="E1063">
        <v>340</v>
      </c>
      <c r="F1063" t="s">
        <v>75</v>
      </c>
      <c r="G1063" t="s">
        <v>81</v>
      </c>
      <c r="H1063">
        <v>195</v>
      </c>
      <c r="I1063">
        <v>1.530581508443315E-2</v>
      </c>
      <c r="J1063">
        <v>3.4815033542680601E-3</v>
      </c>
      <c r="K1063">
        <v>-0.1244750414141577</v>
      </c>
      <c r="L1063">
        <v>0.18827105485888429</v>
      </c>
    </row>
    <row r="1064" spans="1:12">
      <c r="A1064" t="s">
        <v>317</v>
      </c>
      <c r="B1064" t="s">
        <v>301</v>
      </c>
      <c r="C1064">
        <v>48011</v>
      </c>
      <c r="D1064" t="s">
        <v>135</v>
      </c>
      <c r="E1064">
        <v>340</v>
      </c>
      <c r="F1064" t="s">
        <v>75</v>
      </c>
      <c r="G1064" t="s">
        <v>82</v>
      </c>
      <c r="H1064">
        <v>190</v>
      </c>
      <c r="I1064">
        <v>8.9717536832629383E-2</v>
      </c>
      <c r="J1064">
        <v>4.8872708234723207E-3</v>
      </c>
      <c r="K1064">
        <v>-3.5448900501467248E-2</v>
      </c>
      <c r="L1064">
        <v>0.33446091103771508</v>
      </c>
    </row>
    <row r="1065" spans="1:12">
      <c r="A1065" t="s">
        <v>317</v>
      </c>
      <c r="B1065" t="s">
        <v>301</v>
      </c>
      <c r="C1065">
        <v>48011</v>
      </c>
      <c r="D1065" t="s">
        <v>135</v>
      </c>
      <c r="E1065">
        <v>340</v>
      </c>
      <c r="F1065" t="s">
        <v>75</v>
      </c>
      <c r="G1065" t="s">
        <v>83</v>
      </c>
      <c r="H1065">
        <v>190</v>
      </c>
      <c r="I1065">
        <v>5.5071727162525959E-2</v>
      </c>
      <c r="J1065">
        <v>5.0377435611532991E-3</v>
      </c>
      <c r="K1065">
        <v>-0.1144744435641776</v>
      </c>
      <c r="L1065">
        <v>0.2950114031958937</v>
      </c>
    </row>
    <row r="1066" spans="1:12">
      <c r="A1066" t="s">
        <v>317</v>
      </c>
      <c r="B1066" t="s">
        <v>322</v>
      </c>
      <c r="C1066">
        <v>48013</v>
      </c>
      <c r="D1066" t="s">
        <v>135</v>
      </c>
      <c r="E1066">
        <v>340</v>
      </c>
      <c r="F1066" t="s">
        <v>75</v>
      </c>
      <c r="G1066" t="s">
        <v>76</v>
      </c>
      <c r="H1066">
        <v>109</v>
      </c>
      <c r="I1066">
        <v>0.98210151683692259</v>
      </c>
      <c r="J1066">
        <v>4.7129691144469139E-2</v>
      </c>
      <c r="K1066">
        <v>-8.7481138747138535E-3</v>
      </c>
      <c r="L1066">
        <v>2.0873224792027201</v>
      </c>
    </row>
    <row r="1067" spans="1:12">
      <c r="A1067" t="s">
        <v>317</v>
      </c>
      <c r="B1067" t="s">
        <v>322</v>
      </c>
      <c r="C1067">
        <v>48013</v>
      </c>
      <c r="D1067" t="s">
        <v>135</v>
      </c>
      <c r="E1067">
        <v>340</v>
      </c>
      <c r="F1067" t="s">
        <v>75</v>
      </c>
      <c r="G1067" t="s">
        <v>77</v>
      </c>
      <c r="H1067">
        <v>109</v>
      </c>
      <c r="I1067">
        <v>0.87491424435705767</v>
      </c>
      <c r="J1067">
        <v>4.274505936939612E-2</v>
      </c>
      <c r="K1067">
        <v>-0.1121927015690153</v>
      </c>
      <c r="L1067">
        <v>1.7400205073052011</v>
      </c>
    </row>
    <row r="1068" spans="1:12">
      <c r="A1068" t="s">
        <v>317</v>
      </c>
      <c r="B1068" t="s">
        <v>322</v>
      </c>
      <c r="C1068">
        <v>48013</v>
      </c>
      <c r="D1068" t="s">
        <v>135</v>
      </c>
      <c r="E1068">
        <v>340</v>
      </c>
      <c r="F1068" t="s">
        <v>75</v>
      </c>
      <c r="G1068" t="s">
        <v>78</v>
      </c>
      <c r="H1068">
        <v>68</v>
      </c>
      <c r="I1068">
        <v>0.58965839841472345</v>
      </c>
      <c r="J1068">
        <v>3.9366201008828421E-2</v>
      </c>
      <c r="K1068">
        <v>-3.7049311468957832E-2</v>
      </c>
      <c r="L1068">
        <v>1.3369284233840031</v>
      </c>
    </row>
    <row r="1069" spans="1:12">
      <c r="A1069" t="s">
        <v>317</v>
      </c>
      <c r="B1069" t="s">
        <v>322</v>
      </c>
      <c r="C1069">
        <v>48013</v>
      </c>
      <c r="D1069" t="s">
        <v>135</v>
      </c>
      <c r="E1069">
        <v>340</v>
      </c>
      <c r="F1069" t="s">
        <v>75</v>
      </c>
      <c r="G1069" t="s">
        <v>79</v>
      </c>
      <c r="H1069">
        <v>68</v>
      </c>
      <c r="I1069">
        <v>0.44277212820505069</v>
      </c>
      <c r="J1069">
        <v>2.864715073574756E-2</v>
      </c>
      <c r="K1069">
        <v>-4.7254695947096817E-2</v>
      </c>
      <c r="L1069">
        <v>1.207689825842758</v>
      </c>
    </row>
    <row r="1070" spans="1:12">
      <c r="A1070" t="s">
        <v>317</v>
      </c>
      <c r="B1070" t="s">
        <v>322</v>
      </c>
      <c r="C1070">
        <v>48013</v>
      </c>
      <c r="D1070" t="s">
        <v>135</v>
      </c>
      <c r="E1070">
        <v>340</v>
      </c>
      <c r="F1070" t="s">
        <v>75</v>
      </c>
      <c r="G1070" t="s">
        <v>80</v>
      </c>
      <c r="H1070">
        <v>109</v>
      </c>
      <c r="I1070">
        <v>0.25091775884868039</v>
      </c>
      <c r="J1070">
        <v>1.512636396436199E-2</v>
      </c>
      <c r="K1070">
        <v>-8.7481138747138535E-3</v>
      </c>
      <c r="L1070">
        <v>0.7376888747392909</v>
      </c>
    </row>
    <row r="1071" spans="1:12">
      <c r="A1071" t="s">
        <v>317</v>
      </c>
      <c r="B1071" t="s">
        <v>322</v>
      </c>
      <c r="C1071">
        <v>48013</v>
      </c>
      <c r="D1071" t="s">
        <v>135</v>
      </c>
      <c r="E1071">
        <v>340</v>
      </c>
      <c r="F1071" t="s">
        <v>75</v>
      </c>
      <c r="G1071" t="s">
        <v>81</v>
      </c>
      <c r="H1071">
        <v>109</v>
      </c>
      <c r="I1071">
        <v>0.17899201057073821</v>
      </c>
      <c r="J1071">
        <v>1.067944431511258E-2</v>
      </c>
      <c r="K1071">
        <v>-5.9019618741999222E-2</v>
      </c>
      <c r="L1071">
        <v>0.48553403265687478</v>
      </c>
    </row>
    <row r="1072" spans="1:12">
      <c r="A1072" t="s">
        <v>317</v>
      </c>
      <c r="B1072" t="s">
        <v>322</v>
      </c>
      <c r="C1072">
        <v>48013</v>
      </c>
      <c r="D1072" t="s">
        <v>135</v>
      </c>
      <c r="E1072">
        <v>340</v>
      </c>
      <c r="F1072" t="s">
        <v>75</v>
      </c>
      <c r="G1072" t="s">
        <v>82</v>
      </c>
      <c r="H1072">
        <v>68</v>
      </c>
      <c r="I1072">
        <v>0.33082750044946219</v>
      </c>
      <c r="J1072">
        <v>2.9776847437895951E-2</v>
      </c>
      <c r="K1072">
        <v>-2.8779462151155979E-2</v>
      </c>
      <c r="L1072">
        <v>1.0646078605459699</v>
      </c>
    </row>
    <row r="1073" spans="1:12">
      <c r="A1073" t="s">
        <v>317</v>
      </c>
      <c r="B1073" t="s">
        <v>322</v>
      </c>
      <c r="C1073">
        <v>48013</v>
      </c>
      <c r="D1073" t="s">
        <v>135</v>
      </c>
      <c r="E1073">
        <v>340</v>
      </c>
      <c r="F1073" t="s">
        <v>75</v>
      </c>
      <c r="G1073" t="s">
        <v>83</v>
      </c>
      <c r="H1073">
        <v>68</v>
      </c>
      <c r="I1073">
        <v>0.40758802107010822</v>
      </c>
      <c r="J1073">
        <v>2.9042481893016441E-2</v>
      </c>
      <c r="K1073">
        <v>-2.999141663067767E-2</v>
      </c>
      <c r="L1073">
        <v>0.98309426460041371</v>
      </c>
    </row>
    <row r="1074" spans="1:12">
      <c r="A1074" t="s">
        <v>317</v>
      </c>
      <c r="B1074" t="s">
        <v>323</v>
      </c>
      <c r="C1074">
        <v>48015</v>
      </c>
      <c r="D1074" t="s">
        <v>135</v>
      </c>
      <c r="E1074">
        <v>340</v>
      </c>
      <c r="F1074" t="s">
        <v>75</v>
      </c>
      <c r="G1074" t="s">
        <v>76</v>
      </c>
      <c r="H1074">
        <v>119</v>
      </c>
      <c r="I1074">
        <v>1.741769811611219</v>
      </c>
      <c r="J1074">
        <v>3.332194636189735E-2</v>
      </c>
      <c r="K1074">
        <v>0.4110586467464919</v>
      </c>
      <c r="L1074">
        <v>2.7891469689735842</v>
      </c>
    </row>
    <row r="1075" spans="1:12">
      <c r="A1075" t="s">
        <v>317</v>
      </c>
      <c r="B1075" t="s">
        <v>323</v>
      </c>
      <c r="C1075">
        <v>48015</v>
      </c>
      <c r="D1075" t="s">
        <v>135</v>
      </c>
      <c r="E1075">
        <v>340</v>
      </c>
      <c r="F1075" t="s">
        <v>75</v>
      </c>
      <c r="G1075" t="s">
        <v>77</v>
      </c>
      <c r="H1075">
        <v>119</v>
      </c>
      <c r="I1075">
        <v>1.5113709014201699</v>
      </c>
      <c r="J1075">
        <v>2.4416804778977421E-2</v>
      </c>
      <c r="K1075">
        <v>0.36146907713575188</v>
      </c>
      <c r="L1075">
        <v>2.1768095245184331</v>
      </c>
    </row>
    <row r="1076" spans="1:12">
      <c r="A1076" t="s">
        <v>317</v>
      </c>
      <c r="B1076" t="s">
        <v>323</v>
      </c>
      <c r="C1076">
        <v>48015</v>
      </c>
      <c r="D1076" t="s">
        <v>135</v>
      </c>
      <c r="E1076">
        <v>340</v>
      </c>
      <c r="F1076" t="s">
        <v>75</v>
      </c>
      <c r="G1076" t="s">
        <v>78</v>
      </c>
      <c r="H1076">
        <v>154</v>
      </c>
      <c r="I1076">
        <v>0.99089098884725135</v>
      </c>
      <c r="J1076">
        <v>2.5665850828018321E-2</v>
      </c>
      <c r="K1076">
        <v>-9.1965967588810305E-4</v>
      </c>
      <c r="L1076">
        <v>1.7305967602410139</v>
      </c>
    </row>
    <row r="1077" spans="1:12">
      <c r="A1077" t="s">
        <v>317</v>
      </c>
      <c r="B1077" t="s">
        <v>323</v>
      </c>
      <c r="C1077">
        <v>48015</v>
      </c>
      <c r="D1077" t="s">
        <v>135</v>
      </c>
      <c r="E1077">
        <v>340</v>
      </c>
      <c r="F1077" t="s">
        <v>75</v>
      </c>
      <c r="G1077" t="s">
        <v>79</v>
      </c>
      <c r="H1077">
        <v>154</v>
      </c>
      <c r="I1077">
        <v>0.87262670333038939</v>
      </c>
      <c r="J1077">
        <v>3.4281192580850127E-2</v>
      </c>
      <c r="K1077">
        <v>-2.6987167649939149E-3</v>
      </c>
      <c r="L1077">
        <v>2.2849724039296762</v>
      </c>
    </row>
    <row r="1078" spans="1:12">
      <c r="A1078" t="s">
        <v>317</v>
      </c>
      <c r="B1078" t="s">
        <v>323</v>
      </c>
      <c r="C1078">
        <v>48015</v>
      </c>
      <c r="D1078" t="s">
        <v>135</v>
      </c>
      <c r="E1078">
        <v>340</v>
      </c>
      <c r="F1078" t="s">
        <v>75</v>
      </c>
      <c r="G1078" t="s">
        <v>80</v>
      </c>
      <c r="H1078">
        <v>119</v>
      </c>
      <c r="I1078">
        <v>0.68768089650826603</v>
      </c>
      <c r="J1078">
        <v>2.9467773059289229E-2</v>
      </c>
      <c r="K1078">
        <v>0.14152861696010241</v>
      </c>
      <c r="L1078">
        <v>1.603003998907726</v>
      </c>
    </row>
    <row r="1079" spans="1:12">
      <c r="A1079" t="s">
        <v>317</v>
      </c>
      <c r="B1079" t="s">
        <v>323</v>
      </c>
      <c r="C1079">
        <v>48015</v>
      </c>
      <c r="D1079" t="s">
        <v>135</v>
      </c>
      <c r="E1079">
        <v>340</v>
      </c>
      <c r="F1079" t="s">
        <v>75</v>
      </c>
      <c r="G1079" t="s">
        <v>81</v>
      </c>
      <c r="H1079">
        <v>119</v>
      </c>
      <c r="I1079">
        <v>0.51636994031885652</v>
      </c>
      <c r="J1079">
        <v>2.0525899097935361E-2</v>
      </c>
      <c r="K1079">
        <v>8.4688048524949336E-2</v>
      </c>
      <c r="L1079">
        <v>1.242499571596057</v>
      </c>
    </row>
    <row r="1080" spans="1:12">
      <c r="A1080" t="s">
        <v>317</v>
      </c>
      <c r="B1080" t="s">
        <v>323</v>
      </c>
      <c r="C1080">
        <v>48015</v>
      </c>
      <c r="D1080" t="s">
        <v>135</v>
      </c>
      <c r="E1080">
        <v>340</v>
      </c>
      <c r="F1080" t="s">
        <v>75</v>
      </c>
      <c r="G1080" t="s">
        <v>82</v>
      </c>
      <c r="H1080">
        <v>154</v>
      </c>
      <c r="I1080">
        <v>0.35391204197756032</v>
      </c>
      <c r="J1080">
        <v>1.0427290014402041E-2</v>
      </c>
      <c r="K1080">
        <v>-9.1965967588810305E-4</v>
      </c>
      <c r="L1080">
        <v>0.62478310485063315</v>
      </c>
    </row>
    <row r="1081" spans="1:12">
      <c r="A1081" t="s">
        <v>317</v>
      </c>
      <c r="B1081" t="s">
        <v>323</v>
      </c>
      <c r="C1081">
        <v>48015</v>
      </c>
      <c r="D1081" t="s">
        <v>135</v>
      </c>
      <c r="E1081">
        <v>340</v>
      </c>
      <c r="F1081" t="s">
        <v>75</v>
      </c>
      <c r="G1081" t="s">
        <v>83</v>
      </c>
      <c r="H1081">
        <v>154</v>
      </c>
      <c r="I1081">
        <v>0.51222685923947109</v>
      </c>
      <c r="J1081">
        <v>1.6899764801885729E-2</v>
      </c>
      <c r="K1081">
        <v>-2.6987167649939149E-3</v>
      </c>
      <c r="L1081">
        <v>0.96192852929720973</v>
      </c>
    </row>
    <row r="1082" spans="1:12">
      <c r="A1082" t="s">
        <v>317</v>
      </c>
      <c r="B1082" t="s">
        <v>324</v>
      </c>
      <c r="C1082">
        <v>48017</v>
      </c>
      <c r="D1082" t="s">
        <v>135</v>
      </c>
      <c r="E1082">
        <v>340</v>
      </c>
      <c r="F1082" t="s">
        <v>75</v>
      </c>
      <c r="G1082" t="s">
        <v>76</v>
      </c>
      <c r="H1082">
        <v>195</v>
      </c>
      <c r="I1082">
        <v>0.49084779689034203</v>
      </c>
      <c r="J1082">
        <v>2.50299110027156E-2</v>
      </c>
      <c r="K1082">
        <v>-2.1856528089586779E-2</v>
      </c>
      <c r="L1082">
        <v>1.5906471471860431</v>
      </c>
    </row>
    <row r="1083" spans="1:12">
      <c r="A1083" t="s">
        <v>317</v>
      </c>
      <c r="B1083" t="s">
        <v>324</v>
      </c>
      <c r="C1083">
        <v>48017</v>
      </c>
      <c r="D1083" t="s">
        <v>135</v>
      </c>
      <c r="E1083">
        <v>340</v>
      </c>
      <c r="F1083" t="s">
        <v>75</v>
      </c>
      <c r="G1083" t="s">
        <v>77</v>
      </c>
      <c r="H1083">
        <v>195</v>
      </c>
      <c r="I1083">
        <v>0.49621635763886268</v>
      </c>
      <c r="J1083">
        <v>2.244630286849468E-2</v>
      </c>
      <c r="K1083">
        <v>-0.1561195254302736</v>
      </c>
      <c r="L1083">
        <v>1.071330005568202</v>
      </c>
    </row>
    <row r="1084" spans="1:12">
      <c r="A1084" t="s">
        <v>317</v>
      </c>
      <c r="B1084" t="s">
        <v>324</v>
      </c>
      <c r="C1084">
        <v>48017</v>
      </c>
      <c r="D1084" t="s">
        <v>135</v>
      </c>
      <c r="E1084">
        <v>340</v>
      </c>
      <c r="F1084" t="s">
        <v>75</v>
      </c>
      <c r="G1084" t="s">
        <v>78</v>
      </c>
      <c r="H1084">
        <v>190</v>
      </c>
      <c r="I1084">
        <v>0.20444809720603341</v>
      </c>
      <c r="J1084">
        <v>9.8164959887349305E-3</v>
      </c>
      <c r="K1084">
        <v>-5.265264890726383E-2</v>
      </c>
      <c r="L1084">
        <v>0.57556578888251331</v>
      </c>
    </row>
    <row r="1085" spans="1:12">
      <c r="A1085" t="s">
        <v>317</v>
      </c>
      <c r="B1085" t="s">
        <v>324</v>
      </c>
      <c r="C1085">
        <v>48017</v>
      </c>
      <c r="D1085" t="s">
        <v>135</v>
      </c>
      <c r="E1085">
        <v>340</v>
      </c>
      <c r="F1085" t="s">
        <v>75</v>
      </c>
      <c r="G1085" t="s">
        <v>79</v>
      </c>
      <c r="H1085">
        <v>190</v>
      </c>
      <c r="I1085">
        <v>-1.4668836113474819E-2</v>
      </c>
      <c r="J1085">
        <v>5.1070393102945469E-3</v>
      </c>
      <c r="K1085">
        <v>-0.14576258747574039</v>
      </c>
      <c r="L1085">
        <v>0.2620600889507807</v>
      </c>
    </row>
    <row r="1086" spans="1:12">
      <c r="A1086" t="s">
        <v>317</v>
      </c>
      <c r="B1086" t="s">
        <v>324</v>
      </c>
      <c r="C1086">
        <v>48017</v>
      </c>
      <c r="D1086" t="s">
        <v>135</v>
      </c>
      <c r="E1086">
        <v>340</v>
      </c>
      <c r="F1086" t="s">
        <v>75</v>
      </c>
      <c r="G1086" t="s">
        <v>80</v>
      </c>
      <c r="H1086">
        <v>195</v>
      </c>
      <c r="I1086">
        <v>3.3799525156982438E-2</v>
      </c>
      <c r="J1086">
        <v>3.1693977075464949E-3</v>
      </c>
      <c r="K1086">
        <v>-2.8385104216716119E-2</v>
      </c>
      <c r="L1086">
        <v>0.24294706223227219</v>
      </c>
    </row>
    <row r="1087" spans="1:12">
      <c r="A1087" t="s">
        <v>317</v>
      </c>
      <c r="B1087" t="s">
        <v>324</v>
      </c>
      <c r="C1087">
        <v>48017</v>
      </c>
      <c r="D1087" t="s">
        <v>135</v>
      </c>
      <c r="E1087">
        <v>340</v>
      </c>
      <c r="F1087" t="s">
        <v>75</v>
      </c>
      <c r="G1087" t="s">
        <v>81</v>
      </c>
      <c r="H1087">
        <v>195</v>
      </c>
      <c r="I1087">
        <v>1.530581508443315E-2</v>
      </c>
      <c r="J1087">
        <v>3.4815033542680601E-3</v>
      </c>
      <c r="K1087">
        <v>-0.1244750414141577</v>
      </c>
      <c r="L1087">
        <v>0.18827105485888429</v>
      </c>
    </row>
    <row r="1088" spans="1:12">
      <c r="A1088" t="s">
        <v>317</v>
      </c>
      <c r="B1088" t="s">
        <v>324</v>
      </c>
      <c r="C1088">
        <v>48017</v>
      </c>
      <c r="D1088" t="s">
        <v>135</v>
      </c>
      <c r="E1088">
        <v>340</v>
      </c>
      <c r="F1088" t="s">
        <v>75</v>
      </c>
      <c r="G1088" t="s">
        <v>82</v>
      </c>
      <c r="H1088">
        <v>190</v>
      </c>
      <c r="I1088">
        <v>8.9717536832629383E-2</v>
      </c>
      <c r="J1088">
        <v>4.8872708234723207E-3</v>
      </c>
      <c r="K1088">
        <v>-3.5448900501467248E-2</v>
      </c>
      <c r="L1088">
        <v>0.33446091103771508</v>
      </c>
    </row>
    <row r="1089" spans="1:12">
      <c r="A1089" t="s">
        <v>317</v>
      </c>
      <c r="B1089" t="s">
        <v>324</v>
      </c>
      <c r="C1089">
        <v>48017</v>
      </c>
      <c r="D1089" t="s">
        <v>135</v>
      </c>
      <c r="E1089">
        <v>340</v>
      </c>
      <c r="F1089" t="s">
        <v>75</v>
      </c>
      <c r="G1089" t="s">
        <v>83</v>
      </c>
      <c r="H1089">
        <v>190</v>
      </c>
      <c r="I1089">
        <v>5.5071727162525959E-2</v>
      </c>
      <c r="J1089">
        <v>5.0377435611532991E-3</v>
      </c>
      <c r="K1089">
        <v>-0.1144744435641776</v>
      </c>
      <c r="L1089">
        <v>0.2950114031958937</v>
      </c>
    </row>
    <row r="1090" spans="1:12">
      <c r="A1090" t="s">
        <v>317</v>
      </c>
      <c r="B1090" t="s">
        <v>325</v>
      </c>
      <c r="C1090">
        <v>48019</v>
      </c>
      <c r="D1090" t="s">
        <v>135</v>
      </c>
      <c r="E1090">
        <v>340</v>
      </c>
      <c r="F1090" t="s">
        <v>75</v>
      </c>
      <c r="G1090" t="s">
        <v>76</v>
      </c>
      <c r="H1090">
        <v>249</v>
      </c>
      <c r="I1090">
        <v>1.27881908605408</v>
      </c>
      <c r="J1090">
        <v>3.2553311382010001E-2</v>
      </c>
      <c r="K1090">
        <v>-8.7481138747138535E-3</v>
      </c>
      <c r="L1090">
        <v>2.7032730267981671</v>
      </c>
    </row>
    <row r="1091" spans="1:12">
      <c r="A1091" t="s">
        <v>317</v>
      </c>
      <c r="B1091" t="s">
        <v>325</v>
      </c>
      <c r="C1091">
        <v>48019</v>
      </c>
      <c r="D1091" t="s">
        <v>135</v>
      </c>
      <c r="E1091">
        <v>340</v>
      </c>
      <c r="F1091" t="s">
        <v>75</v>
      </c>
      <c r="G1091" t="s">
        <v>77</v>
      </c>
      <c r="H1091">
        <v>249</v>
      </c>
      <c r="I1091">
        <v>1.169898476163429</v>
      </c>
      <c r="J1091">
        <v>3.053078061451265E-2</v>
      </c>
      <c r="K1091">
        <v>-0.15104992406239981</v>
      </c>
      <c r="L1091">
        <v>2.3249132787640092</v>
      </c>
    </row>
    <row r="1092" spans="1:12">
      <c r="A1092" t="s">
        <v>317</v>
      </c>
      <c r="B1092" t="s">
        <v>325</v>
      </c>
      <c r="C1092">
        <v>48019</v>
      </c>
      <c r="D1092" t="s">
        <v>135</v>
      </c>
      <c r="E1092">
        <v>340</v>
      </c>
      <c r="F1092" t="s">
        <v>75</v>
      </c>
      <c r="G1092" t="s">
        <v>78</v>
      </c>
      <c r="H1092">
        <v>334</v>
      </c>
      <c r="I1092">
        <v>0.66785679232017625</v>
      </c>
      <c r="J1092">
        <v>2.053531383695013E-2</v>
      </c>
      <c r="K1092">
        <v>-0.15327125475478409</v>
      </c>
      <c r="L1092">
        <v>1.455419850139384</v>
      </c>
    </row>
    <row r="1093" spans="1:12">
      <c r="A1093" t="s">
        <v>317</v>
      </c>
      <c r="B1093" t="s">
        <v>325</v>
      </c>
      <c r="C1093">
        <v>48019</v>
      </c>
      <c r="D1093" t="s">
        <v>135</v>
      </c>
      <c r="E1093">
        <v>340</v>
      </c>
      <c r="F1093" t="s">
        <v>75</v>
      </c>
      <c r="G1093" t="s">
        <v>79</v>
      </c>
      <c r="H1093">
        <v>334</v>
      </c>
      <c r="I1093">
        <v>0.46887522773334728</v>
      </c>
      <c r="J1093">
        <v>1.592137758614149E-2</v>
      </c>
      <c r="K1093">
        <v>-8.7889109084368297E-2</v>
      </c>
      <c r="L1093">
        <v>1.5120864356328581</v>
      </c>
    </row>
    <row r="1094" spans="1:12">
      <c r="A1094" t="s">
        <v>317</v>
      </c>
      <c r="B1094" t="s">
        <v>325</v>
      </c>
      <c r="C1094">
        <v>48019</v>
      </c>
      <c r="D1094" t="s">
        <v>135</v>
      </c>
      <c r="E1094">
        <v>340</v>
      </c>
      <c r="F1094" t="s">
        <v>75</v>
      </c>
      <c r="G1094" t="s">
        <v>80</v>
      </c>
      <c r="H1094">
        <v>249</v>
      </c>
      <c r="I1094">
        <v>0.26349523711259548</v>
      </c>
      <c r="J1094">
        <v>1.0320498946984131E-2</v>
      </c>
      <c r="K1094">
        <v>-8.7481138747138535E-3</v>
      </c>
      <c r="L1094">
        <v>0.78599237608333916</v>
      </c>
    </row>
    <row r="1095" spans="1:12">
      <c r="A1095" t="s">
        <v>317</v>
      </c>
      <c r="B1095" t="s">
        <v>325</v>
      </c>
      <c r="C1095">
        <v>48019</v>
      </c>
      <c r="D1095" t="s">
        <v>135</v>
      </c>
      <c r="E1095">
        <v>340</v>
      </c>
      <c r="F1095" t="s">
        <v>75</v>
      </c>
      <c r="G1095" t="s">
        <v>81</v>
      </c>
      <c r="H1095">
        <v>249</v>
      </c>
      <c r="I1095">
        <v>0.21365359452212121</v>
      </c>
      <c r="J1095">
        <v>8.4735077284033167E-3</v>
      </c>
      <c r="K1095">
        <v>-5.9019618741999222E-2</v>
      </c>
      <c r="L1095">
        <v>0.62933129676180433</v>
      </c>
    </row>
    <row r="1096" spans="1:12">
      <c r="A1096" t="s">
        <v>317</v>
      </c>
      <c r="B1096" t="s">
        <v>325</v>
      </c>
      <c r="C1096">
        <v>48019</v>
      </c>
      <c r="D1096" t="s">
        <v>135</v>
      </c>
      <c r="E1096">
        <v>340</v>
      </c>
      <c r="F1096" t="s">
        <v>75</v>
      </c>
      <c r="G1096" t="s">
        <v>82</v>
      </c>
      <c r="H1096">
        <v>334</v>
      </c>
      <c r="I1096">
        <v>0.25993389541477863</v>
      </c>
      <c r="J1096">
        <v>9.7576215893254332E-3</v>
      </c>
      <c r="K1096">
        <v>-6.4556363199707867E-2</v>
      </c>
      <c r="L1096">
        <v>1.0646078605459699</v>
      </c>
    </row>
    <row r="1097" spans="1:12">
      <c r="A1097" t="s">
        <v>317</v>
      </c>
      <c r="B1097" t="s">
        <v>325</v>
      </c>
      <c r="C1097">
        <v>48019</v>
      </c>
      <c r="D1097" t="s">
        <v>135</v>
      </c>
      <c r="E1097">
        <v>340</v>
      </c>
      <c r="F1097" t="s">
        <v>75</v>
      </c>
      <c r="G1097" t="s">
        <v>83</v>
      </c>
      <c r="H1097">
        <v>334</v>
      </c>
      <c r="I1097">
        <v>0.34252192720732172</v>
      </c>
      <c r="J1097">
        <v>1.2296224754550431E-2</v>
      </c>
      <c r="K1097">
        <v>-8.7889109084368297E-2</v>
      </c>
      <c r="L1097">
        <v>0.98309426460041371</v>
      </c>
    </row>
    <row r="1098" spans="1:12">
      <c r="A1098" t="s">
        <v>317</v>
      </c>
      <c r="B1098" t="s">
        <v>326</v>
      </c>
      <c r="C1098">
        <v>48021</v>
      </c>
      <c r="D1098" t="s">
        <v>135</v>
      </c>
      <c r="E1098">
        <v>340</v>
      </c>
      <c r="F1098" t="s">
        <v>75</v>
      </c>
      <c r="G1098" t="s">
        <v>76</v>
      </c>
      <c r="H1098">
        <v>21</v>
      </c>
      <c r="I1098">
        <v>0.94802300431180508</v>
      </c>
      <c r="J1098">
        <v>0.15836772729439491</v>
      </c>
      <c r="K1098">
        <v>-3.1845050118976051E-2</v>
      </c>
      <c r="L1098">
        <v>2.2924388333402139</v>
      </c>
    </row>
    <row r="1099" spans="1:12">
      <c r="A1099" t="s">
        <v>317</v>
      </c>
      <c r="B1099" t="s">
        <v>326</v>
      </c>
      <c r="C1099">
        <v>48021</v>
      </c>
      <c r="D1099" t="s">
        <v>135</v>
      </c>
      <c r="E1099">
        <v>340</v>
      </c>
      <c r="F1099" t="s">
        <v>75</v>
      </c>
      <c r="G1099" t="s">
        <v>77</v>
      </c>
      <c r="H1099">
        <v>21</v>
      </c>
      <c r="I1099">
        <v>0.8359769053009638</v>
      </c>
      <c r="J1099">
        <v>0.14667710078413379</v>
      </c>
      <c r="K1099">
        <v>-5.5322941445729967E-2</v>
      </c>
      <c r="L1099">
        <v>1.9120315065875191</v>
      </c>
    </row>
    <row r="1100" spans="1:12">
      <c r="A1100" t="s">
        <v>317</v>
      </c>
      <c r="B1100" t="s">
        <v>326</v>
      </c>
      <c r="C1100">
        <v>48021</v>
      </c>
      <c r="D1100" t="s">
        <v>135</v>
      </c>
      <c r="E1100">
        <v>340</v>
      </c>
      <c r="F1100" t="s">
        <v>75</v>
      </c>
      <c r="G1100" t="s">
        <v>78</v>
      </c>
      <c r="H1100">
        <v>22</v>
      </c>
      <c r="I1100">
        <v>1.000139017252808</v>
      </c>
      <c r="J1100">
        <v>6.9481669182371336E-2</v>
      </c>
      <c r="K1100">
        <v>-6.6992453186900558E-2</v>
      </c>
      <c r="L1100">
        <v>1.3654500688162621</v>
      </c>
    </row>
    <row r="1101" spans="1:12">
      <c r="A1101" t="s">
        <v>317</v>
      </c>
      <c r="B1101" t="s">
        <v>326</v>
      </c>
      <c r="C1101">
        <v>48021</v>
      </c>
      <c r="D1101" t="s">
        <v>135</v>
      </c>
      <c r="E1101">
        <v>340</v>
      </c>
      <c r="F1101" t="s">
        <v>75</v>
      </c>
      <c r="G1101" t="s">
        <v>79</v>
      </c>
      <c r="H1101">
        <v>22</v>
      </c>
      <c r="I1101">
        <v>1.2255788385830879</v>
      </c>
      <c r="J1101">
        <v>8.8838974627283185E-2</v>
      </c>
      <c r="K1101">
        <v>-7.8336134203775571E-3</v>
      </c>
      <c r="L1101">
        <v>1.831855878822841</v>
      </c>
    </row>
    <row r="1102" spans="1:12">
      <c r="A1102" t="s">
        <v>317</v>
      </c>
      <c r="B1102" t="s">
        <v>326</v>
      </c>
      <c r="C1102">
        <v>48021</v>
      </c>
      <c r="D1102" t="s">
        <v>135</v>
      </c>
      <c r="E1102">
        <v>340</v>
      </c>
      <c r="F1102" t="s">
        <v>75</v>
      </c>
      <c r="G1102" t="s">
        <v>80</v>
      </c>
      <c r="H1102">
        <v>21</v>
      </c>
      <c r="I1102">
        <v>0.53443214061031252</v>
      </c>
      <c r="J1102">
        <v>0.1012406481964041</v>
      </c>
      <c r="K1102">
        <v>-4.057804519820838E-2</v>
      </c>
      <c r="L1102">
        <v>1.309636917346475</v>
      </c>
    </row>
    <row r="1103" spans="1:12">
      <c r="A1103" t="s">
        <v>317</v>
      </c>
      <c r="B1103" t="s">
        <v>326</v>
      </c>
      <c r="C1103">
        <v>48021</v>
      </c>
      <c r="D1103" t="s">
        <v>135</v>
      </c>
      <c r="E1103">
        <v>340</v>
      </c>
      <c r="F1103" t="s">
        <v>75</v>
      </c>
      <c r="G1103" t="s">
        <v>81</v>
      </c>
      <c r="H1103">
        <v>21</v>
      </c>
      <c r="I1103">
        <v>0.41793780794298968</v>
      </c>
      <c r="J1103">
        <v>7.7339006773496019E-2</v>
      </c>
      <c r="K1103">
        <v>-2.9626460758395881E-2</v>
      </c>
      <c r="L1103">
        <v>1.0625612956853321</v>
      </c>
    </row>
    <row r="1104" spans="1:12">
      <c r="A1104" t="s">
        <v>317</v>
      </c>
      <c r="B1104" t="s">
        <v>326</v>
      </c>
      <c r="C1104">
        <v>48021</v>
      </c>
      <c r="D1104" t="s">
        <v>135</v>
      </c>
      <c r="E1104">
        <v>340</v>
      </c>
      <c r="F1104" t="s">
        <v>75</v>
      </c>
      <c r="G1104" t="s">
        <v>82</v>
      </c>
      <c r="H1104">
        <v>22</v>
      </c>
      <c r="I1104">
        <v>0.23958566815061441</v>
      </c>
      <c r="J1104">
        <v>3.2052780454362183E-2</v>
      </c>
      <c r="K1104">
        <v>-3.3193851787256548E-2</v>
      </c>
      <c r="L1104">
        <v>0.52907634603281362</v>
      </c>
    </row>
    <row r="1105" spans="1:12">
      <c r="A1105" t="s">
        <v>317</v>
      </c>
      <c r="B1105" t="s">
        <v>326</v>
      </c>
      <c r="C1105">
        <v>48021</v>
      </c>
      <c r="D1105" t="s">
        <v>135</v>
      </c>
      <c r="E1105">
        <v>340</v>
      </c>
      <c r="F1105" t="s">
        <v>75</v>
      </c>
      <c r="G1105" t="s">
        <v>83</v>
      </c>
      <c r="H1105">
        <v>22</v>
      </c>
      <c r="I1105">
        <v>0.48308563273502891</v>
      </c>
      <c r="J1105">
        <v>4.2780207809171383E-2</v>
      </c>
      <c r="K1105">
        <v>-7.8336134203775571E-3</v>
      </c>
      <c r="L1105">
        <v>0.87689408951121028</v>
      </c>
    </row>
    <row r="1106" spans="1:12">
      <c r="A1106" t="s">
        <v>317</v>
      </c>
      <c r="B1106" t="s">
        <v>327</v>
      </c>
      <c r="C1106">
        <v>48023</v>
      </c>
      <c r="D1106" t="s">
        <v>135</v>
      </c>
      <c r="E1106">
        <v>340</v>
      </c>
      <c r="F1106" t="s">
        <v>75</v>
      </c>
      <c r="G1106" t="s">
        <v>76</v>
      </c>
      <c r="H1106">
        <v>119</v>
      </c>
      <c r="I1106">
        <v>0.31686088730395973</v>
      </c>
      <c r="J1106">
        <v>3.5714552787336019E-2</v>
      </c>
      <c r="K1106">
        <v>-4.4614530259078869E-2</v>
      </c>
      <c r="L1106">
        <v>1.383974277523371</v>
      </c>
    </row>
    <row r="1107" spans="1:12">
      <c r="A1107" t="s">
        <v>317</v>
      </c>
      <c r="B1107" t="s">
        <v>327</v>
      </c>
      <c r="C1107">
        <v>48023</v>
      </c>
      <c r="D1107" t="s">
        <v>135</v>
      </c>
      <c r="E1107">
        <v>340</v>
      </c>
      <c r="F1107" t="s">
        <v>75</v>
      </c>
      <c r="G1107" t="s">
        <v>77</v>
      </c>
      <c r="H1107">
        <v>119</v>
      </c>
      <c r="I1107">
        <v>0.2245876222305509</v>
      </c>
      <c r="J1107">
        <v>3.5775102339881043E-2</v>
      </c>
      <c r="K1107">
        <v>-0.21077141423709539</v>
      </c>
      <c r="L1107">
        <v>1.0906713579723819</v>
      </c>
    </row>
    <row r="1108" spans="1:12">
      <c r="A1108" t="s">
        <v>317</v>
      </c>
      <c r="B1108" t="s">
        <v>327</v>
      </c>
      <c r="C1108">
        <v>48023</v>
      </c>
      <c r="D1108" t="s">
        <v>135</v>
      </c>
      <c r="E1108">
        <v>340</v>
      </c>
      <c r="F1108" t="s">
        <v>75</v>
      </c>
      <c r="G1108" t="s">
        <v>78</v>
      </c>
      <c r="H1108">
        <v>249</v>
      </c>
      <c r="I1108">
        <v>-2.2127411481327609E-2</v>
      </c>
      <c r="J1108">
        <v>8.1311417866348334E-3</v>
      </c>
      <c r="K1108">
        <v>-0.22377169437624159</v>
      </c>
      <c r="L1108">
        <v>0.58173764917022452</v>
      </c>
    </row>
    <row r="1109" spans="1:12">
      <c r="A1109" t="s">
        <v>317</v>
      </c>
      <c r="B1109" t="s">
        <v>327</v>
      </c>
      <c r="C1109">
        <v>48023</v>
      </c>
      <c r="D1109" t="s">
        <v>135</v>
      </c>
      <c r="E1109">
        <v>340</v>
      </c>
      <c r="F1109" t="s">
        <v>75</v>
      </c>
      <c r="G1109" t="s">
        <v>79</v>
      </c>
      <c r="H1109">
        <v>249</v>
      </c>
      <c r="I1109">
        <v>6.4541729076467644E-2</v>
      </c>
      <c r="J1109">
        <v>8.1499984039792809E-3</v>
      </c>
      <c r="K1109">
        <v>-0.1191342623638621</v>
      </c>
      <c r="L1109">
        <v>0.71755063287663601</v>
      </c>
    </row>
    <row r="1110" spans="1:12">
      <c r="A1110" t="s">
        <v>317</v>
      </c>
      <c r="B1110" t="s">
        <v>327</v>
      </c>
      <c r="C1110">
        <v>48023</v>
      </c>
      <c r="D1110" t="s">
        <v>135</v>
      </c>
      <c r="E1110">
        <v>340</v>
      </c>
      <c r="F1110" t="s">
        <v>75</v>
      </c>
      <c r="G1110" t="s">
        <v>80</v>
      </c>
      <c r="H1110">
        <v>119</v>
      </c>
      <c r="I1110">
        <v>3.5211317222191743E-2</v>
      </c>
      <c r="J1110">
        <v>5.7441320190564074E-3</v>
      </c>
      <c r="K1110">
        <v>-4.0262662609087799E-2</v>
      </c>
      <c r="L1110">
        <v>0.23999643574864671</v>
      </c>
    </row>
    <row r="1111" spans="1:12">
      <c r="A1111" t="s">
        <v>317</v>
      </c>
      <c r="B1111" t="s">
        <v>327</v>
      </c>
      <c r="C1111">
        <v>48023</v>
      </c>
      <c r="D1111" t="s">
        <v>135</v>
      </c>
      <c r="E1111">
        <v>340</v>
      </c>
      <c r="F1111" t="s">
        <v>75</v>
      </c>
      <c r="G1111" t="s">
        <v>81</v>
      </c>
      <c r="H1111">
        <v>119</v>
      </c>
      <c r="I1111">
        <v>-1.48782831910003E-2</v>
      </c>
      <c r="J1111">
        <v>3.9178074483272362E-3</v>
      </c>
      <c r="K1111">
        <v>-0.1030122639781391</v>
      </c>
      <c r="L1111">
        <v>0.13363134629219531</v>
      </c>
    </row>
    <row r="1112" spans="1:12">
      <c r="A1112" t="s">
        <v>317</v>
      </c>
      <c r="B1112" t="s">
        <v>327</v>
      </c>
      <c r="C1112">
        <v>48023</v>
      </c>
      <c r="D1112" t="s">
        <v>135</v>
      </c>
      <c r="E1112">
        <v>340</v>
      </c>
      <c r="F1112" t="s">
        <v>75</v>
      </c>
      <c r="G1112" t="s">
        <v>82</v>
      </c>
      <c r="H1112">
        <v>249</v>
      </c>
      <c r="I1112">
        <v>-9.8844907932444971E-3</v>
      </c>
      <c r="J1112">
        <v>3.463254014645058E-3</v>
      </c>
      <c r="K1112">
        <v>-0.1196452221782394</v>
      </c>
      <c r="L1112">
        <v>0.31012911297722701</v>
      </c>
    </row>
    <row r="1113" spans="1:12">
      <c r="A1113" t="s">
        <v>317</v>
      </c>
      <c r="B1113" t="s">
        <v>327</v>
      </c>
      <c r="C1113">
        <v>48023</v>
      </c>
      <c r="D1113" t="s">
        <v>135</v>
      </c>
      <c r="E1113">
        <v>340</v>
      </c>
      <c r="F1113" t="s">
        <v>75</v>
      </c>
      <c r="G1113" t="s">
        <v>83</v>
      </c>
      <c r="H1113">
        <v>249</v>
      </c>
      <c r="I1113">
        <v>3.001338191334884E-2</v>
      </c>
      <c r="J1113">
        <v>4.3860796671687952E-3</v>
      </c>
      <c r="K1113">
        <v>-0.1191342623638621</v>
      </c>
      <c r="L1113">
        <v>0.44895980509346722</v>
      </c>
    </row>
    <row r="1114" spans="1:12">
      <c r="A1114" t="s">
        <v>317</v>
      </c>
      <c r="B1114" t="s">
        <v>328</v>
      </c>
      <c r="C1114">
        <v>48025</v>
      </c>
      <c r="D1114" t="s">
        <v>135</v>
      </c>
      <c r="E1114">
        <v>340</v>
      </c>
      <c r="F1114" t="s">
        <v>75</v>
      </c>
      <c r="G1114" t="s">
        <v>76</v>
      </c>
      <c r="H1114">
        <v>109</v>
      </c>
      <c r="I1114">
        <v>0.98210151683692259</v>
      </c>
      <c r="J1114">
        <v>4.7129691144469139E-2</v>
      </c>
      <c r="K1114">
        <v>-8.7481138747138535E-3</v>
      </c>
      <c r="L1114">
        <v>2.0873224792027201</v>
      </c>
    </row>
    <row r="1115" spans="1:12">
      <c r="A1115" t="s">
        <v>317</v>
      </c>
      <c r="B1115" t="s">
        <v>328</v>
      </c>
      <c r="C1115">
        <v>48025</v>
      </c>
      <c r="D1115" t="s">
        <v>135</v>
      </c>
      <c r="E1115">
        <v>340</v>
      </c>
      <c r="F1115" t="s">
        <v>75</v>
      </c>
      <c r="G1115" t="s">
        <v>77</v>
      </c>
      <c r="H1115">
        <v>109</v>
      </c>
      <c r="I1115">
        <v>0.87491424435705767</v>
      </c>
      <c r="J1115">
        <v>4.274505936939612E-2</v>
      </c>
      <c r="K1115">
        <v>-0.1121927015690153</v>
      </c>
      <c r="L1115">
        <v>1.7400205073052011</v>
      </c>
    </row>
    <row r="1116" spans="1:12">
      <c r="A1116" t="s">
        <v>317</v>
      </c>
      <c r="B1116" t="s">
        <v>328</v>
      </c>
      <c r="C1116">
        <v>48025</v>
      </c>
      <c r="D1116" t="s">
        <v>135</v>
      </c>
      <c r="E1116">
        <v>340</v>
      </c>
      <c r="F1116" t="s">
        <v>75</v>
      </c>
      <c r="G1116" t="s">
        <v>78</v>
      </c>
      <c r="H1116">
        <v>68</v>
      </c>
      <c r="I1116">
        <v>0.58965839841472345</v>
      </c>
      <c r="J1116">
        <v>3.9366201008828421E-2</v>
      </c>
      <c r="K1116">
        <v>-3.7049311468957832E-2</v>
      </c>
      <c r="L1116">
        <v>1.3369284233840031</v>
      </c>
    </row>
    <row r="1117" spans="1:12">
      <c r="A1117" t="s">
        <v>317</v>
      </c>
      <c r="B1117" t="s">
        <v>328</v>
      </c>
      <c r="C1117">
        <v>48025</v>
      </c>
      <c r="D1117" t="s">
        <v>135</v>
      </c>
      <c r="E1117">
        <v>340</v>
      </c>
      <c r="F1117" t="s">
        <v>75</v>
      </c>
      <c r="G1117" t="s">
        <v>79</v>
      </c>
      <c r="H1117">
        <v>68</v>
      </c>
      <c r="I1117">
        <v>0.44277212820505069</v>
      </c>
      <c r="J1117">
        <v>2.864715073574756E-2</v>
      </c>
      <c r="K1117">
        <v>-4.7254695947096817E-2</v>
      </c>
      <c r="L1117">
        <v>1.207689825842758</v>
      </c>
    </row>
    <row r="1118" spans="1:12">
      <c r="A1118" t="s">
        <v>317</v>
      </c>
      <c r="B1118" t="s">
        <v>328</v>
      </c>
      <c r="C1118">
        <v>48025</v>
      </c>
      <c r="D1118" t="s">
        <v>135</v>
      </c>
      <c r="E1118">
        <v>340</v>
      </c>
      <c r="F1118" t="s">
        <v>75</v>
      </c>
      <c r="G1118" t="s">
        <v>80</v>
      </c>
      <c r="H1118">
        <v>109</v>
      </c>
      <c r="I1118">
        <v>0.25091775884868039</v>
      </c>
      <c r="J1118">
        <v>1.512636396436199E-2</v>
      </c>
      <c r="K1118">
        <v>-8.7481138747138535E-3</v>
      </c>
      <c r="L1118">
        <v>0.7376888747392909</v>
      </c>
    </row>
    <row r="1119" spans="1:12">
      <c r="A1119" t="s">
        <v>317</v>
      </c>
      <c r="B1119" t="s">
        <v>328</v>
      </c>
      <c r="C1119">
        <v>48025</v>
      </c>
      <c r="D1119" t="s">
        <v>135</v>
      </c>
      <c r="E1119">
        <v>340</v>
      </c>
      <c r="F1119" t="s">
        <v>75</v>
      </c>
      <c r="G1119" t="s">
        <v>81</v>
      </c>
      <c r="H1119">
        <v>109</v>
      </c>
      <c r="I1119">
        <v>0.17899201057073821</v>
      </c>
      <c r="J1119">
        <v>1.067944431511258E-2</v>
      </c>
      <c r="K1119">
        <v>-5.9019618741999222E-2</v>
      </c>
      <c r="L1119">
        <v>0.48553403265687478</v>
      </c>
    </row>
    <row r="1120" spans="1:12">
      <c r="A1120" t="s">
        <v>317</v>
      </c>
      <c r="B1120" t="s">
        <v>328</v>
      </c>
      <c r="C1120">
        <v>48025</v>
      </c>
      <c r="D1120" t="s">
        <v>135</v>
      </c>
      <c r="E1120">
        <v>340</v>
      </c>
      <c r="F1120" t="s">
        <v>75</v>
      </c>
      <c r="G1120" t="s">
        <v>82</v>
      </c>
      <c r="H1120">
        <v>68</v>
      </c>
      <c r="I1120">
        <v>0.33082750044946219</v>
      </c>
      <c r="J1120">
        <v>2.9776847437895951E-2</v>
      </c>
      <c r="K1120">
        <v>-2.8779462151155979E-2</v>
      </c>
      <c r="L1120">
        <v>1.0646078605459699</v>
      </c>
    </row>
    <row r="1121" spans="1:12">
      <c r="A1121" t="s">
        <v>317</v>
      </c>
      <c r="B1121" t="s">
        <v>328</v>
      </c>
      <c r="C1121">
        <v>48025</v>
      </c>
      <c r="D1121" t="s">
        <v>135</v>
      </c>
      <c r="E1121">
        <v>340</v>
      </c>
      <c r="F1121" t="s">
        <v>75</v>
      </c>
      <c r="G1121" t="s">
        <v>83</v>
      </c>
      <c r="H1121">
        <v>68</v>
      </c>
      <c r="I1121">
        <v>0.40758802107010822</v>
      </c>
      <c r="J1121">
        <v>2.9042481893016441E-2</v>
      </c>
      <c r="K1121">
        <v>-2.999141663067767E-2</v>
      </c>
      <c r="L1121">
        <v>0.98309426460041371</v>
      </c>
    </row>
    <row r="1122" spans="1:12">
      <c r="A1122" t="s">
        <v>317</v>
      </c>
      <c r="B1122" t="s">
        <v>329</v>
      </c>
      <c r="C1122">
        <v>48027</v>
      </c>
      <c r="D1122" t="s">
        <v>135</v>
      </c>
      <c r="E1122">
        <v>340</v>
      </c>
      <c r="F1122" t="s">
        <v>75</v>
      </c>
      <c r="G1122" t="s">
        <v>76</v>
      </c>
      <c r="H1122">
        <v>21</v>
      </c>
      <c r="I1122">
        <v>0.94802300431180508</v>
      </c>
      <c r="J1122">
        <v>0.15836772729439491</v>
      </c>
      <c r="K1122">
        <v>-3.1845050118976051E-2</v>
      </c>
      <c r="L1122">
        <v>2.2924388333402139</v>
      </c>
    </row>
    <row r="1123" spans="1:12">
      <c r="A1123" t="s">
        <v>317</v>
      </c>
      <c r="B1123" t="s">
        <v>329</v>
      </c>
      <c r="C1123">
        <v>48027</v>
      </c>
      <c r="D1123" t="s">
        <v>135</v>
      </c>
      <c r="E1123">
        <v>340</v>
      </c>
      <c r="F1123" t="s">
        <v>75</v>
      </c>
      <c r="G1123" t="s">
        <v>77</v>
      </c>
      <c r="H1123">
        <v>21</v>
      </c>
      <c r="I1123">
        <v>0.8359769053009638</v>
      </c>
      <c r="J1123">
        <v>0.14667710078413379</v>
      </c>
      <c r="K1123">
        <v>-5.5322941445729967E-2</v>
      </c>
      <c r="L1123">
        <v>1.9120315065875191</v>
      </c>
    </row>
    <row r="1124" spans="1:12">
      <c r="A1124" t="s">
        <v>317</v>
      </c>
      <c r="B1124" t="s">
        <v>329</v>
      </c>
      <c r="C1124">
        <v>48027</v>
      </c>
      <c r="D1124" t="s">
        <v>135</v>
      </c>
      <c r="E1124">
        <v>340</v>
      </c>
      <c r="F1124" t="s">
        <v>75</v>
      </c>
      <c r="G1124" t="s">
        <v>78</v>
      </c>
      <c r="H1124">
        <v>321</v>
      </c>
      <c r="I1124">
        <v>0.55046635852582315</v>
      </c>
      <c r="J1124">
        <v>2.6647639385367621E-2</v>
      </c>
      <c r="K1124">
        <v>-0.17807197018957649</v>
      </c>
      <c r="L1124">
        <v>1.7180589789559519</v>
      </c>
    </row>
    <row r="1125" spans="1:12">
      <c r="A1125" t="s">
        <v>317</v>
      </c>
      <c r="B1125" t="s">
        <v>329</v>
      </c>
      <c r="C1125">
        <v>48027</v>
      </c>
      <c r="D1125" t="s">
        <v>135</v>
      </c>
      <c r="E1125">
        <v>340</v>
      </c>
      <c r="F1125" t="s">
        <v>75</v>
      </c>
      <c r="G1125" t="s">
        <v>79</v>
      </c>
      <c r="H1125">
        <v>321</v>
      </c>
      <c r="I1125">
        <v>0.60096221200520605</v>
      </c>
      <c r="J1125">
        <v>2.572080857657023E-2</v>
      </c>
      <c r="K1125">
        <v>-1.9526777984124711E-2</v>
      </c>
      <c r="L1125">
        <v>1.940954066439077</v>
      </c>
    </row>
    <row r="1126" spans="1:12">
      <c r="A1126" t="s">
        <v>317</v>
      </c>
      <c r="B1126" t="s">
        <v>329</v>
      </c>
      <c r="C1126">
        <v>48027</v>
      </c>
      <c r="D1126" t="s">
        <v>135</v>
      </c>
      <c r="E1126">
        <v>340</v>
      </c>
      <c r="F1126" t="s">
        <v>75</v>
      </c>
      <c r="G1126" t="s">
        <v>80</v>
      </c>
      <c r="H1126">
        <v>21</v>
      </c>
      <c r="I1126">
        <v>0.53443214061031252</v>
      </c>
      <c r="J1126">
        <v>0.1012406481964041</v>
      </c>
      <c r="K1126">
        <v>-4.057804519820838E-2</v>
      </c>
      <c r="L1126">
        <v>1.309636917346475</v>
      </c>
    </row>
    <row r="1127" spans="1:12">
      <c r="A1127" t="s">
        <v>317</v>
      </c>
      <c r="B1127" t="s">
        <v>329</v>
      </c>
      <c r="C1127">
        <v>48027</v>
      </c>
      <c r="D1127" t="s">
        <v>135</v>
      </c>
      <c r="E1127">
        <v>340</v>
      </c>
      <c r="F1127" t="s">
        <v>75</v>
      </c>
      <c r="G1127" t="s">
        <v>81</v>
      </c>
      <c r="H1127">
        <v>21</v>
      </c>
      <c r="I1127">
        <v>0.41793780794298968</v>
      </c>
      <c r="J1127">
        <v>7.7339006773496019E-2</v>
      </c>
      <c r="K1127">
        <v>-2.9626460758395881E-2</v>
      </c>
      <c r="L1127">
        <v>1.0625612956853321</v>
      </c>
    </row>
    <row r="1128" spans="1:12">
      <c r="A1128" t="s">
        <v>317</v>
      </c>
      <c r="B1128" t="s">
        <v>329</v>
      </c>
      <c r="C1128">
        <v>48027</v>
      </c>
      <c r="D1128" t="s">
        <v>135</v>
      </c>
      <c r="E1128">
        <v>340</v>
      </c>
      <c r="F1128" t="s">
        <v>75</v>
      </c>
      <c r="G1128" t="s">
        <v>82</v>
      </c>
      <c r="H1128">
        <v>321</v>
      </c>
      <c r="I1128">
        <v>0.21220519989793199</v>
      </c>
      <c r="J1128">
        <v>1.20769194400257E-2</v>
      </c>
      <c r="K1128">
        <v>-7.7809692889770618E-2</v>
      </c>
      <c r="L1128">
        <v>1.004367731260523</v>
      </c>
    </row>
    <row r="1129" spans="1:12">
      <c r="A1129" t="s">
        <v>317</v>
      </c>
      <c r="B1129" t="s">
        <v>329</v>
      </c>
      <c r="C1129">
        <v>48027</v>
      </c>
      <c r="D1129" t="s">
        <v>135</v>
      </c>
      <c r="E1129">
        <v>340</v>
      </c>
      <c r="F1129" t="s">
        <v>75</v>
      </c>
      <c r="G1129" t="s">
        <v>83</v>
      </c>
      <c r="H1129">
        <v>321</v>
      </c>
      <c r="I1129">
        <v>0.36829291299224032</v>
      </c>
      <c r="J1129">
        <v>1.6198585597246979E-2</v>
      </c>
      <c r="K1129">
        <v>-1.9526777984124711E-2</v>
      </c>
      <c r="L1129">
        <v>1.2824358133224341</v>
      </c>
    </row>
    <row r="1130" spans="1:12">
      <c r="A1130" t="s">
        <v>317</v>
      </c>
      <c r="B1130" t="s">
        <v>330</v>
      </c>
      <c r="C1130">
        <v>48029</v>
      </c>
      <c r="D1130" t="s">
        <v>135</v>
      </c>
      <c r="E1130">
        <v>340</v>
      </c>
      <c r="F1130" t="s">
        <v>75</v>
      </c>
      <c r="G1130" t="s">
        <v>76</v>
      </c>
      <c r="H1130">
        <v>21</v>
      </c>
      <c r="I1130">
        <v>0.94802300431180508</v>
      </c>
      <c r="J1130">
        <v>0.15836772729439491</v>
      </c>
      <c r="K1130">
        <v>-3.1845050118976051E-2</v>
      </c>
      <c r="L1130">
        <v>2.2924388333402139</v>
      </c>
    </row>
    <row r="1131" spans="1:12">
      <c r="A1131" t="s">
        <v>317</v>
      </c>
      <c r="B1131" t="s">
        <v>330</v>
      </c>
      <c r="C1131">
        <v>48029</v>
      </c>
      <c r="D1131" t="s">
        <v>135</v>
      </c>
      <c r="E1131">
        <v>340</v>
      </c>
      <c r="F1131" t="s">
        <v>75</v>
      </c>
      <c r="G1131" t="s">
        <v>77</v>
      </c>
      <c r="H1131">
        <v>21</v>
      </c>
      <c r="I1131">
        <v>0.8359769053009638</v>
      </c>
      <c r="J1131">
        <v>0.14667710078413379</v>
      </c>
      <c r="K1131">
        <v>-5.5322941445729967E-2</v>
      </c>
      <c r="L1131">
        <v>1.9120315065875191</v>
      </c>
    </row>
    <row r="1132" spans="1:12">
      <c r="A1132" t="s">
        <v>317</v>
      </c>
      <c r="B1132" t="s">
        <v>330</v>
      </c>
      <c r="C1132">
        <v>48029</v>
      </c>
      <c r="D1132" t="s">
        <v>135</v>
      </c>
      <c r="E1132">
        <v>340</v>
      </c>
      <c r="F1132" t="s">
        <v>75</v>
      </c>
      <c r="G1132" t="s">
        <v>78</v>
      </c>
      <c r="H1132">
        <v>321</v>
      </c>
      <c r="I1132">
        <v>0.55046635852582315</v>
      </c>
      <c r="J1132">
        <v>2.6647639385367621E-2</v>
      </c>
      <c r="K1132">
        <v>-0.17807197018957649</v>
      </c>
      <c r="L1132">
        <v>1.7180589789559519</v>
      </c>
    </row>
    <row r="1133" spans="1:12">
      <c r="A1133" t="s">
        <v>317</v>
      </c>
      <c r="B1133" t="s">
        <v>330</v>
      </c>
      <c r="C1133">
        <v>48029</v>
      </c>
      <c r="D1133" t="s">
        <v>135</v>
      </c>
      <c r="E1133">
        <v>340</v>
      </c>
      <c r="F1133" t="s">
        <v>75</v>
      </c>
      <c r="G1133" t="s">
        <v>79</v>
      </c>
      <c r="H1133">
        <v>321</v>
      </c>
      <c r="I1133">
        <v>0.60096221200520605</v>
      </c>
      <c r="J1133">
        <v>2.572080857657023E-2</v>
      </c>
      <c r="K1133">
        <v>-1.9526777984124711E-2</v>
      </c>
      <c r="L1133">
        <v>1.940954066439077</v>
      </c>
    </row>
    <row r="1134" spans="1:12">
      <c r="A1134" t="s">
        <v>317</v>
      </c>
      <c r="B1134" t="s">
        <v>330</v>
      </c>
      <c r="C1134">
        <v>48029</v>
      </c>
      <c r="D1134" t="s">
        <v>135</v>
      </c>
      <c r="E1134">
        <v>340</v>
      </c>
      <c r="F1134" t="s">
        <v>75</v>
      </c>
      <c r="G1134" t="s">
        <v>80</v>
      </c>
      <c r="H1134">
        <v>21</v>
      </c>
      <c r="I1134">
        <v>0.53443214061031252</v>
      </c>
      <c r="J1134">
        <v>0.1012406481964041</v>
      </c>
      <c r="K1134">
        <v>-4.057804519820838E-2</v>
      </c>
      <c r="L1134">
        <v>1.309636917346475</v>
      </c>
    </row>
    <row r="1135" spans="1:12">
      <c r="A1135" t="s">
        <v>317</v>
      </c>
      <c r="B1135" t="s">
        <v>330</v>
      </c>
      <c r="C1135">
        <v>48029</v>
      </c>
      <c r="D1135" t="s">
        <v>135</v>
      </c>
      <c r="E1135">
        <v>340</v>
      </c>
      <c r="F1135" t="s">
        <v>75</v>
      </c>
      <c r="G1135" t="s">
        <v>81</v>
      </c>
      <c r="H1135">
        <v>21</v>
      </c>
      <c r="I1135">
        <v>0.41793780794298968</v>
      </c>
      <c r="J1135">
        <v>7.7339006773496019E-2</v>
      </c>
      <c r="K1135">
        <v>-2.9626460758395881E-2</v>
      </c>
      <c r="L1135">
        <v>1.0625612956853321</v>
      </c>
    </row>
    <row r="1136" spans="1:12">
      <c r="A1136" t="s">
        <v>317</v>
      </c>
      <c r="B1136" t="s">
        <v>330</v>
      </c>
      <c r="C1136">
        <v>48029</v>
      </c>
      <c r="D1136" t="s">
        <v>135</v>
      </c>
      <c r="E1136">
        <v>340</v>
      </c>
      <c r="F1136" t="s">
        <v>75</v>
      </c>
      <c r="G1136" t="s">
        <v>82</v>
      </c>
      <c r="H1136">
        <v>321</v>
      </c>
      <c r="I1136">
        <v>0.21220519989793199</v>
      </c>
      <c r="J1136">
        <v>1.20769194400257E-2</v>
      </c>
      <c r="K1136">
        <v>-7.7809692889770618E-2</v>
      </c>
      <c r="L1136">
        <v>1.004367731260523</v>
      </c>
    </row>
    <row r="1137" spans="1:12">
      <c r="A1137" t="s">
        <v>317</v>
      </c>
      <c r="B1137" t="s">
        <v>330</v>
      </c>
      <c r="C1137">
        <v>48029</v>
      </c>
      <c r="D1137" t="s">
        <v>135</v>
      </c>
      <c r="E1137">
        <v>340</v>
      </c>
      <c r="F1137" t="s">
        <v>75</v>
      </c>
      <c r="G1137" t="s">
        <v>83</v>
      </c>
      <c r="H1137">
        <v>321</v>
      </c>
      <c r="I1137">
        <v>0.36829291299224032</v>
      </c>
      <c r="J1137">
        <v>1.6198585597246979E-2</v>
      </c>
      <c r="K1137">
        <v>-1.9526777984124711E-2</v>
      </c>
      <c r="L1137">
        <v>1.2824358133224341</v>
      </c>
    </row>
    <row r="1138" spans="1:12">
      <c r="A1138" t="s">
        <v>317</v>
      </c>
      <c r="B1138" t="s">
        <v>331</v>
      </c>
      <c r="C1138">
        <v>48031</v>
      </c>
      <c r="D1138" t="s">
        <v>135</v>
      </c>
      <c r="E1138">
        <v>340</v>
      </c>
      <c r="F1138" t="s">
        <v>75</v>
      </c>
      <c r="G1138" t="s">
        <v>76</v>
      </c>
      <c r="H1138">
        <v>249</v>
      </c>
      <c r="I1138">
        <v>1.27881908605408</v>
      </c>
      <c r="J1138">
        <v>3.2553311382010001E-2</v>
      </c>
      <c r="K1138">
        <v>-8.7481138747138535E-3</v>
      </c>
      <c r="L1138">
        <v>2.7032730267981671</v>
      </c>
    </row>
    <row r="1139" spans="1:12">
      <c r="A1139" t="s">
        <v>317</v>
      </c>
      <c r="B1139" t="s">
        <v>331</v>
      </c>
      <c r="C1139">
        <v>48031</v>
      </c>
      <c r="D1139" t="s">
        <v>135</v>
      </c>
      <c r="E1139">
        <v>340</v>
      </c>
      <c r="F1139" t="s">
        <v>75</v>
      </c>
      <c r="G1139" t="s">
        <v>77</v>
      </c>
      <c r="H1139">
        <v>249</v>
      </c>
      <c r="I1139">
        <v>1.169898476163429</v>
      </c>
      <c r="J1139">
        <v>3.053078061451265E-2</v>
      </c>
      <c r="K1139">
        <v>-0.15104992406239981</v>
      </c>
      <c r="L1139">
        <v>2.3249132787640092</v>
      </c>
    </row>
    <row r="1140" spans="1:12">
      <c r="A1140" t="s">
        <v>317</v>
      </c>
      <c r="B1140" t="s">
        <v>331</v>
      </c>
      <c r="C1140">
        <v>48031</v>
      </c>
      <c r="D1140" t="s">
        <v>135</v>
      </c>
      <c r="E1140">
        <v>340</v>
      </c>
      <c r="F1140" t="s">
        <v>75</v>
      </c>
      <c r="G1140" t="s">
        <v>78</v>
      </c>
      <c r="H1140">
        <v>334</v>
      </c>
      <c r="I1140">
        <v>0.66785679232017625</v>
      </c>
      <c r="J1140">
        <v>2.053531383695013E-2</v>
      </c>
      <c r="K1140">
        <v>-0.15327125475478409</v>
      </c>
      <c r="L1140">
        <v>1.455419850139384</v>
      </c>
    </row>
    <row r="1141" spans="1:12">
      <c r="A1141" t="s">
        <v>317</v>
      </c>
      <c r="B1141" t="s">
        <v>331</v>
      </c>
      <c r="C1141">
        <v>48031</v>
      </c>
      <c r="D1141" t="s">
        <v>135</v>
      </c>
      <c r="E1141">
        <v>340</v>
      </c>
      <c r="F1141" t="s">
        <v>75</v>
      </c>
      <c r="G1141" t="s">
        <v>79</v>
      </c>
      <c r="H1141">
        <v>334</v>
      </c>
      <c r="I1141">
        <v>0.46887522773334728</v>
      </c>
      <c r="J1141">
        <v>1.592137758614149E-2</v>
      </c>
      <c r="K1141">
        <v>-8.7889109084368297E-2</v>
      </c>
      <c r="L1141">
        <v>1.5120864356328581</v>
      </c>
    </row>
    <row r="1142" spans="1:12">
      <c r="A1142" t="s">
        <v>317</v>
      </c>
      <c r="B1142" t="s">
        <v>331</v>
      </c>
      <c r="C1142">
        <v>48031</v>
      </c>
      <c r="D1142" t="s">
        <v>135</v>
      </c>
      <c r="E1142">
        <v>340</v>
      </c>
      <c r="F1142" t="s">
        <v>75</v>
      </c>
      <c r="G1142" t="s">
        <v>80</v>
      </c>
      <c r="H1142">
        <v>249</v>
      </c>
      <c r="I1142">
        <v>0.26349523711259548</v>
      </c>
      <c r="J1142">
        <v>1.0320498946984131E-2</v>
      </c>
      <c r="K1142">
        <v>-8.7481138747138535E-3</v>
      </c>
      <c r="L1142">
        <v>0.78599237608333916</v>
      </c>
    </row>
    <row r="1143" spans="1:12">
      <c r="A1143" t="s">
        <v>317</v>
      </c>
      <c r="B1143" t="s">
        <v>331</v>
      </c>
      <c r="C1143">
        <v>48031</v>
      </c>
      <c r="D1143" t="s">
        <v>135</v>
      </c>
      <c r="E1143">
        <v>340</v>
      </c>
      <c r="F1143" t="s">
        <v>75</v>
      </c>
      <c r="G1143" t="s">
        <v>81</v>
      </c>
      <c r="H1143">
        <v>249</v>
      </c>
      <c r="I1143">
        <v>0.21365359452212121</v>
      </c>
      <c r="J1143">
        <v>8.4735077284033167E-3</v>
      </c>
      <c r="K1143">
        <v>-5.9019618741999222E-2</v>
      </c>
      <c r="L1143">
        <v>0.62933129676180433</v>
      </c>
    </row>
    <row r="1144" spans="1:12">
      <c r="A1144" t="s">
        <v>317</v>
      </c>
      <c r="B1144" t="s">
        <v>331</v>
      </c>
      <c r="C1144">
        <v>48031</v>
      </c>
      <c r="D1144" t="s">
        <v>135</v>
      </c>
      <c r="E1144">
        <v>340</v>
      </c>
      <c r="F1144" t="s">
        <v>75</v>
      </c>
      <c r="G1144" t="s">
        <v>82</v>
      </c>
      <c r="H1144">
        <v>334</v>
      </c>
      <c r="I1144">
        <v>0.25993389541477863</v>
      </c>
      <c r="J1144">
        <v>9.7576215893254332E-3</v>
      </c>
      <c r="K1144">
        <v>-6.4556363199707867E-2</v>
      </c>
      <c r="L1144">
        <v>1.0646078605459699</v>
      </c>
    </row>
    <row r="1145" spans="1:12">
      <c r="A1145" t="s">
        <v>317</v>
      </c>
      <c r="B1145" t="s">
        <v>331</v>
      </c>
      <c r="C1145">
        <v>48031</v>
      </c>
      <c r="D1145" t="s">
        <v>135</v>
      </c>
      <c r="E1145">
        <v>340</v>
      </c>
      <c r="F1145" t="s">
        <v>75</v>
      </c>
      <c r="G1145" t="s">
        <v>83</v>
      </c>
      <c r="H1145">
        <v>334</v>
      </c>
      <c r="I1145">
        <v>0.34252192720732172</v>
      </c>
      <c r="J1145">
        <v>1.2296224754550431E-2</v>
      </c>
      <c r="K1145">
        <v>-8.7889109084368297E-2</v>
      </c>
      <c r="L1145">
        <v>0.98309426460041371</v>
      </c>
    </row>
    <row r="1146" spans="1:12">
      <c r="A1146" t="s">
        <v>317</v>
      </c>
      <c r="B1146" t="s">
        <v>332</v>
      </c>
      <c r="C1146">
        <v>48033</v>
      </c>
      <c r="D1146" t="s">
        <v>135</v>
      </c>
      <c r="E1146">
        <v>340</v>
      </c>
      <c r="F1146" t="s">
        <v>75</v>
      </c>
      <c r="G1146" t="s">
        <v>76</v>
      </c>
      <c r="H1146">
        <v>109</v>
      </c>
      <c r="I1146">
        <v>0.68017305855434351</v>
      </c>
      <c r="J1146">
        <v>4.186997447758297E-2</v>
      </c>
      <c r="K1146">
        <v>-5.4778050759931099E-2</v>
      </c>
      <c r="L1146">
        <v>1.747805941921162</v>
      </c>
    </row>
    <row r="1147" spans="1:12">
      <c r="A1147" t="s">
        <v>317</v>
      </c>
      <c r="B1147" t="s">
        <v>332</v>
      </c>
      <c r="C1147">
        <v>48033</v>
      </c>
      <c r="D1147" t="s">
        <v>135</v>
      </c>
      <c r="E1147">
        <v>340</v>
      </c>
      <c r="F1147" t="s">
        <v>75</v>
      </c>
      <c r="G1147" t="s">
        <v>77</v>
      </c>
      <c r="H1147">
        <v>109</v>
      </c>
      <c r="I1147">
        <v>0.61474094061801765</v>
      </c>
      <c r="J1147">
        <v>3.475715239711185E-2</v>
      </c>
      <c r="K1147">
        <v>-0.1591317821196144</v>
      </c>
      <c r="L1147">
        <v>1.363077476333431</v>
      </c>
    </row>
    <row r="1148" spans="1:12">
      <c r="A1148" t="s">
        <v>317</v>
      </c>
      <c r="B1148" t="s">
        <v>332</v>
      </c>
      <c r="C1148">
        <v>48033</v>
      </c>
      <c r="D1148" t="s">
        <v>135</v>
      </c>
      <c r="E1148">
        <v>340</v>
      </c>
      <c r="F1148" t="s">
        <v>75</v>
      </c>
      <c r="G1148" t="s">
        <v>78</v>
      </c>
      <c r="H1148">
        <v>185</v>
      </c>
      <c r="I1148">
        <v>0.2305984939235215</v>
      </c>
      <c r="J1148">
        <v>2.1160271141055759E-2</v>
      </c>
      <c r="K1148">
        <v>-0.13451939070824809</v>
      </c>
      <c r="L1148">
        <v>0.90731427768554318</v>
      </c>
    </row>
    <row r="1149" spans="1:12">
      <c r="A1149" t="s">
        <v>317</v>
      </c>
      <c r="B1149" t="s">
        <v>332</v>
      </c>
      <c r="C1149">
        <v>48033</v>
      </c>
      <c r="D1149" t="s">
        <v>135</v>
      </c>
      <c r="E1149">
        <v>340</v>
      </c>
      <c r="F1149" t="s">
        <v>75</v>
      </c>
      <c r="G1149" t="s">
        <v>79</v>
      </c>
      <c r="H1149">
        <v>185</v>
      </c>
      <c r="I1149">
        <v>0.13404867208683999</v>
      </c>
      <c r="J1149">
        <v>1.0662750040411249E-2</v>
      </c>
      <c r="K1149">
        <v>-5.7302669641849387E-2</v>
      </c>
      <c r="L1149">
        <v>0.56105632483756385</v>
      </c>
    </row>
    <row r="1150" spans="1:12">
      <c r="A1150" t="s">
        <v>317</v>
      </c>
      <c r="B1150" t="s">
        <v>332</v>
      </c>
      <c r="C1150">
        <v>48033</v>
      </c>
      <c r="D1150" t="s">
        <v>135</v>
      </c>
      <c r="E1150">
        <v>340</v>
      </c>
      <c r="F1150" t="s">
        <v>75</v>
      </c>
      <c r="G1150" t="s">
        <v>80</v>
      </c>
      <c r="H1150">
        <v>109</v>
      </c>
      <c r="I1150">
        <v>3.7164607323378188E-2</v>
      </c>
      <c r="J1150">
        <v>3.7760620908095172E-3</v>
      </c>
      <c r="K1150">
        <v>-5.4778050759931099E-2</v>
      </c>
      <c r="L1150">
        <v>0.19815860550086489</v>
      </c>
    </row>
    <row r="1151" spans="1:12">
      <c r="A1151" t="s">
        <v>317</v>
      </c>
      <c r="B1151" t="s">
        <v>332</v>
      </c>
      <c r="C1151">
        <v>48033</v>
      </c>
      <c r="D1151" t="s">
        <v>135</v>
      </c>
      <c r="E1151">
        <v>340</v>
      </c>
      <c r="F1151" t="s">
        <v>75</v>
      </c>
      <c r="G1151" t="s">
        <v>81</v>
      </c>
      <c r="H1151">
        <v>109</v>
      </c>
      <c r="I1151">
        <v>1.0212300295793319E-2</v>
      </c>
      <c r="J1151">
        <v>5.1059306199511259E-3</v>
      </c>
      <c r="K1151">
        <v>-5.7852841293016377E-2</v>
      </c>
      <c r="L1151">
        <v>0.18439375807437591</v>
      </c>
    </row>
    <row r="1152" spans="1:12">
      <c r="A1152" t="s">
        <v>317</v>
      </c>
      <c r="B1152" t="s">
        <v>332</v>
      </c>
      <c r="C1152">
        <v>48033</v>
      </c>
      <c r="D1152" t="s">
        <v>135</v>
      </c>
      <c r="E1152">
        <v>340</v>
      </c>
      <c r="F1152" t="s">
        <v>75</v>
      </c>
      <c r="G1152" t="s">
        <v>82</v>
      </c>
      <c r="H1152">
        <v>185</v>
      </c>
      <c r="I1152">
        <v>5.7525967681972157E-2</v>
      </c>
      <c r="J1152">
        <v>7.192267760225619E-3</v>
      </c>
      <c r="K1152">
        <v>-8.3013447763855802E-2</v>
      </c>
      <c r="L1152">
        <v>0.38332626893600608</v>
      </c>
    </row>
    <row r="1153" spans="1:12">
      <c r="A1153" t="s">
        <v>317</v>
      </c>
      <c r="B1153" t="s">
        <v>332</v>
      </c>
      <c r="C1153">
        <v>48033</v>
      </c>
      <c r="D1153" t="s">
        <v>135</v>
      </c>
      <c r="E1153">
        <v>340</v>
      </c>
      <c r="F1153" t="s">
        <v>75</v>
      </c>
      <c r="G1153" t="s">
        <v>83</v>
      </c>
      <c r="H1153">
        <v>185</v>
      </c>
      <c r="I1153">
        <v>0.1082777740907179</v>
      </c>
      <c r="J1153">
        <v>9.1963558503542642E-3</v>
      </c>
      <c r="K1153">
        <v>-4.1181914087591927E-2</v>
      </c>
      <c r="L1153">
        <v>0.46070933615846421</v>
      </c>
    </row>
    <row r="1154" spans="1:12">
      <c r="A1154" t="s">
        <v>317</v>
      </c>
      <c r="B1154" t="s">
        <v>333</v>
      </c>
      <c r="C1154">
        <v>48035</v>
      </c>
      <c r="D1154" t="s">
        <v>135</v>
      </c>
      <c r="E1154">
        <v>340</v>
      </c>
      <c r="F1154" t="s">
        <v>75</v>
      </c>
      <c r="G1154" t="s">
        <v>76</v>
      </c>
      <c r="H1154">
        <v>21</v>
      </c>
      <c r="I1154">
        <v>0.94802300431180508</v>
      </c>
      <c r="J1154">
        <v>0.15836772729439491</v>
      </c>
      <c r="K1154">
        <v>-3.1845050118976051E-2</v>
      </c>
      <c r="L1154">
        <v>2.2924388333402139</v>
      </c>
    </row>
    <row r="1155" spans="1:12">
      <c r="A1155" t="s">
        <v>317</v>
      </c>
      <c r="B1155" t="s">
        <v>333</v>
      </c>
      <c r="C1155">
        <v>48035</v>
      </c>
      <c r="D1155" t="s">
        <v>135</v>
      </c>
      <c r="E1155">
        <v>340</v>
      </c>
      <c r="F1155" t="s">
        <v>75</v>
      </c>
      <c r="G1155" t="s">
        <v>77</v>
      </c>
      <c r="H1155">
        <v>21</v>
      </c>
      <c r="I1155">
        <v>0.8359769053009638</v>
      </c>
      <c r="J1155">
        <v>0.14667710078413379</v>
      </c>
      <c r="K1155">
        <v>-5.5322941445729967E-2</v>
      </c>
      <c r="L1155">
        <v>1.9120315065875191</v>
      </c>
    </row>
    <row r="1156" spans="1:12">
      <c r="A1156" t="s">
        <v>317</v>
      </c>
      <c r="B1156" t="s">
        <v>333</v>
      </c>
      <c r="C1156">
        <v>48035</v>
      </c>
      <c r="D1156" t="s">
        <v>135</v>
      </c>
      <c r="E1156">
        <v>340</v>
      </c>
      <c r="F1156" t="s">
        <v>75</v>
      </c>
      <c r="G1156" t="s">
        <v>78</v>
      </c>
      <c r="H1156">
        <v>73</v>
      </c>
      <c r="I1156">
        <v>0.21435146829421009</v>
      </c>
      <c r="J1156">
        <v>4.6945352426723097E-2</v>
      </c>
      <c r="K1156">
        <v>-0.17509642863825309</v>
      </c>
      <c r="L1156">
        <v>1.3249632268720579</v>
      </c>
    </row>
    <row r="1157" spans="1:12">
      <c r="A1157" t="s">
        <v>317</v>
      </c>
      <c r="B1157" t="s">
        <v>333</v>
      </c>
      <c r="C1157">
        <v>48035</v>
      </c>
      <c r="D1157" t="s">
        <v>135</v>
      </c>
      <c r="E1157">
        <v>340</v>
      </c>
      <c r="F1157" t="s">
        <v>75</v>
      </c>
      <c r="G1157" t="s">
        <v>79</v>
      </c>
      <c r="H1157">
        <v>73</v>
      </c>
      <c r="I1157">
        <v>0.30165223308892031</v>
      </c>
      <c r="J1157">
        <v>4.2672149524136643E-2</v>
      </c>
      <c r="K1157">
        <v>-2.252864148413488E-2</v>
      </c>
      <c r="L1157">
        <v>1.322899562625778</v>
      </c>
    </row>
    <row r="1158" spans="1:12">
      <c r="A1158" t="s">
        <v>317</v>
      </c>
      <c r="B1158" t="s">
        <v>333</v>
      </c>
      <c r="C1158">
        <v>48035</v>
      </c>
      <c r="D1158" t="s">
        <v>135</v>
      </c>
      <c r="E1158">
        <v>340</v>
      </c>
      <c r="F1158" t="s">
        <v>75</v>
      </c>
      <c r="G1158" t="s">
        <v>80</v>
      </c>
      <c r="H1158">
        <v>21</v>
      </c>
      <c r="I1158">
        <v>0.53443214061031252</v>
      </c>
      <c r="J1158">
        <v>0.1012406481964041</v>
      </c>
      <c r="K1158">
        <v>-4.057804519820838E-2</v>
      </c>
      <c r="L1158">
        <v>1.309636917346475</v>
      </c>
    </row>
    <row r="1159" spans="1:12">
      <c r="A1159" t="s">
        <v>317</v>
      </c>
      <c r="B1159" t="s">
        <v>333</v>
      </c>
      <c r="C1159">
        <v>48035</v>
      </c>
      <c r="D1159" t="s">
        <v>135</v>
      </c>
      <c r="E1159">
        <v>340</v>
      </c>
      <c r="F1159" t="s">
        <v>75</v>
      </c>
      <c r="G1159" t="s">
        <v>81</v>
      </c>
      <c r="H1159">
        <v>21</v>
      </c>
      <c r="I1159">
        <v>0.41793780794298968</v>
      </c>
      <c r="J1159">
        <v>7.7339006773496019E-2</v>
      </c>
      <c r="K1159">
        <v>-2.9626460758395881E-2</v>
      </c>
      <c r="L1159">
        <v>1.0625612956853321</v>
      </c>
    </row>
    <row r="1160" spans="1:12">
      <c r="A1160" t="s">
        <v>317</v>
      </c>
      <c r="B1160" t="s">
        <v>333</v>
      </c>
      <c r="C1160">
        <v>48035</v>
      </c>
      <c r="D1160" t="s">
        <v>135</v>
      </c>
      <c r="E1160">
        <v>340</v>
      </c>
      <c r="F1160" t="s">
        <v>75</v>
      </c>
      <c r="G1160" t="s">
        <v>82</v>
      </c>
      <c r="H1160">
        <v>73</v>
      </c>
      <c r="I1160">
        <v>9.0243046843350758E-2</v>
      </c>
      <c r="J1160">
        <v>2.3822899930995359E-2</v>
      </c>
      <c r="K1160">
        <v>-7.3061392290433319E-2</v>
      </c>
      <c r="L1160">
        <v>0.93117422094947044</v>
      </c>
    </row>
    <row r="1161" spans="1:12">
      <c r="A1161" t="s">
        <v>317</v>
      </c>
      <c r="B1161" t="s">
        <v>333</v>
      </c>
      <c r="C1161">
        <v>48035</v>
      </c>
      <c r="D1161" t="s">
        <v>135</v>
      </c>
      <c r="E1161">
        <v>340</v>
      </c>
      <c r="F1161" t="s">
        <v>75</v>
      </c>
      <c r="G1161" t="s">
        <v>83</v>
      </c>
      <c r="H1161">
        <v>73</v>
      </c>
      <c r="I1161">
        <v>0.19154101367430709</v>
      </c>
      <c r="J1161">
        <v>3.1068339924675718E-2</v>
      </c>
      <c r="K1161">
        <v>-2.252864148413488E-2</v>
      </c>
      <c r="L1161">
        <v>1.1060611481066449</v>
      </c>
    </row>
    <row r="1162" spans="1:12">
      <c r="A1162" t="s">
        <v>317</v>
      </c>
      <c r="B1162" t="s">
        <v>334</v>
      </c>
      <c r="C1162">
        <v>48037</v>
      </c>
      <c r="D1162" t="s">
        <v>135</v>
      </c>
      <c r="E1162">
        <v>340</v>
      </c>
      <c r="F1162" t="s">
        <v>75</v>
      </c>
      <c r="G1162" t="s">
        <v>76</v>
      </c>
      <c r="H1162">
        <v>385</v>
      </c>
      <c r="I1162">
        <v>0.91001391946697396</v>
      </c>
      <c r="J1162">
        <v>2.6472917666060799E-2</v>
      </c>
      <c r="K1162">
        <v>-3.0638636008281771E-2</v>
      </c>
      <c r="L1162">
        <v>2.087745747220874</v>
      </c>
    </row>
    <row r="1163" spans="1:12">
      <c r="A1163" t="s">
        <v>317</v>
      </c>
      <c r="B1163" t="s">
        <v>334</v>
      </c>
      <c r="C1163">
        <v>48037</v>
      </c>
      <c r="D1163" t="s">
        <v>135</v>
      </c>
      <c r="E1163">
        <v>340</v>
      </c>
      <c r="F1163" t="s">
        <v>75</v>
      </c>
      <c r="G1163" t="s">
        <v>77</v>
      </c>
      <c r="H1163">
        <v>385</v>
      </c>
      <c r="I1163">
        <v>0.94631599599383132</v>
      </c>
      <c r="J1163">
        <v>1.524687456088834E-2</v>
      </c>
      <c r="K1163">
        <v>2.8825912307132839E-3</v>
      </c>
      <c r="L1163">
        <v>1.698715518721547</v>
      </c>
    </row>
    <row r="1164" spans="1:12">
      <c r="A1164" t="s">
        <v>317</v>
      </c>
      <c r="B1164" t="s">
        <v>334</v>
      </c>
      <c r="C1164">
        <v>48037</v>
      </c>
      <c r="D1164" t="s">
        <v>135</v>
      </c>
      <c r="E1164">
        <v>340</v>
      </c>
      <c r="F1164" t="s">
        <v>75</v>
      </c>
      <c r="G1164" t="s">
        <v>78</v>
      </c>
      <c r="H1164">
        <v>613</v>
      </c>
      <c r="I1164">
        <v>0.72984543187217421</v>
      </c>
      <c r="J1164">
        <v>1.336315119516474E-2</v>
      </c>
      <c r="K1164">
        <v>-0.11514536438751399</v>
      </c>
      <c r="L1164">
        <v>1.977532716254599</v>
      </c>
    </row>
    <row r="1165" spans="1:12">
      <c r="A1165" t="s">
        <v>317</v>
      </c>
      <c r="B1165" t="s">
        <v>334</v>
      </c>
      <c r="C1165">
        <v>48037</v>
      </c>
      <c r="D1165" t="s">
        <v>135</v>
      </c>
      <c r="E1165">
        <v>340</v>
      </c>
      <c r="F1165" t="s">
        <v>75</v>
      </c>
      <c r="G1165" t="s">
        <v>79</v>
      </c>
      <c r="H1165">
        <v>615</v>
      </c>
      <c r="I1165">
        <v>0.75965927340890593</v>
      </c>
      <c r="J1165">
        <v>1.9503353812222339E-2</v>
      </c>
      <c r="K1165">
        <v>-4.2538851409136609E-2</v>
      </c>
      <c r="L1165">
        <v>2.6598036713554079</v>
      </c>
    </row>
    <row r="1166" spans="1:12">
      <c r="A1166" t="s">
        <v>317</v>
      </c>
      <c r="B1166" t="s">
        <v>334</v>
      </c>
      <c r="C1166">
        <v>48037</v>
      </c>
      <c r="D1166" t="s">
        <v>135</v>
      </c>
      <c r="E1166">
        <v>340</v>
      </c>
      <c r="F1166" t="s">
        <v>75</v>
      </c>
      <c r="G1166" t="s">
        <v>80</v>
      </c>
      <c r="H1166">
        <v>385</v>
      </c>
      <c r="I1166">
        <v>0.4133720514728913</v>
      </c>
      <c r="J1166">
        <v>1.7253106778067299E-2</v>
      </c>
      <c r="K1166">
        <v>-4.2665271630145447E-2</v>
      </c>
      <c r="L1166">
        <v>1.39429762092215</v>
      </c>
    </row>
    <row r="1167" spans="1:12">
      <c r="A1167" t="s">
        <v>317</v>
      </c>
      <c r="B1167" t="s">
        <v>334</v>
      </c>
      <c r="C1167">
        <v>48037</v>
      </c>
      <c r="D1167" t="s">
        <v>135</v>
      </c>
      <c r="E1167">
        <v>340</v>
      </c>
      <c r="F1167" t="s">
        <v>75</v>
      </c>
      <c r="G1167" t="s">
        <v>81</v>
      </c>
      <c r="H1167">
        <v>385</v>
      </c>
      <c r="I1167">
        <v>0.37238257247131801</v>
      </c>
      <c r="J1167">
        <v>1.0835304703549519E-2</v>
      </c>
      <c r="K1167">
        <v>2.8825912307132839E-3</v>
      </c>
      <c r="L1167">
        <v>1.0199343617707239</v>
      </c>
    </row>
    <row r="1168" spans="1:12">
      <c r="A1168" t="s">
        <v>317</v>
      </c>
      <c r="B1168" t="s">
        <v>334</v>
      </c>
      <c r="C1168">
        <v>48037</v>
      </c>
      <c r="D1168" t="s">
        <v>135</v>
      </c>
      <c r="E1168">
        <v>340</v>
      </c>
      <c r="F1168" t="s">
        <v>75</v>
      </c>
      <c r="G1168" t="s">
        <v>82</v>
      </c>
      <c r="H1168">
        <v>613</v>
      </c>
      <c r="I1168">
        <v>0.36078593286063387</v>
      </c>
      <c r="J1168">
        <v>9.3951014914537122E-3</v>
      </c>
      <c r="K1168">
        <v>-5.5210562053024902E-2</v>
      </c>
      <c r="L1168">
        <v>1.4819196336965761</v>
      </c>
    </row>
    <row r="1169" spans="1:12">
      <c r="A1169" t="s">
        <v>317</v>
      </c>
      <c r="B1169" t="s">
        <v>334</v>
      </c>
      <c r="C1169">
        <v>48037</v>
      </c>
      <c r="D1169" t="s">
        <v>135</v>
      </c>
      <c r="E1169">
        <v>340</v>
      </c>
      <c r="F1169" t="s">
        <v>75</v>
      </c>
      <c r="G1169" t="s">
        <v>83</v>
      </c>
      <c r="H1169">
        <v>615</v>
      </c>
      <c r="I1169">
        <v>0.41519273917216548</v>
      </c>
      <c r="J1169">
        <v>1.230087848609515E-2</v>
      </c>
      <c r="K1169">
        <v>-4.2538851409136609E-2</v>
      </c>
      <c r="L1169">
        <v>1.925232112039841</v>
      </c>
    </row>
    <row r="1170" spans="1:12">
      <c r="A1170" t="s">
        <v>317</v>
      </c>
      <c r="B1170" t="s">
        <v>335</v>
      </c>
      <c r="C1170">
        <v>48039</v>
      </c>
      <c r="D1170" t="s">
        <v>135</v>
      </c>
      <c r="E1170">
        <v>340</v>
      </c>
      <c r="F1170" t="s">
        <v>75</v>
      </c>
      <c r="G1170" t="s">
        <v>76</v>
      </c>
      <c r="H1170">
        <v>119</v>
      </c>
      <c r="I1170">
        <v>1.741769811611219</v>
      </c>
      <c r="J1170">
        <v>3.332194636189735E-2</v>
      </c>
      <c r="K1170">
        <v>0.4110586467464919</v>
      </c>
      <c r="L1170">
        <v>2.7891469689735842</v>
      </c>
    </row>
    <row r="1171" spans="1:12">
      <c r="A1171" t="s">
        <v>317</v>
      </c>
      <c r="B1171" t="s">
        <v>335</v>
      </c>
      <c r="C1171">
        <v>48039</v>
      </c>
      <c r="D1171" t="s">
        <v>135</v>
      </c>
      <c r="E1171">
        <v>340</v>
      </c>
      <c r="F1171" t="s">
        <v>75</v>
      </c>
      <c r="G1171" t="s">
        <v>77</v>
      </c>
      <c r="H1171">
        <v>119</v>
      </c>
      <c r="I1171">
        <v>1.5113709014201699</v>
      </c>
      <c r="J1171">
        <v>2.4416804778977421E-2</v>
      </c>
      <c r="K1171">
        <v>0.36146907713575188</v>
      </c>
      <c r="L1171">
        <v>2.1768095245184331</v>
      </c>
    </row>
    <row r="1172" spans="1:12">
      <c r="A1172" t="s">
        <v>317</v>
      </c>
      <c r="B1172" t="s">
        <v>335</v>
      </c>
      <c r="C1172">
        <v>48039</v>
      </c>
      <c r="D1172" t="s">
        <v>135</v>
      </c>
      <c r="E1172">
        <v>340</v>
      </c>
      <c r="F1172" t="s">
        <v>75</v>
      </c>
      <c r="G1172" t="s">
        <v>78</v>
      </c>
      <c r="H1172">
        <v>154</v>
      </c>
      <c r="I1172">
        <v>0.99089098884725135</v>
      </c>
      <c r="J1172">
        <v>2.5665850828018321E-2</v>
      </c>
      <c r="K1172">
        <v>-9.1965967588810305E-4</v>
      </c>
      <c r="L1172">
        <v>1.7305967602410139</v>
      </c>
    </row>
    <row r="1173" spans="1:12">
      <c r="A1173" t="s">
        <v>317</v>
      </c>
      <c r="B1173" t="s">
        <v>335</v>
      </c>
      <c r="C1173">
        <v>48039</v>
      </c>
      <c r="D1173" t="s">
        <v>135</v>
      </c>
      <c r="E1173">
        <v>340</v>
      </c>
      <c r="F1173" t="s">
        <v>75</v>
      </c>
      <c r="G1173" t="s">
        <v>79</v>
      </c>
      <c r="H1173">
        <v>154</v>
      </c>
      <c r="I1173">
        <v>0.87262670333038939</v>
      </c>
      <c r="J1173">
        <v>3.4281192580850127E-2</v>
      </c>
      <c r="K1173">
        <v>-2.6987167649939149E-3</v>
      </c>
      <c r="L1173">
        <v>2.2849724039296762</v>
      </c>
    </row>
    <row r="1174" spans="1:12">
      <c r="A1174" t="s">
        <v>317</v>
      </c>
      <c r="B1174" t="s">
        <v>335</v>
      </c>
      <c r="C1174">
        <v>48039</v>
      </c>
      <c r="D1174" t="s">
        <v>135</v>
      </c>
      <c r="E1174">
        <v>340</v>
      </c>
      <c r="F1174" t="s">
        <v>75</v>
      </c>
      <c r="G1174" t="s">
        <v>80</v>
      </c>
      <c r="H1174">
        <v>119</v>
      </c>
      <c r="I1174">
        <v>0.68768089650826603</v>
      </c>
      <c r="J1174">
        <v>2.9467773059289229E-2</v>
      </c>
      <c r="K1174">
        <v>0.14152861696010241</v>
      </c>
      <c r="L1174">
        <v>1.603003998907726</v>
      </c>
    </row>
    <row r="1175" spans="1:12">
      <c r="A1175" t="s">
        <v>317</v>
      </c>
      <c r="B1175" t="s">
        <v>335</v>
      </c>
      <c r="C1175">
        <v>48039</v>
      </c>
      <c r="D1175" t="s">
        <v>135</v>
      </c>
      <c r="E1175">
        <v>340</v>
      </c>
      <c r="F1175" t="s">
        <v>75</v>
      </c>
      <c r="G1175" t="s">
        <v>81</v>
      </c>
      <c r="H1175">
        <v>119</v>
      </c>
      <c r="I1175">
        <v>0.51636994031885652</v>
      </c>
      <c r="J1175">
        <v>2.0525899097935361E-2</v>
      </c>
      <c r="K1175">
        <v>8.4688048524949336E-2</v>
      </c>
      <c r="L1175">
        <v>1.242499571596057</v>
      </c>
    </row>
    <row r="1176" spans="1:12">
      <c r="A1176" t="s">
        <v>317</v>
      </c>
      <c r="B1176" t="s">
        <v>335</v>
      </c>
      <c r="C1176">
        <v>48039</v>
      </c>
      <c r="D1176" t="s">
        <v>135</v>
      </c>
      <c r="E1176">
        <v>340</v>
      </c>
      <c r="F1176" t="s">
        <v>75</v>
      </c>
      <c r="G1176" t="s">
        <v>82</v>
      </c>
      <c r="H1176">
        <v>154</v>
      </c>
      <c r="I1176">
        <v>0.35391204197756032</v>
      </c>
      <c r="J1176">
        <v>1.0427290014402041E-2</v>
      </c>
      <c r="K1176">
        <v>-9.1965967588810305E-4</v>
      </c>
      <c r="L1176">
        <v>0.62478310485063315</v>
      </c>
    </row>
    <row r="1177" spans="1:12">
      <c r="A1177" t="s">
        <v>317</v>
      </c>
      <c r="B1177" t="s">
        <v>335</v>
      </c>
      <c r="C1177">
        <v>48039</v>
      </c>
      <c r="D1177" t="s">
        <v>135</v>
      </c>
      <c r="E1177">
        <v>340</v>
      </c>
      <c r="F1177" t="s">
        <v>75</v>
      </c>
      <c r="G1177" t="s">
        <v>83</v>
      </c>
      <c r="H1177">
        <v>154</v>
      </c>
      <c r="I1177">
        <v>0.51222685923947109</v>
      </c>
      <c r="J1177">
        <v>1.6899764801885729E-2</v>
      </c>
      <c r="K1177">
        <v>-2.6987167649939149E-3</v>
      </c>
      <c r="L1177">
        <v>0.96192852929720973</v>
      </c>
    </row>
    <row r="1178" spans="1:12">
      <c r="A1178" t="s">
        <v>317</v>
      </c>
      <c r="B1178" t="s">
        <v>336</v>
      </c>
      <c r="C1178">
        <v>48041</v>
      </c>
      <c r="D1178" t="s">
        <v>135</v>
      </c>
      <c r="E1178">
        <v>340</v>
      </c>
      <c r="F1178" t="s">
        <v>75</v>
      </c>
      <c r="G1178" t="s">
        <v>76</v>
      </c>
      <c r="H1178">
        <v>21</v>
      </c>
      <c r="I1178">
        <v>0.94802300431180508</v>
      </c>
      <c r="J1178">
        <v>0.15836772729439491</v>
      </c>
      <c r="K1178">
        <v>-3.1845050118976051E-2</v>
      </c>
      <c r="L1178">
        <v>2.2924388333402139</v>
      </c>
    </row>
    <row r="1179" spans="1:12">
      <c r="A1179" t="s">
        <v>317</v>
      </c>
      <c r="B1179" t="s">
        <v>336</v>
      </c>
      <c r="C1179">
        <v>48041</v>
      </c>
      <c r="D1179" t="s">
        <v>135</v>
      </c>
      <c r="E1179">
        <v>340</v>
      </c>
      <c r="F1179" t="s">
        <v>75</v>
      </c>
      <c r="G1179" t="s">
        <v>77</v>
      </c>
      <c r="H1179">
        <v>21</v>
      </c>
      <c r="I1179">
        <v>0.8359769053009638</v>
      </c>
      <c r="J1179">
        <v>0.14667710078413379</v>
      </c>
      <c r="K1179">
        <v>-5.5322941445729967E-2</v>
      </c>
      <c r="L1179">
        <v>1.9120315065875191</v>
      </c>
    </row>
    <row r="1180" spans="1:12">
      <c r="A1180" t="s">
        <v>317</v>
      </c>
      <c r="B1180" t="s">
        <v>336</v>
      </c>
      <c r="C1180">
        <v>48041</v>
      </c>
      <c r="D1180" t="s">
        <v>135</v>
      </c>
      <c r="E1180">
        <v>340</v>
      </c>
      <c r="F1180" t="s">
        <v>75</v>
      </c>
      <c r="G1180" t="s">
        <v>78</v>
      </c>
      <c r="H1180">
        <v>22</v>
      </c>
      <c r="I1180">
        <v>1.000139017252808</v>
      </c>
      <c r="J1180">
        <v>6.9481669182371336E-2</v>
      </c>
      <c r="K1180">
        <v>-6.6992453186900558E-2</v>
      </c>
      <c r="L1180">
        <v>1.3654500688162621</v>
      </c>
    </row>
    <row r="1181" spans="1:12">
      <c r="A1181" t="s">
        <v>317</v>
      </c>
      <c r="B1181" t="s">
        <v>336</v>
      </c>
      <c r="C1181">
        <v>48041</v>
      </c>
      <c r="D1181" t="s">
        <v>135</v>
      </c>
      <c r="E1181">
        <v>340</v>
      </c>
      <c r="F1181" t="s">
        <v>75</v>
      </c>
      <c r="G1181" t="s">
        <v>79</v>
      </c>
      <c r="H1181">
        <v>22</v>
      </c>
      <c r="I1181">
        <v>1.2255788385830879</v>
      </c>
      <c r="J1181">
        <v>8.8838974627283185E-2</v>
      </c>
      <c r="K1181">
        <v>-7.8336134203775571E-3</v>
      </c>
      <c r="L1181">
        <v>1.831855878822841</v>
      </c>
    </row>
    <row r="1182" spans="1:12">
      <c r="A1182" t="s">
        <v>317</v>
      </c>
      <c r="B1182" t="s">
        <v>336</v>
      </c>
      <c r="C1182">
        <v>48041</v>
      </c>
      <c r="D1182" t="s">
        <v>135</v>
      </c>
      <c r="E1182">
        <v>340</v>
      </c>
      <c r="F1182" t="s">
        <v>75</v>
      </c>
      <c r="G1182" t="s">
        <v>80</v>
      </c>
      <c r="H1182">
        <v>21</v>
      </c>
      <c r="I1182">
        <v>0.53443214061031252</v>
      </c>
      <c r="J1182">
        <v>0.1012406481964041</v>
      </c>
      <c r="K1182">
        <v>-4.057804519820838E-2</v>
      </c>
      <c r="L1182">
        <v>1.309636917346475</v>
      </c>
    </row>
    <row r="1183" spans="1:12">
      <c r="A1183" t="s">
        <v>317</v>
      </c>
      <c r="B1183" t="s">
        <v>336</v>
      </c>
      <c r="C1183">
        <v>48041</v>
      </c>
      <c r="D1183" t="s">
        <v>135</v>
      </c>
      <c r="E1183">
        <v>340</v>
      </c>
      <c r="F1183" t="s">
        <v>75</v>
      </c>
      <c r="G1183" t="s">
        <v>81</v>
      </c>
      <c r="H1183">
        <v>21</v>
      </c>
      <c r="I1183">
        <v>0.41793780794298968</v>
      </c>
      <c r="J1183">
        <v>7.7339006773496019E-2</v>
      </c>
      <c r="K1183">
        <v>-2.9626460758395881E-2</v>
      </c>
      <c r="L1183">
        <v>1.0625612956853321</v>
      </c>
    </row>
    <row r="1184" spans="1:12">
      <c r="A1184" t="s">
        <v>317</v>
      </c>
      <c r="B1184" t="s">
        <v>336</v>
      </c>
      <c r="C1184">
        <v>48041</v>
      </c>
      <c r="D1184" t="s">
        <v>135</v>
      </c>
      <c r="E1184">
        <v>340</v>
      </c>
      <c r="F1184" t="s">
        <v>75</v>
      </c>
      <c r="G1184" t="s">
        <v>82</v>
      </c>
      <c r="H1184">
        <v>22</v>
      </c>
      <c r="I1184">
        <v>0.23958566815061441</v>
      </c>
      <c r="J1184">
        <v>3.2052780454362183E-2</v>
      </c>
      <c r="K1184">
        <v>-3.3193851787256548E-2</v>
      </c>
      <c r="L1184">
        <v>0.52907634603281362</v>
      </c>
    </row>
    <row r="1185" spans="1:12">
      <c r="A1185" t="s">
        <v>317</v>
      </c>
      <c r="B1185" t="s">
        <v>336</v>
      </c>
      <c r="C1185">
        <v>48041</v>
      </c>
      <c r="D1185" t="s">
        <v>135</v>
      </c>
      <c r="E1185">
        <v>340</v>
      </c>
      <c r="F1185" t="s">
        <v>75</v>
      </c>
      <c r="G1185" t="s">
        <v>83</v>
      </c>
      <c r="H1185">
        <v>22</v>
      </c>
      <c r="I1185">
        <v>0.48308563273502891</v>
      </c>
      <c r="J1185">
        <v>4.2780207809171383E-2</v>
      </c>
      <c r="K1185">
        <v>-7.8336134203775571E-3</v>
      </c>
      <c r="L1185">
        <v>0.87689408951121028</v>
      </c>
    </row>
    <row r="1186" spans="1:12">
      <c r="A1186" t="s">
        <v>317</v>
      </c>
      <c r="B1186" t="s">
        <v>337</v>
      </c>
      <c r="C1186">
        <v>48043</v>
      </c>
      <c r="D1186" t="s">
        <v>135</v>
      </c>
      <c r="E1186">
        <v>340</v>
      </c>
      <c r="F1186" t="s">
        <v>75</v>
      </c>
      <c r="G1186" t="s">
        <v>76</v>
      </c>
      <c r="H1186">
        <v>389</v>
      </c>
      <c r="I1186">
        <v>0.18249610322361531</v>
      </c>
      <c r="J1186">
        <v>1.528289232308748E-2</v>
      </c>
      <c r="K1186">
        <v>-0.38834029335448411</v>
      </c>
      <c r="L1186">
        <v>1.5795555478227199</v>
      </c>
    </row>
    <row r="1187" spans="1:12">
      <c r="A1187" t="s">
        <v>317</v>
      </c>
      <c r="B1187" t="s">
        <v>337</v>
      </c>
      <c r="C1187">
        <v>48043</v>
      </c>
      <c r="D1187" t="s">
        <v>135</v>
      </c>
      <c r="E1187">
        <v>340</v>
      </c>
      <c r="F1187" t="s">
        <v>75</v>
      </c>
      <c r="G1187" t="s">
        <v>77</v>
      </c>
      <c r="H1187">
        <v>389</v>
      </c>
      <c r="I1187">
        <v>0.16778025528947671</v>
      </c>
      <c r="J1187">
        <v>1.3877141753563081E-2</v>
      </c>
      <c r="K1187">
        <v>-0.27656156142600252</v>
      </c>
      <c r="L1187">
        <v>1.159131045704781</v>
      </c>
    </row>
    <row r="1188" spans="1:12">
      <c r="A1188" t="s">
        <v>317</v>
      </c>
      <c r="B1188" t="s">
        <v>337</v>
      </c>
      <c r="C1188">
        <v>48043</v>
      </c>
      <c r="D1188" t="s">
        <v>135</v>
      </c>
      <c r="E1188">
        <v>340</v>
      </c>
      <c r="F1188" t="s">
        <v>75</v>
      </c>
      <c r="G1188" t="s">
        <v>78</v>
      </c>
      <c r="H1188">
        <v>138</v>
      </c>
      <c r="I1188">
        <v>0.2150929189247244</v>
      </c>
      <c r="J1188">
        <v>1.415189390304542E-2</v>
      </c>
      <c r="K1188">
        <v>-7.7997220264367007E-2</v>
      </c>
      <c r="L1188">
        <v>0.8961657518443531</v>
      </c>
    </row>
    <row r="1189" spans="1:12">
      <c r="A1189" t="s">
        <v>317</v>
      </c>
      <c r="B1189" t="s">
        <v>337</v>
      </c>
      <c r="C1189">
        <v>48043</v>
      </c>
      <c r="D1189" t="s">
        <v>135</v>
      </c>
      <c r="E1189">
        <v>340</v>
      </c>
      <c r="F1189" t="s">
        <v>75</v>
      </c>
      <c r="G1189" t="s">
        <v>79</v>
      </c>
      <c r="H1189">
        <v>138</v>
      </c>
      <c r="I1189">
        <v>0.2270458007287236</v>
      </c>
      <c r="J1189">
        <v>1.7912687951725861E-2</v>
      </c>
      <c r="K1189">
        <v>-7.5549597369242355E-2</v>
      </c>
      <c r="L1189">
        <v>1.294292044465982</v>
      </c>
    </row>
    <row r="1190" spans="1:12">
      <c r="A1190" t="s">
        <v>317</v>
      </c>
      <c r="B1190" t="s">
        <v>337</v>
      </c>
      <c r="C1190">
        <v>48043</v>
      </c>
      <c r="D1190" t="s">
        <v>135</v>
      </c>
      <c r="E1190">
        <v>340</v>
      </c>
      <c r="F1190" t="s">
        <v>75</v>
      </c>
      <c r="G1190" t="s">
        <v>80</v>
      </c>
      <c r="H1190">
        <v>389</v>
      </c>
      <c r="I1190">
        <v>3.6550937133705753E-2</v>
      </c>
      <c r="J1190">
        <v>4.6466342234407496E-3</v>
      </c>
      <c r="K1190">
        <v>-0.38349835718777991</v>
      </c>
      <c r="L1190">
        <v>0.46474121273872232</v>
      </c>
    </row>
    <row r="1191" spans="1:12">
      <c r="A1191" t="s">
        <v>317</v>
      </c>
      <c r="B1191" t="s">
        <v>337</v>
      </c>
      <c r="C1191">
        <v>48043</v>
      </c>
      <c r="D1191" t="s">
        <v>135</v>
      </c>
      <c r="E1191">
        <v>340</v>
      </c>
      <c r="F1191" t="s">
        <v>75</v>
      </c>
      <c r="G1191" t="s">
        <v>81</v>
      </c>
      <c r="H1191">
        <v>389</v>
      </c>
      <c r="I1191">
        <v>3.26141372584813E-2</v>
      </c>
      <c r="J1191">
        <v>3.751973761786155E-3</v>
      </c>
      <c r="K1191">
        <v>-0.232728300525717</v>
      </c>
      <c r="L1191">
        <v>0.3343421674608642</v>
      </c>
    </row>
    <row r="1192" spans="1:12">
      <c r="A1192" t="s">
        <v>317</v>
      </c>
      <c r="B1192" t="s">
        <v>337</v>
      </c>
      <c r="C1192">
        <v>48043</v>
      </c>
      <c r="D1192" t="s">
        <v>135</v>
      </c>
      <c r="E1192">
        <v>340</v>
      </c>
      <c r="F1192" t="s">
        <v>75</v>
      </c>
      <c r="G1192" t="s">
        <v>82</v>
      </c>
      <c r="H1192">
        <v>138</v>
      </c>
      <c r="I1192">
        <v>0.17101860917422421</v>
      </c>
      <c r="J1192">
        <v>1.104373058395155E-2</v>
      </c>
      <c r="K1192">
        <v>-8.1734077718618597E-2</v>
      </c>
      <c r="L1192">
        <v>0.63390161588272287</v>
      </c>
    </row>
    <row r="1193" spans="1:12">
      <c r="A1193" t="s">
        <v>317</v>
      </c>
      <c r="B1193" t="s">
        <v>337</v>
      </c>
      <c r="C1193">
        <v>48043</v>
      </c>
      <c r="D1193" t="s">
        <v>135</v>
      </c>
      <c r="E1193">
        <v>340</v>
      </c>
      <c r="F1193" t="s">
        <v>75</v>
      </c>
      <c r="G1193" t="s">
        <v>83</v>
      </c>
      <c r="H1193">
        <v>138</v>
      </c>
      <c r="I1193">
        <v>0.19880848662460349</v>
      </c>
      <c r="J1193">
        <v>1.377696958095939E-2</v>
      </c>
      <c r="K1193">
        <v>-7.5549597369242355E-2</v>
      </c>
      <c r="L1193">
        <v>0.76809931415477795</v>
      </c>
    </row>
    <row r="1194" spans="1:12">
      <c r="A1194" t="s">
        <v>317</v>
      </c>
      <c r="B1194" t="s">
        <v>338</v>
      </c>
      <c r="C1194">
        <v>48045</v>
      </c>
      <c r="D1194" t="s">
        <v>135</v>
      </c>
      <c r="E1194">
        <v>340</v>
      </c>
      <c r="F1194" t="s">
        <v>75</v>
      </c>
      <c r="G1194" t="s">
        <v>76</v>
      </c>
      <c r="H1194">
        <v>109</v>
      </c>
      <c r="I1194">
        <v>0.68017305855434351</v>
      </c>
      <c r="J1194">
        <v>4.186997447758297E-2</v>
      </c>
      <c r="K1194">
        <v>-5.4778050759931099E-2</v>
      </c>
      <c r="L1194">
        <v>1.747805941921162</v>
      </c>
    </row>
    <row r="1195" spans="1:12">
      <c r="A1195" t="s">
        <v>317</v>
      </c>
      <c r="B1195" t="s">
        <v>338</v>
      </c>
      <c r="C1195">
        <v>48045</v>
      </c>
      <c r="D1195" t="s">
        <v>135</v>
      </c>
      <c r="E1195">
        <v>340</v>
      </c>
      <c r="F1195" t="s">
        <v>75</v>
      </c>
      <c r="G1195" t="s">
        <v>77</v>
      </c>
      <c r="H1195">
        <v>109</v>
      </c>
      <c r="I1195">
        <v>0.61474094061801765</v>
      </c>
      <c r="J1195">
        <v>3.475715239711185E-2</v>
      </c>
      <c r="K1195">
        <v>-0.1591317821196144</v>
      </c>
      <c r="L1195">
        <v>1.363077476333431</v>
      </c>
    </row>
    <row r="1196" spans="1:12">
      <c r="A1196" t="s">
        <v>317</v>
      </c>
      <c r="B1196" t="s">
        <v>338</v>
      </c>
      <c r="C1196">
        <v>48045</v>
      </c>
      <c r="D1196" t="s">
        <v>135</v>
      </c>
      <c r="E1196">
        <v>340</v>
      </c>
      <c r="F1196" t="s">
        <v>75</v>
      </c>
      <c r="G1196" t="s">
        <v>78</v>
      </c>
      <c r="H1196">
        <v>185</v>
      </c>
      <c r="I1196">
        <v>0.2305984939235215</v>
      </c>
      <c r="J1196">
        <v>2.1160271141055759E-2</v>
      </c>
      <c r="K1196">
        <v>-0.13451939070824809</v>
      </c>
      <c r="L1196">
        <v>0.90731427768554318</v>
      </c>
    </row>
    <row r="1197" spans="1:12">
      <c r="A1197" t="s">
        <v>317</v>
      </c>
      <c r="B1197" t="s">
        <v>338</v>
      </c>
      <c r="C1197">
        <v>48045</v>
      </c>
      <c r="D1197" t="s">
        <v>135</v>
      </c>
      <c r="E1197">
        <v>340</v>
      </c>
      <c r="F1197" t="s">
        <v>75</v>
      </c>
      <c r="G1197" t="s">
        <v>79</v>
      </c>
      <c r="H1197">
        <v>185</v>
      </c>
      <c r="I1197">
        <v>0.13404867208683999</v>
      </c>
      <c r="J1197">
        <v>1.0662750040411249E-2</v>
      </c>
      <c r="K1197">
        <v>-5.7302669641849387E-2</v>
      </c>
      <c r="L1197">
        <v>0.56105632483756385</v>
      </c>
    </row>
    <row r="1198" spans="1:12">
      <c r="A1198" t="s">
        <v>317</v>
      </c>
      <c r="B1198" t="s">
        <v>338</v>
      </c>
      <c r="C1198">
        <v>48045</v>
      </c>
      <c r="D1198" t="s">
        <v>135</v>
      </c>
      <c r="E1198">
        <v>340</v>
      </c>
      <c r="F1198" t="s">
        <v>75</v>
      </c>
      <c r="G1198" t="s">
        <v>80</v>
      </c>
      <c r="H1198">
        <v>109</v>
      </c>
      <c r="I1198">
        <v>3.7164607323378188E-2</v>
      </c>
      <c r="J1198">
        <v>3.7760620908095172E-3</v>
      </c>
      <c r="K1198">
        <v>-5.4778050759931099E-2</v>
      </c>
      <c r="L1198">
        <v>0.19815860550086489</v>
      </c>
    </row>
    <row r="1199" spans="1:12">
      <c r="A1199" t="s">
        <v>317</v>
      </c>
      <c r="B1199" t="s">
        <v>338</v>
      </c>
      <c r="C1199">
        <v>48045</v>
      </c>
      <c r="D1199" t="s">
        <v>135</v>
      </c>
      <c r="E1199">
        <v>340</v>
      </c>
      <c r="F1199" t="s">
        <v>75</v>
      </c>
      <c r="G1199" t="s">
        <v>81</v>
      </c>
      <c r="H1199">
        <v>109</v>
      </c>
      <c r="I1199">
        <v>1.0212300295793319E-2</v>
      </c>
      <c r="J1199">
        <v>5.1059306199511259E-3</v>
      </c>
      <c r="K1199">
        <v>-5.7852841293016377E-2</v>
      </c>
      <c r="L1199">
        <v>0.18439375807437591</v>
      </c>
    </row>
    <row r="1200" spans="1:12">
      <c r="A1200" t="s">
        <v>317</v>
      </c>
      <c r="B1200" t="s">
        <v>338</v>
      </c>
      <c r="C1200">
        <v>48045</v>
      </c>
      <c r="D1200" t="s">
        <v>135</v>
      </c>
      <c r="E1200">
        <v>340</v>
      </c>
      <c r="F1200" t="s">
        <v>75</v>
      </c>
      <c r="G1200" t="s">
        <v>82</v>
      </c>
      <c r="H1200">
        <v>185</v>
      </c>
      <c r="I1200">
        <v>5.7525967681972157E-2</v>
      </c>
      <c r="J1200">
        <v>7.192267760225619E-3</v>
      </c>
      <c r="K1200">
        <v>-8.3013447763855802E-2</v>
      </c>
      <c r="L1200">
        <v>0.38332626893600608</v>
      </c>
    </row>
    <row r="1201" spans="1:12">
      <c r="A1201" t="s">
        <v>317</v>
      </c>
      <c r="B1201" t="s">
        <v>338</v>
      </c>
      <c r="C1201">
        <v>48045</v>
      </c>
      <c r="D1201" t="s">
        <v>135</v>
      </c>
      <c r="E1201">
        <v>340</v>
      </c>
      <c r="F1201" t="s">
        <v>75</v>
      </c>
      <c r="G1201" t="s">
        <v>83</v>
      </c>
      <c r="H1201">
        <v>185</v>
      </c>
      <c r="I1201">
        <v>0.1082777740907179</v>
      </c>
      <c r="J1201">
        <v>9.1963558503542642E-3</v>
      </c>
      <c r="K1201">
        <v>-4.1181914087591927E-2</v>
      </c>
      <c r="L1201">
        <v>0.46070933615846421</v>
      </c>
    </row>
    <row r="1202" spans="1:12">
      <c r="A1202" t="s">
        <v>317</v>
      </c>
      <c r="B1202" t="s">
        <v>339</v>
      </c>
      <c r="C1202">
        <v>48047</v>
      </c>
      <c r="D1202" t="s">
        <v>135</v>
      </c>
      <c r="E1202">
        <v>340</v>
      </c>
      <c r="F1202" t="s">
        <v>75</v>
      </c>
      <c r="G1202" t="s">
        <v>76</v>
      </c>
      <c r="H1202">
        <v>249</v>
      </c>
      <c r="I1202">
        <v>1.27881908605408</v>
      </c>
      <c r="J1202">
        <v>3.2553311382010001E-2</v>
      </c>
      <c r="K1202">
        <v>-8.7481138747138535E-3</v>
      </c>
      <c r="L1202">
        <v>2.7032730267981671</v>
      </c>
    </row>
    <row r="1203" spans="1:12">
      <c r="A1203" t="s">
        <v>317</v>
      </c>
      <c r="B1203" t="s">
        <v>339</v>
      </c>
      <c r="C1203">
        <v>48047</v>
      </c>
      <c r="D1203" t="s">
        <v>135</v>
      </c>
      <c r="E1203">
        <v>340</v>
      </c>
      <c r="F1203" t="s">
        <v>75</v>
      </c>
      <c r="G1203" t="s">
        <v>77</v>
      </c>
      <c r="H1203">
        <v>249</v>
      </c>
      <c r="I1203">
        <v>1.169898476163429</v>
      </c>
      <c r="J1203">
        <v>3.053078061451265E-2</v>
      </c>
      <c r="K1203">
        <v>-0.15104992406239981</v>
      </c>
      <c r="L1203">
        <v>2.3249132787640092</v>
      </c>
    </row>
    <row r="1204" spans="1:12">
      <c r="A1204" t="s">
        <v>317</v>
      </c>
      <c r="B1204" t="s">
        <v>339</v>
      </c>
      <c r="C1204">
        <v>48047</v>
      </c>
      <c r="D1204" t="s">
        <v>135</v>
      </c>
      <c r="E1204">
        <v>340</v>
      </c>
      <c r="F1204" t="s">
        <v>75</v>
      </c>
      <c r="G1204" t="s">
        <v>78</v>
      </c>
      <c r="H1204">
        <v>74</v>
      </c>
      <c r="I1204">
        <v>0.76830592348362881</v>
      </c>
      <c r="J1204">
        <v>2.7397981318495201E-2</v>
      </c>
      <c r="K1204">
        <v>-8.3108197391754124E-4</v>
      </c>
      <c r="L1204">
        <v>1.030296969347575</v>
      </c>
    </row>
    <row r="1205" spans="1:12">
      <c r="A1205" t="s">
        <v>317</v>
      </c>
      <c r="B1205" t="s">
        <v>339</v>
      </c>
      <c r="C1205">
        <v>48047</v>
      </c>
      <c r="D1205" t="s">
        <v>135</v>
      </c>
      <c r="E1205">
        <v>340</v>
      </c>
      <c r="F1205" t="s">
        <v>75</v>
      </c>
      <c r="G1205" t="s">
        <v>79</v>
      </c>
      <c r="H1205">
        <v>74</v>
      </c>
      <c r="I1205">
        <v>0.44719072571558721</v>
      </c>
      <c r="J1205">
        <v>1.6888375480862011E-2</v>
      </c>
      <c r="K1205">
        <v>-2.690895991961055E-3</v>
      </c>
      <c r="L1205">
        <v>0.74300085180327935</v>
      </c>
    </row>
    <row r="1206" spans="1:12">
      <c r="A1206" t="s">
        <v>317</v>
      </c>
      <c r="B1206" t="s">
        <v>339</v>
      </c>
      <c r="C1206">
        <v>48047</v>
      </c>
      <c r="D1206" t="s">
        <v>135</v>
      </c>
      <c r="E1206">
        <v>340</v>
      </c>
      <c r="F1206" t="s">
        <v>75</v>
      </c>
      <c r="G1206" t="s">
        <v>80</v>
      </c>
      <c r="H1206">
        <v>249</v>
      </c>
      <c r="I1206">
        <v>0.26349523711259548</v>
      </c>
      <c r="J1206">
        <v>1.0320498946984131E-2</v>
      </c>
      <c r="K1206">
        <v>-8.7481138747138535E-3</v>
      </c>
      <c r="L1206">
        <v>0.78599237608333916</v>
      </c>
    </row>
    <row r="1207" spans="1:12">
      <c r="A1207" t="s">
        <v>317</v>
      </c>
      <c r="B1207" t="s">
        <v>339</v>
      </c>
      <c r="C1207">
        <v>48047</v>
      </c>
      <c r="D1207" t="s">
        <v>135</v>
      </c>
      <c r="E1207">
        <v>340</v>
      </c>
      <c r="F1207" t="s">
        <v>75</v>
      </c>
      <c r="G1207" t="s">
        <v>81</v>
      </c>
      <c r="H1207">
        <v>249</v>
      </c>
      <c r="I1207">
        <v>0.21365359452212121</v>
      </c>
      <c r="J1207">
        <v>8.4735077284033167E-3</v>
      </c>
      <c r="K1207">
        <v>-5.9019618741999222E-2</v>
      </c>
      <c r="L1207">
        <v>0.62933129676180433</v>
      </c>
    </row>
    <row r="1208" spans="1:12">
      <c r="A1208" t="s">
        <v>317</v>
      </c>
      <c r="B1208" t="s">
        <v>339</v>
      </c>
      <c r="C1208">
        <v>48047</v>
      </c>
      <c r="D1208" t="s">
        <v>135</v>
      </c>
      <c r="E1208">
        <v>340</v>
      </c>
      <c r="F1208" t="s">
        <v>75</v>
      </c>
      <c r="G1208" t="s">
        <v>82</v>
      </c>
      <c r="H1208">
        <v>74</v>
      </c>
      <c r="I1208">
        <v>0.23497669530825341</v>
      </c>
      <c r="J1208">
        <v>1.211617549848502E-2</v>
      </c>
      <c r="K1208">
        <v>-1.863421477564171E-2</v>
      </c>
      <c r="L1208">
        <v>0.52867667131713403</v>
      </c>
    </row>
    <row r="1209" spans="1:12">
      <c r="A1209" t="s">
        <v>317</v>
      </c>
      <c r="B1209" t="s">
        <v>339</v>
      </c>
      <c r="C1209">
        <v>48047</v>
      </c>
      <c r="D1209" t="s">
        <v>135</v>
      </c>
      <c r="E1209">
        <v>340</v>
      </c>
      <c r="F1209" t="s">
        <v>75</v>
      </c>
      <c r="G1209" t="s">
        <v>83</v>
      </c>
      <c r="H1209">
        <v>74</v>
      </c>
      <c r="I1209">
        <v>0.30869554377314351</v>
      </c>
      <c r="J1209">
        <v>1.7920689330571608E-2</v>
      </c>
      <c r="K1209">
        <v>-2.690895991961055E-3</v>
      </c>
      <c r="L1209">
        <v>0.8291139787409445</v>
      </c>
    </row>
    <row r="1210" spans="1:12">
      <c r="A1210" t="s">
        <v>317</v>
      </c>
      <c r="B1210" t="s">
        <v>340</v>
      </c>
      <c r="C1210">
        <v>48049</v>
      </c>
      <c r="D1210" t="s">
        <v>135</v>
      </c>
      <c r="E1210">
        <v>340</v>
      </c>
      <c r="F1210" t="s">
        <v>75</v>
      </c>
      <c r="G1210" t="s">
        <v>76</v>
      </c>
      <c r="H1210">
        <v>1435</v>
      </c>
      <c r="I1210">
        <v>0.47515323406453491</v>
      </c>
      <c r="J1210">
        <v>9.4865223996307459E-3</v>
      </c>
      <c r="K1210">
        <v>-0.1902425041602343</v>
      </c>
      <c r="L1210">
        <v>1.8254571900160479</v>
      </c>
    </row>
    <row r="1211" spans="1:12">
      <c r="A1211" t="s">
        <v>317</v>
      </c>
      <c r="B1211" t="s">
        <v>340</v>
      </c>
      <c r="C1211">
        <v>48049</v>
      </c>
      <c r="D1211" t="s">
        <v>135</v>
      </c>
      <c r="E1211">
        <v>340</v>
      </c>
      <c r="F1211" t="s">
        <v>75</v>
      </c>
      <c r="G1211" t="s">
        <v>77</v>
      </c>
      <c r="H1211">
        <v>1435</v>
      </c>
      <c r="I1211">
        <v>0.43637431503937918</v>
      </c>
      <c r="J1211">
        <v>8.7798990194098651E-3</v>
      </c>
      <c r="K1211">
        <v>-0.38717878834324748</v>
      </c>
      <c r="L1211">
        <v>1.363077476333431</v>
      </c>
    </row>
    <row r="1212" spans="1:12">
      <c r="A1212" t="s">
        <v>317</v>
      </c>
      <c r="B1212" t="s">
        <v>340</v>
      </c>
      <c r="C1212">
        <v>48049</v>
      </c>
      <c r="D1212" t="s">
        <v>135</v>
      </c>
      <c r="E1212">
        <v>340</v>
      </c>
      <c r="F1212" t="s">
        <v>75</v>
      </c>
      <c r="G1212" t="s">
        <v>78</v>
      </c>
      <c r="H1212">
        <v>61</v>
      </c>
      <c r="I1212">
        <v>7.225251358725376E-3</v>
      </c>
      <c r="J1212">
        <v>3.0874221960266401E-2</v>
      </c>
      <c r="K1212">
        <v>-0.16324557644813251</v>
      </c>
      <c r="L1212">
        <v>1.095906584117287</v>
      </c>
    </row>
    <row r="1213" spans="1:12">
      <c r="A1213" t="s">
        <v>317</v>
      </c>
      <c r="B1213" t="s">
        <v>340</v>
      </c>
      <c r="C1213">
        <v>48049</v>
      </c>
      <c r="D1213" t="s">
        <v>135</v>
      </c>
      <c r="E1213">
        <v>340</v>
      </c>
      <c r="F1213" t="s">
        <v>75</v>
      </c>
      <c r="G1213" t="s">
        <v>79</v>
      </c>
      <c r="H1213">
        <v>61</v>
      </c>
      <c r="I1213">
        <v>8.7654094644248823E-2</v>
      </c>
      <c r="J1213">
        <v>2.589120723171039E-2</v>
      </c>
      <c r="K1213">
        <v>-1.847132834926939E-2</v>
      </c>
      <c r="L1213">
        <v>0.94823287018834113</v>
      </c>
    </row>
    <row r="1214" spans="1:12">
      <c r="A1214" t="s">
        <v>317</v>
      </c>
      <c r="B1214" t="s">
        <v>340</v>
      </c>
      <c r="C1214">
        <v>48049</v>
      </c>
      <c r="D1214" t="s">
        <v>135</v>
      </c>
      <c r="E1214">
        <v>340</v>
      </c>
      <c r="F1214" t="s">
        <v>75</v>
      </c>
      <c r="G1214" t="s">
        <v>80</v>
      </c>
      <c r="H1214">
        <v>1435</v>
      </c>
      <c r="I1214">
        <v>0.108802020101159</v>
      </c>
      <c r="J1214">
        <v>3.4406358838950019E-3</v>
      </c>
      <c r="K1214">
        <v>-0.19054771270986559</v>
      </c>
      <c r="L1214">
        <v>0.71108499169660166</v>
      </c>
    </row>
    <row r="1215" spans="1:12">
      <c r="A1215" t="s">
        <v>317</v>
      </c>
      <c r="B1215" t="s">
        <v>340</v>
      </c>
      <c r="C1215">
        <v>48049</v>
      </c>
      <c r="D1215" t="s">
        <v>135</v>
      </c>
      <c r="E1215">
        <v>340</v>
      </c>
      <c r="F1215" t="s">
        <v>75</v>
      </c>
      <c r="G1215" t="s">
        <v>81</v>
      </c>
      <c r="H1215">
        <v>1435</v>
      </c>
      <c r="I1215">
        <v>9.7871065420842562E-2</v>
      </c>
      <c r="J1215">
        <v>3.3834058844481661E-3</v>
      </c>
      <c r="K1215">
        <v>-0.20388551559696089</v>
      </c>
      <c r="L1215">
        <v>0.62795727324088857</v>
      </c>
    </row>
    <row r="1216" spans="1:12">
      <c r="A1216" t="s">
        <v>317</v>
      </c>
      <c r="B1216" t="s">
        <v>340</v>
      </c>
      <c r="C1216">
        <v>48049</v>
      </c>
      <c r="D1216" t="s">
        <v>135</v>
      </c>
      <c r="E1216">
        <v>340</v>
      </c>
      <c r="F1216" t="s">
        <v>75</v>
      </c>
      <c r="G1216" t="s">
        <v>82</v>
      </c>
      <c r="H1216">
        <v>61</v>
      </c>
      <c r="I1216">
        <v>7.3712850335803867E-3</v>
      </c>
      <c r="J1216">
        <v>1.5185530823222829E-2</v>
      </c>
      <c r="K1216">
        <v>-8.2734157254821875E-2</v>
      </c>
      <c r="L1216">
        <v>0.64506328351864561</v>
      </c>
    </row>
    <row r="1217" spans="1:12">
      <c r="A1217" t="s">
        <v>317</v>
      </c>
      <c r="B1217" t="s">
        <v>340</v>
      </c>
      <c r="C1217">
        <v>48049</v>
      </c>
      <c r="D1217" t="s">
        <v>135</v>
      </c>
      <c r="E1217">
        <v>340</v>
      </c>
      <c r="F1217" t="s">
        <v>75</v>
      </c>
      <c r="G1217" t="s">
        <v>83</v>
      </c>
      <c r="H1217">
        <v>61</v>
      </c>
      <c r="I1217">
        <v>5.675594371281853E-2</v>
      </c>
      <c r="J1217">
        <v>2.0351427367664651E-2</v>
      </c>
      <c r="K1217">
        <v>-1.847132834926939E-2</v>
      </c>
      <c r="L1217">
        <v>0.974735801126414</v>
      </c>
    </row>
    <row r="1218" spans="1:12">
      <c r="A1218" t="s">
        <v>317</v>
      </c>
      <c r="B1218" t="s">
        <v>341</v>
      </c>
      <c r="C1218">
        <v>48051</v>
      </c>
      <c r="D1218" t="s">
        <v>135</v>
      </c>
      <c r="E1218">
        <v>340</v>
      </c>
      <c r="F1218" t="s">
        <v>75</v>
      </c>
      <c r="G1218" t="s">
        <v>76</v>
      </c>
      <c r="H1218">
        <v>21</v>
      </c>
      <c r="I1218">
        <v>0.94802300431180508</v>
      </c>
      <c r="J1218">
        <v>0.15836772729439491</v>
      </c>
      <c r="K1218">
        <v>-3.1845050118976051E-2</v>
      </c>
      <c r="L1218">
        <v>2.2924388333402139</v>
      </c>
    </row>
    <row r="1219" spans="1:12">
      <c r="A1219" t="s">
        <v>317</v>
      </c>
      <c r="B1219" t="s">
        <v>341</v>
      </c>
      <c r="C1219">
        <v>48051</v>
      </c>
      <c r="D1219" t="s">
        <v>135</v>
      </c>
      <c r="E1219">
        <v>340</v>
      </c>
      <c r="F1219" t="s">
        <v>75</v>
      </c>
      <c r="G1219" t="s">
        <v>77</v>
      </c>
      <c r="H1219">
        <v>21</v>
      </c>
      <c r="I1219">
        <v>0.8359769053009638</v>
      </c>
      <c r="J1219">
        <v>0.14667710078413379</v>
      </c>
      <c r="K1219">
        <v>-5.5322941445729967E-2</v>
      </c>
      <c r="L1219">
        <v>1.9120315065875191</v>
      </c>
    </row>
    <row r="1220" spans="1:12">
      <c r="A1220" t="s">
        <v>317</v>
      </c>
      <c r="B1220" t="s">
        <v>341</v>
      </c>
      <c r="C1220">
        <v>48051</v>
      </c>
      <c r="D1220" t="s">
        <v>135</v>
      </c>
      <c r="E1220">
        <v>340</v>
      </c>
      <c r="F1220" t="s">
        <v>75</v>
      </c>
      <c r="G1220" t="s">
        <v>78</v>
      </c>
      <c r="H1220">
        <v>22</v>
      </c>
      <c r="I1220">
        <v>1.000139017252808</v>
      </c>
      <c r="J1220">
        <v>6.9481669182371336E-2</v>
      </c>
      <c r="K1220">
        <v>-6.6992453186900558E-2</v>
      </c>
      <c r="L1220">
        <v>1.3654500688162621</v>
      </c>
    </row>
    <row r="1221" spans="1:12">
      <c r="A1221" t="s">
        <v>317</v>
      </c>
      <c r="B1221" t="s">
        <v>341</v>
      </c>
      <c r="C1221">
        <v>48051</v>
      </c>
      <c r="D1221" t="s">
        <v>135</v>
      </c>
      <c r="E1221">
        <v>340</v>
      </c>
      <c r="F1221" t="s">
        <v>75</v>
      </c>
      <c r="G1221" t="s">
        <v>79</v>
      </c>
      <c r="H1221">
        <v>22</v>
      </c>
      <c r="I1221">
        <v>1.2255788385830879</v>
      </c>
      <c r="J1221">
        <v>8.8838974627283185E-2</v>
      </c>
      <c r="K1221">
        <v>-7.8336134203775571E-3</v>
      </c>
      <c r="L1221">
        <v>1.831855878822841</v>
      </c>
    </row>
    <row r="1222" spans="1:12">
      <c r="A1222" t="s">
        <v>317</v>
      </c>
      <c r="B1222" t="s">
        <v>341</v>
      </c>
      <c r="C1222">
        <v>48051</v>
      </c>
      <c r="D1222" t="s">
        <v>135</v>
      </c>
      <c r="E1222">
        <v>340</v>
      </c>
      <c r="F1222" t="s">
        <v>75</v>
      </c>
      <c r="G1222" t="s">
        <v>80</v>
      </c>
      <c r="H1222">
        <v>21</v>
      </c>
      <c r="I1222">
        <v>0.53443214061031252</v>
      </c>
      <c r="J1222">
        <v>0.1012406481964041</v>
      </c>
      <c r="K1222">
        <v>-4.057804519820838E-2</v>
      </c>
      <c r="L1222">
        <v>1.309636917346475</v>
      </c>
    </row>
    <row r="1223" spans="1:12">
      <c r="A1223" t="s">
        <v>317</v>
      </c>
      <c r="B1223" t="s">
        <v>341</v>
      </c>
      <c r="C1223">
        <v>48051</v>
      </c>
      <c r="D1223" t="s">
        <v>135</v>
      </c>
      <c r="E1223">
        <v>340</v>
      </c>
      <c r="F1223" t="s">
        <v>75</v>
      </c>
      <c r="G1223" t="s">
        <v>81</v>
      </c>
      <c r="H1223">
        <v>21</v>
      </c>
      <c r="I1223">
        <v>0.41793780794298968</v>
      </c>
      <c r="J1223">
        <v>7.7339006773496019E-2</v>
      </c>
      <c r="K1223">
        <v>-2.9626460758395881E-2</v>
      </c>
      <c r="L1223">
        <v>1.0625612956853321</v>
      </c>
    </row>
    <row r="1224" spans="1:12">
      <c r="A1224" t="s">
        <v>317</v>
      </c>
      <c r="B1224" t="s">
        <v>341</v>
      </c>
      <c r="C1224">
        <v>48051</v>
      </c>
      <c r="D1224" t="s">
        <v>135</v>
      </c>
      <c r="E1224">
        <v>340</v>
      </c>
      <c r="F1224" t="s">
        <v>75</v>
      </c>
      <c r="G1224" t="s">
        <v>82</v>
      </c>
      <c r="H1224">
        <v>22</v>
      </c>
      <c r="I1224">
        <v>0.23958566815061441</v>
      </c>
      <c r="J1224">
        <v>3.2052780454362183E-2</v>
      </c>
      <c r="K1224">
        <v>-3.3193851787256548E-2</v>
      </c>
      <c r="L1224">
        <v>0.52907634603281362</v>
      </c>
    </row>
    <row r="1225" spans="1:12">
      <c r="A1225" t="s">
        <v>317</v>
      </c>
      <c r="B1225" t="s">
        <v>341</v>
      </c>
      <c r="C1225">
        <v>48051</v>
      </c>
      <c r="D1225" t="s">
        <v>135</v>
      </c>
      <c r="E1225">
        <v>340</v>
      </c>
      <c r="F1225" t="s">
        <v>75</v>
      </c>
      <c r="G1225" t="s">
        <v>83</v>
      </c>
      <c r="H1225">
        <v>22</v>
      </c>
      <c r="I1225">
        <v>0.48308563273502891</v>
      </c>
      <c r="J1225">
        <v>4.2780207809171383E-2</v>
      </c>
      <c r="K1225">
        <v>-7.8336134203775571E-3</v>
      </c>
      <c r="L1225">
        <v>0.87689408951121028</v>
      </c>
    </row>
    <row r="1226" spans="1:12">
      <c r="A1226" t="s">
        <v>317</v>
      </c>
      <c r="B1226" t="s">
        <v>342</v>
      </c>
      <c r="C1226">
        <v>48053</v>
      </c>
      <c r="D1226" t="s">
        <v>135</v>
      </c>
      <c r="E1226">
        <v>340</v>
      </c>
      <c r="F1226" t="s">
        <v>75</v>
      </c>
      <c r="G1226" t="s">
        <v>76</v>
      </c>
      <c r="H1226">
        <v>249</v>
      </c>
      <c r="I1226">
        <v>1.27881908605408</v>
      </c>
      <c r="J1226">
        <v>3.2553311382010001E-2</v>
      </c>
      <c r="K1226">
        <v>-8.7481138747138535E-3</v>
      </c>
      <c r="L1226">
        <v>2.7032730267981671</v>
      </c>
    </row>
    <row r="1227" spans="1:12">
      <c r="A1227" t="s">
        <v>317</v>
      </c>
      <c r="B1227" t="s">
        <v>342</v>
      </c>
      <c r="C1227">
        <v>48053</v>
      </c>
      <c r="D1227" t="s">
        <v>135</v>
      </c>
      <c r="E1227">
        <v>340</v>
      </c>
      <c r="F1227" t="s">
        <v>75</v>
      </c>
      <c r="G1227" t="s">
        <v>77</v>
      </c>
      <c r="H1227">
        <v>249</v>
      </c>
      <c r="I1227">
        <v>1.169898476163429</v>
      </c>
      <c r="J1227">
        <v>3.053078061451265E-2</v>
      </c>
      <c r="K1227">
        <v>-0.15104992406239981</v>
      </c>
      <c r="L1227">
        <v>2.3249132787640092</v>
      </c>
    </row>
    <row r="1228" spans="1:12">
      <c r="A1228" t="s">
        <v>317</v>
      </c>
      <c r="B1228" t="s">
        <v>342</v>
      </c>
      <c r="C1228">
        <v>48053</v>
      </c>
      <c r="D1228" t="s">
        <v>135</v>
      </c>
      <c r="E1228">
        <v>340</v>
      </c>
      <c r="F1228" t="s">
        <v>75</v>
      </c>
      <c r="G1228" t="s">
        <v>78</v>
      </c>
      <c r="H1228">
        <v>334</v>
      </c>
      <c r="I1228">
        <v>0.66785679232017625</v>
      </c>
      <c r="J1228">
        <v>2.053531383695013E-2</v>
      </c>
      <c r="K1228">
        <v>-0.15327125475478409</v>
      </c>
      <c r="L1228">
        <v>1.455419850139384</v>
      </c>
    </row>
    <row r="1229" spans="1:12">
      <c r="A1229" t="s">
        <v>317</v>
      </c>
      <c r="B1229" t="s">
        <v>342</v>
      </c>
      <c r="C1229">
        <v>48053</v>
      </c>
      <c r="D1229" t="s">
        <v>135</v>
      </c>
      <c r="E1229">
        <v>340</v>
      </c>
      <c r="F1229" t="s">
        <v>75</v>
      </c>
      <c r="G1229" t="s">
        <v>79</v>
      </c>
      <c r="H1229">
        <v>334</v>
      </c>
      <c r="I1229">
        <v>0.46887522773334728</v>
      </c>
      <c r="J1229">
        <v>1.592137758614149E-2</v>
      </c>
      <c r="K1229">
        <v>-8.7889109084368297E-2</v>
      </c>
      <c r="L1229">
        <v>1.5120864356328581</v>
      </c>
    </row>
    <row r="1230" spans="1:12">
      <c r="A1230" t="s">
        <v>317</v>
      </c>
      <c r="B1230" t="s">
        <v>342</v>
      </c>
      <c r="C1230">
        <v>48053</v>
      </c>
      <c r="D1230" t="s">
        <v>135</v>
      </c>
      <c r="E1230">
        <v>340</v>
      </c>
      <c r="F1230" t="s">
        <v>75</v>
      </c>
      <c r="G1230" t="s">
        <v>80</v>
      </c>
      <c r="H1230">
        <v>249</v>
      </c>
      <c r="I1230">
        <v>0.26349523711259548</v>
      </c>
      <c r="J1230">
        <v>1.0320498946984131E-2</v>
      </c>
      <c r="K1230">
        <v>-8.7481138747138535E-3</v>
      </c>
      <c r="L1230">
        <v>0.78599237608333916</v>
      </c>
    </row>
    <row r="1231" spans="1:12">
      <c r="A1231" t="s">
        <v>317</v>
      </c>
      <c r="B1231" t="s">
        <v>342</v>
      </c>
      <c r="C1231">
        <v>48053</v>
      </c>
      <c r="D1231" t="s">
        <v>135</v>
      </c>
      <c r="E1231">
        <v>340</v>
      </c>
      <c r="F1231" t="s">
        <v>75</v>
      </c>
      <c r="G1231" t="s">
        <v>81</v>
      </c>
      <c r="H1231">
        <v>249</v>
      </c>
      <c r="I1231">
        <v>0.21365359452212121</v>
      </c>
      <c r="J1231">
        <v>8.4735077284033167E-3</v>
      </c>
      <c r="K1231">
        <v>-5.9019618741999222E-2</v>
      </c>
      <c r="L1231">
        <v>0.62933129676180433</v>
      </c>
    </row>
    <row r="1232" spans="1:12">
      <c r="A1232" t="s">
        <v>317</v>
      </c>
      <c r="B1232" t="s">
        <v>342</v>
      </c>
      <c r="C1232">
        <v>48053</v>
      </c>
      <c r="D1232" t="s">
        <v>135</v>
      </c>
      <c r="E1232">
        <v>340</v>
      </c>
      <c r="F1232" t="s">
        <v>75</v>
      </c>
      <c r="G1232" t="s">
        <v>82</v>
      </c>
      <c r="H1232">
        <v>334</v>
      </c>
      <c r="I1232">
        <v>0.25993389541477863</v>
      </c>
      <c r="J1232">
        <v>9.7576215893254332E-3</v>
      </c>
      <c r="K1232">
        <v>-6.4556363199707867E-2</v>
      </c>
      <c r="L1232">
        <v>1.0646078605459699</v>
      </c>
    </row>
    <row r="1233" spans="1:12">
      <c r="A1233" t="s">
        <v>317</v>
      </c>
      <c r="B1233" t="s">
        <v>342</v>
      </c>
      <c r="C1233">
        <v>48053</v>
      </c>
      <c r="D1233" t="s">
        <v>135</v>
      </c>
      <c r="E1233">
        <v>340</v>
      </c>
      <c r="F1233" t="s">
        <v>75</v>
      </c>
      <c r="G1233" t="s">
        <v>83</v>
      </c>
      <c r="H1233">
        <v>334</v>
      </c>
      <c r="I1233">
        <v>0.34252192720732172</v>
      </c>
      <c r="J1233">
        <v>1.2296224754550431E-2</v>
      </c>
      <c r="K1233">
        <v>-8.7889109084368297E-2</v>
      </c>
      <c r="L1233">
        <v>0.98309426460041371</v>
      </c>
    </row>
    <row r="1234" spans="1:12">
      <c r="A1234" t="s">
        <v>317</v>
      </c>
      <c r="B1234" t="s">
        <v>282</v>
      </c>
      <c r="C1234">
        <v>48055</v>
      </c>
      <c r="D1234" t="s">
        <v>135</v>
      </c>
      <c r="E1234">
        <v>340</v>
      </c>
      <c r="F1234" t="s">
        <v>75</v>
      </c>
      <c r="G1234" t="s">
        <v>76</v>
      </c>
      <c r="H1234">
        <v>21</v>
      </c>
      <c r="I1234">
        <v>0.94802300431180508</v>
      </c>
      <c r="J1234">
        <v>0.15836772729439491</v>
      </c>
      <c r="K1234">
        <v>-3.1845050118976051E-2</v>
      </c>
      <c r="L1234">
        <v>2.2924388333402139</v>
      </c>
    </row>
    <row r="1235" spans="1:12">
      <c r="A1235" t="s">
        <v>317</v>
      </c>
      <c r="B1235" t="s">
        <v>282</v>
      </c>
      <c r="C1235">
        <v>48055</v>
      </c>
      <c r="D1235" t="s">
        <v>135</v>
      </c>
      <c r="E1235">
        <v>340</v>
      </c>
      <c r="F1235" t="s">
        <v>75</v>
      </c>
      <c r="G1235" t="s">
        <v>77</v>
      </c>
      <c r="H1235">
        <v>21</v>
      </c>
      <c r="I1235">
        <v>0.8359769053009638</v>
      </c>
      <c r="J1235">
        <v>0.14667710078413379</v>
      </c>
      <c r="K1235">
        <v>-5.5322941445729967E-2</v>
      </c>
      <c r="L1235">
        <v>1.9120315065875191</v>
      </c>
    </row>
    <row r="1236" spans="1:12">
      <c r="A1236" t="s">
        <v>317</v>
      </c>
      <c r="B1236" t="s">
        <v>282</v>
      </c>
      <c r="C1236">
        <v>48055</v>
      </c>
      <c r="D1236" t="s">
        <v>135</v>
      </c>
      <c r="E1236">
        <v>340</v>
      </c>
      <c r="F1236" t="s">
        <v>75</v>
      </c>
      <c r="G1236" t="s">
        <v>78</v>
      </c>
      <c r="H1236">
        <v>321</v>
      </c>
      <c r="I1236">
        <v>0.55046635852582315</v>
      </c>
      <c r="J1236">
        <v>2.6647639385367621E-2</v>
      </c>
      <c r="K1236">
        <v>-0.17807197018957649</v>
      </c>
      <c r="L1236">
        <v>1.7180589789559519</v>
      </c>
    </row>
    <row r="1237" spans="1:12">
      <c r="A1237" t="s">
        <v>317</v>
      </c>
      <c r="B1237" t="s">
        <v>282</v>
      </c>
      <c r="C1237">
        <v>48055</v>
      </c>
      <c r="D1237" t="s">
        <v>135</v>
      </c>
      <c r="E1237">
        <v>340</v>
      </c>
      <c r="F1237" t="s">
        <v>75</v>
      </c>
      <c r="G1237" t="s">
        <v>79</v>
      </c>
      <c r="H1237">
        <v>321</v>
      </c>
      <c r="I1237">
        <v>0.60096221200520605</v>
      </c>
      <c r="J1237">
        <v>2.572080857657023E-2</v>
      </c>
      <c r="K1237">
        <v>-1.9526777984124711E-2</v>
      </c>
      <c r="L1237">
        <v>1.940954066439077</v>
      </c>
    </row>
    <row r="1238" spans="1:12">
      <c r="A1238" t="s">
        <v>317</v>
      </c>
      <c r="B1238" t="s">
        <v>282</v>
      </c>
      <c r="C1238">
        <v>48055</v>
      </c>
      <c r="D1238" t="s">
        <v>135</v>
      </c>
      <c r="E1238">
        <v>340</v>
      </c>
      <c r="F1238" t="s">
        <v>75</v>
      </c>
      <c r="G1238" t="s">
        <v>80</v>
      </c>
      <c r="H1238">
        <v>21</v>
      </c>
      <c r="I1238">
        <v>0.53443214061031252</v>
      </c>
      <c r="J1238">
        <v>0.1012406481964041</v>
      </c>
      <c r="K1238">
        <v>-4.057804519820838E-2</v>
      </c>
      <c r="L1238">
        <v>1.309636917346475</v>
      </c>
    </row>
    <row r="1239" spans="1:12">
      <c r="A1239" t="s">
        <v>317</v>
      </c>
      <c r="B1239" t="s">
        <v>282</v>
      </c>
      <c r="C1239">
        <v>48055</v>
      </c>
      <c r="D1239" t="s">
        <v>135</v>
      </c>
      <c r="E1239">
        <v>340</v>
      </c>
      <c r="F1239" t="s">
        <v>75</v>
      </c>
      <c r="G1239" t="s">
        <v>81</v>
      </c>
      <c r="H1239">
        <v>21</v>
      </c>
      <c r="I1239">
        <v>0.41793780794298968</v>
      </c>
      <c r="J1239">
        <v>7.7339006773496019E-2</v>
      </c>
      <c r="K1239">
        <v>-2.9626460758395881E-2</v>
      </c>
      <c r="L1239">
        <v>1.0625612956853321</v>
      </c>
    </row>
    <row r="1240" spans="1:12">
      <c r="A1240" t="s">
        <v>317</v>
      </c>
      <c r="B1240" t="s">
        <v>282</v>
      </c>
      <c r="C1240">
        <v>48055</v>
      </c>
      <c r="D1240" t="s">
        <v>135</v>
      </c>
      <c r="E1240">
        <v>340</v>
      </c>
      <c r="F1240" t="s">
        <v>75</v>
      </c>
      <c r="G1240" t="s">
        <v>82</v>
      </c>
      <c r="H1240">
        <v>321</v>
      </c>
      <c r="I1240">
        <v>0.21220519989793199</v>
      </c>
      <c r="J1240">
        <v>1.20769194400257E-2</v>
      </c>
      <c r="K1240">
        <v>-7.7809692889770618E-2</v>
      </c>
      <c r="L1240">
        <v>1.004367731260523</v>
      </c>
    </row>
    <row r="1241" spans="1:12">
      <c r="A1241" t="s">
        <v>317</v>
      </c>
      <c r="B1241" t="s">
        <v>282</v>
      </c>
      <c r="C1241">
        <v>48055</v>
      </c>
      <c r="D1241" t="s">
        <v>135</v>
      </c>
      <c r="E1241">
        <v>340</v>
      </c>
      <c r="F1241" t="s">
        <v>75</v>
      </c>
      <c r="G1241" t="s">
        <v>83</v>
      </c>
      <c r="H1241">
        <v>321</v>
      </c>
      <c r="I1241">
        <v>0.36829291299224032</v>
      </c>
      <c r="J1241">
        <v>1.6198585597246979E-2</v>
      </c>
      <c r="K1241">
        <v>-1.9526777984124711E-2</v>
      </c>
      <c r="L1241">
        <v>1.2824358133224341</v>
      </c>
    </row>
    <row r="1242" spans="1:12">
      <c r="A1242" t="s">
        <v>317</v>
      </c>
      <c r="B1242" t="s">
        <v>261</v>
      </c>
      <c r="C1242">
        <v>48057</v>
      </c>
      <c r="D1242" t="s">
        <v>135</v>
      </c>
      <c r="E1242">
        <v>340</v>
      </c>
      <c r="F1242" t="s">
        <v>75</v>
      </c>
      <c r="G1242" t="s">
        <v>76</v>
      </c>
      <c r="H1242">
        <v>554</v>
      </c>
      <c r="I1242">
        <v>0.72337904059903579</v>
      </c>
      <c r="J1242">
        <v>2.6238267121703299E-2</v>
      </c>
      <c r="K1242">
        <v>-5.2241848077100812E-2</v>
      </c>
      <c r="L1242">
        <v>2.7891469689735842</v>
      </c>
    </row>
    <row r="1243" spans="1:12">
      <c r="A1243" t="s">
        <v>317</v>
      </c>
      <c r="B1243" t="s">
        <v>261</v>
      </c>
      <c r="C1243">
        <v>48057</v>
      </c>
      <c r="D1243" t="s">
        <v>135</v>
      </c>
      <c r="E1243">
        <v>340</v>
      </c>
      <c r="F1243" t="s">
        <v>75</v>
      </c>
      <c r="G1243" t="s">
        <v>77</v>
      </c>
      <c r="H1243">
        <v>554</v>
      </c>
      <c r="I1243">
        <v>0.85332769903932792</v>
      </c>
      <c r="J1243">
        <v>1.7084029261004659E-2</v>
      </c>
      <c r="K1243">
        <v>3.2391176723249579E-2</v>
      </c>
      <c r="L1243">
        <v>2.1768095245184331</v>
      </c>
    </row>
    <row r="1244" spans="1:12">
      <c r="A1244" t="s">
        <v>317</v>
      </c>
      <c r="B1244" t="s">
        <v>261</v>
      </c>
      <c r="C1244">
        <v>48057</v>
      </c>
      <c r="D1244" t="s">
        <v>135</v>
      </c>
      <c r="E1244">
        <v>340</v>
      </c>
      <c r="F1244" t="s">
        <v>75</v>
      </c>
      <c r="G1244" t="s">
        <v>78</v>
      </c>
      <c r="H1244">
        <v>457</v>
      </c>
      <c r="I1244">
        <v>0.72985960585896348</v>
      </c>
      <c r="J1244">
        <v>1.483100381902662E-2</v>
      </c>
      <c r="K1244">
        <v>-3.3221651642571078E-2</v>
      </c>
      <c r="L1244">
        <v>1.7305967602410139</v>
      </c>
    </row>
    <row r="1245" spans="1:12">
      <c r="A1245" t="s">
        <v>317</v>
      </c>
      <c r="B1245" t="s">
        <v>261</v>
      </c>
      <c r="C1245">
        <v>48057</v>
      </c>
      <c r="D1245" t="s">
        <v>135</v>
      </c>
      <c r="E1245">
        <v>340</v>
      </c>
      <c r="F1245" t="s">
        <v>75</v>
      </c>
      <c r="G1245" t="s">
        <v>79</v>
      </c>
      <c r="H1245">
        <v>457</v>
      </c>
      <c r="I1245">
        <v>0.6548610059749429</v>
      </c>
      <c r="J1245">
        <v>1.768707233801459E-2</v>
      </c>
      <c r="K1245">
        <v>-5.8687003046617288E-2</v>
      </c>
      <c r="L1245">
        <v>2.2849724039296762</v>
      </c>
    </row>
    <row r="1246" spans="1:12">
      <c r="A1246" t="s">
        <v>317</v>
      </c>
      <c r="B1246" t="s">
        <v>261</v>
      </c>
      <c r="C1246">
        <v>48057</v>
      </c>
      <c r="D1246" t="s">
        <v>135</v>
      </c>
      <c r="E1246">
        <v>340</v>
      </c>
      <c r="F1246" t="s">
        <v>75</v>
      </c>
      <c r="G1246" t="s">
        <v>80</v>
      </c>
      <c r="H1246">
        <v>554</v>
      </c>
      <c r="I1246">
        <v>0.26881245148415411</v>
      </c>
      <c r="J1246">
        <v>1.211490093054114E-2</v>
      </c>
      <c r="K1246">
        <v>-4.5358663437034048E-2</v>
      </c>
      <c r="L1246">
        <v>1.603003998907726</v>
      </c>
    </row>
    <row r="1247" spans="1:12">
      <c r="A1247" t="s">
        <v>317</v>
      </c>
      <c r="B1247" t="s">
        <v>261</v>
      </c>
      <c r="C1247">
        <v>48057</v>
      </c>
      <c r="D1247" t="s">
        <v>135</v>
      </c>
      <c r="E1247">
        <v>340</v>
      </c>
      <c r="F1247" t="s">
        <v>75</v>
      </c>
      <c r="G1247" t="s">
        <v>81</v>
      </c>
      <c r="H1247">
        <v>554</v>
      </c>
      <c r="I1247">
        <v>0.28288970783069189</v>
      </c>
      <c r="J1247">
        <v>7.4521582423358523E-3</v>
      </c>
      <c r="K1247">
        <v>4.3312640497125889E-2</v>
      </c>
      <c r="L1247">
        <v>1.242499571596057</v>
      </c>
    </row>
    <row r="1248" spans="1:12">
      <c r="A1248" t="s">
        <v>317</v>
      </c>
      <c r="B1248" t="s">
        <v>261</v>
      </c>
      <c r="C1248">
        <v>48057</v>
      </c>
      <c r="D1248" t="s">
        <v>135</v>
      </c>
      <c r="E1248">
        <v>340</v>
      </c>
      <c r="F1248" t="s">
        <v>75</v>
      </c>
      <c r="G1248" t="s">
        <v>82</v>
      </c>
      <c r="H1248">
        <v>457</v>
      </c>
      <c r="I1248">
        <v>0.2811720679783441</v>
      </c>
      <c r="J1248">
        <v>6.0718446837588532E-3</v>
      </c>
      <c r="K1248">
        <v>-1.483358743173457E-2</v>
      </c>
      <c r="L1248">
        <v>0.62478310485063315</v>
      </c>
    </row>
    <row r="1249" spans="1:12">
      <c r="A1249" t="s">
        <v>317</v>
      </c>
      <c r="B1249" t="s">
        <v>261</v>
      </c>
      <c r="C1249">
        <v>48057</v>
      </c>
      <c r="D1249" t="s">
        <v>135</v>
      </c>
      <c r="E1249">
        <v>340</v>
      </c>
      <c r="F1249" t="s">
        <v>75</v>
      </c>
      <c r="G1249" t="s">
        <v>83</v>
      </c>
      <c r="H1249">
        <v>457</v>
      </c>
      <c r="I1249">
        <v>0.32263086562407522</v>
      </c>
      <c r="J1249">
        <v>9.8571173879128428E-3</v>
      </c>
      <c r="K1249">
        <v>-5.8687003046617288E-2</v>
      </c>
      <c r="L1249">
        <v>0.96192852929720973</v>
      </c>
    </row>
    <row r="1250" spans="1:12">
      <c r="A1250" t="s">
        <v>317</v>
      </c>
      <c r="B1250" t="s">
        <v>343</v>
      </c>
      <c r="C1250">
        <v>48059</v>
      </c>
      <c r="D1250" t="s">
        <v>135</v>
      </c>
      <c r="E1250">
        <v>340</v>
      </c>
      <c r="F1250" t="s">
        <v>75</v>
      </c>
      <c r="G1250" t="s">
        <v>76</v>
      </c>
      <c r="H1250">
        <v>1435</v>
      </c>
      <c r="I1250">
        <v>0.47515323406453491</v>
      </c>
      <c r="J1250">
        <v>9.4865223996307459E-3</v>
      </c>
      <c r="K1250">
        <v>-0.1902425041602343</v>
      </c>
      <c r="L1250">
        <v>1.8254571900160479</v>
      </c>
    </row>
    <row r="1251" spans="1:12">
      <c r="A1251" t="s">
        <v>317</v>
      </c>
      <c r="B1251" t="s">
        <v>343</v>
      </c>
      <c r="C1251">
        <v>48059</v>
      </c>
      <c r="D1251" t="s">
        <v>135</v>
      </c>
      <c r="E1251">
        <v>340</v>
      </c>
      <c r="F1251" t="s">
        <v>75</v>
      </c>
      <c r="G1251" t="s">
        <v>77</v>
      </c>
      <c r="H1251">
        <v>1435</v>
      </c>
      <c r="I1251">
        <v>0.43637431503937918</v>
      </c>
      <c r="J1251">
        <v>8.7798990194098651E-3</v>
      </c>
      <c r="K1251">
        <v>-0.38717878834324748</v>
      </c>
      <c r="L1251">
        <v>1.363077476333431</v>
      </c>
    </row>
    <row r="1252" spans="1:12">
      <c r="A1252" t="s">
        <v>317</v>
      </c>
      <c r="B1252" t="s">
        <v>343</v>
      </c>
      <c r="C1252">
        <v>48059</v>
      </c>
      <c r="D1252" t="s">
        <v>135</v>
      </c>
      <c r="E1252">
        <v>340</v>
      </c>
      <c r="F1252" t="s">
        <v>75</v>
      </c>
      <c r="G1252" t="s">
        <v>78</v>
      </c>
      <c r="H1252">
        <v>184</v>
      </c>
      <c r="I1252">
        <v>7.9420718087333378E-2</v>
      </c>
      <c r="J1252">
        <v>1.7191234417310169E-2</v>
      </c>
      <c r="K1252">
        <v>-0.1360728987758289</v>
      </c>
      <c r="L1252">
        <v>0.99229792456858001</v>
      </c>
    </row>
    <row r="1253" spans="1:12">
      <c r="A1253" t="s">
        <v>317</v>
      </c>
      <c r="B1253" t="s">
        <v>343</v>
      </c>
      <c r="C1253">
        <v>48059</v>
      </c>
      <c r="D1253" t="s">
        <v>135</v>
      </c>
      <c r="E1253">
        <v>340</v>
      </c>
      <c r="F1253" t="s">
        <v>75</v>
      </c>
      <c r="G1253" t="s">
        <v>79</v>
      </c>
      <c r="H1253">
        <v>184</v>
      </c>
      <c r="I1253">
        <v>8.7045523483136863E-2</v>
      </c>
      <c r="J1253">
        <v>1.170784097608512E-2</v>
      </c>
      <c r="K1253">
        <v>-5.130238325380343E-2</v>
      </c>
      <c r="L1253">
        <v>0.71989620412823307</v>
      </c>
    </row>
    <row r="1254" spans="1:12">
      <c r="A1254" t="s">
        <v>317</v>
      </c>
      <c r="B1254" t="s">
        <v>343</v>
      </c>
      <c r="C1254">
        <v>48059</v>
      </c>
      <c r="D1254" t="s">
        <v>135</v>
      </c>
      <c r="E1254">
        <v>340</v>
      </c>
      <c r="F1254" t="s">
        <v>75</v>
      </c>
      <c r="G1254" t="s">
        <v>80</v>
      </c>
      <c r="H1254">
        <v>1435</v>
      </c>
      <c r="I1254">
        <v>0.108802020101159</v>
      </c>
      <c r="J1254">
        <v>3.4406358838950019E-3</v>
      </c>
      <c r="K1254">
        <v>-0.19054771270986559</v>
      </c>
      <c r="L1254">
        <v>0.71108499169660166</v>
      </c>
    </row>
    <row r="1255" spans="1:12">
      <c r="A1255" t="s">
        <v>317</v>
      </c>
      <c r="B1255" t="s">
        <v>343</v>
      </c>
      <c r="C1255">
        <v>48059</v>
      </c>
      <c r="D1255" t="s">
        <v>135</v>
      </c>
      <c r="E1255">
        <v>340</v>
      </c>
      <c r="F1255" t="s">
        <v>75</v>
      </c>
      <c r="G1255" t="s">
        <v>81</v>
      </c>
      <c r="H1255">
        <v>1435</v>
      </c>
      <c r="I1255">
        <v>9.7871065420842562E-2</v>
      </c>
      <c r="J1255">
        <v>3.3834058844481661E-3</v>
      </c>
      <c r="K1255">
        <v>-0.20388551559696089</v>
      </c>
      <c r="L1255">
        <v>0.62795727324088857</v>
      </c>
    </row>
    <row r="1256" spans="1:12">
      <c r="A1256" t="s">
        <v>317</v>
      </c>
      <c r="B1256" t="s">
        <v>343</v>
      </c>
      <c r="C1256">
        <v>48059</v>
      </c>
      <c r="D1256" t="s">
        <v>135</v>
      </c>
      <c r="E1256">
        <v>340</v>
      </c>
      <c r="F1256" t="s">
        <v>75</v>
      </c>
      <c r="G1256" t="s">
        <v>82</v>
      </c>
      <c r="H1256">
        <v>184</v>
      </c>
      <c r="I1256">
        <v>4.4181048130009851E-2</v>
      </c>
      <c r="J1256">
        <v>8.7325001593582322E-3</v>
      </c>
      <c r="K1256">
        <v>-5.5140337024627423E-2</v>
      </c>
      <c r="L1256">
        <v>0.78761132010740531</v>
      </c>
    </row>
    <row r="1257" spans="1:12">
      <c r="A1257" t="s">
        <v>317</v>
      </c>
      <c r="B1257" t="s">
        <v>343</v>
      </c>
      <c r="C1257">
        <v>48059</v>
      </c>
      <c r="D1257" t="s">
        <v>135</v>
      </c>
      <c r="E1257">
        <v>340</v>
      </c>
      <c r="F1257" t="s">
        <v>75</v>
      </c>
      <c r="G1257" t="s">
        <v>83</v>
      </c>
      <c r="H1257">
        <v>184</v>
      </c>
      <c r="I1257">
        <v>6.9183022148688281E-2</v>
      </c>
      <c r="J1257">
        <v>1.0556599373353801E-2</v>
      </c>
      <c r="K1257">
        <v>-4.8299567193569252E-2</v>
      </c>
      <c r="L1257">
        <v>0.82599200084515145</v>
      </c>
    </row>
    <row r="1258" spans="1:12">
      <c r="A1258" t="s">
        <v>317</v>
      </c>
      <c r="B1258" t="s">
        <v>302</v>
      </c>
      <c r="C1258">
        <v>48061</v>
      </c>
      <c r="D1258" t="s">
        <v>135</v>
      </c>
      <c r="E1258">
        <v>340</v>
      </c>
      <c r="F1258" t="s">
        <v>75</v>
      </c>
      <c r="G1258" t="s">
        <v>76</v>
      </c>
      <c r="H1258">
        <v>119</v>
      </c>
      <c r="I1258">
        <v>1.5330172319864599</v>
      </c>
      <c r="J1258">
        <v>3.1013203767059419E-2</v>
      </c>
      <c r="K1258">
        <v>0.36807417465512382</v>
      </c>
      <c r="L1258">
        <v>2.7032730267981671</v>
      </c>
    </row>
    <row r="1259" spans="1:12">
      <c r="A1259" t="s">
        <v>317</v>
      </c>
      <c r="B1259" t="s">
        <v>302</v>
      </c>
      <c r="C1259">
        <v>48061</v>
      </c>
      <c r="D1259" t="s">
        <v>135</v>
      </c>
      <c r="E1259">
        <v>340</v>
      </c>
      <c r="F1259" t="s">
        <v>75</v>
      </c>
      <c r="G1259" t="s">
        <v>77</v>
      </c>
      <c r="H1259">
        <v>119</v>
      </c>
      <c r="I1259">
        <v>1.4756138351878989</v>
      </c>
      <c r="J1259">
        <v>2.6801949611564738E-2</v>
      </c>
      <c r="K1259">
        <v>0.45304339552620843</v>
      </c>
      <c r="L1259">
        <v>2.3249132787640092</v>
      </c>
    </row>
    <row r="1260" spans="1:12">
      <c r="A1260" t="s">
        <v>317</v>
      </c>
      <c r="B1260" t="s">
        <v>302</v>
      </c>
      <c r="C1260">
        <v>48061</v>
      </c>
      <c r="D1260" t="s">
        <v>135</v>
      </c>
      <c r="E1260">
        <v>340</v>
      </c>
      <c r="F1260" t="s">
        <v>75</v>
      </c>
      <c r="G1260" t="s">
        <v>78</v>
      </c>
      <c r="H1260">
        <v>119</v>
      </c>
      <c r="I1260">
        <v>0.9172688706497315</v>
      </c>
      <c r="J1260">
        <v>1.911516364056999E-2</v>
      </c>
      <c r="K1260">
        <v>0.34887330246992632</v>
      </c>
      <c r="L1260">
        <v>1.455419850139384</v>
      </c>
    </row>
    <row r="1261" spans="1:12">
      <c r="A1261" t="s">
        <v>317</v>
      </c>
      <c r="B1261" t="s">
        <v>302</v>
      </c>
      <c r="C1261">
        <v>48061</v>
      </c>
      <c r="D1261" t="s">
        <v>135</v>
      </c>
      <c r="E1261">
        <v>340</v>
      </c>
      <c r="F1261" t="s">
        <v>75</v>
      </c>
      <c r="G1261" t="s">
        <v>79</v>
      </c>
      <c r="H1261">
        <v>119</v>
      </c>
      <c r="I1261">
        <v>0.65494070958733697</v>
      </c>
      <c r="J1261">
        <v>2.3044225336615241E-2</v>
      </c>
      <c r="K1261">
        <v>0.17960052662726611</v>
      </c>
      <c r="L1261">
        <v>1.5120864356328581</v>
      </c>
    </row>
    <row r="1262" spans="1:12">
      <c r="A1262" t="s">
        <v>317</v>
      </c>
      <c r="B1262" t="s">
        <v>302</v>
      </c>
      <c r="C1262">
        <v>48061</v>
      </c>
      <c r="D1262" t="s">
        <v>135</v>
      </c>
      <c r="E1262">
        <v>340</v>
      </c>
      <c r="F1262" t="s">
        <v>75</v>
      </c>
      <c r="G1262" t="s">
        <v>80</v>
      </c>
      <c r="H1262">
        <v>119</v>
      </c>
      <c r="I1262">
        <v>0.31472634895526569</v>
      </c>
      <c r="J1262">
        <v>1.32738839284702E-2</v>
      </c>
      <c r="K1262">
        <v>1.472955704998475E-2</v>
      </c>
      <c r="L1262">
        <v>0.78599237608333916</v>
      </c>
    </row>
    <row r="1263" spans="1:12">
      <c r="A1263" t="s">
        <v>317</v>
      </c>
      <c r="B1263" t="s">
        <v>302</v>
      </c>
      <c r="C1263">
        <v>48061</v>
      </c>
      <c r="D1263" t="s">
        <v>135</v>
      </c>
      <c r="E1263">
        <v>340</v>
      </c>
      <c r="F1263" t="s">
        <v>75</v>
      </c>
      <c r="G1263" t="s">
        <v>81</v>
      </c>
      <c r="H1263">
        <v>119</v>
      </c>
      <c r="I1263">
        <v>0.28659652043086947</v>
      </c>
      <c r="J1263">
        <v>9.0804201298862602E-3</v>
      </c>
      <c r="K1263">
        <v>1.278634295935587E-2</v>
      </c>
      <c r="L1263">
        <v>0.62933129676180433</v>
      </c>
    </row>
    <row r="1264" spans="1:12">
      <c r="A1264" t="s">
        <v>317</v>
      </c>
      <c r="B1264" t="s">
        <v>302</v>
      </c>
      <c r="C1264">
        <v>48061</v>
      </c>
      <c r="D1264" t="s">
        <v>135</v>
      </c>
      <c r="E1264">
        <v>340</v>
      </c>
      <c r="F1264" t="s">
        <v>75</v>
      </c>
      <c r="G1264" t="s">
        <v>82</v>
      </c>
      <c r="H1264">
        <v>119</v>
      </c>
      <c r="I1264">
        <v>0.32637736059385453</v>
      </c>
      <c r="J1264">
        <v>1.1126861115316279E-2</v>
      </c>
      <c r="K1264">
        <v>2.093424679633886E-2</v>
      </c>
      <c r="L1264">
        <v>0.79802310619959682</v>
      </c>
    </row>
    <row r="1265" spans="1:12">
      <c r="A1265" t="s">
        <v>317</v>
      </c>
      <c r="B1265" t="s">
        <v>302</v>
      </c>
      <c r="C1265">
        <v>48061</v>
      </c>
      <c r="D1265" t="s">
        <v>135</v>
      </c>
      <c r="E1265">
        <v>340</v>
      </c>
      <c r="F1265" t="s">
        <v>75</v>
      </c>
      <c r="G1265" t="s">
        <v>83</v>
      </c>
      <c r="H1265">
        <v>119</v>
      </c>
      <c r="I1265">
        <v>0.46458094469908512</v>
      </c>
      <c r="J1265">
        <v>1.6449411352455159E-2</v>
      </c>
      <c r="K1265">
        <v>5.7486062944087382E-2</v>
      </c>
      <c r="L1265">
        <v>0.92344341795116913</v>
      </c>
    </row>
    <row r="1266" spans="1:12">
      <c r="A1266" t="s">
        <v>317</v>
      </c>
      <c r="B1266" t="s">
        <v>344</v>
      </c>
      <c r="C1266">
        <v>48063</v>
      </c>
      <c r="D1266" t="s">
        <v>135</v>
      </c>
      <c r="E1266">
        <v>340</v>
      </c>
      <c r="F1266" t="s">
        <v>75</v>
      </c>
      <c r="G1266" t="s">
        <v>76</v>
      </c>
      <c r="H1266">
        <v>385</v>
      </c>
      <c r="I1266">
        <v>0.91001391946697396</v>
      </c>
      <c r="J1266">
        <v>2.6472917666060799E-2</v>
      </c>
      <c r="K1266">
        <v>-3.0638636008281771E-2</v>
      </c>
      <c r="L1266">
        <v>2.087745747220874</v>
      </c>
    </row>
    <row r="1267" spans="1:12">
      <c r="A1267" t="s">
        <v>317</v>
      </c>
      <c r="B1267" t="s">
        <v>344</v>
      </c>
      <c r="C1267">
        <v>48063</v>
      </c>
      <c r="D1267" t="s">
        <v>135</v>
      </c>
      <c r="E1267">
        <v>340</v>
      </c>
      <c r="F1267" t="s">
        <v>75</v>
      </c>
      <c r="G1267" t="s">
        <v>77</v>
      </c>
      <c r="H1267">
        <v>385</v>
      </c>
      <c r="I1267">
        <v>0.94631599599383132</v>
      </c>
      <c r="J1267">
        <v>1.524687456088834E-2</v>
      </c>
      <c r="K1267">
        <v>2.8825912307132839E-3</v>
      </c>
      <c r="L1267">
        <v>1.698715518721547</v>
      </c>
    </row>
    <row r="1268" spans="1:12">
      <c r="A1268" t="s">
        <v>317</v>
      </c>
      <c r="B1268" t="s">
        <v>344</v>
      </c>
      <c r="C1268">
        <v>48063</v>
      </c>
      <c r="D1268" t="s">
        <v>135</v>
      </c>
      <c r="E1268">
        <v>340</v>
      </c>
      <c r="F1268" t="s">
        <v>75</v>
      </c>
      <c r="G1268" t="s">
        <v>78</v>
      </c>
      <c r="H1268">
        <v>613</v>
      </c>
      <c r="I1268">
        <v>0.72984543187217421</v>
      </c>
      <c r="J1268">
        <v>1.336315119516474E-2</v>
      </c>
      <c r="K1268">
        <v>-0.11514536438751399</v>
      </c>
      <c r="L1268">
        <v>1.977532716254599</v>
      </c>
    </row>
    <row r="1269" spans="1:12">
      <c r="A1269" t="s">
        <v>317</v>
      </c>
      <c r="B1269" t="s">
        <v>344</v>
      </c>
      <c r="C1269">
        <v>48063</v>
      </c>
      <c r="D1269" t="s">
        <v>135</v>
      </c>
      <c r="E1269">
        <v>340</v>
      </c>
      <c r="F1269" t="s">
        <v>75</v>
      </c>
      <c r="G1269" t="s">
        <v>79</v>
      </c>
      <c r="H1269">
        <v>615</v>
      </c>
      <c r="I1269">
        <v>0.75965927340890593</v>
      </c>
      <c r="J1269">
        <v>1.9503353812222339E-2</v>
      </c>
      <c r="K1269">
        <v>-4.2538851409136609E-2</v>
      </c>
      <c r="L1269">
        <v>2.6598036713554079</v>
      </c>
    </row>
    <row r="1270" spans="1:12">
      <c r="A1270" t="s">
        <v>317</v>
      </c>
      <c r="B1270" t="s">
        <v>344</v>
      </c>
      <c r="C1270">
        <v>48063</v>
      </c>
      <c r="D1270" t="s">
        <v>135</v>
      </c>
      <c r="E1270">
        <v>340</v>
      </c>
      <c r="F1270" t="s">
        <v>75</v>
      </c>
      <c r="G1270" t="s">
        <v>80</v>
      </c>
      <c r="H1270">
        <v>385</v>
      </c>
      <c r="I1270">
        <v>0.4133720514728913</v>
      </c>
      <c r="J1270">
        <v>1.7253106778067299E-2</v>
      </c>
      <c r="K1270">
        <v>-4.2665271630145447E-2</v>
      </c>
      <c r="L1270">
        <v>1.39429762092215</v>
      </c>
    </row>
    <row r="1271" spans="1:12">
      <c r="A1271" t="s">
        <v>317</v>
      </c>
      <c r="B1271" t="s">
        <v>344</v>
      </c>
      <c r="C1271">
        <v>48063</v>
      </c>
      <c r="D1271" t="s">
        <v>135</v>
      </c>
      <c r="E1271">
        <v>340</v>
      </c>
      <c r="F1271" t="s">
        <v>75</v>
      </c>
      <c r="G1271" t="s">
        <v>81</v>
      </c>
      <c r="H1271">
        <v>385</v>
      </c>
      <c r="I1271">
        <v>0.37238257247131801</v>
      </c>
      <c r="J1271">
        <v>1.0835304703549519E-2</v>
      </c>
      <c r="K1271">
        <v>2.8825912307132839E-3</v>
      </c>
      <c r="L1271">
        <v>1.0199343617707239</v>
      </c>
    </row>
    <row r="1272" spans="1:12">
      <c r="A1272" t="s">
        <v>317</v>
      </c>
      <c r="B1272" t="s">
        <v>344</v>
      </c>
      <c r="C1272">
        <v>48063</v>
      </c>
      <c r="D1272" t="s">
        <v>135</v>
      </c>
      <c r="E1272">
        <v>340</v>
      </c>
      <c r="F1272" t="s">
        <v>75</v>
      </c>
      <c r="G1272" t="s">
        <v>82</v>
      </c>
      <c r="H1272">
        <v>613</v>
      </c>
      <c r="I1272">
        <v>0.36078593286063387</v>
      </c>
      <c r="J1272">
        <v>9.3951014914537122E-3</v>
      </c>
      <c r="K1272">
        <v>-5.5210562053024902E-2</v>
      </c>
      <c r="L1272">
        <v>1.4819196336965761</v>
      </c>
    </row>
    <row r="1273" spans="1:12">
      <c r="A1273" t="s">
        <v>317</v>
      </c>
      <c r="B1273" t="s">
        <v>344</v>
      </c>
      <c r="C1273">
        <v>48063</v>
      </c>
      <c r="D1273" t="s">
        <v>135</v>
      </c>
      <c r="E1273">
        <v>340</v>
      </c>
      <c r="F1273" t="s">
        <v>75</v>
      </c>
      <c r="G1273" t="s">
        <v>83</v>
      </c>
      <c r="H1273">
        <v>615</v>
      </c>
      <c r="I1273">
        <v>0.41519273917216548</v>
      </c>
      <c r="J1273">
        <v>1.230087848609515E-2</v>
      </c>
      <c r="K1273">
        <v>-4.2538851409136609E-2</v>
      </c>
      <c r="L1273">
        <v>1.925232112039841</v>
      </c>
    </row>
    <row r="1274" spans="1:12">
      <c r="A1274" t="s">
        <v>317</v>
      </c>
      <c r="B1274" t="s">
        <v>345</v>
      </c>
      <c r="C1274">
        <v>48065</v>
      </c>
      <c r="D1274" t="s">
        <v>135</v>
      </c>
      <c r="E1274">
        <v>340</v>
      </c>
      <c r="F1274" t="s">
        <v>75</v>
      </c>
      <c r="G1274" t="s">
        <v>76</v>
      </c>
      <c r="H1274">
        <v>195</v>
      </c>
      <c r="I1274">
        <v>0.49084779689034203</v>
      </c>
      <c r="J1274">
        <v>2.50299110027156E-2</v>
      </c>
      <c r="K1274">
        <v>-2.1856528089586779E-2</v>
      </c>
      <c r="L1274">
        <v>1.5906471471860431</v>
      </c>
    </row>
    <row r="1275" spans="1:12">
      <c r="A1275" t="s">
        <v>317</v>
      </c>
      <c r="B1275" t="s">
        <v>345</v>
      </c>
      <c r="C1275">
        <v>48065</v>
      </c>
      <c r="D1275" t="s">
        <v>135</v>
      </c>
      <c r="E1275">
        <v>340</v>
      </c>
      <c r="F1275" t="s">
        <v>75</v>
      </c>
      <c r="G1275" t="s">
        <v>77</v>
      </c>
      <c r="H1275">
        <v>195</v>
      </c>
      <c r="I1275">
        <v>0.49621635763886268</v>
      </c>
      <c r="J1275">
        <v>2.244630286849468E-2</v>
      </c>
      <c r="K1275">
        <v>-0.1561195254302736</v>
      </c>
      <c r="L1275">
        <v>1.071330005568202</v>
      </c>
    </row>
    <row r="1276" spans="1:12">
      <c r="A1276" t="s">
        <v>317</v>
      </c>
      <c r="B1276" t="s">
        <v>345</v>
      </c>
      <c r="C1276">
        <v>48065</v>
      </c>
      <c r="D1276" t="s">
        <v>135</v>
      </c>
      <c r="E1276">
        <v>340</v>
      </c>
      <c r="F1276" t="s">
        <v>75</v>
      </c>
      <c r="G1276" t="s">
        <v>78</v>
      </c>
      <c r="H1276">
        <v>190</v>
      </c>
      <c r="I1276">
        <v>0.20444809720603341</v>
      </c>
      <c r="J1276">
        <v>9.8164959887349305E-3</v>
      </c>
      <c r="K1276">
        <v>-5.265264890726383E-2</v>
      </c>
      <c r="L1276">
        <v>0.57556578888251331</v>
      </c>
    </row>
    <row r="1277" spans="1:12">
      <c r="A1277" t="s">
        <v>317</v>
      </c>
      <c r="B1277" t="s">
        <v>345</v>
      </c>
      <c r="C1277">
        <v>48065</v>
      </c>
      <c r="D1277" t="s">
        <v>135</v>
      </c>
      <c r="E1277">
        <v>340</v>
      </c>
      <c r="F1277" t="s">
        <v>75</v>
      </c>
      <c r="G1277" t="s">
        <v>79</v>
      </c>
      <c r="H1277">
        <v>190</v>
      </c>
      <c r="I1277">
        <v>-1.4668836113474819E-2</v>
      </c>
      <c r="J1277">
        <v>5.1070393102945469E-3</v>
      </c>
      <c r="K1277">
        <v>-0.14576258747574039</v>
      </c>
      <c r="L1277">
        <v>0.2620600889507807</v>
      </c>
    </row>
    <row r="1278" spans="1:12">
      <c r="A1278" t="s">
        <v>317</v>
      </c>
      <c r="B1278" t="s">
        <v>345</v>
      </c>
      <c r="C1278">
        <v>48065</v>
      </c>
      <c r="D1278" t="s">
        <v>135</v>
      </c>
      <c r="E1278">
        <v>340</v>
      </c>
      <c r="F1278" t="s">
        <v>75</v>
      </c>
      <c r="G1278" t="s">
        <v>80</v>
      </c>
      <c r="H1278">
        <v>195</v>
      </c>
      <c r="I1278">
        <v>3.3799525156982438E-2</v>
      </c>
      <c r="J1278">
        <v>3.1693977075464949E-3</v>
      </c>
      <c r="K1278">
        <v>-2.8385104216716119E-2</v>
      </c>
      <c r="L1278">
        <v>0.24294706223227219</v>
      </c>
    </row>
    <row r="1279" spans="1:12">
      <c r="A1279" t="s">
        <v>317</v>
      </c>
      <c r="B1279" t="s">
        <v>345</v>
      </c>
      <c r="C1279">
        <v>48065</v>
      </c>
      <c r="D1279" t="s">
        <v>135</v>
      </c>
      <c r="E1279">
        <v>340</v>
      </c>
      <c r="F1279" t="s">
        <v>75</v>
      </c>
      <c r="G1279" t="s">
        <v>81</v>
      </c>
      <c r="H1279">
        <v>195</v>
      </c>
      <c r="I1279">
        <v>1.530581508443315E-2</v>
      </c>
      <c r="J1279">
        <v>3.4815033542680601E-3</v>
      </c>
      <c r="K1279">
        <v>-0.1244750414141577</v>
      </c>
      <c r="L1279">
        <v>0.18827105485888429</v>
      </c>
    </row>
    <row r="1280" spans="1:12">
      <c r="A1280" t="s">
        <v>317</v>
      </c>
      <c r="B1280" t="s">
        <v>345</v>
      </c>
      <c r="C1280">
        <v>48065</v>
      </c>
      <c r="D1280" t="s">
        <v>135</v>
      </c>
      <c r="E1280">
        <v>340</v>
      </c>
      <c r="F1280" t="s">
        <v>75</v>
      </c>
      <c r="G1280" t="s">
        <v>82</v>
      </c>
      <c r="H1280">
        <v>190</v>
      </c>
      <c r="I1280">
        <v>8.9717536832629383E-2</v>
      </c>
      <c r="J1280">
        <v>4.8872708234723207E-3</v>
      </c>
      <c r="K1280">
        <v>-3.5448900501467248E-2</v>
      </c>
      <c r="L1280">
        <v>0.33446091103771508</v>
      </c>
    </row>
    <row r="1281" spans="1:12">
      <c r="A1281" t="s">
        <v>317</v>
      </c>
      <c r="B1281" t="s">
        <v>345</v>
      </c>
      <c r="C1281">
        <v>48065</v>
      </c>
      <c r="D1281" t="s">
        <v>135</v>
      </c>
      <c r="E1281">
        <v>340</v>
      </c>
      <c r="F1281" t="s">
        <v>75</v>
      </c>
      <c r="G1281" t="s">
        <v>83</v>
      </c>
      <c r="H1281">
        <v>190</v>
      </c>
      <c r="I1281">
        <v>5.5071727162525959E-2</v>
      </c>
      <c r="J1281">
        <v>5.0377435611532991E-3</v>
      </c>
      <c r="K1281">
        <v>-0.1144744435641776</v>
      </c>
      <c r="L1281">
        <v>0.2950114031958937</v>
      </c>
    </row>
    <row r="1282" spans="1:12">
      <c r="A1282" t="s">
        <v>317</v>
      </c>
      <c r="B1282" t="s">
        <v>262</v>
      </c>
      <c r="C1282">
        <v>48067</v>
      </c>
      <c r="D1282" t="s">
        <v>135</v>
      </c>
      <c r="E1282">
        <v>340</v>
      </c>
      <c r="F1282" t="s">
        <v>75</v>
      </c>
      <c r="G1282" t="s">
        <v>76</v>
      </c>
      <c r="H1282">
        <v>385</v>
      </c>
      <c r="I1282">
        <v>0.91001391946697396</v>
      </c>
      <c r="J1282">
        <v>2.6472917666060799E-2</v>
      </c>
      <c r="K1282">
        <v>-3.0638636008281771E-2</v>
      </c>
      <c r="L1282">
        <v>2.087745747220874</v>
      </c>
    </row>
    <row r="1283" spans="1:12">
      <c r="A1283" t="s">
        <v>317</v>
      </c>
      <c r="B1283" t="s">
        <v>262</v>
      </c>
      <c r="C1283">
        <v>48067</v>
      </c>
      <c r="D1283" t="s">
        <v>135</v>
      </c>
      <c r="E1283">
        <v>340</v>
      </c>
      <c r="F1283" t="s">
        <v>75</v>
      </c>
      <c r="G1283" t="s">
        <v>77</v>
      </c>
      <c r="H1283">
        <v>385</v>
      </c>
      <c r="I1283">
        <v>0.94631599599383132</v>
      </c>
      <c r="J1283">
        <v>1.524687456088834E-2</v>
      </c>
      <c r="K1283">
        <v>2.8825912307132839E-3</v>
      </c>
      <c r="L1283">
        <v>1.698715518721547</v>
      </c>
    </row>
    <row r="1284" spans="1:12">
      <c r="A1284" t="s">
        <v>317</v>
      </c>
      <c r="B1284" t="s">
        <v>262</v>
      </c>
      <c r="C1284">
        <v>48067</v>
      </c>
      <c r="D1284" t="s">
        <v>135</v>
      </c>
      <c r="E1284">
        <v>340</v>
      </c>
      <c r="F1284" t="s">
        <v>75</v>
      </c>
      <c r="G1284" t="s">
        <v>78</v>
      </c>
      <c r="H1284">
        <v>613</v>
      </c>
      <c r="I1284">
        <v>0.72984543187217421</v>
      </c>
      <c r="J1284">
        <v>1.336315119516474E-2</v>
      </c>
      <c r="K1284">
        <v>-0.11514536438751399</v>
      </c>
      <c r="L1284">
        <v>1.977532716254599</v>
      </c>
    </row>
    <row r="1285" spans="1:12">
      <c r="A1285" t="s">
        <v>317</v>
      </c>
      <c r="B1285" t="s">
        <v>262</v>
      </c>
      <c r="C1285">
        <v>48067</v>
      </c>
      <c r="D1285" t="s">
        <v>135</v>
      </c>
      <c r="E1285">
        <v>340</v>
      </c>
      <c r="F1285" t="s">
        <v>75</v>
      </c>
      <c r="G1285" t="s">
        <v>79</v>
      </c>
      <c r="H1285">
        <v>615</v>
      </c>
      <c r="I1285">
        <v>0.75965927340890593</v>
      </c>
      <c r="J1285">
        <v>1.9503353812222339E-2</v>
      </c>
      <c r="K1285">
        <v>-4.2538851409136609E-2</v>
      </c>
      <c r="L1285">
        <v>2.6598036713554079</v>
      </c>
    </row>
    <row r="1286" spans="1:12">
      <c r="A1286" t="s">
        <v>317</v>
      </c>
      <c r="B1286" t="s">
        <v>262</v>
      </c>
      <c r="C1286">
        <v>48067</v>
      </c>
      <c r="D1286" t="s">
        <v>135</v>
      </c>
      <c r="E1286">
        <v>340</v>
      </c>
      <c r="F1286" t="s">
        <v>75</v>
      </c>
      <c r="G1286" t="s">
        <v>80</v>
      </c>
      <c r="H1286">
        <v>385</v>
      </c>
      <c r="I1286">
        <v>0.4133720514728913</v>
      </c>
      <c r="J1286">
        <v>1.7253106778067299E-2</v>
      </c>
      <c r="K1286">
        <v>-4.2665271630145447E-2</v>
      </c>
      <c r="L1286">
        <v>1.39429762092215</v>
      </c>
    </row>
    <row r="1287" spans="1:12">
      <c r="A1287" t="s">
        <v>317</v>
      </c>
      <c r="B1287" t="s">
        <v>262</v>
      </c>
      <c r="C1287">
        <v>48067</v>
      </c>
      <c r="D1287" t="s">
        <v>135</v>
      </c>
      <c r="E1287">
        <v>340</v>
      </c>
      <c r="F1287" t="s">
        <v>75</v>
      </c>
      <c r="G1287" t="s">
        <v>81</v>
      </c>
      <c r="H1287">
        <v>385</v>
      </c>
      <c r="I1287">
        <v>0.37238257247131801</v>
      </c>
      <c r="J1287">
        <v>1.0835304703549519E-2</v>
      </c>
      <c r="K1287">
        <v>2.8825912307132839E-3</v>
      </c>
      <c r="L1287">
        <v>1.0199343617707239</v>
      </c>
    </row>
    <row r="1288" spans="1:12">
      <c r="A1288" t="s">
        <v>317</v>
      </c>
      <c r="B1288" t="s">
        <v>262</v>
      </c>
      <c r="C1288">
        <v>48067</v>
      </c>
      <c r="D1288" t="s">
        <v>135</v>
      </c>
      <c r="E1288">
        <v>340</v>
      </c>
      <c r="F1288" t="s">
        <v>75</v>
      </c>
      <c r="G1288" t="s">
        <v>82</v>
      </c>
      <c r="H1288">
        <v>613</v>
      </c>
      <c r="I1288">
        <v>0.36078593286063387</v>
      </c>
      <c r="J1288">
        <v>9.3951014914537122E-3</v>
      </c>
      <c r="K1288">
        <v>-5.5210562053024902E-2</v>
      </c>
      <c r="L1288">
        <v>1.4819196336965761</v>
      </c>
    </row>
    <row r="1289" spans="1:12">
      <c r="A1289" t="s">
        <v>317</v>
      </c>
      <c r="B1289" t="s">
        <v>262</v>
      </c>
      <c r="C1289">
        <v>48067</v>
      </c>
      <c r="D1289" t="s">
        <v>135</v>
      </c>
      <c r="E1289">
        <v>340</v>
      </c>
      <c r="F1289" t="s">
        <v>75</v>
      </c>
      <c r="G1289" t="s">
        <v>83</v>
      </c>
      <c r="H1289">
        <v>615</v>
      </c>
      <c r="I1289">
        <v>0.41519273917216548</v>
      </c>
      <c r="J1289">
        <v>1.230087848609515E-2</v>
      </c>
      <c r="K1289">
        <v>-4.2538851409136609E-2</v>
      </c>
      <c r="L1289">
        <v>1.925232112039841</v>
      </c>
    </row>
    <row r="1290" spans="1:12">
      <c r="A1290" t="s">
        <v>317</v>
      </c>
      <c r="B1290" t="s">
        <v>346</v>
      </c>
      <c r="C1290">
        <v>48069</v>
      </c>
      <c r="D1290" t="s">
        <v>135</v>
      </c>
      <c r="E1290">
        <v>340</v>
      </c>
      <c r="F1290" t="s">
        <v>75</v>
      </c>
      <c r="G1290" t="s">
        <v>76</v>
      </c>
      <c r="H1290">
        <v>195</v>
      </c>
      <c r="I1290">
        <v>0.49084779689034203</v>
      </c>
      <c r="J1290">
        <v>2.50299110027156E-2</v>
      </c>
      <c r="K1290">
        <v>-2.1856528089586779E-2</v>
      </c>
      <c r="L1290">
        <v>1.5906471471860431</v>
      </c>
    </row>
    <row r="1291" spans="1:12">
      <c r="A1291" t="s">
        <v>317</v>
      </c>
      <c r="B1291" t="s">
        <v>346</v>
      </c>
      <c r="C1291">
        <v>48069</v>
      </c>
      <c r="D1291" t="s">
        <v>135</v>
      </c>
      <c r="E1291">
        <v>340</v>
      </c>
      <c r="F1291" t="s">
        <v>75</v>
      </c>
      <c r="G1291" t="s">
        <v>77</v>
      </c>
      <c r="H1291">
        <v>195</v>
      </c>
      <c r="I1291">
        <v>0.49621635763886268</v>
      </c>
      <c r="J1291">
        <v>2.244630286849468E-2</v>
      </c>
      <c r="K1291">
        <v>-0.1561195254302736</v>
      </c>
      <c r="L1291">
        <v>1.071330005568202</v>
      </c>
    </row>
    <row r="1292" spans="1:12">
      <c r="A1292" t="s">
        <v>317</v>
      </c>
      <c r="B1292" t="s">
        <v>346</v>
      </c>
      <c r="C1292">
        <v>48069</v>
      </c>
      <c r="D1292" t="s">
        <v>135</v>
      </c>
      <c r="E1292">
        <v>340</v>
      </c>
      <c r="F1292" t="s">
        <v>75</v>
      </c>
      <c r="G1292" t="s">
        <v>78</v>
      </c>
      <c r="H1292">
        <v>190</v>
      </c>
      <c r="I1292">
        <v>0.20444809720603341</v>
      </c>
      <c r="J1292">
        <v>9.8164959887349305E-3</v>
      </c>
      <c r="K1292">
        <v>-5.265264890726383E-2</v>
      </c>
      <c r="L1292">
        <v>0.57556578888251331</v>
      </c>
    </row>
    <row r="1293" spans="1:12">
      <c r="A1293" t="s">
        <v>317</v>
      </c>
      <c r="B1293" t="s">
        <v>346</v>
      </c>
      <c r="C1293">
        <v>48069</v>
      </c>
      <c r="D1293" t="s">
        <v>135</v>
      </c>
      <c r="E1293">
        <v>340</v>
      </c>
      <c r="F1293" t="s">
        <v>75</v>
      </c>
      <c r="G1293" t="s">
        <v>79</v>
      </c>
      <c r="H1293">
        <v>190</v>
      </c>
      <c r="I1293">
        <v>-1.4668836113474819E-2</v>
      </c>
      <c r="J1293">
        <v>5.1070393102945469E-3</v>
      </c>
      <c r="K1293">
        <v>-0.14576258747574039</v>
      </c>
      <c r="L1293">
        <v>0.2620600889507807</v>
      </c>
    </row>
    <row r="1294" spans="1:12">
      <c r="A1294" t="s">
        <v>317</v>
      </c>
      <c r="B1294" t="s">
        <v>346</v>
      </c>
      <c r="C1294">
        <v>48069</v>
      </c>
      <c r="D1294" t="s">
        <v>135</v>
      </c>
      <c r="E1294">
        <v>340</v>
      </c>
      <c r="F1294" t="s">
        <v>75</v>
      </c>
      <c r="G1294" t="s">
        <v>80</v>
      </c>
      <c r="H1294">
        <v>195</v>
      </c>
      <c r="I1294">
        <v>3.3799525156982438E-2</v>
      </c>
      <c r="J1294">
        <v>3.1693977075464949E-3</v>
      </c>
      <c r="K1294">
        <v>-2.8385104216716119E-2</v>
      </c>
      <c r="L1294">
        <v>0.24294706223227219</v>
      </c>
    </row>
    <row r="1295" spans="1:12">
      <c r="A1295" t="s">
        <v>317</v>
      </c>
      <c r="B1295" t="s">
        <v>346</v>
      </c>
      <c r="C1295">
        <v>48069</v>
      </c>
      <c r="D1295" t="s">
        <v>135</v>
      </c>
      <c r="E1295">
        <v>340</v>
      </c>
      <c r="F1295" t="s">
        <v>75</v>
      </c>
      <c r="G1295" t="s">
        <v>81</v>
      </c>
      <c r="H1295">
        <v>195</v>
      </c>
      <c r="I1295">
        <v>1.530581508443315E-2</v>
      </c>
      <c r="J1295">
        <v>3.4815033542680601E-3</v>
      </c>
      <c r="K1295">
        <v>-0.1244750414141577</v>
      </c>
      <c r="L1295">
        <v>0.18827105485888429</v>
      </c>
    </row>
    <row r="1296" spans="1:12">
      <c r="A1296" t="s">
        <v>317</v>
      </c>
      <c r="B1296" t="s">
        <v>346</v>
      </c>
      <c r="C1296">
        <v>48069</v>
      </c>
      <c r="D1296" t="s">
        <v>135</v>
      </c>
      <c r="E1296">
        <v>340</v>
      </c>
      <c r="F1296" t="s">
        <v>75</v>
      </c>
      <c r="G1296" t="s">
        <v>82</v>
      </c>
      <c r="H1296">
        <v>190</v>
      </c>
      <c r="I1296">
        <v>8.9717536832629383E-2</v>
      </c>
      <c r="J1296">
        <v>4.8872708234723207E-3</v>
      </c>
      <c r="K1296">
        <v>-3.5448900501467248E-2</v>
      </c>
      <c r="L1296">
        <v>0.33446091103771508</v>
      </c>
    </row>
    <row r="1297" spans="1:12">
      <c r="A1297" t="s">
        <v>317</v>
      </c>
      <c r="B1297" t="s">
        <v>346</v>
      </c>
      <c r="C1297">
        <v>48069</v>
      </c>
      <c r="D1297" t="s">
        <v>135</v>
      </c>
      <c r="E1297">
        <v>340</v>
      </c>
      <c r="F1297" t="s">
        <v>75</v>
      </c>
      <c r="G1297" t="s">
        <v>83</v>
      </c>
      <c r="H1297">
        <v>190</v>
      </c>
      <c r="I1297">
        <v>5.5071727162525959E-2</v>
      </c>
      <c r="J1297">
        <v>5.0377435611532991E-3</v>
      </c>
      <c r="K1297">
        <v>-0.1144744435641776</v>
      </c>
      <c r="L1297">
        <v>0.2950114031958937</v>
      </c>
    </row>
    <row r="1298" spans="1:12">
      <c r="A1298" t="s">
        <v>317</v>
      </c>
      <c r="B1298" t="s">
        <v>347</v>
      </c>
      <c r="C1298">
        <v>48071</v>
      </c>
      <c r="D1298" t="s">
        <v>135</v>
      </c>
      <c r="E1298">
        <v>340</v>
      </c>
      <c r="F1298" t="s">
        <v>75</v>
      </c>
      <c r="G1298" t="s">
        <v>76</v>
      </c>
      <c r="H1298">
        <v>119</v>
      </c>
      <c r="I1298">
        <v>1.741769811611219</v>
      </c>
      <c r="J1298">
        <v>3.332194636189735E-2</v>
      </c>
      <c r="K1298">
        <v>0.4110586467464919</v>
      </c>
      <c r="L1298">
        <v>2.7891469689735842</v>
      </c>
    </row>
    <row r="1299" spans="1:12">
      <c r="A1299" t="s">
        <v>317</v>
      </c>
      <c r="B1299" t="s">
        <v>347</v>
      </c>
      <c r="C1299">
        <v>48071</v>
      </c>
      <c r="D1299" t="s">
        <v>135</v>
      </c>
      <c r="E1299">
        <v>340</v>
      </c>
      <c r="F1299" t="s">
        <v>75</v>
      </c>
      <c r="G1299" t="s">
        <v>77</v>
      </c>
      <c r="H1299">
        <v>119</v>
      </c>
      <c r="I1299">
        <v>1.5113709014201699</v>
      </c>
      <c r="J1299">
        <v>2.4416804778977421E-2</v>
      </c>
      <c r="K1299">
        <v>0.36146907713575188</v>
      </c>
      <c r="L1299">
        <v>2.1768095245184331</v>
      </c>
    </row>
    <row r="1300" spans="1:12">
      <c r="A1300" t="s">
        <v>317</v>
      </c>
      <c r="B1300" t="s">
        <v>347</v>
      </c>
      <c r="C1300">
        <v>48071</v>
      </c>
      <c r="D1300" t="s">
        <v>135</v>
      </c>
      <c r="E1300">
        <v>340</v>
      </c>
      <c r="F1300" t="s">
        <v>75</v>
      </c>
      <c r="G1300" t="s">
        <v>78</v>
      </c>
      <c r="H1300">
        <v>154</v>
      </c>
      <c r="I1300">
        <v>0.99089098884725135</v>
      </c>
      <c r="J1300">
        <v>2.5665850828018321E-2</v>
      </c>
      <c r="K1300">
        <v>-9.1965967588810305E-4</v>
      </c>
      <c r="L1300">
        <v>1.7305967602410139</v>
      </c>
    </row>
    <row r="1301" spans="1:12">
      <c r="A1301" t="s">
        <v>317</v>
      </c>
      <c r="B1301" t="s">
        <v>347</v>
      </c>
      <c r="C1301">
        <v>48071</v>
      </c>
      <c r="D1301" t="s">
        <v>135</v>
      </c>
      <c r="E1301">
        <v>340</v>
      </c>
      <c r="F1301" t="s">
        <v>75</v>
      </c>
      <c r="G1301" t="s">
        <v>79</v>
      </c>
      <c r="H1301">
        <v>154</v>
      </c>
      <c r="I1301">
        <v>0.87262670333038939</v>
      </c>
      <c r="J1301">
        <v>3.4281192580850127E-2</v>
      </c>
      <c r="K1301">
        <v>-2.6987167649939149E-3</v>
      </c>
      <c r="L1301">
        <v>2.2849724039296762</v>
      </c>
    </row>
    <row r="1302" spans="1:12">
      <c r="A1302" t="s">
        <v>317</v>
      </c>
      <c r="B1302" t="s">
        <v>347</v>
      </c>
      <c r="C1302">
        <v>48071</v>
      </c>
      <c r="D1302" t="s">
        <v>135</v>
      </c>
      <c r="E1302">
        <v>340</v>
      </c>
      <c r="F1302" t="s">
        <v>75</v>
      </c>
      <c r="G1302" t="s">
        <v>80</v>
      </c>
      <c r="H1302">
        <v>119</v>
      </c>
      <c r="I1302">
        <v>0.68768089650826603</v>
      </c>
      <c r="J1302">
        <v>2.9467773059289229E-2</v>
      </c>
      <c r="K1302">
        <v>0.14152861696010241</v>
      </c>
      <c r="L1302">
        <v>1.603003998907726</v>
      </c>
    </row>
    <row r="1303" spans="1:12">
      <c r="A1303" t="s">
        <v>317</v>
      </c>
      <c r="B1303" t="s">
        <v>347</v>
      </c>
      <c r="C1303">
        <v>48071</v>
      </c>
      <c r="D1303" t="s">
        <v>135</v>
      </c>
      <c r="E1303">
        <v>340</v>
      </c>
      <c r="F1303" t="s">
        <v>75</v>
      </c>
      <c r="G1303" t="s">
        <v>81</v>
      </c>
      <c r="H1303">
        <v>119</v>
      </c>
      <c r="I1303">
        <v>0.51636994031885652</v>
      </c>
      <c r="J1303">
        <v>2.0525899097935361E-2</v>
      </c>
      <c r="K1303">
        <v>8.4688048524949336E-2</v>
      </c>
      <c r="L1303">
        <v>1.242499571596057</v>
      </c>
    </row>
    <row r="1304" spans="1:12">
      <c r="A1304" t="s">
        <v>317</v>
      </c>
      <c r="B1304" t="s">
        <v>347</v>
      </c>
      <c r="C1304">
        <v>48071</v>
      </c>
      <c r="D1304" t="s">
        <v>135</v>
      </c>
      <c r="E1304">
        <v>340</v>
      </c>
      <c r="F1304" t="s">
        <v>75</v>
      </c>
      <c r="G1304" t="s">
        <v>82</v>
      </c>
      <c r="H1304">
        <v>154</v>
      </c>
      <c r="I1304">
        <v>0.35391204197756032</v>
      </c>
      <c r="J1304">
        <v>1.0427290014402041E-2</v>
      </c>
      <c r="K1304">
        <v>-9.1965967588810305E-4</v>
      </c>
      <c r="L1304">
        <v>0.62478310485063315</v>
      </c>
    </row>
    <row r="1305" spans="1:12">
      <c r="A1305" t="s">
        <v>317</v>
      </c>
      <c r="B1305" t="s">
        <v>347</v>
      </c>
      <c r="C1305">
        <v>48071</v>
      </c>
      <c r="D1305" t="s">
        <v>135</v>
      </c>
      <c r="E1305">
        <v>340</v>
      </c>
      <c r="F1305" t="s">
        <v>75</v>
      </c>
      <c r="G1305" t="s">
        <v>83</v>
      </c>
      <c r="H1305">
        <v>154</v>
      </c>
      <c r="I1305">
        <v>0.51222685923947109</v>
      </c>
      <c r="J1305">
        <v>1.6899764801885729E-2</v>
      </c>
      <c r="K1305">
        <v>-2.6987167649939149E-3</v>
      </c>
      <c r="L1305">
        <v>0.96192852929720973</v>
      </c>
    </row>
    <row r="1306" spans="1:12">
      <c r="A1306" t="s">
        <v>317</v>
      </c>
      <c r="B1306" t="s">
        <v>283</v>
      </c>
      <c r="C1306">
        <v>48073</v>
      </c>
      <c r="D1306" t="s">
        <v>135</v>
      </c>
      <c r="E1306">
        <v>340</v>
      </c>
      <c r="F1306" t="s">
        <v>75</v>
      </c>
      <c r="G1306" t="s">
        <v>76</v>
      </c>
      <c r="H1306">
        <v>385</v>
      </c>
      <c r="I1306">
        <v>0.91001391946697396</v>
      </c>
      <c r="J1306">
        <v>2.6472917666060799E-2</v>
      </c>
      <c r="K1306">
        <v>-3.0638636008281771E-2</v>
      </c>
      <c r="L1306">
        <v>2.087745747220874</v>
      </c>
    </row>
    <row r="1307" spans="1:12">
      <c r="A1307" t="s">
        <v>317</v>
      </c>
      <c r="B1307" t="s">
        <v>283</v>
      </c>
      <c r="C1307">
        <v>48073</v>
      </c>
      <c r="D1307" t="s">
        <v>135</v>
      </c>
      <c r="E1307">
        <v>340</v>
      </c>
      <c r="F1307" t="s">
        <v>75</v>
      </c>
      <c r="G1307" t="s">
        <v>77</v>
      </c>
      <c r="H1307">
        <v>385</v>
      </c>
      <c r="I1307">
        <v>0.94631599599383132</v>
      </c>
      <c r="J1307">
        <v>1.524687456088834E-2</v>
      </c>
      <c r="K1307">
        <v>2.8825912307132839E-3</v>
      </c>
      <c r="L1307">
        <v>1.698715518721547</v>
      </c>
    </row>
    <row r="1308" spans="1:12">
      <c r="A1308" t="s">
        <v>317</v>
      </c>
      <c r="B1308" t="s">
        <v>283</v>
      </c>
      <c r="C1308">
        <v>48073</v>
      </c>
      <c r="D1308" t="s">
        <v>135</v>
      </c>
      <c r="E1308">
        <v>340</v>
      </c>
      <c r="F1308" t="s">
        <v>75</v>
      </c>
      <c r="G1308" t="s">
        <v>78</v>
      </c>
      <c r="H1308">
        <v>613</v>
      </c>
      <c r="I1308">
        <v>0.72984543187217421</v>
      </c>
      <c r="J1308">
        <v>1.336315119516474E-2</v>
      </c>
      <c r="K1308">
        <v>-0.11514536438751399</v>
      </c>
      <c r="L1308">
        <v>1.977532716254599</v>
      </c>
    </row>
    <row r="1309" spans="1:12">
      <c r="A1309" t="s">
        <v>317</v>
      </c>
      <c r="B1309" t="s">
        <v>283</v>
      </c>
      <c r="C1309">
        <v>48073</v>
      </c>
      <c r="D1309" t="s">
        <v>135</v>
      </c>
      <c r="E1309">
        <v>340</v>
      </c>
      <c r="F1309" t="s">
        <v>75</v>
      </c>
      <c r="G1309" t="s">
        <v>79</v>
      </c>
      <c r="H1309">
        <v>615</v>
      </c>
      <c r="I1309">
        <v>0.75965927340890593</v>
      </c>
      <c r="J1309">
        <v>1.9503353812222339E-2</v>
      </c>
      <c r="K1309">
        <v>-4.2538851409136609E-2</v>
      </c>
      <c r="L1309">
        <v>2.6598036713554079</v>
      </c>
    </row>
    <row r="1310" spans="1:12">
      <c r="A1310" t="s">
        <v>317</v>
      </c>
      <c r="B1310" t="s">
        <v>283</v>
      </c>
      <c r="C1310">
        <v>48073</v>
      </c>
      <c r="D1310" t="s">
        <v>135</v>
      </c>
      <c r="E1310">
        <v>340</v>
      </c>
      <c r="F1310" t="s">
        <v>75</v>
      </c>
      <c r="G1310" t="s">
        <v>80</v>
      </c>
      <c r="H1310">
        <v>385</v>
      </c>
      <c r="I1310">
        <v>0.4133720514728913</v>
      </c>
      <c r="J1310">
        <v>1.7253106778067299E-2</v>
      </c>
      <c r="K1310">
        <v>-4.2665271630145447E-2</v>
      </c>
      <c r="L1310">
        <v>1.39429762092215</v>
      </c>
    </row>
    <row r="1311" spans="1:12">
      <c r="A1311" t="s">
        <v>317</v>
      </c>
      <c r="B1311" t="s">
        <v>283</v>
      </c>
      <c r="C1311">
        <v>48073</v>
      </c>
      <c r="D1311" t="s">
        <v>135</v>
      </c>
      <c r="E1311">
        <v>340</v>
      </c>
      <c r="F1311" t="s">
        <v>75</v>
      </c>
      <c r="G1311" t="s">
        <v>81</v>
      </c>
      <c r="H1311">
        <v>385</v>
      </c>
      <c r="I1311">
        <v>0.37238257247131801</v>
      </c>
      <c r="J1311">
        <v>1.0835304703549519E-2</v>
      </c>
      <c r="K1311">
        <v>2.8825912307132839E-3</v>
      </c>
      <c r="L1311">
        <v>1.0199343617707239</v>
      </c>
    </row>
    <row r="1312" spans="1:12">
      <c r="A1312" t="s">
        <v>317</v>
      </c>
      <c r="B1312" t="s">
        <v>283</v>
      </c>
      <c r="C1312">
        <v>48073</v>
      </c>
      <c r="D1312" t="s">
        <v>135</v>
      </c>
      <c r="E1312">
        <v>340</v>
      </c>
      <c r="F1312" t="s">
        <v>75</v>
      </c>
      <c r="G1312" t="s">
        <v>82</v>
      </c>
      <c r="H1312">
        <v>613</v>
      </c>
      <c r="I1312">
        <v>0.36078593286063387</v>
      </c>
      <c r="J1312">
        <v>9.3951014914537122E-3</v>
      </c>
      <c r="K1312">
        <v>-5.5210562053024902E-2</v>
      </c>
      <c r="L1312">
        <v>1.4819196336965761</v>
      </c>
    </row>
    <row r="1313" spans="1:12">
      <c r="A1313" t="s">
        <v>317</v>
      </c>
      <c r="B1313" t="s">
        <v>283</v>
      </c>
      <c r="C1313">
        <v>48073</v>
      </c>
      <c r="D1313" t="s">
        <v>135</v>
      </c>
      <c r="E1313">
        <v>340</v>
      </c>
      <c r="F1313" t="s">
        <v>75</v>
      </c>
      <c r="G1313" t="s">
        <v>83</v>
      </c>
      <c r="H1313">
        <v>615</v>
      </c>
      <c r="I1313">
        <v>0.41519273917216548</v>
      </c>
      <c r="J1313">
        <v>1.230087848609515E-2</v>
      </c>
      <c r="K1313">
        <v>-4.2538851409136609E-2</v>
      </c>
      <c r="L1313">
        <v>1.925232112039841</v>
      </c>
    </row>
    <row r="1314" spans="1:12">
      <c r="A1314" t="s">
        <v>317</v>
      </c>
      <c r="B1314" t="s">
        <v>348</v>
      </c>
      <c r="C1314">
        <v>48075</v>
      </c>
      <c r="D1314" t="s">
        <v>135</v>
      </c>
      <c r="E1314">
        <v>340</v>
      </c>
      <c r="F1314" t="s">
        <v>75</v>
      </c>
      <c r="G1314" t="s">
        <v>76</v>
      </c>
      <c r="H1314">
        <v>109</v>
      </c>
      <c r="I1314">
        <v>0.68017305855434351</v>
      </c>
      <c r="J1314">
        <v>4.186997447758297E-2</v>
      </c>
      <c r="K1314">
        <v>-5.4778050759931099E-2</v>
      </c>
      <c r="L1314">
        <v>1.747805941921162</v>
      </c>
    </row>
    <row r="1315" spans="1:12">
      <c r="A1315" t="s">
        <v>317</v>
      </c>
      <c r="B1315" t="s">
        <v>348</v>
      </c>
      <c r="C1315">
        <v>48075</v>
      </c>
      <c r="D1315" t="s">
        <v>135</v>
      </c>
      <c r="E1315">
        <v>340</v>
      </c>
      <c r="F1315" t="s">
        <v>75</v>
      </c>
      <c r="G1315" t="s">
        <v>77</v>
      </c>
      <c r="H1315">
        <v>109</v>
      </c>
      <c r="I1315">
        <v>0.61474094061801765</v>
      </c>
      <c r="J1315">
        <v>3.475715239711185E-2</v>
      </c>
      <c r="K1315">
        <v>-0.1591317821196144</v>
      </c>
      <c r="L1315">
        <v>1.363077476333431</v>
      </c>
    </row>
    <row r="1316" spans="1:12">
      <c r="A1316" t="s">
        <v>317</v>
      </c>
      <c r="B1316" t="s">
        <v>348</v>
      </c>
      <c r="C1316">
        <v>48075</v>
      </c>
      <c r="D1316" t="s">
        <v>135</v>
      </c>
      <c r="E1316">
        <v>340</v>
      </c>
      <c r="F1316" t="s">
        <v>75</v>
      </c>
      <c r="G1316" t="s">
        <v>78</v>
      </c>
      <c r="H1316">
        <v>185</v>
      </c>
      <c r="I1316">
        <v>0.2305984939235215</v>
      </c>
      <c r="J1316">
        <v>2.1160271141055759E-2</v>
      </c>
      <c r="K1316">
        <v>-0.13451939070824809</v>
      </c>
      <c r="L1316">
        <v>0.90731427768554318</v>
      </c>
    </row>
    <row r="1317" spans="1:12">
      <c r="A1317" t="s">
        <v>317</v>
      </c>
      <c r="B1317" t="s">
        <v>348</v>
      </c>
      <c r="C1317">
        <v>48075</v>
      </c>
      <c r="D1317" t="s">
        <v>135</v>
      </c>
      <c r="E1317">
        <v>340</v>
      </c>
      <c r="F1317" t="s">
        <v>75</v>
      </c>
      <c r="G1317" t="s">
        <v>79</v>
      </c>
      <c r="H1317">
        <v>185</v>
      </c>
      <c r="I1317">
        <v>0.13404867208683999</v>
      </c>
      <c r="J1317">
        <v>1.0662750040411249E-2</v>
      </c>
      <c r="K1317">
        <v>-5.7302669641849387E-2</v>
      </c>
      <c r="L1317">
        <v>0.56105632483756385</v>
      </c>
    </row>
    <row r="1318" spans="1:12">
      <c r="A1318" t="s">
        <v>317</v>
      </c>
      <c r="B1318" t="s">
        <v>348</v>
      </c>
      <c r="C1318">
        <v>48075</v>
      </c>
      <c r="D1318" t="s">
        <v>135</v>
      </c>
      <c r="E1318">
        <v>340</v>
      </c>
      <c r="F1318" t="s">
        <v>75</v>
      </c>
      <c r="G1318" t="s">
        <v>80</v>
      </c>
      <c r="H1318">
        <v>109</v>
      </c>
      <c r="I1318">
        <v>3.7164607323378188E-2</v>
      </c>
      <c r="J1318">
        <v>3.7760620908095172E-3</v>
      </c>
      <c r="K1318">
        <v>-5.4778050759931099E-2</v>
      </c>
      <c r="L1318">
        <v>0.19815860550086489</v>
      </c>
    </row>
    <row r="1319" spans="1:12">
      <c r="A1319" t="s">
        <v>317</v>
      </c>
      <c r="B1319" t="s">
        <v>348</v>
      </c>
      <c r="C1319">
        <v>48075</v>
      </c>
      <c r="D1319" t="s">
        <v>135</v>
      </c>
      <c r="E1319">
        <v>340</v>
      </c>
      <c r="F1319" t="s">
        <v>75</v>
      </c>
      <c r="G1319" t="s">
        <v>81</v>
      </c>
      <c r="H1319">
        <v>109</v>
      </c>
      <c r="I1319">
        <v>1.0212300295793319E-2</v>
      </c>
      <c r="J1319">
        <v>5.1059306199511259E-3</v>
      </c>
      <c r="K1319">
        <v>-5.7852841293016377E-2</v>
      </c>
      <c r="L1319">
        <v>0.18439375807437591</v>
      </c>
    </row>
    <row r="1320" spans="1:12">
      <c r="A1320" t="s">
        <v>317</v>
      </c>
      <c r="B1320" t="s">
        <v>348</v>
      </c>
      <c r="C1320">
        <v>48075</v>
      </c>
      <c r="D1320" t="s">
        <v>135</v>
      </c>
      <c r="E1320">
        <v>340</v>
      </c>
      <c r="F1320" t="s">
        <v>75</v>
      </c>
      <c r="G1320" t="s">
        <v>82</v>
      </c>
      <c r="H1320">
        <v>185</v>
      </c>
      <c r="I1320">
        <v>5.7525967681972157E-2</v>
      </c>
      <c r="J1320">
        <v>7.192267760225619E-3</v>
      </c>
      <c r="K1320">
        <v>-8.3013447763855802E-2</v>
      </c>
      <c r="L1320">
        <v>0.38332626893600608</v>
      </c>
    </row>
    <row r="1321" spans="1:12">
      <c r="A1321" t="s">
        <v>317</v>
      </c>
      <c r="B1321" t="s">
        <v>348</v>
      </c>
      <c r="C1321">
        <v>48075</v>
      </c>
      <c r="D1321" t="s">
        <v>135</v>
      </c>
      <c r="E1321">
        <v>340</v>
      </c>
      <c r="F1321" t="s">
        <v>75</v>
      </c>
      <c r="G1321" t="s">
        <v>83</v>
      </c>
      <c r="H1321">
        <v>185</v>
      </c>
      <c r="I1321">
        <v>0.1082777740907179</v>
      </c>
      <c r="J1321">
        <v>9.1963558503542642E-3</v>
      </c>
      <c r="K1321">
        <v>-4.1181914087591927E-2</v>
      </c>
      <c r="L1321">
        <v>0.46070933615846421</v>
      </c>
    </row>
    <row r="1322" spans="1:12">
      <c r="A1322" t="s">
        <v>317</v>
      </c>
      <c r="B1322" t="s">
        <v>267</v>
      </c>
      <c r="C1322">
        <v>48077</v>
      </c>
      <c r="D1322" t="s">
        <v>135</v>
      </c>
      <c r="E1322">
        <v>340</v>
      </c>
      <c r="F1322" t="s">
        <v>75</v>
      </c>
      <c r="G1322" t="s">
        <v>76</v>
      </c>
      <c r="H1322">
        <v>78</v>
      </c>
      <c r="I1322">
        <v>0.21979881353412531</v>
      </c>
      <c r="J1322">
        <v>3.4861467847545152E-2</v>
      </c>
      <c r="K1322">
        <v>-0.1269994903672573</v>
      </c>
      <c r="L1322">
        <v>1.20492354860452</v>
      </c>
    </row>
    <row r="1323" spans="1:12">
      <c r="A1323" t="s">
        <v>317</v>
      </c>
      <c r="B1323" t="s">
        <v>267</v>
      </c>
      <c r="C1323">
        <v>48077</v>
      </c>
      <c r="D1323" t="s">
        <v>135</v>
      </c>
      <c r="E1323">
        <v>340</v>
      </c>
      <c r="F1323" t="s">
        <v>75</v>
      </c>
      <c r="G1323" t="s">
        <v>77</v>
      </c>
      <c r="H1323">
        <v>78</v>
      </c>
      <c r="I1323">
        <v>0.1845068254884423</v>
      </c>
      <c r="J1323">
        <v>3.8148733676057082E-2</v>
      </c>
      <c r="K1323">
        <v>-0.24700926517749749</v>
      </c>
      <c r="L1323">
        <v>1.0378520716043551</v>
      </c>
    </row>
    <row r="1324" spans="1:12">
      <c r="A1324" t="s">
        <v>317</v>
      </c>
      <c r="B1324" t="s">
        <v>267</v>
      </c>
      <c r="C1324">
        <v>48077</v>
      </c>
      <c r="D1324" t="s">
        <v>135</v>
      </c>
      <c r="E1324">
        <v>340</v>
      </c>
      <c r="F1324" t="s">
        <v>75</v>
      </c>
      <c r="G1324" t="s">
        <v>78</v>
      </c>
      <c r="H1324">
        <v>258</v>
      </c>
      <c r="I1324">
        <v>3.7215383688343449E-3</v>
      </c>
      <c r="J1324">
        <v>1.21897542691942E-2</v>
      </c>
      <c r="K1324">
        <v>-0.17605528988679081</v>
      </c>
      <c r="L1324">
        <v>0.89955140781989207</v>
      </c>
    </row>
    <row r="1325" spans="1:12">
      <c r="A1325" t="s">
        <v>317</v>
      </c>
      <c r="B1325" t="s">
        <v>267</v>
      </c>
      <c r="C1325">
        <v>48077</v>
      </c>
      <c r="D1325" t="s">
        <v>135</v>
      </c>
      <c r="E1325">
        <v>340</v>
      </c>
      <c r="F1325" t="s">
        <v>75</v>
      </c>
      <c r="G1325" t="s">
        <v>79</v>
      </c>
      <c r="H1325">
        <v>258</v>
      </c>
      <c r="I1325">
        <v>8.525560355083138E-2</v>
      </c>
      <c r="J1325">
        <v>1.1687964464316331E-2</v>
      </c>
      <c r="K1325">
        <v>-4.2382834604364858E-2</v>
      </c>
      <c r="L1325">
        <v>1.096448063265886</v>
      </c>
    </row>
    <row r="1326" spans="1:12">
      <c r="A1326" t="s">
        <v>317</v>
      </c>
      <c r="B1326" t="s">
        <v>267</v>
      </c>
      <c r="C1326">
        <v>48077</v>
      </c>
      <c r="D1326" t="s">
        <v>135</v>
      </c>
      <c r="E1326">
        <v>340</v>
      </c>
      <c r="F1326" t="s">
        <v>75</v>
      </c>
      <c r="G1326" t="s">
        <v>80</v>
      </c>
      <c r="H1326">
        <v>78</v>
      </c>
      <c r="I1326">
        <v>5.9609936592689518E-2</v>
      </c>
      <c r="J1326">
        <v>1.5939457304486971E-2</v>
      </c>
      <c r="K1326">
        <v>-0.1269994903672573</v>
      </c>
      <c r="L1326">
        <v>0.625442738949048</v>
      </c>
    </row>
    <row r="1327" spans="1:12">
      <c r="A1327" t="s">
        <v>317</v>
      </c>
      <c r="B1327" t="s">
        <v>267</v>
      </c>
      <c r="C1327">
        <v>48077</v>
      </c>
      <c r="D1327" t="s">
        <v>135</v>
      </c>
      <c r="E1327">
        <v>340</v>
      </c>
      <c r="F1327" t="s">
        <v>75</v>
      </c>
      <c r="G1327" t="s">
        <v>81</v>
      </c>
      <c r="H1327">
        <v>78</v>
      </c>
      <c r="I1327">
        <v>6.479203092091125E-2</v>
      </c>
      <c r="J1327">
        <v>1.4705024624153599E-2</v>
      </c>
      <c r="K1327">
        <v>-9.9514840582926728E-2</v>
      </c>
      <c r="L1327">
        <v>0.55673599324664602</v>
      </c>
    </row>
    <row r="1328" spans="1:12">
      <c r="A1328" t="s">
        <v>317</v>
      </c>
      <c r="B1328" t="s">
        <v>267</v>
      </c>
      <c r="C1328">
        <v>48077</v>
      </c>
      <c r="D1328" t="s">
        <v>135</v>
      </c>
      <c r="E1328">
        <v>340</v>
      </c>
      <c r="F1328" t="s">
        <v>75</v>
      </c>
      <c r="G1328" t="s">
        <v>82</v>
      </c>
      <c r="H1328">
        <v>258</v>
      </c>
      <c r="I1328">
        <v>-4.6655818816009297E-3</v>
      </c>
      <c r="J1328">
        <v>4.6857304236494791E-3</v>
      </c>
      <c r="K1328">
        <v>-0.1228417604707446</v>
      </c>
      <c r="L1328">
        <v>0.46387041088013908</v>
      </c>
    </row>
    <row r="1329" spans="1:12">
      <c r="A1329" t="s">
        <v>317</v>
      </c>
      <c r="B1329" t="s">
        <v>267</v>
      </c>
      <c r="C1329">
        <v>48077</v>
      </c>
      <c r="D1329" t="s">
        <v>135</v>
      </c>
      <c r="E1329">
        <v>340</v>
      </c>
      <c r="F1329" t="s">
        <v>75</v>
      </c>
      <c r="G1329" t="s">
        <v>83</v>
      </c>
      <c r="H1329">
        <v>258</v>
      </c>
      <c r="I1329">
        <v>4.1298001245098082E-2</v>
      </c>
      <c r="J1329">
        <v>5.4043699893000681E-3</v>
      </c>
      <c r="K1329">
        <v>-4.2382834604364858E-2</v>
      </c>
      <c r="L1329">
        <v>0.6093967473408276</v>
      </c>
    </row>
    <row r="1330" spans="1:12">
      <c r="A1330" t="s">
        <v>317</v>
      </c>
      <c r="B1330" t="s">
        <v>349</v>
      </c>
      <c r="C1330">
        <v>48079</v>
      </c>
      <c r="D1330" t="s">
        <v>135</v>
      </c>
      <c r="E1330">
        <v>340</v>
      </c>
      <c r="F1330" t="s">
        <v>75</v>
      </c>
      <c r="G1330" t="s">
        <v>76</v>
      </c>
      <c r="H1330">
        <v>195</v>
      </c>
      <c r="I1330">
        <v>0.49084779689034203</v>
      </c>
      <c r="J1330">
        <v>2.50299110027156E-2</v>
      </c>
      <c r="K1330">
        <v>-2.1856528089586779E-2</v>
      </c>
      <c r="L1330">
        <v>1.5906471471860431</v>
      </c>
    </row>
    <row r="1331" spans="1:12">
      <c r="A1331" t="s">
        <v>317</v>
      </c>
      <c r="B1331" t="s">
        <v>349</v>
      </c>
      <c r="C1331">
        <v>48079</v>
      </c>
      <c r="D1331" t="s">
        <v>135</v>
      </c>
      <c r="E1331">
        <v>340</v>
      </c>
      <c r="F1331" t="s">
        <v>75</v>
      </c>
      <c r="G1331" t="s">
        <v>77</v>
      </c>
      <c r="H1331">
        <v>195</v>
      </c>
      <c r="I1331">
        <v>0.49621635763886268</v>
      </c>
      <c r="J1331">
        <v>2.244630286849468E-2</v>
      </c>
      <c r="K1331">
        <v>-0.1561195254302736</v>
      </c>
      <c r="L1331">
        <v>1.071330005568202</v>
      </c>
    </row>
    <row r="1332" spans="1:12">
      <c r="A1332" t="s">
        <v>317</v>
      </c>
      <c r="B1332" t="s">
        <v>349</v>
      </c>
      <c r="C1332">
        <v>48079</v>
      </c>
      <c r="D1332" t="s">
        <v>135</v>
      </c>
      <c r="E1332">
        <v>340</v>
      </c>
      <c r="F1332" t="s">
        <v>75</v>
      </c>
      <c r="G1332" t="s">
        <v>78</v>
      </c>
      <c r="H1332">
        <v>190</v>
      </c>
      <c r="I1332">
        <v>0.20444809720603341</v>
      </c>
      <c r="J1332">
        <v>9.8164959887349305E-3</v>
      </c>
      <c r="K1332">
        <v>-5.265264890726383E-2</v>
      </c>
      <c r="L1332">
        <v>0.57556578888251331</v>
      </c>
    </row>
    <row r="1333" spans="1:12">
      <c r="A1333" t="s">
        <v>317</v>
      </c>
      <c r="B1333" t="s">
        <v>349</v>
      </c>
      <c r="C1333">
        <v>48079</v>
      </c>
      <c r="D1333" t="s">
        <v>135</v>
      </c>
      <c r="E1333">
        <v>340</v>
      </c>
      <c r="F1333" t="s">
        <v>75</v>
      </c>
      <c r="G1333" t="s">
        <v>79</v>
      </c>
      <c r="H1333">
        <v>190</v>
      </c>
      <c r="I1333">
        <v>-1.4668836113474819E-2</v>
      </c>
      <c r="J1333">
        <v>5.1070393102945469E-3</v>
      </c>
      <c r="K1333">
        <v>-0.14576258747574039</v>
      </c>
      <c r="L1333">
        <v>0.2620600889507807</v>
      </c>
    </row>
    <row r="1334" spans="1:12">
      <c r="A1334" t="s">
        <v>317</v>
      </c>
      <c r="B1334" t="s">
        <v>349</v>
      </c>
      <c r="C1334">
        <v>48079</v>
      </c>
      <c r="D1334" t="s">
        <v>135</v>
      </c>
      <c r="E1334">
        <v>340</v>
      </c>
      <c r="F1334" t="s">
        <v>75</v>
      </c>
      <c r="G1334" t="s">
        <v>80</v>
      </c>
      <c r="H1334">
        <v>195</v>
      </c>
      <c r="I1334">
        <v>3.3799525156982438E-2</v>
      </c>
      <c r="J1334">
        <v>3.1693977075464949E-3</v>
      </c>
      <c r="K1334">
        <v>-2.8385104216716119E-2</v>
      </c>
      <c r="L1334">
        <v>0.24294706223227219</v>
      </c>
    </row>
    <row r="1335" spans="1:12">
      <c r="A1335" t="s">
        <v>317</v>
      </c>
      <c r="B1335" t="s">
        <v>349</v>
      </c>
      <c r="C1335">
        <v>48079</v>
      </c>
      <c r="D1335" t="s">
        <v>135</v>
      </c>
      <c r="E1335">
        <v>340</v>
      </c>
      <c r="F1335" t="s">
        <v>75</v>
      </c>
      <c r="G1335" t="s">
        <v>81</v>
      </c>
      <c r="H1335">
        <v>195</v>
      </c>
      <c r="I1335">
        <v>1.530581508443315E-2</v>
      </c>
      <c r="J1335">
        <v>3.4815033542680601E-3</v>
      </c>
      <c r="K1335">
        <v>-0.1244750414141577</v>
      </c>
      <c r="L1335">
        <v>0.18827105485888429</v>
      </c>
    </row>
    <row r="1336" spans="1:12">
      <c r="A1336" t="s">
        <v>317</v>
      </c>
      <c r="B1336" t="s">
        <v>349</v>
      </c>
      <c r="C1336">
        <v>48079</v>
      </c>
      <c r="D1336" t="s">
        <v>135</v>
      </c>
      <c r="E1336">
        <v>340</v>
      </c>
      <c r="F1336" t="s">
        <v>75</v>
      </c>
      <c r="G1336" t="s">
        <v>82</v>
      </c>
      <c r="H1336">
        <v>190</v>
      </c>
      <c r="I1336">
        <v>8.9717536832629383E-2</v>
      </c>
      <c r="J1336">
        <v>4.8872708234723207E-3</v>
      </c>
      <c r="K1336">
        <v>-3.5448900501467248E-2</v>
      </c>
      <c r="L1336">
        <v>0.33446091103771508</v>
      </c>
    </row>
    <row r="1337" spans="1:12">
      <c r="A1337" t="s">
        <v>317</v>
      </c>
      <c r="B1337" t="s">
        <v>349</v>
      </c>
      <c r="C1337">
        <v>48079</v>
      </c>
      <c r="D1337" t="s">
        <v>135</v>
      </c>
      <c r="E1337">
        <v>340</v>
      </c>
      <c r="F1337" t="s">
        <v>75</v>
      </c>
      <c r="G1337" t="s">
        <v>83</v>
      </c>
      <c r="H1337">
        <v>190</v>
      </c>
      <c r="I1337">
        <v>5.5071727162525959E-2</v>
      </c>
      <c r="J1337">
        <v>5.0377435611532991E-3</v>
      </c>
      <c r="K1337">
        <v>-0.1144744435641776</v>
      </c>
      <c r="L1337">
        <v>0.2950114031958937</v>
      </c>
    </row>
    <row r="1338" spans="1:12">
      <c r="A1338" t="s">
        <v>317</v>
      </c>
      <c r="B1338" t="s">
        <v>350</v>
      </c>
      <c r="C1338">
        <v>48081</v>
      </c>
      <c r="D1338" t="s">
        <v>135</v>
      </c>
      <c r="E1338">
        <v>340</v>
      </c>
      <c r="F1338" t="s">
        <v>75</v>
      </c>
      <c r="G1338" t="s">
        <v>76</v>
      </c>
      <c r="H1338">
        <v>109</v>
      </c>
      <c r="I1338">
        <v>0.68017305855434351</v>
      </c>
      <c r="J1338">
        <v>4.186997447758297E-2</v>
      </c>
      <c r="K1338">
        <v>-5.4778050759931099E-2</v>
      </c>
      <c r="L1338">
        <v>1.747805941921162</v>
      </c>
    </row>
    <row r="1339" spans="1:12">
      <c r="A1339" t="s">
        <v>317</v>
      </c>
      <c r="B1339" t="s">
        <v>350</v>
      </c>
      <c r="C1339">
        <v>48081</v>
      </c>
      <c r="D1339" t="s">
        <v>135</v>
      </c>
      <c r="E1339">
        <v>340</v>
      </c>
      <c r="F1339" t="s">
        <v>75</v>
      </c>
      <c r="G1339" t="s">
        <v>77</v>
      </c>
      <c r="H1339">
        <v>109</v>
      </c>
      <c r="I1339">
        <v>0.61474094061801765</v>
      </c>
      <c r="J1339">
        <v>3.475715239711185E-2</v>
      </c>
      <c r="K1339">
        <v>-0.1591317821196144</v>
      </c>
      <c r="L1339">
        <v>1.363077476333431</v>
      </c>
    </row>
    <row r="1340" spans="1:12">
      <c r="A1340" t="s">
        <v>317</v>
      </c>
      <c r="B1340" t="s">
        <v>350</v>
      </c>
      <c r="C1340">
        <v>48081</v>
      </c>
      <c r="D1340" t="s">
        <v>135</v>
      </c>
      <c r="E1340">
        <v>340</v>
      </c>
      <c r="F1340" t="s">
        <v>75</v>
      </c>
      <c r="G1340" t="s">
        <v>78</v>
      </c>
      <c r="H1340">
        <v>185</v>
      </c>
      <c r="I1340">
        <v>0.2305984939235215</v>
      </c>
      <c r="J1340">
        <v>2.1160271141055759E-2</v>
      </c>
      <c r="K1340">
        <v>-0.13451939070824809</v>
      </c>
      <c r="L1340">
        <v>0.90731427768554318</v>
      </c>
    </row>
    <row r="1341" spans="1:12">
      <c r="A1341" t="s">
        <v>317</v>
      </c>
      <c r="B1341" t="s">
        <v>350</v>
      </c>
      <c r="C1341">
        <v>48081</v>
      </c>
      <c r="D1341" t="s">
        <v>135</v>
      </c>
      <c r="E1341">
        <v>340</v>
      </c>
      <c r="F1341" t="s">
        <v>75</v>
      </c>
      <c r="G1341" t="s">
        <v>79</v>
      </c>
      <c r="H1341">
        <v>185</v>
      </c>
      <c r="I1341">
        <v>0.13404867208683999</v>
      </c>
      <c r="J1341">
        <v>1.0662750040411249E-2</v>
      </c>
      <c r="K1341">
        <v>-5.7302669641849387E-2</v>
      </c>
      <c r="L1341">
        <v>0.56105632483756385</v>
      </c>
    </row>
    <row r="1342" spans="1:12">
      <c r="A1342" t="s">
        <v>317</v>
      </c>
      <c r="B1342" t="s">
        <v>350</v>
      </c>
      <c r="C1342">
        <v>48081</v>
      </c>
      <c r="D1342" t="s">
        <v>135</v>
      </c>
      <c r="E1342">
        <v>340</v>
      </c>
      <c r="F1342" t="s">
        <v>75</v>
      </c>
      <c r="G1342" t="s">
        <v>80</v>
      </c>
      <c r="H1342">
        <v>109</v>
      </c>
      <c r="I1342">
        <v>3.7164607323378188E-2</v>
      </c>
      <c r="J1342">
        <v>3.7760620908095172E-3</v>
      </c>
      <c r="K1342">
        <v>-5.4778050759931099E-2</v>
      </c>
      <c r="L1342">
        <v>0.19815860550086489</v>
      </c>
    </row>
    <row r="1343" spans="1:12">
      <c r="A1343" t="s">
        <v>317</v>
      </c>
      <c r="B1343" t="s">
        <v>350</v>
      </c>
      <c r="C1343">
        <v>48081</v>
      </c>
      <c r="D1343" t="s">
        <v>135</v>
      </c>
      <c r="E1343">
        <v>340</v>
      </c>
      <c r="F1343" t="s">
        <v>75</v>
      </c>
      <c r="G1343" t="s">
        <v>81</v>
      </c>
      <c r="H1343">
        <v>109</v>
      </c>
      <c r="I1343">
        <v>1.0212300295793319E-2</v>
      </c>
      <c r="J1343">
        <v>5.1059306199511259E-3</v>
      </c>
      <c r="K1343">
        <v>-5.7852841293016377E-2</v>
      </c>
      <c r="L1343">
        <v>0.18439375807437591</v>
      </c>
    </row>
    <row r="1344" spans="1:12">
      <c r="A1344" t="s">
        <v>317</v>
      </c>
      <c r="B1344" t="s">
        <v>350</v>
      </c>
      <c r="C1344">
        <v>48081</v>
      </c>
      <c r="D1344" t="s">
        <v>135</v>
      </c>
      <c r="E1344">
        <v>340</v>
      </c>
      <c r="F1344" t="s">
        <v>75</v>
      </c>
      <c r="G1344" t="s">
        <v>82</v>
      </c>
      <c r="H1344">
        <v>185</v>
      </c>
      <c r="I1344">
        <v>5.7525967681972157E-2</v>
      </c>
      <c r="J1344">
        <v>7.192267760225619E-3</v>
      </c>
      <c r="K1344">
        <v>-8.3013447763855802E-2</v>
      </c>
      <c r="L1344">
        <v>0.38332626893600608</v>
      </c>
    </row>
    <row r="1345" spans="1:12">
      <c r="A1345" t="s">
        <v>317</v>
      </c>
      <c r="B1345" t="s">
        <v>350</v>
      </c>
      <c r="C1345">
        <v>48081</v>
      </c>
      <c r="D1345" t="s">
        <v>135</v>
      </c>
      <c r="E1345">
        <v>340</v>
      </c>
      <c r="F1345" t="s">
        <v>75</v>
      </c>
      <c r="G1345" t="s">
        <v>83</v>
      </c>
      <c r="H1345">
        <v>185</v>
      </c>
      <c r="I1345">
        <v>0.1082777740907179</v>
      </c>
      <c r="J1345">
        <v>9.1963558503542642E-3</v>
      </c>
      <c r="K1345">
        <v>-4.1181914087591927E-2</v>
      </c>
      <c r="L1345">
        <v>0.46070933615846421</v>
      </c>
    </row>
    <row r="1346" spans="1:12">
      <c r="A1346" t="s">
        <v>317</v>
      </c>
      <c r="B1346" t="s">
        <v>351</v>
      </c>
      <c r="C1346">
        <v>48083</v>
      </c>
      <c r="D1346" t="s">
        <v>135</v>
      </c>
      <c r="E1346">
        <v>340</v>
      </c>
      <c r="F1346" t="s">
        <v>75</v>
      </c>
      <c r="G1346" t="s">
        <v>76</v>
      </c>
      <c r="H1346">
        <v>1435</v>
      </c>
      <c r="I1346">
        <v>0.47515323406453491</v>
      </c>
      <c r="J1346">
        <v>9.4865223996307459E-3</v>
      </c>
      <c r="K1346">
        <v>-0.1902425041602343</v>
      </c>
      <c r="L1346">
        <v>1.8254571900160479</v>
      </c>
    </row>
    <row r="1347" spans="1:12">
      <c r="A1347" t="s">
        <v>317</v>
      </c>
      <c r="B1347" t="s">
        <v>351</v>
      </c>
      <c r="C1347">
        <v>48083</v>
      </c>
      <c r="D1347" t="s">
        <v>135</v>
      </c>
      <c r="E1347">
        <v>340</v>
      </c>
      <c r="F1347" t="s">
        <v>75</v>
      </c>
      <c r="G1347" t="s">
        <v>77</v>
      </c>
      <c r="H1347">
        <v>1435</v>
      </c>
      <c r="I1347">
        <v>0.43637431503937918</v>
      </c>
      <c r="J1347">
        <v>8.7798990194098651E-3</v>
      </c>
      <c r="K1347">
        <v>-0.38717878834324748</v>
      </c>
      <c r="L1347">
        <v>1.363077476333431</v>
      </c>
    </row>
    <row r="1348" spans="1:12">
      <c r="A1348" t="s">
        <v>317</v>
      </c>
      <c r="B1348" t="s">
        <v>351</v>
      </c>
      <c r="C1348">
        <v>48083</v>
      </c>
      <c r="D1348" t="s">
        <v>135</v>
      </c>
      <c r="E1348">
        <v>340</v>
      </c>
      <c r="F1348" t="s">
        <v>75</v>
      </c>
      <c r="G1348" t="s">
        <v>78</v>
      </c>
      <c r="H1348">
        <v>184</v>
      </c>
      <c r="I1348">
        <v>7.9420718087333378E-2</v>
      </c>
      <c r="J1348">
        <v>1.7191234417310169E-2</v>
      </c>
      <c r="K1348">
        <v>-0.1360728987758289</v>
      </c>
      <c r="L1348">
        <v>0.99229792456858001</v>
      </c>
    </row>
    <row r="1349" spans="1:12">
      <c r="A1349" t="s">
        <v>317</v>
      </c>
      <c r="B1349" t="s">
        <v>351</v>
      </c>
      <c r="C1349">
        <v>48083</v>
      </c>
      <c r="D1349" t="s">
        <v>135</v>
      </c>
      <c r="E1349">
        <v>340</v>
      </c>
      <c r="F1349" t="s">
        <v>75</v>
      </c>
      <c r="G1349" t="s">
        <v>79</v>
      </c>
      <c r="H1349">
        <v>184</v>
      </c>
      <c r="I1349">
        <v>8.7045523483136863E-2</v>
      </c>
      <c r="J1349">
        <v>1.170784097608512E-2</v>
      </c>
      <c r="K1349">
        <v>-5.130238325380343E-2</v>
      </c>
      <c r="L1349">
        <v>0.71989620412823307</v>
      </c>
    </row>
    <row r="1350" spans="1:12">
      <c r="A1350" t="s">
        <v>317</v>
      </c>
      <c r="B1350" t="s">
        <v>351</v>
      </c>
      <c r="C1350">
        <v>48083</v>
      </c>
      <c r="D1350" t="s">
        <v>135</v>
      </c>
      <c r="E1350">
        <v>340</v>
      </c>
      <c r="F1350" t="s">
        <v>75</v>
      </c>
      <c r="G1350" t="s">
        <v>80</v>
      </c>
      <c r="H1350">
        <v>1435</v>
      </c>
      <c r="I1350">
        <v>0.108802020101159</v>
      </c>
      <c r="J1350">
        <v>3.4406358838950019E-3</v>
      </c>
      <c r="K1350">
        <v>-0.19054771270986559</v>
      </c>
      <c r="L1350">
        <v>0.71108499169660166</v>
      </c>
    </row>
    <row r="1351" spans="1:12">
      <c r="A1351" t="s">
        <v>317</v>
      </c>
      <c r="B1351" t="s">
        <v>351</v>
      </c>
      <c r="C1351">
        <v>48083</v>
      </c>
      <c r="D1351" t="s">
        <v>135</v>
      </c>
      <c r="E1351">
        <v>340</v>
      </c>
      <c r="F1351" t="s">
        <v>75</v>
      </c>
      <c r="G1351" t="s">
        <v>81</v>
      </c>
      <c r="H1351">
        <v>1435</v>
      </c>
      <c r="I1351">
        <v>9.7871065420842562E-2</v>
      </c>
      <c r="J1351">
        <v>3.3834058844481661E-3</v>
      </c>
      <c r="K1351">
        <v>-0.20388551559696089</v>
      </c>
      <c r="L1351">
        <v>0.62795727324088857</v>
      </c>
    </row>
    <row r="1352" spans="1:12">
      <c r="A1352" t="s">
        <v>317</v>
      </c>
      <c r="B1352" t="s">
        <v>351</v>
      </c>
      <c r="C1352">
        <v>48083</v>
      </c>
      <c r="D1352" t="s">
        <v>135</v>
      </c>
      <c r="E1352">
        <v>340</v>
      </c>
      <c r="F1352" t="s">
        <v>75</v>
      </c>
      <c r="G1352" t="s">
        <v>82</v>
      </c>
      <c r="H1352">
        <v>184</v>
      </c>
      <c r="I1352">
        <v>4.4181048130009851E-2</v>
      </c>
      <c r="J1352">
        <v>8.7325001593582322E-3</v>
      </c>
      <c r="K1352">
        <v>-5.5140337024627423E-2</v>
      </c>
      <c r="L1352">
        <v>0.78761132010740531</v>
      </c>
    </row>
    <row r="1353" spans="1:12">
      <c r="A1353" t="s">
        <v>317</v>
      </c>
      <c r="B1353" t="s">
        <v>351</v>
      </c>
      <c r="C1353">
        <v>48083</v>
      </c>
      <c r="D1353" t="s">
        <v>135</v>
      </c>
      <c r="E1353">
        <v>340</v>
      </c>
      <c r="F1353" t="s">
        <v>75</v>
      </c>
      <c r="G1353" t="s">
        <v>83</v>
      </c>
      <c r="H1353">
        <v>184</v>
      </c>
      <c r="I1353">
        <v>6.9183022148688281E-2</v>
      </c>
      <c r="J1353">
        <v>1.0556599373353801E-2</v>
      </c>
      <c r="K1353">
        <v>-4.8299567193569252E-2</v>
      </c>
      <c r="L1353">
        <v>0.82599200084515145</v>
      </c>
    </row>
    <row r="1354" spans="1:12">
      <c r="A1354" t="s">
        <v>317</v>
      </c>
      <c r="B1354" t="s">
        <v>352</v>
      </c>
      <c r="C1354">
        <v>48085</v>
      </c>
      <c r="D1354" t="s">
        <v>135</v>
      </c>
      <c r="E1354">
        <v>340</v>
      </c>
      <c r="F1354" t="s">
        <v>75</v>
      </c>
      <c r="G1354" t="s">
        <v>76</v>
      </c>
      <c r="H1354">
        <v>21</v>
      </c>
      <c r="I1354">
        <v>0.94802300431180508</v>
      </c>
      <c r="J1354">
        <v>0.15836772729439491</v>
      </c>
      <c r="K1354">
        <v>-3.1845050118976051E-2</v>
      </c>
      <c r="L1354">
        <v>2.2924388333402139</v>
      </c>
    </row>
    <row r="1355" spans="1:12">
      <c r="A1355" t="s">
        <v>317</v>
      </c>
      <c r="B1355" t="s">
        <v>352</v>
      </c>
      <c r="C1355">
        <v>48085</v>
      </c>
      <c r="D1355" t="s">
        <v>135</v>
      </c>
      <c r="E1355">
        <v>340</v>
      </c>
      <c r="F1355" t="s">
        <v>75</v>
      </c>
      <c r="G1355" t="s">
        <v>77</v>
      </c>
      <c r="H1355">
        <v>21</v>
      </c>
      <c r="I1355">
        <v>0.8359769053009638</v>
      </c>
      <c r="J1355">
        <v>0.14667710078413379</v>
      </c>
      <c r="K1355">
        <v>-5.5322941445729967E-2</v>
      </c>
      <c r="L1355">
        <v>1.9120315065875191</v>
      </c>
    </row>
    <row r="1356" spans="1:12">
      <c r="A1356" t="s">
        <v>317</v>
      </c>
      <c r="B1356" t="s">
        <v>352</v>
      </c>
      <c r="C1356">
        <v>48085</v>
      </c>
      <c r="D1356" t="s">
        <v>135</v>
      </c>
      <c r="E1356">
        <v>340</v>
      </c>
      <c r="F1356" t="s">
        <v>75</v>
      </c>
      <c r="G1356" t="s">
        <v>78</v>
      </c>
      <c r="H1356">
        <v>321</v>
      </c>
      <c r="I1356">
        <v>0.55046635852582315</v>
      </c>
      <c r="J1356">
        <v>2.6647639385367621E-2</v>
      </c>
      <c r="K1356">
        <v>-0.17807197018957649</v>
      </c>
      <c r="L1356">
        <v>1.7180589789559519</v>
      </c>
    </row>
    <row r="1357" spans="1:12">
      <c r="A1357" t="s">
        <v>317</v>
      </c>
      <c r="B1357" t="s">
        <v>352</v>
      </c>
      <c r="C1357">
        <v>48085</v>
      </c>
      <c r="D1357" t="s">
        <v>135</v>
      </c>
      <c r="E1357">
        <v>340</v>
      </c>
      <c r="F1357" t="s">
        <v>75</v>
      </c>
      <c r="G1357" t="s">
        <v>79</v>
      </c>
      <c r="H1357">
        <v>321</v>
      </c>
      <c r="I1357">
        <v>0.60096221200520605</v>
      </c>
      <c r="J1357">
        <v>2.572080857657023E-2</v>
      </c>
      <c r="K1357">
        <v>-1.9526777984124711E-2</v>
      </c>
      <c r="L1357">
        <v>1.940954066439077</v>
      </c>
    </row>
    <row r="1358" spans="1:12">
      <c r="A1358" t="s">
        <v>317</v>
      </c>
      <c r="B1358" t="s">
        <v>352</v>
      </c>
      <c r="C1358">
        <v>48085</v>
      </c>
      <c r="D1358" t="s">
        <v>135</v>
      </c>
      <c r="E1358">
        <v>340</v>
      </c>
      <c r="F1358" t="s">
        <v>75</v>
      </c>
      <c r="G1358" t="s">
        <v>80</v>
      </c>
      <c r="H1358">
        <v>21</v>
      </c>
      <c r="I1358">
        <v>0.53443214061031252</v>
      </c>
      <c r="J1358">
        <v>0.1012406481964041</v>
      </c>
      <c r="K1358">
        <v>-4.057804519820838E-2</v>
      </c>
      <c r="L1358">
        <v>1.309636917346475</v>
      </c>
    </row>
    <row r="1359" spans="1:12">
      <c r="A1359" t="s">
        <v>317</v>
      </c>
      <c r="B1359" t="s">
        <v>352</v>
      </c>
      <c r="C1359">
        <v>48085</v>
      </c>
      <c r="D1359" t="s">
        <v>135</v>
      </c>
      <c r="E1359">
        <v>340</v>
      </c>
      <c r="F1359" t="s">
        <v>75</v>
      </c>
      <c r="G1359" t="s">
        <v>81</v>
      </c>
      <c r="H1359">
        <v>21</v>
      </c>
      <c r="I1359">
        <v>0.41793780794298968</v>
      </c>
      <c r="J1359">
        <v>7.7339006773496019E-2</v>
      </c>
      <c r="K1359">
        <v>-2.9626460758395881E-2</v>
      </c>
      <c r="L1359">
        <v>1.0625612956853321</v>
      </c>
    </row>
    <row r="1360" spans="1:12">
      <c r="A1360" t="s">
        <v>317</v>
      </c>
      <c r="B1360" t="s">
        <v>352</v>
      </c>
      <c r="C1360">
        <v>48085</v>
      </c>
      <c r="D1360" t="s">
        <v>135</v>
      </c>
      <c r="E1360">
        <v>340</v>
      </c>
      <c r="F1360" t="s">
        <v>75</v>
      </c>
      <c r="G1360" t="s">
        <v>82</v>
      </c>
      <c r="H1360">
        <v>321</v>
      </c>
      <c r="I1360">
        <v>0.21220519989793199</v>
      </c>
      <c r="J1360">
        <v>1.20769194400257E-2</v>
      </c>
      <c r="K1360">
        <v>-7.7809692889770618E-2</v>
      </c>
      <c r="L1360">
        <v>1.004367731260523</v>
      </c>
    </row>
    <row r="1361" spans="1:12">
      <c r="A1361" t="s">
        <v>317</v>
      </c>
      <c r="B1361" t="s">
        <v>352</v>
      </c>
      <c r="C1361">
        <v>48085</v>
      </c>
      <c r="D1361" t="s">
        <v>135</v>
      </c>
      <c r="E1361">
        <v>340</v>
      </c>
      <c r="F1361" t="s">
        <v>75</v>
      </c>
      <c r="G1361" t="s">
        <v>83</v>
      </c>
      <c r="H1361">
        <v>321</v>
      </c>
      <c r="I1361">
        <v>0.36829291299224032</v>
      </c>
      <c r="J1361">
        <v>1.6198585597246979E-2</v>
      </c>
      <c r="K1361">
        <v>-1.9526777984124711E-2</v>
      </c>
      <c r="L1361">
        <v>1.2824358133224341</v>
      </c>
    </row>
    <row r="1362" spans="1:12">
      <c r="A1362" t="s">
        <v>317</v>
      </c>
      <c r="B1362" t="s">
        <v>353</v>
      </c>
      <c r="C1362">
        <v>48087</v>
      </c>
      <c r="D1362" t="s">
        <v>135</v>
      </c>
      <c r="E1362">
        <v>340</v>
      </c>
      <c r="F1362" t="s">
        <v>75</v>
      </c>
      <c r="G1362" t="s">
        <v>76</v>
      </c>
      <c r="H1362">
        <v>109</v>
      </c>
      <c r="I1362">
        <v>0.68017305855434351</v>
      </c>
      <c r="J1362">
        <v>4.186997447758297E-2</v>
      </c>
      <c r="K1362">
        <v>-5.4778050759931099E-2</v>
      </c>
      <c r="L1362">
        <v>1.747805941921162</v>
      </c>
    </row>
    <row r="1363" spans="1:12">
      <c r="A1363" t="s">
        <v>317</v>
      </c>
      <c r="B1363" t="s">
        <v>353</v>
      </c>
      <c r="C1363">
        <v>48087</v>
      </c>
      <c r="D1363" t="s">
        <v>135</v>
      </c>
      <c r="E1363">
        <v>340</v>
      </c>
      <c r="F1363" t="s">
        <v>75</v>
      </c>
      <c r="G1363" t="s">
        <v>77</v>
      </c>
      <c r="H1363">
        <v>109</v>
      </c>
      <c r="I1363">
        <v>0.61474094061801765</v>
      </c>
      <c r="J1363">
        <v>3.475715239711185E-2</v>
      </c>
      <c r="K1363">
        <v>-0.1591317821196144</v>
      </c>
      <c r="L1363">
        <v>1.363077476333431</v>
      </c>
    </row>
    <row r="1364" spans="1:12">
      <c r="A1364" t="s">
        <v>317</v>
      </c>
      <c r="B1364" t="s">
        <v>353</v>
      </c>
      <c r="C1364">
        <v>48087</v>
      </c>
      <c r="D1364" t="s">
        <v>135</v>
      </c>
      <c r="E1364">
        <v>340</v>
      </c>
      <c r="F1364" t="s">
        <v>75</v>
      </c>
      <c r="G1364" t="s">
        <v>78</v>
      </c>
      <c r="H1364">
        <v>185</v>
      </c>
      <c r="I1364">
        <v>0.2305984939235215</v>
      </c>
      <c r="J1364">
        <v>2.1160271141055759E-2</v>
      </c>
      <c r="K1364">
        <v>-0.13451939070824809</v>
      </c>
      <c r="L1364">
        <v>0.90731427768554318</v>
      </c>
    </row>
    <row r="1365" spans="1:12">
      <c r="A1365" t="s">
        <v>317</v>
      </c>
      <c r="B1365" t="s">
        <v>353</v>
      </c>
      <c r="C1365">
        <v>48087</v>
      </c>
      <c r="D1365" t="s">
        <v>135</v>
      </c>
      <c r="E1365">
        <v>340</v>
      </c>
      <c r="F1365" t="s">
        <v>75</v>
      </c>
      <c r="G1365" t="s">
        <v>79</v>
      </c>
      <c r="H1365">
        <v>185</v>
      </c>
      <c r="I1365">
        <v>0.13404867208683999</v>
      </c>
      <c r="J1365">
        <v>1.0662750040411249E-2</v>
      </c>
      <c r="K1365">
        <v>-5.7302669641849387E-2</v>
      </c>
      <c r="L1365">
        <v>0.56105632483756385</v>
      </c>
    </row>
    <row r="1366" spans="1:12">
      <c r="A1366" t="s">
        <v>317</v>
      </c>
      <c r="B1366" t="s">
        <v>353</v>
      </c>
      <c r="C1366">
        <v>48087</v>
      </c>
      <c r="D1366" t="s">
        <v>135</v>
      </c>
      <c r="E1366">
        <v>340</v>
      </c>
      <c r="F1366" t="s">
        <v>75</v>
      </c>
      <c r="G1366" t="s">
        <v>80</v>
      </c>
      <c r="H1366">
        <v>109</v>
      </c>
      <c r="I1366">
        <v>3.7164607323378188E-2</v>
      </c>
      <c r="J1366">
        <v>3.7760620908095172E-3</v>
      </c>
      <c r="K1366">
        <v>-5.4778050759931099E-2</v>
      </c>
      <c r="L1366">
        <v>0.19815860550086489</v>
      </c>
    </row>
    <row r="1367" spans="1:12">
      <c r="A1367" t="s">
        <v>317</v>
      </c>
      <c r="B1367" t="s">
        <v>353</v>
      </c>
      <c r="C1367">
        <v>48087</v>
      </c>
      <c r="D1367" t="s">
        <v>135</v>
      </c>
      <c r="E1367">
        <v>340</v>
      </c>
      <c r="F1367" t="s">
        <v>75</v>
      </c>
      <c r="G1367" t="s">
        <v>81</v>
      </c>
      <c r="H1367">
        <v>109</v>
      </c>
      <c r="I1367">
        <v>1.0212300295793319E-2</v>
      </c>
      <c r="J1367">
        <v>5.1059306199511259E-3</v>
      </c>
      <c r="K1367">
        <v>-5.7852841293016377E-2</v>
      </c>
      <c r="L1367">
        <v>0.18439375807437591</v>
      </c>
    </row>
    <row r="1368" spans="1:12">
      <c r="A1368" t="s">
        <v>317</v>
      </c>
      <c r="B1368" t="s">
        <v>353</v>
      </c>
      <c r="C1368">
        <v>48087</v>
      </c>
      <c r="D1368" t="s">
        <v>135</v>
      </c>
      <c r="E1368">
        <v>340</v>
      </c>
      <c r="F1368" t="s">
        <v>75</v>
      </c>
      <c r="G1368" t="s">
        <v>82</v>
      </c>
      <c r="H1368">
        <v>185</v>
      </c>
      <c r="I1368">
        <v>5.7525967681972157E-2</v>
      </c>
      <c r="J1368">
        <v>7.192267760225619E-3</v>
      </c>
      <c r="K1368">
        <v>-8.3013447763855802E-2</v>
      </c>
      <c r="L1368">
        <v>0.38332626893600608</v>
      </c>
    </row>
    <row r="1369" spans="1:12">
      <c r="A1369" t="s">
        <v>317</v>
      </c>
      <c r="B1369" t="s">
        <v>353</v>
      </c>
      <c r="C1369">
        <v>48087</v>
      </c>
      <c r="D1369" t="s">
        <v>135</v>
      </c>
      <c r="E1369">
        <v>340</v>
      </c>
      <c r="F1369" t="s">
        <v>75</v>
      </c>
      <c r="G1369" t="s">
        <v>83</v>
      </c>
      <c r="H1369">
        <v>185</v>
      </c>
      <c r="I1369">
        <v>0.1082777740907179</v>
      </c>
      <c r="J1369">
        <v>9.1963558503542642E-3</v>
      </c>
      <c r="K1369">
        <v>-4.1181914087591927E-2</v>
      </c>
      <c r="L1369">
        <v>0.46070933615846421</v>
      </c>
    </row>
    <row r="1370" spans="1:12">
      <c r="A1370" t="s">
        <v>317</v>
      </c>
      <c r="B1370" t="s">
        <v>354</v>
      </c>
      <c r="C1370">
        <v>48089</v>
      </c>
      <c r="D1370" t="s">
        <v>135</v>
      </c>
      <c r="E1370">
        <v>340</v>
      </c>
      <c r="F1370" t="s">
        <v>75</v>
      </c>
      <c r="G1370" t="s">
        <v>76</v>
      </c>
      <c r="H1370">
        <v>119</v>
      </c>
      <c r="I1370">
        <v>1.741769811611219</v>
      </c>
      <c r="J1370">
        <v>3.332194636189735E-2</v>
      </c>
      <c r="K1370">
        <v>0.4110586467464919</v>
      </c>
      <c r="L1370">
        <v>2.7891469689735842</v>
      </c>
    </row>
    <row r="1371" spans="1:12">
      <c r="A1371" t="s">
        <v>317</v>
      </c>
      <c r="B1371" t="s">
        <v>354</v>
      </c>
      <c r="C1371">
        <v>48089</v>
      </c>
      <c r="D1371" t="s">
        <v>135</v>
      </c>
      <c r="E1371">
        <v>340</v>
      </c>
      <c r="F1371" t="s">
        <v>75</v>
      </c>
      <c r="G1371" t="s">
        <v>77</v>
      </c>
      <c r="H1371">
        <v>119</v>
      </c>
      <c r="I1371">
        <v>1.5113709014201699</v>
      </c>
      <c r="J1371">
        <v>2.4416804778977421E-2</v>
      </c>
      <c r="K1371">
        <v>0.36146907713575188</v>
      </c>
      <c r="L1371">
        <v>2.1768095245184331</v>
      </c>
    </row>
    <row r="1372" spans="1:12">
      <c r="A1372" t="s">
        <v>317</v>
      </c>
      <c r="B1372" t="s">
        <v>354</v>
      </c>
      <c r="C1372">
        <v>48089</v>
      </c>
      <c r="D1372" t="s">
        <v>135</v>
      </c>
      <c r="E1372">
        <v>340</v>
      </c>
      <c r="F1372" t="s">
        <v>75</v>
      </c>
      <c r="G1372" t="s">
        <v>78</v>
      </c>
      <c r="H1372">
        <v>154</v>
      </c>
      <c r="I1372">
        <v>0.99089098884725135</v>
      </c>
      <c r="J1372">
        <v>2.5665850828018321E-2</v>
      </c>
      <c r="K1372">
        <v>-9.1965967588810305E-4</v>
      </c>
      <c r="L1372">
        <v>1.7305967602410139</v>
      </c>
    </row>
    <row r="1373" spans="1:12">
      <c r="A1373" t="s">
        <v>317</v>
      </c>
      <c r="B1373" t="s">
        <v>354</v>
      </c>
      <c r="C1373">
        <v>48089</v>
      </c>
      <c r="D1373" t="s">
        <v>135</v>
      </c>
      <c r="E1373">
        <v>340</v>
      </c>
      <c r="F1373" t="s">
        <v>75</v>
      </c>
      <c r="G1373" t="s">
        <v>79</v>
      </c>
      <c r="H1373">
        <v>154</v>
      </c>
      <c r="I1373">
        <v>0.87262670333038939</v>
      </c>
      <c r="J1373">
        <v>3.4281192580850127E-2</v>
      </c>
      <c r="K1373">
        <v>-2.6987167649939149E-3</v>
      </c>
      <c r="L1373">
        <v>2.2849724039296762</v>
      </c>
    </row>
    <row r="1374" spans="1:12">
      <c r="A1374" t="s">
        <v>317</v>
      </c>
      <c r="B1374" t="s">
        <v>354</v>
      </c>
      <c r="C1374">
        <v>48089</v>
      </c>
      <c r="D1374" t="s">
        <v>135</v>
      </c>
      <c r="E1374">
        <v>340</v>
      </c>
      <c r="F1374" t="s">
        <v>75</v>
      </c>
      <c r="G1374" t="s">
        <v>80</v>
      </c>
      <c r="H1374">
        <v>119</v>
      </c>
      <c r="I1374">
        <v>0.68768089650826603</v>
      </c>
      <c r="J1374">
        <v>2.9467773059289229E-2</v>
      </c>
      <c r="K1374">
        <v>0.14152861696010241</v>
      </c>
      <c r="L1374">
        <v>1.603003998907726</v>
      </c>
    </row>
    <row r="1375" spans="1:12">
      <c r="A1375" t="s">
        <v>317</v>
      </c>
      <c r="B1375" t="s">
        <v>354</v>
      </c>
      <c r="C1375">
        <v>48089</v>
      </c>
      <c r="D1375" t="s">
        <v>135</v>
      </c>
      <c r="E1375">
        <v>340</v>
      </c>
      <c r="F1375" t="s">
        <v>75</v>
      </c>
      <c r="G1375" t="s">
        <v>81</v>
      </c>
      <c r="H1375">
        <v>119</v>
      </c>
      <c r="I1375">
        <v>0.51636994031885652</v>
      </c>
      <c r="J1375">
        <v>2.0525899097935361E-2</v>
      </c>
      <c r="K1375">
        <v>8.4688048524949336E-2</v>
      </c>
      <c r="L1375">
        <v>1.242499571596057</v>
      </c>
    </row>
    <row r="1376" spans="1:12">
      <c r="A1376" t="s">
        <v>317</v>
      </c>
      <c r="B1376" t="s">
        <v>354</v>
      </c>
      <c r="C1376">
        <v>48089</v>
      </c>
      <c r="D1376" t="s">
        <v>135</v>
      </c>
      <c r="E1376">
        <v>340</v>
      </c>
      <c r="F1376" t="s">
        <v>75</v>
      </c>
      <c r="G1376" t="s">
        <v>82</v>
      </c>
      <c r="H1376">
        <v>154</v>
      </c>
      <c r="I1376">
        <v>0.35391204197756032</v>
      </c>
      <c r="J1376">
        <v>1.0427290014402041E-2</v>
      </c>
      <c r="K1376">
        <v>-9.1965967588810305E-4</v>
      </c>
      <c r="L1376">
        <v>0.62478310485063315</v>
      </c>
    </row>
    <row r="1377" spans="1:12">
      <c r="A1377" t="s">
        <v>317</v>
      </c>
      <c r="B1377" t="s">
        <v>354</v>
      </c>
      <c r="C1377">
        <v>48089</v>
      </c>
      <c r="D1377" t="s">
        <v>135</v>
      </c>
      <c r="E1377">
        <v>340</v>
      </c>
      <c r="F1377" t="s">
        <v>75</v>
      </c>
      <c r="G1377" t="s">
        <v>83</v>
      </c>
      <c r="H1377">
        <v>154</v>
      </c>
      <c r="I1377">
        <v>0.51222685923947109</v>
      </c>
      <c r="J1377">
        <v>1.6899764801885729E-2</v>
      </c>
      <c r="K1377">
        <v>-2.6987167649939149E-3</v>
      </c>
      <c r="L1377">
        <v>0.96192852929720973</v>
      </c>
    </row>
    <row r="1378" spans="1:12">
      <c r="A1378" t="s">
        <v>317</v>
      </c>
      <c r="B1378" t="s">
        <v>355</v>
      </c>
      <c r="C1378">
        <v>48091</v>
      </c>
      <c r="D1378" t="s">
        <v>135</v>
      </c>
      <c r="E1378">
        <v>340</v>
      </c>
      <c r="F1378" t="s">
        <v>75</v>
      </c>
      <c r="G1378" t="s">
        <v>76</v>
      </c>
      <c r="H1378">
        <v>249</v>
      </c>
      <c r="I1378">
        <v>1.27881908605408</v>
      </c>
      <c r="J1378">
        <v>3.2553311382010001E-2</v>
      </c>
      <c r="K1378">
        <v>-8.7481138747138535E-3</v>
      </c>
      <c r="L1378">
        <v>2.7032730267981671</v>
      </c>
    </row>
    <row r="1379" spans="1:12">
      <c r="A1379" t="s">
        <v>317</v>
      </c>
      <c r="B1379" t="s">
        <v>355</v>
      </c>
      <c r="C1379">
        <v>48091</v>
      </c>
      <c r="D1379" t="s">
        <v>135</v>
      </c>
      <c r="E1379">
        <v>340</v>
      </c>
      <c r="F1379" t="s">
        <v>75</v>
      </c>
      <c r="G1379" t="s">
        <v>77</v>
      </c>
      <c r="H1379">
        <v>249</v>
      </c>
      <c r="I1379">
        <v>1.169898476163429</v>
      </c>
      <c r="J1379">
        <v>3.053078061451265E-2</v>
      </c>
      <c r="K1379">
        <v>-0.15104992406239981</v>
      </c>
      <c r="L1379">
        <v>2.3249132787640092</v>
      </c>
    </row>
    <row r="1380" spans="1:12">
      <c r="A1380" t="s">
        <v>317</v>
      </c>
      <c r="B1380" t="s">
        <v>355</v>
      </c>
      <c r="C1380">
        <v>48091</v>
      </c>
      <c r="D1380" t="s">
        <v>135</v>
      </c>
      <c r="E1380">
        <v>340</v>
      </c>
      <c r="F1380" t="s">
        <v>75</v>
      </c>
      <c r="G1380" t="s">
        <v>78</v>
      </c>
      <c r="H1380">
        <v>334</v>
      </c>
      <c r="I1380">
        <v>0.66785679232017625</v>
      </c>
      <c r="J1380">
        <v>2.053531383695013E-2</v>
      </c>
      <c r="K1380">
        <v>-0.15327125475478409</v>
      </c>
      <c r="L1380">
        <v>1.455419850139384</v>
      </c>
    </row>
    <row r="1381" spans="1:12">
      <c r="A1381" t="s">
        <v>317</v>
      </c>
      <c r="B1381" t="s">
        <v>355</v>
      </c>
      <c r="C1381">
        <v>48091</v>
      </c>
      <c r="D1381" t="s">
        <v>135</v>
      </c>
      <c r="E1381">
        <v>340</v>
      </c>
      <c r="F1381" t="s">
        <v>75</v>
      </c>
      <c r="G1381" t="s">
        <v>79</v>
      </c>
      <c r="H1381">
        <v>334</v>
      </c>
      <c r="I1381">
        <v>0.46887522773334728</v>
      </c>
      <c r="J1381">
        <v>1.592137758614149E-2</v>
      </c>
      <c r="K1381">
        <v>-8.7889109084368297E-2</v>
      </c>
      <c r="L1381">
        <v>1.5120864356328581</v>
      </c>
    </row>
    <row r="1382" spans="1:12">
      <c r="A1382" t="s">
        <v>317</v>
      </c>
      <c r="B1382" t="s">
        <v>355</v>
      </c>
      <c r="C1382">
        <v>48091</v>
      </c>
      <c r="D1382" t="s">
        <v>135</v>
      </c>
      <c r="E1382">
        <v>340</v>
      </c>
      <c r="F1382" t="s">
        <v>75</v>
      </c>
      <c r="G1382" t="s">
        <v>80</v>
      </c>
      <c r="H1382">
        <v>249</v>
      </c>
      <c r="I1382">
        <v>0.26349523711259548</v>
      </c>
      <c r="J1382">
        <v>1.0320498946984131E-2</v>
      </c>
      <c r="K1382">
        <v>-8.7481138747138535E-3</v>
      </c>
      <c r="L1382">
        <v>0.78599237608333916</v>
      </c>
    </row>
    <row r="1383" spans="1:12">
      <c r="A1383" t="s">
        <v>317</v>
      </c>
      <c r="B1383" t="s">
        <v>355</v>
      </c>
      <c r="C1383">
        <v>48091</v>
      </c>
      <c r="D1383" t="s">
        <v>135</v>
      </c>
      <c r="E1383">
        <v>340</v>
      </c>
      <c r="F1383" t="s">
        <v>75</v>
      </c>
      <c r="G1383" t="s">
        <v>81</v>
      </c>
      <c r="H1383">
        <v>249</v>
      </c>
      <c r="I1383">
        <v>0.21365359452212121</v>
      </c>
      <c r="J1383">
        <v>8.4735077284033167E-3</v>
      </c>
      <c r="K1383">
        <v>-5.9019618741999222E-2</v>
      </c>
      <c r="L1383">
        <v>0.62933129676180433</v>
      </c>
    </row>
    <row r="1384" spans="1:12">
      <c r="A1384" t="s">
        <v>317</v>
      </c>
      <c r="B1384" t="s">
        <v>355</v>
      </c>
      <c r="C1384">
        <v>48091</v>
      </c>
      <c r="D1384" t="s">
        <v>135</v>
      </c>
      <c r="E1384">
        <v>340</v>
      </c>
      <c r="F1384" t="s">
        <v>75</v>
      </c>
      <c r="G1384" t="s">
        <v>82</v>
      </c>
      <c r="H1384">
        <v>334</v>
      </c>
      <c r="I1384">
        <v>0.25993389541477863</v>
      </c>
      <c r="J1384">
        <v>9.7576215893254332E-3</v>
      </c>
      <c r="K1384">
        <v>-6.4556363199707867E-2</v>
      </c>
      <c r="L1384">
        <v>1.0646078605459699</v>
      </c>
    </row>
    <row r="1385" spans="1:12">
      <c r="A1385" t="s">
        <v>317</v>
      </c>
      <c r="B1385" t="s">
        <v>355</v>
      </c>
      <c r="C1385">
        <v>48091</v>
      </c>
      <c r="D1385" t="s">
        <v>135</v>
      </c>
      <c r="E1385">
        <v>340</v>
      </c>
      <c r="F1385" t="s">
        <v>75</v>
      </c>
      <c r="G1385" t="s">
        <v>83</v>
      </c>
      <c r="H1385">
        <v>334</v>
      </c>
      <c r="I1385">
        <v>0.34252192720732172</v>
      </c>
      <c r="J1385">
        <v>1.2296224754550431E-2</v>
      </c>
      <c r="K1385">
        <v>-8.7889109084368297E-2</v>
      </c>
      <c r="L1385">
        <v>0.98309426460041371</v>
      </c>
    </row>
    <row r="1386" spans="1:12">
      <c r="A1386" t="s">
        <v>317</v>
      </c>
      <c r="B1386" t="s">
        <v>295</v>
      </c>
      <c r="C1386">
        <v>48093</v>
      </c>
      <c r="D1386" t="s">
        <v>135</v>
      </c>
      <c r="E1386">
        <v>340</v>
      </c>
      <c r="F1386" t="s">
        <v>75</v>
      </c>
      <c r="G1386" t="s">
        <v>76</v>
      </c>
      <c r="H1386">
        <v>21</v>
      </c>
      <c r="I1386">
        <v>0.94802300431180508</v>
      </c>
      <c r="J1386">
        <v>0.15836772729439491</v>
      </c>
      <c r="K1386">
        <v>-3.1845050118976051E-2</v>
      </c>
      <c r="L1386">
        <v>2.2924388333402139</v>
      </c>
    </row>
    <row r="1387" spans="1:12">
      <c r="A1387" t="s">
        <v>317</v>
      </c>
      <c r="B1387" t="s">
        <v>295</v>
      </c>
      <c r="C1387">
        <v>48093</v>
      </c>
      <c r="D1387" t="s">
        <v>135</v>
      </c>
      <c r="E1387">
        <v>340</v>
      </c>
      <c r="F1387" t="s">
        <v>75</v>
      </c>
      <c r="G1387" t="s">
        <v>77</v>
      </c>
      <c r="H1387">
        <v>21</v>
      </c>
      <c r="I1387">
        <v>0.8359769053009638</v>
      </c>
      <c r="J1387">
        <v>0.14667710078413379</v>
      </c>
      <c r="K1387">
        <v>-5.5322941445729967E-2</v>
      </c>
      <c r="L1387">
        <v>1.9120315065875191</v>
      </c>
    </row>
    <row r="1388" spans="1:12">
      <c r="A1388" t="s">
        <v>317</v>
      </c>
      <c r="B1388" t="s">
        <v>295</v>
      </c>
      <c r="C1388">
        <v>48093</v>
      </c>
      <c r="D1388" t="s">
        <v>135</v>
      </c>
      <c r="E1388">
        <v>340</v>
      </c>
      <c r="F1388" t="s">
        <v>75</v>
      </c>
      <c r="G1388" t="s">
        <v>78</v>
      </c>
      <c r="H1388">
        <v>46</v>
      </c>
      <c r="I1388">
        <v>0.17466897607943521</v>
      </c>
      <c r="J1388">
        <v>4.1906870785378927E-2</v>
      </c>
      <c r="K1388">
        <v>-0.1745060707976554</v>
      </c>
      <c r="L1388">
        <v>1.1895857884772081</v>
      </c>
    </row>
    <row r="1389" spans="1:12">
      <c r="A1389" t="s">
        <v>317</v>
      </c>
      <c r="B1389" t="s">
        <v>295</v>
      </c>
      <c r="C1389">
        <v>48093</v>
      </c>
      <c r="D1389" t="s">
        <v>135</v>
      </c>
      <c r="E1389">
        <v>340</v>
      </c>
      <c r="F1389" t="s">
        <v>75</v>
      </c>
      <c r="G1389" t="s">
        <v>79</v>
      </c>
      <c r="H1389">
        <v>46</v>
      </c>
      <c r="I1389">
        <v>0.15653883094197521</v>
      </c>
      <c r="J1389">
        <v>3.2321808644284418E-2</v>
      </c>
      <c r="K1389">
        <v>-2.4732166588428809E-2</v>
      </c>
      <c r="L1389">
        <v>0.92012214544345083</v>
      </c>
    </row>
    <row r="1390" spans="1:12">
      <c r="A1390" t="s">
        <v>317</v>
      </c>
      <c r="B1390" t="s">
        <v>295</v>
      </c>
      <c r="C1390">
        <v>48093</v>
      </c>
      <c r="D1390" t="s">
        <v>135</v>
      </c>
      <c r="E1390">
        <v>340</v>
      </c>
      <c r="F1390" t="s">
        <v>75</v>
      </c>
      <c r="G1390" t="s">
        <v>80</v>
      </c>
      <c r="H1390">
        <v>21</v>
      </c>
      <c r="I1390">
        <v>0.53443214061031252</v>
      </c>
      <c r="J1390">
        <v>0.1012406481964041</v>
      </c>
      <c r="K1390">
        <v>-4.057804519820838E-2</v>
      </c>
      <c r="L1390">
        <v>1.309636917346475</v>
      </c>
    </row>
    <row r="1391" spans="1:12">
      <c r="A1391" t="s">
        <v>317</v>
      </c>
      <c r="B1391" t="s">
        <v>295</v>
      </c>
      <c r="C1391">
        <v>48093</v>
      </c>
      <c r="D1391" t="s">
        <v>135</v>
      </c>
      <c r="E1391">
        <v>340</v>
      </c>
      <c r="F1391" t="s">
        <v>75</v>
      </c>
      <c r="G1391" t="s">
        <v>81</v>
      </c>
      <c r="H1391">
        <v>21</v>
      </c>
      <c r="I1391">
        <v>0.41793780794298968</v>
      </c>
      <c r="J1391">
        <v>7.7339006773496019E-2</v>
      </c>
      <c r="K1391">
        <v>-2.9626460758395881E-2</v>
      </c>
      <c r="L1391">
        <v>1.0625612956853321</v>
      </c>
    </row>
    <row r="1392" spans="1:12">
      <c r="A1392" t="s">
        <v>317</v>
      </c>
      <c r="B1392" t="s">
        <v>295</v>
      </c>
      <c r="C1392">
        <v>48093</v>
      </c>
      <c r="D1392" t="s">
        <v>135</v>
      </c>
      <c r="E1392">
        <v>340</v>
      </c>
      <c r="F1392" t="s">
        <v>75</v>
      </c>
      <c r="G1392" t="s">
        <v>82</v>
      </c>
      <c r="H1392">
        <v>46</v>
      </c>
      <c r="I1392">
        <v>8.7733162047061358E-2</v>
      </c>
      <c r="J1392">
        <v>2.3484997099803111E-2</v>
      </c>
      <c r="K1392">
        <v>-7.574239380034746E-2</v>
      </c>
      <c r="L1392">
        <v>0.63740404224125591</v>
      </c>
    </row>
    <row r="1393" spans="1:12">
      <c r="A1393" t="s">
        <v>317</v>
      </c>
      <c r="B1393" t="s">
        <v>295</v>
      </c>
      <c r="C1393">
        <v>48093</v>
      </c>
      <c r="D1393" t="s">
        <v>135</v>
      </c>
      <c r="E1393">
        <v>340</v>
      </c>
      <c r="F1393" t="s">
        <v>75</v>
      </c>
      <c r="G1393" t="s">
        <v>83</v>
      </c>
      <c r="H1393">
        <v>46</v>
      </c>
      <c r="I1393">
        <v>0.1187948646144896</v>
      </c>
      <c r="J1393">
        <v>2.7705872937040112E-2</v>
      </c>
      <c r="K1393">
        <v>-1.763005217150089E-2</v>
      </c>
      <c r="L1393">
        <v>0.81810803382610298</v>
      </c>
    </row>
    <row r="1394" spans="1:12">
      <c r="A1394" t="s">
        <v>317</v>
      </c>
      <c r="B1394" t="s">
        <v>356</v>
      </c>
      <c r="C1394">
        <v>48095</v>
      </c>
      <c r="D1394" t="s">
        <v>135</v>
      </c>
      <c r="E1394">
        <v>340</v>
      </c>
      <c r="F1394" t="s">
        <v>75</v>
      </c>
      <c r="G1394" t="s">
        <v>76</v>
      </c>
      <c r="H1394">
        <v>1435</v>
      </c>
      <c r="I1394">
        <v>0.47515323406453491</v>
      </c>
      <c r="J1394">
        <v>9.4865223996307459E-3</v>
      </c>
      <c r="K1394">
        <v>-0.1902425041602343</v>
      </c>
      <c r="L1394">
        <v>1.8254571900160479</v>
      </c>
    </row>
    <row r="1395" spans="1:12">
      <c r="A1395" t="s">
        <v>317</v>
      </c>
      <c r="B1395" t="s">
        <v>356</v>
      </c>
      <c r="C1395">
        <v>48095</v>
      </c>
      <c r="D1395" t="s">
        <v>135</v>
      </c>
      <c r="E1395">
        <v>340</v>
      </c>
      <c r="F1395" t="s">
        <v>75</v>
      </c>
      <c r="G1395" t="s">
        <v>77</v>
      </c>
      <c r="H1395">
        <v>1435</v>
      </c>
      <c r="I1395">
        <v>0.43637431503937918</v>
      </c>
      <c r="J1395">
        <v>8.7798990194098651E-3</v>
      </c>
      <c r="K1395">
        <v>-0.38717878834324748</v>
      </c>
      <c r="L1395">
        <v>1.363077476333431</v>
      </c>
    </row>
    <row r="1396" spans="1:12">
      <c r="A1396" t="s">
        <v>317</v>
      </c>
      <c r="B1396" t="s">
        <v>356</v>
      </c>
      <c r="C1396">
        <v>48095</v>
      </c>
      <c r="D1396" t="s">
        <v>135</v>
      </c>
      <c r="E1396">
        <v>340</v>
      </c>
      <c r="F1396" t="s">
        <v>75</v>
      </c>
      <c r="G1396" t="s">
        <v>78</v>
      </c>
      <c r="H1396">
        <v>184</v>
      </c>
      <c r="I1396">
        <v>7.9420718087333378E-2</v>
      </c>
      <c r="J1396">
        <v>1.7191234417310169E-2</v>
      </c>
      <c r="K1396">
        <v>-0.1360728987758289</v>
      </c>
      <c r="L1396">
        <v>0.99229792456858001</v>
      </c>
    </row>
    <row r="1397" spans="1:12">
      <c r="A1397" t="s">
        <v>317</v>
      </c>
      <c r="B1397" t="s">
        <v>356</v>
      </c>
      <c r="C1397">
        <v>48095</v>
      </c>
      <c r="D1397" t="s">
        <v>135</v>
      </c>
      <c r="E1397">
        <v>340</v>
      </c>
      <c r="F1397" t="s">
        <v>75</v>
      </c>
      <c r="G1397" t="s">
        <v>79</v>
      </c>
      <c r="H1397">
        <v>184</v>
      </c>
      <c r="I1397">
        <v>8.7045523483136863E-2</v>
      </c>
      <c r="J1397">
        <v>1.170784097608512E-2</v>
      </c>
      <c r="K1397">
        <v>-5.130238325380343E-2</v>
      </c>
      <c r="L1397">
        <v>0.71989620412823307</v>
      </c>
    </row>
    <row r="1398" spans="1:12">
      <c r="A1398" t="s">
        <v>317</v>
      </c>
      <c r="B1398" t="s">
        <v>356</v>
      </c>
      <c r="C1398">
        <v>48095</v>
      </c>
      <c r="D1398" t="s">
        <v>135</v>
      </c>
      <c r="E1398">
        <v>340</v>
      </c>
      <c r="F1398" t="s">
        <v>75</v>
      </c>
      <c r="G1398" t="s">
        <v>80</v>
      </c>
      <c r="H1398">
        <v>1435</v>
      </c>
      <c r="I1398">
        <v>0.108802020101159</v>
      </c>
      <c r="J1398">
        <v>3.4406358838950019E-3</v>
      </c>
      <c r="K1398">
        <v>-0.19054771270986559</v>
      </c>
      <c r="L1398">
        <v>0.71108499169660166</v>
      </c>
    </row>
    <row r="1399" spans="1:12">
      <c r="A1399" t="s">
        <v>317</v>
      </c>
      <c r="B1399" t="s">
        <v>356</v>
      </c>
      <c r="C1399">
        <v>48095</v>
      </c>
      <c r="D1399" t="s">
        <v>135</v>
      </c>
      <c r="E1399">
        <v>340</v>
      </c>
      <c r="F1399" t="s">
        <v>75</v>
      </c>
      <c r="G1399" t="s">
        <v>81</v>
      </c>
      <c r="H1399">
        <v>1435</v>
      </c>
      <c r="I1399">
        <v>9.7871065420842562E-2</v>
      </c>
      <c r="J1399">
        <v>3.3834058844481661E-3</v>
      </c>
      <c r="K1399">
        <v>-0.20388551559696089</v>
      </c>
      <c r="L1399">
        <v>0.62795727324088857</v>
      </c>
    </row>
    <row r="1400" spans="1:12">
      <c r="A1400" t="s">
        <v>317</v>
      </c>
      <c r="B1400" t="s">
        <v>356</v>
      </c>
      <c r="C1400">
        <v>48095</v>
      </c>
      <c r="D1400" t="s">
        <v>135</v>
      </c>
      <c r="E1400">
        <v>340</v>
      </c>
      <c r="F1400" t="s">
        <v>75</v>
      </c>
      <c r="G1400" t="s">
        <v>82</v>
      </c>
      <c r="H1400">
        <v>184</v>
      </c>
      <c r="I1400">
        <v>4.4181048130009851E-2</v>
      </c>
      <c r="J1400">
        <v>8.7325001593582322E-3</v>
      </c>
      <c r="K1400">
        <v>-5.5140337024627423E-2</v>
      </c>
      <c r="L1400">
        <v>0.78761132010740531</v>
      </c>
    </row>
    <row r="1401" spans="1:12">
      <c r="A1401" t="s">
        <v>317</v>
      </c>
      <c r="B1401" t="s">
        <v>356</v>
      </c>
      <c r="C1401">
        <v>48095</v>
      </c>
      <c r="D1401" t="s">
        <v>135</v>
      </c>
      <c r="E1401">
        <v>340</v>
      </c>
      <c r="F1401" t="s">
        <v>75</v>
      </c>
      <c r="G1401" t="s">
        <v>83</v>
      </c>
      <c r="H1401">
        <v>184</v>
      </c>
      <c r="I1401">
        <v>6.9183022148688281E-2</v>
      </c>
      <c r="J1401">
        <v>1.0556599373353801E-2</v>
      </c>
      <c r="K1401">
        <v>-4.8299567193569252E-2</v>
      </c>
      <c r="L1401">
        <v>0.82599200084515145</v>
      </c>
    </row>
    <row r="1402" spans="1:12">
      <c r="A1402" t="s">
        <v>317</v>
      </c>
      <c r="B1402" t="s">
        <v>357</v>
      </c>
      <c r="C1402">
        <v>48097</v>
      </c>
      <c r="D1402" t="s">
        <v>135</v>
      </c>
      <c r="E1402">
        <v>340</v>
      </c>
      <c r="F1402" t="s">
        <v>75</v>
      </c>
      <c r="G1402" t="s">
        <v>76</v>
      </c>
      <c r="H1402">
        <v>21</v>
      </c>
      <c r="I1402">
        <v>0.94802300431180508</v>
      </c>
      <c r="J1402">
        <v>0.15836772729439491</v>
      </c>
      <c r="K1402">
        <v>-3.1845050118976051E-2</v>
      </c>
      <c r="L1402">
        <v>2.2924388333402139</v>
      </c>
    </row>
    <row r="1403" spans="1:12">
      <c r="A1403" t="s">
        <v>317</v>
      </c>
      <c r="B1403" t="s">
        <v>357</v>
      </c>
      <c r="C1403">
        <v>48097</v>
      </c>
      <c r="D1403" t="s">
        <v>135</v>
      </c>
      <c r="E1403">
        <v>340</v>
      </c>
      <c r="F1403" t="s">
        <v>75</v>
      </c>
      <c r="G1403" t="s">
        <v>77</v>
      </c>
      <c r="H1403">
        <v>21</v>
      </c>
      <c r="I1403">
        <v>0.8359769053009638</v>
      </c>
      <c r="J1403">
        <v>0.14667710078413379</v>
      </c>
      <c r="K1403">
        <v>-5.5322941445729967E-2</v>
      </c>
      <c r="L1403">
        <v>1.9120315065875191</v>
      </c>
    </row>
    <row r="1404" spans="1:12">
      <c r="A1404" t="s">
        <v>317</v>
      </c>
      <c r="B1404" t="s">
        <v>357</v>
      </c>
      <c r="C1404">
        <v>48097</v>
      </c>
      <c r="D1404" t="s">
        <v>135</v>
      </c>
      <c r="E1404">
        <v>340</v>
      </c>
      <c r="F1404" t="s">
        <v>75</v>
      </c>
      <c r="G1404" t="s">
        <v>78</v>
      </c>
      <c r="H1404">
        <v>73</v>
      </c>
      <c r="I1404">
        <v>0.21435146829421009</v>
      </c>
      <c r="J1404">
        <v>4.6945352426723097E-2</v>
      </c>
      <c r="K1404">
        <v>-0.17509642863825309</v>
      </c>
      <c r="L1404">
        <v>1.3249632268720579</v>
      </c>
    </row>
    <row r="1405" spans="1:12">
      <c r="A1405" t="s">
        <v>317</v>
      </c>
      <c r="B1405" t="s">
        <v>357</v>
      </c>
      <c r="C1405">
        <v>48097</v>
      </c>
      <c r="D1405" t="s">
        <v>135</v>
      </c>
      <c r="E1405">
        <v>340</v>
      </c>
      <c r="F1405" t="s">
        <v>75</v>
      </c>
      <c r="G1405" t="s">
        <v>79</v>
      </c>
      <c r="H1405">
        <v>73</v>
      </c>
      <c r="I1405">
        <v>0.30165223308892031</v>
      </c>
      <c r="J1405">
        <v>4.2672149524136643E-2</v>
      </c>
      <c r="K1405">
        <v>-2.252864148413488E-2</v>
      </c>
      <c r="L1405">
        <v>1.322899562625778</v>
      </c>
    </row>
    <row r="1406" spans="1:12">
      <c r="A1406" t="s">
        <v>317</v>
      </c>
      <c r="B1406" t="s">
        <v>357</v>
      </c>
      <c r="C1406">
        <v>48097</v>
      </c>
      <c r="D1406" t="s">
        <v>135</v>
      </c>
      <c r="E1406">
        <v>340</v>
      </c>
      <c r="F1406" t="s">
        <v>75</v>
      </c>
      <c r="G1406" t="s">
        <v>80</v>
      </c>
      <c r="H1406">
        <v>21</v>
      </c>
      <c r="I1406">
        <v>0.53443214061031252</v>
      </c>
      <c r="J1406">
        <v>0.1012406481964041</v>
      </c>
      <c r="K1406">
        <v>-4.057804519820838E-2</v>
      </c>
      <c r="L1406">
        <v>1.309636917346475</v>
      </c>
    </row>
    <row r="1407" spans="1:12">
      <c r="A1407" t="s">
        <v>317</v>
      </c>
      <c r="B1407" t="s">
        <v>357</v>
      </c>
      <c r="C1407">
        <v>48097</v>
      </c>
      <c r="D1407" t="s">
        <v>135</v>
      </c>
      <c r="E1407">
        <v>340</v>
      </c>
      <c r="F1407" t="s">
        <v>75</v>
      </c>
      <c r="G1407" t="s">
        <v>81</v>
      </c>
      <c r="H1407">
        <v>21</v>
      </c>
      <c r="I1407">
        <v>0.41793780794298968</v>
      </c>
      <c r="J1407">
        <v>7.7339006773496019E-2</v>
      </c>
      <c r="K1407">
        <v>-2.9626460758395881E-2</v>
      </c>
      <c r="L1407">
        <v>1.0625612956853321</v>
      </c>
    </row>
    <row r="1408" spans="1:12">
      <c r="A1408" t="s">
        <v>317</v>
      </c>
      <c r="B1408" t="s">
        <v>357</v>
      </c>
      <c r="C1408">
        <v>48097</v>
      </c>
      <c r="D1408" t="s">
        <v>135</v>
      </c>
      <c r="E1408">
        <v>340</v>
      </c>
      <c r="F1408" t="s">
        <v>75</v>
      </c>
      <c r="G1408" t="s">
        <v>82</v>
      </c>
      <c r="H1408">
        <v>73</v>
      </c>
      <c r="I1408">
        <v>9.0243046843350758E-2</v>
      </c>
      <c r="J1408">
        <v>2.3822899930995359E-2</v>
      </c>
      <c r="K1408">
        <v>-7.3061392290433319E-2</v>
      </c>
      <c r="L1408">
        <v>0.93117422094947044</v>
      </c>
    </row>
    <row r="1409" spans="1:12">
      <c r="A1409" t="s">
        <v>317</v>
      </c>
      <c r="B1409" t="s">
        <v>357</v>
      </c>
      <c r="C1409">
        <v>48097</v>
      </c>
      <c r="D1409" t="s">
        <v>135</v>
      </c>
      <c r="E1409">
        <v>340</v>
      </c>
      <c r="F1409" t="s">
        <v>75</v>
      </c>
      <c r="G1409" t="s">
        <v>83</v>
      </c>
      <c r="H1409">
        <v>73</v>
      </c>
      <c r="I1409">
        <v>0.19154101367430709</v>
      </c>
      <c r="J1409">
        <v>3.1068339924675718E-2</v>
      </c>
      <c r="K1409">
        <v>-2.252864148413488E-2</v>
      </c>
      <c r="L1409">
        <v>1.1060611481066449</v>
      </c>
    </row>
    <row r="1410" spans="1:12">
      <c r="A1410" t="s">
        <v>317</v>
      </c>
      <c r="B1410" t="s">
        <v>358</v>
      </c>
      <c r="C1410">
        <v>48099</v>
      </c>
      <c r="D1410" t="s">
        <v>135</v>
      </c>
      <c r="E1410">
        <v>340</v>
      </c>
      <c r="F1410" t="s">
        <v>75</v>
      </c>
      <c r="G1410" t="s">
        <v>76</v>
      </c>
      <c r="H1410">
        <v>21</v>
      </c>
      <c r="I1410">
        <v>0.94802300431180508</v>
      </c>
      <c r="J1410">
        <v>0.15836772729439491</v>
      </c>
      <c r="K1410">
        <v>-3.1845050118976051E-2</v>
      </c>
      <c r="L1410">
        <v>2.2924388333402139</v>
      </c>
    </row>
    <row r="1411" spans="1:12">
      <c r="A1411" t="s">
        <v>317</v>
      </c>
      <c r="B1411" t="s">
        <v>358</v>
      </c>
      <c r="C1411">
        <v>48099</v>
      </c>
      <c r="D1411" t="s">
        <v>135</v>
      </c>
      <c r="E1411">
        <v>340</v>
      </c>
      <c r="F1411" t="s">
        <v>75</v>
      </c>
      <c r="G1411" t="s">
        <v>77</v>
      </c>
      <c r="H1411">
        <v>21</v>
      </c>
      <c r="I1411">
        <v>0.8359769053009638</v>
      </c>
      <c r="J1411">
        <v>0.14667710078413379</v>
      </c>
      <c r="K1411">
        <v>-5.5322941445729967E-2</v>
      </c>
      <c r="L1411">
        <v>1.9120315065875191</v>
      </c>
    </row>
    <row r="1412" spans="1:12">
      <c r="A1412" t="s">
        <v>317</v>
      </c>
      <c r="B1412" t="s">
        <v>358</v>
      </c>
      <c r="C1412">
        <v>48099</v>
      </c>
      <c r="D1412" t="s">
        <v>135</v>
      </c>
      <c r="E1412">
        <v>340</v>
      </c>
      <c r="F1412" t="s">
        <v>75</v>
      </c>
      <c r="G1412" t="s">
        <v>78</v>
      </c>
      <c r="H1412">
        <v>73</v>
      </c>
      <c r="I1412">
        <v>0.21435146829421009</v>
      </c>
      <c r="J1412">
        <v>4.6945352426723097E-2</v>
      </c>
      <c r="K1412">
        <v>-0.17509642863825309</v>
      </c>
      <c r="L1412">
        <v>1.3249632268720579</v>
      </c>
    </row>
    <row r="1413" spans="1:12">
      <c r="A1413" t="s">
        <v>317</v>
      </c>
      <c r="B1413" t="s">
        <v>358</v>
      </c>
      <c r="C1413">
        <v>48099</v>
      </c>
      <c r="D1413" t="s">
        <v>135</v>
      </c>
      <c r="E1413">
        <v>340</v>
      </c>
      <c r="F1413" t="s">
        <v>75</v>
      </c>
      <c r="G1413" t="s">
        <v>79</v>
      </c>
      <c r="H1413">
        <v>73</v>
      </c>
      <c r="I1413">
        <v>0.30165223308892031</v>
      </c>
      <c r="J1413">
        <v>4.2672149524136643E-2</v>
      </c>
      <c r="K1413">
        <v>-2.252864148413488E-2</v>
      </c>
      <c r="L1413">
        <v>1.322899562625778</v>
      </c>
    </row>
    <row r="1414" spans="1:12">
      <c r="A1414" t="s">
        <v>317</v>
      </c>
      <c r="B1414" t="s">
        <v>358</v>
      </c>
      <c r="C1414">
        <v>48099</v>
      </c>
      <c r="D1414" t="s">
        <v>135</v>
      </c>
      <c r="E1414">
        <v>340</v>
      </c>
      <c r="F1414" t="s">
        <v>75</v>
      </c>
      <c r="G1414" t="s">
        <v>80</v>
      </c>
      <c r="H1414">
        <v>21</v>
      </c>
      <c r="I1414">
        <v>0.53443214061031252</v>
      </c>
      <c r="J1414">
        <v>0.1012406481964041</v>
      </c>
      <c r="K1414">
        <v>-4.057804519820838E-2</v>
      </c>
      <c r="L1414">
        <v>1.309636917346475</v>
      </c>
    </row>
    <row r="1415" spans="1:12">
      <c r="A1415" t="s">
        <v>317</v>
      </c>
      <c r="B1415" t="s">
        <v>358</v>
      </c>
      <c r="C1415">
        <v>48099</v>
      </c>
      <c r="D1415" t="s">
        <v>135</v>
      </c>
      <c r="E1415">
        <v>340</v>
      </c>
      <c r="F1415" t="s">
        <v>75</v>
      </c>
      <c r="G1415" t="s">
        <v>81</v>
      </c>
      <c r="H1415">
        <v>21</v>
      </c>
      <c r="I1415">
        <v>0.41793780794298968</v>
      </c>
      <c r="J1415">
        <v>7.7339006773496019E-2</v>
      </c>
      <c r="K1415">
        <v>-2.9626460758395881E-2</v>
      </c>
      <c r="L1415">
        <v>1.0625612956853321</v>
      </c>
    </row>
    <row r="1416" spans="1:12">
      <c r="A1416" t="s">
        <v>317</v>
      </c>
      <c r="B1416" t="s">
        <v>358</v>
      </c>
      <c r="C1416">
        <v>48099</v>
      </c>
      <c r="D1416" t="s">
        <v>135</v>
      </c>
      <c r="E1416">
        <v>340</v>
      </c>
      <c r="F1416" t="s">
        <v>75</v>
      </c>
      <c r="G1416" t="s">
        <v>82</v>
      </c>
      <c r="H1416">
        <v>73</v>
      </c>
      <c r="I1416">
        <v>9.0243046843350758E-2</v>
      </c>
      <c r="J1416">
        <v>2.3822899930995359E-2</v>
      </c>
      <c r="K1416">
        <v>-7.3061392290433319E-2</v>
      </c>
      <c r="L1416">
        <v>0.93117422094947044</v>
      </c>
    </row>
    <row r="1417" spans="1:12">
      <c r="A1417" t="s">
        <v>317</v>
      </c>
      <c r="B1417" t="s">
        <v>358</v>
      </c>
      <c r="C1417">
        <v>48099</v>
      </c>
      <c r="D1417" t="s">
        <v>135</v>
      </c>
      <c r="E1417">
        <v>340</v>
      </c>
      <c r="F1417" t="s">
        <v>75</v>
      </c>
      <c r="G1417" t="s">
        <v>83</v>
      </c>
      <c r="H1417">
        <v>73</v>
      </c>
      <c r="I1417">
        <v>0.19154101367430709</v>
      </c>
      <c r="J1417">
        <v>3.1068339924675718E-2</v>
      </c>
      <c r="K1417">
        <v>-2.252864148413488E-2</v>
      </c>
      <c r="L1417">
        <v>1.1060611481066449</v>
      </c>
    </row>
    <row r="1418" spans="1:12">
      <c r="A1418" t="s">
        <v>317</v>
      </c>
      <c r="B1418" t="s">
        <v>359</v>
      </c>
      <c r="C1418">
        <v>48101</v>
      </c>
      <c r="D1418" t="s">
        <v>135</v>
      </c>
      <c r="E1418">
        <v>340</v>
      </c>
      <c r="F1418" t="s">
        <v>75</v>
      </c>
      <c r="G1418" t="s">
        <v>76</v>
      </c>
      <c r="H1418">
        <v>109</v>
      </c>
      <c r="I1418">
        <v>0.68017305855434351</v>
      </c>
      <c r="J1418">
        <v>4.186997447758297E-2</v>
      </c>
      <c r="K1418">
        <v>-5.4778050759931099E-2</v>
      </c>
      <c r="L1418">
        <v>1.747805941921162</v>
      </c>
    </row>
    <row r="1419" spans="1:12">
      <c r="A1419" t="s">
        <v>317</v>
      </c>
      <c r="B1419" t="s">
        <v>359</v>
      </c>
      <c r="C1419">
        <v>48101</v>
      </c>
      <c r="D1419" t="s">
        <v>135</v>
      </c>
      <c r="E1419">
        <v>340</v>
      </c>
      <c r="F1419" t="s">
        <v>75</v>
      </c>
      <c r="G1419" t="s">
        <v>77</v>
      </c>
      <c r="H1419">
        <v>109</v>
      </c>
      <c r="I1419">
        <v>0.61474094061801765</v>
      </c>
      <c r="J1419">
        <v>3.475715239711185E-2</v>
      </c>
      <c r="K1419">
        <v>-0.1591317821196144</v>
      </c>
      <c r="L1419">
        <v>1.363077476333431</v>
      </c>
    </row>
    <row r="1420" spans="1:12">
      <c r="A1420" t="s">
        <v>317</v>
      </c>
      <c r="B1420" t="s">
        <v>359</v>
      </c>
      <c r="C1420">
        <v>48101</v>
      </c>
      <c r="D1420" t="s">
        <v>135</v>
      </c>
      <c r="E1420">
        <v>340</v>
      </c>
      <c r="F1420" t="s">
        <v>75</v>
      </c>
      <c r="G1420" t="s">
        <v>78</v>
      </c>
      <c r="H1420">
        <v>185</v>
      </c>
      <c r="I1420">
        <v>0.2305984939235215</v>
      </c>
      <c r="J1420">
        <v>2.1160271141055759E-2</v>
      </c>
      <c r="K1420">
        <v>-0.13451939070824809</v>
      </c>
      <c r="L1420">
        <v>0.90731427768554318</v>
      </c>
    </row>
    <row r="1421" spans="1:12">
      <c r="A1421" t="s">
        <v>317</v>
      </c>
      <c r="B1421" t="s">
        <v>359</v>
      </c>
      <c r="C1421">
        <v>48101</v>
      </c>
      <c r="D1421" t="s">
        <v>135</v>
      </c>
      <c r="E1421">
        <v>340</v>
      </c>
      <c r="F1421" t="s">
        <v>75</v>
      </c>
      <c r="G1421" t="s">
        <v>79</v>
      </c>
      <c r="H1421">
        <v>185</v>
      </c>
      <c r="I1421">
        <v>0.13404867208683999</v>
      </c>
      <c r="J1421">
        <v>1.0662750040411249E-2</v>
      </c>
      <c r="K1421">
        <v>-5.7302669641849387E-2</v>
      </c>
      <c r="L1421">
        <v>0.56105632483756385</v>
      </c>
    </row>
    <row r="1422" spans="1:12">
      <c r="A1422" t="s">
        <v>317</v>
      </c>
      <c r="B1422" t="s">
        <v>359</v>
      </c>
      <c r="C1422">
        <v>48101</v>
      </c>
      <c r="D1422" t="s">
        <v>135</v>
      </c>
      <c r="E1422">
        <v>340</v>
      </c>
      <c r="F1422" t="s">
        <v>75</v>
      </c>
      <c r="G1422" t="s">
        <v>80</v>
      </c>
      <c r="H1422">
        <v>109</v>
      </c>
      <c r="I1422">
        <v>3.7164607323378188E-2</v>
      </c>
      <c r="J1422">
        <v>3.7760620908095172E-3</v>
      </c>
      <c r="K1422">
        <v>-5.4778050759931099E-2</v>
      </c>
      <c r="L1422">
        <v>0.19815860550086489</v>
      </c>
    </row>
    <row r="1423" spans="1:12">
      <c r="A1423" t="s">
        <v>317</v>
      </c>
      <c r="B1423" t="s">
        <v>359</v>
      </c>
      <c r="C1423">
        <v>48101</v>
      </c>
      <c r="D1423" t="s">
        <v>135</v>
      </c>
      <c r="E1423">
        <v>340</v>
      </c>
      <c r="F1423" t="s">
        <v>75</v>
      </c>
      <c r="G1423" t="s">
        <v>81</v>
      </c>
      <c r="H1423">
        <v>109</v>
      </c>
      <c r="I1423">
        <v>1.0212300295793319E-2</v>
      </c>
      <c r="J1423">
        <v>5.1059306199511259E-3</v>
      </c>
      <c r="K1423">
        <v>-5.7852841293016377E-2</v>
      </c>
      <c r="L1423">
        <v>0.18439375807437591</v>
      </c>
    </row>
    <row r="1424" spans="1:12">
      <c r="A1424" t="s">
        <v>317</v>
      </c>
      <c r="B1424" t="s">
        <v>359</v>
      </c>
      <c r="C1424">
        <v>48101</v>
      </c>
      <c r="D1424" t="s">
        <v>135</v>
      </c>
      <c r="E1424">
        <v>340</v>
      </c>
      <c r="F1424" t="s">
        <v>75</v>
      </c>
      <c r="G1424" t="s">
        <v>82</v>
      </c>
      <c r="H1424">
        <v>185</v>
      </c>
      <c r="I1424">
        <v>5.7525967681972157E-2</v>
      </c>
      <c r="J1424">
        <v>7.192267760225619E-3</v>
      </c>
      <c r="K1424">
        <v>-8.3013447763855802E-2</v>
      </c>
      <c r="L1424">
        <v>0.38332626893600608</v>
      </c>
    </row>
    <row r="1425" spans="1:12">
      <c r="A1425" t="s">
        <v>317</v>
      </c>
      <c r="B1425" t="s">
        <v>359</v>
      </c>
      <c r="C1425">
        <v>48101</v>
      </c>
      <c r="D1425" t="s">
        <v>135</v>
      </c>
      <c r="E1425">
        <v>340</v>
      </c>
      <c r="F1425" t="s">
        <v>75</v>
      </c>
      <c r="G1425" t="s">
        <v>83</v>
      </c>
      <c r="H1425">
        <v>185</v>
      </c>
      <c r="I1425">
        <v>0.1082777740907179</v>
      </c>
      <c r="J1425">
        <v>9.1963558503542642E-3</v>
      </c>
      <c r="K1425">
        <v>-4.1181914087591927E-2</v>
      </c>
      <c r="L1425">
        <v>0.46070933615846421</v>
      </c>
    </row>
    <row r="1426" spans="1:12">
      <c r="A1426" t="s">
        <v>317</v>
      </c>
      <c r="B1426" t="s">
        <v>360</v>
      </c>
      <c r="C1426">
        <v>48103</v>
      </c>
      <c r="D1426" t="s">
        <v>135</v>
      </c>
      <c r="E1426">
        <v>340</v>
      </c>
      <c r="F1426" t="s">
        <v>75</v>
      </c>
      <c r="G1426" t="s">
        <v>76</v>
      </c>
      <c r="H1426">
        <v>389</v>
      </c>
      <c r="I1426">
        <v>0.18249610322361531</v>
      </c>
      <c r="J1426">
        <v>1.528289232308748E-2</v>
      </c>
      <c r="K1426">
        <v>-0.38834029335448411</v>
      </c>
      <c r="L1426">
        <v>1.5795555478227199</v>
      </c>
    </row>
    <row r="1427" spans="1:12">
      <c r="A1427" t="s">
        <v>317</v>
      </c>
      <c r="B1427" t="s">
        <v>360</v>
      </c>
      <c r="C1427">
        <v>48103</v>
      </c>
      <c r="D1427" t="s">
        <v>135</v>
      </c>
      <c r="E1427">
        <v>340</v>
      </c>
      <c r="F1427" t="s">
        <v>75</v>
      </c>
      <c r="G1427" t="s">
        <v>77</v>
      </c>
      <c r="H1427">
        <v>389</v>
      </c>
      <c r="I1427">
        <v>0.16778025528947671</v>
      </c>
      <c r="J1427">
        <v>1.3877141753563081E-2</v>
      </c>
      <c r="K1427">
        <v>-0.27656156142600252</v>
      </c>
      <c r="L1427">
        <v>1.159131045704781</v>
      </c>
    </row>
    <row r="1428" spans="1:12">
      <c r="A1428" t="s">
        <v>317</v>
      </c>
      <c r="B1428" t="s">
        <v>360</v>
      </c>
      <c r="C1428">
        <v>48103</v>
      </c>
      <c r="D1428" t="s">
        <v>135</v>
      </c>
      <c r="E1428">
        <v>340</v>
      </c>
      <c r="F1428" t="s">
        <v>75</v>
      </c>
      <c r="G1428" t="s">
        <v>78</v>
      </c>
      <c r="H1428">
        <v>138</v>
      </c>
      <c r="I1428">
        <v>0.2150929189247244</v>
      </c>
      <c r="J1428">
        <v>1.415189390304542E-2</v>
      </c>
      <c r="K1428">
        <v>-7.7997220264367007E-2</v>
      </c>
      <c r="L1428">
        <v>0.8961657518443531</v>
      </c>
    </row>
    <row r="1429" spans="1:12">
      <c r="A1429" t="s">
        <v>317</v>
      </c>
      <c r="B1429" t="s">
        <v>360</v>
      </c>
      <c r="C1429">
        <v>48103</v>
      </c>
      <c r="D1429" t="s">
        <v>135</v>
      </c>
      <c r="E1429">
        <v>340</v>
      </c>
      <c r="F1429" t="s">
        <v>75</v>
      </c>
      <c r="G1429" t="s">
        <v>79</v>
      </c>
      <c r="H1429">
        <v>138</v>
      </c>
      <c r="I1429">
        <v>0.2270458007287236</v>
      </c>
      <c r="J1429">
        <v>1.7912687951725861E-2</v>
      </c>
      <c r="K1429">
        <v>-7.5549597369242355E-2</v>
      </c>
      <c r="L1429">
        <v>1.294292044465982</v>
      </c>
    </row>
    <row r="1430" spans="1:12">
      <c r="A1430" t="s">
        <v>317</v>
      </c>
      <c r="B1430" t="s">
        <v>360</v>
      </c>
      <c r="C1430">
        <v>48103</v>
      </c>
      <c r="D1430" t="s">
        <v>135</v>
      </c>
      <c r="E1430">
        <v>340</v>
      </c>
      <c r="F1430" t="s">
        <v>75</v>
      </c>
      <c r="G1430" t="s">
        <v>80</v>
      </c>
      <c r="H1430">
        <v>389</v>
      </c>
      <c r="I1430">
        <v>3.6550937133705753E-2</v>
      </c>
      <c r="J1430">
        <v>4.6466342234407496E-3</v>
      </c>
      <c r="K1430">
        <v>-0.38349835718777991</v>
      </c>
      <c r="L1430">
        <v>0.46474121273872232</v>
      </c>
    </row>
    <row r="1431" spans="1:12">
      <c r="A1431" t="s">
        <v>317</v>
      </c>
      <c r="B1431" t="s">
        <v>360</v>
      </c>
      <c r="C1431">
        <v>48103</v>
      </c>
      <c r="D1431" t="s">
        <v>135</v>
      </c>
      <c r="E1431">
        <v>340</v>
      </c>
      <c r="F1431" t="s">
        <v>75</v>
      </c>
      <c r="G1431" t="s">
        <v>81</v>
      </c>
      <c r="H1431">
        <v>389</v>
      </c>
      <c r="I1431">
        <v>3.26141372584813E-2</v>
      </c>
      <c r="J1431">
        <v>3.751973761786155E-3</v>
      </c>
      <c r="K1431">
        <v>-0.232728300525717</v>
      </c>
      <c r="L1431">
        <v>0.3343421674608642</v>
      </c>
    </row>
    <row r="1432" spans="1:12">
      <c r="A1432" t="s">
        <v>317</v>
      </c>
      <c r="B1432" t="s">
        <v>360</v>
      </c>
      <c r="C1432">
        <v>48103</v>
      </c>
      <c r="D1432" t="s">
        <v>135</v>
      </c>
      <c r="E1432">
        <v>340</v>
      </c>
      <c r="F1432" t="s">
        <v>75</v>
      </c>
      <c r="G1432" t="s">
        <v>82</v>
      </c>
      <c r="H1432">
        <v>138</v>
      </c>
      <c r="I1432">
        <v>0.17101860917422421</v>
      </c>
      <c r="J1432">
        <v>1.104373058395155E-2</v>
      </c>
      <c r="K1432">
        <v>-8.1734077718618597E-2</v>
      </c>
      <c r="L1432">
        <v>0.63390161588272287</v>
      </c>
    </row>
    <row r="1433" spans="1:12">
      <c r="A1433" t="s">
        <v>317</v>
      </c>
      <c r="B1433" t="s">
        <v>360</v>
      </c>
      <c r="C1433">
        <v>48103</v>
      </c>
      <c r="D1433" t="s">
        <v>135</v>
      </c>
      <c r="E1433">
        <v>340</v>
      </c>
      <c r="F1433" t="s">
        <v>75</v>
      </c>
      <c r="G1433" t="s">
        <v>83</v>
      </c>
      <c r="H1433">
        <v>138</v>
      </c>
      <c r="I1433">
        <v>0.19880848662460349</v>
      </c>
      <c r="J1433">
        <v>1.377696958095939E-2</v>
      </c>
      <c r="K1433">
        <v>-7.5549597369242355E-2</v>
      </c>
      <c r="L1433">
        <v>0.76809931415477795</v>
      </c>
    </row>
    <row r="1434" spans="1:12">
      <c r="A1434" t="s">
        <v>317</v>
      </c>
      <c r="B1434" t="s">
        <v>307</v>
      </c>
      <c r="C1434">
        <v>48105</v>
      </c>
      <c r="D1434" t="s">
        <v>135</v>
      </c>
      <c r="E1434">
        <v>340</v>
      </c>
      <c r="F1434" t="s">
        <v>75</v>
      </c>
      <c r="G1434" t="s">
        <v>76</v>
      </c>
      <c r="H1434">
        <v>20</v>
      </c>
      <c r="I1434">
        <v>1.43132266567419</v>
      </c>
      <c r="J1434">
        <v>0.13686405506522109</v>
      </c>
      <c r="K1434">
        <v>-6.0619013430026989E-3</v>
      </c>
      <c r="L1434">
        <v>1.8523702674220339</v>
      </c>
    </row>
    <row r="1435" spans="1:12">
      <c r="A1435" t="s">
        <v>317</v>
      </c>
      <c r="B1435" t="s">
        <v>307</v>
      </c>
      <c r="C1435">
        <v>48105</v>
      </c>
      <c r="D1435" t="s">
        <v>135</v>
      </c>
      <c r="E1435">
        <v>340</v>
      </c>
      <c r="F1435" t="s">
        <v>75</v>
      </c>
      <c r="G1435" t="s">
        <v>77</v>
      </c>
      <c r="H1435">
        <v>20</v>
      </c>
      <c r="I1435">
        <v>1.0041023945654091</v>
      </c>
      <c r="J1435">
        <v>0.10232161286299291</v>
      </c>
      <c r="K1435">
        <v>-0.15104992406239981</v>
      </c>
      <c r="L1435">
        <v>1.370153997953115</v>
      </c>
    </row>
    <row r="1436" spans="1:12">
      <c r="A1436" t="s">
        <v>317</v>
      </c>
      <c r="B1436" t="s">
        <v>307</v>
      </c>
      <c r="C1436">
        <v>48105</v>
      </c>
      <c r="D1436" t="s">
        <v>135</v>
      </c>
      <c r="E1436">
        <v>340</v>
      </c>
      <c r="F1436" t="s">
        <v>75</v>
      </c>
      <c r="G1436" t="s">
        <v>78</v>
      </c>
      <c r="H1436">
        <v>39</v>
      </c>
      <c r="I1436">
        <v>0.263275074836329</v>
      </c>
      <c r="J1436">
        <v>5.3221763703895773E-2</v>
      </c>
      <c r="K1436">
        <v>-0.15327125475478409</v>
      </c>
      <c r="L1436">
        <v>1.295516502481018</v>
      </c>
    </row>
    <row r="1437" spans="1:12">
      <c r="A1437" t="s">
        <v>317</v>
      </c>
      <c r="B1437" t="s">
        <v>307</v>
      </c>
      <c r="C1437">
        <v>48105</v>
      </c>
      <c r="D1437" t="s">
        <v>135</v>
      </c>
      <c r="E1437">
        <v>340</v>
      </c>
      <c r="F1437" t="s">
        <v>75</v>
      </c>
      <c r="G1437" t="s">
        <v>79</v>
      </c>
      <c r="H1437">
        <v>39</v>
      </c>
      <c r="I1437">
        <v>0.24123975361173211</v>
      </c>
      <c r="J1437">
        <v>5.331054751185714E-2</v>
      </c>
      <c r="K1437">
        <v>-8.7889109084368297E-2</v>
      </c>
      <c r="L1437">
        <v>1.400450759600727</v>
      </c>
    </row>
    <row r="1438" spans="1:12">
      <c r="A1438" t="s">
        <v>317</v>
      </c>
      <c r="B1438" t="s">
        <v>307</v>
      </c>
      <c r="C1438">
        <v>48105</v>
      </c>
      <c r="D1438" t="s">
        <v>135</v>
      </c>
      <c r="E1438">
        <v>340</v>
      </c>
      <c r="F1438" t="s">
        <v>75</v>
      </c>
      <c r="G1438" t="s">
        <v>80</v>
      </c>
      <c r="H1438">
        <v>20</v>
      </c>
      <c r="I1438">
        <v>3.3389161155423612E-2</v>
      </c>
      <c r="J1438">
        <v>3.9494243302733937E-3</v>
      </c>
      <c r="K1438">
        <v>-6.0619013430026989E-3</v>
      </c>
      <c r="L1438">
        <v>6.9272490911775675E-2</v>
      </c>
    </row>
    <row r="1439" spans="1:12">
      <c r="A1439" t="s">
        <v>317</v>
      </c>
      <c r="B1439" t="s">
        <v>307</v>
      </c>
      <c r="C1439">
        <v>48105</v>
      </c>
      <c r="D1439" t="s">
        <v>135</v>
      </c>
      <c r="E1439">
        <v>340</v>
      </c>
      <c r="F1439" t="s">
        <v>75</v>
      </c>
      <c r="G1439" t="s">
        <v>81</v>
      </c>
      <c r="H1439">
        <v>20</v>
      </c>
      <c r="I1439">
        <v>-2.581301116844583E-2</v>
      </c>
      <c r="J1439">
        <v>5.0461026006845102E-3</v>
      </c>
      <c r="K1439">
        <v>-5.6711160161049448E-2</v>
      </c>
      <c r="L1439">
        <v>2.804990172812492E-2</v>
      </c>
    </row>
    <row r="1440" spans="1:12">
      <c r="A1440" t="s">
        <v>317</v>
      </c>
      <c r="B1440" t="s">
        <v>307</v>
      </c>
      <c r="C1440">
        <v>48105</v>
      </c>
      <c r="D1440" t="s">
        <v>135</v>
      </c>
      <c r="E1440">
        <v>340</v>
      </c>
      <c r="F1440" t="s">
        <v>75</v>
      </c>
      <c r="G1440" t="s">
        <v>82</v>
      </c>
      <c r="H1440">
        <v>39</v>
      </c>
      <c r="I1440">
        <v>0.1321037753339579</v>
      </c>
      <c r="J1440">
        <v>2.4854593680276271E-2</v>
      </c>
      <c r="K1440">
        <v>-6.4556363199707867E-2</v>
      </c>
      <c r="L1440">
        <v>0.36556871961082332</v>
      </c>
    </row>
    <row r="1441" spans="1:12">
      <c r="A1441" t="s">
        <v>317</v>
      </c>
      <c r="B1441" t="s">
        <v>307</v>
      </c>
      <c r="C1441">
        <v>48105</v>
      </c>
      <c r="D1441" t="s">
        <v>135</v>
      </c>
      <c r="E1441">
        <v>340</v>
      </c>
      <c r="F1441" t="s">
        <v>75</v>
      </c>
      <c r="G1441" t="s">
        <v>83</v>
      </c>
      <c r="H1441">
        <v>39</v>
      </c>
      <c r="I1441">
        <v>0.1092266089969211</v>
      </c>
      <c r="J1441">
        <v>1.6806495595162989E-2</v>
      </c>
      <c r="K1441">
        <v>-8.7889109084368297E-2</v>
      </c>
      <c r="L1441">
        <v>0.27319689238534328</v>
      </c>
    </row>
    <row r="1442" spans="1:12">
      <c r="A1442" t="s">
        <v>317</v>
      </c>
      <c r="B1442" t="s">
        <v>361</v>
      </c>
      <c r="C1442">
        <v>48107</v>
      </c>
      <c r="D1442" t="s">
        <v>135</v>
      </c>
      <c r="E1442">
        <v>340</v>
      </c>
      <c r="F1442" t="s">
        <v>75</v>
      </c>
      <c r="G1442" t="s">
        <v>76</v>
      </c>
      <c r="H1442">
        <v>195</v>
      </c>
      <c r="I1442">
        <v>0.49084779689034203</v>
      </c>
      <c r="J1442">
        <v>2.50299110027156E-2</v>
      </c>
      <c r="K1442">
        <v>-2.1856528089586779E-2</v>
      </c>
      <c r="L1442">
        <v>1.5906471471860431</v>
      </c>
    </row>
    <row r="1443" spans="1:12">
      <c r="A1443" t="s">
        <v>317</v>
      </c>
      <c r="B1443" t="s">
        <v>361</v>
      </c>
      <c r="C1443">
        <v>48107</v>
      </c>
      <c r="D1443" t="s">
        <v>135</v>
      </c>
      <c r="E1443">
        <v>340</v>
      </c>
      <c r="F1443" t="s">
        <v>75</v>
      </c>
      <c r="G1443" t="s">
        <v>77</v>
      </c>
      <c r="H1443">
        <v>195</v>
      </c>
      <c r="I1443">
        <v>0.49621635763886268</v>
      </c>
      <c r="J1443">
        <v>2.244630286849468E-2</v>
      </c>
      <c r="K1443">
        <v>-0.1561195254302736</v>
      </c>
      <c r="L1443">
        <v>1.071330005568202</v>
      </c>
    </row>
    <row r="1444" spans="1:12">
      <c r="A1444" t="s">
        <v>317</v>
      </c>
      <c r="B1444" t="s">
        <v>361</v>
      </c>
      <c r="C1444">
        <v>48107</v>
      </c>
      <c r="D1444" t="s">
        <v>135</v>
      </c>
      <c r="E1444">
        <v>340</v>
      </c>
      <c r="F1444" t="s">
        <v>75</v>
      </c>
      <c r="G1444" t="s">
        <v>78</v>
      </c>
      <c r="H1444">
        <v>190</v>
      </c>
      <c r="I1444">
        <v>0.20444809720603341</v>
      </c>
      <c r="J1444">
        <v>9.8164959887349305E-3</v>
      </c>
      <c r="K1444">
        <v>-5.265264890726383E-2</v>
      </c>
      <c r="L1444">
        <v>0.57556578888251331</v>
      </c>
    </row>
    <row r="1445" spans="1:12">
      <c r="A1445" t="s">
        <v>317</v>
      </c>
      <c r="B1445" t="s">
        <v>361</v>
      </c>
      <c r="C1445">
        <v>48107</v>
      </c>
      <c r="D1445" t="s">
        <v>135</v>
      </c>
      <c r="E1445">
        <v>340</v>
      </c>
      <c r="F1445" t="s">
        <v>75</v>
      </c>
      <c r="G1445" t="s">
        <v>79</v>
      </c>
      <c r="H1445">
        <v>190</v>
      </c>
      <c r="I1445">
        <v>-1.4668836113474819E-2</v>
      </c>
      <c r="J1445">
        <v>5.1070393102945469E-3</v>
      </c>
      <c r="K1445">
        <v>-0.14576258747574039</v>
      </c>
      <c r="L1445">
        <v>0.2620600889507807</v>
      </c>
    </row>
    <row r="1446" spans="1:12">
      <c r="A1446" t="s">
        <v>317</v>
      </c>
      <c r="B1446" t="s">
        <v>361</v>
      </c>
      <c r="C1446">
        <v>48107</v>
      </c>
      <c r="D1446" t="s">
        <v>135</v>
      </c>
      <c r="E1446">
        <v>340</v>
      </c>
      <c r="F1446" t="s">
        <v>75</v>
      </c>
      <c r="G1446" t="s">
        <v>80</v>
      </c>
      <c r="H1446">
        <v>195</v>
      </c>
      <c r="I1446">
        <v>3.3799525156982438E-2</v>
      </c>
      <c r="J1446">
        <v>3.1693977075464949E-3</v>
      </c>
      <c r="K1446">
        <v>-2.8385104216716119E-2</v>
      </c>
      <c r="L1446">
        <v>0.24294706223227219</v>
      </c>
    </row>
    <row r="1447" spans="1:12">
      <c r="A1447" t="s">
        <v>317</v>
      </c>
      <c r="B1447" t="s">
        <v>361</v>
      </c>
      <c r="C1447">
        <v>48107</v>
      </c>
      <c r="D1447" t="s">
        <v>135</v>
      </c>
      <c r="E1447">
        <v>340</v>
      </c>
      <c r="F1447" t="s">
        <v>75</v>
      </c>
      <c r="G1447" t="s">
        <v>81</v>
      </c>
      <c r="H1447">
        <v>195</v>
      </c>
      <c r="I1447">
        <v>1.530581508443315E-2</v>
      </c>
      <c r="J1447">
        <v>3.4815033542680601E-3</v>
      </c>
      <c r="K1447">
        <v>-0.1244750414141577</v>
      </c>
      <c r="L1447">
        <v>0.18827105485888429</v>
      </c>
    </row>
    <row r="1448" spans="1:12">
      <c r="A1448" t="s">
        <v>317</v>
      </c>
      <c r="B1448" t="s">
        <v>361</v>
      </c>
      <c r="C1448">
        <v>48107</v>
      </c>
      <c r="D1448" t="s">
        <v>135</v>
      </c>
      <c r="E1448">
        <v>340</v>
      </c>
      <c r="F1448" t="s">
        <v>75</v>
      </c>
      <c r="G1448" t="s">
        <v>82</v>
      </c>
      <c r="H1448">
        <v>190</v>
      </c>
      <c r="I1448">
        <v>8.9717536832629383E-2</v>
      </c>
      <c r="J1448">
        <v>4.8872708234723207E-3</v>
      </c>
      <c r="K1448">
        <v>-3.5448900501467248E-2</v>
      </c>
      <c r="L1448">
        <v>0.33446091103771508</v>
      </c>
    </row>
    <row r="1449" spans="1:12">
      <c r="A1449" t="s">
        <v>317</v>
      </c>
      <c r="B1449" t="s">
        <v>361</v>
      </c>
      <c r="C1449">
        <v>48107</v>
      </c>
      <c r="D1449" t="s">
        <v>135</v>
      </c>
      <c r="E1449">
        <v>340</v>
      </c>
      <c r="F1449" t="s">
        <v>75</v>
      </c>
      <c r="G1449" t="s">
        <v>83</v>
      </c>
      <c r="H1449">
        <v>190</v>
      </c>
      <c r="I1449">
        <v>5.5071727162525959E-2</v>
      </c>
      <c r="J1449">
        <v>5.0377435611532991E-3</v>
      </c>
      <c r="K1449">
        <v>-0.1144744435641776</v>
      </c>
      <c r="L1449">
        <v>0.2950114031958937</v>
      </c>
    </row>
    <row r="1450" spans="1:12">
      <c r="A1450" t="s">
        <v>317</v>
      </c>
      <c r="B1450" t="s">
        <v>362</v>
      </c>
      <c r="C1450">
        <v>48109</v>
      </c>
      <c r="D1450" t="s">
        <v>135</v>
      </c>
      <c r="E1450">
        <v>340</v>
      </c>
      <c r="F1450" t="s">
        <v>75</v>
      </c>
      <c r="G1450" t="s">
        <v>76</v>
      </c>
      <c r="H1450">
        <v>389</v>
      </c>
      <c r="I1450">
        <v>0.18249610322361531</v>
      </c>
      <c r="J1450">
        <v>1.528289232308748E-2</v>
      </c>
      <c r="K1450">
        <v>-0.38834029335448411</v>
      </c>
      <c r="L1450">
        <v>1.5795555478227199</v>
      </c>
    </row>
    <row r="1451" spans="1:12">
      <c r="A1451" t="s">
        <v>317</v>
      </c>
      <c r="B1451" t="s">
        <v>362</v>
      </c>
      <c r="C1451">
        <v>48109</v>
      </c>
      <c r="D1451" t="s">
        <v>135</v>
      </c>
      <c r="E1451">
        <v>340</v>
      </c>
      <c r="F1451" t="s">
        <v>75</v>
      </c>
      <c r="G1451" t="s">
        <v>77</v>
      </c>
      <c r="H1451">
        <v>389</v>
      </c>
      <c r="I1451">
        <v>0.16778025528947671</v>
      </c>
      <c r="J1451">
        <v>1.3877141753563081E-2</v>
      </c>
      <c r="K1451">
        <v>-0.27656156142600252</v>
      </c>
      <c r="L1451">
        <v>1.159131045704781</v>
      </c>
    </row>
    <row r="1452" spans="1:12">
      <c r="A1452" t="s">
        <v>317</v>
      </c>
      <c r="B1452" t="s">
        <v>362</v>
      </c>
      <c r="C1452">
        <v>48109</v>
      </c>
      <c r="D1452" t="s">
        <v>135</v>
      </c>
      <c r="E1452">
        <v>340</v>
      </c>
      <c r="F1452" t="s">
        <v>75</v>
      </c>
      <c r="G1452" t="s">
        <v>78</v>
      </c>
      <c r="H1452">
        <v>138</v>
      </c>
      <c r="I1452">
        <v>0.2150929189247244</v>
      </c>
      <c r="J1452">
        <v>1.415189390304542E-2</v>
      </c>
      <c r="K1452">
        <v>-7.7997220264367007E-2</v>
      </c>
      <c r="L1452">
        <v>0.8961657518443531</v>
      </c>
    </row>
    <row r="1453" spans="1:12">
      <c r="A1453" t="s">
        <v>317</v>
      </c>
      <c r="B1453" t="s">
        <v>362</v>
      </c>
      <c r="C1453">
        <v>48109</v>
      </c>
      <c r="D1453" t="s">
        <v>135</v>
      </c>
      <c r="E1453">
        <v>340</v>
      </c>
      <c r="F1453" t="s">
        <v>75</v>
      </c>
      <c r="G1453" t="s">
        <v>79</v>
      </c>
      <c r="H1453">
        <v>138</v>
      </c>
      <c r="I1453">
        <v>0.2270458007287236</v>
      </c>
      <c r="J1453">
        <v>1.7912687951725861E-2</v>
      </c>
      <c r="K1453">
        <v>-7.5549597369242355E-2</v>
      </c>
      <c r="L1453">
        <v>1.294292044465982</v>
      </c>
    </row>
    <row r="1454" spans="1:12">
      <c r="A1454" t="s">
        <v>317</v>
      </c>
      <c r="B1454" t="s">
        <v>362</v>
      </c>
      <c r="C1454">
        <v>48109</v>
      </c>
      <c r="D1454" t="s">
        <v>135</v>
      </c>
      <c r="E1454">
        <v>340</v>
      </c>
      <c r="F1454" t="s">
        <v>75</v>
      </c>
      <c r="G1454" t="s">
        <v>80</v>
      </c>
      <c r="H1454">
        <v>389</v>
      </c>
      <c r="I1454">
        <v>3.6550937133705753E-2</v>
      </c>
      <c r="J1454">
        <v>4.6466342234407496E-3</v>
      </c>
      <c r="K1454">
        <v>-0.38349835718777991</v>
      </c>
      <c r="L1454">
        <v>0.46474121273872232</v>
      </c>
    </row>
    <row r="1455" spans="1:12">
      <c r="A1455" t="s">
        <v>317</v>
      </c>
      <c r="B1455" t="s">
        <v>362</v>
      </c>
      <c r="C1455">
        <v>48109</v>
      </c>
      <c r="D1455" t="s">
        <v>135</v>
      </c>
      <c r="E1455">
        <v>340</v>
      </c>
      <c r="F1455" t="s">
        <v>75</v>
      </c>
      <c r="G1455" t="s">
        <v>81</v>
      </c>
      <c r="H1455">
        <v>389</v>
      </c>
      <c r="I1455">
        <v>3.26141372584813E-2</v>
      </c>
      <c r="J1455">
        <v>3.751973761786155E-3</v>
      </c>
      <c r="K1455">
        <v>-0.232728300525717</v>
      </c>
      <c r="L1455">
        <v>0.3343421674608642</v>
      </c>
    </row>
    <row r="1456" spans="1:12">
      <c r="A1456" t="s">
        <v>317</v>
      </c>
      <c r="B1456" t="s">
        <v>362</v>
      </c>
      <c r="C1456">
        <v>48109</v>
      </c>
      <c r="D1456" t="s">
        <v>135</v>
      </c>
      <c r="E1456">
        <v>340</v>
      </c>
      <c r="F1456" t="s">
        <v>75</v>
      </c>
      <c r="G1456" t="s">
        <v>82</v>
      </c>
      <c r="H1456">
        <v>138</v>
      </c>
      <c r="I1456">
        <v>0.17101860917422421</v>
      </c>
      <c r="J1456">
        <v>1.104373058395155E-2</v>
      </c>
      <c r="K1456">
        <v>-8.1734077718618597E-2</v>
      </c>
      <c r="L1456">
        <v>0.63390161588272287</v>
      </c>
    </row>
    <row r="1457" spans="1:12">
      <c r="A1457" t="s">
        <v>317</v>
      </c>
      <c r="B1457" t="s">
        <v>362</v>
      </c>
      <c r="C1457">
        <v>48109</v>
      </c>
      <c r="D1457" t="s">
        <v>135</v>
      </c>
      <c r="E1457">
        <v>340</v>
      </c>
      <c r="F1457" t="s">
        <v>75</v>
      </c>
      <c r="G1457" t="s">
        <v>83</v>
      </c>
      <c r="H1457">
        <v>138</v>
      </c>
      <c r="I1457">
        <v>0.19880848662460349</v>
      </c>
      <c r="J1457">
        <v>1.377696958095939E-2</v>
      </c>
      <c r="K1457">
        <v>-7.5549597369242355E-2</v>
      </c>
      <c r="L1457">
        <v>0.76809931415477795</v>
      </c>
    </row>
    <row r="1458" spans="1:12">
      <c r="A1458" t="s">
        <v>317</v>
      </c>
      <c r="B1458" t="s">
        <v>363</v>
      </c>
      <c r="C1458">
        <v>48111</v>
      </c>
      <c r="D1458" t="s">
        <v>135</v>
      </c>
      <c r="E1458">
        <v>340</v>
      </c>
      <c r="F1458" t="s">
        <v>75</v>
      </c>
      <c r="G1458" t="s">
        <v>76</v>
      </c>
      <c r="H1458">
        <v>78</v>
      </c>
      <c r="I1458">
        <v>0.35362870379515993</v>
      </c>
      <c r="J1458">
        <v>3.6108786868476968E-2</v>
      </c>
      <c r="K1458">
        <v>-2.6281287530570529E-2</v>
      </c>
      <c r="L1458">
        <v>1.072910184337081</v>
      </c>
    </row>
    <row r="1459" spans="1:12">
      <c r="A1459" t="s">
        <v>317</v>
      </c>
      <c r="B1459" t="s">
        <v>363</v>
      </c>
      <c r="C1459">
        <v>48111</v>
      </c>
      <c r="D1459" t="s">
        <v>135</v>
      </c>
      <c r="E1459">
        <v>340</v>
      </c>
      <c r="F1459" t="s">
        <v>75</v>
      </c>
      <c r="G1459" t="s">
        <v>77</v>
      </c>
      <c r="H1459">
        <v>78</v>
      </c>
      <c r="I1459">
        <v>0.35698093391945168</v>
      </c>
      <c r="J1459">
        <v>3.7221656820820452E-2</v>
      </c>
      <c r="K1459">
        <v>-0.2160462354977771</v>
      </c>
      <c r="L1459">
        <v>0.93577205630481353</v>
      </c>
    </row>
    <row r="1460" spans="1:12">
      <c r="A1460" t="s">
        <v>317</v>
      </c>
      <c r="B1460" t="s">
        <v>363</v>
      </c>
      <c r="C1460">
        <v>48111</v>
      </c>
      <c r="D1460" t="s">
        <v>135</v>
      </c>
      <c r="E1460">
        <v>340</v>
      </c>
      <c r="F1460" t="s">
        <v>75</v>
      </c>
      <c r="G1460" t="s">
        <v>78</v>
      </c>
      <c r="H1460">
        <v>113</v>
      </c>
      <c r="I1460">
        <v>0.12183736224350911</v>
      </c>
      <c r="J1460">
        <v>8.4741404807563911E-3</v>
      </c>
      <c r="K1460">
        <v>-1.6338398883181459E-2</v>
      </c>
      <c r="L1460">
        <v>0.43380619524738412</v>
      </c>
    </row>
    <row r="1461" spans="1:12">
      <c r="A1461" t="s">
        <v>317</v>
      </c>
      <c r="B1461" t="s">
        <v>363</v>
      </c>
      <c r="C1461">
        <v>48111</v>
      </c>
      <c r="D1461" t="s">
        <v>135</v>
      </c>
      <c r="E1461">
        <v>340</v>
      </c>
      <c r="F1461" t="s">
        <v>75</v>
      </c>
      <c r="G1461" t="s">
        <v>79</v>
      </c>
      <c r="H1461">
        <v>113</v>
      </c>
      <c r="I1461">
        <v>1.054790786300662E-2</v>
      </c>
      <c r="J1461">
        <v>6.9640164127799187E-3</v>
      </c>
      <c r="K1461">
        <v>-0.14913403580044721</v>
      </c>
      <c r="L1461">
        <v>0.44918394089806662</v>
      </c>
    </row>
    <row r="1462" spans="1:12">
      <c r="A1462" t="s">
        <v>317</v>
      </c>
      <c r="B1462" t="s">
        <v>363</v>
      </c>
      <c r="C1462">
        <v>48111</v>
      </c>
      <c r="D1462" t="s">
        <v>135</v>
      </c>
      <c r="E1462">
        <v>340</v>
      </c>
      <c r="F1462" t="s">
        <v>75</v>
      </c>
      <c r="G1462" t="s">
        <v>80</v>
      </c>
      <c r="H1462">
        <v>78</v>
      </c>
      <c r="I1462">
        <v>4.5831823429350098E-2</v>
      </c>
      <c r="J1462">
        <v>6.9913145489190424E-3</v>
      </c>
      <c r="K1462">
        <v>-2.6281287530570529E-2</v>
      </c>
      <c r="L1462">
        <v>0.23389154469227311</v>
      </c>
    </row>
    <row r="1463" spans="1:12">
      <c r="A1463" t="s">
        <v>317</v>
      </c>
      <c r="B1463" t="s">
        <v>363</v>
      </c>
      <c r="C1463">
        <v>48111</v>
      </c>
      <c r="D1463" t="s">
        <v>135</v>
      </c>
      <c r="E1463">
        <v>340</v>
      </c>
      <c r="F1463" t="s">
        <v>75</v>
      </c>
      <c r="G1463" t="s">
        <v>81</v>
      </c>
      <c r="H1463">
        <v>78</v>
      </c>
      <c r="I1463">
        <v>5.2368101780369103E-2</v>
      </c>
      <c r="J1463">
        <v>8.0649516268534206E-3</v>
      </c>
      <c r="K1463">
        <v>-0.1183092861236565</v>
      </c>
      <c r="L1463">
        <v>0.27733499279300311</v>
      </c>
    </row>
    <row r="1464" spans="1:12">
      <c r="A1464" t="s">
        <v>317</v>
      </c>
      <c r="B1464" t="s">
        <v>363</v>
      </c>
      <c r="C1464">
        <v>48111</v>
      </c>
      <c r="D1464" t="s">
        <v>135</v>
      </c>
      <c r="E1464">
        <v>340</v>
      </c>
      <c r="F1464" t="s">
        <v>75</v>
      </c>
      <c r="G1464" t="s">
        <v>82</v>
      </c>
      <c r="H1464">
        <v>113</v>
      </c>
      <c r="I1464">
        <v>8.6064866708835425E-2</v>
      </c>
      <c r="J1464">
        <v>5.9766044547354923E-3</v>
      </c>
      <c r="K1464">
        <v>-7.9741713038137554E-2</v>
      </c>
      <c r="L1464">
        <v>0.33483911804110322</v>
      </c>
    </row>
    <row r="1465" spans="1:12">
      <c r="A1465" t="s">
        <v>317</v>
      </c>
      <c r="B1465" t="s">
        <v>363</v>
      </c>
      <c r="C1465">
        <v>48111</v>
      </c>
      <c r="D1465" t="s">
        <v>135</v>
      </c>
      <c r="E1465">
        <v>340</v>
      </c>
      <c r="F1465" t="s">
        <v>75</v>
      </c>
      <c r="G1465" t="s">
        <v>83</v>
      </c>
      <c r="H1465">
        <v>113</v>
      </c>
      <c r="I1465">
        <v>2.105788167023381E-2</v>
      </c>
      <c r="J1465">
        <v>7.0894925054289784E-3</v>
      </c>
      <c r="K1465">
        <v>-0.1723907664319097</v>
      </c>
      <c r="L1465">
        <v>0.44918394089806662</v>
      </c>
    </row>
    <row r="1466" spans="1:12">
      <c r="A1466" t="s">
        <v>317</v>
      </c>
      <c r="B1466" t="s">
        <v>364</v>
      </c>
      <c r="C1466">
        <v>48113</v>
      </c>
      <c r="D1466" t="s">
        <v>135</v>
      </c>
      <c r="E1466">
        <v>340</v>
      </c>
      <c r="F1466" t="s">
        <v>75</v>
      </c>
      <c r="G1466" t="s">
        <v>76</v>
      </c>
      <c r="H1466">
        <v>21</v>
      </c>
      <c r="I1466">
        <v>0.94802300431180508</v>
      </c>
      <c r="J1466">
        <v>0.15836772729439491</v>
      </c>
      <c r="K1466">
        <v>-3.1845050118976051E-2</v>
      </c>
      <c r="L1466">
        <v>2.2924388333402139</v>
      </c>
    </row>
    <row r="1467" spans="1:12">
      <c r="A1467" t="s">
        <v>317</v>
      </c>
      <c r="B1467" t="s">
        <v>364</v>
      </c>
      <c r="C1467">
        <v>48113</v>
      </c>
      <c r="D1467" t="s">
        <v>135</v>
      </c>
      <c r="E1467">
        <v>340</v>
      </c>
      <c r="F1467" t="s">
        <v>75</v>
      </c>
      <c r="G1467" t="s">
        <v>77</v>
      </c>
      <c r="H1467">
        <v>21</v>
      </c>
      <c r="I1467">
        <v>0.8359769053009638</v>
      </c>
      <c r="J1467">
        <v>0.14667710078413379</v>
      </c>
      <c r="K1467">
        <v>-5.5322941445729967E-2</v>
      </c>
      <c r="L1467">
        <v>1.9120315065875191</v>
      </c>
    </row>
    <row r="1468" spans="1:12">
      <c r="A1468" t="s">
        <v>317</v>
      </c>
      <c r="B1468" t="s">
        <v>364</v>
      </c>
      <c r="C1468">
        <v>48113</v>
      </c>
      <c r="D1468" t="s">
        <v>135</v>
      </c>
      <c r="E1468">
        <v>340</v>
      </c>
      <c r="F1468" t="s">
        <v>75</v>
      </c>
      <c r="G1468" t="s">
        <v>78</v>
      </c>
      <c r="H1468">
        <v>321</v>
      </c>
      <c r="I1468">
        <v>0.55046635852582315</v>
      </c>
      <c r="J1468">
        <v>2.6647639385367621E-2</v>
      </c>
      <c r="K1468">
        <v>-0.17807197018957649</v>
      </c>
      <c r="L1468">
        <v>1.7180589789559519</v>
      </c>
    </row>
    <row r="1469" spans="1:12">
      <c r="A1469" t="s">
        <v>317</v>
      </c>
      <c r="B1469" t="s">
        <v>364</v>
      </c>
      <c r="C1469">
        <v>48113</v>
      </c>
      <c r="D1469" t="s">
        <v>135</v>
      </c>
      <c r="E1469">
        <v>340</v>
      </c>
      <c r="F1469" t="s">
        <v>75</v>
      </c>
      <c r="G1469" t="s">
        <v>79</v>
      </c>
      <c r="H1469">
        <v>321</v>
      </c>
      <c r="I1469">
        <v>0.60096221200520605</v>
      </c>
      <c r="J1469">
        <v>2.572080857657023E-2</v>
      </c>
      <c r="K1469">
        <v>-1.9526777984124711E-2</v>
      </c>
      <c r="L1469">
        <v>1.940954066439077</v>
      </c>
    </row>
    <row r="1470" spans="1:12">
      <c r="A1470" t="s">
        <v>317</v>
      </c>
      <c r="B1470" t="s">
        <v>364</v>
      </c>
      <c r="C1470">
        <v>48113</v>
      </c>
      <c r="D1470" t="s">
        <v>135</v>
      </c>
      <c r="E1470">
        <v>340</v>
      </c>
      <c r="F1470" t="s">
        <v>75</v>
      </c>
      <c r="G1470" t="s">
        <v>80</v>
      </c>
      <c r="H1470">
        <v>21</v>
      </c>
      <c r="I1470">
        <v>0.53443214061031252</v>
      </c>
      <c r="J1470">
        <v>0.1012406481964041</v>
      </c>
      <c r="K1470">
        <v>-4.057804519820838E-2</v>
      </c>
      <c r="L1470">
        <v>1.309636917346475</v>
      </c>
    </row>
    <row r="1471" spans="1:12">
      <c r="A1471" t="s">
        <v>317</v>
      </c>
      <c r="B1471" t="s">
        <v>364</v>
      </c>
      <c r="C1471">
        <v>48113</v>
      </c>
      <c r="D1471" t="s">
        <v>135</v>
      </c>
      <c r="E1471">
        <v>340</v>
      </c>
      <c r="F1471" t="s">
        <v>75</v>
      </c>
      <c r="G1471" t="s">
        <v>81</v>
      </c>
      <c r="H1471">
        <v>21</v>
      </c>
      <c r="I1471">
        <v>0.41793780794298968</v>
      </c>
      <c r="J1471">
        <v>7.7339006773496019E-2</v>
      </c>
      <c r="K1471">
        <v>-2.9626460758395881E-2</v>
      </c>
      <c r="L1471">
        <v>1.0625612956853321</v>
      </c>
    </row>
    <row r="1472" spans="1:12">
      <c r="A1472" t="s">
        <v>317</v>
      </c>
      <c r="B1472" t="s">
        <v>364</v>
      </c>
      <c r="C1472">
        <v>48113</v>
      </c>
      <c r="D1472" t="s">
        <v>135</v>
      </c>
      <c r="E1472">
        <v>340</v>
      </c>
      <c r="F1472" t="s">
        <v>75</v>
      </c>
      <c r="G1472" t="s">
        <v>82</v>
      </c>
      <c r="H1472">
        <v>321</v>
      </c>
      <c r="I1472">
        <v>0.21220519989793199</v>
      </c>
      <c r="J1472">
        <v>1.20769194400257E-2</v>
      </c>
      <c r="K1472">
        <v>-7.7809692889770618E-2</v>
      </c>
      <c r="L1472">
        <v>1.004367731260523</v>
      </c>
    </row>
    <row r="1473" spans="1:12">
      <c r="A1473" t="s">
        <v>317</v>
      </c>
      <c r="B1473" t="s">
        <v>364</v>
      </c>
      <c r="C1473">
        <v>48113</v>
      </c>
      <c r="D1473" t="s">
        <v>135</v>
      </c>
      <c r="E1473">
        <v>340</v>
      </c>
      <c r="F1473" t="s">
        <v>75</v>
      </c>
      <c r="G1473" t="s">
        <v>83</v>
      </c>
      <c r="H1473">
        <v>321</v>
      </c>
      <c r="I1473">
        <v>0.36829291299224032</v>
      </c>
      <c r="J1473">
        <v>1.6198585597246979E-2</v>
      </c>
      <c r="K1473">
        <v>-1.9526777984124711E-2</v>
      </c>
      <c r="L1473">
        <v>1.2824358133224341</v>
      </c>
    </row>
    <row r="1474" spans="1:12">
      <c r="A1474" t="s">
        <v>317</v>
      </c>
      <c r="B1474" t="s">
        <v>279</v>
      </c>
      <c r="C1474">
        <v>48115</v>
      </c>
      <c r="D1474" t="s">
        <v>135</v>
      </c>
      <c r="E1474">
        <v>340</v>
      </c>
      <c r="F1474" t="s">
        <v>75</v>
      </c>
      <c r="G1474" t="s">
        <v>76</v>
      </c>
      <c r="H1474">
        <v>195</v>
      </c>
      <c r="I1474">
        <v>0.49084779689034203</v>
      </c>
      <c r="J1474">
        <v>2.50299110027156E-2</v>
      </c>
      <c r="K1474">
        <v>-2.1856528089586779E-2</v>
      </c>
      <c r="L1474">
        <v>1.5906471471860431</v>
      </c>
    </row>
    <row r="1475" spans="1:12">
      <c r="A1475" t="s">
        <v>317</v>
      </c>
      <c r="B1475" t="s">
        <v>279</v>
      </c>
      <c r="C1475">
        <v>48115</v>
      </c>
      <c r="D1475" t="s">
        <v>135</v>
      </c>
      <c r="E1475">
        <v>340</v>
      </c>
      <c r="F1475" t="s">
        <v>75</v>
      </c>
      <c r="G1475" t="s">
        <v>77</v>
      </c>
      <c r="H1475">
        <v>195</v>
      </c>
      <c r="I1475">
        <v>0.49621635763886268</v>
      </c>
      <c r="J1475">
        <v>2.244630286849468E-2</v>
      </c>
      <c r="K1475">
        <v>-0.1561195254302736</v>
      </c>
      <c r="L1475">
        <v>1.071330005568202</v>
      </c>
    </row>
    <row r="1476" spans="1:12">
      <c r="A1476" t="s">
        <v>317</v>
      </c>
      <c r="B1476" t="s">
        <v>279</v>
      </c>
      <c r="C1476">
        <v>48115</v>
      </c>
      <c r="D1476" t="s">
        <v>135</v>
      </c>
      <c r="E1476">
        <v>340</v>
      </c>
      <c r="F1476" t="s">
        <v>75</v>
      </c>
      <c r="G1476" t="s">
        <v>78</v>
      </c>
      <c r="H1476">
        <v>190</v>
      </c>
      <c r="I1476">
        <v>0.20444809720603341</v>
      </c>
      <c r="J1476">
        <v>9.8164959887349305E-3</v>
      </c>
      <c r="K1476">
        <v>-5.265264890726383E-2</v>
      </c>
      <c r="L1476">
        <v>0.57556578888251331</v>
      </c>
    </row>
    <row r="1477" spans="1:12">
      <c r="A1477" t="s">
        <v>317</v>
      </c>
      <c r="B1477" t="s">
        <v>279</v>
      </c>
      <c r="C1477">
        <v>48115</v>
      </c>
      <c r="D1477" t="s">
        <v>135</v>
      </c>
      <c r="E1477">
        <v>340</v>
      </c>
      <c r="F1477" t="s">
        <v>75</v>
      </c>
      <c r="G1477" t="s">
        <v>79</v>
      </c>
      <c r="H1477">
        <v>190</v>
      </c>
      <c r="I1477">
        <v>-1.4668836113474819E-2</v>
      </c>
      <c r="J1477">
        <v>5.1070393102945469E-3</v>
      </c>
      <c r="K1477">
        <v>-0.14576258747574039</v>
      </c>
      <c r="L1477">
        <v>0.2620600889507807</v>
      </c>
    </row>
    <row r="1478" spans="1:12">
      <c r="A1478" t="s">
        <v>317</v>
      </c>
      <c r="B1478" t="s">
        <v>279</v>
      </c>
      <c r="C1478">
        <v>48115</v>
      </c>
      <c r="D1478" t="s">
        <v>135</v>
      </c>
      <c r="E1478">
        <v>340</v>
      </c>
      <c r="F1478" t="s">
        <v>75</v>
      </c>
      <c r="G1478" t="s">
        <v>80</v>
      </c>
      <c r="H1478">
        <v>195</v>
      </c>
      <c r="I1478">
        <v>3.3799525156982438E-2</v>
      </c>
      <c r="J1478">
        <v>3.1693977075464949E-3</v>
      </c>
      <c r="K1478">
        <v>-2.8385104216716119E-2</v>
      </c>
      <c r="L1478">
        <v>0.24294706223227219</v>
      </c>
    </row>
    <row r="1479" spans="1:12">
      <c r="A1479" t="s">
        <v>317</v>
      </c>
      <c r="B1479" t="s">
        <v>279</v>
      </c>
      <c r="C1479">
        <v>48115</v>
      </c>
      <c r="D1479" t="s">
        <v>135</v>
      </c>
      <c r="E1479">
        <v>340</v>
      </c>
      <c r="F1479" t="s">
        <v>75</v>
      </c>
      <c r="G1479" t="s">
        <v>81</v>
      </c>
      <c r="H1479">
        <v>195</v>
      </c>
      <c r="I1479">
        <v>1.530581508443315E-2</v>
      </c>
      <c r="J1479">
        <v>3.4815033542680601E-3</v>
      </c>
      <c r="K1479">
        <v>-0.1244750414141577</v>
      </c>
      <c r="L1479">
        <v>0.18827105485888429</v>
      </c>
    </row>
    <row r="1480" spans="1:12">
      <c r="A1480" t="s">
        <v>317</v>
      </c>
      <c r="B1480" t="s">
        <v>279</v>
      </c>
      <c r="C1480">
        <v>48115</v>
      </c>
      <c r="D1480" t="s">
        <v>135</v>
      </c>
      <c r="E1480">
        <v>340</v>
      </c>
      <c r="F1480" t="s">
        <v>75</v>
      </c>
      <c r="G1480" t="s">
        <v>82</v>
      </c>
      <c r="H1480">
        <v>190</v>
      </c>
      <c r="I1480">
        <v>8.9717536832629383E-2</v>
      </c>
      <c r="J1480">
        <v>4.8872708234723207E-3</v>
      </c>
      <c r="K1480">
        <v>-3.5448900501467248E-2</v>
      </c>
      <c r="L1480">
        <v>0.33446091103771508</v>
      </c>
    </row>
    <row r="1481" spans="1:12">
      <c r="A1481" t="s">
        <v>317</v>
      </c>
      <c r="B1481" t="s">
        <v>279</v>
      </c>
      <c r="C1481">
        <v>48115</v>
      </c>
      <c r="D1481" t="s">
        <v>135</v>
      </c>
      <c r="E1481">
        <v>340</v>
      </c>
      <c r="F1481" t="s">
        <v>75</v>
      </c>
      <c r="G1481" t="s">
        <v>83</v>
      </c>
      <c r="H1481">
        <v>190</v>
      </c>
      <c r="I1481">
        <v>5.5071727162525959E-2</v>
      </c>
      <c r="J1481">
        <v>5.0377435611532991E-3</v>
      </c>
      <c r="K1481">
        <v>-0.1144744435641776</v>
      </c>
      <c r="L1481">
        <v>0.2950114031958937</v>
      </c>
    </row>
    <row r="1482" spans="1:12">
      <c r="A1482" t="s">
        <v>317</v>
      </c>
      <c r="B1482" t="s">
        <v>365</v>
      </c>
      <c r="C1482">
        <v>48117</v>
      </c>
      <c r="D1482" t="s">
        <v>135</v>
      </c>
      <c r="E1482">
        <v>340</v>
      </c>
      <c r="F1482" t="s">
        <v>75</v>
      </c>
      <c r="G1482" t="s">
        <v>76</v>
      </c>
      <c r="H1482">
        <v>195</v>
      </c>
      <c r="I1482">
        <v>0.49084779689034203</v>
      </c>
      <c r="J1482">
        <v>2.50299110027156E-2</v>
      </c>
      <c r="K1482">
        <v>-2.1856528089586779E-2</v>
      </c>
      <c r="L1482">
        <v>1.5906471471860431</v>
      </c>
    </row>
    <row r="1483" spans="1:12">
      <c r="A1483" t="s">
        <v>317</v>
      </c>
      <c r="B1483" t="s">
        <v>365</v>
      </c>
      <c r="C1483">
        <v>48117</v>
      </c>
      <c r="D1483" t="s">
        <v>135</v>
      </c>
      <c r="E1483">
        <v>340</v>
      </c>
      <c r="F1483" t="s">
        <v>75</v>
      </c>
      <c r="G1483" t="s">
        <v>77</v>
      </c>
      <c r="H1483">
        <v>195</v>
      </c>
      <c r="I1483">
        <v>0.49621635763886268</v>
      </c>
      <c r="J1483">
        <v>2.244630286849468E-2</v>
      </c>
      <c r="K1483">
        <v>-0.1561195254302736</v>
      </c>
      <c r="L1483">
        <v>1.071330005568202</v>
      </c>
    </row>
    <row r="1484" spans="1:12">
      <c r="A1484" t="s">
        <v>317</v>
      </c>
      <c r="B1484" t="s">
        <v>365</v>
      </c>
      <c r="C1484">
        <v>48117</v>
      </c>
      <c r="D1484" t="s">
        <v>135</v>
      </c>
      <c r="E1484">
        <v>340</v>
      </c>
      <c r="F1484" t="s">
        <v>75</v>
      </c>
      <c r="G1484" t="s">
        <v>78</v>
      </c>
      <c r="H1484">
        <v>190</v>
      </c>
      <c r="I1484">
        <v>0.20444809720603341</v>
      </c>
      <c r="J1484">
        <v>9.8164959887349305E-3</v>
      </c>
      <c r="K1484">
        <v>-5.265264890726383E-2</v>
      </c>
      <c r="L1484">
        <v>0.57556578888251331</v>
      </c>
    </row>
    <row r="1485" spans="1:12">
      <c r="A1485" t="s">
        <v>317</v>
      </c>
      <c r="B1485" t="s">
        <v>365</v>
      </c>
      <c r="C1485">
        <v>48117</v>
      </c>
      <c r="D1485" t="s">
        <v>135</v>
      </c>
      <c r="E1485">
        <v>340</v>
      </c>
      <c r="F1485" t="s">
        <v>75</v>
      </c>
      <c r="G1485" t="s">
        <v>79</v>
      </c>
      <c r="H1485">
        <v>190</v>
      </c>
      <c r="I1485">
        <v>-1.4668836113474819E-2</v>
      </c>
      <c r="J1485">
        <v>5.1070393102945469E-3</v>
      </c>
      <c r="K1485">
        <v>-0.14576258747574039</v>
      </c>
      <c r="L1485">
        <v>0.2620600889507807</v>
      </c>
    </row>
    <row r="1486" spans="1:12">
      <c r="A1486" t="s">
        <v>317</v>
      </c>
      <c r="B1486" t="s">
        <v>365</v>
      </c>
      <c r="C1486">
        <v>48117</v>
      </c>
      <c r="D1486" t="s">
        <v>135</v>
      </c>
      <c r="E1486">
        <v>340</v>
      </c>
      <c r="F1486" t="s">
        <v>75</v>
      </c>
      <c r="G1486" t="s">
        <v>80</v>
      </c>
      <c r="H1486">
        <v>195</v>
      </c>
      <c r="I1486">
        <v>3.3799525156982438E-2</v>
      </c>
      <c r="J1486">
        <v>3.1693977075464949E-3</v>
      </c>
      <c r="K1486">
        <v>-2.8385104216716119E-2</v>
      </c>
      <c r="L1486">
        <v>0.24294706223227219</v>
      </c>
    </row>
    <row r="1487" spans="1:12">
      <c r="A1487" t="s">
        <v>317</v>
      </c>
      <c r="B1487" t="s">
        <v>365</v>
      </c>
      <c r="C1487">
        <v>48117</v>
      </c>
      <c r="D1487" t="s">
        <v>135</v>
      </c>
      <c r="E1487">
        <v>340</v>
      </c>
      <c r="F1487" t="s">
        <v>75</v>
      </c>
      <c r="G1487" t="s">
        <v>81</v>
      </c>
      <c r="H1487">
        <v>195</v>
      </c>
      <c r="I1487">
        <v>1.530581508443315E-2</v>
      </c>
      <c r="J1487">
        <v>3.4815033542680601E-3</v>
      </c>
      <c r="K1487">
        <v>-0.1244750414141577</v>
      </c>
      <c r="L1487">
        <v>0.18827105485888429</v>
      </c>
    </row>
    <row r="1488" spans="1:12">
      <c r="A1488" t="s">
        <v>317</v>
      </c>
      <c r="B1488" t="s">
        <v>365</v>
      </c>
      <c r="C1488">
        <v>48117</v>
      </c>
      <c r="D1488" t="s">
        <v>135</v>
      </c>
      <c r="E1488">
        <v>340</v>
      </c>
      <c r="F1488" t="s">
        <v>75</v>
      </c>
      <c r="G1488" t="s">
        <v>82</v>
      </c>
      <c r="H1488">
        <v>190</v>
      </c>
      <c r="I1488">
        <v>8.9717536832629383E-2</v>
      </c>
      <c r="J1488">
        <v>4.8872708234723207E-3</v>
      </c>
      <c r="K1488">
        <v>-3.5448900501467248E-2</v>
      </c>
      <c r="L1488">
        <v>0.33446091103771508</v>
      </c>
    </row>
    <row r="1489" spans="1:12">
      <c r="A1489" t="s">
        <v>317</v>
      </c>
      <c r="B1489" t="s">
        <v>365</v>
      </c>
      <c r="C1489">
        <v>48117</v>
      </c>
      <c r="D1489" t="s">
        <v>135</v>
      </c>
      <c r="E1489">
        <v>340</v>
      </c>
      <c r="F1489" t="s">
        <v>75</v>
      </c>
      <c r="G1489" t="s">
        <v>83</v>
      </c>
      <c r="H1489">
        <v>190</v>
      </c>
      <c r="I1489">
        <v>5.5071727162525959E-2</v>
      </c>
      <c r="J1489">
        <v>5.0377435611532991E-3</v>
      </c>
      <c r="K1489">
        <v>-0.1144744435641776</v>
      </c>
      <c r="L1489">
        <v>0.2950114031958937</v>
      </c>
    </row>
    <row r="1490" spans="1:12">
      <c r="A1490" t="s">
        <v>317</v>
      </c>
      <c r="B1490" t="s">
        <v>263</v>
      </c>
      <c r="C1490">
        <v>48119</v>
      </c>
      <c r="D1490" t="s">
        <v>135</v>
      </c>
      <c r="E1490">
        <v>340</v>
      </c>
      <c r="F1490" t="s">
        <v>75</v>
      </c>
      <c r="G1490" t="s">
        <v>76</v>
      </c>
      <c r="H1490">
        <v>21</v>
      </c>
      <c r="I1490">
        <v>0.94802300431180508</v>
      </c>
      <c r="J1490">
        <v>0.15836772729439491</v>
      </c>
      <c r="K1490">
        <v>-3.1845050118976051E-2</v>
      </c>
      <c r="L1490">
        <v>2.2924388333402139</v>
      </c>
    </row>
    <row r="1491" spans="1:12">
      <c r="A1491" t="s">
        <v>317</v>
      </c>
      <c r="B1491" t="s">
        <v>263</v>
      </c>
      <c r="C1491">
        <v>48119</v>
      </c>
      <c r="D1491" t="s">
        <v>135</v>
      </c>
      <c r="E1491">
        <v>340</v>
      </c>
      <c r="F1491" t="s">
        <v>75</v>
      </c>
      <c r="G1491" t="s">
        <v>77</v>
      </c>
      <c r="H1491">
        <v>21</v>
      </c>
      <c r="I1491">
        <v>0.8359769053009638</v>
      </c>
      <c r="J1491">
        <v>0.14667710078413379</v>
      </c>
      <c r="K1491">
        <v>-5.5322941445729967E-2</v>
      </c>
      <c r="L1491">
        <v>1.9120315065875191</v>
      </c>
    </row>
    <row r="1492" spans="1:12">
      <c r="A1492" t="s">
        <v>317</v>
      </c>
      <c r="B1492" t="s">
        <v>263</v>
      </c>
      <c r="C1492">
        <v>48119</v>
      </c>
      <c r="D1492" t="s">
        <v>135</v>
      </c>
      <c r="E1492">
        <v>340</v>
      </c>
      <c r="F1492" t="s">
        <v>75</v>
      </c>
      <c r="G1492" t="s">
        <v>78</v>
      </c>
      <c r="H1492">
        <v>321</v>
      </c>
      <c r="I1492">
        <v>0.55046635852582315</v>
      </c>
      <c r="J1492">
        <v>2.6647639385367621E-2</v>
      </c>
      <c r="K1492">
        <v>-0.17807197018957649</v>
      </c>
      <c r="L1492">
        <v>1.7180589789559519</v>
      </c>
    </row>
    <row r="1493" spans="1:12">
      <c r="A1493" t="s">
        <v>317</v>
      </c>
      <c r="B1493" t="s">
        <v>263</v>
      </c>
      <c r="C1493">
        <v>48119</v>
      </c>
      <c r="D1493" t="s">
        <v>135</v>
      </c>
      <c r="E1493">
        <v>340</v>
      </c>
      <c r="F1493" t="s">
        <v>75</v>
      </c>
      <c r="G1493" t="s">
        <v>79</v>
      </c>
      <c r="H1493">
        <v>321</v>
      </c>
      <c r="I1493">
        <v>0.60096221200520605</v>
      </c>
      <c r="J1493">
        <v>2.572080857657023E-2</v>
      </c>
      <c r="K1493">
        <v>-1.9526777984124711E-2</v>
      </c>
      <c r="L1493">
        <v>1.940954066439077</v>
      </c>
    </row>
    <row r="1494" spans="1:12">
      <c r="A1494" t="s">
        <v>317</v>
      </c>
      <c r="B1494" t="s">
        <v>263</v>
      </c>
      <c r="C1494">
        <v>48119</v>
      </c>
      <c r="D1494" t="s">
        <v>135</v>
      </c>
      <c r="E1494">
        <v>340</v>
      </c>
      <c r="F1494" t="s">
        <v>75</v>
      </c>
      <c r="G1494" t="s">
        <v>80</v>
      </c>
      <c r="H1494">
        <v>21</v>
      </c>
      <c r="I1494">
        <v>0.53443214061031252</v>
      </c>
      <c r="J1494">
        <v>0.1012406481964041</v>
      </c>
      <c r="K1494">
        <v>-4.057804519820838E-2</v>
      </c>
      <c r="L1494">
        <v>1.309636917346475</v>
      </c>
    </row>
    <row r="1495" spans="1:12">
      <c r="A1495" t="s">
        <v>317</v>
      </c>
      <c r="B1495" t="s">
        <v>263</v>
      </c>
      <c r="C1495">
        <v>48119</v>
      </c>
      <c r="D1495" t="s">
        <v>135</v>
      </c>
      <c r="E1495">
        <v>340</v>
      </c>
      <c r="F1495" t="s">
        <v>75</v>
      </c>
      <c r="G1495" t="s">
        <v>81</v>
      </c>
      <c r="H1495">
        <v>21</v>
      </c>
      <c r="I1495">
        <v>0.41793780794298968</v>
      </c>
      <c r="J1495">
        <v>7.7339006773496019E-2</v>
      </c>
      <c r="K1495">
        <v>-2.9626460758395881E-2</v>
      </c>
      <c r="L1495">
        <v>1.0625612956853321</v>
      </c>
    </row>
    <row r="1496" spans="1:12">
      <c r="A1496" t="s">
        <v>317</v>
      </c>
      <c r="B1496" t="s">
        <v>263</v>
      </c>
      <c r="C1496">
        <v>48119</v>
      </c>
      <c r="D1496" t="s">
        <v>135</v>
      </c>
      <c r="E1496">
        <v>340</v>
      </c>
      <c r="F1496" t="s">
        <v>75</v>
      </c>
      <c r="G1496" t="s">
        <v>82</v>
      </c>
      <c r="H1496">
        <v>321</v>
      </c>
      <c r="I1496">
        <v>0.21220519989793199</v>
      </c>
      <c r="J1496">
        <v>1.20769194400257E-2</v>
      </c>
      <c r="K1496">
        <v>-7.7809692889770618E-2</v>
      </c>
      <c r="L1496">
        <v>1.004367731260523</v>
      </c>
    </row>
    <row r="1497" spans="1:12">
      <c r="A1497" t="s">
        <v>317</v>
      </c>
      <c r="B1497" t="s">
        <v>263</v>
      </c>
      <c r="C1497">
        <v>48119</v>
      </c>
      <c r="D1497" t="s">
        <v>135</v>
      </c>
      <c r="E1497">
        <v>340</v>
      </c>
      <c r="F1497" t="s">
        <v>75</v>
      </c>
      <c r="G1497" t="s">
        <v>83</v>
      </c>
      <c r="H1497">
        <v>321</v>
      </c>
      <c r="I1497">
        <v>0.36829291299224032</v>
      </c>
      <c r="J1497">
        <v>1.6198585597246979E-2</v>
      </c>
      <c r="K1497">
        <v>-1.9526777984124711E-2</v>
      </c>
      <c r="L1497">
        <v>1.2824358133224341</v>
      </c>
    </row>
    <row r="1498" spans="1:12">
      <c r="A1498" t="s">
        <v>317</v>
      </c>
      <c r="B1498" t="s">
        <v>366</v>
      </c>
      <c r="C1498">
        <v>48121</v>
      </c>
      <c r="D1498" t="s">
        <v>135</v>
      </c>
      <c r="E1498">
        <v>340</v>
      </c>
      <c r="F1498" t="s">
        <v>75</v>
      </c>
      <c r="G1498" t="s">
        <v>76</v>
      </c>
      <c r="H1498">
        <v>21</v>
      </c>
      <c r="I1498">
        <v>0.94802300431180508</v>
      </c>
      <c r="J1498">
        <v>0.15836772729439491</v>
      </c>
      <c r="K1498">
        <v>-3.1845050118976051E-2</v>
      </c>
      <c r="L1498">
        <v>2.2924388333402139</v>
      </c>
    </row>
    <row r="1499" spans="1:12">
      <c r="A1499" t="s">
        <v>317</v>
      </c>
      <c r="B1499" t="s">
        <v>366</v>
      </c>
      <c r="C1499">
        <v>48121</v>
      </c>
      <c r="D1499" t="s">
        <v>135</v>
      </c>
      <c r="E1499">
        <v>340</v>
      </c>
      <c r="F1499" t="s">
        <v>75</v>
      </c>
      <c r="G1499" t="s">
        <v>77</v>
      </c>
      <c r="H1499">
        <v>21</v>
      </c>
      <c r="I1499">
        <v>0.8359769053009638</v>
      </c>
      <c r="J1499">
        <v>0.14667710078413379</v>
      </c>
      <c r="K1499">
        <v>-5.5322941445729967E-2</v>
      </c>
      <c r="L1499">
        <v>1.9120315065875191</v>
      </c>
    </row>
    <row r="1500" spans="1:12">
      <c r="A1500" t="s">
        <v>317</v>
      </c>
      <c r="B1500" t="s">
        <v>366</v>
      </c>
      <c r="C1500">
        <v>48121</v>
      </c>
      <c r="D1500" t="s">
        <v>135</v>
      </c>
      <c r="E1500">
        <v>340</v>
      </c>
      <c r="F1500" t="s">
        <v>75</v>
      </c>
      <c r="G1500" t="s">
        <v>78</v>
      </c>
      <c r="H1500">
        <v>73</v>
      </c>
      <c r="I1500">
        <v>0.21435146829421009</v>
      </c>
      <c r="J1500">
        <v>4.6945352426723097E-2</v>
      </c>
      <c r="K1500">
        <v>-0.17509642863825309</v>
      </c>
      <c r="L1500">
        <v>1.3249632268720579</v>
      </c>
    </row>
    <row r="1501" spans="1:12">
      <c r="A1501" t="s">
        <v>317</v>
      </c>
      <c r="B1501" t="s">
        <v>366</v>
      </c>
      <c r="C1501">
        <v>48121</v>
      </c>
      <c r="D1501" t="s">
        <v>135</v>
      </c>
      <c r="E1501">
        <v>340</v>
      </c>
      <c r="F1501" t="s">
        <v>75</v>
      </c>
      <c r="G1501" t="s">
        <v>79</v>
      </c>
      <c r="H1501">
        <v>73</v>
      </c>
      <c r="I1501">
        <v>0.30165223308892031</v>
      </c>
      <c r="J1501">
        <v>4.2672149524136643E-2</v>
      </c>
      <c r="K1501">
        <v>-2.252864148413488E-2</v>
      </c>
      <c r="L1501">
        <v>1.322899562625778</v>
      </c>
    </row>
    <row r="1502" spans="1:12">
      <c r="A1502" t="s">
        <v>317</v>
      </c>
      <c r="B1502" t="s">
        <v>366</v>
      </c>
      <c r="C1502">
        <v>48121</v>
      </c>
      <c r="D1502" t="s">
        <v>135</v>
      </c>
      <c r="E1502">
        <v>340</v>
      </c>
      <c r="F1502" t="s">
        <v>75</v>
      </c>
      <c r="G1502" t="s">
        <v>80</v>
      </c>
      <c r="H1502">
        <v>21</v>
      </c>
      <c r="I1502">
        <v>0.53443214061031252</v>
      </c>
      <c r="J1502">
        <v>0.1012406481964041</v>
      </c>
      <c r="K1502">
        <v>-4.057804519820838E-2</v>
      </c>
      <c r="L1502">
        <v>1.309636917346475</v>
      </c>
    </row>
    <row r="1503" spans="1:12">
      <c r="A1503" t="s">
        <v>317</v>
      </c>
      <c r="B1503" t="s">
        <v>366</v>
      </c>
      <c r="C1503">
        <v>48121</v>
      </c>
      <c r="D1503" t="s">
        <v>135</v>
      </c>
      <c r="E1503">
        <v>340</v>
      </c>
      <c r="F1503" t="s">
        <v>75</v>
      </c>
      <c r="G1503" t="s">
        <v>81</v>
      </c>
      <c r="H1503">
        <v>21</v>
      </c>
      <c r="I1503">
        <v>0.41793780794298968</v>
      </c>
      <c r="J1503">
        <v>7.7339006773496019E-2</v>
      </c>
      <c r="K1503">
        <v>-2.9626460758395881E-2</v>
      </c>
      <c r="L1503">
        <v>1.0625612956853321</v>
      </c>
    </row>
    <row r="1504" spans="1:12">
      <c r="A1504" t="s">
        <v>317</v>
      </c>
      <c r="B1504" t="s">
        <v>366</v>
      </c>
      <c r="C1504">
        <v>48121</v>
      </c>
      <c r="D1504" t="s">
        <v>135</v>
      </c>
      <c r="E1504">
        <v>340</v>
      </c>
      <c r="F1504" t="s">
        <v>75</v>
      </c>
      <c r="G1504" t="s">
        <v>82</v>
      </c>
      <c r="H1504">
        <v>73</v>
      </c>
      <c r="I1504">
        <v>9.0243046843350758E-2</v>
      </c>
      <c r="J1504">
        <v>2.3822899930995359E-2</v>
      </c>
      <c r="K1504">
        <v>-7.3061392290433319E-2</v>
      </c>
      <c r="L1504">
        <v>0.93117422094947044</v>
      </c>
    </row>
    <row r="1505" spans="1:12">
      <c r="A1505" t="s">
        <v>317</v>
      </c>
      <c r="B1505" t="s">
        <v>366</v>
      </c>
      <c r="C1505">
        <v>48121</v>
      </c>
      <c r="D1505" t="s">
        <v>135</v>
      </c>
      <c r="E1505">
        <v>340</v>
      </c>
      <c r="F1505" t="s">
        <v>75</v>
      </c>
      <c r="G1505" t="s">
        <v>83</v>
      </c>
      <c r="H1505">
        <v>73</v>
      </c>
      <c r="I1505">
        <v>0.19154101367430709</v>
      </c>
      <c r="J1505">
        <v>3.1068339924675718E-2</v>
      </c>
      <c r="K1505">
        <v>-2.252864148413488E-2</v>
      </c>
      <c r="L1505">
        <v>1.1060611481066449</v>
      </c>
    </row>
    <row r="1506" spans="1:12">
      <c r="A1506" t="s">
        <v>317</v>
      </c>
      <c r="B1506" t="s">
        <v>367</v>
      </c>
      <c r="C1506">
        <v>48123</v>
      </c>
      <c r="D1506" t="s">
        <v>135</v>
      </c>
      <c r="E1506">
        <v>340</v>
      </c>
      <c r="F1506" t="s">
        <v>75</v>
      </c>
      <c r="G1506" t="s">
        <v>76</v>
      </c>
      <c r="H1506">
        <v>109</v>
      </c>
      <c r="I1506">
        <v>0.98210151683692259</v>
      </c>
      <c r="J1506">
        <v>4.7129691144469139E-2</v>
      </c>
      <c r="K1506">
        <v>-8.7481138747138535E-3</v>
      </c>
      <c r="L1506">
        <v>2.0873224792027201</v>
      </c>
    </row>
    <row r="1507" spans="1:12">
      <c r="A1507" t="s">
        <v>317</v>
      </c>
      <c r="B1507" t="s">
        <v>367</v>
      </c>
      <c r="C1507">
        <v>48123</v>
      </c>
      <c r="D1507" t="s">
        <v>135</v>
      </c>
      <c r="E1507">
        <v>340</v>
      </c>
      <c r="F1507" t="s">
        <v>75</v>
      </c>
      <c r="G1507" t="s">
        <v>77</v>
      </c>
      <c r="H1507">
        <v>109</v>
      </c>
      <c r="I1507">
        <v>0.87491424435705767</v>
      </c>
      <c r="J1507">
        <v>4.274505936939612E-2</v>
      </c>
      <c r="K1507">
        <v>-0.1121927015690153</v>
      </c>
      <c r="L1507">
        <v>1.7400205073052011</v>
      </c>
    </row>
    <row r="1508" spans="1:12">
      <c r="A1508" t="s">
        <v>317</v>
      </c>
      <c r="B1508" t="s">
        <v>367</v>
      </c>
      <c r="C1508">
        <v>48123</v>
      </c>
      <c r="D1508" t="s">
        <v>135</v>
      </c>
      <c r="E1508">
        <v>340</v>
      </c>
      <c r="F1508" t="s">
        <v>75</v>
      </c>
      <c r="G1508" t="s">
        <v>78</v>
      </c>
      <c r="H1508">
        <v>68</v>
      </c>
      <c r="I1508">
        <v>0.58965839841472345</v>
      </c>
      <c r="J1508">
        <v>3.9366201008828421E-2</v>
      </c>
      <c r="K1508">
        <v>-3.7049311468957832E-2</v>
      </c>
      <c r="L1508">
        <v>1.3369284233840031</v>
      </c>
    </row>
    <row r="1509" spans="1:12">
      <c r="A1509" t="s">
        <v>317</v>
      </c>
      <c r="B1509" t="s">
        <v>367</v>
      </c>
      <c r="C1509">
        <v>48123</v>
      </c>
      <c r="D1509" t="s">
        <v>135</v>
      </c>
      <c r="E1509">
        <v>340</v>
      </c>
      <c r="F1509" t="s">
        <v>75</v>
      </c>
      <c r="G1509" t="s">
        <v>79</v>
      </c>
      <c r="H1509">
        <v>68</v>
      </c>
      <c r="I1509">
        <v>0.44277212820505069</v>
      </c>
      <c r="J1509">
        <v>2.864715073574756E-2</v>
      </c>
      <c r="K1509">
        <v>-4.7254695947096817E-2</v>
      </c>
      <c r="L1509">
        <v>1.207689825842758</v>
      </c>
    </row>
    <row r="1510" spans="1:12">
      <c r="A1510" t="s">
        <v>317</v>
      </c>
      <c r="B1510" t="s">
        <v>367</v>
      </c>
      <c r="C1510">
        <v>48123</v>
      </c>
      <c r="D1510" t="s">
        <v>135</v>
      </c>
      <c r="E1510">
        <v>340</v>
      </c>
      <c r="F1510" t="s">
        <v>75</v>
      </c>
      <c r="G1510" t="s">
        <v>80</v>
      </c>
      <c r="H1510">
        <v>109</v>
      </c>
      <c r="I1510">
        <v>0.25091775884868039</v>
      </c>
      <c r="J1510">
        <v>1.512636396436199E-2</v>
      </c>
      <c r="K1510">
        <v>-8.7481138747138535E-3</v>
      </c>
      <c r="L1510">
        <v>0.7376888747392909</v>
      </c>
    </row>
    <row r="1511" spans="1:12">
      <c r="A1511" t="s">
        <v>317</v>
      </c>
      <c r="B1511" t="s">
        <v>367</v>
      </c>
      <c r="C1511">
        <v>48123</v>
      </c>
      <c r="D1511" t="s">
        <v>135</v>
      </c>
      <c r="E1511">
        <v>340</v>
      </c>
      <c r="F1511" t="s">
        <v>75</v>
      </c>
      <c r="G1511" t="s">
        <v>81</v>
      </c>
      <c r="H1511">
        <v>109</v>
      </c>
      <c r="I1511">
        <v>0.17899201057073821</v>
      </c>
      <c r="J1511">
        <v>1.067944431511258E-2</v>
      </c>
      <c r="K1511">
        <v>-5.9019618741999222E-2</v>
      </c>
      <c r="L1511">
        <v>0.48553403265687478</v>
      </c>
    </row>
    <row r="1512" spans="1:12">
      <c r="A1512" t="s">
        <v>317</v>
      </c>
      <c r="B1512" t="s">
        <v>367</v>
      </c>
      <c r="C1512">
        <v>48123</v>
      </c>
      <c r="D1512" t="s">
        <v>135</v>
      </c>
      <c r="E1512">
        <v>340</v>
      </c>
      <c r="F1512" t="s">
        <v>75</v>
      </c>
      <c r="G1512" t="s">
        <v>82</v>
      </c>
      <c r="H1512">
        <v>68</v>
      </c>
      <c r="I1512">
        <v>0.33082750044946219</v>
      </c>
      <c r="J1512">
        <v>2.9776847437895951E-2</v>
      </c>
      <c r="K1512">
        <v>-2.8779462151155979E-2</v>
      </c>
      <c r="L1512">
        <v>1.0646078605459699</v>
      </c>
    </row>
    <row r="1513" spans="1:12">
      <c r="A1513" t="s">
        <v>317</v>
      </c>
      <c r="B1513" t="s">
        <v>367</v>
      </c>
      <c r="C1513">
        <v>48123</v>
      </c>
      <c r="D1513" t="s">
        <v>135</v>
      </c>
      <c r="E1513">
        <v>340</v>
      </c>
      <c r="F1513" t="s">
        <v>75</v>
      </c>
      <c r="G1513" t="s">
        <v>83</v>
      </c>
      <c r="H1513">
        <v>68</v>
      </c>
      <c r="I1513">
        <v>0.40758802107010822</v>
      </c>
      <c r="J1513">
        <v>2.9042481893016441E-2</v>
      </c>
      <c r="K1513">
        <v>-2.999141663067767E-2</v>
      </c>
      <c r="L1513">
        <v>0.98309426460041371</v>
      </c>
    </row>
    <row r="1514" spans="1:12">
      <c r="A1514" t="s">
        <v>317</v>
      </c>
      <c r="B1514" t="s">
        <v>368</v>
      </c>
      <c r="C1514">
        <v>48125</v>
      </c>
      <c r="D1514" t="s">
        <v>135</v>
      </c>
      <c r="E1514">
        <v>340</v>
      </c>
      <c r="F1514" t="s">
        <v>75</v>
      </c>
      <c r="G1514" t="s">
        <v>76</v>
      </c>
      <c r="H1514">
        <v>109</v>
      </c>
      <c r="I1514">
        <v>0.68017305855434351</v>
      </c>
      <c r="J1514">
        <v>4.186997447758297E-2</v>
      </c>
      <c r="K1514">
        <v>-5.4778050759931099E-2</v>
      </c>
      <c r="L1514">
        <v>1.747805941921162</v>
      </c>
    </row>
    <row r="1515" spans="1:12">
      <c r="A1515" t="s">
        <v>317</v>
      </c>
      <c r="B1515" t="s">
        <v>368</v>
      </c>
      <c r="C1515">
        <v>48125</v>
      </c>
      <c r="D1515" t="s">
        <v>135</v>
      </c>
      <c r="E1515">
        <v>340</v>
      </c>
      <c r="F1515" t="s">
        <v>75</v>
      </c>
      <c r="G1515" t="s">
        <v>77</v>
      </c>
      <c r="H1515">
        <v>109</v>
      </c>
      <c r="I1515">
        <v>0.61474094061801765</v>
      </c>
      <c r="J1515">
        <v>3.475715239711185E-2</v>
      </c>
      <c r="K1515">
        <v>-0.1591317821196144</v>
      </c>
      <c r="L1515">
        <v>1.363077476333431</v>
      </c>
    </row>
    <row r="1516" spans="1:12">
      <c r="A1516" t="s">
        <v>317</v>
      </c>
      <c r="B1516" t="s">
        <v>368</v>
      </c>
      <c r="C1516">
        <v>48125</v>
      </c>
      <c r="D1516" t="s">
        <v>135</v>
      </c>
      <c r="E1516">
        <v>340</v>
      </c>
      <c r="F1516" t="s">
        <v>75</v>
      </c>
      <c r="G1516" t="s">
        <v>78</v>
      </c>
      <c r="H1516">
        <v>185</v>
      </c>
      <c r="I1516">
        <v>0.2305984939235215</v>
      </c>
      <c r="J1516">
        <v>2.1160271141055759E-2</v>
      </c>
      <c r="K1516">
        <v>-0.13451939070824809</v>
      </c>
      <c r="L1516">
        <v>0.90731427768554318</v>
      </c>
    </row>
    <row r="1517" spans="1:12">
      <c r="A1517" t="s">
        <v>317</v>
      </c>
      <c r="B1517" t="s">
        <v>368</v>
      </c>
      <c r="C1517">
        <v>48125</v>
      </c>
      <c r="D1517" t="s">
        <v>135</v>
      </c>
      <c r="E1517">
        <v>340</v>
      </c>
      <c r="F1517" t="s">
        <v>75</v>
      </c>
      <c r="G1517" t="s">
        <v>79</v>
      </c>
      <c r="H1517">
        <v>185</v>
      </c>
      <c r="I1517">
        <v>0.13404867208683999</v>
      </c>
      <c r="J1517">
        <v>1.0662750040411249E-2</v>
      </c>
      <c r="K1517">
        <v>-5.7302669641849387E-2</v>
      </c>
      <c r="L1517">
        <v>0.56105632483756385</v>
      </c>
    </row>
    <row r="1518" spans="1:12">
      <c r="A1518" t="s">
        <v>317</v>
      </c>
      <c r="B1518" t="s">
        <v>368</v>
      </c>
      <c r="C1518">
        <v>48125</v>
      </c>
      <c r="D1518" t="s">
        <v>135</v>
      </c>
      <c r="E1518">
        <v>340</v>
      </c>
      <c r="F1518" t="s">
        <v>75</v>
      </c>
      <c r="G1518" t="s">
        <v>80</v>
      </c>
      <c r="H1518">
        <v>109</v>
      </c>
      <c r="I1518">
        <v>3.7164607323378188E-2</v>
      </c>
      <c r="J1518">
        <v>3.7760620908095172E-3</v>
      </c>
      <c r="K1518">
        <v>-5.4778050759931099E-2</v>
      </c>
      <c r="L1518">
        <v>0.19815860550086489</v>
      </c>
    </row>
    <row r="1519" spans="1:12">
      <c r="A1519" t="s">
        <v>317</v>
      </c>
      <c r="B1519" t="s">
        <v>368</v>
      </c>
      <c r="C1519">
        <v>48125</v>
      </c>
      <c r="D1519" t="s">
        <v>135</v>
      </c>
      <c r="E1519">
        <v>340</v>
      </c>
      <c r="F1519" t="s">
        <v>75</v>
      </c>
      <c r="G1519" t="s">
        <v>81</v>
      </c>
      <c r="H1519">
        <v>109</v>
      </c>
      <c r="I1519">
        <v>1.0212300295793319E-2</v>
      </c>
      <c r="J1519">
        <v>5.1059306199511259E-3</v>
      </c>
      <c r="K1519">
        <v>-5.7852841293016377E-2</v>
      </c>
      <c r="L1519">
        <v>0.18439375807437591</v>
      </c>
    </row>
    <row r="1520" spans="1:12">
      <c r="A1520" t="s">
        <v>317</v>
      </c>
      <c r="B1520" t="s">
        <v>368</v>
      </c>
      <c r="C1520">
        <v>48125</v>
      </c>
      <c r="D1520" t="s">
        <v>135</v>
      </c>
      <c r="E1520">
        <v>340</v>
      </c>
      <c r="F1520" t="s">
        <v>75</v>
      </c>
      <c r="G1520" t="s">
        <v>82</v>
      </c>
      <c r="H1520">
        <v>185</v>
      </c>
      <c r="I1520">
        <v>5.7525967681972157E-2</v>
      </c>
      <c r="J1520">
        <v>7.192267760225619E-3</v>
      </c>
      <c r="K1520">
        <v>-8.3013447763855802E-2</v>
      </c>
      <c r="L1520">
        <v>0.38332626893600608</v>
      </c>
    </row>
    <row r="1521" spans="1:12">
      <c r="A1521" t="s">
        <v>317</v>
      </c>
      <c r="B1521" t="s">
        <v>368</v>
      </c>
      <c r="C1521">
        <v>48125</v>
      </c>
      <c r="D1521" t="s">
        <v>135</v>
      </c>
      <c r="E1521">
        <v>340</v>
      </c>
      <c r="F1521" t="s">
        <v>75</v>
      </c>
      <c r="G1521" t="s">
        <v>83</v>
      </c>
      <c r="H1521">
        <v>185</v>
      </c>
      <c r="I1521">
        <v>0.1082777740907179</v>
      </c>
      <c r="J1521">
        <v>9.1963558503542642E-3</v>
      </c>
      <c r="K1521">
        <v>-4.1181914087591927E-2</v>
      </c>
      <c r="L1521">
        <v>0.46070933615846421</v>
      </c>
    </row>
    <row r="1522" spans="1:12">
      <c r="A1522" t="s">
        <v>317</v>
      </c>
      <c r="B1522" t="s">
        <v>369</v>
      </c>
      <c r="C1522">
        <v>48127</v>
      </c>
      <c r="D1522" t="s">
        <v>135</v>
      </c>
      <c r="E1522">
        <v>340</v>
      </c>
      <c r="F1522" t="s">
        <v>75</v>
      </c>
      <c r="G1522" t="s">
        <v>76</v>
      </c>
      <c r="H1522">
        <v>249</v>
      </c>
      <c r="I1522">
        <v>1.27881908605408</v>
      </c>
      <c r="J1522">
        <v>3.2553311382010001E-2</v>
      </c>
      <c r="K1522">
        <v>-8.7481138747138535E-3</v>
      </c>
      <c r="L1522">
        <v>2.7032730267981671</v>
      </c>
    </row>
    <row r="1523" spans="1:12">
      <c r="A1523" t="s">
        <v>317</v>
      </c>
      <c r="B1523" t="s">
        <v>369</v>
      </c>
      <c r="C1523">
        <v>48127</v>
      </c>
      <c r="D1523" t="s">
        <v>135</v>
      </c>
      <c r="E1523">
        <v>340</v>
      </c>
      <c r="F1523" t="s">
        <v>75</v>
      </c>
      <c r="G1523" t="s">
        <v>77</v>
      </c>
      <c r="H1523">
        <v>249</v>
      </c>
      <c r="I1523">
        <v>1.169898476163429</v>
      </c>
      <c r="J1523">
        <v>3.053078061451265E-2</v>
      </c>
      <c r="K1523">
        <v>-0.15104992406239981</v>
      </c>
      <c r="L1523">
        <v>2.3249132787640092</v>
      </c>
    </row>
    <row r="1524" spans="1:12">
      <c r="A1524" t="s">
        <v>317</v>
      </c>
      <c r="B1524" t="s">
        <v>369</v>
      </c>
      <c r="C1524">
        <v>48127</v>
      </c>
      <c r="D1524" t="s">
        <v>135</v>
      </c>
      <c r="E1524">
        <v>340</v>
      </c>
      <c r="F1524" t="s">
        <v>75</v>
      </c>
      <c r="G1524" t="s">
        <v>78</v>
      </c>
      <c r="H1524">
        <v>334</v>
      </c>
      <c r="I1524">
        <v>0.66785679232017625</v>
      </c>
      <c r="J1524">
        <v>2.053531383695013E-2</v>
      </c>
      <c r="K1524">
        <v>-0.15327125475478409</v>
      </c>
      <c r="L1524">
        <v>1.455419850139384</v>
      </c>
    </row>
    <row r="1525" spans="1:12">
      <c r="A1525" t="s">
        <v>317</v>
      </c>
      <c r="B1525" t="s">
        <v>369</v>
      </c>
      <c r="C1525">
        <v>48127</v>
      </c>
      <c r="D1525" t="s">
        <v>135</v>
      </c>
      <c r="E1525">
        <v>340</v>
      </c>
      <c r="F1525" t="s">
        <v>75</v>
      </c>
      <c r="G1525" t="s">
        <v>79</v>
      </c>
      <c r="H1525">
        <v>334</v>
      </c>
      <c r="I1525">
        <v>0.46887522773334728</v>
      </c>
      <c r="J1525">
        <v>1.592137758614149E-2</v>
      </c>
      <c r="K1525">
        <v>-8.7889109084368297E-2</v>
      </c>
      <c r="L1525">
        <v>1.5120864356328581</v>
      </c>
    </row>
    <row r="1526" spans="1:12">
      <c r="A1526" t="s">
        <v>317</v>
      </c>
      <c r="B1526" t="s">
        <v>369</v>
      </c>
      <c r="C1526">
        <v>48127</v>
      </c>
      <c r="D1526" t="s">
        <v>135</v>
      </c>
      <c r="E1526">
        <v>340</v>
      </c>
      <c r="F1526" t="s">
        <v>75</v>
      </c>
      <c r="G1526" t="s">
        <v>80</v>
      </c>
      <c r="H1526">
        <v>249</v>
      </c>
      <c r="I1526">
        <v>0.26349523711259548</v>
      </c>
      <c r="J1526">
        <v>1.0320498946984131E-2</v>
      </c>
      <c r="K1526">
        <v>-8.7481138747138535E-3</v>
      </c>
      <c r="L1526">
        <v>0.78599237608333916</v>
      </c>
    </row>
    <row r="1527" spans="1:12">
      <c r="A1527" t="s">
        <v>317</v>
      </c>
      <c r="B1527" t="s">
        <v>369</v>
      </c>
      <c r="C1527">
        <v>48127</v>
      </c>
      <c r="D1527" t="s">
        <v>135</v>
      </c>
      <c r="E1527">
        <v>340</v>
      </c>
      <c r="F1527" t="s">
        <v>75</v>
      </c>
      <c r="G1527" t="s">
        <v>81</v>
      </c>
      <c r="H1527">
        <v>249</v>
      </c>
      <c r="I1527">
        <v>0.21365359452212121</v>
      </c>
      <c r="J1527">
        <v>8.4735077284033167E-3</v>
      </c>
      <c r="K1527">
        <v>-5.9019618741999222E-2</v>
      </c>
      <c r="L1527">
        <v>0.62933129676180433</v>
      </c>
    </row>
    <row r="1528" spans="1:12">
      <c r="A1528" t="s">
        <v>317</v>
      </c>
      <c r="B1528" t="s">
        <v>369</v>
      </c>
      <c r="C1528">
        <v>48127</v>
      </c>
      <c r="D1528" t="s">
        <v>135</v>
      </c>
      <c r="E1528">
        <v>340</v>
      </c>
      <c r="F1528" t="s">
        <v>75</v>
      </c>
      <c r="G1528" t="s">
        <v>82</v>
      </c>
      <c r="H1528">
        <v>334</v>
      </c>
      <c r="I1528">
        <v>0.25993389541477863</v>
      </c>
      <c r="J1528">
        <v>9.7576215893254332E-3</v>
      </c>
      <c r="K1528">
        <v>-6.4556363199707867E-2</v>
      </c>
      <c r="L1528">
        <v>1.0646078605459699</v>
      </c>
    </row>
    <row r="1529" spans="1:12">
      <c r="A1529" t="s">
        <v>317</v>
      </c>
      <c r="B1529" t="s">
        <v>369</v>
      </c>
      <c r="C1529">
        <v>48127</v>
      </c>
      <c r="D1529" t="s">
        <v>135</v>
      </c>
      <c r="E1529">
        <v>340</v>
      </c>
      <c r="F1529" t="s">
        <v>75</v>
      </c>
      <c r="G1529" t="s">
        <v>83</v>
      </c>
      <c r="H1529">
        <v>334</v>
      </c>
      <c r="I1529">
        <v>0.34252192720732172</v>
      </c>
      <c r="J1529">
        <v>1.2296224754550431E-2</v>
      </c>
      <c r="K1529">
        <v>-8.7889109084368297E-2</v>
      </c>
      <c r="L1529">
        <v>0.98309426460041371</v>
      </c>
    </row>
    <row r="1530" spans="1:12">
      <c r="A1530" t="s">
        <v>317</v>
      </c>
      <c r="B1530" t="s">
        <v>370</v>
      </c>
      <c r="C1530">
        <v>48129</v>
      </c>
      <c r="D1530" t="s">
        <v>135</v>
      </c>
      <c r="E1530">
        <v>340</v>
      </c>
      <c r="F1530" t="s">
        <v>75</v>
      </c>
      <c r="G1530" t="s">
        <v>76</v>
      </c>
      <c r="H1530">
        <v>109</v>
      </c>
      <c r="I1530">
        <v>0.68017305855434351</v>
      </c>
      <c r="J1530">
        <v>4.186997447758297E-2</v>
      </c>
      <c r="K1530">
        <v>-5.4778050759931099E-2</v>
      </c>
      <c r="L1530">
        <v>1.747805941921162</v>
      </c>
    </row>
    <row r="1531" spans="1:12">
      <c r="A1531" t="s">
        <v>317</v>
      </c>
      <c r="B1531" t="s">
        <v>370</v>
      </c>
      <c r="C1531">
        <v>48129</v>
      </c>
      <c r="D1531" t="s">
        <v>135</v>
      </c>
      <c r="E1531">
        <v>340</v>
      </c>
      <c r="F1531" t="s">
        <v>75</v>
      </c>
      <c r="G1531" t="s">
        <v>77</v>
      </c>
      <c r="H1531">
        <v>109</v>
      </c>
      <c r="I1531">
        <v>0.61474094061801765</v>
      </c>
      <c r="J1531">
        <v>3.475715239711185E-2</v>
      </c>
      <c r="K1531">
        <v>-0.1591317821196144</v>
      </c>
      <c r="L1531">
        <v>1.363077476333431</v>
      </c>
    </row>
    <row r="1532" spans="1:12">
      <c r="A1532" t="s">
        <v>317</v>
      </c>
      <c r="B1532" t="s">
        <v>370</v>
      </c>
      <c r="C1532">
        <v>48129</v>
      </c>
      <c r="D1532" t="s">
        <v>135</v>
      </c>
      <c r="E1532">
        <v>340</v>
      </c>
      <c r="F1532" t="s">
        <v>75</v>
      </c>
      <c r="G1532" t="s">
        <v>78</v>
      </c>
      <c r="H1532">
        <v>185</v>
      </c>
      <c r="I1532">
        <v>0.2305984939235215</v>
      </c>
      <c r="J1532">
        <v>2.1160271141055759E-2</v>
      </c>
      <c r="K1532">
        <v>-0.13451939070824809</v>
      </c>
      <c r="L1532">
        <v>0.90731427768554318</v>
      </c>
    </row>
    <row r="1533" spans="1:12">
      <c r="A1533" t="s">
        <v>317</v>
      </c>
      <c r="B1533" t="s">
        <v>370</v>
      </c>
      <c r="C1533">
        <v>48129</v>
      </c>
      <c r="D1533" t="s">
        <v>135</v>
      </c>
      <c r="E1533">
        <v>340</v>
      </c>
      <c r="F1533" t="s">
        <v>75</v>
      </c>
      <c r="G1533" t="s">
        <v>79</v>
      </c>
      <c r="H1533">
        <v>185</v>
      </c>
      <c r="I1533">
        <v>0.13404867208683999</v>
      </c>
      <c r="J1533">
        <v>1.0662750040411249E-2</v>
      </c>
      <c r="K1533">
        <v>-5.7302669641849387E-2</v>
      </c>
      <c r="L1533">
        <v>0.56105632483756385</v>
      </c>
    </row>
    <row r="1534" spans="1:12">
      <c r="A1534" t="s">
        <v>317</v>
      </c>
      <c r="B1534" t="s">
        <v>370</v>
      </c>
      <c r="C1534">
        <v>48129</v>
      </c>
      <c r="D1534" t="s">
        <v>135</v>
      </c>
      <c r="E1534">
        <v>340</v>
      </c>
      <c r="F1534" t="s">
        <v>75</v>
      </c>
      <c r="G1534" t="s">
        <v>80</v>
      </c>
      <c r="H1534">
        <v>109</v>
      </c>
      <c r="I1534">
        <v>3.7164607323378188E-2</v>
      </c>
      <c r="J1534">
        <v>3.7760620908095172E-3</v>
      </c>
      <c r="K1534">
        <v>-5.4778050759931099E-2</v>
      </c>
      <c r="L1534">
        <v>0.19815860550086489</v>
      </c>
    </row>
    <row r="1535" spans="1:12">
      <c r="A1535" t="s">
        <v>317</v>
      </c>
      <c r="B1535" t="s">
        <v>370</v>
      </c>
      <c r="C1535">
        <v>48129</v>
      </c>
      <c r="D1535" t="s">
        <v>135</v>
      </c>
      <c r="E1535">
        <v>340</v>
      </c>
      <c r="F1535" t="s">
        <v>75</v>
      </c>
      <c r="G1535" t="s">
        <v>81</v>
      </c>
      <c r="H1535">
        <v>109</v>
      </c>
      <c r="I1535">
        <v>1.0212300295793319E-2</v>
      </c>
      <c r="J1535">
        <v>5.1059306199511259E-3</v>
      </c>
      <c r="K1535">
        <v>-5.7852841293016377E-2</v>
      </c>
      <c r="L1535">
        <v>0.18439375807437591</v>
      </c>
    </row>
    <row r="1536" spans="1:12">
      <c r="A1536" t="s">
        <v>317</v>
      </c>
      <c r="B1536" t="s">
        <v>370</v>
      </c>
      <c r="C1536">
        <v>48129</v>
      </c>
      <c r="D1536" t="s">
        <v>135</v>
      </c>
      <c r="E1536">
        <v>340</v>
      </c>
      <c r="F1536" t="s">
        <v>75</v>
      </c>
      <c r="G1536" t="s">
        <v>82</v>
      </c>
      <c r="H1536">
        <v>185</v>
      </c>
      <c r="I1536">
        <v>5.7525967681972157E-2</v>
      </c>
      <c r="J1536">
        <v>7.192267760225619E-3</v>
      </c>
      <c r="K1536">
        <v>-8.3013447763855802E-2</v>
      </c>
      <c r="L1536">
        <v>0.38332626893600608</v>
      </c>
    </row>
    <row r="1537" spans="1:12">
      <c r="A1537" t="s">
        <v>317</v>
      </c>
      <c r="B1537" t="s">
        <v>370</v>
      </c>
      <c r="C1537">
        <v>48129</v>
      </c>
      <c r="D1537" t="s">
        <v>135</v>
      </c>
      <c r="E1537">
        <v>340</v>
      </c>
      <c r="F1537" t="s">
        <v>75</v>
      </c>
      <c r="G1537" t="s">
        <v>83</v>
      </c>
      <c r="H1537">
        <v>185</v>
      </c>
      <c r="I1537">
        <v>0.1082777740907179</v>
      </c>
      <c r="J1537">
        <v>9.1963558503542642E-3</v>
      </c>
      <c r="K1537">
        <v>-4.1181914087591927E-2</v>
      </c>
      <c r="L1537">
        <v>0.46070933615846421</v>
      </c>
    </row>
    <row r="1538" spans="1:12">
      <c r="A1538" t="s">
        <v>317</v>
      </c>
      <c r="B1538" t="s">
        <v>371</v>
      </c>
      <c r="C1538">
        <v>48131</v>
      </c>
      <c r="D1538" t="s">
        <v>135</v>
      </c>
      <c r="E1538">
        <v>340</v>
      </c>
      <c r="F1538" t="s">
        <v>75</v>
      </c>
      <c r="G1538" t="s">
        <v>76</v>
      </c>
      <c r="H1538">
        <v>249</v>
      </c>
      <c r="I1538">
        <v>1.27881908605408</v>
      </c>
      <c r="J1538">
        <v>3.2553311382010001E-2</v>
      </c>
      <c r="K1538">
        <v>-8.7481138747138535E-3</v>
      </c>
      <c r="L1538">
        <v>2.7032730267981671</v>
      </c>
    </row>
    <row r="1539" spans="1:12">
      <c r="A1539" t="s">
        <v>317</v>
      </c>
      <c r="B1539" t="s">
        <v>371</v>
      </c>
      <c r="C1539">
        <v>48131</v>
      </c>
      <c r="D1539" t="s">
        <v>135</v>
      </c>
      <c r="E1539">
        <v>340</v>
      </c>
      <c r="F1539" t="s">
        <v>75</v>
      </c>
      <c r="G1539" t="s">
        <v>77</v>
      </c>
      <c r="H1539">
        <v>249</v>
      </c>
      <c r="I1539">
        <v>1.169898476163429</v>
      </c>
      <c r="J1539">
        <v>3.053078061451265E-2</v>
      </c>
      <c r="K1539">
        <v>-0.15104992406239981</v>
      </c>
      <c r="L1539">
        <v>2.3249132787640092</v>
      </c>
    </row>
    <row r="1540" spans="1:12">
      <c r="A1540" t="s">
        <v>317</v>
      </c>
      <c r="B1540" t="s">
        <v>371</v>
      </c>
      <c r="C1540">
        <v>48131</v>
      </c>
      <c r="D1540" t="s">
        <v>135</v>
      </c>
      <c r="E1540">
        <v>340</v>
      </c>
      <c r="F1540" t="s">
        <v>75</v>
      </c>
      <c r="G1540" t="s">
        <v>78</v>
      </c>
      <c r="H1540">
        <v>334</v>
      </c>
      <c r="I1540">
        <v>0.66785679232017625</v>
      </c>
      <c r="J1540">
        <v>2.053531383695013E-2</v>
      </c>
      <c r="K1540">
        <v>-0.15327125475478409</v>
      </c>
      <c r="L1540">
        <v>1.455419850139384</v>
      </c>
    </row>
    <row r="1541" spans="1:12">
      <c r="A1541" t="s">
        <v>317</v>
      </c>
      <c r="B1541" t="s">
        <v>371</v>
      </c>
      <c r="C1541">
        <v>48131</v>
      </c>
      <c r="D1541" t="s">
        <v>135</v>
      </c>
      <c r="E1541">
        <v>340</v>
      </c>
      <c r="F1541" t="s">
        <v>75</v>
      </c>
      <c r="G1541" t="s">
        <v>79</v>
      </c>
      <c r="H1541">
        <v>334</v>
      </c>
      <c r="I1541">
        <v>0.46887522773334728</v>
      </c>
      <c r="J1541">
        <v>1.592137758614149E-2</v>
      </c>
      <c r="K1541">
        <v>-8.7889109084368297E-2</v>
      </c>
      <c r="L1541">
        <v>1.5120864356328581</v>
      </c>
    </row>
    <row r="1542" spans="1:12">
      <c r="A1542" t="s">
        <v>317</v>
      </c>
      <c r="B1542" t="s">
        <v>371</v>
      </c>
      <c r="C1542">
        <v>48131</v>
      </c>
      <c r="D1542" t="s">
        <v>135</v>
      </c>
      <c r="E1542">
        <v>340</v>
      </c>
      <c r="F1542" t="s">
        <v>75</v>
      </c>
      <c r="G1542" t="s">
        <v>80</v>
      </c>
      <c r="H1542">
        <v>249</v>
      </c>
      <c r="I1542">
        <v>0.26349523711259548</v>
      </c>
      <c r="J1542">
        <v>1.0320498946984131E-2</v>
      </c>
      <c r="K1542">
        <v>-8.7481138747138535E-3</v>
      </c>
      <c r="L1542">
        <v>0.78599237608333916</v>
      </c>
    </row>
    <row r="1543" spans="1:12">
      <c r="A1543" t="s">
        <v>317</v>
      </c>
      <c r="B1543" t="s">
        <v>371</v>
      </c>
      <c r="C1543">
        <v>48131</v>
      </c>
      <c r="D1543" t="s">
        <v>135</v>
      </c>
      <c r="E1543">
        <v>340</v>
      </c>
      <c r="F1543" t="s">
        <v>75</v>
      </c>
      <c r="G1543" t="s">
        <v>81</v>
      </c>
      <c r="H1543">
        <v>249</v>
      </c>
      <c r="I1543">
        <v>0.21365359452212121</v>
      </c>
      <c r="J1543">
        <v>8.4735077284033167E-3</v>
      </c>
      <c r="K1543">
        <v>-5.9019618741999222E-2</v>
      </c>
      <c r="L1543">
        <v>0.62933129676180433</v>
      </c>
    </row>
    <row r="1544" spans="1:12">
      <c r="A1544" t="s">
        <v>317</v>
      </c>
      <c r="B1544" t="s">
        <v>371</v>
      </c>
      <c r="C1544">
        <v>48131</v>
      </c>
      <c r="D1544" t="s">
        <v>135</v>
      </c>
      <c r="E1544">
        <v>340</v>
      </c>
      <c r="F1544" t="s">
        <v>75</v>
      </c>
      <c r="G1544" t="s">
        <v>82</v>
      </c>
      <c r="H1544">
        <v>334</v>
      </c>
      <c r="I1544">
        <v>0.25993389541477863</v>
      </c>
      <c r="J1544">
        <v>9.7576215893254332E-3</v>
      </c>
      <c r="K1544">
        <v>-6.4556363199707867E-2</v>
      </c>
      <c r="L1544">
        <v>1.0646078605459699</v>
      </c>
    </row>
    <row r="1545" spans="1:12">
      <c r="A1545" t="s">
        <v>317</v>
      </c>
      <c r="B1545" t="s">
        <v>371</v>
      </c>
      <c r="C1545">
        <v>48131</v>
      </c>
      <c r="D1545" t="s">
        <v>135</v>
      </c>
      <c r="E1545">
        <v>340</v>
      </c>
      <c r="F1545" t="s">
        <v>75</v>
      </c>
      <c r="G1545" t="s">
        <v>83</v>
      </c>
      <c r="H1545">
        <v>334</v>
      </c>
      <c r="I1545">
        <v>0.34252192720732172</v>
      </c>
      <c r="J1545">
        <v>1.2296224754550431E-2</v>
      </c>
      <c r="K1545">
        <v>-8.7889109084368297E-2</v>
      </c>
      <c r="L1545">
        <v>0.98309426460041371</v>
      </c>
    </row>
    <row r="1546" spans="1:12">
      <c r="A1546" t="s">
        <v>317</v>
      </c>
      <c r="B1546" t="s">
        <v>372</v>
      </c>
      <c r="C1546">
        <v>48133</v>
      </c>
      <c r="D1546" t="s">
        <v>135</v>
      </c>
      <c r="E1546">
        <v>340</v>
      </c>
      <c r="F1546" t="s">
        <v>75</v>
      </c>
      <c r="G1546" t="s">
        <v>76</v>
      </c>
      <c r="H1546">
        <v>21</v>
      </c>
      <c r="I1546">
        <v>0.94802300431180508</v>
      </c>
      <c r="J1546">
        <v>0.15836772729439491</v>
      </c>
      <c r="K1546">
        <v>-3.1845050118976051E-2</v>
      </c>
      <c r="L1546">
        <v>2.2924388333402139</v>
      </c>
    </row>
    <row r="1547" spans="1:12">
      <c r="A1547" t="s">
        <v>317</v>
      </c>
      <c r="B1547" t="s">
        <v>372</v>
      </c>
      <c r="C1547">
        <v>48133</v>
      </c>
      <c r="D1547" t="s">
        <v>135</v>
      </c>
      <c r="E1547">
        <v>340</v>
      </c>
      <c r="F1547" t="s">
        <v>75</v>
      </c>
      <c r="G1547" t="s">
        <v>77</v>
      </c>
      <c r="H1547">
        <v>21</v>
      </c>
      <c r="I1547">
        <v>0.8359769053009638</v>
      </c>
      <c r="J1547">
        <v>0.14667710078413379</v>
      </c>
      <c r="K1547">
        <v>-5.5322941445729967E-2</v>
      </c>
      <c r="L1547">
        <v>1.9120315065875191</v>
      </c>
    </row>
    <row r="1548" spans="1:12">
      <c r="A1548" t="s">
        <v>317</v>
      </c>
      <c r="B1548" t="s">
        <v>372</v>
      </c>
      <c r="C1548">
        <v>48133</v>
      </c>
      <c r="D1548" t="s">
        <v>135</v>
      </c>
      <c r="E1548">
        <v>340</v>
      </c>
      <c r="F1548" t="s">
        <v>75</v>
      </c>
      <c r="G1548" t="s">
        <v>78</v>
      </c>
      <c r="H1548">
        <v>46</v>
      </c>
      <c r="I1548">
        <v>0.17466897607943521</v>
      </c>
      <c r="J1548">
        <v>4.1906870785378927E-2</v>
      </c>
      <c r="K1548">
        <v>-0.1745060707976554</v>
      </c>
      <c r="L1548">
        <v>1.1895857884772081</v>
      </c>
    </row>
    <row r="1549" spans="1:12">
      <c r="A1549" t="s">
        <v>317</v>
      </c>
      <c r="B1549" t="s">
        <v>372</v>
      </c>
      <c r="C1549">
        <v>48133</v>
      </c>
      <c r="D1549" t="s">
        <v>135</v>
      </c>
      <c r="E1549">
        <v>340</v>
      </c>
      <c r="F1549" t="s">
        <v>75</v>
      </c>
      <c r="G1549" t="s">
        <v>79</v>
      </c>
      <c r="H1549">
        <v>46</v>
      </c>
      <c r="I1549">
        <v>0.15653883094197521</v>
      </c>
      <c r="J1549">
        <v>3.2321808644284418E-2</v>
      </c>
      <c r="K1549">
        <v>-2.4732166588428809E-2</v>
      </c>
      <c r="L1549">
        <v>0.92012214544345083</v>
      </c>
    </row>
    <row r="1550" spans="1:12">
      <c r="A1550" t="s">
        <v>317</v>
      </c>
      <c r="B1550" t="s">
        <v>372</v>
      </c>
      <c r="C1550">
        <v>48133</v>
      </c>
      <c r="D1550" t="s">
        <v>135</v>
      </c>
      <c r="E1550">
        <v>340</v>
      </c>
      <c r="F1550" t="s">
        <v>75</v>
      </c>
      <c r="G1550" t="s">
        <v>80</v>
      </c>
      <c r="H1550">
        <v>21</v>
      </c>
      <c r="I1550">
        <v>0.53443214061031252</v>
      </c>
      <c r="J1550">
        <v>0.1012406481964041</v>
      </c>
      <c r="K1550">
        <v>-4.057804519820838E-2</v>
      </c>
      <c r="L1550">
        <v>1.309636917346475</v>
      </c>
    </row>
    <row r="1551" spans="1:12">
      <c r="A1551" t="s">
        <v>317</v>
      </c>
      <c r="B1551" t="s">
        <v>372</v>
      </c>
      <c r="C1551">
        <v>48133</v>
      </c>
      <c r="D1551" t="s">
        <v>135</v>
      </c>
      <c r="E1551">
        <v>340</v>
      </c>
      <c r="F1551" t="s">
        <v>75</v>
      </c>
      <c r="G1551" t="s">
        <v>81</v>
      </c>
      <c r="H1551">
        <v>21</v>
      </c>
      <c r="I1551">
        <v>0.41793780794298968</v>
      </c>
      <c r="J1551">
        <v>7.7339006773496019E-2</v>
      </c>
      <c r="K1551">
        <v>-2.9626460758395881E-2</v>
      </c>
      <c r="L1551">
        <v>1.0625612956853321</v>
      </c>
    </row>
    <row r="1552" spans="1:12">
      <c r="A1552" t="s">
        <v>317</v>
      </c>
      <c r="B1552" t="s">
        <v>372</v>
      </c>
      <c r="C1552">
        <v>48133</v>
      </c>
      <c r="D1552" t="s">
        <v>135</v>
      </c>
      <c r="E1552">
        <v>340</v>
      </c>
      <c r="F1552" t="s">
        <v>75</v>
      </c>
      <c r="G1552" t="s">
        <v>82</v>
      </c>
      <c r="H1552">
        <v>46</v>
      </c>
      <c r="I1552">
        <v>8.7733162047061358E-2</v>
      </c>
      <c r="J1552">
        <v>2.3484997099803111E-2</v>
      </c>
      <c r="K1552">
        <v>-7.574239380034746E-2</v>
      </c>
      <c r="L1552">
        <v>0.63740404224125591</v>
      </c>
    </row>
    <row r="1553" spans="1:12">
      <c r="A1553" t="s">
        <v>317</v>
      </c>
      <c r="B1553" t="s">
        <v>372</v>
      </c>
      <c r="C1553">
        <v>48133</v>
      </c>
      <c r="D1553" t="s">
        <v>135</v>
      </c>
      <c r="E1553">
        <v>340</v>
      </c>
      <c r="F1553" t="s">
        <v>75</v>
      </c>
      <c r="G1553" t="s">
        <v>83</v>
      </c>
      <c r="H1553">
        <v>46</v>
      </c>
      <c r="I1553">
        <v>0.1187948646144896</v>
      </c>
      <c r="J1553">
        <v>2.7705872937040112E-2</v>
      </c>
      <c r="K1553">
        <v>-1.763005217150089E-2</v>
      </c>
      <c r="L1553">
        <v>0.81810803382610298</v>
      </c>
    </row>
    <row r="1554" spans="1:12">
      <c r="A1554" t="s">
        <v>317</v>
      </c>
      <c r="B1554" t="s">
        <v>373</v>
      </c>
      <c r="C1554">
        <v>48135</v>
      </c>
      <c r="D1554" t="s">
        <v>135</v>
      </c>
      <c r="E1554">
        <v>340</v>
      </c>
      <c r="F1554" t="s">
        <v>75</v>
      </c>
      <c r="G1554" t="s">
        <v>76</v>
      </c>
      <c r="H1554">
        <v>20</v>
      </c>
      <c r="I1554">
        <v>0.26157281846362412</v>
      </c>
      <c r="J1554">
        <v>9.0810085301832169E-2</v>
      </c>
      <c r="K1554">
        <v>-2.8015755545645681E-2</v>
      </c>
      <c r="L1554">
        <v>1.8254571900160479</v>
      </c>
    </row>
    <row r="1555" spans="1:12">
      <c r="A1555" t="s">
        <v>317</v>
      </c>
      <c r="B1555" t="s">
        <v>373</v>
      </c>
      <c r="C1555">
        <v>48135</v>
      </c>
      <c r="D1555" t="s">
        <v>135</v>
      </c>
      <c r="E1555">
        <v>340</v>
      </c>
      <c r="F1555" t="s">
        <v>75</v>
      </c>
      <c r="G1555" t="s">
        <v>77</v>
      </c>
      <c r="H1555">
        <v>20</v>
      </c>
      <c r="I1555">
        <v>0.22842793814107051</v>
      </c>
      <c r="J1555">
        <v>6.8268665279501609E-2</v>
      </c>
      <c r="K1555">
        <v>-8.0141841955713056E-2</v>
      </c>
      <c r="L1555">
        <v>1.2593068622768979</v>
      </c>
    </row>
    <row r="1556" spans="1:12">
      <c r="A1556" t="s">
        <v>317</v>
      </c>
      <c r="B1556" t="s">
        <v>373</v>
      </c>
      <c r="C1556">
        <v>48135</v>
      </c>
      <c r="D1556" t="s">
        <v>135</v>
      </c>
      <c r="E1556">
        <v>340</v>
      </c>
      <c r="F1556" t="s">
        <v>75</v>
      </c>
      <c r="G1556" t="s">
        <v>78</v>
      </c>
      <c r="H1556">
        <v>2225</v>
      </c>
      <c r="I1556">
        <v>0.15154489885435041</v>
      </c>
      <c r="J1556">
        <v>4.7844816009244362E-3</v>
      </c>
      <c r="K1556">
        <v>-0.22377169437624159</v>
      </c>
      <c r="L1556">
        <v>1.1863799535337809</v>
      </c>
    </row>
    <row r="1557" spans="1:12">
      <c r="A1557" t="s">
        <v>317</v>
      </c>
      <c r="B1557" t="s">
        <v>373</v>
      </c>
      <c r="C1557">
        <v>48135</v>
      </c>
      <c r="D1557" t="s">
        <v>135</v>
      </c>
      <c r="E1557">
        <v>340</v>
      </c>
      <c r="F1557" t="s">
        <v>75</v>
      </c>
      <c r="G1557" t="s">
        <v>79</v>
      </c>
      <c r="H1557">
        <v>2225</v>
      </c>
      <c r="I1557">
        <v>0.12998328870859971</v>
      </c>
      <c r="J1557">
        <v>5.0244837945532016E-3</v>
      </c>
      <c r="K1557">
        <v>-0.31382936001505313</v>
      </c>
      <c r="L1557">
        <v>1.6726534383001841</v>
      </c>
    </row>
    <row r="1558" spans="1:12">
      <c r="A1558" t="s">
        <v>317</v>
      </c>
      <c r="B1558" t="s">
        <v>373</v>
      </c>
      <c r="C1558">
        <v>48135</v>
      </c>
      <c r="D1558" t="s">
        <v>135</v>
      </c>
      <c r="E1558">
        <v>340</v>
      </c>
      <c r="F1558" t="s">
        <v>75</v>
      </c>
      <c r="G1558" t="s">
        <v>80</v>
      </c>
      <c r="H1558">
        <v>20</v>
      </c>
      <c r="I1558">
        <v>1.005366376428561E-2</v>
      </c>
      <c r="J1558">
        <v>7.7665692563859204E-3</v>
      </c>
      <c r="K1558">
        <v>-3.1332713129984847E-2</v>
      </c>
      <c r="L1558">
        <v>8.064109330963927E-2</v>
      </c>
    </row>
    <row r="1559" spans="1:12">
      <c r="A1559" t="s">
        <v>317</v>
      </c>
      <c r="B1559" t="s">
        <v>373</v>
      </c>
      <c r="C1559">
        <v>48135</v>
      </c>
      <c r="D1559" t="s">
        <v>135</v>
      </c>
      <c r="E1559">
        <v>340</v>
      </c>
      <c r="F1559" t="s">
        <v>75</v>
      </c>
      <c r="G1559" t="s">
        <v>81</v>
      </c>
      <c r="H1559">
        <v>20</v>
      </c>
      <c r="I1559">
        <v>1.177342235723757E-2</v>
      </c>
      <c r="J1559">
        <v>8.2993398918403179E-3</v>
      </c>
      <c r="K1559">
        <v>-3.5387626314787979E-2</v>
      </c>
      <c r="L1559">
        <v>9.6431727985379426E-2</v>
      </c>
    </row>
    <row r="1560" spans="1:12">
      <c r="A1560" t="s">
        <v>317</v>
      </c>
      <c r="B1560" t="s">
        <v>373</v>
      </c>
      <c r="C1560">
        <v>48135</v>
      </c>
      <c r="D1560" t="s">
        <v>135</v>
      </c>
      <c r="E1560">
        <v>340</v>
      </c>
      <c r="F1560" t="s">
        <v>75</v>
      </c>
      <c r="G1560" t="s">
        <v>82</v>
      </c>
      <c r="H1560">
        <v>2225</v>
      </c>
      <c r="I1560">
        <v>6.2304076451409188E-2</v>
      </c>
      <c r="J1560">
        <v>2.137960641714988E-3</v>
      </c>
      <c r="K1560">
        <v>-0.15356776960108651</v>
      </c>
      <c r="L1560">
        <v>0.78761132010740531</v>
      </c>
    </row>
    <row r="1561" spans="1:12">
      <c r="A1561" t="s">
        <v>317</v>
      </c>
      <c r="B1561" t="s">
        <v>373</v>
      </c>
      <c r="C1561">
        <v>48135</v>
      </c>
      <c r="D1561" t="s">
        <v>135</v>
      </c>
      <c r="E1561">
        <v>340</v>
      </c>
      <c r="F1561" t="s">
        <v>75</v>
      </c>
      <c r="G1561" t="s">
        <v>83</v>
      </c>
      <c r="H1561">
        <v>2225</v>
      </c>
      <c r="I1561">
        <v>7.1418282289345589E-2</v>
      </c>
      <c r="J1561">
        <v>2.4108123555732319E-3</v>
      </c>
      <c r="K1561">
        <v>-0.31382408811646861</v>
      </c>
      <c r="L1561">
        <v>0.974735801126414</v>
      </c>
    </row>
    <row r="1562" spans="1:12">
      <c r="A1562" t="s">
        <v>317</v>
      </c>
      <c r="B1562" t="s">
        <v>374</v>
      </c>
      <c r="C1562">
        <v>48137</v>
      </c>
      <c r="D1562" t="s">
        <v>135</v>
      </c>
      <c r="E1562">
        <v>340</v>
      </c>
      <c r="F1562" t="s">
        <v>75</v>
      </c>
      <c r="G1562" t="s">
        <v>76</v>
      </c>
      <c r="H1562">
        <v>249</v>
      </c>
      <c r="I1562">
        <v>1.27881908605408</v>
      </c>
      <c r="J1562">
        <v>3.2553311382010001E-2</v>
      </c>
      <c r="K1562">
        <v>-8.7481138747138535E-3</v>
      </c>
      <c r="L1562">
        <v>2.7032730267981671</v>
      </c>
    </row>
    <row r="1563" spans="1:12">
      <c r="A1563" t="s">
        <v>317</v>
      </c>
      <c r="B1563" t="s">
        <v>374</v>
      </c>
      <c r="C1563">
        <v>48137</v>
      </c>
      <c r="D1563" t="s">
        <v>135</v>
      </c>
      <c r="E1563">
        <v>340</v>
      </c>
      <c r="F1563" t="s">
        <v>75</v>
      </c>
      <c r="G1563" t="s">
        <v>77</v>
      </c>
      <c r="H1563">
        <v>249</v>
      </c>
      <c r="I1563">
        <v>1.169898476163429</v>
      </c>
      <c r="J1563">
        <v>3.053078061451265E-2</v>
      </c>
      <c r="K1563">
        <v>-0.15104992406239981</v>
      </c>
      <c r="L1563">
        <v>2.3249132787640092</v>
      </c>
    </row>
    <row r="1564" spans="1:12">
      <c r="A1564" t="s">
        <v>317</v>
      </c>
      <c r="B1564" t="s">
        <v>374</v>
      </c>
      <c r="C1564">
        <v>48137</v>
      </c>
      <c r="D1564" t="s">
        <v>135</v>
      </c>
      <c r="E1564">
        <v>340</v>
      </c>
      <c r="F1564" t="s">
        <v>75</v>
      </c>
      <c r="G1564" t="s">
        <v>78</v>
      </c>
      <c r="H1564">
        <v>29</v>
      </c>
      <c r="I1564">
        <v>7.916576009080567E-2</v>
      </c>
      <c r="J1564">
        <v>3.7214898640861568E-2</v>
      </c>
      <c r="K1564">
        <v>-0.1155435300680715</v>
      </c>
      <c r="L1564">
        <v>0.79003445956992957</v>
      </c>
    </row>
    <row r="1565" spans="1:12">
      <c r="A1565" t="s">
        <v>317</v>
      </c>
      <c r="B1565" t="s">
        <v>374</v>
      </c>
      <c r="C1565">
        <v>48137</v>
      </c>
      <c r="D1565" t="s">
        <v>135</v>
      </c>
      <c r="E1565">
        <v>340</v>
      </c>
      <c r="F1565" t="s">
        <v>75</v>
      </c>
      <c r="G1565" t="s">
        <v>79</v>
      </c>
      <c r="H1565">
        <v>29</v>
      </c>
      <c r="I1565">
        <v>0.1026725514276588</v>
      </c>
      <c r="J1565">
        <v>3.3929859901332703E-2</v>
      </c>
      <c r="K1565">
        <v>-4.6287014491997201E-2</v>
      </c>
      <c r="L1565">
        <v>0.76128316784950123</v>
      </c>
    </row>
    <row r="1566" spans="1:12">
      <c r="A1566" t="s">
        <v>317</v>
      </c>
      <c r="B1566" t="s">
        <v>374</v>
      </c>
      <c r="C1566">
        <v>48137</v>
      </c>
      <c r="D1566" t="s">
        <v>135</v>
      </c>
      <c r="E1566">
        <v>340</v>
      </c>
      <c r="F1566" t="s">
        <v>75</v>
      </c>
      <c r="G1566" t="s">
        <v>80</v>
      </c>
      <c r="H1566">
        <v>249</v>
      </c>
      <c r="I1566">
        <v>0.26349523711259548</v>
      </c>
      <c r="J1566">
        <v>1.0320498946984131E-2</v>
      </c>
      <c r="K1566">
        <v>-8.7481138747138535E-3</v>
      </c>
      <c r="L1566">
        <v>0.78599237608333916</v>
      </c>
    </row>
    <row r="1567" spans="1:12">
      <c r="A1567" t="s">
        <v>317</v>
      </c>
      <c r="B1567" t="s">
        <v>374</v>
      </c>
      <c r="C1567">
        <v>48137</v>
      </c>
      <c r="D1567" t="s">
        <v>135</v>
      </c>
      <c r="E1567">
        <v>340</v>
      </c>
      <c r="F1567" t="s">
        <v>75</v>
      </c>
      <c r="G1567" t="s">
        <v>81</v>
      </c>
      <c r="H1567">
        <v>249</v>
      </c>
      <c r="I1567">
        <v>0.21365359452212121</v>
      </c>
      <c r="J1567">
        <v>8.4735077284033167E-3</v>
      </c>
      <c r="K1567">
        <v>-5.9019618741999222E-2</v>
      </c>
      <c r="L1567">
        <v>0.62933129676180433</v>
      </c>
    </row>
    <row r="1568" spans="1:12">
      <c r="A1568" t="s">
        <v>317</v>
      </c>
      <c r="B1568" t="s">
        <v>374</v>
      </c>
      <c r="C1568">
        <v>48137</v>
      </c>
      <c r="D1568" t="s">
        <v>135</v>
      </c>
      <c r="E1568">
        <v>340</v>
      </c>
      <c r="F1568" t="s">
        <v>75</v>
      </c>
      <c r="G1568" t="s">
        <v>82</v>
      </c>
      <c r="H1568">
        <v>29</v>
      </c>
      <c r="I1568">
        <v>4.6141911972768457E-2</v>
      </c>
      <c r="J1568">
        <v>1.4536215161892799E-2</v>
      </c>
      <c r="K1568">
        <v>-4.0810279867937893E-2</v>
      </c>
      <c r="L1568">
        <v>0.27014594814413612</v>
      </c>
    </row>
    <row r="1569" spans="1:12">
      <c r="A1569" t="s">
        <v>317</v>
      </c>
      <c r="B1569" t="s">
        <v>374</v>
      </c>
      <c r="C1569">
        <v>48137</v>
      </c>
      <c r="D1569" t="s">
        <v>135</v>
      </c>
      <c r="E1569">
        <v>340</v>
      </c>
      <c r="F1569" t="s">
        <v>75</v>
      </c>
      <c r="G1569" t="s">
        <v>83</v>
      </c>
      <c r="H1569">
        <v>29</v>
      </c>
      <c r="I1569">
        <v>6.5871748635840568E-2</v>
      </c>
      <c r="J1569">
        <v>2.1030661487239141E-2</v>
      </c>
      <c r="K1569">
        <v>-4.697547779950613E-2</v>
      </c>
      <c r="L1569">
        <v>0.42635314084607712</v>
      </c>
    </row>
    <row r="1570" spans="1:12">
      <c r="A1570" t="s">
        <v>317</v>
      </c>
      <c r="B1570" t="s">
        <v>375</v>
      </c>
      <c r="C1570">
        <v>48141</v>
      </c>
      <c r="D1570" t="s">
        <v>135</v>
      </c>
      <c r="E1570">
        <v>340</v>
      </c>
      <c r="F1570" t="s">
        <v>75</v>
      </c>
      <c r="G1570" t="s">
        <v>76</v>
      </c>
      <c r="H1570">
        <v>389</v>
      </c>
      <c r="I1570">
        <v>0.18249610322361531</v>
      </c>
      <c r="J1570">
        <v>1.528289232308748E-2</v>
      </c>
      <c r="K1570">
        <v>-0.38834029335448411</v>
      </c>
      <c r="L1570">
        <v>1.5795555478227199</v>
      </c>
    </row>
    <row r="1571" spans="1:12">
      <c r="A1571" t="s">
        <v>317</v>
      </c>
      <c r="B1571" t="s">
        <v>375</v>
      </c>
      <c r="C1571">
        <v>48141</v>
      </c>
      <c r="D1571" t="s">
        <v>135</v>
      </c>
      <c r="E1571">
        <v>340</v>
      </c>
      <c r="F1571" t="s">
        <v>75</v>
      </c>
      <c r="G1571" t="s">
        <v>77</v>
      </c>
      <c r="H1571">
        <v>389</v>
      </c>
      <c r="I1571">
        <v>0.16778025528947671</v>
      </c>
      <c r="J1571">
        <v>1.3877141753563081E-2</v>
      </c>
      <c r="K1571">
        <v>-0.27656156142600252</v>
      </c>
      <c r="L1571">
        <v>1.159131045704781</v>
      </c>
    </row>
    <row r="1572" spans="1:12">
      <c r="A1572" t="s">
        <v>317</v>
      </c>
      <c r="B1572" t="s">
        <v>375</v>
      </c>
      <c r="C1572">
        <v>48141</v>
      </c>
      <c r="D1572" t="s">
        <v>135</v>
      </c>
      <c r="E1572">
        <v>340</v>
      </c>
      <c r="F1572" t="s">
        <v>75</v>
      </c>
      <c r="G1572" t="s">
        <v>78</v>
      </c>
      <c r="H1572">
        <v>138</v>
      </c>
      <c r="I1572">
        <v>0.2150929189247244</v>
      </c>
      <c r="J1572">
        <v>1.415189390304542E-2</v>
      </c>
      <c r="K1572">
        <v>-7.7997220264367007E-2</v>
      </c>
      <c r="L1572">
        <v>0.8961657518443531</v>
      </c>
    </row>
    <row r="1573" spans="1:12">
      <c r="A1573" t="s">
        <v>317</v>
      </c>
      <c r="B1573" t="s">
        <v>375</v>
      </c>
      <c r="C1573">
        <v>48141</v>
      </c>
      <c r="D1573" t="s">
        <v>135</v>
      </c>
      <c r="E1573">
        <v>340</v>
      </c>
      <c r="F1573" t="s">
        <v>75</v>
      </c>
      <c r="G1573" t="s">
        <v>79</v>
      </c>
      <c r="H1573">
        <v>138</v>
      </c>
      <c r="I1573">
        <v>0.2270458007287236</v>
      </c>
      <c r="J1573">
        <v>1.7912687951725861E-2</v>
      </c>
      <c r="K1573">
        <v>-7.5549597369242355E-2</v>
      </c>
      <c r="L1573">
        <v>1.294292044465982</v>
      </c>
    </row>
    <row r="1574" spans="1:12">
      <c r="A1574" t="s">
        <v>317</v>
      </c>
      <c r="B1574" t="s">
        <v>375</v>
      </c>
      <c r="C1574">
        <v>48141</v>
      </c>
      <c r="D1574" t="s">
        <v>135</v>
      </c>
      <c r="E1574">
        <v>340</v>
      </c>
      <c r="F1574" t="s">
        <v>75</v>
      </c>
      <c r="G1574" t="s">
        <v>80</v>
      </c>
      <c r="H1574">
        <v>389</v>
      </c>
      <c r="I1574">
        <v>3.6550937133705753E-2</v>
      </c>
      <c r="J1574">
        <v>4.6466342234407496E-3</v>
      </c>
      <c r="K1574">
        <v>-0.38349835718777991</v>
      </c>
      <c r="L1574">
        <v>0.46474121273872232</v>
      </c>
    </row>
    <row r="1575" spans="1:12">
      <c r="A1575" t="s">
        <v>317</v>
      </c>
      <c r="B1575" t="s">
        <v>375</v>
      </c>
      <c r="C1575">
        <v>48141</v>
      </c>
      <c r="D1575" t="s">
        <v>135</v>
      </c>
      <c r="E1575">
        <v>340</v>
      </c>
      <c r="F1575" t="s">
        <v>75</v>
      </c>
      <c r="G1575" t="s">
        <v>81</v>
      </c>
      <c r="H1575">
        <v>389</v>
      </c>
      <c r="I1575">
        <v>3.26141372584813E-2</v>
      </c>
      <c r="J1575">
        <v>3.751973761786155E-3</v>
      </c>
      <c r="K1575">
        <v>-0.232728300525717</v>
      </c>
      <c r="L1575">
        <v>0.3343421674608642</v>
      </c>
    </row>
    <row r="1576" spans="1:12">
      <c r="A1576" t="s">
        <v>317</v>
      </c>
      <c r="B1576" t="s">
        <v>375</v>
      </c>
      <c r="C1576">
        <v>48141</v>
      </c>
      <c r="D1576" t="s">
        <v>135</v>
      </c>
      <c r="E1576">
        <v>340</v>
      </c>
      <c r="F1576" t="s">
        <v>75</v>
      </c>
      <c r="G1576" t="s">
        <v>82</v>
      </c>
      <c r="H1576">
        <v>138</v>
      </c>
      <c r="I1576">
        <v>0.17101860917422421</v>
      </c>
      <c r="J1576">
        <v>1.104373058395155E-2</v>
      </c>
      <c r="K1576">
        <v>-8.1734077718618597E-2</v>
      </c>
      <c r="L1576">
        <v>0.63390161588272287</v>
      </c>
    </row>
    <row r="1577" spans="1:12">
      <c r="A1577" t="s">
        <v>317</v>
      </c>
      <c r="B1577" t="s">
        <v>375</v>
      </c>
      <c r="C1577">
        <v>48141</v>
      </c>
      <c r="D1577" t="s">
        <v>135</v>
      </c>
      <c r="E1577">
        <v>340</v>
      </c>
      <c r="F1577" t="s">
        <v>75</v>
      </c>
      <c r="G1577" t="s">
        <v>83</v>
      </c>
      <c r="H1577">
        <v>138</v>
      </c>
      <c r="I1577">
        <v>0.19880848662460349</v>
      </c>
      <c r="J1577">
        <v>1.377696958095939E-2</v>
      </c>
      <c r="K1577">
        <v>-7.5549597369242355E-2</v>
      </c>
      <c r="L1577">
        <v>0.76809931415477795</v>
      </c>
    </row>
    <row r="1578" spans="1:12">
      <c r="A1578" t="s">
        <v>317</v>
      </c>
      <c r="B1578" t="s">
        <v>296</v>
      </c>
      <c r="C1578">
        <v>48139</v>
      </c>
      <c r="D1578" t="s">
        <v>135</v>
      </c>
      <c r="E1578">
        <v>340</v>
      </c>
      <c r="F1578" t="s">
        <v>75</v>
      </c>
      <c r="G1578" t="s">
        <v>76</v>
      </c>
      <c r="H1578">
        <v>21</v>
      </c>
      <c r="I1578">
        <v>0.94802300431180508</v>
      </c>
      <c r="J1578">
        <v>0.15836772729439491</v>
      </c>
      <c r="K1578">
        <v>-3.1845050118976051E-2</v>
      </c>
      <c r="L1578">
        <v>2.2924388333402139</v>
      </c>
    </row>
    <row r="1579" spans="1:12">
      <c r="A1579" t="s">
        <v>317</v>
      </c>
      <c r="B1579" t="s">
        <v>296</v>
      </c>
      <c r="C1579">
        <v>48139</v>
      </c>
      <c r="D1579" t="s">
        <v>135</v>
      </c>
      <c r="E1579">
        <v>340</v>
      </c>
      <c r="F1579" t="s">
        <v>75</v>
      </c>
      <c r="G1579" t="s">
        <v>77</v>
      </c>
      <c r="H1579">
        <v>21</v>
      </c>
      <c r="I1579">
        <v>0.8359769053009638</v>
      </c>
      <c r="J1579">
        <v>0.14667710078413379</v>
      </c>
      <c r="K1579">
        <v>-5.5322941445729967E-2</v>
      </c>
      <c r="L1579">
        <v>1.9120315065875191</v>
      </c>
    </row>
    <row r="1580" spans="1:12">
      <c r="A1580" t="s">
        <v>317</v>
      </c>
      <c r="B1580" t="s">
        <v>296</v>
      </c>
      <c r="C1580">
        <v>48139</v>
      </c>
      <c r="D1580" t="s">
        <v>135</v>
      </c>
      <c r="E1580">
        <v>340</v>
      </c>
      <c r="F1580" t="s">
        <v>75</v>
      </c>
      <c r="G1580" t="s">
        <v>78</v>
      </c>
      <c r="H1580">
        <v>321</v>
      </c>
      <c r="I1580">
        <v>0.55046635852582315</v>
      </c>
      <c r="J1580">
        <v>2.6647639385367621E-2</v>
      </c>
      <c r="K1580">
        <v>-0.17807197018957649</v>
      </c>
      <c r="L1580">
        <v>1.7180589789559519</v>
      </c>
    </row>
    <row r="1581" spans="1:12">
      <c r="A1581" t="s">
        <v>317</v>
      </c>
      <c r="B1581" t="s">
        <v>296</v>
      </c>
      <c r="C1581">
        <v>48139</v>
      </c>
      <c r="D1581" t="s">
        <v>135</v>
      </c>
      <c r="E1581">
        <v>340</v>
      </c>
      <c r="F1581" t="s">
        <v>75</v>
      </c>
      <c r="G1581" t="s">
        <v>79</v>
      </c>
      <c r="H1581">
        <v>321</v>
      </c>
      <c r="I1581">
        <v>0.60096221200520605</v>
      </c>
      <c r="J1581">
        <v>2.572080857657023E-2</v>
      </c>
      <c r="K1581">
        <v>-1.9526777984124711E-2</v>
      </c>
      <c r="L1581">
        <v>1.940954066439077</v>
      </c>
    </row>
    <row r="1582" spans="1:12">
      <c r="A1582" t="s">
        <v>317</v>
      </c>
      <c r="B1582" t="s">
        <v>296</v>
      </c>
      <c r="C1582">
        <v>48139</v>
      </c>
      <c r="D1582" t="s">
        <v>135</v>
      </c>
      <c r="E1582">
        <v>340</v>
      </c>
      <c r="F1582" t="s">
        <v>75</v>
      </c>
      <c r="G1582" t="s">
        <v>80</v>
      </c>
      <c r="H1582">
        <v>21</v>
      </c>
      <c r="I1582">
        <v>0.53443214061031252</v>
      </c>
      <c r="J1582">
        <v>0.1012406481964041</v>
      </c>
      <c r="K1582">
        <v>-4.057804519820838E-2</v>
      </c>
      <c r="L1582">
        <v>1.309636917346475</v>
      </c>
    </row>
    <row r="1583" spans="1:12">
      <c r="A1583" t="s">
        <v>317</v>
      </c>
      <c r="B1583" t="s">
        <v>296</v>
      </c>
      <c r="C1583">
        <v>48139</v>
      </c>
      <c r="D1583" t="s">
        <v>135</v>
      </c>
      <c r="E1583">
        <v>340</v>
      </c>
      <c r="F1583" t="s">
        <v>75</v>
      </c>
      <c r="G1583" t="s">
        <v>81</v>
      </c>
      <c r="H1583">
        <v>21</v>
      </c>
      <c r="I1583">
        <v>0.41793780794298968</v>
      </c>
      <c r="J1583">
        <v>7.7339006773496019E-2</v>
      </c>
      <c r="K1583">
        <v>-2.9626460758395881E-2</v>
      </c>
      <c r="L1583">
        <v>1.0625612956853321</v>
      </c>
    </row>
    <row r="1584" spans="1:12">
      <c r="A1584" t="s">
        <v>317</v>
      </c>
      <c r="B1584" t="s">
        <v>296</v>
      </c>
      <c r="C1584">
        <v>48139</v>
      </c>
      <c r="D1584" t="s">
        <v>135</v>
      </c>
      <c r="E1584">
        <v>340</v>
      </c>
      <c r="F1584" t="s">
        <v>75</v>
      </c>
      <c r="G1584" t="s">
        <v>82</v>
      </c>
      <c r="H1584">
        <v>321</v>
      </c>
      <c r="I1584">
        <v>0.21220519989793199</v>
      </c>
      <c r="J1584">
        <v>1.20769194400257E-2</v>
      </c>
      <c r="K1584">
        <v>-7.7809692889770618E-2</v>
      </c>
      <c r="L1584">
        <v>1.004367731260523</v>
      </c>
    </row>
    <row r="1585" spans="1:12">
      <c r="A1585" t="s">
        <v>317</v>
      </c>
      <c r="B1585" t="s">
        <v>296</v>
      </c>
      <c r="C1585">
        <v>48139</v>
      </c>
      <c r="D1585" t="s">
        <v>135</v>
      </c>
      <c r="E1585">
        <v>340</v>
      </c>
      <c r="F1585" t="s">
        <v>75</v>
      </c>
      <c r="G1585" t="s">
        <v>83</v>
      </c>
      <c r="H1585">
        <v>321</v>
      </c>
      <c r="I1585">
        <v>0.36829291299224032</v>
      </c>
      <c r="J1585">
        <v>1.6198585597246979E-2</v>
      </c>
      <c r="K1585">
        <v>-1.9526777984124711E-2</v>
      </c>
      <c r="L1585">
        <v>1.2824358133224341</v>
      </c>
    </row>
    <row r="1586" spans="1:12">
      <c r="A1586" t="s">
        <v>317</v>
      </c>
      <c r="B1586" t="s">
        <v>376</v>
      </c>
      <c r="C1586">
        <v>48143</v>
      </c>
      <c r="D1586" t="s">
        <v>135</v>
      </c>
      <c r="E1586">
        <v>340</v>
      </c>
      <c r="F1586" t="s">
        <v>75</v>
      </c>
      <c r="G1586" t="s">
        <v>76</v>
      </c>
      <c r="H1586">
        <v>21</v>
      </c>
      <c r="I1586">
        <v>0.94802300431180508</v>
      </c>
      <c r="J1586">
        <v>0.15836772729439491</v>
      </c>
      <c r="K1586">
        <v>-3.1845050118976051E-2</v>
      </c>
      <c r="L1586">
        <v>2.2924388333402139</v>
      </c>
    </row>
    <row r="1587" spans="1:12">
      <c r="A1587" t="s">
        <v>317</v>
      </c>
      <c r="B1587" t="s">
        <v>376</v>
      </c>
      <c r="C1587">
        <v>48143</v>
      </c>
      <c r="D1587" t="s">
        <v>135</v>
      </c>
      <c r="E1587">
        <v>340</v>
      </c>
      <c r="F1587" t="s">
        <v>75</v>
      </c>
      <c r="G1587" t="s">
        <v>77</v>
      </c>
      <c r="H1587">
        <v>21</v>
      </c>
      <c r="I1587">
        <v>0.8359769053009638</v>
      </c>
      <c r="J1587">
        <v>0.14667710078413379</v>
      </c>
      <c r="K1587">
        <v>-5.5322941445729967E-2</v>
      </c>
      <c r="L1587">
        <v>1.9120315065875191</v>
      </c>
    </row>
    <row r="1588" spans="1:12">
      <c r="A1588" t="s">
        <v>317</v>
      </c>
      <c r="B1588" t="s">
        <v>376</v>
      </c>
      <c r="C1588">
        <v>48143</v>
      </c>
      <c r="D1588" t="s">
        <v>135</v>
      </c>
      <c r="E1588">
        <v>340</v>
      </c>
      <c r="F1588" t="s">
        <v>75</v>
      </c>
      <c r="G1588" t="s">
        <v>78</v>
      </c>
      <c r="H1588">
        <v>46</v>
      </c>
      <c r="I1588">
        <v>0.17466897607943521</v>
      </c>
      <c r="J1588">
        <v>4.1906870785378927E-2</v>
      </c>
      <c r="K1588">
        <v>-0.1745060707976554</v>
      </c>
      <c r="L1588">
        <v>1.1895857884772081</v>
      </c>
    </row>
    <row r="1589" spans="1:12">
      <c r="A1589" t="s">
        <v>317</v>
      </c>
      <c r="B1589" t="s">
        <v>376</v>
      </c>
      <c r="C1589">
        <v>48143</v>
      </c>
      <c r="D1589" t="s">
        <v>135</v>
      </c>
      <c r="E1589">
        <v>340</v>
      </c>
      <c r="F1589" t="s">
        <v>75</v>
      </c>
      <c r="G1589" t="s">
        <v>79</v>
      </c>
      <c r="H1589">
        <v>46</v>
      </c>
      <c r="I1589">
        <v>0.15653883094197521</v>
      </c>
      <c r="J1589">
        <v>3.2321808644284418E-2</v>
      </c>
      <c r="K1589">
        <v>-2.4732166588428809E-2</v>
      </c>
      <c r="L1589">
        <v>0.92012214544345083</v>
      </c>
    </row>
    <row r="1590" spans="1:12">
      <c r="A1590" t="s">
        <v>317</v>
      </c>
      <c r="B1590" t="s">
        <v>376</v>
      </c>
      <c r="C1590">
        <v>48143</v>
      </c>
      <c r="D1590" t="s">
        <v>135</v>
      </c>
      <c r="E1590">
        <v>340</v>
      </c>
      <c r="F1590" t="s">
        <v>75</v>
      </c>
      <c r="G1590" t="s">
        <v>80</v>
      </c>
      <c r="H1590">
        <v>21</v>
      </c>
      <c r="I1590">
        <v>0.53443214061031252</v>
      </c>
      <c r="J1590">
        <v>0.1012406481964041</v>
      </c>
      <c r="K1590">
        <v>-4.057804519820838E-2</v>
      </c>
      <c r="L1590">
        <v>1.309636917346475</v>
      </c>
    </row>
    <row r="1591" spans="1:12">
      <c r="A1591" t="s">
        <v>317</v>
      </c>
      <c r="B1591" t="s">
        <v>376</v>
      </c>
      <c r="C1591">
        <v>48143</v>
      </c>
      <c r="D1591" t="s">
        <v>135</v>
      </c>
      <c r="E1591">
        <v>340</v>
      </c>
      <c r="F1591" t="s">
        <v>75</v>
      </c>
      <c r="G1591" t="s">
        <v>81</v>
      </c>
      <c r="H1591">
        <v>21</v>
      </c>
      <c r="I1591">
        <v>0.41793780794298968</v>
      </c>
      <c r="J1591">
        <v>7.7339006773496019E-2</v>
      </c>
      <c r="K1591">
        <v>-2.9626460758395881E-2</v>
      </c>
      <c r="L1591">
        <v>1.0625612956853321</v>
      </c>
    </row>
    <row r="1592" spans="1:12">
      <c r="A1592" t="s">
        <v>317</v>
      </c>
      <c r="B1592" t="s">
        <v>376</v>
      </c>
      <c r="C1592">
        <v>48143</v>
      </c>
      <c r="D1592" t="s">
        <v>135</v>
      </c>
      <c r="E1592">
        <v>340</v>
      </c>
      <c r="F1592" t="s">
        <v>75</v>
      </c>
      <c r="G1592" t="s">
        <v>82</v>
      </c>
      <c r="H1592">
        <v>46</v>
      </c>
      <c r="I1592">
        <v>8.7733162047061358E-2</v>
      </c>
      <c r="J1592">
        <v>2.3484997099803111E-2</v>
      </c>
      <c r="K1592">
        <v>-7.574239380034746E-2</v>
      </c>
      <c r="L1592">
        <v>0.63740404224125591</v>
      </c>
    </row>
    <row r="1593" spans="1:12">
      <c r="A1593" t="s">
        <v>317</v>
      </c>
      <c r="B1593" t="s">
        <v>376</v>
      </c>
      <c r="C1593">
        <v>48143</v>
      </c>
      <c r="D1593" t="s">
        <v>135</v>
      </c>
      <c r="E1593">
        <v>340</v>
      </c>
      <c r="F1593" t="s">
        <v>75</v>
      </c>
      <c r="G1593" t="s">
        <v>83</v>
      </c>
      <c r="H1593">
        <v>46</v>
      </c>
      <c r="I1593">
        <v>0.1187948646144896</v>
      </c>
      <c r="J1593">
        <v>2.7705872937040112E-2</v>
      </c>
      <c r="K1593">
        <v>-1.763005217150089E-2</v>
      </c>
      <c r="L1593">
        <v>0.81810803382610298</v>
      </c>
    </row>
    <row r="1594" spans="1:12">
      <c r="A1594" t="s">
        <v>317</v>
      </c>
      <c r="B1594" t="s">
        <v>377</v>
      </c>
      <c r="C1594">
        <v>48145</v>
      </c>
      <c r="D1594" t="s">
        <v>135</v>
      </c>
      <c r="E1594">
        <v>340</v>
      </c>
      <c r="F1594" t="s">
        <v>75</v>
      </c>
      <c r="G1594" t="s">
        <v>76</v>
      </c>
      <c r="H1594">
        <v>21</v>
      </c>
      <c r="I1594">
        <v>0.94802300431180508</v>
      </c>
      <c r="J1594">
        <v>0.15836772729439491</v>
      </c>
      <c r="K1594">
        <v>-3.1845050118976051E-2</v>
      </c>
      <c r="L1594">
        <v>2.2924388333402139</v>
      </c>
    </row>
    <row r="1595" spans="1:12">
      <c r="A1595" t="s">
        <v>317</v>
      </c>
      <c r="B1595" t="s">
        <v>377</v>
      </c>
      <c r="C1595">
        <v>48145</v>
      </c>
      <c r="D1595" t="s">
        <v>135</v>
      </c>
      <c r="E1595">
        <v>340</v>
      </c>
      <c r="F1595" t="s">
        <v>75</v>
      </c>
      <c r="G1595" t="s">
        <v>77</v>
      </c>
      <c r="H1595">
        <v>21</v>
      </c>
      <c r="I1595">
        <v>0.8359769053009638</v>
      </c>
      <c r="J1595">
        <v>0.14667710078413379</v>
      </c>
      <c r="K1595">
        <v>-5.5322941445729967E-2</v>
      </c>
      <c r="L1595">
        <v>1.9120315065875191</v>
      </c>
    </row>
    <row r="1596" spans="1:12">
      <c r="A1596" t="s">
        <v>317</v>
      </c>
      <c r="B1596" t="s">
        <v>377</v>
      </c>
      <c r="C1596">
        <v>48145</v>
      </c>
      <c r="D1596" t="s">
        <v>135</v>
      </c>
      <c r="E1596">
        <v>340</v>
      </c>
      <c r="F1596" t="s">
        <v>75</v>
      </c>
      <c r="G1596" t="s">
        <v>78</v>
      </c>
      <c r="H1596">
        <v>321</v>
      </c>
      <c r="I1596">
        <v>0.55046635852582315</v>
      </c>
      <c r="J1596">
        <v>2.6647639385367621E-2</v>
      </c>
      <c r="K1596">
        <v>-0.17807197018957649</v>
      </c>
      <c r="L1596">
        <v>1.7180589789559519</v>
      </c>
    </row>
    <row r="1597" spans="1:12">
      <c r="A1597" t="s">
        <v>317</v>
      </c>
      <c r="B1597" t="s">
        <v>377</v>
      </c>
      <c r="C1597">
        <v>48145</v>
      </c>
      <c r="D1597" t="s">
        <v>135</v>
      </c>
      <c r="E1597">
        <v>340</v>
      </c>
      <c r="F1597" t="s">
        <v>75</v>
      </c>
      <c r="G1597" t="s">
        <v>79</v>
      </c>
      <c r="H1597">
        <v>321</v>
      </c>
      <c r="I1597">
        <v>0.60096221200520605</v>
      </c>
      <c r="J1597">
        <v>2.572080857657023E-2</v>
      </c>
      <c r="K1597">
        <v>-1.9526777984124711E-2</v>
      </c>
      <c r="L1597">
        <v>1.940954066439077</v>
      </c>
    </row>
    <row r="1598" spans="1:12">
      <c r="A1598" t="s">
        <v>317</v>
      </c>
      <c r="B1598" t="s">
        <v>377</v>
      </c>
      <c r="C1598">
        <v>48145</v>
      </c>
      <c r="D1598" t="s">
        <v>135</v>
      </c>
      <c r="E1598">
        <v>340</v>
      </c>
      <c r="F1598" t="s">
        <v>75</v>
      </c>
      <c r="G1598" t="s">
        <v>80</v>
      </c>
      <c r="H1598">
        <v>21</v>
      </c>
      <c r="I1598">
        <v>0.53443214061031252</v>
      </c>
      <c r="J1598">
        <v>0.1012406481964041</v>
      </c>
      <c r="K1598">
        <v>-4.057804519820838E-2</v>
      </c>
      <c r="L1598">
        <v>1.309636917346475</v>
      </c>
    </row>
    <row r="1599" spans="1:12">
      <c r="A1599" t="s">
        <v>317</v>
      </c>
      <c r="B1599" t="s">
        <v>377</v>
      </c>
      <c r="C1599">
        <v>48145</v>
      </c>
      <c r="D1599" t="s">
        <v>135</v>
      </c>
      <c r="E1599">
        <v>340</v>
      </c>
      <c r="F1599" t="s">
        <v>75</v>
      </c>
      <c r="G1599" t="s">
        <v>81</v>
      </c>
      <c r="H1599">
        <v>21</v>
      </c>
      <c r="I1599">
        <v>0.41793780794298968</v>
      </c>
      <c r="J1599">
        <v>7.7339006773496019E-2</v>
      </c>
      <c r="K1599">
        <v>-2.9626460758395881E-2</v>
      </c>
      <c r="L1599">
        <v>1.0625612956853321</v>
      </c>
    </row>
    <row r="1600" spans="1:12">
      <c r="A1600" t="s">
        <v>317</v>
      </c>
      <c r="B1600" t="s">
        <v>377</v>
      </c>
      <c r="C1600">
        <v>48145</v>
      </c>
      <c r="D1600" t="s">
        <v>135</v>
      </c>
      <c r="E1600">
        <v>340</v>
      </c>
      <c r="F1600" t="s">
        <v>75</v>
      </c>
      <c r="G1600" t="s">
        <v>82</v>
      </c>
      <c r="H1600">
        <v>321</v>
      </c>
      <c r="I1600">
        <v>0.21220519989793199</v>
      </c>
      <c r="J1600">
        <v>1.20769194400257E-2</v>
      </c>
      <c r="K1600">
        <v>-7.7809692889770618E-2</v>
      </c>
      <c r="L1600">
        <v>1.004367731260523</v>
      </c>
    </row>
    <row r="1601" spans="1:12">
      <c r="A1601" t="s">
        <v>317</v>
      </c>
      <c r="B1601" t="s">
        <v>377</v>
      </c>
      <c r="C1601">
        <v>48145</v>
      </c>
      <c r="D1601" t="s">
        <v>135</v>
      </c>
      <c r="E1601">
        <v>340</v>
      </c>
      <c r="F1601" t="s">
        <v>75</v>
      </c>
      <c r="G1601" t="s">
        <v>83</v>
      </c>
      <c r="H1601">
        <v>321</v>
      </c>
      <c r="I1601">
        <v>0.36829291299224032</v>
      </c>
      <c r="J1601">
        <v>1.6198585597246979E-2</v>
      </c>
      <c r="K1601">
        <v>-1.9526777984124711E-2</v>
      </c>
      <c r="L1601">
        <v>1.2824358133224341</v>
      </c>
    </row>
    <row r="1602" spans="1:12">
      <c r="A1602" t="s">
        <v>317</v>
      </c>
      <c r="B1602" t="s">
        <v>378</v>
      </c>
      <c r="C1602">
        <v>48147</v>
      </c>
      <c r="D1602" t="s">
        <v>135</v>
      </c>
      <c r="E1602">
        <v>340</v>
      </c>
      <c r="F1602" t="s">
        <v>75</v>
      </c>
      <c r="G1602" t="s">
        <v>76</v>
      </c>
      <c r="H1602">
        <v>21</v>
      </c>
      <c r="I1602">
        <v>0.94802300431180508</v>
      </c>
      <c r="J1602">
        <v>0.15836772729439491</v>
      </c>
      <c r="K1602">
        <v>-3.1845050118976051E-2</v>
      </c>
      <c r="L1602">
        <v>2.2924388333402139</v>
      </c>
    </row>
    <row r="1603" spans="1:12">
      <c r="A1603" t="s">
        <v>317</v>
      </c>
      <c r="B1603" t="s">
        <v>378</v>
      </c>
      <c r="C1603">
        <v>48147</v>
      </c>
      <c r="D1603" t="s">
        <v>135</v>
      </c>
      <c r="E1603">
        <v>340</v>
      </c>
      <c r="F1603" t="s">
        <v>75</v>
      </c>
      <c r="G1603" t="s">
        <v>77</v>
      </c>
      <c r="H1603">
        <v>21</v>
      </c>
      <c r="I1603">
        <v>0.8359769053009638</v>
      </c>
      <c r="J1603">
        <v>0.14667710078413379</v>
      </c>
      <c r="K1603">
        <v>-5.5322941445729967E-2</v>
      </c>
      <c r="L1603">
        <v>1.9120315065875191</v>
      </c>
    </row>
    <row r="1604" spans="1:12">
      <c r="A1604" t="s">
        <v>317</v>
      </c>
      <c r="B1604" t="s">
        <v>378</v>
      </c>
      <c r="C1604">
        <v>48147</v>
      </c>
      <c r="D1604" t="s">
        <v>135</v>
      </c>
      <c r="E1604">
        <v>340</v>
      </c>
      <c r="F1604" t="s">
        <v>75</v>
      </c>
      <c r="G1604" t="s">
        <v>78</v>
      </c>
      <c r="H1604">
        <v>321</v>
      </c>
      <c r="I1604">
        <v>0.55046635852582315</v>
      </c>
      <c r="J1604">
        <v>2.6647639385367621E-2</v>
      </c>
      <c r="K1604">
        <v>-0.17807197018957649</v>
      </c>
      <c r="L1604">
        <v>1.7180589789559519</v>
      </c>
    </row>
    <row r="1605" spans="1:12">
      <c r="A1605" t="s">
        <v>317</v>
      </c>
      <c r="B1605" t="s">
        <v>378</v>
      </c>
      <c r="C1605">
        <v>48147</v>
      </c>
      <c r="D1605" t="s">
        <v>135</v>
      </c>
      <c r="E1605">
        <v>340</v>
      </c>
      <c r="F1605" t="s">
        <v>75</v>
      </c>
      <c r="G1605" t="s">
        <v>79</v>
      </c>
      <c r="H1605">
        <v>321</v>
      </c>
      <c r="I1605">
        <v>0.60096221200520605</v>
      </c>
      <c r="J1605">
        <v>2.572080857657023E-2</v>
      </c>
      <c r="K1605">
        <v>-1.9526777984124711E-2</v>
      </c>
      <c r="L1605">
        <v>1.940954066439077</v>
      </c>
    </row>
    <row r="1606" spans="1:12">
      <c r="A1606" t="s">
        <v>317</v>
      </c>
      <c r="B1606" t="s">
        <v>378</v>
      </c>
      <c r="C1606">
        <v>48147</v>
      </c>
      <c r="D1606" t="s">
        <v>135</v>
      </c>
      <c r="E1606">
        <v>340</v>
      </c>
      <c r="F1606" t="s">
        <v>75</v>
      </c>
      <c r="G1606" t="s">
        <v>80</v>
      </c>
      <c r="H1606">
        <v>21</v>
      </c>
      <c r="I1606">
        <v>0.53443214061031252</v>
      </c>
      <c r="J1606">
        <v>0.1012406481964041</v>
      </c>
      <c r="K1606">
        <v>-4.057804519820838E-2</v>
      </c>
      <c r="L1606">
        <v>1.309636917346475</v>
      </c>
    </row>
    <row r="1607" spans="1:12">
      <c r="A1607" t="s">
        <v>317</v>
      </c>
      <c r="B1607" t="s">
        <v>378</v>
      </c>
      <c r="C1607">
        <v>48147</v>
      </c>
      <c r="D1607" t="s">
        <v>135</v>
      </c>
      <c r="E1607">
        <v>340</v>
      </c>
      <c r="F1607" t="s">
        <v>75</v>
      </c>
      <c r="G1607" t="s">
        <v>81</v>
      </c>
      <c r="H1607">
        <v>21</v>
      </c>
      <c r="I1607">
        <v>0.41793780794298968</v>
      </c>
      <c r="J1607">
        <v>7.7339006773496019E-2</v>
      </c>
      <c r="K1607">
        <v>-2.9626460758395881E-2</v>
      </c>
      <c r="L1607">
        <v>1.0625612956853321</v>
      </c>
    </row>
    <row r="1608" spans="1:12">
      <c r="A1608" t="s">
        <v>317</v>
      </c>
      <c r="B1608" t="s">
        <v>378</v>
      </c>
      <c r="C1608">
        <v>48147</v>
      </c>
      <c r="D1608" t="s">
        <v>135</v>
      </c>
      <c r="E1608">
        <v>340</v>
      </c>
      <c r="F1608" t="s">
        <v>75</v>
      </c>
      <c r="G1608" t="s">
        <v>82</v>
      </c>
      <c r="H1608">
        <v>321</v>
      </c>
      <c r="I1608">
        <v>0.21220519989793199</v>
      </c>
      <c r="J1608">
        <v>1.20769194400257E-2</v>
      </c>
      <c r="K1608">
        <v>-7.7809692889770618E-2</v>
      </c>
      <c r="L1608">
        <v>1.004367731260523</v>
      </c>
    </row>
    <row r="1609" spans="1:12">
      <c r="A1609" t="s">
        <v>317</v>
      </c>
      <c r="B1609" t="s">
        <v>378</v>
      </c>
      <c r="C1609">
        <v>48147</v>
      </c>
      <c r="D1609" t="s">
        <v>135</v>
      </c>
      <c r="E1609">
        <v>340</v>
      </c>
      <c r="F1609" t="s">
        <v>75</v>
      </c>
      <c r="G1609" t="s">
        <v>83</v>
      </c>
      <c r="H1609">
        <v>321</v>
      </c>
      <c r="I1609">
        <v>0.36829291299224032</v>
      </c>
      <c r="J1609">
        <v>1.6198585597246979E-2</v>
      </c>
      <c r="K1609">
        <v>-1.9526777984124711E-2</v>
      </c>
      <c r="L1609">
        <v>1.2824358133224341</v>
      </c>
    </row>
    <row r="1610" spans="1:12">
      <c r="A1610" t="s">
        <v>317</v>
      </c>
      <c r="B1610" t="s">
        <v>303</v>
      </c>
      <c r="C1610">
        <v>48149</v>
      </c>
      <c r="D1610" t="s">
        <v>135</v>
      </c>
      <c r="E1610">
        <v>340</v>
      </c>
      <c r="F1610" t="s">
        <v>75</v>
      </c>
      <c r="G1610" t="s">
        <v>76</v>
      </c>
      <c r="H1610">
        <v>21</v>
      </c>
      <c r="I1610">
        <v>0.94802300431180508</v>
      </c>
      <c r="J1610">
        <v>0.15836772729439491</v>
      </c>
      <c r="K1610">
        <v>-3.1845050118976051E-2</v>
      </c>
      <c r="L1610">
        <v>2.2924388333402139</v>
      </c>
    </row>
    <row r="1611" spans="1:12">
      <c r="A1611" t="s">
        <v>317</v>
      </c>
      <c r="B1611" t="s">
        <v>303</v>
      </c>
      <c r="C1611">
        <v>48149</v>
      </c>
      <c r="D1611" t="s">
        <v>135</v>
      </c>
      <c r="E1611">
        <v>340</v>
      </c>
      <c r="F1611" t="s">
        <v>75</v>
      </c>
      <c r="G1611" t="s">
        <v>77</v>
      </c>
      <c r="H1611">
        <v>21</v>
      </c>
      <c r="I1611">
        <v>0.8359769053009638</v>
      </c>
      <c r="J1611">
        <v>0.14667710078413379</v>
      </c>
      <c r="K1611">
        <v>-5.5322941445729967E-2</v>
      </c>
      <c r="L1611">
        <v>1.9120315065875191</v>
      </c>
    </row>
    <row r="1612" spans="1:12">
      <c r="A1612" t="s">
        <v>317</v>
      </c>
      <c r="B1612" t="s">
        <v>303</v>
      </c>
      <c r="C1612">
        <v>48149</v>
      </c>
      <c r="D1612" t="s">
        <v>135</v>
      </c>
      <c r="E1612">
        <v>340</v>
      </c>
      <c r="F1612" t="s">
        <v>75</v>
      </c>
      <c r="G1612" t="s">
        <v>78</v>
      </c>
      <c r="H1612">
        <v>22</v>
      </c>
      <c r="I1612">
        <v>1.000139017252808</v>
      </c>
      <c r="J1612">
        <v>6.9481669182371336E-2</v>
      </c>
      <c r="K1612">
        <v>-6.6992453186900558E-2</v>
      </c>
      <c r="L1612">
        <v>1.3654500688162621</v>
      </c>
    </row>
    <row r="1613" spans="1:12">
      <c r="A1613" t="s">
        <v>317</v>
      </c>
      <c r="B1613" t="s">
        <v>303</v>
      </c>
      <c r="C1613">
        <v>48149</v>
      </c>
      <c r="D1613" t="s">
        <v>135</v>
      </c>
      <c r="E1613">
        <v>340</v>
      </c>
      <c r="F1613" t="s">
        <v>75</v>
      </c>
      <c r="G1613" t="s">
        <v>79</v>
      </c>
      <c r="H1613">
        <v>22</v>
      </c>
      <c r="I1613">
        <v>1.2255788385830879</v>
      </c>
      <c r="J1613">
        <v>8.8838974627283185E-2</v>
      </c>
      <c r="K1613">
        <v>-7.8336134203775571E-3</v>
      </c>
      <c r="L1613">
        <v>1.831855878822841</v>
      </c>
    </row>
    <row r="1614" spans="1:12">
      <c r="A1614" t="s">
        <v>317</v>
      </c>
      <c r="B1614" t="s">
        <v>303</v>
      </c>
      <c r="C1614">
        <v>48149</v>
      </c>
      <c r="D1614" t="s">
        <v>135</v>
      </c>
      <c r="E1614">
        <v>340</v>
      </c>
      <c r="F1614" t="s">
        <v>75</v>
      </c>
      <c r="G1614" t="s">
        <v>80</v>
      </c>
      <c r="H1614">
        <v>21</v>
      </c>
      <c r="I1614">
        <v>0.53443214061031252</v>
      </c>
      <c r="J1614">
        <v>0.1012406481964041</v>
      </c>
      <c r="K1614">
        <v>-4.057804519820838E-2</v>
      </c>
      <c r="L1614">
        <v>1.309636917346475</v>
      </c>
    </row>
    <row r="1615" spans="1:12">
      <c r="A1615" t="s">
        <v>317</v>
      </c>
      <c r="B1615" t="s">
        <v>303</v>
      </c>
      <c r="C1615">
        <v>48149</v>
      </c>
      <c r="D1615" t="s">
        <v>135</v>
      </c>
      <c r="E1615">
        <v>340</v>
      </c>
      <c r="F1615" t="s">
        <v>75</v>
      </c>
      <c r="G1615" t="s">
        <v>81</v>
      </c>
      <c r="H1615">
        <v>21</v>
      </c>
      <c r="I1615">
        <v>0.41793780794298968</v>
      </c>
      <c r="J1615">
        <v>7.7339006773496019E-2</v>
      </c>
      <c r="K1615">
        <v>-2.9626460758395881E-2</v>
      </c>
      <c r="L1615">
        <v>1.0625612956853321</v>
      </c>
    </row>
    <row r="1616" spans="1:12">
      <c r="A1616" t="s">
        <v>317</v>
      </c>
      <c r="B1616" t="s">
        <v>303</v>
      </c>
      <c r="C1616">
        <v>48149</v>
      </c>
      <c r="D1616" t="s">
        <v>135</v>
      </c>
      <c r="E1616">
        <v>340</v>
      </c>
      <c r="F1616" t="s">
        <v>75</v>
      </c>
      <c r="G1616" t="s">
        <v>82</v>
      </c>
      <c r="H1616">
        <v>22</v>
      </c>
      <c r="I1616">
        <v>0.23958566815061441</v>
      </c>
      <c r="J1616">
        <v>3.2052780454362183E-2</v>
      </c>
      <c r="K1616">
        <v>-3.3193851787256548E-2</v>
      </c>
      <c r="L1616">
        <v>0.52907634603281362</v>
      </c>
    </row>
    <row r="1617" spans="1:12">
      <c r="A1617" t="s">
        <v>317</v>
      </c>
      <c r="B1617" t="s">
        <v>303</v>
      </c>
      <c r="C1617">
        <v>48149</v>
      </c>
      <c r="D1617" t="s">
        <v>135</v>
      </c>
      <c r="E1617">
        <v>340</v>
      </c>
      <c r="F1617" t="s">
        <v>75</v>
      </c>
      <c r="G1617" t="s">
        <v>83</v>
      </c>
      <c r="H1617">
        <v>22</v>
      </c>
      <c r="I1617">
        <v>0.48308563273502891</v>
      </c>
      <c r="J1617">
        <v>4.2780207809171383E-2</v>
      </c>
      <c r="K1617">
        <v>-7.8336134203775571E-3</v>
      </c>
      <c r="L1617">
        <v>0.87689408951121028</v>
      </c>
    </row>
    <row r="1618" spans="1:12">
      <c r="A1618" t="s">
        <v>317</v>
      </c>
      <c r="B1618" t="s">
        <v>379</v>
      </c>
      <c r="C1618">
        <v>48151</v>
      </c>
      <c r="D1618" t="s">
        <v>135</v>
      </c>
      <c r="E1618">
        <v>340</v>
      </c>
      <c r="F1618" t="s">
        <v>75</v>
      </c>
      <c r="G1618" t="s">
        <v>76</v>
      </c>
      <c r="H1618">
        <v>109</v>
      </c>
      <c r="I1618">
        <v>0.68017305855434351</v>
      </c>
      <c r="J1618">
        <v>4.186997447758297E-2</v>
      </c>
      <c r="K1618">
        <v>-5.4778050759931099E-2</v>
      </c>
      <c r="L1618">
        <v>1.747805941921162</v>
      </c>
    </row>
    <row r="1619" spans="1:12">
      <c r="A1619" t="s">
        <v>317</v>
      </c>
      <c r="B1619" t="s">
        <v>379</v>
      </c>
      <c r="C1619">
        <v>48151</v>
      </c>
      <c r="D1619" t="s">
        <v>135</v>
      </c>
      <c r="E1619">
        <v>340</v>
      </c>
      <c r="F1619" t="s">
        <v>75</v>
      </c>
      <c r="G1619" t="s">
        <v>77</v>
      </c>
      <c r="H1619">
        <v>109</v>
      </c>
      <c r="I1619">
        <v>0.61474094061801765</v>
      </c>
      <c r="J1619">
        <v>3.475715239711185E-2</v>
      </c>
      <c r="K1619">
        <v>-0.1591317821196144</v>
      </c>
      <c r="L1619">
        <v>1.363077476333431</v>
      </c>
    </row>
    <row r="1620" spans="1:12">
      <c r="A1620" t="s">
        <v>317</v>
      </c>
      <c r="B1620" t="s">
        <v>379</v>
      </c>
      <c r="C1620">
        <v>48151</v>
      </c>
      <c r="D1620" t="s">
        <v>135</v>
      </c>
      <c r="E1620">
        <v>340</v>
      </c>
      <c r="F1620" t="s">
        <v>75</v>
      </c>
      <c r="G1620" t="s">
        <v>78</v>
      </c>
      <c r="H1620">
        <v>185</v>
      </c>
      <c r="I1620">
        <v>0.2305984939235215</v>
      </c>
      <c r="J1620">
        <v>2.1160271141055759E-2</v>
      </c>
      <c r="K1620">
        <v>-0.13451939070824809</v>
      </c>
      <c r="L1620">
        <v>0.90731427768554318</v>
      </c>
    </row>
    <row r="1621" spans="1:12">
      <c r="A1621" t="s">
        <v>317</v>
      </c>
      <c r="B1621" t="s">
        <v>379</v>
      </c>
      <c r="C1621">
        <v>48151</v>
      </c>
      <c r="D1621" t="s">
        <v>135</v>
      </c>
      <c r="E1621">
        <v>340</v>
      </c>
      <c r="F1621" t="s">
        <v>75</v>
      </c>
      <c r="G1621" t="s">
        <v>79</v>
      </c>
      <c r="H1621">
        <v>185</v>
      </c>
      <c r="I1621">
        <v>0.13404867208683999</v>
      </c>
      <c r="J1621">
        <v>1.0662750040411249E-2</v>
      </c>
      <c r="K1621">
        <v>-5.7302669641849387E-2</v>
      </c>
      <c r="L1621">
        <v>0.56105632483756385</v>
      </c>
    </row>
    <row r="1622" spans="1:12">
      <c r="A1622" t="s">
        <v>317</v>
      </c>
      <c r="B1622" t="s">
        <v>379</v>
      </c>
      <c r="C1622">
        <v>48151</v>
      </c>
      <c r="D1622" t="s">
        <v>135</v>
      </c>
      <c r="E1622">
        <v>340</v>
      </c>
      <c r="F1622" t="s">
        <v>75</v>
      </c>
      <c r="G1622" t="s">
        <v>80</v>
      </c>
      <c r="H1622">
        <v>109</v>
      </c>
      <c r="I1622">
        <v>3.7164607323378188E-2</v>
      </c>
      <c r="J1622">
        <v>3.7760620908095172E-3</v>
      </c>
      <c r="K1622">
        <v>-5.4778050759931099E-2</v>
      </c>
      <c r="L1622">
        <v>0.19815860550086489</v>
      </c>
    </row>
    <row r="1623" spans="1:12">
      <c r="A1623" t="s">
        <v>317</v>
      </c>
      <c r="B1623" t="s">
        <v>379</v>
      </c>
      <c r="C1623">
        <v>48151</v>
      </c>
      <c r="D1623" t="s">
        <v>135</v>
      </c>
      <c r="E1623">
        <v>340</v>
      </c>
      <c r="F1623" t="s">
        <v>75</v>
      </c>
      <c r="G1623" t="s">
        <v>81</v>
      </c>
      <c r="H1623">
        <v>109</v>
      </c>
      <c r="I1623">
        <v>1.0212300295793319E-2</v>
      </c>
      <c r="J1623">
        <v>5.1059306199511259E-3</v>
      </c>
      <c r="K1623">
        <v>-5.7852841293016377E-2</v>
      </c>
      <c r="L1623">
        <v>0.18439375807437591</v>
      </c>
    </row>
    <row r="1624" spans="1:12">
      <c r="A1624" t="s">
        <v>317</v>
      </c>
      <c r="B1624" t="s">
        <v>379</v>
      </c>
      <c r="C1624">
        <v>48151</v>
      </c>
      <c r="D1624" t="s">
        <v>135</v>
      </c>
      <c r="E1624">
        <v>340</v>
      </c>
      <c r="F1624" t="s">
        <v>75</v>
      </c>
      <c r="G1624" t="s">
        <v>82</v>
      </c>
      <c r="H1624">
        <v>185</v>
      </c>
      <c r="I1624">
        <v>5.7525967681972157E-2</v>
      </c>
      <c r="J1624">
        <v>7.192267760225619E-3</v>
      </c>
      <c r="K1624">
        <v>-8.3013447763855802E-2</v>
      </c>
      <c r="L1624">
        <v>0.38332626893600608</v>
      </c>
    </row>
    <row r="1625" spans="1:12">
      <c r="A1625" t="s">
        <v>317</v>
      </c>
      <c r="B1625" t="s">
        <v>379</v>
      </c>
      <c r="C1625">
        <v>48151</v>
      </c>
      <c r="D1625" t="s">
        <v>135</v>
      </c>
      <c r="E1625">
        <v>340</v>
      </c>
      <c r="F1625" t="s">
        <v>75</v>
      </c>
      <c r="G1625" t="s">
        <v>83</v>
      </c>
      <c r="H1625">
        <v>185</v>
      </c>
      <c r="I1625">
        <v>0.1082777740907179</v>
      </c>
      <c r="J1625">
        <v>9.1963558503542642E-3</v>
      </c>
      <c r="K1625">
        <v>-4.1181914087591927E-2</v>
      </c>
      <c r="L1625">
        <v>0.46070933615846421</v>
      </c>
    </row>
    <row r="1626" spans="1:12">
      <c r="A1626" t="s">
        <v>317</v>
      </c>
      <c r="B1626" t="s">
        <v>380</v>
      </c>
      <c r="C1626">
        <v>48153</v>
      </c>
      <c r="D1626" t="s">
        <v>135</v>
      </c>
      <c r="E1626">
        <v>340</v>
      </c>
      <c r="F1626" t="s">
        <v>75</v>
      </c>
      <c r="G1626" t="s">
        <v>76</v>
      </c>
      <c r="H1626">
        <v>195</v>
      </c>
      <c r="I1626">
        <v>0.49084779689034203</v>
      </c>
      <c r="J1626">
        <v>2.50299110027156E-2</v>
      </c>
      <c r="K1626">
        <v>-2.1856528089586779E-2</v>
      </c>
      <c r="L1626">
        <v>1.5906471471860431</v>
      </c>
    </row>
    <row r="1627" spans="1:12">
      <c r="A1627" t="s">
        <v>317</v>
      </c>
      <c r="B1627" t="s">
        <v>380</v>
      </c>
      <c r="C1627">
        <v>48153</v>
      </c>
      <c r="D1627" t="s">
        <v>135</v>
      </c>
      <c r="E1627">
        <v>340</v>
      </c>
      <c r="F1627" t="s">
        <v>75</v>
      </c>
      <c r="G1627" t="s">
        <v>77</v>
      </c>
      <c r="H1627">
        <v>195</v>
      </c>
      <c r="I1627">
        <v>0.49621635763886268</v>
      </c>
      <c r="J1627">
        <v>2.244630286849468E-2</v>
      </c>
      <c r="K1627">
        <v>-0.1561195254302736</v>
      </c>
      <c r="L1627">
        <v>1.071330005568202</v>
      </c>
    </row>
    <row r="1628" spans="1:12">
      <c r="A1628" t="s">
        <v>317</v>
      </c>
      <c r="B1628" t="s">
        <v>380</v>
      </c>
      <c r="C1628">
        <v>48153</v>
      </c>
      <c r="D1628" t="s">
        <v>135</v>
      </c>
      <c r="E1628">
        <v>340</v>
      </c>
      <c r="F1628" t="s">
        <v>75</v>
      </c>
      <c r="G1628" t="s">
        <v>78</v>
      </c>
      <c r="H1628">
        <v>190</v>
      </c>
      <c r="I1628">
        <v>0.20444809720603341</v>
      </c>
      <c r="J1628">
        <v>9.8164959887349305E-3</v>
      </c>
      <c r="K1628">
        <v>-5.265264890726383E-2</v>
      </c>
      <c r="L1628">
        <v>0.57556578888251331</v>
      </c>
    </row>
    <row r="1629" spans="1:12">
      <c r="A1629" t="s">
        <v>317</v>
      </c>
      <c r="B1629" t="s">
        <v>380</v>
      </c>
      <c r="C1629">
        <v>48153</v>
      </c>
      <c r="D1629" t="s">
        <v>135</v>
      </c>
      <c r="E1629">
        <v>340</v>
      </c>
      <c r="F1629" t="s">
        <v>75</v>
      </c>
      <c r="G1629" t="s">
        <v>79</v>
      </c>
      <c r="H1629">
        <v>190</v>
      </c>
      <c r="I1629">
        <v>-1.4668836113474819E-2</v>
      </c>
      <c r="J1629">
        <v>5.1070393102945469E-3</v>
      </c>
      <c r="K1629">
        <v>-0.14576258747574039</v>
      </c>
      <c r="L1629">
        <v>0.2620600889507807</v>
      </c>
    </row>
    <row r="1630" spans="1:12">
      <c r="A1630" t="s">
        <v>317</v>
      </c>
      <c r="B1630" t="s">
        <v>380</v>
      </c>
      <c r="C1630">
        <v>48153</v>
      </c>
      <c r="D1630" t="s">
        <v>135</v>
      </c>
      <c r="E1630">
        <v>340</v>
      </c>
      <c r="F1630" t="s">
        <v>75</v>
      </c>
      <c r="G1630" t="s">
        <v>80</v>
      </c>
      <c r="H1630">
        <v>195</v>
      </c>
      <c r="I1630">
        <v>3.3799525156982438E-2</v>
      </c>
      <c r="J1630">
        <v>3.1693977075464949E-3</v>
      </c>
      <c r="K1630">
        <v>-2.8385104216716119E-2</v>
      </c>
      <c r="L1630">
        <v>0.24294706223227219</v>
      </c>
    </row>
    <row r="1631" spans="1:12">
      <c r="A1631" t="s">
        <v>317</v>
      </c>
      <c r="B1631" t="s">
        <v>380</v>
      </c>
      <c r="C1631">
        <v>48153</v>
      </c>
      <c r="D1631" t="s">
        <v>135</v>
      </c>
      <c r="E1631">
        <v>340</v>
      </c>
      <c r="F1631" t="s">
        <v>75</v>
      </c>
      <c r="G1631" t="s">
        <v>81</v>
      </c>
      <c r="H1631">
        <v>195</v>
      </c>
      <c r="I1631">
        <v>1.530581508443315E-2</v>
      </c>
      <c r="J1631">
        <v>3.4815033542680601E-3</v>
      </c>
      <c r="K1631">
        <v>-0.1244750414141577</v>
      </c>
      <c r="L1631">
        <v>0.18827105485888429</v>
      </c>
    </row>
    <row r="1632" spans="1:12">
      <c r="A1632" t="s">
        <v>317</v>
      </c>
      <c r="B1632" t="s">
        <v>380</v>
      </c>
      <c r="C1632">
        <v>48153</v>
      </c>
      <c r="D1632" t="s">
        <v>135</v>
      </c>
      <c r="E1632">
        <v>340</v>
      </c>
      <c r="F1632" t="s">
        <v>75</v>
      </c>
      <c r="G1632" t="s">
        <v>82</v>
      </c>
      <c r="H1632">
        <v>190</v>
      </c>
      <c r="I1632">
        <v>8.9717536832629383E-2</v>
      </c>
      <c r="J1632">
        <v>4.8872708234723207E-3</v>
      </c>
      <c r="K1632">
        <v>-3.5448900501467248E-2</v>
      </c>
      <c r="L1632">
        <v>0.33446091103771508</v>
      </c>
    </row>
    <row r="1633" spans="1:12">
      <c r="A1633" t="s">
        <v>317</v>
      </c>
      <c r="B1633" t="s">
        <v>380</v>
      </c>
      <c r="C1633">
        <v>48153</v>
      </c>
      <c r="D1633" t="s">
        <v>135</v>
      </c>
      <c r="E1633">
        <v>340</v>
      </c>
      <c r="F1633" t="s">
        <v>75</v>
      </c>
      <c r="G1633" t="s">
        <v>83</v>
      </c>
      <c r="H1633">
        <v>190</v>
      </c>
      <c r="I1633">
        <v>5.5071727162525959E-2</v>
      </c>
      <c r="J1633">
        <v>5.0377435611532991E-3</v>
      </c>
      <c r="K1633">
        <v>-0.1144744435641776</v>
      </c>
      <c r="L1633">
        <v>0.2950114031958937</v>
      </c>
    </row>
    <row r="1634" spans="1:12">
      <c r="A1634" t="s">
        <v>317</v>
      </c>
      <c r="B1634" t="s">
        <v>381</v>
      </c>
      <c r="C1634">
        <v>48155</v>
      </c>
      <c r="D1634" t="s">
        <v>135</v>
      </c>
      <c r="E1634">
        <v>340</v>
      </c>
      <c r="F1634" t="s">
        <v>75</v>
      </c>
      <c r="G1634" t="s">
        <v>76</v>
      </c>
      <c r="H1634">
        <v>109</v>
      </c>
      <c r="I1634">
        <v>0.68017305855434351</v>
      </c>
      <c r="J1634">
        <v>4.186997447758297E-2</v>
      </c>
      <c r="K1634">
        <v>-5.4778050759931099E-2</v>
      </c>
      <c r="L1634">
        <v>1.747805941921162</v>
      </c>
    </row>
    <row r="1635" spans="1:12">
      <c r="A1635" t="s">
        <v>317</v>
      </c>
      <c r="B1635" t="s">
        <v>381</v>
      </c>
      <c r="C1635">
        <v>48155</v>
      </c>
      <c r="D1635" t="s">
        <v>135</v>
      </c>
      <c r="E1635">
        <v>340</v>
      </c>
      <c r="F1635" t="s">
        <v>75</v>
      </c>
      <c r="G1635" t="s">
        <v>77</v>
      </c>
      <c r="H1635">
        <v>109</v>
      </c>
      <c r="I1635">
        <v>0.61474094061801765</v>
      </c>
      <c r="J1635">
        <v>3.475715239711185E-2</v>
      </c>
      <c r="K1635">
        <v>-0.1591317821196144</v>
      </c>
      <c r="L1635">
        <v>1.363077476333431</v>
      </c>
    </row>
    <row r="1636" spans="1:12">
      <c r="A1636" t="s">
        <v>317</v>
      </c>
      <c r="B1636" t="s">
        <v>381</v>
      </c>
      <c r="C1636">
        <v>48155</v>
      </c>
      <c r="D1636" t="s">
        <v>135</v>
      </c>
      <c r="E1636">
        <v>340</v>
      </c>
      <c r="F1636" t="s">
        <v>75</v>
      </c>
      <c r="G1636" t="s">
        <v>78</v>
      </c>
      <c r="H1636">
        <v>185</v>
      </c>
      <c r="I1636">
        <v>0.2305984939235215</v>
      </c>
      <c r="J1636">
        <v>2.1160271141055759E-2</v>
      </c>
      <c r="K1636">
        <v>-0.13451939070824809</v>
      </c>
      <c r="L1636">
        <v>0.90731427768554318</v>
      </c>
    </row>
    <row r="1637" spans="1:12">
      <c r="A1637" t="s">
        <v>317</v>
      </c>
      <c r="B1637" t="s">
        <v>381</v>
      </c>
      <c r="C1637">
        <v>48155</v>
      </c>
      <c r="D1637" t="s">
        <v>135</v>
      </c>
      <c r="E1637">
        <v>340</v>
      </c>
      <c r="F1637" t="s">
        <v>75</v>
      </c>
      <c r="G1637" t="s">
        <v>79</v>
      </c>
      <c r="H1637">
        <v>185</v>
      </c>
      <c r="I1637">
        <v>0.13404867208683999</v>
      </c>
      <c r="J1637">
        <v>1.0662750040411249E-2</v>
      </c>
      <c r="K1637">
        <v>-5.7302669641849387E-2</v>
      </c>
      <c r="L1637">
        <v>0.56105632483756385</v>
      </c>
    </row>
    <row r="1638" spans="1:12">
      <c r="A1638" t="s">
        <v>317</v>
      </c>
      <c r="B1638" t="s">
        <v>381</v>
      </c>
      <c r="C1638">
        <v>48155</v>
      </c>
      <c r="D1638" t="s">
        <v>135</v>
      </c>
      <c r="E1638">
        <v>340</v>
      </c>
      <c r="F1638" t="s">
        <v>75</v>
      </c>
      <c r="G1638" t="s">
        <v>80</v>
      </c>
      <c r="H1638">
        <v>109</v>
      </c>
      <c r="I1638">
        <v>3.7164607323378188E-2</v>
      </c>
      <c r="J1638">
        <v>3.7760620908095172E-3</v>
      </c>
      <c r="K1638">
        <v>-5.4778050759931099E-2</v>
      </c>
      <c r="L1638">
        <v>0.19815860550086489</v>
      </c>
    </row>
    <row r="1639" spans="1:12">
      <c r="A1639" t="s">
        <v>317</v>
      </c>
      <c r="B1639" t="s">
        <v>381</v>
      </c>
      <c r="C1639">
        <v>48155</v>
      </c>
      <c r="D1639" t="s">
        <v>135</v>
      </c>
      <c r="E1639">
        <v>340</v>
      </c>
      <c r="F1639" t="s">
        <v>75</v>
      </c>
      <c r="G1639" t="s">
        <v>81</v>
      </c>
      <c r="H1639">
        <v>109</v>
      </c>
      <c r="I1639">
        <v>1.0212300295793319E-2</v>
      </c>
      <c r="J1639">
        <v>5.1059306199511259E-3</v>
      </c>
      <c r="K1639">
        <v>-5.7852841293016377E-2</v>
      </c>
      <c r="L1639">
        <v>0.18439375807437591</v>
      </c>
    </row>
    <row r="1640" spans="1:12">
      <c r="A1640" t="s">
        <v>317</v>
      </c>
      <c r="B1640" t="s">
        <v>381</v>
      </c>
      <c r="C1640">
        <v>48155</v>
      </c>
      <c r="D1640" t="s">
        <v>135</v>
      </c>
      <c r="E1640">
        <v>340</v>
      </c>
      <c r="F1640" t="s">
        <v>75</v>
      </c>
      <c r="G1640" t="s">
        <v>82</v>
      </c>
      <c r="H1640">
        <v>185</v>
      </c>
      <c r="I1640">
        <v>5.7525967681972157E-2</v>
      </c>
      <c r="J1640">
        <v>7.192267760225619E-3</v>
      </c>
      <c r="K1640">
        <v>-8.3013447763855802E-2</v>
      </c>
      <c r="L1640">
        <v>0.38332626893600608</v>
      </c>
    </row>
    <row r="1641" spans="1:12">
      <c r="A1641" t="s">
        <v>317</v>
      </c>
      <c r="B1641" t="s">
        <v>381</v>
      </c>
      <c r="C1641">
        <v>48155</v>
      </c>
      <c r="D1641" t="s">
        <v>135</v>
      </c>
      <c r="E1641">
        <v>340</v>
      </c>
      <c r="F1641" t="s">
        <v>75</v>
      </c>
      <c r="G1641" t="s">
        <v>83</v>
      </c>
      <c r="H1641">
        <v>185</v>
      </c>
      <c r="I1641">
        <v>0.1082777740907179</v>
      </c>
      <c r="J1641">
        <v>9.1963558503542642E-3</v>
      </c>
      <c r="K1641">
        <v>-4.1181914087591927E-2</v>
      </c>
      <c r="L1641">
        <v>0.46070933615846421</v>
      </c>
    </row>
    <row r="1642" spans="1:12">
      <c r="A1642" t="s">
        <v>317</v>
      </c>
      <c r="B1642" t="s">
        <v>382</v>
      </c>
      <c r="C1642">
        <v>48157</v>
      </c>
      <c r="D1642" t="s">
        <v>135</v>
      </c>
      <c r="E1642">
        <v>340</v>
      </c>
      <c r="F1642" t="s">
        <v>75</v>
      </c>
      <c r="G1642" t="s">
        <v>76</v>
      </c>
      <c r="H1642">
        <v>119</v>
      </c>
      <c r="I1642">
        <v>1.741769811611219</v>
      </c>
      <c r="J1642">
        <v>3.332194636189735E-2</v>
      </c>
      <c r="K1642">
        <v>0.4110586467464919</v>
      </c>
      <c r="L1642">
        <v>2.7891469689735842</v>
      </c>
    </row>
    <row r="1643" spans="1:12">
      <c r="A1643" t="s">
        <v>317</v>
      </c>
      <c r="B1643" t="s">
        <v>382</v>
      </c>
      <c r="C1643">
        <v>48157</v>
      </c>
      <c r="D1643" t="s">
        <v>135</v>
      </c>
      <c r="E1643">
        <v>340</v>
      </c>
      <c r="F1643" t="s">
        <v>75</v>
      </c>
      <c r="G1643" t="s">
        <v>77</v>
      </c>
      <c r="H1643">
        <v>119</v>
      </c>
      <c r="I1643">
        <v>1.5113709014201699</v>
      </c>
      <c r="J1643">
        <v>2.4416804778977421E-2</v>
      </c>
      <c r="K1643">
        <v>0.36146907713575188</v>
      </c>
      <c r="L1643">
        <v>2.1768095245184331</v>
      </c>
    </row>
    <row r="1644" spans="1:12">
      <c r="A1644" t="s">
        <v>317</v>
      </c>
      <c r="B1644" t="s">
        <v>382</v>
      </c>
      <c r="C1644">
        <v>48157</v>
      </c>
      <c r="D1644" t="s">
        <v>135</v>
      </c>
      <c r="E1644">
        <v>340</v>
      </c>
      <c r="F1644" t="s">
        <v>75</v>
      </c>
      <c r="G1644" t="s">
        <v>78</v>
      </c>
      <c r="H1644">
        <v>154</v>
      </c>
      <c r="I1644">
        <v>0.99089098884725135</v>
      </c>
      <c r="J1644">
        <v>2.5665850828018321E-2</v>
      </c>
      <c r="K1644">
        <v>-9.1965967588810305E-4</v>
      </c>
      <c r="L1644">
        <v>1.7305967602410139</v>
      </c>
    </row>
    <row r="1645" spans="1:12">
      <c r="A1645" t="s">
        <v>317</v>
      </c>
      <c r="B1645" t="s">
        <v>382</v>
      </c>
      <c r="C1645">
        <v>48157</v>
      </c>
      <c r="D1645" t="s">
        <v>135</v>
      </c>
      <c r="E1645">
        <v>340</v>
      </c>
      <c r="F1645" t="s">
        <v>75</v>
      </c>
      <c r="G1645" t="s">
        <v>79</v>
      </c>
      <c r="H1645">
        <v>154</v>
      </c>
      <c r="I1645">
        <v>0.87262670333038939</v>
      </c>
      <c r="J1645">
        <v>3.4281192580850127E-2</v>
      </c>
      <c r="K1645">
        <v>-2.6987167649939149E-3</v>
      </c>
      <c r="L1645">
        <v>2.2849724039296762</v>
      </c>
    </row>
    <row r="1646" spans="1:12">
      <c r="A1646" t="s">
        <v>317</v>
      </c>
      <c r="B1646" t="s">
        <v>382</v>
      </c>
      <c r="C1646">
        <v>48157</v>
      </c>
      <c r="D1646" t="s">
        <v>135</v>
      </c>
      <c r="E1646">
        <v>340</v>
      </c>
      <c r="F1646" t="s">
        <v>75</v>
      </c>
      <c r="G1646" t="s">
        <v>80</v>
      </c>
      <c r="H1646">
        <v>119</v>
      </c>
      <c r="I1646">
        <v>0.68768089650826603</v>
      </c>
      <c r="J1646">
        <v>2.9467773059289229E-2</v>
      </c>
      <c r="K1646">
        <v>0.14152861696010241</v>
      </c>
      <c r="L1646">
        <v>1.603003998907726</v>
      </c>
    </row>
    <row r="1647" spans="1:12">
      <c r="A1647" t="s">
        <v>317</v>
      </c>
      <c r="B1647" t="s">
        <v>382</v>
      </c>
      <c r="C1647">
        <v>48157</v>
      </c>
      <c r="D1647" t="s">
        <v>135</v>
      </c>
      <c r="E1647">
        <v>340</v>
      </c>
      <c r="F1647" t="s">
        <v>75</v>
      </c>
      <c r="G1647" t="s">
        <v>81</v>
      </c>
      <c r="H1647">
        <v>119</v>
      </c>
      <c r="I1647">
        <v>0.51636994031885652</v>
      </c>
      <c r="J1647">
        <v>2.0525899097935361E-2</v>
      </c>
      <c r="K1647">
        <v>8.4688048524949336E-2</v>
      </c>
      <c r="L1647">
        <v>1.242499571596057</v>
      </c>
    </row>
    <row r="1648" spans="1:12">
      <c r="A1648" t="s">
        <v>317</v>
      </c>
      <c r="B1648" t="s">
        <v>382</v>
      </c>
      <c r="C1648">
        <v>48157</v>
      </c>
      <c r="D1648" t="s">
        <v>135</v>
      </c>
      <c r="E1648">
        <v>340</v>
      </c>
      <c r="F1648" t="s">
        <v>75</v>
      </c>
      <c r="G1648" t="s">
        <v>82</v>
      </c>
      <c r="H1648">
        <v>154</v>
      </c>
      <c r="I1648">
        <v>0.35391204197756032</v>
      </c>
      <c r="J1648">
        <v>1.0427290014402041E-2</v>
      </c>
      <c r="K1648">
        <v>-9.1965967588810305E-4</v>
      </c>
      <c r="L1648">
        <v>0.62478310485063315</v>
      </c>
    </row>
    <row r="1649" spans="1:12">
      <c r="A1649" t="s">
        <v>317</v>
      </c>
      <c r="B1649" t="s">
        <v>382</v>
      </c>
      <c r="C1649">
        <v>48157</v>
      </c>
      <c r="D1649" t="s">
        <v>135</v>
      </c>
      <c r="E1649">
        <v>340</v>
      </c>
      <c r="F1649" t="s">
        <v>75</v>
      </c>
      <c r="G1649" t="s">
        <v>83</v>
      </c>
      <c r="H1649">
        <v>154</v>
      </c>
      <c r="I1649">
        <v>0.51222685923947109</v>
      </c>
      <c r="J1649">
        <v>1.6899764801885729E-2</v>
      </c>
      <c r="K1649">
        <v>-2.6987167649939149E-3</v>
      </c>
      <c r="L1649">
        <v>0.96192852929720973</v>
      </c>
    </row>
    <row r="1650" spans="1:12">
      <c r="A1650" t="s">
        <v>317</v>
      </c>
      <c r="B1650" t="s">
        <v>259</v>
      </c>
      <c r="C1650">
        <v>48159</v>
      </c>
      <c r="D1650" t="s">
        <v>135</v>
      </c>
      <c r="E1650">
        <v>340</v>
      </c>
      <c r="F1650" t="s">
        <v>75</v>
      </c>
      <c r="G1650" t="s">
        <v>76</v>
      </c>
      <c r="H1650">
        <v>21</v>
      </c>
      <c r="I1650">
        <v>0.94802300431180508</v>
      </c>
      <c r="J1650">
        <v>0.15836772729439491</v>
      </c>
      <c r="K1650">
        <v>-3.1845050118976051E-2</v>
      </c>
      <c r="L1650">
        <v>2.2924388333402139</v>
      </c>
    </row>
    <row r="1651" spans="1:12">
      <c r="A1651" t="s">
        <v>317</v>
      </c>
      <c r="B1651" t="s">
        <v>259</v>
      </c>
      <c r="C1651">
        <v>48159</v>
      </c>
      <c r="D1651" t="s">
        <v>135</v>
      </c>
      <c r="E1651">
        <v>340</v>
      </c>
      <c r="F1651" t="s">
        <v>75</v>
      </c>
      <c r="G1651" t="s">
        <v>77</v>
      </c>
      <c r="H1651">
        <v>21</v>
      </c>
      <c r="I1651">
        <v>0.8359769053009638</v>
      </c>
      <c r="J1651">
        <v>0.14667710078413379</v>
      </c>
      <c r="K1651">
        <v>-5.5322941445729967E-2</v>
      </c>
      <c r="L1651">
        <v>1.9120315065875191</v>
      </c>
    </row>
    <row r="1652" spans="1:12">
      <c r="A1652" t="s">
        <v>317</v>
      </c>
      <c r="B1652" t="s">
        <v>259</v>
      </c>
      <c r="C1652">
        <v>48159</v>
      </c>
      <c r="D1652" t="s">
        <v>135</v>
      </c>
      <c r="E1652">
        <v>340</v>
      </c>
      <c r="F1652" t="s">
        <v>75</v>
      </c>
      <c r="G1652" t="s">
        <v>78</v>
      </c>
      <c r="H1652">
        <v>477</v>
      </c>
      <c r="I1652">
        <v>0.47002404957641081</v>
      </c>
      <c r="J1652">
        <v>2.201952487031595E-2</v>
      </c>
      <c r="K1652">
        <v>-0.17807197018957649</v>
      </c>
      <c r="L1652">
        <v>1.7180589789559519</v>
      </c>
    </row>
    <row r="1653" spans="1:12">
      <c r="A1653" t="s">
        <v>317</v>
      </c>
      <c r="B1653" t="s">
        <v>259</v>
      </c>
      <c r="C1653">
        <v>48159</v>
      </c>
      <c r="D1653" t="s">
        <v>135</v>
      </c>
      <c r="E1653">
        <v>340</v>
      </c>
      <c r="F1653" t="s">
        <v>75</v>
      </c>
      <c r="G1653" t="s">
        <v>79</v>
      </c>
      <c r="H1653">
        <v>477</v>
      </c>
      <c r="I1653">
        <v>0.52849029500186406</v>
      </c>
      <c r="J1653">
        <v>2.1842442519557768E-2</v>
      </c>
      <c r="K1653">
        <v>-2.4732166588428809E-2</v>
      </c>
      <c r="L1653">
        <v>1.940954066439077</v>
      </c>
    </row>
    <row r="1654" spans="1:12">
      <c r="A1654" t="s">
        <v>317</v>
      </c>
      <c r="B1654" t="s">
        <v>259</v>
      </c>
      <c r="C1654">
        <v>48159</v>
      </c>
      <c r="D1654" t="s">
        <v>135</v>
      </c>
      <c r="E1654">
        <v>340</v>
      </c>
      <c r="F1654" t="s">
        <v>75</v>
      </c>
      <c r="G1654" t="s">
        <v>80</v>
      </c>
      <c r="H1654">
        <v>21</v>
      </c>
      <c r="I1654">
        <v>0.53443214061031252</v>
      </c>
      <c r="J1654">
        <v>0.1012406481964041</v>
      </c>
      <c r="K1654">
        <v>-4.057804519820838E-2</v>
      </c>
      <c r="L1654">
        <v>1.309636917346475</v>
      </c>
    </row>
    <row r="1655" spans="1:12">
      <c r="A1655" t="s">
        <v>317</v>
      </c>
      <c r="B1655" t="s">
        <v>259</v>
      </c>
      <c r="C1655">
        <v>48159</v>
      </c>
      <c r="D1655" t="s">
        <v>135</v>
      </c>
      <c r="E1655">
        <v>340</v>
      </c>
      <c r="F1655" t="s">
        <v>75</v>
      </c>
      <c r="G1655" t="s">
        <v>81</v>
      </c>
      <c r="H1655">
        <v>21</v>
      </c>
      <c r="I1655">
        <v>0.41793780794298968</v>
      </c>
      <c r="J1655">
        <v>7.7339006773496019E-2</v>
      </c>
      <c r="K1655">
        <v>-2.9626460758395881E-2</v>
      </c>
      <c r="L1655">
        <v>1.0625612956853321</v>
      </c>
    </row>
    <row r="1656" spans="1:12">
      <c r="A1656" t="s">
        <v>317</v>
      </c>
      <c r="B1656" t="s">
        <v>259</v>
      </c>
      <c r="C1656">
        <v>48159</v>
      </c>
      <c r="D1656" t="s">
        <v>135</v>
      </c>
      <c r="E1656">
        <v>340</v>
      </c>
      <c r="F1656" t="s">
        <v>75</v>
      </c>
      <c r="G1656" t="s">
        <v>82</v>
      </c>
      <c r="H1656">
        <v>477</v>
      </c>
      <c r="I1656">
        <v>0.17789285088256609</v>
      </c>
      <c r="J1656">
        <v>9.7041293425012155E-3</v>
      </c>
      <c r="K1656">
        <v>-7.7809692889770618E-2</v>
      </c>
      <c r="L1656">
        <v>1.004367731260523</v>
      </c>
    </row>
    <row r="1657" spans="1:12">
      <c r="A1657" t="s">
        <v>317</v>
      </c>
      <c r="B1657" t="s">
        <v>259</v>
      </c>
      <c r="C1657">
        <v>48159</v>
      </c>
      <c r="D1657" t="s">
        <v>135</v>
      </c>
      <c r="E1657">
        <v>340</v>
      </c>
      <c r="F1657" t="s">
        <v>75</v>
      </c>
      <c r="G1657" t="s">
        <v>83</v>
      </c>
      <c r="H1657">
        <v>477</v>
      </c>
      <c r="I1657">
        <v>0.31392068403380852</v>
      </c>
      <c r="J1657">
        <v>1.324136140021207E-2</v>
      </c>
      <c r="K1657">
        <v>-2.252864148413488E-2</v>
      </c>
      <c r="L1657">
        <v>1.2824358133224341</v>
      </c>
    </row>
    <row r="1658" spans="1:12">
      <c r="A1658" t="s">
        <v>317</v>
      </c>
      <c r="B1658" t="s">
        <v>383</v>
      </c>
      <c r="C1658">
        <v>48161</v>
      </c>
      <c r="D1658" t="s">
        <v>135</v>
      </c>
      <c r="E1658">
        <v>340</v>
      </c>
      <c r="F1658" t="s">
        <v>75</v>
      </c>
      <c r="G1658" t="s">
        <v>76</v>
      </c>
      <c r="H1658">
        <v>21</v>
      </c>
      <c r="I1658">
        <v>0.94802300431180508</v>
      </c>
      <c r="J1658">
        <v>0.15836772729439491</v>
      </c>
      <c r="K1658">
        <v>-3.1845050118976051E-2</v>
      </c>
      <c r="L1658">
        <v>2.2924388333402139</v>
      </c>
    </row>
    <row r="1659" spans="1:12">
      <c r="A1659" t="s">
        <v>317</v>
      </c>
      <c r="B1659" t="s">
        <v>383</v>
      </c>
      <c r="C1659">
        <v>48161</v>
      </c>
      <c r="D1659" t="s">
        <v>135</v>
      </c>
      <c r="E1659">
        <v>340</v>
      </c>
      <c r="F1659" t="s">
        <v>75</v>
      </c>
      <c r="G1659" t="s">
        <v>77</v>
      </c>
      <c r="H1659">
        <v>21</v>
      </c>
      <c r="I1659">
        <v>0.8359769053009638</v>
      </c>
      <c r="J1659">
        <v>0.14667710078413379</v>
      </c>
      <c r="K1659">
        <v>-5.5322941445729967E-2</v>
      </c>
      <c r="L1659">
        <v>1.9120315065875191</v>
      </c>
    </row>
    <row r="1660" spans="1:12">
      <c r="A1660" t="s">
        <v>317</v>
      </c>
      <c r="B1660" t="s">
        <v>383</v>
      </c>
      <c r="C1660">
        <v>48161</v>
      </c>
      <c r="D1660" t="s">
        <v>135</v>
      </c>
      <c r="E1660">
        <v>340</v>
      </c>
      <c r="F1660" t="s">
        <v>75</v>
      </c>
      <c r="G1660" t="s">
        <v>78</v>
      </c>
      <c r="H1660">
        <v>22</v>
      </c>
      <c r="I1660">
        <v>1.000139017252808</v>
      </c>
      <c r="J1660">
        <v>6.9481669182371336E-2</v>
      </c>
      <c r="K1660">
        <v>-6.6992453186900558E-2</v>
      </c>
      <c r="L1660">
        <v>1.3654500688162621</v>
      </c>
    </row>
    <row r="1661" spans="1:12">
      <c r="A1661" t="s">
        <v>317</v>
      </c>
      <c r="B1661" t="s">
        <v>383</v>
      </c>
      <c r="C1661">
        <v>48161</v>
      </c>
      <c r="D1661" t="s">
        <v>135</v>
      </c>
      <c r="E1661">
        <v>340</v>
      </c>
      <c r="F1661" t="s">
        <v>75</v>
      </c>
      <c r="G1661" t="s">
        <v>79</v>
      </c>
      <c r="H1661">
        <v>22</v>
      </c>
      <c r="I1661">
        <v>1.2255788385830879</v>
      </c>
      <c r="J1661">
        <v>8.8838974627283185E-2</v>
      </c>
      <c r="K1661">
        <v>-7.8336134203775571E-3</v>
      </c>
      <c r="L1661">
        <v>1.831855878822841</v>
      </c>
    </row>
    <row r="1662" spans="1:12">
      <c r="A1662" t="s">
        <v>317</v>
      </c>
      <c r="B1662" t="s">
        <v>383</v>
      </c>
      <c r="C1662">
        <v>48161</v>
      </c>
      <c r="D1662" t="s">
        <v>135</v>
      </c>
      <c r="E1662">
        <v>340</v>
      </c>
      <c r="F1662" t="s">
        <v>75</v>
      </c>
      <c r="G1662" t="s">
        <v>80</v>
      </c>
      <c r="H1662">
        <v>21</v>
      </c>
      <c r="I1662">
        <v>0.53443214061031252</v>
      </c>
      <c r="J1662">
        <v>0.1012406481964041</v>
      </c>
      <c r="K1662">
        <v>-4.057804519820838E-2</v>
      </c>
      <c r="L1662">
        <v>1.309636917346475</v>
      </c>
    </row>
    <row r="1663" spans="1:12">
      <c r="A1663" t="s">
        <v>317</v>
      </c>
      <c r="B1663" t="s">
        <v>383</v>
      </c>
      <c r="C1663">
        <v>48161</v>
      </c>
      <c r="D1663" t="s">
        <v>135</v>
      </c>
      <c r="E1663">
        <v>340</v>
      </c>
      <c r="F1663" t="s">
        <v>75</v>
      </c>
      <c r="G1663" t="s">
        <v>81</v>
      </c>
      <c r="H1663">
        <v>21</v>
      </c>
      <c r="I1663">
        <v>0.41793780794298968</v>
      </c>
      <c r="J1663">
        <v>7.7339006773496019E-2</v>
      </c>
      <c r="K1663">
        <v>-2.9626460758395881E-2</v>
      </c>
      <c r="L1663">
        <v>1.0625612956853321</v>
      </c>
    </row>
    <row r="1664" spans="1:12">
      <c r="A1664" t="s">
        <v>317</v>
      </c>
      <c r="B1664" t="s">
        <v>383</v>
      </c>
      <c r="C1664">
        <v>48161</v>
      </c>
      <c r="D1664" t="s">
        <v>135</v>
      </c>
      <c r="E1664">
        <v>340</v>
      </c>
      <c r="F1664" t="s">
        <v>75</v>
      </c>
      <c r="G1664" t="s">
        <v>82</v>
      </c>
      <c r="H1664">
        <v>22</v>
      </c>
      <c r="I1664">
        <v>0.23958566815061441</v>
      </c>
      <c r="J1664">
        <v>3.2052780454362183E-2</v>
      </c>
      <c r="K1664">
        <v>-3.3193851787256548E-2</v>
      </c>
      <c r="L1664">
        <v>0.52907634603281362</v>
      </c>
    </row>
    <row r="1665" spans="1:12">
      <c r="A1665" t="s">
        <v>317</v>
      </c>
      <c r="B1665" t="s">
        <v>383</v>
      </c>
      <c r="C1665">
        <v>48161</v>
      </c>
      <c r="D1665" t="s">
        <v>135</v>
      </c>
      <c r="E1665">
        <v>340</v>
      </c>
      <c r="F1665" t="s">
        <v>75</v>
      </c>
      <c r="G1665" t="s">
        <v>83</v>
      </c>
      <c r="H1665">
        <v>22</v>
      </c>
      <c r="I1665">
        <v>0.48308563273502891</v>
      </c>
      <c r="J1665">
        <v>4.2780207809171383E-2</v>
      </c>
      <c r="K1665">
        <v>-7.8336134203775571E-3</v>
      </c>
      <c r="L1665">
        <v>0.87689408951121028</v>
      </c>
    </row>
    <row r="1666" spans="1:12">
      <c r="A1666" t="s">
        <v>317</v>
      </c>
      <c r="B1666" t="s">
        <v>384</v>
      </c>
      <c r="C1666">
        <v>48163</v>
      </c>
      <c r="D1666" t="s">
        <v>135</v>
      </c>
      <c r="E1666">
        <v>340</v>
      </c>
      <c r="F1666" t="s">
        <v>75</v>
      </c>
      <c r="G1666" t="s">
        <v>76</v>
      </c>
      <c r="H1666">
        <v>109</v>
      </c>
      <c r="I1666">
        <v>0.98210151683692259</v>
      </c>
      <c r="J1666">
        <v>4.7129691144469139E-2</v>
      </c>
      <c r="K1666">
        <v>-8.7481138747138535E-3</v>
      </c>
      <c r="L1666">
        <v>2.0873224792027201</v>
      </c>
    </row>
    <row r="1667" spans="1:12">
      <c r="A1667" t="s">
        <v>317</v>
      </c>
      <c r="B1667" t="s">
        <v>384</v>
      </c>
      <c r="C1667">
        <v>48163</v>
      </c>
      <c r="D1667" t="s">
        <v>135</v>
      </c>
      <c r="E1667">
        <v>340</v>
      </c>
      <c r="F1667" t="s">
        <v>75</v>
      </c>
      <c r="G1667" t="s">
        <v>77</v>
      </c>
      <c r="H1667">
        <v>109</v>
      </c>
      <c r="I1667">
        <v>0.87491424435705767</v>
      </c>
      <c r="J1667">
        <v>4.274505936939612E-2</v>
      </c>
      <c r="K1667">
        <v>-0.1121927015690153</v>
      </c>
      <c r="L1667">
        <v>1.7400205073052011</v>
      </c>
    </row>
    <row r="1668" spans="1:12">
      <c r="A1668" t="s">
        <v>317</v>
      </c>
      <c r="B1668" t="s">
        <v>384</v>
      </c>
      <c r="C1668">
        <v>48163</v>
      </c>
      <c r="D1668" t="s">
        <v>135</v>
      </c>
      <c r="E1668">
        <v>340</v>
      </c>
      <c r="F1668" t="s">
        <v>75</v>
      </c>
      <c r="G1668" t="s">
        <v>78</v>
      </c>
      <c r="H1668">
        <v>68</v>
      </c>
      <c r="I1668">
        <v>0.58965839841472345</v>
      </c>
      <c r="J1668">
        <v>3.9366201008828421E-2</v>
      </c>
      <c r="K1668">
        <v>-3.7049311468957832E-2</v>
      </c>
      <c r="L1668">
        <v>1.3369284233840031</v>
      </c>
    </row>
    <row r="1669" spans="1:12">
      <c r="A1669" t="s">
        <v>317</v>
      </c>
      <c r="B1669" t="s">
        <v>384</v>
      </c>
      <c r="C1669">
        <v>48163</v>
      </c>
      <c r="D1669" t="s">
        <v>135</v>
      </c>
      <c r="E1669">
        <v>340</v>
      </c>
      <c r="F1669" t="s">
        <v>75</v>
      </c>
      <c r="G1669" t="s">
        <v>79</v>
      </c>
      <c r="H1669">
        <v>68</v>
      </c>
      <c r="I1669">
        <v>0.44277212820505069</v>
      </c>
      <c r="J1669">
        <v>2.864715073574756E-2</v>
      </c>
      <c r="K1669">
        <v>-4.7254695947096817E-2</v>
      </c>
      <c r="L1669">
        <v>1.207689825842758</v>
      </c>
    </row>
    <row r="1670" spans="1:12">
      <c r="A1670" t="s">
        <v>317</v>
      </c>
      <c r="B1670" t="s">
        <v>384</v>
      </c>
      <c r="C1670">
        <v>48163</v>
      </c>
      <c r="D1670" t="s">
        <v>135</v>
      </c>
      <c r="E1670">
        <v>340</v>
      </c>
      <c r="F1670" t="s">
        <v>75</v>
      </c>
      <c r="G1670" t="s">
        <v>80</v>
      </c>
      <c r="H1670">
        <v>109</v>
      </c>
      <c r="I1670">
        <v>0.25091775884868039</v>
      </c>
      <c r="J1670">
        <v>1.512636396436199E-2</v>
      </c>
      <c r="K1670">
        <v>-8.7481138747138535E-3</v>
      </c>
      <c r="L1670">
        <v>0.7376888747392909</v>
      </c>
    </row>
    <row r="1671" spans="1:12">
      <c r="A1671" t="s">
        <v>317</v>
      </c>
      <c r="B1671" t="s">
        <v>384</v>
      </c>
      <c r="C1671">
        <v>48163</v>
      </c>
      <c r="D1671" t="s">
        <v>135</v>
      </c>
      <c r="E1671">
        <v>340</v>
      </c>
      <c r="F1671" t="s">
        <v>75</v>
      </c>
      <c r="G1671" t="s">
        <v>81</v>
      </c>
      <c r="H1671">
        <v>109</v>
      </c>
      <c r="I1671">
        <v>0.17899201057073821</v>
      </c>
      <c r="J1671">
        <v>1.067944431511258E-2</v>
      </c>
      <c r="K1671">
        <v>-5.9019618741999222E-2</v>
      </c>
      <c r="L1671">
        <v>0.48553403265687478</v>
      </c>
    </row>
    <row r="1672" spans="1:12">
      <c r="A1672" t="s">
        <v>317</v>
      </c>
      <c r="B1672" t="s">
        <v>384</v>
      </c>
      <c r="C1672">
        <v>48163</v>
      </c>
      <c r="D1672" t="s">
        <v>135</v>
      </c>
      <c r="E1672">
        <v>340</v>
      </c>
      <c r="F1672" t="s">
        <v>75</v>
      </c>
      <c r="G1672" t="s">
        <v>82</v>
      </c>
      <c r="H1672">
        <v>68</v>
      </c>
      <c r="I1672">
        <v>0.33082750044946219</v>
      </c>
      <c r="J1672">
        <v>2.9776847437895951E-2</v>
      </c>
      <c r="K1672">
        <v>-2.8779462151155979E-2</v>
      </c>
      <c r="L1672">
        <v>1.0646078605459699</v>
      </c>
    </row>
    <row r="1673" spans="1:12">
      <c r="A1673" t="s">
        <v>317</v>
      </c>
      <c r="B1673" t="s">
        <v>384</v>
      </c>
      <c r="C1673">
        <v>48163</v>
      </c>
      <c r="D1673" t="s">
        <v>135</v>
      </c>
      <c r="E1673">
        <v>340</v>
      </c>
      <c r="F1673" t="s">
        <v>75</v>
      </c>
      <c r="G1673" t="s">
        <v>83</v>
      </c>
      <c r="H1673">
        <v>68</v>
      </c>
      <c r="I1673">
        <v>0.40758802107010822</v>
      </c>
      <c r="J1673">
        <v>2.9042481893016441E-2</v>
      </c>
      <c r="K1673">
        <v>-2.999141663067767E-2</v>
      </c>
      <c r="L1673">
        <v>0.98309426460041371</v>
      </c>
    </row>
    <row r="1674" spans="1:12">
      <c r="A1674" t="s">
        <v>317</v>
      </c>
      <c r="B1674" t="s">
        <v>385</v>
      </c>
      <c r="C1674">
        <v>48165</v>
      </c>
      <c r="D1674" t="s">
        <v>135</v>
      </c>
      <c r="E1674">
        <v>340</v>
      </c>
      <c r="F1674" t="s">
        <v>75</v>
      </c>
      <c r="G1674" t="s">
        <v>76</v>
      </c>
      <c r="H1674">
        <v>195</v>
      </c>
      <c r="I1674">
        <v>0.49084779689034203</v>
      </c>
      <c r="J1674">
        <v>2.50299110027156E-2</v>
      </c>
      <c r="K1674">
        <v>-2.1856528089586779E-2</v>
      </c>
      <c r="L1674">
        <v>1.5906471471860431</v>
      </c>
    </row>
    <row r="1675" spans="1:12">
      <c r="A1675" t="s">
        <v>317</v>
      </c>
      <c r="B1675" t="s">
        <v>385</v>
      </c>
      <c r="C1675">
        <v>48165</v>
      </c>
      <c r="D1675" t="s">
        <v>135</v>
      </c>
      <c r="E1675">
        <v>340</v>
      </c>
      <c r="F1675" t="s">
        <v>75</v>
      </c>
      <c r="G1675" t="s">
        <v>77</v>
      </c>
      <c r="H1675">
        <v>195</v>
      </c>
      <c r="I1675">
        <v>0.49621635763886268</v>
      </c>
      <c r="J1675">
        <v>2.244630286849468E-2</v>
      </c>
      <c r="K1675">
        <v>-0.1561195254302736</v>
      </c>
      <c r="L1675">
        <v>1.071330005568202</v>
      </c>
    </row>
    <row r="1676" spans="1:12">
      <c r="A1676" t="s">
        <v>317</v>
      </c>
      <c r="B1676" t="s">
        <v>385</v>
      </c>
      <c r="C1676">
        <v>48165</v>
      </c>
      <c r="D1676" t="s">
        <v>135</v>
      </c>
      <c r="E1676">
        <v>340</v>
      </c>
      <c r="F1676" t="s">
        <v>75</v>
      </c>
      <c r="G1676" t="s">
        <v>78</v>
      </c>
      <c r="H1676">
        <v>190</v>
      </c>
      <c r="I1676">
        <v>0.20444809720603341</v>
      </c>
      <c r="J1676">
        <v>9.8164959887349305E-3</v>
      </c>
      <c r="K1676">
        <v>-5.265264890726383E-2</v>
      </c>
      <c r="L1676">
        <v>0.57556578888251331</v>
      </c>
    </row>
    <row r="1677" spans="1:12">
      <c r="A1677" t="s">
        <v>317</v>
      </c>
      <c r="B1677" t="s">
        <v>385</v>
      </c>
      <c r="C1677">
        <v>48165</v>
      </c>
      <c r="D1677" t="s">
        <v>135</v>
      </c>
      <c r="E1677">
        <v>340</v>
      </c>
      <c r="F1677" t="s">
        <v>75</v>
      </c>
      <c r="G1677" t="s">
        <v>79</v>
      </c>
      <c r="H1677">
        <v>190</v>
      </c>
      <c r="I1677">
        <v>-1.4668836113474819E-2</v>
      </c>
      <c r="J1677">
        <v>5.1070393102945469E-3</v>
      </c>
      <c r="K1677">
        <v>-0.14576258747574039</v>
      </c>
      <c r="L1677">
        <v>0.2620600889507807</v>
      </c>
    </row>
    <row r="1678" spans="1:12">
      <c r="A1678" t="s">
        <v>317</v>
      </c>
      <c r="B1678" t="s">
        <v>385</v>
      </c>
      <c r="C1678">
        <v>48165</v>
      </c>
      <c r="D1678" t="s">
        <v>135</v>
      </c>
      <c r="E1678">
        <v>340</v>
      </c>
      <c r="F1678" t="s">
        <v>75</v>
      </c>
      <c r="G1678" t="s">
        <v>80</v>
      </c>
      <c r="H1678">
        <v>195</v>
      </c>
      <c r="I1678">
        <v>3.3799525156982438E-2</v>
      </c>
      <c r="J1678">
        <v>3.1693977075464949E-3</v>
      </c>
      <c r="K1678">
        <v>-2.8385104216716119E-2</v>
      </c>
      <c r="L1678">
        <v>0.24294706223227219</v>
      </c>
    </row>
    <row r="1679" spans="1:12">
      <c r="A1679" t="s">
        <v>317</v>
      </c>
      <c r="B1679" t="s">
        <v>385</v>
      </c>
      <c r="C1679">
        <v>48165</v>
      </c>
      <c r="D1679" t="s">
        <v>135</v>
      </c>
      <c r="E1679">
        <v>340</v>
      </c>
      <c r="F1679" t="s">
        <v>75</v>
      </c>
      <c r="G1679" t="s">
        <v>81</v>
      </c>
      <c r="H1679">
        <v>195</v>
      </c>
      <c r="I1679">
        <v>1.530581508443315E-2</v>
      </c>
      <c r="J1679">
        <v>3.4815033542680601E-3</v>
      </c>
      <c r="K1679">
        <v>-0.1244750414141577</v>
      </c>
      <c r="L1679">
        <v>0.18827105485888429</v>
      </c>
    </row>
    <row r="1680" spans="1:12">
      <c r="A1680" t="s">
        <v>317</v>
      </c>
      <c r="B1680" t="s">
        <v>385</v>
      </c>
      <c r="C1680">
        <v>48165</v>
      </c>
      <c r="D1680" t="s">
        <v>135</v>
      </c>
      <c r="E1680">
        <v>340</v>
      </c>
      <c r="F1680" t="s">
        <v>75</v>
      </c>
      <c r="G1680" t="s">
        <v>82</v>
      </c>
      <c r="H1680">
        <v>190</v>
      </c>
      <c r="I1680">
        <v>8.9717536832629383E-2</v>
      </c>
      <c r="J1680">
        <v>4.8872708234723207E-3</v>
      </c>
      <c r="K1680">
        <v>-3.5448900501467248E-2</v>
      </c>
      <c r="L1680">
        <v>0.33446091103771508</v>
      </c>
    </row>
    <row r="1681" spans="1:12">
      <c r="A1681" t="s">
        <v>317</v>
      </c>
      <c r="B1681" t="s">
        <v>385</v>
      </c>
      <c r="C1681">
        <v>48165</v>
      </c>
      <c r="D1681" t="s">
        <v>135</v>
      </c>
      <c r="E1681">
        <v>340</v>
      </c>
      <c r="F1681" t="s">
        <v>75</v>
      </c>
      <c r="G1681" t="s">
        <v>83</v>
      </c>
      <c r="H1681">
        <v>190</v>
      </c>
      <c r="I1681">
        <v>5.5071727162525959E-2</v>
      </c>
      <c r="J1681">
        <v>5.0377435611532991E-3</v>
      </c>
      <c r="K1681">
        <v>-0.1144744435641776</v>
      </c>
      <c r="L1681">
        <v>0.2950114031958937</v>
      </c>
    </row>
    <row r="1682" spans="1:12">
      <c r="A1682" t="s">
        <v>317</v>
      </c>
      <c r="B1682" t="s">
        <v>386</v>
      </c>
      <c r="C1682">
        <v>48167</v>
      </c>
      <c r="D1682" t="s">
        <v>135</v>
      </c>
      <c r="E1682">
        <v>340</v>
      </c>
      <c r="F1682" t="s">
        <v>75</v>
      </c>
      <c r="G1682" t="s">
        <v>76</v>
      </c>
      <c r="H1682">
        <v>119</v>
      </c>
      <c r="I1682">
        <v>1.741769811611219</v>
      </c>
      <c r="J1682">
        <v>3.332194636189735E-2</v>
      </c>
      <c r="K1682">
        <v>0.4110586467464919</v>
      </c>
      <c r="L1682">
        <v>2.7891469689735842</v>
      </c>
    </row>
    <row r="1683" spans="1:12">
      <c r="A1683" t="s">
        <v>317</v>
      </c>
      <c r="B1683" t="s">
        <v>386</v>
      </c>
      <c r="C1683">
        <v>48167</v>
      </c>
      <c r="D1683" t="s">
        <v>135</v>
      </c>
      <c r="E1683">
        <v>340</v>
      </c>
      <c r="F1683" t="s">
        <v>75</v>
      </c>
      <c r="G1683" t="s">
        <v>77</v>
      </c>
      <c r="H1683">
        <v>119</v>
      </c>
      <c r="I1683">
        <v>1.5113709014201699</v>
      </c>
      <c r="J1683">
        <v>2.4416804778977421E-2</v>
      </c>
      <c r="K1683">
        <v>0.36146907713575188</v>
      </c>
      <c r="L1683">
        <v>2.1768095245184331</v>
      </c>
    </row>
    <row r="1684" spans="1:12">
      <c r="A1684" t="s">
        <v>317</v>
      </c>
      <c r="B1684" t="s">
        <v>386</v>
      </c>
      <c r="C1684">
        <v>48167</v>
      </c>
      <c r="D1684" t="s">
        <v>135</v>
      </c>
      <c r="E1684">
        <v>340</v>
      </c>
      <c r="F1684" t="s">
        <v>75</v>
      </c>
      <c r="G1684" t="s">
        <v>78</v>
      </c>
      <c r="H1684">
        <v>154</v>
      </c>
      <c r="I1684">
        <v>0.99089098884725135</v>
      </c>
      <c r="J1684">
        <v>2.5665850828018321E-2</v>
      </c>
      <c r="K1684">
        <v>-9.1965967588810305E-4</v>
      </c>
      <c r="L1684">
        <v>1.7305967602410139</v>
      </c>
    </row>
    <row r="1685" spans="1:12">
      <c r="A1685" t="s">
        <v>317</v>
      </c>
      <c r="B1685" t="s">
        <v>386</v>
      </c>
      <c r="C1685">
        <v>48167</v>
      </c>
      <c r="D1685" t="s">
        <v>135</v>
      </c>
      <c r="E1685">
        <v>340</v>
      </c>
      <c r="F1685" t="s">
        <v>75</v>
      </c>
      <c r="G1685" t="s">
        <v>79</v>
      </c>
      <c r="H1685">
        <v>154</v>
      </c>
      <c r="I1685">
        <v>0.87262670333038939</v>
      </c>
      <c r="J1685">
        <v>3.4281192580850127E-2</v>
      </c>
      <c r="K1685">
        <v>-2.6987167649939149E-3</v>
      </c>
      <c r="L1685">
        <v>2.2849724039296762</v>
      </c>
    </row>
    <row r="1686" spans="1:12">
      <c r="A1686" t="s">
        <v>317</v>
      </c>
      <c r="B1686" t="s">
        <v>386</v>
      </c>
      <c r="C1686">
        <v>48167</v>
      </c>
      <c r="D1686" t="s">
        <v>135</v>
      </c>
      <c r="E1686">
        <v>340</v>
      </c>
      <c r="F1686" t="s">
        <v>75</v>
      </c>
      <c r="G1686" t="s">
        <v>80</v>
      </c>
      <c r="H1686">
        <v>119</v>
      </c>
      <c r="I1686">
        <v>0.68768089650826603</v>
      </c>
      <c r="J1686">
        <v>2.9467773059289229E-2</v>
      </c>
      <c r="K1686">
        <v>0.14152861696010241</v>
      </c>
      <c r="L1686">
        <v>1.603003998907726</v>
      </c>
    </row>
    <row r="1687" spans="1:12">
      <c r="A1687" t="s">
        <v>317</v>
      </c>
      <c r="B1687" t="s">
        <v>386</v>
      </c>
      <c r="C1687">
        <v>48167</v>
      </c>
      <c r="D1687" t="s">
        <v>135</v>
      </c>
      <c r="E1687">
        <v>340</v>
      </c>
      <c r="F1687" t="s">
        <v>75</v>
      </c>
      <c r="G1687" t="s">
        <v>81</v>
      </c>
      <c r="H1687">
        <v>119</v>
      </c>
      <c r="I1687">
        <v>0.51636994031885652</v>
      </c>
      <c r="J1687">
        <v>2.0525899097935361E-2</v>
      </c>
      <c r="K1687">
        <v>8.4688048524949336E-2</v>
      </c>
      <c r="L1687">
        <v>1.242499571596057</v>
      </c>
    </row>
    <row r="1688" spans="1:12">
      <c r="A1688" t="s">
        <v>317</v>
      </c>
      <c r="B1688" t="s">
        <v>386</v>
      </c>
      <c r="C1688">
        <v>48167</v>
      </c>
      <c r="D1688" t="s">
        <v>135</v>
      </c>
      <c r="E1688">
        <v>340</v>
      </c>
      <c r="F1688" t="s">
        <v>75</v>
      </c>
      <c r="G1688" t="s">
        <v>82</v>
      </c>
      <c r="H1688">
        <v>154</v>
      </c>
      <c r="I1688">
        <v>0.35391204197756032</v>
      </c>
      <c r="J1688">
        <v>1.0427290014402041E-2</v>
      </c>
      <c r="K1688">
        <v>-9.1965967588810305E-4</v>
      </c>
      <c r="L1688">
        <v>0.62478310485063315</v>
      </c>
    </row>
    <row r="1689" spans="1:12">
      <c r="A1689" t="s">
        <v>317</v>
      </c>
      <c r="B1689" t="s">
        <v>386</v>
      </c>
      <c r="C1689">
        <v>48167</v>
      </c>
      <c r="D1689" t="s">
        <v>135</v>
      </c>
      <c r="E1689">
        <v>340</v>
      </c>
      <c r="F1689" t="s">
        <v>75</v>
      </c>
      <c r="G1689" t="s">
        <v>83</v>
      </c>
      <c r="H1689">
        <v>154</v>
      </c>
      <c r="I1689">
        <v>0.51222685923947109</v>
      </c>
      <c r="J1689">
        <v>1.6899764801885729E-2</v>
      </c>
      <c r="K1689">
        <v>-2.6987167649939149E-3</v>
      </c>
      <c r="L1689">
        <v>0.96192852929720973</v>
      </c>
    </row>
    <row r="1690" spans="1:12">
      <c r="A1690" t="s">
        <v>317</v>
      </c>
      <c r="B1690" t="s">
        <v>387</v>
      </c>
      <c r="C1690">
        <v>48169</v>
      </c>
      <c r="D1690" t="s">
        <v>135</v>
      </c>
      <c r="E1690">
        <v>340</v>
      </c>
      <c r="F1690" t="s">
        <v>75</v>
      </c>
      <c r="G1690" t="s">
        <v>76</v>
      </c>
      <c r="H1690">
        <v>109</v>
      </c>
      <c r="I1690">
        <v>0.68017305855434351</v>
      </c>
      <c r="J1690">
        <v>4.186997447758297E-2</v>
      </c>
      <c r="K1690">
        <v>-5.4778050759931099E-2</v>
      </c>
      <c r="L1690">
        <v>1.747805941921162</v>
      </c>
    </row>
    <row r="1691" spans="1:12">
      <c r="A1691" t="s">
        <v>317</v>
      </c>
      <c r="B1691" t="s">
        <v>387</v>
      </c>
      <c r="C1691">
        <v>48169</v>
      </c>
      <c r="D1691" t="s">
        <v>135</v>
      </c>
      <c r="E1691">
        <v>340</v>
      </c>
      <c r="F1691" t="s">
        <v>75</v>
      </c>
      <c r="G1691" t="s">
        <v>77</v>
      </c>
      <c r="H1691">
        <v>109</v>
      </c>
      <c r="I1691">
        <v>0.61474094061801765</v>
      </c>
      <c r="J1691">
        <v>3.475715239711185E-2</v>
      </c>
      <c r="K1691">
        <v>-0.1591317821196144</v>
      </c>
      <c r="L1691">
        <v>1.363077476333431</v>
      </c>
    </row>
    <row r="1692" spans="1:12">
      <c r="A1692" t="s">
        <v>317</v>
      </c>
      <c r="B1692" t="s">
        <v>387</v>
      </c>
      <c r="C1692">
        <v>48169</v>
      </c>
      <c r="D1692" t="s">
        <v>135</v>
      </c>
      <c r="E1692">
        <v>340</v>
      </c>
      <c r="F1692" t="s">
        <v>75</v>
      </c>
      <c r="G1692" t="s">
        <v>78</v>
      </c>
      <c r="H1692">
        <v>185</v>
      </c>
      <c r="I1692">
        <v>0.2305984939235215</v>
      </c>
      <c r="J1692">
        <v>2.1160271141055759E-2</v>
      </c>
      <c r="K1692">
        <v>-0.13451939070824809</v>
      </c>
      <c r="L1692">
        <v>0.90731427768554318</v>
      </c>
    </row>
    <row r="1693" spans="1:12">
      <c r="A1693" t="s">
        <v>317</v>
      </c>
      <c r="B1693" t="s">
        <v>387</v>
      </c>
      <c r="C1693">
        <v>48169</v>
      </c>
      <c r="D1693" t="s">
        <v>135</v>
      </c>
      <c r="E1693">
        <v>340</v>
      </c>
      <c r="F1693" t="s">
        <v>75</v>
      </c>
      <c r="G1693" t="s">
        <v>79</v>
      </c>
      <c r="H1693">
        <v>185</v>
      </c>
      <c r="I1693">
        <v>0.13404867208683999</v>
      </c>
      <c r="J1693">
        <v>1.0662750040411249E-2</v>
      </c>
      <c r="K1693">
        <v>-5.7302669641849387E-2</v>
      </c>
      <c r="L1693">
        <v>0.56105632483756385</v>
      </c>
    </row>
    <row r="1694" spans="1:12">
      <c r="A1694" t="s">
        <v>317</v>
      </c>
      <c r="B1694" t="s">
        <v>387</v>
      </c>
      <c r="C1694">
        <v>48169</v>
      </c>
      <c r="D1694" t="s">
        <v>135</v>
      </c>
      <c r="E1694">
        <v>340</v>
      </c>
      <c r="F1694" t="s">
        <v>75</v>
      </c>
      <c r="G1694" t="s">
        <v>80</v>
      </c>
      <c r="H1694">
        <v>109</v>
      </c>
      <c r="I1694">
        <v>3.7164607323378188E-2</v>
      </c>
      <c r="J1694">
        <v>3.7760620908095172E-3</v>
      </c>
      <c r="K1694">
        <v>-5.4778050759931099E-2</v>
      </c>
      <c r="L1694">
        <v>0.19815860550086489</v>
      </c>
    </row>
    <row r="1695" spans="1:12">
      <c r="A1695" t="s">
        <v>317</v>
      </c>
      <c r="B1695" t="s">
        <v>387</v>
      </c>
      <c r="C1695">
        <v>48169</v>
      </c>
      <c r="D1695" t="s">
        <v>135</v>
      </c>
      <c r="E1695">
        <v>340</v>
      </c>
      <c r="F1695" t="s">
        <v>75</v>
      </c>
      <c r="G1695" t="s">
        <v>81</v>
      </c>
      <c r="H1695">
        <v>109</v>
      </c>
      <c r="I1695">
        <v>1.0212300295793319E-2</v>
      </c>
      <c r="J1695">
        <v>5.1059306199511259E-3</v>
      </c>
      <c r="K1695">
        <v>-5.7852841293016377E-2</v>
      </c>
      <c r="L1695">
        <v>0.18439375807437591</v>
      </c>
    </row>
    <row r="1696" spans="1:12">
      <c r="A1696" t="s">
        <v>317</v>
      </c>
      <c r="B1696" t="s">
        <v>387</v>
      </c>
      <c r="C1696">
        <v>48169</v>
      </c>
      <c r="D1696" t="s">
        <v>135</v>
      </c>
      <c r="E1696">
        <v>340</v>
      </c>
      <c r="F1696" t="s">
        <v>75</v>
      </c>
      <c r="G1696" t="s">
        <v>82</v>
      </c>
      <c r="H1696">
        <v>185</v>
      </c>
      <c r="I1696">
        <v>5.7525967681972157E-2</v>
      </c>
      <c r="J1696">
        <v>7.192267760225619E-3</v>
      </c>
      <c r="K1696">
        <v>-8.3013447763855802E-2</v>
      </c>
      <c r="L1696">
        <v>0.38332626893600608</v>
      </c>
    </row>
    <row r="1697" spans="1:12">
      <c r="A1697" t="s">
        <v>317</v>
      </c>
      <c r="B1697" t="s">
        <v>387</v>
      </c>
      <c r="C1697">
        <v>48169</v>
      </c>
      <c r="D1697" t="s">
        <v>135</v>
      </c>
      <c r="E1697">
        <v>340</v>
      </c>
      <c r="F1697" t="s">
        <v>75</v>
      </c>
      <c r="G1697" t="s">
        <v>83</v>
      </c>
      <c r="H1697">
        <v>185</v>
      </c>
      <c r="I1697">
        <v>0.1082777740907179</v>
      </c>
      <c r="J1697">
        <v>9.1963558503542642E-3</v>
      </c>
      <c r="K1697">
        <v>-4.1181914087591927E-2</v>
      </c>
      <c r="L1697">
        <v>0.46070933615846421</v>
      </c>
    </row>
    <row r="1698" spans="1:12">
      <c r="A1698" t="s">
        <v>317</v>
      </c>
      <c r="B1698" t="s">
        <v>388</v>
      </c>
      <c r="C1698">
        <v>48171</v>
      </c>
      <c r="D1698" t="s">
        <v>135</v>
      </c>
      <c r="E1698">
        <v>340</v>
      </c>
      <c r="F1698" t="s">
        <v>75</v>
      </c>
      <c r="G1698" t="s">
        <v>76</v>
      </c>
      <c r="H1698">
        <v>249</v>
      </c>
      <c r="I1698">
        <v>1.27881908605408</v>
      </c>
      <c r="J1698">
        <v>3.2553311382010001E-2</v>
      </c>
      <c r="K1698">
        <v>-8.7481138747138535E-3</v>
      </c>
      <c r="L1698">
        <v>2.7032730267981671</v>
      </c>
    </row>
    <row r="1699" spans="1:12">
      <c r="A1699" t="s">
        <v>317</v>
      </c>
      <c r="B1699" t="s">
        <v>388</v>
      </c>
      <c r="C1699">
        <v>48171</v>
      </c>
      <c r="D1699" t="s">
        <v>135</v>
      </c>
      <c r="E1699">
        <v>340</v>
      </c>
      <c r="F1699" t="s">
        <v>75</v>
      </c>
      <c r="G1699" t="s">
        <v>77</v>
      </c>
      <c r="H1699">
        <v>249</v>
      </c>
      <c r="I1699">
        <v>1.169898476163429</v>
      </c>
      <c r="J1699">
        <v>3.053078061451265E-2</v>
      </c>
      <c r="K1699">
        <v>-0.15104992406239981</v>
      </c>
      <c r="L1699">
        <v>2.3249132787640092</v>
      </c>
    </row>
    <row r="1700" spans="1:12">
      <c r="A1700" t="s">
        <v>317</v>
      </c>
      <c r="B1700" t="s">
        <v>388</v>
      </c>
      <c r="C1700">
        <v>48171</v>
      </c>
      <c r="D1700" t="s">
        <v>135</v>
      </c>
      <c r="E1700">
        <v>340</v>
      </c>
      <c r="F1700" t="s">
        <v>75</v>
      </c>
      <c r="G1700" t="s">
        <v>78</v>
      </c>
      <c r="H1700">
        <v>29</v>
      </c>
      <c r="I1700">
        <v>7.916576009080567E-2</v>
      </c>
      <c r="J1700">
        <v>3.7214898640861568E-2</v>
      </c>
      <c r="K1700">
        <v>-0.1155435300680715</v>
      </c>
      <c r="L1700">
        <v>0.79003445956992957</v>
      </c>
    </row>
    <row r="1701" spans="1:12">
      <c r="A1701" t="s">
        <v>317</v>
      </c>
      <c r="B1701" t="s">
        <v>388</v>
      </c>
      <c r="C1701">
        <v>48171</v>
      </c>
      <c r="D1701" t="s">
        <v>135</v>
      </c>
      <c r="E1701">
        <v>340</v>
      </c>
      <c r="F1701" t="s">
        <v>75</v>
      </c>
      <c r="G1701" t="s">
        <v>79</v>
      </c>
      <c r="H1701">
        <v>29</v>
      </c>
      <c r="I1701">
        <v>0.1026725514276588</v>
      </c>
      <c r="J1701">
        <v>3.3929859901332703E-2</v>
      </c>
      <c r="K1701">
        <v>-4.6287014491997201E-2</v>
      </c>
      <c r="L1701">
        <v>0.76128316784950123</v>
      </c>
    </row>
    <row r="1702" spans="1:12">
      <c r="A1702" t="s">
        <v>317</v>
      </c>
      <c r="B1702" t="s">
        <v>388</v>
      </c>
      <c r="C1702">
        <v>48171</v>
      </c>
      <c r="D1702" t="s">
        <v>135</v>
      </c>
      <c r="E1702">
        <v>340</v>
      </c>
      <c r="F1702" t="s">
        <v>75</v>
      </c>
      <c r="G1702" t="s">
        <v>80</v>
      </c>
      <c r="H1702">
        <v>249</v>
      </c>
      <c r="I1702">
        <v>0.26349523711259548</v>
      </c>
      <c r="J1702">
        <v>1.0320498946984131E-2</v>
      </c>
      <c r="K1702">
        <v>-8.7481138747138535E-3</v>
      </c>
      <c r="L1702">
        <v>0.78599237608333916</v>
      </c>
    </row>
    <row r="1703" spans="1:12">
      <c r="A1703" t="s">
        <v>317</v>
      </c>
      <c r="B1703" t="s">
        <v>388</v>
      </c>
      <c r="C1703">
        <v>48171</v>
      </c>
      <c r="D1703" t="s">
        <v>135</v>
      </c>
      <c r="E1703">
        <v>340</v>
      </c>
      <c r="F1703" t="s">
        <v>75</v>
      </c>
      <c r="G1703" t="s">
        <v>81</v>
      </c>
      <c r="H1703">
        <v>249</v>
      </c>
      <c r="I1703">
        <v>0.21365359452212121</v>
      </c>
      <c r="J1703">
        <v>8.4735077284033167E-3</v>
      </c>
      <c r="K1703">
        <v>-5.9019618741999222E-2</v>
      </c>
      <c r="L1703">
        <v>0.62933129676180433</v>
      </c>
    </row>
    <row r="1704" spans="1:12">
      <c r="A1704" t="s">
        <v>317</v>
      </c>
      <c r="B1704" t="s">
        <v>388</v>
      </c>
      <c r="C1704">
        <v>48171</v>
      </c>
      <c r="D1704" t="s">
        <v>135</v>
      </c>
      <c r="E1704">
        <v>340</v>
      </c>
      <c r="F1704" t="s">
        <v>75</v>
      </c>
      <c r="G1704" t="s">
        <v>82</v>
      </c>
      <c r="H1704">
        <v>29</v>
      </c>
      <c r="I1704">
        <v>4.6141911972768457E-2</v>
      </c>
      <c r="J1704">
        <v>1.4536215161892799E-2</v>
      </c>
      <c r="K1704">
        <v>-4.0810279867937893E-2</v>
      </c>
      <c r="L1704">
        <v>0.27014594814413612</v>
      </c>
    </row>
    <row r="1705" spans="1:12">
      <c r="A1705" t="s">
        <v>317</v>
      </c>
      <c r="B1705" t="s">
        <v>388</v>
      </c>
      <c r="C1705">
        <v>48171</v>
      </c>
      <c r="D1705" t="s">
        <v>135</v>
      </c>
      <c r="E1705">
        <v>340</v>
      </c>
      <c r="F1705" t="s">
        <v>75</v>
      </c>
      <c r="G1705" t="s">
        <v>83</v>
      </c>
      <c r="H1705">
        <v>29</v>
      </c>
      <c r="I1705">
        <v>6.5871748635840568E-2</v>
      </c>
      <c r="J1705">
        <v>2.1030661487239141E-2</v>
      </c>
      <c r="K1705">
        <v>-4.697547779950613E-2</v>
      </c>
      <c r="L1705">
        <v>0.42635314084607712</v>
      </c>
    </row>
    <row r="1706" spans="1:12">
      <c r="A1706" t="s">
        <v>317</v>
      </c>
      <c r="B1706" t="s">
        <v>389</v>
      </c>
      <c r="C1706">
        <v>48173</v>
      </c>
      <c r="D1706" t="s">
        <v>135</v>
      </c>
      <c r="E1706">
        <v>340</v>
      </c>
      <c r="F1706" t="s">
        <v>75</v>
      </c>
      <c r="G1706" t="s">
        <v>76</v>
      </c>
      <c r="H1706">
        <v>20</v>
      </c>
      <c r="I1706">
        <v>1.43132266567419</v>
      </c>
      <c r="J1706">
        <v>0.13686405506522109</v>
      </c>
      <c r="K1706">
        <v>-6.0619013430026989E-3</v>
      </c>
      <c r="L1706">
        <v>1.8523702674220339</v>
      </c>
    </row>
    <row r="1707" spans="1:12">
      <c r="A1707" t="s">
        <v>317</v>
      </c>
      <c r="B1707" t="s">
        <v>389</v>
      </c>
      <c r="C1707">
        <v>48173</v>
      </c>
      <c r="D1707" t="s">
        <v>135</v>
      </c>
      <c r="E1707">
        <v>340</v>
      </c>
      <c r="F1707" t="s">
        <v>75</v>
      </c>
      <c r="G1707" t="s">
        <v>77</v>
      </c>
      <c r="H1707">
        <v>20</v>
      </c>
      <c r="I1707">
        <v>1.0041023945654091</v>
      </c>
      <c r="J1707">
        <v>0.10232161286299291</v>
      </c>
      <c r="K1707">
        <v>-0.15104992406239981</v>
      </c>
      <c r="L1707">
        <v>1.370153997953115</v>
      </c>
    </row>
    <row r="1708" spans="1:12">
      <c r="A1708" t="s">
        <v>317</v>
      </c>
      <c r="B1708" t="s">
        <v>389</v>
      </c>
      <c r="C1708">
        <v>48173</v>
      </c>
      <c r="D1708" t="s">
        <v>135</v>
      </c>
      <c r="E1708">
        <v>340</v>
      </c>
      <c r="F1708" t="s">
        <v>75</v>
      </c>
      <c r="G1708" t="s">
        <v>78</v>
      </c>
      <c r="H1708">
        <v>39</v>
      </c>
      <c r="I1708">
        <v>0.263275074836329</v>
      </c>
      <c r="J1708">
        <v>5.3221763703895773E-2</v>
      </c>
      <c r="K1708">
        <v>-0.15327125475478409</v>
      </c>
      <c r="L1708">
        <v>1.295516502481018</v>
      </c>
    </row>
    <row r="1709" spans="1:12">
      <c r="A1709" t="s">
        <v>317</v>
      </c>
      <c r="B1709" t="s">
        <v>389</v>
      </c>
      <c r="C1709">
        <v>48173</v>
      </c>
      <c r="D1709" t="s">
        <v>135</v>
      </c>
      <c r="E1709">
        <v>340</v>
      </c>
      <c r="F1709" t="s">
        <v>75</v>
      </c>
      <c r="G1709" t="s">
        <v>79</v>
      </c>
      <c r="H1709">
        <v>39</v>
      </c>
      <c r="I1709">
        <v>0.24123975361173211</v>
      </c>
      <c r="J1709">
        <v>5.331054751185714E-2</v>
      </c>
      <c r="K1709">
        <v>-8.7889109084368297E-2</v>
      </c>
      <c r="L1709">
        <v>1.400450759600727</v>
      </c>
    </row>
    <row r="1710" spans="1:12">
      <c r="A1710" t="s">
        <v>317</v>
      </c>
      <c r="B1710" t="s">
        <v>389</v>
      </c>
      <c r="C1710">
        <v>48173</v>
      </c>
      <c r="D1710" t="s">
        <v>135</v>
      </c>
      <c r="E1710">
        <v>340</v>
      </c>
      <c r="F1710" t="s">
        <v>75</v>
      </c>
      <c r="G1710" t="s">
        <v>80</v>
      </c>
      <c r="H1710">
        <v>20</v>
      </c>
      <c r="I1710">
        <v>3.3389161155423612E-2</v>
      </c>
      <c r="J1710">
        <v>3.9494243302733937E-3</v>
      </c>
      <c r="K1710">
        <v>-6.0619013430026989E-3</v>
      </c>
      <c r="L1710">
        <v>6.9272490911775675E-2</v>
      </c>
    </row>
    <row r="1711" spans="1:12">
      <c r="A1711" t="s">
        <v>317</v>
      </c>
      <c r="B1711" t="s">
        <v>389</v>
      </c>
      <c r="C1711">
        <v>48173</v>
      </c>
      <c r="D1711" t="s">
        <v>135</v>
      </c>
      <c r="E1711">
        <v>340</v>
      </c>
      <c r="F1711" t="s">
        <v>75</v>
      </c>
      <c r="G1711" t="s">
        <v>81</v>
      </c>
      <c r="H1711">
        <v>20</v>
      </c>
      <c r="I1711">
        <v>-2.581301116844583E-2</v>
      </c>
      <c r="J1711">
        <v>5.0461026006845102E-3</v>
      </c>
      <c r="K1711">
        <v>-5.6711160161049448E-2</v>
      </c>
      <c r="L1711">
        <v>2.804990172812492E-2</v>
      </c>
    </row>
    <row r="1712" spans="1:12">
      <c r="A1712" t="s">
        <v>317</v>
      </c>
      <c r="B1712" t="s">
        <v>389</v>
      </c>
      <c r="C1712">
        <v>48173</v>
      </c>
      <c r="D1712" t="s">
        <v>135</v>
      </c>
      <c r="E1712">
        <v>340</v>
      </c>
      <c r="F1712" t="s">
        <v>75</v>
      </c>
      <c r="G1712" t="s">
        <v>82</v>
      </c>
      <c r="H1712">
        <v>39</v>
      </c>
      <c r="I1712">
        <v>0.1321037753339579</v>
      </c>
      <c r="J1712">
        <v>2.4854593680276271E-2</v>
      </c>
      <c r="K1712">
        <v>-6.4556363199707867E-2</v>
      </c>
      <c r="L1712">
        <v>0.36556871961082332</v>
      </c>
    </row>
    <row r="1713" spans="1:12">
      <c r="A1713" t="s">
        <v>317</v>
      </c>
      <c r="B1713" t="s">
        <v>389</v>
      </c>
      <c r="C1713">
        <v>48173</v>
      </c>
      <c r="D1713" t="s">
        <v>135</v>
      </c>
      <c r="E1713">
        <v>340</v>
      </c>
      <c r="F1713" t="s">
        <v>75</v>
      </c>
      <c r="G1713" t="s">
        <v>83</v>
      </c>
      <c r="H1713">
        <v>39</v>
      </c>
      <c r="I1713">
        <v>0.1092266089969211</v>
      </c>
      <c r="J1713">
        <v>1.6806495595162989E-2</v>
      </c>
      <c r="K1713">
        <v>-8.7889109084368297E-2</v>
      </c>
      <c r="L1713">
        <v>0.27319689238534328</v>
      </c>
    </row>
    <row r="1714" spans="1:12">
      <c r="A1714" t="s">
        <v>317</v>
      </c>
      <c r="B1714" t="s">
        <v>390</v>
      </c>
      <c r="C1714">
        <v>48175</v>
      </c>
      <c r="D1714" t="s">
        <v>135</v>
      </c>
      <c r="E1714">
        <v>340</v>
      </c>
      <c r="F1714" t="s">
        <v>75</v>
      </c>
      <c r="G1714" t="s">
        <v>76</v>
      </c>
      <c r="H1714">
        <v>109</v>
      </c>
      <c r="I1714">
        <v>0.98210151683692259</v>
      </c>
      <c r="J1714">
        <v>4.7129691144469139E-2</v>
      </c>
      <c r="K1714">
        <v>-8.7481138747138535E-3</v>
      </c>
      <c r="L1714">
        <v>2.0873224792027201</v>
      </c>
    </row>
    <row r="1715" spans="1:12">
      <c r="A1715" t="s">
        <v>317</v>
      </c>
      <c r="B1715" t="s">
        <v>390</v>
      </c>
      <c r="C1715">
        <v>48175</v>
      </c>
      <c r="D1715" t="s">
        <v>135</v>
      </c>
      <c r="E1715">
        <v>340</v>
      </c>
      <c r="F1715" t="s">
        <v>75</v>
      </c>
      <c r="G1715" t="s">
        <v>77</v>
      </c>
      <c r="H1715">
        <v>109</v>
      </c>
      <c r="I1715">
        <v>0.87491424435705767</v>
      </c>
      <c r="J1715">
        <v>4.274505936939612E-2</v>
      </c>
      <c r="K1715">
        <v>-0.1121927015690153</v>
      </c>
      <c r="L1715">
        <v>1.7400205073052011</v>
      </c>
    </row>
    <row r="1716" spans="1:12">
      <c r="A1716" t="s">
        <v>317</v>
      </c>
      <c r="B1716" t="s">
        <v>390</v>
      </c>
      <c r="C1716">
        <v>48175</v>
      </c>
      <c r="D1716" t="s">
        <v>135</v>
      </c>
      <c r="E1716">
        <v>340</v>
      </c>
      <c r="F1716" t="s">
        <v>75</v>
      </c>
      <c r="G1716" t="s">
        <v>78</v>
      </c>
      <c r="H1716">
        <v>68</v>
      </c>
      <c r="I1716">
        <v>0.58965839841472345</v>
      </c>
      <c r="J1716">
        <v>3.9366201008828421E-2</v>
      </c>
      <c r="K1716">
        <v>-3.7049311468957832E-2</v>
      </c>
      <c r="L1716">
        <v>1.3369284233840031</v>
      </c>
    </row>
    <row r="1717" spans="1:12">
      <c r="A1717" t="s">
        <v>317</v>
      </c>
      <c r="B1717" t="s">
        <v>390</v>
      </c>
      <c r="C1717">
        <v>48175</v>
      </c>
      <c r="D1717" t="s">
        <v>135</v>
      </c>
      <c r="E1717">
        <v>340</v>
      </c>
      <c r="F1717" t="s">
        <v>75</v>
      </c>
      <c r="G1717" t="s">
        <v>79</v>
      </c>
      <c r="H1717">
        <v>68</v>
      </c>
      <c r="I1717">
        <v>0.44277212820505069</v>
      </c>
      <c r="J1717">
        <v>2.864715073574756E-2</v>
      </c>
      <c r="K1717">
        <v>-4.7254695947096817E-2</v>
      </c>
      <c r="L1717">
        <v>1.207689825842758</v>
      </c>
    </row>
    <row r="1718" spans="1:12">
      <c r="A1718" t="s">
        <v>317</v>
      </c>
      <c r="B1718" t="s">
        <v>390</v>
      </c>
      <c r="C1718">
        <v>48175</v>
      </c>
      <c r="D1718" t="s">
        <v>135</v>
      </c>
      <c r="E1718">
        <v>340</v>
      </c>
      <c r="F1718" t="s">
        <v>75</v>
      </c>
      <c r="G1718" t="s">
        <v>80</v>
      </c>
      <c r="H1718">
        <v>109</v>
      </c>
      <c r="I1718">
        <v>0.25091775884868039</v>
      </c>
      <c r="J1718">
        <v>1.512636396436199E-2</v>
      </c>
      <c r="K1718">
        <v>-8.7481138747138535E-3</v>
      </c>
      <c r="L1718">
        <v>0.7376888747392909</v>
      </c>
    </row>
    <row r="1719" spans="1:12">
      <c r="A1719" t="s">
        <v>317</v>
      </c>
      <c r="B1719" t="s">
        <v>390</v>
      </c>
      <c r="C1719">
        <v>48175</v>
      </c>
      <c r="D1719" t="s">
        <v>135</v>
      </c>
      <c r="E1719">
        <v>340</v>
      </c>
      <c r="F1719" t="s">
        <v>75</v>
      </c>
      <c r="G1719" t="s">
        <v>81</v>
      </c>
      <c r="H1719">
        <v>109</v>
      </c>
      <c r="I1719">
        <v>0.17899201057073821</v>
      </c>
      <c r="J1719">
        <v>1.067944431511258E-2</v>
      </c>
      <c r="K1719">
        <v>-5.9019618741999222E-2</v>
      </c>
      <c r="L1719">
        <v>0.48553403265687478</v>
      </c>
    </row>
    <row r="1720" spans="1:12">
      <c r="A1720" t="s">
        <v>317</v>
      </c>
      <c r="B1720" t="s">
        <v>390</v>
      </c>
      <c r="C1720">
        <v>48175</v>
      </c>
      <c r="D1720" t="s">
        <v>135</v>
      </c>
      <c r="E1720">
        <v>340</v>
      </c>
      <c r="F1720" t="s">
        <v>75</v>
      </c>
      <c r="G1720" t="s">
        <v>82</v>
      </c>
      <c r="H1720">
        <v>68</v>
      </c>
      <c r="I1720">
        <v>0.33082750044946219</v>
      </c>
      <c r="J1720">
        <v>2.9776847437895951E-2</v>
      </c>
      <c r="K1720">
        <v>-2.8779462151155979E-2</v>
      </c>
      <c r="L1720">
        <v>1.0646078605459699</v>
      </c>
    </row>
    <row r="1721" spans="1:12">
      <c r="A1721" t="s">
        <v>317</v>
      </c>
      <c r="B1721" t="s">
        <v>390</v>
      </c>
      <c r="C1721">
        <v>48175</v>
      </c>
      <c r="D1721" t="s">
        <v>135</v>
      </c>
      <c r="E1721">
        <v>340</v>
      </c>
      <c r="F1721" t="s">
        <v>75</v>
      </c>
      <c r="G1721" t="s">
        <v>83</v>
      </c>
      <c r="H1721">
        <v>68</v>
      </c>
      <c r="I1721">
        <v>0.40758802107010822</v>
      </c>
      <c r="J1721">
        <v>2.9042481893016441E-2</v>
      </c>
      <c r="K1721">
        <v>-2.999141663067767E-2</v>
      </c>
      <c r="L1721">
        <v>0.98309426460041371</v>
      </c>
    </row>
    <row r="1722" spans="1:12">
      <c r="A1722" t="s">
        <v>317</v>
      </c>
      <c r="B1722" t="s">
        <v>391</v>
      </c>
      <c r="C1722">
        <v>48177</v>
      </c>
      <c r="D1722" t="s">
        <v>135</v>
      </c>
      <c r="E1722">
        <v>340</v>
      </c>
      <c r="F1722" t="s">
        <v>75</v>
      </c>
      <c r="G1722" t="s">
        <v>76</v>
      </c>
      <c r="H1722">
        <v>21</v>
      </c>
      <c r="I1722">
        <v>0.94802300431180508</v>
      </c>
      <c r="J1722">
        <v>0.15836772729439491</v>
      </c>
      <c r="K1722">
        <v>-3.1845050118976051E-2</v>
      </c>
      <c r="L1722">
        <v>2.2924388333402139</v>
      </c>
    </row>
    <row r="1723" spans="1:12">
      <c r="A1723" t="s">
        <v>317</v>
      </c>
      <c r="B1723" t="s">
        <v>391</v>
      </c>
      <c r="C1723">
        <v>48177</v>
      </c>
      <c r="D1723" t="s">
        <v>135</v>
      </c>
      <c r="E1723">
        <v>340</v>
      </c>
      <c r="F1723" t="s">
        <v>75</v>
      </c>
      <c r="G1723" t="s">
        <v>77</v>
      </c>
      <c r="H1723">
        <v>21</v>
      </c>
      <c r="I1723">
        <v>0.8359769053009638</v>
      </c>
      <c r="J1723">
        <v>0.14667710078413379</v>
      </c>
      <c r="K1723">
        <v>-5.5322941445729967E-2</v>
      </c>
      <c r="L1723">
        <v>1.9120315065875191</v>
      </c>
    </row>
    <row r="1724" spans="1:12">
      <c r="A1724" t="s">
        <v>317</v>
      </c>
      <c r="B1724" t="s">
        <v>391</v>
      </c>
      <c r="C1724">
        <v>48177</v>
      </c>
      <c r="D1724" t="s">
        <v>135</v>
      </c>
      <c r="E1724">
        <v>340</v>
      </c>
      <c r="F1724" t="s">
        <v>75</v>
      </c>
      <c r="G1724" t="s">
        <v>78</v>
      </c>
      <c r="H1724">
        <v>22</v>
      </c>
      <c r="I1724">
        <v>1.000139017252808</v>
      </c>
      <c r="J1724">
        <v>6.9481669182371336E-2</v>
      </c>
      <c r="K1724">
        <v>-6.6992453186900558E-2</v>
      </c>
      <c r="L1724">
        <v>1.3654500688162621</v>
      </c>
    </row>
    <row r="1725" spans="1:12">
      <c r="A1725" t="s">
        <v>317</v>
      </c>
      <c r="B1725" t="s">
        <v>391</v>
      </c>
      <c r="C1725">
        <v>48177</v>
      </c>
      <c r="D1725" t="s">
        <v>135</v>
      </c>
      <c r="E1725">
        <v>340</v>
      </c>
      <c r="F1725" t="s">
        <v>75</v>
      </c>
      <c r="G1725" t="s">
        <v>79</v>
      </c>
      <c r="H1725">
        <v>22</v>
      </c>
      <c r="I1725">
        <v>1.2255788385830879</v>
      </c>
      <c r="J1725">
        <v>8.8838974627283185E-2</v>
      </c>
      <c r="K1725">
        <v>-7.8336134203775571E-3</v>
      </c>
      <c r="L1725">
        <v>1.831855878822841</v>
      </c>
    </row>
    <row r="1726" spans="1:12">
      <c r="A1726" t="s">
        <v>317</v>
      </c>
      <c r="B1726" t="s">
        <v>391</v>
      </c>
      <c r="C1726">
        <v>48177</v>
      </c>
      <c r="D1726" t="s">
        <v>135</v>
      </c>
      <c r="E1726">
        <v>340</v>
      </c>
      <c r="F1726" t="s">
        <v>75</v>
      </c>
      <c r="G1726" t="s">
        <v>80</v>
      </c>
      <c r="H1726">
        <v>21</v>
      </c>
      <c r="I1726">
        <v>0.53443214061031252</v>
      </c>
      <c r="J1726">
        <v>0.1012406481964041</v>
      </c>
      <c r="K1726">
        <v>-4.057804519820838E-2</v>
      </c>
      <c r="L1726">
        <v>1.309636917346475</v>
      </c>
    </row>
    <row r="1727" spans="1:12">
      <c r="A1727" t="s">
        <v>317</v>
      </c>
      <c r="B1727" t="s">
        <v>391</v>
      </c>
      <c r="C1727">
        <v>48177</v>
      </c>
      <c r="D1727" t="s">
        <v>135</v>
      </c>
      <c r="E1727">
        <v>340</v>
      </c>
      <c r="F1727" t="s">
        <v>75</v>
      </c>
      <c r="G1727" t="s">
        <v>81</v>
      </c>
      <c r="H1727">
        <v>21</v>
      </c>
      <c r="I1727">
        <v>0.41793780794298968</v>
      </c>
      <c r="J1727">
        <v>7.7339006773496019E-2</v>
      </c>
      <c r="K1727">
        <v>-2.9626460758395881E-2</v>
      </c>
      <c r="L1727">
        <v>1.0625612956853321</v>
      </c>
    </row>
    <row r="1728" spans="1:12">
      <c r="A1728" t="s">
        <v>317</v>
      </c>
      <c r="B1728" t="s">
        <v>391</v>
      </c>
      <c r="C1728">
        <v>48177</v>
      </c>
      <c r="D1728" t="s">
        <v>135</v>
      </c>
      <c r="E1728">
        <v>340</v>
      </c>
      <c r="F1728" t="s">
        <v>75</v>
      </c>
      <c r="G1728" t="s">
        <v>82</v>
      </c>
      <c r="H1728">
        <v>22</v>
      </c>
      <c r="I1728">
        <v>0.23958566815061441</v>
      </c>
      <c r="J1728">
        <v>3.2052780454362183E-2</v>
      </c>
      <c r="K1728">
        <v>-3.3193851787256548E-2</v>
      </c>
      <c r="L1728">
        <v>0.52907634603281362</v>
      </c>
    </row>
    <row r="1729" spans="1:12">
      <c r="A1729" t="s">
        <v>317</v>
      </c>
      <c r="B1729" t="s">
        <v>391</v>
      </c>
      <c r="C1729">
        <v>48177</v>
      </c>
      <c r="D1729" t="s">
        <v>135</v>
      </c>
      <c r="E1729">
        <v>340</v>
      </c>
      <c r="F1729" t="s">
        <v>75</v>
      </c>
      <c r="G1729" t="s">
        <v>83</v>
      </c>
      <c r="H1729">
        <v>22</v>
      </c>
      <c r="I1729">
        <v>0.48308563273502891</v>
      </c>
      <c r="J1729">
        <v>4.2780207809171383E-2</v>
      </c>
      <c r="K1729">
        <v>-7.8336134203775571E-3</v>
      </c>
      <c r="L1729">
        <v>0.87689408951121028</v>
      </c>
    </row>
    <row r="1730" spans="1:12">
      <c r="A1730" t="s">
        <v>317</v>
      </c>
      <c r="B1730" t="s">
        <v>392</v>
      </c>
      <c r="C1730">
        <v>48179</v>
      </c>
      <c r="D1730" t="s">
        <v>135</v>
      </c>
      <c r="E1730">
        <v>340</v>
      </c>
      <c r="F1730" t="s">
        <v>75</v>
      </c>
      <c r="G1730" t="s">
        <v>76</v>
      </c>
      <c r="H1730">
        <v>1435</v>
      </c>
      <c r="I1730">
        <v>0.47515323406453491</v>
      </c>
      <c r="J1730">
        <v>9.4865223996307459E-3</v>
      </c>
      <c r="K1730">
        <v>-0.1902425041602343</v>
      </c>
      <c r="L1730">
        <v>1.8254571900160479</v>
      </c>
    </row>
    <row r="1731" spans="1:12">
      <c r="A1731" t="s">
        <v>317</v>
      </c>
      <c r="B1731" t="s">
        <v>392</v>
      </c>
      <c r="C1731">
        <v>48179</v>
      </c>
      <c r="D1731" t="s">
        <v>135</v>
      </c>
      <c r="E1731">
        <v>340</v>
      </c>
      <c r="F1731" t="s">
        <v>75</v>
      </c>
      <c r="G1731" t="s">
        <v>77</v>
      </c>
      <c r="H1731">
        <v>1435</v>
      </c>
      <c r="I1731">
        <v>0.43637431503937918</v>
      </c>
      <c r="J1731">
        <v>8.7798990194098651E-3</v>
      </c>
      <c r="K1731">
        <v>-0.38717878834324748</v>
      </c>
      <c r="L1731">
        <v>1.363077476333431</v>
      </c>
    </row>
    <row r="1732" spans="1:12">
      <c r="A1732" t="s">
        <v>317</v>
      </c>
      <c r="B1732" t="s">
        <v>392</v>
      </c>
      <c r="C1732">
        <v>48179</v>
      </c>
      <c r="D1732" t="s">
        <v>135</v>
      </c>
      <c r="E1732">
        <v>340</v>
      </c>
      <c r="F1732" t="s">
        <v>75</v>
      </c>
      <c r="G1732" t="s">
        <v>78</v>
      </c>
      <c r="H1732">
        <v>65</v>
      </c>
      <c r="I1732">
        <v>0.12243153974099109</v>
      </c>
      <c r="J1732">
        <v>1.5734975574860009E-2</v>
      </c>
      <c r="K1732">
        <v>-6.3530345150548839E-2</v>
      </c>
      <c r="L1732">
        <v>0.62347548447041168</v>
      </c>
    </row>
    <row r="1733" spans="1:12">
      <c r="A1733" t="s">
        <v>317</v>
      </c>
      <c r="B1733" t="s">
        <v>392</v>
      </c>
      <c r="C1733">
        <v>48179</v>
      </c>
      <c r="D1733" t="s">
        <v>135</v>
      </c>
      <c r="E1733">
        <v>340</v>
      </c>
      <c r="F1733" t="s">
        <v>75</v>
      </c>
      <c r="G1733" t="s">
        <v>79</v>
      </c>
      <c r="H1733">
        <v>65</v>
      </c>
      <c r="I1733">
        <v>4.9875407317141178E-2</v>
      </c>
      <c r="J1733">
        <v>1.2698059057347369E-2</v>
      </c>
      <c r="K1733">
        <v>-9.1682119927371103E-2</v>
      </c>
      <c r="L1733">
        <v>0.44304035283326448</v>
      </c>
    </row>
    <row r="1734" spans="1:12">
      <c r="A1734" t="s">
        <v>317</v>
      </c>
      <c r="B1734" t="s">
        <v>392</v>
      </c>
      <c r="C1734">
        <v>48179</v>
      </c>
      <c r="D1734" t="s">
        <v>135</v>
      </c>
      <c r="E1734">
        <v>340</v>
      </c>
      <c r="F1734" t="s">
        <v>75</v>
      </c>
      <c r="G1734" t="s">
        <v>80</v>
      </c>
      <c r="H1734">
        <v>1435</v>
      </c>
      <c r="I1734">
        <v>0.108802020101159</v>
      </c>
      <c r="J1734">
        <v>3.4406358838950019E-3</v>
      </c>
      <c r="K1734">
        <v>-0.19054771270986559</v>
      </c>
      <c r="L1734">
        <v>0.71108499169660166</v>
      </c>
    </row>
    <row r="1735" spans="1:12">
      <c r="A1735" t="s">
        <v>317</v>
      </c>
      <c r="B1735" t="s">
        <v>392</v>
      </c>
      <c r="C1735">
        <v>48179</v>
      </c>
      <c r="D1735" t="s">
        <v>135</v>
      </c>
      <c r="E1735">
        <v>340</v>
      </c>
      <c r="F1735" t="s">
        <v>75</v>
      </c>
      <c r="G1735" t="s">
        <v>81</v>
      </c>
      <c r="H1735">
        <v>1435</v>
      </c>
      <c r="I1735">
        <v>9.7871065420842562E-2</v>
      </c>
      <c r="J1735">
        <v>3.3834058844481661E-3</v>
      </c>
      <c r="K1735">
        <v>-0.20388551559696089</v>
      </c>
      <c r="L1735">
        <v>0.62795727324088857</v>
      </c>
    </row>
    <row r="1736" spans="1:12">
      <c r="A1736" t="s">
        <v>317</v>
      </c>
      <c r="B1736" t="s">
        <v>392</v>
      </c>
      <c r="C1736">
        <v>48179</v>
      </c>
      <c r="D1736" t="s">
        <v>135</v>
      </c>
      <c r="E1736">
        <v>340</v>
      </c>
      <c r="F1736" t="s">
        <v>75</v>
      </c>
      <c r="G1736" t="s">
        <v>82</v>
      </c>
      <c r="H1736">
        <v>65</v>
      </c>
      <c r="I1736">
        <v>9.1516062596542297E-2</v>
      </c>
      <c r="J1736">
        <v>1.1673584017895569E-2</v>
      </c>
      <c r="K1736">
        <v>-2.210507944905829E-2</v>
      </c>
      <c r="L1736">
        <v>0.54645244960283224</v>
      </c>
    </row>
    <row r="1737" spans="1:12">
      <c r="A1737" t="s">
        <v>317</v>
      </c>
      <c r="B1737" t="s">
        <v>392</v>
      </c>
      <c r="C1737">
        <v>48179</v>
      </c>
      <c r="D1737" t="s">
        <v>135</v>
      </c>
      <c r="E1737">
        <v>340</v>
      </c>
      <c r="F1737" t="s">
        <v>75</v>
      </c>
      <c r="G1737" t="s">
        <v>83</v>
      </c>
      <c r="H1737">
        <v>65</v>
      </c>
      <c r="I1737">
        <v>6.2178928576574581E-2</v>
      </c>
      <c r="J1737">
        <v>1.3308795563010119E-2</v>
      </c>
      <c r="K1737">
        <v>-9.1682119927371103E-2</v>
      </c>
      <c r="L1737">
        <v>0.48063975003578752</v>
      </c>
    </row>
    <row r="1738" spans="1:12">
      <c r="A1738" t="s">
        <v>317</v>
      </c>
      <c r="B1738" t="s">
        <v>393</v>
      </c>
      <c r="C1738">
        <v>48181</v>
      </c>
      <c r="D1738" t="s">
        <v>135</v>
      </c>
      <c r="E1738">
        <v>340</v>
      </c>
      <c r="F1738" t="s">
        <v>75</v>
      </c>
      <c r="G1738" t="s">
        <v>76</v>
      </c>
      <c r="H1738">
        <v>21</v>
      </c>
      <c r="I1738">
        <v>0.94802300431180508</v>
      </c>
      <c r="J1738">
        <v>0.15836772729439491</v>
      </c>
      <c r="K1738">
        <v>-3.1845050118976051E-2</v>
      </c>
      <c r="L1738">
        <v>2.2924388333402139</v>
      </c>
    </row>
    <row r="1739" spans="1:12">
      <c r="A1739" t="s">
        <v>317</v>
      </c>
      <c r="B1739" t="s">
        <v>393</v>
      </c>
      <c r="C1739">
        <v>48181</v>
      </c>
      <c r="D1739" t="s">
        <v>135</v>
      </c>
      <c r="E1739">
        <v>340</v>
      </c>
      <c r="F1739" t="s">
        <v>75</v>
      </c>
      <c r="G1739" t="s">
        <v>77</v>
      </c>
      <c r="H1739">
        <v>21</v>
      </c>
      <c r="I1739">
        <v>0.8359769053009638</v>
      </c>
      <c r="J1739">
        <v>0.14667710078413379</v>
      </c>
      <c r="K1739">
        <v>-5.5322941445729967E-2</v>
      </c>
      <c r="L1739">
        <v>1.9120315065875191</v>
      </c>
    </row>
    <row r="1740" spans="1:12">
      <c r="A1740" t="s">
        <v>317</v>
      </c>
      <c r="B1740" t="s">
        <v>393</v>
      </c>
      <c r="C1740">
        <v>48181</v>
      </c>
      <c r="D1740" t="s">
        <v>135</v>
      </c>
      <c r="E1740">
        <v>340</v>
      </c>
      <c r="F1740" t="s">
        <v>75</v>
      </c>
      <c r="G1740" t="s">
        <v>78</v>
      </c>
      <c r="H1740">
        <v>321</v>
      </c>
      <c r="I1740">
        <v>0.55046635852582315</v>
      </c>
      <c r="J1740">
        <v>2.6647639385367621E-2</v>
      </c>
      <c r="K1740">
        <v>-0.17807197018957649</v>
      </c>
      <c r="L1740">
        <v>1.7180589789559519</v>
      </c>
    </row>
    <row r="1741" spans="1:12">
      <c r="A1741" t="s">
        <v>317</v>
      </c>
      <c r="B1741" t="s">
        <v>393</v>
      </c>
      <c r="C1741">
        <v>48181</v>
      </c>
      <c r="D1741" t="s">
        <v>135</v>
      </c>
      <c r="E1741">
        <v>340</v>
      </c>
      <c r="F1741" t="s">
        <v>75</v>
      </c>
      <c r="G1741" t="s">
        <v>79</v>
      </c>
      <c r="H1741">
        <v>321</v>
      </c>
      <c r="I1741">
        <v>0.60096221200520605</v>
      </c>
      <c r="J1741">
        <v>2.572080857657023E-2</v>
      </c>
      <c r="K1741">
        <v>-1.9526777984124711E-2</v>
      </c>
      <c r="L1741">
        <v>1.940954066439077</v>
      </c>
    </row>
    <row r="1742" spans="1:12">
      <c r="A1742" t="s">
        <v>317</v>
      </c>
      <c r="B1742" t="s">
        <v>393</v>
      </c>
      <c r="C1742">
        <v>48181</v>
      </c>
      <c r="D1742" t="s">
        <v>135</v>
      </c>
      <c r="E1742">
        <v>340</v>
      </c>
      <c r="F1742" t="s">
        <v>75</v>
      </c>
      <c r="G1742" t="s">
        <v>80</v>
      </c>
      <c r="H1742">
        <v>21</v>
      </c>
      <c r="I1742">
        <v>0.53443214061031252</v>
      </c>
      <c r="J1742">
        <v>0.1012406481964041</v>
      </c>
      <c r="K1742">
        <v>-4.057804519820838E-2</v>
      </c>
      <c r="L1742">
        <v>1.309636917346475</v>
      </c>
    </row>
    <row r="1743" spans="1:12">
      <c r="A1743" t="s">
        <v>317</v>
      </c>
      <c r="B1743" t="s">
        <v>393</v>
      </c>
      <c r="C1743">
        <v>48181</v>
      </c>
      <c r="D1743" t="s">
        <v>135</v>
      </c>
      <c r="E1743">
        <v>340</v>
      </c>
      <c r="F1743" t="s">
        <v>75</v>
      </c>
      <c r="G1743" t="s">
        <v>81</v>
      </c>
      <c r="H1743">
        <v>21</v>
      </c>
      <c r="I1743">
        <v>0.41793780794298968</v>
      </c>
      <c r="J1743">
        <v>7.7339006773496019E-2</v>
      </c>
      <c r="K1743">
        <v>-2.9626460758395881E-2</v>
      </c>
      <c r="L1743">
        <v>1.0625612956853321</v>
      </c>
    </row>
    <row r="1744" spans="1:12">
      <c r="A1744" t="s">
        <v>317</v>
      </c>
      <c r="B1744" t="s">
        <v>393</v>
      </c>
      <c r="C1744">
        <v>48181</v>
      </c>
      <c r="D1744" t="s">
        <v>135</v>
      </c>
      <c r="E1744">
        <v>340</v>
      </c>
      <c r="F1744" t="s">
        <v>75</v>
      </c>
      <c r="G1744" t="s">
        <v>82</v>
      </c>
      <c r="H1744">
        <v>321</v>
      </c>
      <c r="I1744">
        <v>0.21220519989793199</v>
      </c>
      <c r="J1744">
        <v>1.20769194400257E-2</v>
      </c>
      <c r="K1744">
        <v>-7.7809692889770618E-2</v>
      </c>
      <c r="L1744">
        <v>1.004367731260523</v>
      </c>
    </row>
    <row r="1745" spans="1:12">
      <c r="A1745" t="s">
        <v>317</v>
      </c>
      <c r="B1745" t="s">
        <v>393</v>
      </c>
      <c r="C1745">
        <v>48181</v>
      </c>
      <c r="D1745" t="s">
        <v>135</v>
      </c>
      <c r="E1745">
        <v>340</v>
      </c>
      <c r="F1745" t="s">
        <v>75</v>
      </c>
      <c r="G1745" t="s">
        <v>83</v>
      </c>
      <c r="H1745">
        <v>321</v>
      </c>
      <c r="I1745">
        <v>0.36829291299224032</v>
      </c>
      <c r="J1745">
        <v>1.6198585597246979E-2</v>
      </c>
      <c r="K1745">
        <v>-1.9526777984124711E-2</v>
      </c>
      <c r="L1745">
        <v>1.2824358133224341</v>
      </c>
    </row>
    <row r="1746" spans="1:12">
      <c r="A1746" t="s">
        <v>317</v>
      </c>
      <c r="B1746" t="s">
        <v>394</v>
      </c>
      <c r="C1746">
        <v>48183</v>
      </c>
      <c r="D1746" t="s">
        <v>135</v>
      </c>
      <c r="E1746">
        <v>340</v>
      </c>
      <c r="F1746" t="s">
        <v>75</v>
      </c>
      <c r="G1746" t="s">
        <v>76</v>
      </c>
      <c r="H1746">
        <v>385</v>
      </c>
      <c r="I1746">
        <v>0.91001391946697396</v>
      </c>
      <c r="J1746">
        <v>2.6472917666060799E-2</v>
      </c>
      <c r="K1746">
        <v>-3.0638636008281771E-2</v>
      </c>
      <c r="L1746">
        <v>2.087745747220874</v>
      </c>
    </row>
    <row r="1747" spans="1:12">
      <c r="A1747" t="s">
        <v>317</v>
      </c>
      <c r="B1747" t="s">
        <v>394</v>
      </c>
      <c r="C1747">
        <v>48183</v>
      </c>
      <c r="D1747" t="s">
        <v>135</v>
      </c>
      <c r="E1747">
        <v>340</v>
      </c>
      <c r="F1747" t="s">
        <v>75</v>
      </c>
      <c r="G1747" t="s">
        <v>77</v>
      </c>
      <c r="H1747">
        <v>385</v>
      </c>
      <c r="I1747">
        <v>0.94631599599383132</v>
      </c>
      <c r="J1747">
        <v>1.524687456088834E-2</v>
      </c>
      <c r="K1747">
        <v>2.8825912307132839E-3</v>
      </c>
      <c r="L1747">
        <v>1.698715518721547</v>
      </c>
    </row>
    <row r="1748" spans="1:12">
      <c r="A1748" t="s">
        <v>317</v>
      </c>
      <c r="B1748" t="s">
        <v>394</v>
      </c>
      <c r="C1748">
        <v>48183</v>
      </c>
      <c r="D1748" t="s">
        <v>135</v>
      </c>
      <c r="E1748">
        <v>340</v>
      </c>
      <c r="F1748" t="s">
        <v>75</v>
      </c>
      <c r="G1748" t="s">
        <v>78</v>
      </c>
      <c r="H1748">
        <v>613</v>
      </c>
      <c r="I1748">
        <v>0.72984543187217421</v>
      </c>
      <c r="J1748">
        <v>1.336315119516474E-2</v>
      </c>
      <c r="K1748">
        <v>-0.11514536438751399</v>
      </c>
      <c r="L1748">
        <v>1.977532716254599</v>
      </c>
    </row>
    <row r="1749" spans="1:12">
      <c r="A1749" t="s">
        <v>317</v>
      </c>
      <c r="B1749" t="s">
        <v>394</v>
      </c>
      <c r="C1749">
        <v>48183</v>
      </c>
      <c r="D1749" t="s">
        <v>135</v>
      </c>
      <c r="E1749">
        <v>340</v>
      </c>
      <c r="F1749" t="s">
        <v>75</v>
      </c>
      <c r="G1749" t="s">
        <v>79</v>
      </c>
      <c r="H1749">
        <v>615</v>
      </c>
      <c r="I1749">
        <v>0.75965927340890593</v>
      </c>
      <c r="J1749">
        <v>1.9503353812222339E-2</v>
      </c>
      <c r="K1749">
        <v>-4.2538851409136609E-2</v>
      </c>
      <c r="L1749">
        <v>2.6598036713554079</v>
      </c>
    </row>
    <row r="1750" spans="1:12">
      <c r="A1750" t="s">
        <v>317</v>
      </c>
      <c r="B1750" t="s">
        <v>394</v>
      </c>
      <c r="C1750">
        <v>48183</v>
      </c>
      <c r="D1750" t="s">
        <v>135</v>
      </c>
      <c r="E1750">
        <v>340</v>
      </c>
      <c r="F1750" t="s">
        <v>75</v>
      </c>
      <c r="G1750" t="s">
        <v>80</v>
      </c>
      <c r="H1750">
        <v>385</v>
      </c>
      <c r="I1750">
        <v>0.4133720514728913</v>
      </c>
      <c r="J1750">
        <v>1.7253106778067299E-2</v>
      </c>
      <c r="K1750">
        <v>-4.2665271630145447E-2</v>
      </c>
      <c r="L1750">
        <v>1.39429762092215</v>
      </c>
    </row>
    <row r="1751" spans="1:12">
      <c r="A1751" t="s">
        <v>317</v>
      </c>
      <c r="B1751" t="s">
        <v>394</v>
      </c>
      <c r="C1751">
        <v>48183</v>
      </c>
      <c r="D1751" t="s">
        <v>135</v>
      </c>
      <c r="E1751">
        <v>340</v>
      </c>
      <c r="F1751" t="s">
        <v>75</v>
      </c>
      <c r="G1751" t="s">
        <v>81</v>
      </c>
      <c r="H1751">
        <v>385</v>
      </c>
      <c r="I1751">
        <v>0.37238257247131801</v>
      </c>
      <c r="J1751">
        <v>1.0835304703549519E-2</v>
      </c>
      <c r="K1751">
        <v>2.8825912307132839E-3</v>
      </c>
      <c r="L1751">
        <v>1.0199343617707239</v>
      </c>
    </row>
    <row r="1752" spans="1:12">
      <c r="A1752" t="s">
        <v>317</v>
      </c>
      <c r="B1752" t="s">
        <v>394</v>
      </c>
      <c r="C1752">
        <v>48183</v>
      </c>
      <c r="D1752" t="s">
        <v>135</v>
      </c>
      <c r="E1752">
        <v>340</v>
      </c>
      <c r="F1752" t="s">
        <v>75</v>
      </c>
      <c r="G1752" t="s">
        <v>82</v>
      </c>
      <c r="H1752">
        <v>613</v>
      </c>
      <c r="I1752">
        <v>0.36078593286063387</v>
      </c>
      <c r="J1752">
        <v>9.3951014914537122E-3</v>
      </c>
      <c r="K1752">
        <v>-5.5210562053024902E-2</v>
      </c>
      <c r="L1752">
        <v>1.4819196336965761</v>
      </c>
    </row>
    <row r="1753" spans="1:12">
      <c r="A1753" t="s">
        <v>317</v>
      </c>
      <c r="B1753" t="s">
        <v>394</v>
      </c>
      <c r="C1753">
        <v>48183</v>
      </c>
      <c r="D1753" t="s">
        <v>135</v>
      </c>
      <c r="E1753">
        <v>340</v>
      </c>
      <c r="F1753" t="s">
        <v>75</v>
      </c>
      <c r="G1753" t="s">
        <v>83</v>
      </c>
      <c r="H1753">
        <v>615</v>
      </c>
      <c r="I1753">
        <v>0.41519273917216548</v>
      </c>
      <c r="J1753">
        <v>1.230087848609515E-2</v>
      </c>
      <c r="K1753">
        <v>-4.2538851409136609E-2</v>
      </c>
      <c r="L1753">
        <v>1.925232112039841</v>
      </c>
    </row>
    <row r="1754" spans="1:12">
      <c r="A1754" t="s">
        <v>317</v>
      </c>
      <c r="B1754" t="s">
        <v>395</v>
      </c>
      <c r="C1754">
        <v>48185</v>
      </c>
      <c r="D1754" t="s">
        <v>135</v>
      </c>
      <c r="E1754">
        <v>340</v>
      </c>
      <c r="F1754" t="s">
        <v>75</v>
      </c>
      <c r="G1754" t="s">
        <v>76</v>
      </c>
      <c r="H1754">
        <v>21</v>
      </c>
      <c r="I1754">
        <v>0.94802300431180508</v>
      </c>
      <c r="J1754">
        <v>0.15836772729439491</v>
      </c>
      <c r="K1754">
        <v>-3.1845050118976051E-2</v>
      </c>
      <c r="L1754">
        <v>2.2924388333402139</v>
      </c>
    </row>
    <row r="1755" spans="1:12">
      <c r="A1755" t="s">
        <v>317</v>
      </c>
      <c r="B1755" t="s">
        <v>395</v>
      </c>
      <c r="C1755">
        <v>48185</v>
      </c>
      <c r="D1755" t="s">
        <v>135</v>
      </c>
      <c r="E1755">
        <v>340</v>
      </c>
      <c r="F1755" t="s">
        <v>75</v>
      </c>
      <c r="G1755" t="s">
        <v>77</v>
      </c>
      <c r="H1755">
        <v>21</v>
      </c>
      <c r="I1755">
        <v>0.8359769053009638</v>
      </c>
      <c r="J1755">
        <v>0.14667710078413379</v>
      </c>
      <c r="K1755">
        <v>-5.5322941445729967E-2</v>
      </c>
      <c r="L1755">
        <v>1.9120315065875191</v>
      </c>
    </row>
    <row r="1756" spans="1:12">
      <c r="A1756" t="s">
        <v>317</v>
      </c>
      <c r="B1756" t="s">
        <v>395</v>
      </c>
      <c r="C1756">
        <v>48185</v>
      </c>
      <c r="D1756" t="s">
        <v>135</v>
      </c>
      <c r="E1756">
        <v>340</v>
      </c>
      <c r="F1756" t="s">
        <v>75</v>
      </c>
      <c r="G1756" t="s">
        <v>78</v>
      </c>
      <c r="H1756">
        <v>22</v>
      </c>
      <c r="I1756">
        <v>1.000139017252808</v>
      </c>
      <c r="J1756">
        <v>6.9481669182371336E-2</v>
      </c>
      <c r="K1756">
        <v>-6.6992453186900558E-2</v>
      </c>
      <c r="L1756">
        <v>1.3654500688162621</v>
      </c>
    </row>
    <row r="1757" spans="1:12">
      <c r="A1757" t="s">
        <v>317</v>
      </c>
      <c r="B1757" t="s">
        <v>395</v>
      </c>
      <c r="C1757">
        <v>48185</v>
      </c>
      <c r="D1757" t="s">
        <v>135</v>
      </c>
      <c r="E1757">
        <v>340</v>
      </c>
      <c r="F1757" t="s">
        <v>75</v>
      </c>
      <c r="G1757" t="s">
        <v>79</v>
      </c>
      <c r="H1757">
        <v>22</v>
      </c>
      <c r="I1757">
        <v>1.2255788385830879</v>
      </c>
      <c r="J1757">
        <v>8.8838974627283185E-2</v>
      </c>
      <c r="K1757">
        <v>-7.8336134203775571E-3</v>
      </c>
      <c r="L1757">
        <v>1.831855878822841</v>
      </c>
    </row>
    <row r="1758" spans="1:12">
      <c r="A1758" t="s">
        <v>317</v>
      </c>
      <c r="B1758" t="s">
        <v>395</v>
      </c>
      <c r="C1758">
        <v>48185</v>
      </c>
      <c r="D1758" t="s">
        <v>135</v>
      </c>
      <c r="E1758">
        <v>340</v>
      </c>
      <c r="F1758" t="s">
        <v>75</v>
      </c>
      <c r="G1758" t="s">
        <v>80</v>
      </c>
      <c r="H1758">
        <v>21</v>
      </c>
      <c r="I1758">
        <v>0.53443214061031252</v>
      </c>
      <c r="J1758">
        <v>0.1012406481964041</v>
      </c>
      <c r="K1758">
        <v>-4.057804519820838E-2</v>
      </c>
      <c r="L1758">
        <v>1.309636917346475</v>
      </c>
    </row>
    <row r="1759" spans="1:12">
      <c r="A1759" t="s">
        <v>317</v>
      </c>
      <c r="B1759" t="s">
        <v>395</v>
      </c>
      <c r="C1759">
        <v>48185</v>
      </c>
      <c r="D1759" t="s">
        <v>135</v>
      </c>
      <c r="E1759">
        <v>340</v>
      </c>
      <c r="F1759" t="s">
        <v>75</v>
      </c>
      <c r="G1759" t="s">
        <v>81</v>
      </c>
      <c r="H1759">
        <v>21</v>
      </c>
      <c r="I1759">
        <v>0.41793780794298968</v>
      </c>
      <c r="J1759">
        <v>7.7339006773496019E-2</v>
      </c>
      <c r="K1759">
        <v>-2.9626460758395881E-2</v>
      </c>
      <c r="L1759">
        <v>1.0625612956853321</v>
      </c>
    </row>
    <row r="1760" spans="1:12">
      <c r="A1760" t="s">
        <v>317</v>
      </c>
      <c r="B1760" t="s">
        <v>395</v>
      </c>
      <c r="C1760">
        <v>48185</v>
      </c>
      <c r="D1760" t="s">
        <v>135</v>
      </c>
      <c r="E1760">
        <v>340</v>
      </c>
      <c r="F1760" t="s">
        <v>75</v>
      </c>
      <c r="G1760" t="s">
        <v>82</v>
      </c>
      <c r="H1760">
        <v>22</v>
      </c>
      <c r="I1760">
        <v>0.23958566815061441</v>
      </c>
      <c r="J1760">
        <v>3.2052780454362183E-2</v>
      </c>
      <c r="K1760">
        <v>-3.3193851787256548E-2</v>
      </c>
      <c r="L1760">
        <v>0.52907634603281362</v>
      </c>
    </row>
    <row r="1761" spans="1:12">
      <c r="A1761" t="s">
        <v>317</v>
      </c>
      <c r="B1761" t="s">
        <v>395</v>
      </c>
      <c r="C1761">
        <v>48185</v>
      </c>
      <c r="D1761" t="s">
        <v>135</v>
      </c>
      <c r="E1761">
        <v>340</v>
      </c>
      <c r="F1761" t="s">
        <v>75</v>
      </c>
      <c r="G1761" t="s">
        <v>83</v>
      </c>
      <c r="H1761">
        <v>22</v>
      </c>
      <c r="I1761">
        <v>0.48308563273502891</v>
      </c>
      <c r="J1761">
        <v>4.2780207809171383E-2</v>
      </c>
      <c r="K1761">
        <v>-7.8336134203775571E-3</v>
      </c>
      <c r="L1761">
        <v>0.87689408951121028</v>
      </c>
    </row>
    <row r="1762" spans="1:12">
      <c r="A1762" t="s">
        <v>317</v>
      </c>
      <c r="B1762" t="s">
        <v>292</v>
      </c>
      <c r="C1762">
        <v>48187</v>
      </c>
      <c r="D1762" t="s">
        <v>135</v>
      </c>
      <c r="E1762">
        <v>340</v>
      </c>
      <c r="F1762" t="s">
        <v>75</v>
      </c>
      <c r="G1762" t="s">
        <v>76</v>
      </c>
      <c r="H1762">
        <v>21</v>
      </c>
      <c r="I1762">
        <v>0.94802300431180508</v>
      </c>
      <c r="J1762">
        <v>0.15836772729439491</v>
      </c>
      <c r="K1762">
        <v>-3.1845050118976051E-2</v>
      </c>
      <c r="L1762">
        <v>2.2924388333402139</v>
      </c>
    </row>
    <row r="1763" spans="1:12">
      <c r="A1763" t="s">
        <v>317</v>
      </c>
      <c r="B1763" t="s">
        <v>292</v>
      </c>
      <c r="C1763">
        <v>48187</v>
      </c>
      <c r="D1763" t="s">
        <v>135</v>
      </c>
      <c r="E1763">
        <v>340</v>
      </c>
      <c r="F1763" t="s">
        <v>75</v>
      </c>
      <c r="G1763" t="s">
        <v>77</v>
      </c>
      <c r="H1763">
        <v>21</v>
      </c>
      <c r="I1763">
        <v>0.8359769053009638</v>
      </c>
      <c r="J1763">
        <v>0.14667710078413379</v>
      </c>
      <c r="K1763">
        <v>-5.5322941445729967E-2</v>
      </c>
      <c r="L1763">
        <v>1.9120315065875191</v>
      </c>
    </row>
    <row r="1764" spans="1:12">
      <c r="A1764" t="s">
        <v>317</v>
      </c>
      <c r="B1764" t="s">
        <v>292</v>
      </c>
      <c r="C1764">
        <v>48187</v>
      </c>
      <c r="D1764" t="s">
        <v>135</v>
      </c>
      <c r="E1764">
        <v>340</v>
      </c>
      <c r="F1764" t="s">
        <v>75</v>
      </c>
      <c r="G1764" t="s">
        <v>78</v>
      </c>
      <c r="H1764">
        <v>22</v>
      </c>
      <c r="I1764">
        <v>1.000139017252808</v>
      </c>
      <c r="J1764">
        <v>6.9481669182371336E-2</v>
      </c>
      <c r="K1764">
        <v>-6.6992453186900558E-2</v>
      </c>
      <c r="L1764">
        <v>1.3654500688162621</v>
      </c>
    </row>
    <row r="1765" spans="1:12">
      <c r="A1765" t="s">
        <v>317</v>
      </c>
      <c r="B1765" t="s">
        <v>292</v>
      </c>
      <c r="C1765">
        <v>48187</v>
      </c>
      <c r="D1765" t="s">
        <v>135</v>
      </c>
      <c r="E1765">
        <v>340</v>
      </c>
      <c r="F1765" t="s">
        <v>75</v>
      </c>
      <c r="G1765" t="s">
        <v>79</v>
      </c>
      <c r="H1765">
        <v>22</v>
      </c>
      <c r="I1765">
        <v>1.2255788385830879</v>
      </c>
      <c r="J1765">
        <v>8.8838974627283185E-2</v>
      </c>
      <c r="K1765">
        <v>-7.8336134203775571E-3</v>
      </c>
      <c r="L1765">
        <v>1.831855878822841</v>
      </c>
    </row>
    <row r="1766" spans="1:12">
      <c r="A1766" t="s">
        <v>317</v>
      </c>
      <c r="B1766" t="s">
        <v>292</v>
      </c>
      <c r="C1766">
        <v>48187</v>
      </c>
      <c r="D1766" t="s">
        <v>135</v>
      </c>
      <c r="E1766">
        <v>340</v>
      </c>
      <c r="F1766" t="s">
        <v>75</v>
      </c>
      <c r="G1766" t="s">
        <v>80</v>
      </c>
      <c r="H1766">
        <v>21</v>
      </c>
      <c r="I1766">
        <v>0.53443214061031252</v>
      </c>
      <c r="J1766">
        <v>0.1012406481964041</v>
      </c>
      <c r="K1766">
        <v>-4.057804519820838E-2</v>
      </c>
      <c r="L1766">
        <v>1.309636917346475</v>
      </c>
    </row>
    <row r="1767" spans="1:12">
      <c r="A1767" t="s">
        <v>317</v>
      </c>
      <c r="B1767" t="s">
        <v>292</v>
      </c>
      <c r="C1767">
        <v>48187</v>
      </c>
      <c r="D1767" t="s">
        <v>135</v>
      </c>
      <c r="E1767">
        <v>340</v>
      </c>
      <c r="F1767" t="s">
        <v>75</v>
      </c>
      <c r="G1767" t="s">
        <v>81</v>
      </c>
      <c r="H1767">
        <v>21</v>
      </c>
      <c r="I1767">
        <v>0.41793780794298968</v>
      </c>
      <c r="J1767">
        <v>7.7339006773496019E-2</v>
      </c>
      <c r="K1767">
        <v>-2.9626460758395881E-2</v>
      </c>
      <c r="L1767">
        <v>1.0625612956853321</v>
      </c>
    </row>
    <row r="1768" spans="1:12">
      <c r="A1768" t="s">
        <v>317</v>
      </c>
      <c r="B1768" t="s">
        <v>292</v>
      </c>
      <c r="C1768">
        <v>48187</v>
      </c>
      <c r="D1768" t="s">
        <v>135</v>
      </c>
      <c r="E1768">
        <v>340</v>
      </c>
      <c r="F1768" t="s">
        <v>75</v>
      </c>
      <c r="G1768" t="s">
        <v>82</v>
      </c>
      <c r="H1768">
        <v>22</v>
      </c>
      <c r="I1768">
        <v>0.23958566815061441</v>
      </c>
      <c r="J1768">
        <v>3.2052780454362183E-2</v>
      </c>
      <c r="K1768">
        <v>-3.3193851787256548E-2</v>
      </c>
      <c r="L1768">
        <v>0.52907634603281362</v>
      </c>
    </row>
    <row r="1769" spans="1:12">
      <c r="A1769" t="s">
        <v>317</v>
      </c>
      <c r="B1769" t="s">
        <v>292</v>
      </c>
      <c r="C1769">
        <v>48187</v>
      </c>
      <c r="D1769" t="s">
        <v>135</v>
      </c>
      <c r="E1769">
        <v>340</v>
      </c>
      <c r="F1769" t="s">
        <v>75</v>
      </c>
      <c r="G1769" t="s">
        <v>83</v>
      </c>
      <c r="H1769">
        <v>22</v>
      </c>
      <c r="I1769">
        <v>0.48308563273502891</v>
      </c>
      <c r="J1769">
        <v>4.2780207809171383E-2</v>
      </c>
      <c r="K1769">
        <v>-7.8336134203775571E-3</v>
      </c>
      <c r="L1769">
        <v>0.87689408951121028</v>
      </c>
    </row>
    <row r="1770" spans="1:12">
      <c r="A1770" t="s">
        <v>317</v>
      </c>
      <c r="B1770" t="s">
        <v>396</v>
      </c>
      <c r="C1770">
        <v>48189</v>
      </c>
      <c r="D1770" t="s">
        <v>135</v>
      </c>
      <c r="E1770">
        <v>340</v>
      </c>
      <c r="F1770" t="s">
        <v>75</v>
      </c>
      <c r="G1770" t="s">
        <v>76</v>
      </c>
      <c r="H1770">
        <v>195</v>
      </c>
      <c r="I1770">
        <v>0.49084779689034203</v>
      </c>
      <c r="J1770">
        <v>2.50299110027156E-2</v>
      </c>
      <c r="K1770">
        <v>-2.1856528089586779E-2</v>
      </c>
      <c r="L1770">
        <v>1.5906471471860431</v>
      </c>
    </row>
    <row r="1771" spans="1:12">
      <c r="A1771" t="s">
        <v>317</v>
      </c>
      <c r="B1771" t="s">
        <v>396</v>
      </c>
      <c r="C1771">
        <v>48189</v>
      </c>
      <c r="D1771" t="s">
        <v>135</v>
      </c>
      <c r="E1771">
        <v>340</v>
      </c>
      <c r="F1771" t="s">
        <v>75</v>
      </c>
      <c r="G1771" t="s">
        <v>77</v>
      </c>
      <c r="H1771">
        <v>195</v>
      </c>
      <c r="I1771">
        <v>0.49621635763886268</v>
      </c>
      <c r="J1771">
        <v>2.244630286849468E-2</v>
      </c>
      <c r="K1771">
        <v>-0.1561195254302736</v>
      </c>
      <c r="L1771">
        <v>1.071330005568202</v>
      </c>
    </row>
    <row r="1772" spans="1:12">
      <c r="A1772" t="s">
        <v>317</v>
      </c>
      <c r="B1772" t="s">
        <v>396</v>
      </c>
      <c r="C1772">
        <v>48189</v>
      </c>
      <c r="D1772" t="s">
        <v>135</v>
      </c>
      <c r="E1772">
        <v>340</v>
      </c>
      <c r="F1772" t="s">
        <v>75</v>
      </c>
      <c r="G1772" t="s">
        <v>78</v>
      </c>
      <c r="H1772">
        <v>190</v>
      </c>
      <c r="I1772">
        <v>0.20444809720603341</v>
      </c>
      <c r="J1772">
        <v>9.8164959887349305E-3</v>
      </c>
      <c r="K1772">
        <v>-5.265264890726383E-2</v>
      </c>
      <c r="L1772">
        <v>0.57556578888251331</v>
      </c>
    </row>
    <row r="1773" spans="1:12">
      <c r="A1773" t="s">
        <v>317</v>
      </c>
      <c r="B1773" t="s">
        <v>396</v>
      </c>
      <c r="C1773">
        <v>48189</v>
      </c>
      <c r="D1773" t="s">
        <v>135</v>
      </c>
      <c r="E1773">
        <v>340</v>
      </c>
      <c r="F1773" t="s">
        <v>75</v>
      </c>
      <c r="G1773" t="s">
        <v>79</v>
      </c>
      <c r="H1773">
        <v>190</v>
      </c>
      <c r="I1773">
        <v>-1.4668836113474819E-2</v>
      </c>
      <c r="J1773">
        <v>5.1070393102945469E-3</v>
      </c>
      <c r="K1773">
        <v>-0.14576258747574039</v>
      </c>
      <c r="L1773">
        <v>0.2620600889507807</v>
      </c>
    </row>
    <row r="1774" spans="1:12">
      <c r="A1774" t="s">
        <v>317</v>
      </c>
      <c r="B1774" t="s">
        <v>396</v>
      </c>
      <c r="C1774">
        <v>48189</v>
      </c>
      <c r="D1774" t="s">
        <v>135</v>
      </c>
      <c r="E1774">
        <v>340</v>
      </c>
      <c r="F1774" t="s">
        <v>75</v>
      </c>
      <c r="G1774" t="s">
        <v>80</v>
      </c>
      <c r="H1774">
        <v>195</v>
      </c>
      <c r="I1774">
        <v>3.3799525156982438E-2</v>
      </c>
      <c r="J1774">
        <v>3.1693977075464949E-3</v>
      </c>
      <c r="K1774">
        <v>-2.8385104216716119E-2</v>
      </c>
      <c r="L1774">
        <v>0.24294706223227219</v>
      </c>
    </row>
    <row r="1775" spans="1:12">
      <c r="A1775" t="s">
        <v>317</v>
      </c>
      <c r="B1775" t="s">
        <v>396</v>
      </c>
      <c r="C1775">
        <v>48189</v>
      </c>
      <c r="D1775" t="s">
        <v>135</v>
      </c>
      <c r="E1775">
        <v>340</v>
      </c>
      <c r="F1775" t="s">
        <v>75</v>
      </c>
      <c r="G1775" t="s">
        <v>81</v>
      </c>
      <c r="H1775">
        <v>195</v>
      </c>
      <c r="I1775">
        <v>1.530581508443315E-2</v>
      </c>
      <c r="J1775">
        <v>3.4815033542680601E-3</v>
      </c>
      <c r="K1775">
        <v>-0.1244750414141577</v>
      </c>
      <c r="L1775">
        <v>0.18827105485888429</v>
      </c>
    </row>
    <row r="1776" spans="1:12">
      <c r="A1776" t="s">
        <v>317</v>
      </c>
      <c r="B1776" t="s">
        <v>396</v>
      </c>
      <c r="C1776">
        <v>48189</v>
      </c>
      <c r="D1776" t="s">
        <v>135</v>
      </c>
      <c r="E1776">
        <v>340</v>
      </c>
      <c r="F1776" t="s">
        <v>75</v>
      </c>
      <c r="G1776" t="s">
        <v>82</v>
      </c>
      <c r="H1776">
        <v>190</v>
      </c>
      <c r="I1776">
        <v>8.9717536832629383E-2</v>
      </c>
      <c r="J1776">
        <v>4.8872708234723207E-3</v>
      </c>
      <c r="K1776">
        <v>-3.5448900501467248E-2</v>
      </c>
      <c r="L1776">
        <v>0.33446091103771508</v>
      </c>
    </row>
    <row r="1777" spans="1:12">
      <c r="A1777" t="s">
        <v>317</v>
      </c>
      <c r="B1777" t="s">
        <v>396</v>
      </c>
      <c r="C1777">
        <v>48189</v>
      </c>
      <c r="D1777" t="s">
        <v>135</v>
      </c>
      <c r="E1777">
        <v>340</v>
      </c>
      <c r="F1777" t="s">
        <v>75</v>
      </c>
      <c r="G1777" t="s">
        <v>83</v>
      </c>
      <c r="H1777">
        <v>190</v>
      </c>
      <c r="I1777">
        <v>5.5071727162525959E-2</v>
      </c>
      <c r="J1777">
        <v>5.0377435611532991E-3</v>
      </c>
      <c r="K1777">
        <v>-0.1144744435641776</v>
      </c>
      <c r="L1777">
        <v>0.2950114031958937</v>
      </c>
    </row>
    <row r="1778" spans="1:12">
      <c r="A1778" t="s">
        <v>317</v>
      </c>
      <c r="B1778" t="s">
        <v>397</v>
      </c>
      <c r="C1778">
        <v>48191</v>
      </c>
      <c r="D1778" t="s">
        <v>135</v>
      </c>
      <c r="E1778">
        <v>340</v>
      </c>
      <c r="F1778" t="s">
        <v>75</v>
      </c>
      <c r="G1778" t="s">
        <v>76</v>
      </c>
      <c r="H1778">
        <v>109</v>
      </c>
      <c r="I1778">
        <v>0.68017305855434351</v>
      </c>
      <c r="J1778">
        <v>4.186997447758297E-2</v>
      </c>
      <c r="K1778">
        <v>-5.4778050759931099E-2</v>
      </c>
      <c r="L1778">
        <v>1.747805941921162</v>
      </c>
    </row>
    <row r="1779" spans="1:12">
      <c r="A1779" t="s">
        <v>317</v>
      </c>
      <c r="B1779" t="s">
        <v>397</v>
      </c>
      <c r="C1779">
        <v>48191</v>
      </c>
      <c r="D1779" t="s">
        <v>135</v>
      </c>
      <c r="E1779">
        <v>340</v>
      </c>
      <c r="F1779" t="s">
        <v>75</v>
      </c>
      <c r="G1779" t="s">
        <v>77</v>
      </c>
      <c r="H1779">
        <v>109</v>
      </c>
      <c r="I1779">
        <v>0.61474094061801765</v>
      </c>
      <c r="J1779">
        <v>3.475715239711185E-2</v>
      </c>
      <c r="K1779">
        <v>-0.1591317821196144</v>
      </c>
      <c r="L1779">
        <v>1.363077476333431</v>
      </c>
    </row>
    <row r="1780" spans="1:12">
      <c r="A1780" t="s">
        <v>317</v>
      </c>
      <c r="B1780" t="s">
        <v>397</v>
      </c>
      <c r="C1780">
        <v>48191</v>
      </c>
      <c r="D1780" t="s">
        <v>135</v>
      </c>
      <c r="E1780">
        <v>340</v>
      </c>
      <c r="F1780" t="s">
        <v>75</v>
      </c>
      <c r="G1780" t="s">
        <v>78</v>
      </c>
      <c r="H1780">
        <v>185</v>
      </c>
      <c r="I1780">
        <v>0.2305984939235215</v>
      </c>
      <c r="J1780">
        <v>2.1160271141055759E-2</v>
      </c>
      <c r="K1780">
        <v>-0.13451939070824809</v>
      </c>
      <c r="L1780">
        <v>0.90731427768554318</v>
      </c>
    </row>
    <row r="1781" spans="1:12">
      <c r="A1781" t="s">
        <v>317</v>
      </c>
      <c r="B1781" t="s">
        <v>397</v>
      </c>
      <c r="C1781">
        <v>48191</v>
      </c>
      <c r="D1781" t="s">
        <v>135</v>
      </c>
      <c r="E1781">
        <v>340</v>
      </c>
      <c r="F1781" t="s">
        <v>75</v>
      </c>
      <c r="G1781" t="s">
        <v>79</v>
      </c>
      <c r="H1781">
        <v>185</v>
      </c>
      <c r="I1781">
        <v>0.13404867208683999</v>
      </c>
      <c r="J1781">
        <v>1.0662750040411249E-2</v>
      </c>
      <c r="K1781">
        <v>-5.7302669641849387E-2</v>
      </c>
      <c r="L1781">
        <v>0.56105632483756385</v>
      </c>
    </row>
    <row r="1782" spans="1:12">
      <c r="A1782" t="s">
        <v>317</v>
      </c>
      <c r="B1782" t="s">
        <v>397</v>
      </c>
      <c r="C1782">
        <v>48191</v>
      </c>
      <c r="D1782" t="s">
        <v>135</v>
      </c>
      <c r="E1782">
        <v>340</v>
      </c>
      <c r="F1782" t="s">
        <v>75</v>
      </c>
      <c r="G1782" t="s">
        <v>80</v>
      </c>
      <c r="H1782">
        <v>109</v>
      </c>
      <c r="I1782">
        <v>3.7164607323378188E-2</v>
      </c>
      <c r="J1782">
        <v>3.7760620908095172E-3</v>
      </c>
      <c r="K1782">
        <v>-5.4778050759931099E-2</v>
      </c>
      <c r="L1782">
        <v>0.19815860550086489</v>
      </c>
    </row>
    <row r="1783" spans="1:12">
      <c r="A1783" t="s">
        <v>317</v>
      </c>
      <c r="B1783" t="s">
        <v>397</v>
      </c>
      <c r="C1783">
        <v>48191</v>
      </c>
      <c r="D1783" t="s">
        <v>135</v>
      </c>
      <c r="E1783">
        <v>340</v>
      </c>
      <c r="F1783" t="s">
        <v>75</v>
      </c>
      <c r="G1783" t="s">
        <v>81</v>
      </c>
      <c r="H1783">
        <v>109</v>
      </c>
      <c r="I1783">
        <v>1.0212300295793319E-2</v>
      </c>
      <c r="J1783">
        <v>5.1059306199511259E-3</v>
      </c>
      <c r="K1783">
        <v>-5.7852841293016377E-2</v>
      </c>
      <c r="L1783">
        <v>0.18439375807437591</v>
      </c>
    </row>
    <row r="1784" spans="1:12">
      <c r="A1784" t="s">
        <v>317</v>
      </c>
      <c r="B1784" t="s">
        <v>397</v>
      </c>
      <c r="C1784">
        <v>48191</v>
      </c>
      <c r="D1784" t="s">
        <v>135</v>
      </c>
      <c r="E1784">
        <v>340</v>
      </c>
      <c r="F1784" t="s">
        <v>75</v>
      </c>
      <c r="G1784" t="s">
        <v>82</v>
      </c>
      <c r="H1784">
        <v>185</v>
      </c>
      <c r="I1784">
        <v>5.7525967681972157E-2</v>
      </c>
      <c r="J1784">
        <v>7.192267760225619E-3</v>
      </c>
      <c r="K1784">
        <v>-8.3013447763855802E-2</v>
      </c>
      <c r="L1784">
        <v>0.38332626893600608</v>
      </c>
    </row>
    <row r="1785" spans="1:12">
      <c r="A1785" t="s">
        <v>317</v>
      </c>
      <c r="B1785" t="s">
        <v>397</v>
      </c>
      <c r="C1785">
        <v>48191</v>
      </c>
      <c r="D1785" t="s">
        <v>135</v>
      </c>
      <c r="E1785">
        <v>340</v>
      </c>
      <c r="F1785" t="s">
        <v>75</v>
      </c>
      <c r="G1785" t="s">
        <v>83</v>
      </c>
      <c r="H1785">
        <v>185</v>
      </c>
      <c r="I1785">
        <v>0.1082777740907179</v>
      </c>
      <c r="J1785">
        <v>9.1963558503542642E-3</v>
      </c>
      <c r="K1785">
        <v>-4.1181914087591927E-2</v>
      </c>
      <c r="L1785">
        <v>0.46070933615846421</v>
      </c>
    </row>
    <row r="1786" spans="1:12">
      <c r="A1786" t="s">
        <v>317</v>
      </c>
      <c r="B1786" t="s">
        <v>294</v>
      </c>
      <c r="C1786">
        <v>48193</v>
      </c>
      <c r="D1786" t="s">
        <v>135</v>
      </c>
      <c r="E1786">
        <v>340</v>
      </c>
      <c r="F1786" t="s">
        <v>75</v>
      </c>
      <c r="G1786" t="s">
        <v>76</v>
      </c>
      <c r="H1786">
        <v>21</v>
      </c>
      <c r="I1786">
        <v>0.94802300431180508</v>
      </c>
      <c r="J1786">
        <v>0.15836772729439491</v>
      </c>
      <c r="K1786">
        <v>-3.1845050118976051E-2</v>
      </c>
      <c r="L1786">
        <v>2.2924388333402139</v>
      </c>
    </row>
    <row r="1787" spans="1:12">
      <c r="A1787" t="s">
        <v>317</v>
      </c>
      <c r="B1787" t="s">
        <v>294</v>
      </c>
      <c r="C1787">
        <v>48193</v>
      </c>
      <c r="D1787" t="s">
        <v>135</v>
      </c>
      <c r="E1787">
        <v>340</v>
      </c>
      <c r="F1787" t="s">
        <v>75</v>
      </c>
      <c r="G1787" t="s">
        <v>77</v>
      </c>
      <c r="H1787">
        <v>21</v>
      </c>
      <c r="I1787">
        <v>0.8359769053009638</v>
      </c>
      <c r="J1787">
        <v>0.14667710078413379</v>
      </c>
      <c r="K1787">
        <v>-5.5322941445729967E-2</v>
      </c>
      <c r="L1787">
        <v>1.9120315065875191</v>
      </c>
    </row>
    <row r="1788" spans="1:12">
      <c r="A1788" t="s">
        <v>317</v>
      </c>
      <c r="B1788" t="s">
        <v>294</v>
      </c>
      <c r="C1788">
        <v>48193</v>
      </c>
      <c r="D1788" t="s">
        <v>135</v>
      </c>
      <c r="E1788">
        <v>340</v>
      </c>
      <c r="F1788" t="s">
        <v>75</v>
      </c>
      <c r="G1788" t="s">
        <v>78</v>
      </c>
      <c r="H1788">
        <v>73</v>
      </c>
      <c r="I1788">
        <v>0.21435146829421009</v>
      </c>
      <c r="J1788">
        <v>4.6945352426723097E-2</v>
      </c>
      <c r="K1788">
        <v>-0.17509642863825309</v>
      </c>
      <c r="L1788">
        <v>1.3249632268720579</v>
      </c>
    </row>
    <row r="1789" spans="1:12">
      <c r="A1789" t="s">
        <v>317</v>
      </c>
      <c r="B1789" t="s">
        <v>294</v>
      </c>
      <c r="C1789">
        <v>48193</v>
      </c>
      <c r="D1789" t="s">
        <v>135</v>
      </c>
      <c r="E1789">
        <v>340</v>
      </c>
      <c r="F1789" t="s">
        <v>75</v>
      </c>
      <c r="G1789" t="s">
        <v>79</v>
      </c>
      <c r="H1789">
        <v>73</v>
      </c>
      <c r="I1789">
        <v>0.30165223308892031</v>
      </c>
      <c r="J1789">
        <v>4.2672149524136643E-2</v>
      </c>
      <c r="K1789">
        <v>-2.252864148413488E-2</v>
      </c>
      <c r="L1789">
        <v>1.322899562625778</v>
      </c>
    </row>
    <row r="1790" spans="1:12">
      <c r="A1790" t="s">
        <v>317</v>
      </c>
      <c r="B1790" t="s">
        <v>294</v>
      </c>
      <c r="C1790">
        <v>48193</v>
      </c>
      <c r="D1790" t="s">
        <v>135</v>
      </c>
      <c r="E1790">
        <v>340</v>
      </c>
      <c r="F1790" t="s">
        <v>75</v>
      </c>
      <c r="G1790" t="s">
        <v>80</v>
      </c>
      <c r="H1790">
        <v>21</v>
      </c>
      <c r="I1790">
        <v>0.53443214061031252</v>
      </c>
      <c r="J1790">
        <v>0.1012406481964041</v>
      </c>
      <c r="K1790">
        <v>-4.057804519820838E-2</v>
      </c>
      <c r="L1790">
        <v>1.309636917346475</v>
      </c>
    </row>
    <row r="1791" spans="1:12">
      <c r="A1791" t="s">
        <v>317</v>
      </c>
      <c r="B1791" t="s">
        <v>294</v>
      </c>
      <c r="C1791">
        <v>48193</v>
      </c>
      <c r="D1791" t="s">
        <v>135</v>
      </c>
      <c r="E1791">
        <v>340</v>
      </c>
      <c r="F1791" t="s">
        <v>75</v>
      </c>
      <c r="G1791" t="s">
        <v>81</v>
      </c>
      <c r="H1791">
        <v>21</v>
      </c>
      <c r="I1791">
        <v>0.41793780794298968</v>
      </c>
      <c r="J1791">
        <v>7.7339006773496019E-2</v>
      </c>
      <c r="K1791">
        <v>-2.9626460758395881E-2</v>
      </c>
      <c r="L1791">
        <v>1.0625612956853321</v>
      </c>
    </row>
    <row r="1792" spans="1:12">
      <c r="A1792" t="s">
        <v>317</v>
      </c>
      <c r="B1792" t="s">
        <v>294</v>
      </c>
      <c r="C1792">
        <v>48193</v>
      </c>
      <c r="D1792" t="s">
        <v>135</v>
      </c>
      <c r="E1792">
        <v>340</v>
      </c>
      <c r="F1792" t="s">
        <v>75</v>
      </c>
      <c r="G1792" t="s">
        <v>82</v>
      </c>
      <c r="H1792">
        <v>73</v>
      </c>
      <c r="I1792">
        <v>9.0243046843350758E-2</v>
      </c>
      <c r="J1792">
        <v>2.3822899930995359E-2</v>
      </c>
      <c r="K1792">
        <v>-7.3061392290433319E-2</v>
      </c>
      <c r="L1792">
        <v>0.93117422094947044</v>
      </c>
    </row>
    <row r="1793" spans="1:12">
      <c r="A1793" t="s">
        <v>317</v>
      </c>
      <c r="B1793" t="s">
        <v>294</v>
      </c>
      <c r="C1793">
        <v>48193</v>
      </c>
      <c r="D1793" t="s">
        <v>135</v>
      </c>
      <c r="E1793">
        <v>340</v>
      </c>
      <c r="F1793" t="s">
        <v>75</v>
      </c>
      <c r="G1793" t="s">
        <v>83</v>
      </c>
      <c r="H1793">
        <v>73</v>
      </c>
      <c r="I1793">
        <v>0.19154101367430709</v>
      </c>
      <c r="J1793">
        <v>3.1068339924675718E-2</v>
      </c>
      <c r="K1793">
        <v>-2.252864148413488E-2</v>
      </c>
      <c r="L1793">
        <v>1.1060611481066449</v>
      </c>
    </row>
    <row r="1794" spans="1:12">
      <c r="A1794" t="s">
        <v>317</v>
      </c>
      <c r="B1794" t="s">
        <v>398</v>
      </c>
      <c r="C1794">
        <v>48195</v>
      </c>
      <c r="D1794" t="s">
        <v>135</v>
      </c>
      <c r="E1794">
        <v>340</v>
      </c>
      <c r="F1794" t="s">
        <v>75</v>
      </c>
      <c r="G1794" t="s">
        <v>76</v>
      </c>
      <c r="H1794">
        <v>89</v>
      </c>
      <c r="I1794">
        <v>0.4340463973575836</v>
      </c>
      <c r="J1794">
        <v>3.4174152547880948E-2</v>
      </c>
      <c r="K1794">
        <v>-1.605930108841834E-2</v>
      </c>
      <c r="L1794">
        <v>1.0824199793927769</v>
      </c>
    </row>
    <row r="1795" spans="1:12">
      <c r="A1795" t="s">
        <v>317</v>
      </c>
      <c r="B1795" t="s">
        <v>398</v>
      </c>
      <c r="C1795">
        <v>48195</v>
      </c>
      <c r="D1795" t="s">
        <v>135</v>
      </c>
      <c r="E1795">
        <v>340</v>
      </c>
      <c r="F1795" t="s">
        <v>75</v>
      </c>
      <c r="G1795" t="s">
        <v>77</v>
      </c>
      <c r="H1795">
        <v>89</v>
      </c>
      <c r="I1795">
        <v>0.34247343861160251</v>
      </c>
      <c r="J1795">
        <v>3.5315950087406643E-2</v>
      </c>
      <c r="K1795">
        <v>-0.26764391838176887</v>
      </c>
      <c r="L1795">
        <v>0.9671612799187882</v>
      </c>
    </row>
    <row r="1796" spans="1:12">
      <c r="A1796" t="s">
        <v>317</v>
      </c>
      <c r="B1796" t="s">
        <v>398</v>
      </c>
      <c r="C1796">
        <v>48195</v>
      </c>
      <c r="D1796" t="s">
        <v>135</v>
      </c>
      <c r="E1796">
        <v>340</v>
      </c>
      <c r="F1796" t="s">
        <v>75</v>
      </c>
      <c r="G1796" t="s">
        <v>78</v>
      </c>
      <c r="H1796">
        <v>138</v>
      </c>
      <c r="I1796">
        <v>0.18412275816245349</v>
      </c>
      <c r="J1796">
        <v>9.5456742501659631E-3</v>
      </c>
      <c r="K1796">
        <v>-2.5604550676832639E-2</v>
      </c>
      <c r="L1796">
        <v>0.53253223893368795</v>
      </c>
    </row>
    <row r="1797" spans="1:12">
      <c r="A1797" t="s">
        <v>317</v>
      </c>
      <c r="B1797" t="s">
        <v>398</v>
      </c>
      <c r="C1797">
        <v>48195</v>
      </c>
      <c r="D1797" t="s">
        <v>135</v>
      </c>
      <c r="E1797">
        <v>340</v>
      </c>
      <c r="F1797" t="s">
        <v>75</v>
      </c>
      <c r="G1797" t="s">
        <v>79</v>
      </c>
      <c r="H1797">
        <v>138</v>
      </c>
      <c r="I1797">
        <v>1.237560632496849E-2</v>
      </c>
      <c r="J1797">
        <v>6.7004335470216246E-3</v>
      </c>
      <c r="K1797">
        <v>-0.19321504981362031</v>
      </c>
      <c r="L1797">
        <v>0.38680816201793528</v>
      </c>
    </row>
    <row r="1798" spans="1:12">
      <c r="A1798" t="s">
        <v>317</v>
      </c>
      <c r="B1798" t="s">
        <v>398</v>
      </c>
      <c r="C1798">
        <v>48195</v>
      </c>
      <c r="D1798" t="s">
        <v>135</v>
      </c>
      <c r="E1798">
        <v>340</v>
      </c>
      <c r="F1798" t="s">
        <v>75</v>
      </c>
      <c r="G1798" t="s">
        <v>80</v>
      </c>
      <c r="H1798">
        <v>89</v>
      </c>
      <c r="I1798">
        <v>7.8924850014084835E-2</v>
      </c>
      <c r="J1798">
        <v>1.0082658397498419E-2</v>
      </c>
      <c r="K1798">
        <v>-2.211098407153703E-2</v>
      </c>
      <c r="L1798">
        <v>0.35001725161379438</v>
      </c>
    </row>
    <row r="1799" spans="1:12">
      <c r="A1799" t="s">
        <v>317</v>
      </c>
      <c r="B1799" t="s">
        <v>398</v>
      </c>
      <c r="C1799">
        <v>48195</v>
      </c>
      <c r="D1799" t="s">
        <v>135</v>
      </c>
      <c r="E1799">
        <v>340</v>
      </c>
      <c r="F1799" t="s">
        <v>75</v>
      </c>
      <c r="G1799" t="s">
        <v>81</v>
      </c>
      <c r="H1799">
        <v>89</v>
      </c>
      <c r="I1799">
        <v>3.4349954519974607E-2</v>
      </c>
      <c r="J1799">
        <v>8.2373830092412007E-3</v>
      </c>
      <c r="K1799">
        <v>-0.20388551559696089</v>
      </c>
      <c r="L1799">
        <v>0.22798654073164029</v>
      </c>
    </row>
    <row r="1800" spans="1:12">
      <c r="A1800" t="s">
        <v>317</v>
      </c>
      <c r="B1800" t="s">
        <v>398</v>
      </c>
      <c r="C1800">
        <v>48195</v>
      </c>
      <c r="D1800" t="s">
        <v>135</v>
      </c>
      <c r="E1800">
        <v>340</v>
      </c>
      <c r="F1800" t="s">
        <v>75</v>
      </c>
      <c r="G1800" t="s">
        <v>82</v>
      </c>
      <c r="H1800">
        <v>138</v>
      </c>
      <c r="I1800">
        <v>0.1240397362979995</v>
      </c>
      <c r="J1800">
        <v>7.0955508807063316E-3</v>
      </c>
      <c r="K1800">
        <v>-5.961868830411534E-2</v>
      </c>
      <c r="L1800">
        <v>0.46927287629431852</v>
      </c>
    </row>
    <row r="1801" spans="1:12">
      <c r="A1801" t="s">
        <v>317</v>
      </c>
      <c r="B1801" t="s">
        <v>398</v>
      </c>
      <c r="C1801">
        <v>48195</v>
      </c>
      <c r="D1801" t="s">
        <v>135</v>
      </c>
      <c r="E1801">
        <v>340</v>
      </c>
      <c r="F1801" t="s">
        <v>75</v>
      </c>
      <c r="G1801" t="s">
        <v>83</v>
      </c>
      <c r="H1801">
        <v>138</v>
      </c>
      <c r="I1801">
        <v>2.9965078485257309E-2</v>
      </c>
      <c r="J1801">
        <v>6.0971373645057943E-3</v>
      </c>
      <c r="K1801">
        <v>-0.13401618344631119</v>
      </c>
      <c r="L1801">
        <v>0.38680816201793528</v>
      </c>
    </row>
    <row r="1802" spans="1:12">
      <c r="A1802" t="s">
        <v>317</v>
      </c>
      <c r="B1802" t="s">
        <v>308</v>
      </c>
      <c r="C1802">
        <v>48197</v>
      </c>
      <c r="D1802" t="s">
        <v>135</v>
      </c>
      <c r="E1802">
        <v>340</v>
      </c>
      <c r="F1802" t="s">
        <v>75</v>
      </c>
      <c r="G1802" t="s">
        <v>76</v>
      </c>
      <c r="H1802">
        <v>109</v>
      </c>
      <c r="I1802">
        <v>0.68017305855434351</v>
      </c>
      <c r="J1802">
        <v>4.186997447758297E-2</v>
      </c>
      <c r="K1802">
        <v>-5.4778050759931099E-2</v>
      </c>
      <c r="L1802">
        <v>1.747805941921162</v>
      </c>
    </row>
    <row r="1803" spans="1:12">
      <c r="A1803" t="s">
        <v>317</v>
      </c>
      <c r="B1803" t="s">
        <v>308</v>
      </c>
      <c r="C1803">
        <v>48197</v>
      </c>
      <c r="D1803" t="s">
        <v>135</v>
      </c>
      <c r="E1803">
        <v>340</v>
      </c>
      <c r="F1803" t="s">
        <v>75</v>
      </c>
      <c r="G1803" t="s">
        <v>77</v>
      </c>
      <c r="H1803">
        <v>109</v>
      </c>
      <c r="I1803">
        <v>0.61474094061801765</v>
      </c>
      <c r="J1803">
        <v>3.475715239711185E-2</v>
      </c>
      <c r="K1803">
        <v>-0.1591317821196144</v>
      </c>
      <c r="L1803">
        <v>1.363077476333431</v>
      </c>
    </row>
    <row r="1804" spans="1:12">
      <c r="A1804" t="s">
        <v>317</v>
      </c>
      <c r="B1804" t="s">
        <v>308</v>
      </c>
      <c r="C1804">
        <v>48197</v>
      </c>
      <c r="D1804" t="s">
        <v>135</v>
      </c>
      <c r="E1804">
        <v>340</v>
      </c>
      <c r="F1804" t="s">
        <v>75</v>
      </c>
      <c r="G1804" t="s">
        <v>78</v>
      </c>
      <c r="H1804">
        <v>185</v>
      </c>
      <c r="I1804">
        <v>0.2305984939235215</v>
      </c>
      <c r="J1804">
        <v>2.1160271141055759E-2</v>
      </c>
      <c r="K1804">
        <v>-0.13451939070824809</v>
      </c>
      <c r="L1804">
        <v>0.90731427768554318</v>
      </c>
    </row>
    <row r="1805" spans="1:12">
      <c r="A1805" t="s">
        <v>317</v>
      </c>
      <c r="B1805" t="s">
        <v>308</v>
      </c>
      <c r="C1805">
        <v>48197</v>
      </c>
      <c r="D1805" t="s">
        <v>135</v>
      </c>
      <c r="E1805">
        <v>340</v>
      </c>
      <c r="F1805" t="s">
        <v>75</v>
      </c>
      <c r="G1805" t="s">
        <v>79</v>
      </c>
      <c r="H1805">
        <v>185</v>
      </c>
      <c r="I1805">
        <v>0.13404867208683999</v>
      </c>
      <c r="J1805">
        <v>1.0662750040411249E-2</v>
      </c>
      <c r="K1805">
        <v>-5.7302669641849387E-2</v>
      </c>
      <c r="L1805">
        <v>0.56105632483756385</v>
      </c>
    </row>
    <row r="1806" spans="1:12">
      <c r="A1806" t="s">
        <v>317</v>
      </c>
      <c r="B1806" t="s">
        <v>308</v>
      </c>
      <c r="C1806">
        <v>48197</v>
      </c>
      <c r="D1806" t="s">
        <v>135</v>
      </c>
      <c r="E1806">
        <v>340</v>
      </c>
      <c r="F1806" t="s">
        <v>75</v>
      </c>
      <c r="G1806" t="s">
        <v>80</v>
      </c>
      <c r="H1806">
        <v>109</v>
      </c>
      <c r="I1806">
        <v>3.7164607323378188E-2</v>
      </c>
      <c r="J1806">
        <v>3.7760620908095172E-3</v>
      </c>
      <c r="K1806">
        <v>-5.4778050759931099E-2</v>
      </c>
      <c r="L1806">
        <v>0.19815860550086489</v>
      </c>
    </row>
    <row r="1807" spans="1:12">
      <c r="A1807" t="s">
        <v>317</v>
      </c>
      <c r="B1807" t="s">
        <v>308</v>
      </c>
      <c r="C1807">
        <v>48197</v>
      </c>
      <c r="D1807" t="s">
        <v>135</v>
      </c>
      <c r="E1807">
        <v>340</v>
      </c>
      <c r="F1807" t="s">
        <v>75</v>
      </c>
      <c r="G1807" t="s">
        <v>81</v>
      </c>
      <c r="H1807">
        <v>109</v>
      </c>
      <c r="I1807">
        <v>1.0212300295793319E-2</v>
      </c>
      <c r="J1807">
        <v>5.1059306199511259E-3</v>
      </c>
      <c r="K1807">
        <v>-5.7852841293016377E-2</v>
      </c>
      <c r="L1807">
        <v>0.18439375807437591</v>
      </c>
    </row>
    <row r="1808" spans="1:12">
      <c r="A1808" t="s">
        <v>317</v>
      </c>
      <c r="B1808" t="s">
        <v>308</v>
      </c>
      <c r="C1808">
        <v>48197</v>
      </c>
      <c r="D1808" t="s">
        <v>135</v>
      </c>
      <c r="E1808">
        <v>340</v>
      </c>
      <c r="F1808" t="s">
        <v>75</v>
      </c>
      <c r="G1808" t="s">
        <v>82</v>
      </c>
      <c r="H1808">
        <v>185</v>
      </c>
      <c r="I1808">
        <v>5.7525967681972157E-2</v>
      </c>
      <c r="J1808">
        <v>7.192267760225619E-3</v>
      </c>
      <c r="K1808">
        <v>-8.3013447763855802E-2</v>
      </c>
      <c r="L1808">
        <v>0.38332626893600608</v>
      </c>
    </row>
    <row r="1809" spans="1:12">
      <c r="A1809" t="s">
        <v>317</v>
      </c>
      <c r="B1809" t="s">
        <v>308</v>
      </c>
      <c r="C1809">
        <v>48197</v>
      </c>
      <c r="D1809" t="s">
        <v>135</v>
      </c>
      <c r="E1809">
        <v>340</v>
      </c>
      <c r="F1809" t="s">
        <v>75</v>
      </c>
      <c r="G1809" t="s">
        <v>83</v>
      </c>
      <c r="H1809">
        <v>185</v>
      </c>
      <c r="I1809">
        <v>0.1082777740907179</v>
      </c>
      <c r="J1809">
        <v>9.1963558503542642E-3</v>
      </c>
      <c r="K1809">
        <v>-4.1181914087591927E-2</v>
      </c>
      <c r="L1809">
        <v>0.46070933615846421</v>
      </c>
    </row>
    <row r="1810" spans="1:12">
      <c r="A1810" t="s">
        <v>317</v>
      </c>
      <c r="B1810" t="s">
        <v>309</v>
      </c>
      <c r="C1810">
        <v>48199</v>
      </c>
      <c r="D1810" t="s">
        <v>135</v>
      </c>
      <c r="E1810">
        <v>340</v>
      </c>
      <c r="F1810" t="s">
        <v>75</v>
      </c>
      <c r="G1810" t="s">
        <v>76</v>
      </c>
      <c r="H1810">
        <v>554</v>
      </c>
      <c r="I1810">
        <v>0.72337904059903579</v>
      </c>
      <c r="J1810">
        <v>2.6238267121703299E-2</v>
      </c>
      <c r="K1810">
        <v>-5.2241848077100812E-2</v>
      </c>
      <c r="L1810">
        <v>2.7891469689735842</v>
      </c>
    </row>
    <row r="1811" spans="1:12">
      <c r="A1811" t="s">
        <v>317</v>
      </c>
      <c r="B1811" t="s">
        <v>309</v>
      </c>
      <c r="C1811">
        <v>48199</v>
      </c>
      <c r="D1811" t="s">
        <v>135</v>
      </c>
      <c r="E1811">
        <v>340</v>
      </c>
      <c r="F1811" t="s">
        <v>75</v>
      </c>
      <c r="G1811" t="s">
        <v>77</v>
      </c>
      <c r="H1811">
        <v>554</v>
      </c>
      <c r="I1811">
        <v>0.85332769903932792</v>
      </c>
      <c r="J1811">
        <v>1.7084029261004659E-2</v>
      </c>
      <c r="K1811">
        <v>3.2391176723249579E-2</v>
      </c>
      <c r="L1811">
        <v>2.1768095245184331</v>
      </c>
    </row>
    <row r="1812" spans="1:12">
      <c r="A1812" t="s">
        <v>317</v>
      </c>
      <c r="B1812" t="s">
        <v>309</v>
      </c>
      <c r="C1812">
        <v>48199</v>
      </c>
      <c r="D1812" t="s">
        <v>135</v>
      </c>
      <c r="E1812">
        <v>340</v>
      </c>
      <c r="F1812" t="s">
        <v>75</v>
      </c>
      <c r="G1812" t="s">
        <v>78</v>
      </c>
      <c r="H1812">
        <v>457</v>
      </c>
      <c r="I1812">
        <v>0.72985960585896348</v>
      </c>
      <c r="J1812">
        <v>1.483100381902662E-2</v>
      </c>
      <c r="K1812">
        <v>-3.3221651642571078E-2</v>
      </c>
      <c r="L1812">
        <v>1.7305967602410139</v>
      </c>
    </row>
    <row r="1813" spans="1:12">
      <c r="A1813" t="s">
        <v>317</v>
      </c>
      <c r="B1813" t="s">
        <v>309</v>
      </c>
      <c r="C1813">
        <v>48199</v>
      </c>
      <c r="D1813" t="s">
        <v>135</v>
      </c>
      <c r="E1813">
        <v>340</v>
      </c>
      <c r="F1813" t="s">
        <v>75</v>
      </c>
      <c r="G1813" t="s">
        <v>79</v>
      </c>
      <c r="H1813">
        <v>457</v>
      </c>
      <c r="I1813">
        <v>0.6548610059749429</v>
      </c>
      <c r="J1813">
        <v>1.768707233801459E-2</v>
      </c>
      <c r="K1813">
        <v>-5.8687003046617288E-2</v>
      </c>
      <c r="L1813">
        <v>2.2849724039296762</v>
      </c>
    </row>
    <row r="1814" spans="1:12">
      <c r="A1814" t="s">
        <v>317</v>
      </c>
      <c r="B1814" t="s">
        <v>309</v>
      </c>
      <c r="C1814">
        <v>48199</v>
      </c>
      <c r="D1814" t="s">
        <v>135</v>
      </c>
      <c r="E1814">
        <v>340</v>
      </c>
      <c r="F1814" t="s">
        <v>75</v>
      </c>
      <c r="G1814" t="s">
        <v>80</v>
      </c>
      <c r="H1814">
        <v>554</v>
      </c>
      <c r="I1814">
        <v>0.26881245148415411</v>
      </c>
      <c r="J1814">
        <v>1.211490093054114E-2</v>
      </c>
      <c r="K1814">
        <v>-4.5358663437034048E-2</v>
      </c>
      <c r="L1814">
        <v>1.603003998907726</v>
      </c>
    </row>
    <row r="1815" spans="1:12">
      <c r="A1815" t="s">
        <v>317</v>
      </c>
      <c r="B1815" t="s">
        <v>309</v>
      </c>
      <c r="C1815">
        <v>48199</v>
      </c>
      <c r="D1815" t="s">
        <v>135</v>
      </c>
      <c r="E1815">
        <v>340</v>
      </c>
      <c r="F1815" t="s">
        <v>75</v>
      </c>
      <c r="G1815" t="s">
        <v>81</v>
      </c>
      <c r="H1815">
        <v>554</v>
      </c>
      <c r="I1815">
        <v>0.28288970783069189</v>
      </c>
      <c r="J1815">
        <v>7.4521582423358523E-3</v>
      </c>
      <c r="K1815">
        <v>4.3312640497125889E-2</v>
      </c>
      <c r="L1815">
        <v>1.242499571596057</v>
      </c>
    </row>
    <row r="1816" spans="1:12">
      <c r="A1816" t="s">
        <v>317</v>
      </c>
      <c r="B1816" t="s">
        <v>309</v>
      </c>
      <c r="C1816">
        <v>48199</v>
      </c>
      <c r="D1816" t="s">
        <v>135</v>
      </c>
      <c r="E1816">
        <v>340</v>
      </c>
      <c r="F1816" t="s">
        <v>75</v>
      </c>
      <c r="G1816" t="s">
        <v>82</v>
      </c>
      <c r="H1816">
        <v>457</v>
      </c>
      <c r="I1816">
        <v>0.2811720679783441</v>
      </c>
      <c r="J1816">
        <v>6.0718446837588532E-3</v>
      </c>
      <c r="K1816">
        <v>-1.483358743173457E-2</v>
      </c>
      <c r="L1816">
        <v>0.62478310485063315</v>
      </c>
    </row>
    <row r="1817" spans="1:12">
      <c r="A1817" t="s">
        <v>317</v>
      </c>
      <c r="B1817" t="s">
        <v>309</v>
      </c>
      <c r="C1817">
        <v>48199</v>
      </c>
      <c r="D1817" t="s">
        <v>135</v>
      </c>
      <c r="E1817">
        <v>340</v>
      </c>
      <c r="F1817" t="s">
        <v>75</v>
      </c>
      <c r="G1817" t="s">
        <v>83</v>
      </c>
      <c r="H1817">
        <v>457</v>
      </c>
      <c r="I1817">
        <v>0.32263086562407522</v>
      </c>
      <c r="J1817">
        <v>9.8571173879128428E-3</v>
      </c>
      <c r="K1817">
        <v>-5.8687003046617288E-2</v>
      </c>
      <c r="L1817">
        <v>0.96192852929720973</v>
      </c>
    </row>
    <row r="1818" spans="1:12">
      <c r="A1818" t="s">
        <v>317</v>
      </c>
      <c r="B1818" t="s">
        <v>399</v>
      </c>
      <c r="C1818">
        <v>48201</v>
      </c>
      <c r="D1818" t="s">
        <v>135</v>
      </c>
      <c r="E1818">
        <v>340</v>
      </c>
      <c r="F1818" t="s">
        <v>75</v>
      </c>
      <c r="G1818" t="s">
        <v>76</v>
      </c>
      <c r="H1818">
        <v>119</v>
      </c>
      <c r="I1818">
        <v>1.741769811611219</v>
      </c>
      <c r="J1818">
        <v>3.332194636189735E-2</v>
      </c>
      <c r="K1818">
        <v>0.4110586467464919</v>
      </c>
      <c r="L1818">
        <v>2.7891469689735842</v>
      </c>
    </row>
    <row r="1819" spans="1:12">
      <c r="A1819" t="s">
        <v>317</v>
      </c>
      <c r="B1819" t="s">
        <v>399</v>
      </c>
      <c r="C1819">
        <v>48201</v>
      </c>
      <c r="D1819" t="s">
        <v>135</v>
      </c>
      <c r="E1819">
        <v>340</v>
      </c>
      <c r="F1819" t="s">
        <v>75</v>
      </c>
      <c r="G1819" t="s">
        <v>77</v>
      </c>
      <c r="H1819">
        <v>119</v>
      </c>
      <c r="I1819">
        <v>1.5113709014201699</v>
      </c>
      <c r="J1819">
        <v>2.4416804778977421E-2</v>
      </c>
      <c r="K1819">
        <v>0.36146907713575188</v>
      </c>
      <c r="L1819">
        <v>2.1768095245184331</v>
      </c>
    </row>
    <row r="1820" spans="1:12">
      <c r="A1820" t="s">
        <v>317</v>
      </c>
      <c r="B1820" t="s">
        <v>399</v>
      </c>
      <c r="C1820">
        <v>48201</v>
      </c>
      <c r="D1820" t="s">
        <v>135</v>
      </c>
      <c r="E1820">
        <v>340</v>
      </c>
      <c r="F1820" t="s">
        <v>75</v>
      </c>
      <c r="G1820" t="s">
        <v>78</v>
      </c>
      <c r="H1820">
        <v>154</v>
      </c>
      <c r="I1820">
        <v>0.99089098884725135</v>
      </c>
      <c r="J1820">
        <v>2.5665850828018321E-2</v>
      </c>
      <c r="K1820">
        <v>-9.1965967588810305E-4</v>
      </c>
      <c r="L1820">
        <v>1.7305967602410139</v>
      </c>
    </row>
    <row r="1821" spans="1:12">
      <c r="A1821" t="s">
        <v>317</v>
      </c>
      <c r="B1821" t="s">
        <v>399</v>
      </c>
      <c r="C1821">
        <v>48201</v>
      </c>
      <c r="D1821" t="s">
        <v>135</v>
      </c>
      <c r="E1821">
        <v>340</v>
      </c>
      <c r="F1821" t="s">
        <v>75</v>
      </c>
      <c r="G1821" t="s">
        <v>79</v>
      </c>
      <c r="H1821">
        <v>154</v>
      </c>
      <c r="I1821">
        <v>0.87262670333038939</v>
      </c>
      <c r="J1821">
        <v>3.4281192580850127E-2</v>
      </c>
      <c r="K1821">
        <v>-2.6987167649939149E-3</v>
      </c>
      <c r="L1821">
        <v>2.2849724039296762</v>
      </c>
    </row>
    <row r="1822" spans="1:12">
      <c r="A1822" t="s">
        <v>317</v>
      </c>
      <c r="B1822" t="s">
        <v>399</v>
      </c>
      <c r="C1822">
        <v>48201</v>
      </c>
      <c r="D1822" t="s">
        <v>135</v>
      </c>
      <c r="E1822">
        <v>340</v>
      </c>
      <c r="F1822" t="s">
        <v>75</v>
      </c>
      <c r="G1822" t="s">
        <v>80</v>
      </c>
      <c r="H1822">
        <v>119</v>
      </c>
      <c r="I1822">
        <v>0.68768089650826603</v>
      </c>
      <c r="J1822">
        <v>2.9467773059289229E-2</v>
      </c>
      <c r="K1822">
        <v>0.14152861696010241</v>
      </c>
      <c r="L1822">
        <v>1.603003998907726</v>
      </c>
    </row>
    <row r="1823" spans="1:12">
      <c r="A1823" t="s">
        <v>317</v>
      </c>
      <c r="B1823" t="s">
        <v>399</v>
      </c>
      <c r="C1823">
        <v>48201</v>
      </c>
      <c r="D1823" t="s">
        <v>135</v>
      </c>
      <c r="E1823">
        <v>340</v>
      </c>
      <c r="F1823" t="s">
        <v>75</v>
      </c>
      <c r="G1823" t="s">
        <v>81</v>
      </c>
      <c r="H1823">
        <v>119</v>
      </c>
      <c r="I1823">
        <v>0.51636994031885652</v>
      </c>
      <c r="J1823">
        <v>2.0525899097935361E-2</v>
      </c>
      <c r="K1823">
        <v>8.4688048524949336E-2</v>
      </c>
      <c r="L1823">
        <v>1.242499571596057</v>
      </c>
    </row>
    <row r="1824" spans="1:12">
      <c r="A1824" t="s">
        <v>317</v>
      </c>
      <c r="B1824" t="s">
        <v>399</v>
      </c>
      <c r="C1824">
        <v>48201</v>
      </c>
      <c r="D1824" t="s">
        <v>135</v>
      </c>
      <c r="E1824">
        <v>340</v>
      </c>
      <c r="F1824" t="s">
        <v>75</v>
      </c>
      <c r="G1824" t="s">
        <v>82</v>
      </c>
      <c r="H1824">
        <v>154</v>
      </c>
      <c r="I1824">
        <v>0.35391204197756032</v>
      </c>
      <c r="J1824">
        <v>1.0427290014402041E-2</v>
      </c>
      <c r="K1824">
        <v>-9.1965967588810305E-4</v>
      </c>
      <c r="L1824">
        <v>0.62478310485063315</v>
      </c>
    </row>
    <row r="1825" spans="1:12">
      <c r="A1825" t="s">
        <v>317</v>
      </c>
      <c r="B1825" t="s">
        <v>399</v>
      </c>
      <c r="C1825">
        <v>48201</v>
      </c>
      <c r="D1825" t="s">
        <v>135</v>
      </c>
      <c r="E1825">
        <v>340</v>
      </c>
      <c r="F1825" t="s">
        <v>75</v>
      </c>
      <c r="G1825" t="s">
        <v>83</v>
      </c>
      <c r="H1825">
        <v>154</v>
      </c>
      <c r="I1825">
        <v>0.51222685923947109</v>
      </c>
      <c r="J1825">
        <v>1.6899764801885729E-2</v>
      </c>
      <c r="K1825">
        <v>-2.6987167649939149E-3</v>
      </c>
      <c r="L1825">
        <v>0.96192852929720973</v>
      </c>
    </row>
    <row r="1826" spans="1:12">
      <c r="A1826" t="s">
        <v>317</v>
      </c>
      <c r="B1826" t="s">
        <v>268</v>
      </c>
      <c r="C1826">
        <v>48203</v>
      </c>
      <c r="D1826" t="s">
        <v>135</v>
      </c>
      <c r="E1826">
        <v>340</v>
      </c>
      <c r="F1826" t="s">
        <v>75</v>
      </c>
      <c r="G1826" t="s">
        <v>76</v>
      </c>
      <c r="H1826">
        <v>385</v>
      </c>
      <c r="I1826">
        <v>0.91001391946697396</v>
      </c>
      <c r="J1826">
        <v>2.6472917666060799E-2</v>
      </c>
      <c r="K1826">
        <v>-3.0638636008281771E-2</v>
      </c>
      <c r="L1826">
        <v>2.087745747220874</v>
      </c>
    </row>
    <row r="1827" spans="1:12">
      <c r="A1827" t="s">
        <v>317</v>
      </c>
      <c r="B1827" t="s">
        <v>268</v>
      </c>
      <c r="C1827">
        <v>48203</v>
      </c>
      <c r="D1827" t="s">
        <v>135</v>
      </c>
      <c r="E1827">
        <v>340</v>
      </c>
      <c r="F1827" t="s">
        <v>75</v>
      </c>
      <c r="G1827" t="s">
        <v>77</v>
      </c>
      <c r="H1827">
        <v>385</v>
      </c>
      <c r="I1827">
        <v>0.94631599599383132</v>
      </c>
      <c r="J1827">
        <v>1.524687456088834E-2</v>
      </c>
      <c r="K1827">
        <v>2.8825912307132839E-3</v>
      </c>
      <c r="L1827">
        <v>1.698715518721547</v>
      </c>
    </row>
    <row r="1828" spans="1:12">
      <c r="A1828" t="s">
        <v>317</v>
      </c>
      <c r="B1828" t="s">
        <v>268</v>
      </c>
      <c r="C1828">
        <v>48203</v>
      </c>
      <c r="D1828" t="s">
        <v>135</v>
      </c>
      <c r="E1828">
        <v>340</v>
      </c>
      <c r="F1828" t="s">
        <v>75</v>
      </c>
      <c r="G1828" t="s">
        <v>78</v>
      </c>
      <c r="H1828">
        <v>613</v>
      </c>
      <c r="I1828">
        <v>0.72984543187217421</v>
      </c>
      <c r="J1828">
        <v>1.336315119516474E-2</v>
      </c>
      <c r="K1828">
        <v>-0.11514536438751399</v>
      </c>
      <c r="L1828">
        <v>1.977532716254599</v>
      </c>
    </row>
    <row r="1829" spans="1:12">
      <c r="A1829" t="s">
        <v>317</v>
      </c>
      <c r="B1829" t="s">
        <v>268</v>
      </c>
      <c r="C1829">
        <v>48203</v>
      </c>
      <c r="D1829" t="s">
        <v>135</v>
      </c>
      <c r="E1829">
        <v>340</v>
      </c>
      <c r="F1829" t="s">
        <v>75</v>
      </c>
      <c r="G1829" t="s">
        <v>79</v>
      </c>
      <c r="H1829">
        <v>615</v>
      </c>
      <c r="I1829">
        <v>0.75965927340890593</v>
      </c>
      <c r="J1829">
        <v>1.9503353812222339E-2</v>
      </c>
      <c r="K1829">
        <v>-4.2538851409136609E-2</v>
      </c>
      <c r="L1829">
        <v>2.6598036713554079</v>
      </c>
    </row>
    <row r="1830" spans="1:12">
      <c r="A1830" t="s">
        <v>317</v>
      </c>
      <c r="B1830" t="s">
        <v>268</v>
      </c>
      <c r="C1830">
        <v>48203</v>
      </c>
      <c r="D1830" t="s">
        <v>135</v>
      </c>
      <c r="E1830">
        <v>340</v>
      </c>
      <c r="F1830" t="s">
        <v>75</v>
      </c>
      <c r="G1830" t="s">
        <v>80</v>
      </c>
      <c r="H1830">
        <v>385</v>
      </c>
      <c r="I1830">
        <v>0.4133720514728913</v>
      </c>
      <c r="J1830">
        <v>1.7253106778067299E-2</v>
      </c>
      <c r="K1830">
        <v>-4.2665271630145447E-2</v>
      </c>
      <c r="L1830">
        <v>1.39429762092215</v>
      </c>
    </row>
    <row r="1831" spans="1:12">
      <c r="A1831" t="s">
        <v>317</v>
      </c>
      <c r="B1831" t="s">
        <v>268</v>
      </c>
      <c r="C1831">
        <v>48203</v>
      </c>
      <c r="D1831" t="s">
        <v>135</v>
      </c>
      <c r="E1831">
        <v>340</v>
      </c>
      <c r="F1831" t="s">
        <v>75</v>
      </c>
      <c r="G1831" t="s">
        <v>81</v>
      </c>
      <c r="H1831">
        <v>385</v>
      </c>
      <c r="I1831">
        <v>0.37238257247131801</v>
      </c>
      <c r="J1831">
        <v>1.0835304703549519E-2</v>
      </c>
      <c r="K1831">
        <v>2.8825912307132839E-3</v>
      </c>
      <c r="L1831">
        <v>1.0199343617707239</v>
      </c>
    </row>
    <row r="1832" spans="1:12">
      <c r="A1832" t="s">
        <v>317</v>
      </c>
      <c r="B1832" t="s">
        <v>268</v>
      </c>
      <c r="C1832">
        <v>48203</v>
      </c>
      <c r="D1832" t="s">
        <v>135</v>
      </c>
      <c r="E1832">
        <v>340</v>
      </c>
      <c r="F1832" t="s">
        <v>75</v>
      </c>
      <c r="G1832" t="s">
        <v>82</v>
      </c>
      <c r="H1832">
        <v>613</v>
      </c>
      <c r="I1832">
        <v>0.36078593286063387</v>
      </c>
      <c r="J1832">
        <v>9.3951014914537122E-3</v>
      </c>
      <c r="K1832">
        <v>-5.5210562053024902E-2</v>
      </c>
      <c r="L1832">
        <v>1.4819196336965761</v>
      </c>
    </row>
    <row r="1833" spans="1:12">
      <c r="A1833" t="s">
        <v>317</v>
      </c>
      <c r="B1833" t="s">
        <v>268</v>
      </c>
      <c r="C1833">
        <v>48203</v>
      </c>
      <c r="D1833" t="s">
        <v>135</v>
      </c>
      <c r="E1833">
        <v>340</v>
      </c>
      <c r="F1833" t="s">
        <v>75</v>
      </c>
      <c r="G1833" t="s">
        <v>83</v>
      </c>
      <c r="H1833">
        <v>615</v>
      </c>
      <c r="I1833">
        <v>0.41519273917216548</v>
      </c>
      <c r="J1833">
        <v>1.230087848609515E-2</v>
      </c>
      <c r="K1833">
        <v>-4.2538851409136609E-2</v>
      </c>
      <c r="L1833">
        <v>1.925232112039841</v>
      </c>
    </row>
    <row r="1834" spans="1:12">
      <c r="A1834" t="s">
        <v>317</v>
      </c>
      <c r="B1834" t="s">
        <v>400</v>
      </c>
      <c r="C1834">
        <v>48205</v>
      </c>
      <c r="D1834" t="s">
        <v>135</v>
      </c>
      <c r="E1834">
        <v>340</v>
      </c>
      <c r="F1834" t="s">
        <v>75</v>
      </c>
      <c r="G1834" t="s">
        <v>76</v>
      </c>
      <c r="H1834">
        <v>78</v>
      </c>
      <c r="I1834">
        <v>0.35362870379515993</v>
      </c>
      <c r="J1834">
        <v>3.6108786868476968E-2</v>
      </c>
      <c r="K1834">
        <v>-2.6281287530570529E-2</v>
      </c>
      <c r="L1834">
        <v>1.072910184337081</v>
      </c>
    </row>
    <row r="1835" spans="1:12">
      <c r="A1835" t="s">
        <v>317</v>
      </c>
      <c r="B1835" t="s">
        <v>400</v>
      </c>
      <c r="C1835">
        <v>48205</v>
      </c>
      <c r="D1835" t="s">
        <v>135</v>
      </c>
      <c r="E1835">
        <v>340</v>
      </c>
      <c r="F1835" t="s">
        <v>75</v>
      </c>
      <c r="G1835" t="s">
        <v>77</v>
      </c>
      <c r="H1835">
        <v>78</v>
      </c>
      <c r="I1835">
        <v>0.35698093391945168</v>
      </c>
      <c r="J1835">
        <v>3.7221656820820452E-2</v>
      </c>
      <c r="K1835">
        <v>-0.2160462354977771</v>
      </c>
      <c r="L1835">
        <v>0.93577205630481353</v>
      </c>
    </row>
    <row r="1836" spans="1:12">
      <c r="A1836" t="s">
        <v>317</v>
      </c>
      <c r="B1836" t="s">
        <v>400</v>
      </c>
      <c r="C1836">
        <v>48205</v>
      </c>
      <c r="D1836" t="s">
        <v>135</v>
      </c>
      <c r="E1836">
        <v>340</v>
      </c>
      <c r="F1836" t="s">
        <v>75</v>
      </c>
      <c r="G1836" t="s">
        <v>78</v>
      </c>
      <c r="H1836">
        <v>113</v>
      </c>
      <c r="I1836">
        <v>0.12183736224350911</v>
      </c>
      <c r="J1836">
        <v>8.4741404807563911E-3</v>
      </c>
      <c r="K1836">
        <v>-1.6338398883181459E-2</v>
      </c>
      <c r="L1836">
        <v>0.43380619524738412</v>
      </c>
    </row>
    <row r="1837" spans="1:12">
      <c r="A1837" t="s">
        <v>317</v>
      </c>
      <c r="B1837" t="s">
        <v>400</v>
      </c>
      <c r="C1837">
        <v>48205</v>
      </c>
      <c r="D1837" t="s">
        <v>135</v>
      </c>
      <c r="E1837">
        <v>340</v>
      </c>
      <c r="F1837" t="s">
        <v>75</v>
      </c>
      <c r="G1837" t="s">
        <v>79</v>
      </c>
      <c r="H1837">
        <v>113</v>
      </c>
      <c r="I1837">
        <v>1.054790786300662E-2</v>
      </c>
      <c r="J1837">
        <v>6.9640164127799187E-3</v>
      </c>
      <c r="K1837">
        <v>-0.14913403580044721</v>
      </c>
      <c r="L1837">
        <v>0.44918394089806662</v>
      </c>
    </row>
    <row r="1838" spans="1:12">
      <c r="A1838" t="s">
        <v>317</v>
      </c>
      <c r="B1838" t="s">
        <v>400</v>
      </c>
      <c r="C1838">
        <v>48205</v>
      </c>
      <c r="D1838" t="s">
        <v>135</v>
      </c>
      <c r="E1838">
        <v>340</v>
      </c>
      <c r="F1838" t="s">
        <v>75</v>
      </c>
      <c r="G1838" t="s">
        <v>80</v>
      </c>
      <c r="H1838">
        <v>78</v>
      </c>
      <c r="I1838">
        <v>4.5831823429350098E-2</v>
      </c>
      <c r="J1838">
        <v>6.9913145489190424E-3</v>
      </c>
      <c r="K1838">
        <v>-2.6281287530570529E-2</v>
      </c>
      <c r="L1838">
        <v>0.23389154469227311</v>
      </c>
    </row>
    <row r="1839" spans="1:12">
      <c r="A1839" t="s">
        <v>317</v>
      </c>
      <c r="B1839" t="s">
        <v>400</v>
      </c>
      <c r="C1839">
        <v>48205</v>
      </c>
      <c r="D1839" t="s">
        <v>135</v>
      </c>
      <c r="E1839">
        <v>340</v>
      </c>
      <c r="F1839" t="s">
        <v>75</v>
      </c>
      <c r="G1839" t="s">
        <v>81</v>
      </c>
      <c r="H1839">
        <v>78</v>
      </c>
      <c r="I1839">
        <v>5.2368101780369103E-2</v>
      </c>
      <c r="J1839">
        <v>8.0649516268534206E-3</v>
      </c>
      <c r="K1839">
        <v>-0.1183092861236565</v>
      </c>
      <c r="L1839">
        <v>0.27733499279300311</v>
      </c>
    </row>
    <row r="1840" spans="1:12">
      <c r="A1840" t="s">
        <v>317</v>
      </c>
      <c r="B1840" t="s">
        <v>400</v>
      </c>
      <c r="C1840">
        <v>48205</v>
      </c>
      <c r="D1840" t="s">
        <v>135</v>
      </c>
      <c r="E1840">
        <v>340</v>
      </c>
      <c r="F1840" t="s">
        <v>75</v>
      </c>
      <c r="G1840" t="s">
        <v>82</v>
      </c>
      <c r="H1840">
        <v>113</v>
      </c>
      <c r="I1840">
        <v>8.6064866708835425E-2</v>
      </c>
      <c r="J1840">
        <v>5.9766044547354923E-3</v>
      </c>
      <c r="K1840">
        <v>-7.9741713038137554E-2</v>
      </c>
      <c r="L1840">
        <v>0.33483911804110322</v>
      </c>
    </row>
    <row r="1841" spans="1:12">
      <c r="A1841" t="s">
        <v>317</v>
      </c>
      <c r="B1841" t="s">
        <v>400</v>
      </c>
      <c r="C1841">
        <v>48205</v>
      </c>
      <c r="D1841" t="s">
        <v>135</v>
      </c>
      <c r="E1841">
        <v>340</v>
      </c>
      <c r="F1841" t="s">
        <v>75</v>
      </c>
      <c r="G1841" t="s">
        <v>83</v>
      </c>
      <c r="H1841">
        <v>113</v>
      </c>
      <c r="I1841">
        <v>2.105788167023381E-2</v>
      </c>
      <c r="J1841">
        <v>7.0894925054289784E-3</v>
      </c>
      <c r="K1841">
        <v>-0.1723907664319097</v>
      </c>
      <c r="L1841">
        <v>0.44918394089806662</v>
      </c>
    </row>
    <row r="1842" spans="1:12">
      <c r="A1842" t="s">
        <v>317</v>
      </c>
      <c r="B1842" t="s">
        <v>297</v>
      </c>
      <c r="C1842">
        <v>48207</v>
      </c>
      <c r="D1842" t="s">
        <v>135</v>
      </c>
      <c r="E1842">
        <v>340</v>
      </c>
      <c r="F1842" t="s">
        <v>75</v>
      </c>
      <c r="G1842" t="s">
        <v>76</v>
      </c>
      <c r="H1842">
        <v>119</v>
      </c>
      <c r="I1842">
        <v>0.31686088730395973</v>
      </c>
      <c r="J1842">
        <v>3.5714552787336019E-2</v>
      </c>
      <c r="K1842">
        <v>-4.4614530259078869E-2</v>
      </c>
      <c r="L1842">
        <v>1.383974277523371</v>
      </c>
    </row>
    <row r="1843" spans="1:12">
      <c r="A1843" t="s">
        <v>317</v>
      </c>
      <c r="B1843" t="s">
        <v>297</v>
      </c>
      <c r="C1843">
        <v>48207</v>
      </c>
      <c r="D1843" t="s">
        <v>135</v>
      </c>
      <c r="E1843">
        <v>340</v>
      </c>
      <c r="F1843" t="s">
        <v>75</v>
      </c>
      <c r="G1843" t="s">
        <v>77</v>
      </c>
      <c r="H1843">
        <v>119</v>
      </c>
      <c r="I1843">
        <v>0.2245876222305509</v>
      </c>
      <c r="J1843">
        <v>3.5775102339881043E-2</v>
      </c>
      <c r="K1843">
        <v>-0.21077141423709539</v>
      </c>
      <c r="L1843">
        <v>1.0906713579723819</v>
      </c>
    </row>
    <row r="1844" spans="1:12">
      <c r="A1844" t="s">
        <v>317</v>
      </c>
      <c r="B1844" t="s">
        <v>297</v>
      </c>
      <c r="C1844">
        <v>48207</v>
      </c>
      <c r="D1844" t="s">
        <v>135</v>
      </c>
      <c r="E1844">
        <v>340</v>
      </c>
      <c r="F1844" t="s">
        <v>75</v>
      </c>
      <c r="G1844" t="s">
        <v>78</v>
      </c>
      <c r="H1844">
        <v>249</v>
      </c>
      <c r="I1844">
        <v>-2.2127411481327609E-2</v>
      </c>
      <c r="J1844">
        <v>8.1311417866348334E-3</v>
      </c>
      <c r="K1844">
        <v>-0.22377169437624159</v>
      </c>
      <c r="L1844">
        <v>0.58173764917022452</v>
      </c>
    </row>
    <row r="1845" spans="1:12">
      <c r="A1845" t="s">
        <v>317</v>
      </c>
      <c r="B1845" t="s">
        <v>297</v>
      </c>
      <c r="C1845">
        <v>48207</v>
      </c>
      <c r="D1845" t="s">
        <v>135</v>
      </c>
      <c r="E1845">
        <v>340</v>
      </c>
      <c r="F1845" t="s">
        <v>75</v>
      </c>
      <c r="G1845" t="s">
        <v>79</v>
      </c>
      <c r="H1845">
        <v>249</v>
      </c>
      <c r="I1845">
        <v>6.4541729076467644E-2</v>
      </c>
      <c r="J1845">
        <v>8.1499984039792809E-3</v>
      </c>
      <c r="K1845">
        <v>-0.1191342623638621</v>
      </c>
      <c r="L1845">
        <v>0.71755063287663601</v>
      </c>
    </row>
    <row r="1846" spans="1:12">
      <c r="A1846" t="s">
        <v>317</v>
      </c>
      <c r="B1846" t="s">
        <v>297</v>
      </c>
      <c r="C1846">
        <v>48207</v>
      </c>
      <c r="D1846" t="s">
        <v>135</v>
      </c>
      <c r="E1846">
        <v>340</v>
      </c>
      <c r="F1846" t="s">
        <v>75</v>
      </c>
      <c r="G1846" t="s">
        <v>80</v>
      </c>
      <c r="H1846">
        <v>119</v>
      </c>
      <c r="I1846">
        <v>3.5211317222191743E-2</v>
      </c>
      <c r="J1846">
        <v>5.7441320190564074E-3</v>
      </c>
      <c r="K1846">
        <v>-4.0262662609087799E-2</v>
      </c>
      <c r="L1846">
        <v>0.23999643574864671</v>
      </c>
    </row>
    <row r="1847" spans="1:12">
      <c r="A1847" t="s">
        <v>317</v>
      </c>
      <c r="B1847" t="s">
        <v>297</v>
      </c>
      <c r="C1847">
        <v>48207</v>
      </c>
      <c r="D1847" t="s">
        <v>135</v>
      </c>
      <c r="E1847">
        <v>340</v>
      </c>
      <c r="F1847" t="s">
        <v>75</v>
      </c>
      <c r="G1847" t="s">
        <v>81</v>
      </c>
      <c r="H1847">
        <v>119</v>
      </c>
      <c r="I1847">
        <v>-1.48782831910003E-2</v>
      </c>
      <c r="J1847">
        <v>3.9178074483272362E-3</v>
      </c>
      <c r="K1847">
        <v>-0.1030122639781391</v>
      </c>
      <c r="L1847">
        <v>0.13363134629219531</v>
      </c>
    </row>
    <row r="1848" spans="1:12">
      <c r="A1848" t="s">
        <v>317</v>
      </c>
      <c r="B1848" t="s">
        <v>297</v>
      </c>
      <c r="C1848">
        <v>48207</v>
      </c>
      <c r="D1848" t="s">
        <v>135</v>
      </c>
      <c r="E1848">
        <v>340</v>
      </c>
      <c r="F1848" t="s">
        <v>75</v>
      </c>
      <c r="G1848" t="s">
        <v>82</v>
      </c>
      <c r="H1848">
        <v>249</v>
      </c>
      <c r="I1848">
        <v>-9.8844907932444971E-3</v>
      </c>
      <c r="J1848">
        <v>3.463254014645058E-3</v>
      </c>
      <c r="K1848">
        <v>-0.1196452221782394</v>
      </c>
      <c r="L1848">
        <v>0.31012911297722701</v>
      </c>
    </row>
    <row r="1849" spans="1:12">
      <c r="A1849" t="s">
        <v>317</v>
      </c>
      <c r="B1849" t="s">
        <v>297</v>
      </c>
      <c r="C1849">
        <v>48207</v>
      </c>
      <c r="D1849" t="s">
        <v>135</v>
      </c>
      <c r="E1849">
        <v>340</v>
      </c>
      <c r="F1849" t="s">
        <v>75</v>
      </c>
      <c r="G1849" t="s">
        <v>83</v>
      </c>
      <c r="H1849">
        <v>249</v>
      </c>
      <c r="I1849">
        <v>3.001338191334884E-2</v>
      </c>
      <c r="J1849">
        <v>4.3860796671687952E-3</v>
      </c>
      <c r="K1849">
        <v>-0.1191342623638621</v>
      </c>
      <c r="L1849">
        <v>0.44895980509346722</v>
      </c>
    </row>
    <row r="1850" spans="1:12">
      <c r="A1850" t="s">
        <v>317</v>
      </c>
      <c r="B1850" t="s">
        <v>401</v>
      </c>
      <c r="C1850">
        <v>48209</v>
      </c>
      <c r="D1850" t="s">
        <v>135</v>
      </c>
      <c r="E1850">
        <v>340</v>
      </c>
      <c r="F1850" t="s">
        <v>75</v>
      </c>
      <c r="G1850" t="s">
        <v>76</v>
      </c>
      <c r="H1850">
        <v>249</v>
      </c>
      <c r="I1850">
        <v>1.27881908605408</v>
      </c>
      <c r="J1850">
        <v>3.2553311382010001E-2</v>
      </c>
      <c r="K1850">
        <v>-8.7481138747138535E-3</v>
      </c>
      <c r="L1850">
        <v>2.7032730267981671</v>
      </c>
    </row>
    <row r="1851" spans="1:12">
      <c r="A1851" t="s">
        <v>317</v>
      </c>
      <c r="B1851" t="s">
        <v>401</v>
      </c>
      <c r="C1851">
        <v>48209</v>
      </c>
      <c r="D1851" t="s">
        <v>135</v>
      </c>
      <c r="E1851">
        <v>340</v>
      </c>
      <c r="F1851" t="s">
        <v>75</v>
      </c>
      <c r="G1851" t="s">
        <v>77</v>
      </c>
      <c r="H1851">
        <v>249</v>
      </c>
      <c r="I1851">
        <v>1.169898476163429</v>
      </c>
      <c r="J1851">
        <v>3.053078061451265E-2</v>
      </c>
      <c r="K1851">
        <v>-0.15104992406239981</v>
      </c>
      <c r="L1851">
        <v>2.3249132787640092</v>
      </c>
    </row>
    <row r="1852" spans="1:12">
      <c r="A1852" t="s">
        <v>317</v>
      </c>
      <c r="B1852" t="s">
        <v>401</v>
      </c>
      <c r="C1852">
        <v>48209</v>
      </c>
      <c r="D1852" t="s">
        <v>135</v>
      </c>
      <c r="E1852">
        <v>340</v>
      </c>
      <c r="F1852" t="s">
        <v>75</v>
      </c>
      <c r="G1852" t="s">
        <v>78</v>
      </c>
      <c r="H1852">
        <v>334</v>
      </c>
      <c r="I1852">
        <v>0.66785679232017625</v>
      </c>
      <c r="J1852">
        <v>2.053531383695013E-2</v>
      </c>
      <c r="K1852">
        <v>-0.15327125475478409</v>
      </c>
      <c r="L1852">
        <v>1.455419850139384</v>
      </c>
    </row>
    <row r="1853" spans="1:12">
      <c r="A1853" t="s">
        <v>317</v>
      </c>
      <c r="B1853" t="s">
        <v>401</v>
      </c>
      <c r="C1853">
        <v>48209</v>
      </c>
      <c r="D1853" t="s">
        <v>135</v>
      </c>
      <c r="E1853">
        <v>340</v>
      </c>
      <c r="F1853" t="s">
        <v>75</v>
      </c>
      <c r="G1853" t="s">
        <v>79</v>
      </c>
      <c r="H1853">
        <v>334</v>
      </c>
      <c r="I1853">
        <v>0.46887522773334728</v>
      </c>
      <c r="J1853">
        <v>1.592137758614149E-2</v>
      </c>
      <c r="K1853">
        <v>-8.7889109084368297E-2</v>
      </c>
      <c r="L1853">
        <v>1.5120864356328581</v>
      </c>
    </row>
    <row r="1854" spans="1:12">
      <c r="A1854" t="s">
        <v>317</v>
      </c>
      <c r="B1854" t="s">
        <v>401</v>
      </c>
      <c r="C1854">
        <v>48209</v>
      </c>
      <c r="D1854" t="s">
        <v>135</v>
      </c>
      <c r="E1854">
        <v>340</v>
      </c>
      <c r="F1854" t="s">
        <v>75</v>
      </c>
      <c r="G1854" t="s">
        <v>80</v>
      </c>
      <c r="H1854">
        <v>249</v>
      </c>
      <c r="I1854">
        <v>0.26349523711259548</v>
      </c>
      <c r="J1854">
        <v>1.0320498946984131E-2</v>
      </c>
      <c r="K1854">
        <v>-8.7481138747138535E-3</v>
      </c>
      <c r="L1854">
        <v>0.78599237608333916</v>
      </c>
    </row>
    <row r="1855" spans="1:12">
      <c r="A1855" t="s">
        <v>317</v>
      </c>
      <c r="B1855" t="s">
        <v>401</v>
      </c>
      <c r="C1855">
        <v>48209</v>
      </c>
      <c r="D1855" t="s">
        <v>135</v>
      </c>
      <c r="E1855">
        <v>340</v>
      </c>
      <c r="F1855" t="s">
        <v>75</v>
      </c>
      <c r="G1855" t="s">
        <v>81</v>
      </c>
      <c r="H1855">
        <v>249</v>
      </c>
      <c r="I1855">
        <v>0.21365359452212121</v>
      </c>
      <c r="J1855">
        <v>8.4735077284033167E-3</v>
      </c>
      <c r="K1855">
        <v>-5.9019618741999222E-2</v>
      </c>
      <c r="L1855">
        <v>0.62933129676180433</v>
      </c>
    </row>
    <row r="1856" spans="1:12">
      <c r="A1856" t="s">
        <v>317</v>
      </c>
      <c r="B1856" t="s">
        <v>401</v>
      </c>
      <c r="C1856">
        <v>48209</v>
      </c>
      <c r="D1856" t="s">
        <v>135</v>
      </c>
      <c r="E1856">
        <v>340</v>
      </c>
      <c r="F1856" t="s">
        <v>75</v>
      </c>
      <c r="G1856" t="s">
        <v>82</v>
      </c>
      <c r="H1856">
        <v>334</v>
      </c>
      <c r="I1856">
        <v>0.25993389541477863</v>
      </c>
      <c r="J1856">
        <v>9.7576215893254332E-3</v>
      </c>
      <c r="K1856">
        <v>-6.4556363199707867E-2</v>
      </c>
      <c r="L1856">
        <v>1.0646078605459699</v>
      </c>
    </row>
    <row r="1857" spans="1:12">
      <c r="A1857" t="s">
        <v>317</v>
      </c>
      <c r="B1857" t="s">
        <v>401</v>
      </c>
      <c r="C1857">
        <v>48209</v>
      </c>
      <c r="D1857" t="s">
        <v>135</v>
      </c>
      <c r="E1857">
        <v>340</v>
      </c>
      <c r="F1857" t="s">
        <v>75</v>
      </c>
      <c r="G1857" t="s">
        <v>83</v>
      </c>
      <c r="H1857">
        <v>334</v>
      </c>
      <c r="I1857">
        <v>0.34252192720732172</v>
      </c>
      <c r="J1857">
        <v>1.2296224754550431E-2</v>
      </c>
      <c r="K1857">
        <v>-8.7889109084368297E-2</v>
      </c>
      <c r="L1857">
        <v>0.98309426460041371</v>
      </c>
    </row>
    <row r="1858" spans="1:12">
      <c r="A1858" t="s">
        <v>317</v>
      </c>
      <c r="B1858" t="s">
        <v>402</v>
      </c>
      <c r="C1858">
        <v>48211</v>
      </c>
      <c r="D1858" t="s">
        <v>135</v>
      </c>
      <c r="E1858">
        <v>340</v>
      </c>
      <c r="F1858" t="s">
        <v>75</v>
      </c>
      <c r="G1858" t="s">
        <v>76</v>
      </c>
      <c r="H1858">
        <v>1435</v>
      </c>
      <c r="I1858">
        <v>0.47515323406453491</v>
      </c>
      <c r="J1858">
        <v>9.4865223996307459E-3</v>
      </c>
      <c r="K1858">
        <v>-0.1902425041602343</v>
      </c>
      <c r="L1858">
        <v>1.8254571900160479</v>
      </c>
    </row>
    <row r="1859" spans="1:12">
      <c r="A1859" t="s">
        <v>317</v>
      </c>
      <c r="B1859" t="s">
        <v>402</v>
      </c>
      <c r="C1859">
        <v>48211</v>
      </c>
      <c r="D1859" t="s">
        <v>135</v>
      </c>
      <c r="E1859">
        <v>340</v>
      </c>
      <c r="F1859" t="s">
        <v>75</v>
      </c>
      <c r="G1859" t="s">
        <v>77</v>
      </c>
      <c r="H1859">
        <v>1435</v>
      </c>
      <c r="I1859">
        <v>0.43637431503937918</v>
      </c>
      <c r="J1859">
        <v>8.7798990194098651E-3</v>
      </c>
      <c r="K1859">
        <v>-0.38717878834324748</v>
      </c>
      <c r="L1859">
        <v>1.363077476333431</v>
      </c>
    </row>
    <row r="1860" spans="1:12">
      <c r="A1860" t="s">
        <v>317</v>
      </c>
      <c r="B1860" t="s">
        <v>402</v>
      </c>
      <c r="C1860">
        <v>48211</v>
      </c>
      <c r="D1860" t="s">
        <v>135</v>
      </c>
      <c r="E1860">
        <v>340</v>
      </c>
      <c r="F1860" t="s">
        <v>75</v>
      </c>
      <c r="G1860" t="s">
        <v>78</v>
      </c>
      <c r="H1860">
        <v>65</v>
      </c>
      <c r="I1860">
        <v>0.12243153974099109</v>
      </c>
      <c r="J1860">
        <v>1.5734975574860009E-2</v>
      </c>
      <c r="K1860">
        <v>-6.3530345150548839E-2</v>
      </c>
      <c r="L1860">
        <v>0.62347548447041168</v>
      </c>
    </row>
    <row r="1861" spans="1:12">
      <c r="A1861" t="s">
        <v>317</v>
      </c>
      <c r="B1861" t="s">
        <v>402</v>
      </c>
      <c r="C1861">
        <v>48211</v>
      </c>
      <c r="D1861" t="s">
        <v>135</v>
      </c>
      <c r="E1861">
        <v>340</v>
      </c>
      <c r="F1861" t="s">
        <v>75</v>
      </c>
      <c r="G1861" t="s">
        <v>79</v>
      </c>
      <c r="H1861">
        <v>65</v>
      </c>
      <c r="I1861">
        <v>4.9875407317141178E-2</v>
      </c>
      <c r="J1861">
        <v>1.2698059057347369E-2</v>
      </c>
      <c r="K1861">
        <v>-9.1682119927371103E-2</v>
      </c>
      <c r="L1861">
        <v>0.44304035283326448</v>
      </c>
    </row>
    <row r="1862" spans="1:12">
      <c r="A1862" t="s">
        <v>317</v>
      </c>
      <c r="B1862" t="s">
        <v>402</v>
      </c>
      <c r="C1862">
        <v>48211</v>
      </c>
      <c r="D1862" t="s">
        <v>135</v>
      </c>
      <c r="E1862">
        <v>340</v>
      </c>
      <c r="F1862" t="s">
        <v>75</v>
      </c>
      <c r="G1862" t="s">
        <v>80</v>
      </c>
      <c r="H1862">
        <v>1435</v>
      </c>
      <c r="I1862">
        <v>0.108802020101159</v>
      </c>
      <c r="J1862">
        <v>3.4406358838950019E-3</v>
      </c>
      <c r="K1862">
        <v>-0.19054771270986559</v>
      </c>
      <c r="L1862">
        <v>0.71108499169660166</v>
      </c>
    </row>
    <row r="1863" spans="1:12">
      <c r="A1863" t="s">
        <v>317</v>
      </c>
      <c r="B1863" t="s">
        <v>402</v>
      </c>
      <c r="C1863">
        <v>48211</v>
      </c>
      <c r="D1863" t="s">
        <v>135</v>
      </c>
      <c r="E1863">
        <v>340</v>
      </c>
      <c r="F1863" t="s">
        <v>75</v>
      </c>
      <c r="G1863" t="s">
        <v>81</v>
      </c>
      <c r="H1863">
        <v>1435</v>
      </c>
      <c r="I1863">
        <v>9.7871065420842562E-2</v>
      </c>
      <c r="J1863">
        <v>3.3834058844481661E-3</v>
      </c>
      <c r="K1863">
        <v>-0.20388551559696089</v>
      </c>
      <c r="L1863">
        <v>0.62795727324088857</v>
      </c>
    </row>
    <row r="1864" spans="1:12">
      <c r="A1864" t="s">
        <v>317</v>
      </c>
      <c r="B1864" t="s">
        <v>402</v>
      </c>
      <c r="C1864">
        <v>48211</v>
      </c>
      <c r="D1864" t="s">
        <v>135</v>
      </c>
      <c r="E1864">
        <v>340</v>
      </c>
      <c r="F1864" t="s">
        <v>75</v>
      </c>
      <c r="G1864" t="s">
        <v>82</v>
      </c>
      <c r="H1864">
        <v>65</v>
      </c>
      <c r="I1864">
        <v>9.1516062596542297E-2</v>
      </c>
      <c r="J1864">
        <v>1.1673584017895569E-2</v>
      </c>
      <c r="K1864">
        <v>-2.210507944905829E-2</v>
      </c>
      <c r="L1864">
        <v>0.54645244960283224</v>
      </c>
    </row>
    <row r="1865" spans="1:12">
      <c r="A1865" t="s">
        <v>317</v>
      </c>
      <c r="B1865" t="s">
        <v>402</v>
      </c>
      <c r="C1865">
        <v>48211</v>
      </c>
      <c r="D1865" t="s">
        <v>135</v>
      </c>
      <c r="E1865">
        <v>340</v>
      </c>
      <c r="F1865" t="s">
        <v>75</v>
      </c>
      <c r="G1865" t="s">
        <v>83</v>
      </c>
      <c r="H1865">
        <v>65</v>
      </c>
      <c r="I1865">
        <v>6.2178928576574581E-2</v>
      </c>
      <c r="J1865">
        <v>1.3308795563010119E-2</v>
      </c>
      <c r="K1865">
        <v>-9.1682119927371103E-2</v>
      </c>
      <c r="L1865">
        <v>0.48063975003578752</v>
      </c>
    </row>
    <row r="1866" spans="1:12">
      <c r="A1866" t="s">
        <v>317</v>
      </c>
      <c r="B1866" t="s">
        <v>284</v>
      </c>
      <c r="C1866">
        <v>48213</v>
      </c>
      <c r="D1866" t="s">
        <v>135</v>
      </c>
      <c r="E1866">
        <v>340</v>
      </c>
      <c r="F1866" t="s">
        <v>75</v>
      </c>
      <c r="G1866" t="s">
        <v>76</v>
      </c>
      <c r="H1866">
        <v>385</v>
      </c>
      <c r="I1866">
        <v>0.91001391946697396</v>
      </c>
      <c r="J1866">
        <v>2.6472917666060799E-2</v>
      </c>
      <c r="K1866">
        <v>-3.0638636008281771E-2</v>
      </c>
      <c r="L1866">
        <v>2.087745747220874</v>
      </c>
    </row>
    <row r="1867" spans="1:12">
      <c r="A1867" t="s">
        <v>317</v>
      </c>
      <c r="B1867" t="s">
        <v>284</v>
      </c>
      <c r="C1867">
        <v>48213</v>
      </c>
      <c r="D1867" t="s">
        <v>135</v>
      </c>
      <c r="E1867">
        <v>340</v>
      </c>
      <c r="F1867" t="s">
        <v>75</v>
      </c>
      <c r="G1867" t="s">
        <v>77</v>
      </c>
      <c r="H1867">
        <v>385</v>
      </c>
      <c r="I1867">
        <v>0.94631599599383132</v>
      </c>
      <c r="J1867">
        <v>1.524687456088834E-2</v>
      </c>
      <c r="K1867">
        <v>2.8825912307132839E-3</v>
      </c>
      <c r="L1867">
        <v>1.698715518721547</v>
      </c>
    </row>
    <row r="1868" spans="1:12">
      <c r="A1868" t="s">
        <v>317</v>
      </c>
      <c r="B1868" t="s">
        <v>284</v>
      </c>
      <c r="C1868">
        <v>48213</v>
      </c>
      <c r="D1868" t="s">
        <v>135</v>
      </c>
      <c r="E1868">
        <v>340</v>
      </c>
      <c r="F1868" t="s">
        <v>75</v>
      </c>
      <c r="G1868" t="s">
        <v>78</v>
      </c>
      <c r="H1868">
        <v>613</v>
      </c>
      <c r="I1868">
        <v>0.72984543187217421</v>
      </c>
      <c r="J1868">
        <v>1.336315119516474E-2</v>
      </c>
      <c r="K1868">
        <v>-0.11514536438751399</v>
      </c>
      <c r="L1868">
        <v>1.977532716254599</v>
      </c>
    </row>
    <row r="1869" spans="1:12">
      <c r="A1869" t="s">
        <v>317</v>
      </c>
      <c r="B1869" t="s">
        <v>284</v>
      </c>
      <c r="C1869">
        <v>48213</v>
      </c>
      <c r="D1869" t="s">
        <v>135</v>
      </c>
      <c r="E1869">
        <v>340</v>
      </c>
      <c r="F1869" t="s">
        <v>75</v>
      </c>
      <c r="G1869" t="s">
        <v>79</v>
      </c>
      <c r="H1869">
        <v>615</v>
      </c>
      <c r="I1869">
        <v>0.75965927340890593</v>
      </c>
      <c r="J1869">
        <v>1.9503353812222339E-2</v>
      </c>
      <c r="K1869">
        <v>-4.2538851409136609E-2</v>
      </c>
      <c r="L1869">
        <v>2.6598036713554079</v>
      </c>
    </row>
    <row r="1870" spans="1:12">
      <c r="A1870" t="s">
        <v>317</v>
      </c>
      <c r="B1870" t="s">
        <v>284</v>
      </c>
      <c r="C1870">
        <v>48213</v>
      </c>
      <c r="D1870" t="s">
        <v>135</v>
      </c>
      <c r="E1870">
        <v>340</v>
      </c>
      <c r="F1870" t="s">
        <v>75</v>
      </c>
      <c r="G1870" t="s">
        <v>80</v>
      </c>
      <c r="H1870">
        <v>385</v>
      </c>
      <c r="I1870">
        <v>0.4133720514728913</v>
      </c>
      <c r="J1870">
        <v>1.7253106778067299E-2</v>
      </c>
      <c r="K1870">
        <v>-4.2665271630145447E-2</v>
      </c>
      <c r="L1870">
        <v>1.39429762092215</v>
      </c>
    </row>
    <row r="1871" spans="1:12">
      <c r="A1871" t="s">
        <v>317</v>
      </c>
      <c r="B1871" t="s">
        <v>284</v>
      </c>
      <c r="C1871">
        <v>48213</v>
      </c>
      <c r="D1871" t="s">
        <v>135</v>
      </c>
      <c r="E1871">
        <v>340</v>
      </c>
      <c r="F1871" t="s">
        <v>75</v>
      </c>
      <c r="G1871" t="s">
        <v>81</v>
      </c>
      <c r="H1871">
        <v>385</v>
      </c>
      <c r="I1871">
        <v>0.37238257247131801</v>
      </c>
      <c r="J1871">
        <v>1.0835304703549519E-2</v>
      </c>
      <c r="K1871">
        <v>2.8825912307132839E-3</v>
      </c>
      <c r="L1871">
        <v>1.0199343617707239</v>
      </c>
    </row>
    <row r="1872" spans="1:12">
      <c r="A1872" t="s">
        <v>317</v>
      </c>
      <c r="B1872" t="s">
        <v>284</v>
      </c>
      <c r="C1872">
        <v>48213</v>
      </c>
      <c r="D1872" t="s">
        <v>135</v>
      </c>
      <c r="E1872">
        <v>340</v>
      </c>
      <c r="F1872" t="s">
        <v>75</v>
      </c>
      <c r="G1872" t="s">
        <v>82</v>
      </c>
      <c r="H1872">
        <v>613</v>
      </c>
      <c r="I1872">
        <v>0.36078593286063387</v>
      </c>
      <c r="J1872">
        <v>9.3951014914537122E-3</v>
      </c>
      <c r="K1872">
        <v>-5.5210562053024902E-2</v>
      </c>
      <c r="L1872">
        <v>1.4819196336965761</v>
      </c>
    </row>
    <row r="1873" spans="1:12">
      <c r="A1873" t="s">
        <v>317</v>
      </c>
      <c r="B1873" t="s">
        <v>284</v>
      </c>
      <c r="C1873">
        <v>48213</v>
      </c>
      <c r="D1873" t="s">
        <v>135</v>
      </c>
      <c r="E1873">
        <v>340</v>
      </c>
      <c r="F1873" t="s">
        <v>75</v>
      </c>
      <c r="G1873" t="s">
        <v>83</v>
      </c>
      <c r="H1873">
        <v>615</v>
      </c>
      <c r="I1873">
        <v>0.41519273917216548</v>
      </c>
      <c r="J1873">
        <v>1.230087848609515E-2</v>
      </c>
      <c r="K1873">
        <v>-4.2538851409136609E-2</v>
      </c>
      <c r="L1873">
        <v>1.925232112039841</v>
      </c>
    </row>
    <row r="1874" spans="1:12">
      <c r="A1874" t="s">
        <v>317</v>
      </c>
      <c r="B1874" t="s">
        <v>293</v>
      </c>
      <c r="C1874">
        <v>48215</v>
      </c>
      <c r="D1874" t="s">
        <v>135</v>
      </c>
      <c r="E1874">
        <v>340</v>
      </c>
      <c r="F1874" t="s">
        <v>75</v>
      </c>
      <c r="G1874" t="s">
        <v>76</v>
      </c>
      <c r="H1874">
        <v>119</v>
      </c>
      <c r="I1874">
        <v>1.5330172319864599</v>
      </c>
      <c r="J1874">
        <v>3.1013203767059419E-2</v>
      </c>
      <c r="K1874">
        <v>0.36807417465512382</v>
      </c>
      <c r="L1874">
        <v>2.7032730267981671</v>
      </c>
    </row>
    <row r="1875" spans="1:12">
      <c r="A1875" t="s">
        <v>317</v>
      </c>
      <c r="B1875" t="s">
        <v>293</v>
      </c>
      <c r="C1875">
        <v>48215</v>
      </c>
      <c r="D1875" t="s">
        <v>135</v>
      </c>
      <c r="E1875">
        <v>340</v>
      </c>
      <c r="F1875" t="s">
        <v>75</v>
      </c>
      <c r="G1875" t="s">
        <v>77</v>
      </c>
      <c r="H1875">
        <v>119</v>
      </c>
      <c r="I1875">
        <v>1.4756138351878989</v>
      </c>
      <c r="J1875">
        <v>2.6801949611564738E-2</v>
      </c>
      <c r="K1875">
        <v>0.45304339552620843</v>
      </c>
      <c r="L1875">
        <v>2.3249132787640092</v>
      </c>
    </row>
    <row r="1876" spans="1:12">
      <c r="A1876" t="s">
        <v>317</v>
      </c>
      <c r="B1876" t="s">
        <v>293</v>
      </c>
      <c r="C1876">
        <v>48215</v>
      </c>
      <c r="D1876" t="s">
        <v>135</v>
      </c>
      <c r="E1876">
        <v>340</v>
      </c>
      <c r="F1876" t="s">
        <v>75</v>
      </c>
      <c r="G1876" t="s">
        <v>78</v>
      </c>
      <c r="H1876">
        <v>119</v>
      </c>
      <c r="I1876">
        <v>0.9172688706497315</v>
      </c>
      <c r="J1876">
        <v>1.911516364056999E-2</v>
      </c>
      <c r="K1876">
        <v>0.34887330246992632</v>
      </c>
      <c r="L1876">
        <v>1.455419850139384</v>
      </c>
    </row>
    <row r="1877" spans="1:12">
      <c r="A1877" t="s">
        <v>317</v>
      </c>
      <c r="B1877" t="s">
        <v>293</v>
      </c>
      <c r="C1877">
        <v>48215</v>
      </c>
      <c r="D1877" t="s">
        <v>135</v>
      </c>
      <c r="E1877">
        <v>340</v>
      </c>
      <c r="F1877" t="s">
        <v>75</v>
      </c>
      <c r="G1877" t="s">
        <v>79</v>
      </c>
      <c r="H1877">
        <v>119</v>
      </c>
      <c r="I1877">
        <v>0.65494070958733697</v>
      </c>
      <c r="J1877">
        <v>2.3044225336615241E-2</v>
      </c>
      <c r="K1877">
        <v>0.17960052662726611</v>
      </c>
      <c r="L1877">
        <v>1.5120864356328581</v>
      </c>
    </row>
    <row r="1878" spans="1:12">
      <c r="A1878" t="s">
        <v>317</v>
      </c>
      <c r="B1878" t="s">
        <v>293</v>
      </c>
      <c r="C1878">
        <v>48215</v>
      </c>
      <c r="D1878" t="s">
        <v>135</v>
      </c>
      <c r="E1878">
        <v>340</v>
      </c>
      <c r="F1878" t="s">
        <v>75</v>
      </c>
      <c r="G1878" t="s">
        <v>80</v>
      </c>
      <c r="H1878">
        <v>119</v>
      </c>
      <c r="I1878">
        <v>0.31472634895526569</v>
      </c>
      <c r="J1878">
        <v>1.32738839284702E-2</v>
      </c>
      <c r="K1878">
        <v>1.472955704998475E-2</v>
      </c>
      <c r="L1878">
        <v>0.78599237608333916</v>
      </c>
    </row>
    <row r="1879" spans="1:12">
      <c r="A1879" t="s">
        <v>317</v>
      </c>
      <c r="B1879" t="s">
        <v>293</v>
      </c>
      <c r="C1879">
        <v>48215</v>
      </c>
      <c r="D1879" t="s">
        <v>135</v>
      </c>
      <c r="E1879">
        <v>340</v>
      </c>
      <c r="F1879" t="s">
        <v>75</v>
      </c>
      <c r="G1879" t="s">
        <v>81</v>
      </c>
      <c r="H1879">
        <v>119</v>
      </c>
      <c r="I1879">
        <v>0.28659652043086947</v>
      </c>
      <c r="J1879">
        <v>9.0804201298862602E-3</v>
      </c>
      <c r="K1879">
        <v>1.278634295935587E-2</v>
      </c>
      <c r="L1879">
        <v>0.62933129676180433</v>
      </c>
    </row>
    <row r="1880" spans="1:12">
      <c r="A1880" t="s">
        <v>317</v>
      </c>
      <c r="B1880" t="s">
        <v>293</v>
      </c>
      <c r="C1880">
        <v>48215</v>
      </c>
      <c r="D1880" t="s">
        <v>135</v>
      </c>
      <c r="E1880">
        <v>340</v>
      </c>
      <c r="F1880" t="s">
        <v>75</v>
      </c>
      <c r="G1880" t="s">
        <v>82</v>
      </c>
      <c r="H1880">
        <v>119</v>
      </c>
      <c r="I1880">
        <v>0.32637736059385453</v>
      </c>
      <c r="J1880">
        <v>1.1126861115316279E-2</v>
      </c>
      <c r="K1880">
        <v>2.093424679633886E-2</v>
      </c>
      <c r="L1880">
        <v>0.79802310619959682</v>
      </c>
    </row>
    <row r="1881" spans="1:12">
      <c r="A1881" t="s">
        <v>317</v>
      </c>
      <c r="B1881" t="s">
        <v>293</v>
      </c>
      <c r="C1881">
        <v>48215</v>
      </c>
      <c r="D1881" t="s">
        <v>135</v>
      </c>
      <c r="E1881">
        <v>340</v>
      </c>
      <c r="F1881" t="s">
        <v>75</v>
      </c>
      <c r="G1881" t="s">
        <v>83</v>
      </c>
      <c r="H1881">
        <v>119</v>
      </c>
      <c r="I1881">
        <v>0.46458094469908512</v>
      </c>
      <c r="J1881">
        <v>1.6449411352455159E-2</v>
      </c>
      <c r="K1881">
        <v>5.7486062944087382E-2</v>
      </c>
      <c r="L1881">
        <v>0.92344341795116913</v>
      </c>
    </row>
    <row r="1882" spans="1:12">
      <c r="A1882" t="s">
        <v>317</v>
      </c>
      <c r="B1882" t="s">
        <v>280</v>
      </c>
      <c r="C1882">
        <v>48217</v>
      </c>
      <c r="D1882" t="s">
        <v>135</v>
      </c>
      <c r="E1882">
        <v>340</v>
      </c>
      <c r="F1882" t="s">
        <v>75</v>
      </c>
      <c r="G1882" t="s">
        <v>76</v>
      </c>
      <c r="H1882">
        <v>21</v>
      </c>
      <c r="I1882">
        <v>0.94802300431180508</v>
      </c>
      <c r="J1882">
        <v>0.15836772729439491</v>
      </c>
      <c r="K1882">
        <v>-3.1845050118976051E-2</v>
      </c>
      <c r="L1882">
        <v>2.2924388333402139</v>
      </c>
    </row>
    <row r="1883" spans="1:12">
      <c r="A1883" t="s">
        <v>317</v>
      </c>
      <c r="B1883" t="s">
        <v>280</v>
      </c>
      <c r="C1883">
        <v>48217</v>
      </c>
      <c r="D1883" t="s">
        <v>135</v>
      </c>
      <c r="E1883">
        <v>340</v>
      </c>
      <c r="F1883" t="s">
        <v>75</v>
      </c>
      <c r="G1883" t="s">
        <v>77</v>
      </c>
      <c r="H1883">
        <v>21</v>
      </c>
      <c r="I1883">
        <v>0.8359769053009638</v>
      </c>
      <c r="J1883">
        <v>0.14667710078413379</v>
      </c>
      <c r="K1883">
        <v>-5.5322941445729967E-2</v>
      </c>
      <c r="L1883">
        <v>1.9120315065875191</v>
      </c>
    </row>
    <row r="1884" spans="1:12">
      <c r="A1884" t="s">
        <v>317</v>
      </c>
      <c r="B1884" t="s">
        <v>280</v>
      </c>
      <c r="C1884">
        <v>48217</v>
      </c>
      <c r="D1884" t="s">
        <v>135</v>
      </c>
      <c r="E1884">
        <v>340</v>
      </c>
      <c r="F1884" t="s">
        <v>75</v>
      </c>
      <c r="G1884" t="s">
        <v>78</v>
      </c>
      <c r="H1884">
        <v>321</v>
      </c>
      <c r="I1884">
        <v>0.55046635852582315</v>
      </c>
      <c r="J1884">
        <v>2.6647639385367621E-2</v>
      </c>
      <c r="K1884">
        <v>-0.17807197018957649</v>
      </c>
      <c r="L1884">
        <v>1.7180589789559519</v>
      </c>
    </row>
    <row r="1885" spans="1:12">
      <c r="A1885" t="s">
        <v>317</v>
      </c>
      <c r="B1885" t="s">
        <v>280</v>
      </c>
      <c r="C1885">
        <v>48217</v>
      </c>
      <c r="D1885" t="s">
        <v>135</v>
      </c>
      <c r="E1885">
        <v>340</v>
      </c>
      <c r="F1885" t="s">
        <v>75</v>
      </c>
      <c r="G1885" t="s">
        <v>79</v>
      </c>
      <c r="H1885">
        <v>321</v>
      </c>
      <c r="I1885">
        <v>0.60096221200520605</v>
      </c>
      <c r="J1885">
        <v>2.572080857657023E-2</v>
      </c>
      <c r="K1885">
        <v>-1.9526777984124711E-2</v>
      </c>
      <c r="L1885">
        <v>1.940954066439077</v>
      </c>
    </row>
    <row r="1886" spans="1:12">
      <c r="A1886" t="s">
        <v>317</v>
      </c>
      <c r="B1886" t="s">
        <v>280</v>
      </c>
      <c r="C1886">
        <v>48217</v>
      </c>
      <c r="D1886" t="s">
        <v>135</v>
      </c>
      <c r="E1886">
        <v>340</v>
      </c>
      <c r="F1886" t="s">
        <v>75</v>
      </c>
      <c r="G1886" t="s">
        <v>80</v>
      </c>
      <c r="H1886">
        <v>21</v>
      </c>
      <c r="I1886">
        <v>0.53443214061031252</v>
      </c>
      <c r="J1886">
        <v>0.1012406481964041</v>
      </c>
      <c r="K1886">
        <v>-4.057804519820838E-2</v>
      </c>
      <c r="L1886">
        <v>1.309636917346475</v>
      </c>
    </row>
    <row r="1887" spans="1:12">
      <c r="A1887" t="s">
        <v>317</v>
      </c>
      <c r="B1887" t="s">
        <v>280</v>
      </c>
      <c r="C1887">
        <v>48217</v>
      </c>
      <c r="D1887" t="s">
        <v>135</v>
      </c>
      <c r="E1887">
        <v>340</v>
      </c>
      <c r="F1887" t="s">
        <v>75</v>
      </c>
      <c r="G1887" t="s">
        <v>81</v>
      </c>
      <c r="H1887">
        <v>21</v>
      </c>
      <c r="I1887">
        <v>0.41793780794298968</v>
      </c>
      <c r="J1887">
        <v>7.7339006773496019E-2</v>
      </c>
      <c r="K1887">
        <v>-2.9626460758395881E-2</v>
      </c>
      <c r="L1887">
        <v>1.0625612956853321</v>
      </c>
    </row>
    <row r="1888" spans="1:12">
      <c r="A1888" t="s">
        <v>317</v>
      </c>
      <c r="B1888" t="s">
        <v>280</v>
      </c>
      <c r="C1888">
        <v>48217</v>
      </c>
      <c r="D1888" t="s">
        <v>135</v>
      </c>
      <c r="E1888">
        <v>340</v>
      </c>
      <c r="F1888" t="s">
        <v>75</v>
      </c>
      <c r="G1888" t="s">
        <v>82</v>
      </c>
      <c r="H1888">
        <v>321</v>
      </c>
      <c r="I1888">
        <v>0.21220519989793199</v>
      </c>
      <c r="J1888">
        <v>1.20769194400257E-2</v>
      </c>
      <c r="K1888">
        <v>-7.7809692889770618E-2</v>
      </c>
      <c r="L1888">
        <v>1.004367731260523</v>
      </c>
    </row>
    <row r="1889" spans="1:12">
      <c r="A1889" t="s">
        <v>317</v>
      </c>
      <c r="B1889" t="s">
        <v>280</v>
      </c>
      <c r="C1889">
        <v>48217</v>
      </c>
      <c r="D1889" t="s">
        <v>135</v>
      </c>
      <c r="E1889">
        <v>340</v>
      </c>
      <c r="F1889" t="s">
        <v>75</v>
      </c>
      <c r="G1889" t="s">
        <v>83</v>
      </c>
      <c r="H1889">
        <v>321</v>
      </c>
      <c r="I1889">
        <v>0.36829291299224032</v>
      </c>
      <c r="J1889">
        <v>1.6198585597246979E-2</v>
      </c>
      <c r="K1889">
        <v>-1.9526777984124711E-2</v>
      </c>
      <c r="L1889">
        <v>1.2824358133224341</v>
      </c>
    </row>
    <row r="1890" spans="1:12">
      <c r="A1890" t="s">
        <v>317</v>
      </c>
      <c r="B1890" t="s">
        <v>403</v>
      </c>
      <c r="C1890">
        <v>48219</v>
      </c>
      <c r="D1890" t="s">
        <v>135</v>
      </c>
      <c r="E1890">
        <v>340</v>
      </c>
      <c r="F1890" t="s">
        <v>75</v>
      </c>
      <c r="G1890" t="s">
        <v>76</v>
      </c>
      <c r="H1890">
        <v>195</v>
      </c>
      <c r="I1890">
        <v>0.49084779689034203</v>
      </c>
      <c r="J1890">
        <v>2.50299110027156E-2</v>
      </c>
      <c r="K1890">
        <v>-2.1856528089586779E-2</v>
      </c>
      <c r="L1890">
        <v>1.5906471471860431</v>
      </c>
    </row>
    <row r="1891" spans="1:12">
      <c r="A1891" t="s">
        <v>317</v>
      </c>
      <c r="B1891" t="s">
        <v>403</v>
      </c>
      <c r="C1891">
        <v>48219</v>
      </c>
      <c r="D1891" t="s">
        <v>135</v>
      </c>
      <c r="E1891">
        <v>340</v>
      </c>
      <c r="F1891" t="s">
        <v>75</v>
      </c>
      <c r="G1891" t="s">
        <v>77</v>
      </c>
      <c r="H1891">
        <v>195</v>
      </c>
      <c r="I1891">
        <v>0.49621635763886268</v>
      </c>
      <c r="J1891">
        <v>2.244630286849468E-2</v>
      </c>
      <c r="K1891">
        <v>-0.1561195254302736</v>
      </c>
      <c r="L1891">
        <v>1.071330005568202</v>
      </c>
    </row>
    <row r="1892" spans="1:12">
      <c r="A1892" t="s">
        <v>317</v>
      </c>
      <c r="B1892" t="s">
        <v>403</v>
      </c>
      <c r="C1892">
        <v>48219</v>
      </c>
      <c r="D1892" t="s">
        <v>135</v>
      </c>
      <c r="E1892">
        <v>340</v>
      </c>
      <c r="F1892" t="s">
        <v>75</v>
      </c>
      <c r="G1892" t="s">
        <v>78</v>
      </c>
      <c r="H1892">
        <v>190</v>
      </c>
      <c r="I1892">
        <v>0.20444809720603341</v>
      </c>
      <c r="J1892">
        <v>9.8164959887349305E-3</v>
      </c>
      <c r="K1892">
        <v>-5.265264890726383E-2</v>
      </c>
      <c r="L1892">
        <v>0.57556578888251331</v>
      </c>
    </row>
    <row r="1893" spans="1:12">
      <c r="A1893" t="s">
        <v>317</v>
      </c>
      <c r="B1893" t="s">
        <v>403</v>
      </c>
      <c r="C1893">
        <v>48219</v>
      </c>
      <c r="D1893" t="s">
        <v>135</v>
      </c>
      <c r="E1893">
        <v>340</v>
      </c>
      <c r="F1893" t="s">
        <v>75</v>
      </c>
      <c r="G1893" t="s">
        <v>79</v>
      </c>
      <c r="H1893">
        <v>190</v>
      </c>
      <c r="I1893">
        <v>-1.4668836113474819E-2</v>
      </c>
      <c r="J1893">
        <v>5.1070393102945469E-3</v>
      </c>
      <c r="K1893">
        <v>-0.14576258747574039</v>
      </c>
      <c r="L1893">
        <v>0.2620600889507807</v>
      </c>
    </row>
    <row r="1894" spans="1:12">
      <c r="A1894" t="s">
        <v>317</v>
      </c>
      <c r="B1894" t="s">
        <v>403</v>
      </c>
      <c r="C1894">
        <v>48219</v>
      </c>
      <c r="D1894" t="s">
        <v>135</v>
      </c>
      <c r="E1894">
        <v>340</v>
      </c>
      <c r="F1894" t="s">
        <v>75</v>
      </c>
      <c r="G1894" t="s">
        <v>80</v>
      </c>
      <c r="H1894">
        <v>195</v>
      </c>
      <c r="I1894">
        <v>3.3799525156982438E-2</v>
      </c>
      <c r="J1894">
        <v>3.1693977075464949E-3</v>
      </c>
      <c r="K1894">
        <v>-2.8385104216716119E-2</v>
      </c>
      <c r="L1894">
        <v>0.24294706223227219</v>
      </c>
    </row>
    <row r="1895" spans="1:12">
      <c r="A1895" t="s">
        <v>317</v>
      </c>
      <c r="B1895" t="s">
        <v>403</v>
      </c>
      <c r="C1895">
        <v>48219</v>
      </c>
      <c r="D1895" t="s">
        <v>135</v>
      </c>
      <c r="E1895">
        <v>340</v>
      </c>
      <c r="F1895" t="s">
        <v>75</v>
      </c>
      <c r="G1895" t="s">
        <v>81</v>
      </c>
      <c r="H1895">
        <v>195</v>
      </c>
      <c r="I1895">
        <v>1.530581508443315E-2</v>
      </c>
      <c r="J1895">
        <v>3.4815033542680601E-3</v>
      </c>
      <c r="K1895">
        <v>-0.1244750414141577</v>
      </c>
      <c r="L1895">
        <v>0.18827105485888429</v>
      </c>
    </row>
    <row r="1896" spans="1:12">
      <c r="A1896" t="s">
        <v>317</v>
      </c>
      <c r="B1896" t="s">
        <v>403</v>
      </c>
      <c r="C1896">
        <v>48219</v>
      </c>
      <c r="D1896" t="s">
        <v>135</v>
      </c>
      <c r="E1896">
        <v>340</v>
      </c>
      <c r="F1896" t="s">
        <v>75</v>
      </c>
      <c r="G1896" t="s">
        <v>82</v>
      </c>
      <c r="H1896">
        <v>190</v>
      </c>
      <c r="I1896">
        <v>8.9717536832629383E-2</v>
      </c>
      <c r="J1896">
        <v>4.8872708234723207E-3</v>
      </c>
      <c r="K1896">
        <v>-3.5448900501467248E-2</v>
      </c>
      <c r="L1896">
        <v>0.33446091103771508</v>
      </c>
    </row>
    <row r="1897" spans="1:12">
      <c r="A1897" t="s">
        <v>317</v>
      </c>
      <c r="B1897" t="s">
        <v>403</v>
      </c>
      <c r="C1897">
        <v>48219</v>
      </c>
      <c r="D1897" t="s">
        <v>135</v>
      </c>
      <c r="E1897">
        <v>340</v>
      </c>
      <c r="F1897" t="s">
        <v>75</v>
      </c>
      <c r="G1897" t="s">
        <v>83</v>
      </c>
      <c r="H1897">
        <v>190</v>
      </c>
      <c r="I1897">
        <v>5.5071727162525959E-2</v>
      </c>
      <c r="J1897">
        <v>5.0377435611532991E-3</v>
      </c>
      <c r="K1897">
        <v>-0.1144744435641776</v>
      </c>
      <c r="L1897">
        <v>0.2950114031958937</v>
      </c>
    </row>
    <row r="1898" spans="1:12">
      <c r="A1898" t="s">
        <v>317</v>
      </c>
      <c r="B1898" t="s">
        <v>404</v>
      </c>
      <c r="C1898">
        <v>48221</v>
      </c>
      <c r="D1898" t="s">
        <v>135</v>
      </c>
      <c r="E1898">
        <v>340</v>
      </c>
      <c r="F1898" t="s">
        <v>75</v>
      </c>
      <c r="G1898" t="s">
        <v>76</v>
      </c>
      <c r="H1898">
        <v>21</v>
      </c>
      <c r="I1898">
        <v>0.94802300431180508</v>
      </c>
      <c r="J1898">
        <v>0.15836772729439491</v>
      </c>
      <c r="K1898">
        <v>-3.1845050118976051E-2</v>
      </c>
      <c r="L1898">
        <v>2.2924388333402139</v>
      </c>
    </row>
    <row r="1899" spans="1:12">
      <c r="A1899" t="s">
        <v>317</v>
      </c>
      <c r="B1899" t="s">
        <v>404</v>
      </c>
      <c r="C1899">
        <v>48221</v>
      </c>
      <c r="D1899" t="s">
        <v>135</v>
      </c>
      <c r="E1899">
        <v>340</v>
      </c>
      <c r="F1899" t="s">
        <v>75</v>
      </c>
      <c r="G1899" t="s">
        <v>77</v>
      </c>
      <c r="H1899">
        <v>21</v>
      </c>
      <c r="I1899">
        <v>0.8359769053009638</v>
      </c>
      <c r="J1899">
        <v>0.14667710078413379</v>
      </c>
      <c r="K1899">
        <v>-5.5322941445729967E-2</v>
      </c>
      <c r="L1899">
        <v>1.9120315065875191</v>
      </c>
    </row>
    <row r="1900" spans="1:12">
      <c r="A1900" t="s">
        <v>317</v>
      </c>
      <c r="B1900" t="s">
        <v>404</v>
      </c>
      <c r="C1900">
        <v>48221</v>
      </c>
      <c r="D1900" t="s">
        <v>135</v>
      </c>
      <c r="E1900">
        <v>340</v>
      </c>
      <c r="F1900" t="s">
        <v>75</v>
      </c>
      <c r="G1900" t="s">
        <v>78</v>
      </c>
      <c r="H1900">
        <v>46</v>
      </c>
      <c r="I1900">
        <v>0.17466897607943521</v>
      </c>
      <c r="J1900">
        <v>4.1906870785378927E-2</v>
      </c>
      <c r="K1900">
        <v>-0.1745060707976554</v>
      </c>
      <c r="L1900">
        <v>1.1895857884772081</v>
      </c>
    </row>
    <row r="1901" spans="1:12">
      <c r="A1901" t="s">
        <v>317</v>
      </c>
      <c r="B1901" t="s">
        <v>404</v>
      </c>
      <c r="C1901">
        <v>48221</v>
      </c>
      <c r="D1901" t="s">
        <v>135</v>
      </c>
      <c r="E1901">
        <v>340</v>
      </c>
      <c r="F1901" t="s">
        <v>75</v>
      </c>
      <c r="G1901" t="s">
        <v>79</v>
      </c>
      <c r="H1901">
        <v>46</v>
      </c>
      <c r="I1901">
        <v>0.15653883094197521</v>
      </c>
      <c r="J1901">
        <v>3.2321808644284418E-2</v>
      </c>
      <c r="K1901">
        <v>-2.4732166588428809E-2</v>
      </c>
      <c r="L1901">
        <v>0.92012214544345083</v>
      </c>
    </row>
    <row r="1902" spans="1:12">
      <c r="A1902" t="s">
        <v>317</v>
      </c>
      <c r="B1902" t="s">
        <v>404</v>
      </c>
      <c r="C1902">
        <v>48221</v>
      </c>
      <c r="D1902" t="s">
        <v>135</v>
      </c>
      <c r="E1902">
        <v>340</v>
      </c>
      <c r="F1902" t="s">
        <v>75</v>
      </c>
      <c r="G1902" t="s">
        <v>80</v>
      </c>
      <c r="H1902">
        <v>21</v>
      </c>
      <c r="I1902">
        <v>0.53443214061031252</v>
      </c>
      <c r="J1902">
        <v>0.1012406481964041</v>
      </c>
      <c r="K1902">
        <v>-4.057804519820838E-2</v>
      </c>
      <c r="L1902">
        <v>1.309636917346475</v>
      </c>
    </row>
    <row r="1903" spans="1:12">
      <c r="A1903" t="s">
        <v>317</v>
      </c>
      <c r="B1903" t="s">
        <v>404</v>
      </c>
      <c r="C1903">
        <v>48221</v>
      </c>
      <c r="D1903" t="s">
        <v>135</v>
      </c>
      <c r="E1903">
        <v>340</v>
      </c>
      <c r="F1903" t="s">
        <v>75</v>
      </c>
      <c r="G1903" t="s">
        <v>81</v>
      </c>
      <c r="H1903">
        <v>21</v>
      </c>
      <c r="I1903">
        <v>0.41793780794298968</v>
      </c>
      <c r="J1903">
        <v>7.7339006773496019E-2</v>
      </c>
      <c r="K1903">
        <v>-2.9626460758395881E-2</v>
      </c>
      <c r="L1903">
        <v>1.0625612956853321</v>
      </c>
    </row>
    <row r="1904" spans="1:12">
      <c r="A1904" t="s">
        <v>317</v>
      </c>
      <c r="B1904" t="s">
        <v>404</v>
      </c>
      <c r="C1904">
        <v>48221</v>
      </c>
      <c r="D1904" t="s">
        <v>135</v>
      </c>
      <c r="E1904">
        <v>340</v>
      </c>
      <c r="F1904" t="s">
        <v>75</v>
      </c>
      <c r="G1904" t="s">
        <v>82</v>
      </c>
      <c r="H1904">
        <v>46</v>
      </c>
      <c r="I1904">
        <v>8.7733162047061358E-2</v>
      </c>
      <c r="J1904">
        <v>2.3484997099803111E-2</v>
      </c>
      <c r="K1904">
        <v>-7.574239380034746E-2</v>
      </c>
      <c r="L1904">
        <v>0.63740404224125591</v>
      </c>
    </row>
    <row r="1905" spans="1:12">
      <c r="A1905" t="s">
        <v>317</v>
      </c>
      <c r="B1905" t="s">
        <v>404</v>
      </c>
      <c r="C1905">
        <v>48221</v>
      </c>
      <c r="D1905" t="s">
        <v>135</v>
      </c>
      <c r="E1905">
        <v>340</v>
      </c>
      <c r="F1905" t="s">
        <v>75</v>
      </c>
      <c r="G1905" t="s">
        <v>83</v>
      </c>
      <c r="H1905">
        <v>46</v>
      </c>
      <c r="I1905">
        <v>0.1187948646144896</v>
      </c>
      <c r="J1905">
        <v>2.7705872937040112E-2</v>
      </c>
      <c r="K1905">
        <v>-1.763005217150089E-2</v>
      </c>
      <c r="L1905">
        <v>0.81810803382610298</v>
      </c>
    </row>
    <row r="1906" spans="1:12">
      <c r="A1906" t="s">
        <v>317</v>
      </c>
      <c r="B1906" t="s">
        <v>405</v>
      </c>
      <c r="C1906">
        <v>48223</v>
      </c>
      <c r="D1906" t="s">
        <v>135</v>
      </c>
      <c r="E1906">
        <v>340</v>
      </c>
      <c r="F1906" t="s">
        <v>75</v>
      </c>
      <c r="G1906" t="s">
        <v>76</v>
      </c>
      <c r="H1906">
        <v>21</v>
      </c>
      <c r="I1906">
        <v>0.94802300431180508</v>
      </c>
      <c r="J1906">
        <v>0.15836772729439491</v>
      </c>
      <c r="K1906">
        <v>-3.1845050118976051E-2</v>
      </c>
      <c r="L1906">
        <v>2.2924388333402139</v>
      </c>
    </row>
    <row r="1907" spans="1:12">
      <c r="A1907" t="s">
        <v>317</v>
      </c>
      <c r="B1907" t="s">
        <v>405</v>
      </c>
      <c r="C1907">
        <v>48223</v>
      </c>
      <c r="D1907" t="s">
        <v>135</v>
      </c>
      <c r="E1907">
        <v>340</v>
      </c>
      <c r="F1907" t="s">
        <v>75</v>
      </c>
      <c r="G1907" t="s">
        <v>77</v>
      </c>
      <c r="H1907">
        <v>21</v>
      </c>
      <c r="I1907">
        <v>0.8359769053009638</v>
      </c>
      <c r="J1907">
        <v>0.14667710078413379</v>
      </c>
      <c r="K1907">
        <v>-5.5322941445729967E-2</v>
      </c>
      <c r="L1907">
        <v>1.9120315065875191</v>
      </c>
    </row>
    <row r="1908" spans="1:12">
      <c r="A1908" t="s">
        <v>317</v>
      </c>
      <c r="B1908" t="s">
        <v>405</v>
      </c>
      <c r="C1908">
        <v>48223</v>
      </c>
      <c r="D1908" t="s">
        <v>135</v>
      </c>
      <c r="E1908">
        <v>340</v>
      </c>
      <c r="F1908" t="s">
        <v>75</v>
      </c>
      <c r="G1908" t="s">
        <v>78</v>
      </c>
      <c r="H1908">
        <v>321</v>
      </c>
      <c r="I1908">
        <v>0.55046635852582315</v>
      </c>
      <c r="J1908">
        <v>2.6647639385367621E-2</v>
      </c>
      <c r="K1908">
        <v>-0.17807197018957649</v>
      </c>
      <c r="L1908">
        <v>1.7180589789559519</v>
      </c>
    </row>
    <row r="1909" spans="1:12">
      <c r="A1909" t="s">
        <v>317</v>
      </c>
      <c r="B1909" t="s">
        <v>405</v>
      </c>
      <c r="C1909">
        <v>48223</v>
      </c>
      <c r="D1909" t="s">
        <v>135</v>
      </c>
      <c r="E1909">
        <v>340</v>
      </c>
      <c r="F1909" t="s">
        <v>75</v>
      </c>
      <c r="G1909" t="s">
        <v>79</v>
      </c>
      <c r="H1909">
        <v>321</v>
      </c>
      <c r="I1909">
        <v>0.60096221200520605</v>
      </c>
      <c r="J1909">
        <v>2.572080857657023E-2</v>
      </c>
      <c r="K1909">
        <v>-1.9526777984124711E-2</v>
      </c>
      <c r="L1909">
        <v>1.940954066439077</v>
      </c>
    </row>
    <row r="1910" spans="1:12">
      <c r="A1910" t="s">
        <v>317</v>
      </c>
      <c r="B1910" t="s">
        <v>405</v>
      </c>
      <c r="C1910">
        <v>48223</v>
      </c>
      <c r="D1910" t="s">
        <v>135</v>
      </c>
      <c r="E1910">
        <v>340</v>
      </c>
      <c r="F1910" t="s">
        <v>75</v>
      </c>
      <c r="G1910" t="s">
        <v>80</v>
      </c>
      <c r="H1910">
        <v>21</v>
      </c>
      <c r="I1910">
        <v>0.53443214061031252</v>
      </c>
      <c r="J1910">
        <v>0.1012406481964041</v>
      </c>
      <c r="K1910">
        <v>-4.057804519820838E-2</v>
      </c>
      <c r="L1910">
        <v>1.309636917346475</v>
      </c>
    </row>
    <row r="1911" spans="1:12">
      <c r="A1911" t="s">
        <v>317</v>
      </c>
      <c r="B1911" t="s">
        <v>405</v>
      </c>
      <c r="C1911">
        <v>48223</v>
      </c>
      <c r="D1911" t="s">
        <v>135</v>
      </c>
      <c r="E1911">
        <v>340</v>
      </c>
      <c r="F1911" t="s">
        <v>75</v>
      </c>
      <c r="G1911" t="s">
        <v>81</v>
      </c>
      <c r="H1911">
        <v>21</v>
      </c>
      <c r="I1911">
        <v>0.41793780794298968</v>
      </c>
      <c r="J1911">
        <v>7.7339006773496019E-2</v>
      </c>
      <c r="K1911">
        <v>-2.9626460758395881E-2</v>
      </c>
      <c r="L1911">
        <v>1.0625612956853321</v>
      </c>
    </row>
    <row r="1912" spans="1:12">
      <c r="A1912" t="s">
        <v>317</v>
      </c>
      <c r="B1912" t="s">
        <v>405</v>
      </c>
      <c r="C1912">
        <v>48223</v>
      </c>
      <c r="D1912" t="s">
        <v>135</v>
      </c>
      <c r="E1912">
        <v>340</v>
      </c>
      <c r="F1912" t="s">
        <v>75</v>
      </c>
      <c r="G1912" t="s">
        <v>82</v>
      </c>
      <c r="H1912">
        <v>321</v>
      </c>
      <c r="I1912">
        <v>0.21220519989793199</v>
      </c>
      <c r="J1912">
        <v>1.20769194400257E-2</v>
      </c>
      <c r="K1912">
        <v>-7.7809692889770618E-2</v>
      </c>
      <c r="L1912">
        <v>1.004367731260523</v>
      </c>
    </row>
    <row r="1913" spans="1:12">
      <c r="A1913" t="s">
        <v>317</v>
      </c>
      <c r="B1913" t="s">
        <v>405</v>
      </c>
      <c r="C1913">
        <v>48223</v>
      </c>
      <c r="D1913" t="s">
        <v>135</v>
      </c>
      <c r="E1913">
        <v>340</v>
      </c>
      <c r="F1913" t="s">
        <v>75</v>
      </c>
      <c r="G1913" t="s">
        <v>83</v>
      </c>
      <c r="H1913">
        <v>321</v>
      </c>
      <c r="I1913">
        <v>0.36829291299224032</v>
      </c>
      <c r="J1913">
        <v>1.6198585597246979E-2</v>
      </c>
      <c r="K1913">
        <v>-1.9526777984124711E-2</v>
      </c>
      <c r="L1913">
        <v>1.2824358133224341</v>
      </c>
    </row>
    <row r="1914" spans="1:12">
      <c r="A1914" t="s">
        <v>317</v>
      </c>
      <c r="B1914" t="s">
        <v>310</v>
      </c>
      <c r="C1914">
        <v>48225</v>
      </c>
      <c r="D1914" t="s">
        <v>135</v>
      </c>
      <c r="E1914">
        <v>340</v>
      </c>
      <c r="F1914" t="s">
        <v>75</v>
      </c>
      <c r="G1914" t="s">
        <v>76</v>
      </c>
      <c r="H1914">
        <v>385</v>
      </c>
      <c r="I1914">
        <v>0.91001391946697396</v>
      </c>
      <c r="J1914">
        <v>2.6472917666060799E-2</v>
      </c>
      <c r="K1914">
        <v>-3.0638636008281771E-2</v>
      </c>
      <c r="L1914">
        <v>2.087745747220874</v>
      </c>
    </row>
    <row r="1915" spans="1:12">
      <c r="A1915" t="s">
        <v>317</v>
      </c>
      <c r="B1915" t="s">
        <v>310</v>
      </c>
      <c r="C1915">
        <v>48225</v>
      </c>
      <c r="D1915" t="s">
        <v>135</v>
      </c>
      <c r="E1915">
        <v>340</v>
      </c>
      <c r="F1915" t="s">
        <v>75</v>
      </c>
      <c r="G1915" t="s">
        <v>77</v>
      </c>
      <c r="H1915">
        <v>385</v>
      </c>
      <c r="I1915">
        <v>0.94631599599383132</v>
      </c>
      <c r="J1915">
        <v>1.524687456088834E-2</v>
      </c>
      <c r="K1915">
        <v>2.8825912307132839E-3</v>
      </c>
      <c r="L1915">
        <v>1.698715518721547</v>
      </c>
    </row>
    <row r="1916" spans="1:12">
      <c r="A1916" t="s">
        <v>317</v>
      </c>
      <c r="B1916" t="s">
        <v>310</v>
      </c>
      <c r="C1916">
        <v>48225</v>
      </c>
      <c r="D1916" t="s">
        <v>135</v>
      </c>
      <c r="E1916">
        <v>340</v>
      </c>
      <c r="F1916" t="s">
        <v>75</v>
      </c>
      <c r="G1916" t="s">
        <v>78</v>
      </c>
      <c r="H1916">
        <v>613</v>
      </c>
      <c r="I1916">
        <v>0.72984543187217421</v>
      </c>
      <c r="J1916">
        <v>1.336315119516474E-2</v>
      </c>
      <c r="K1916">
        <v>-0.11514536438751399</v>
      </c>
      <c r="L1916">
        <v>1.977532716254599</v>
      </c>
    </row>
    <row r="1917" spans="1:12">
      <c r="A1917" t="s">
        <v>317</v>
      </c>
      <c r="B1917" t="s">
        <v>310</v>
      </c>
      <c r="C1917">
        <v>48225</v>
      </c>
      <c r="D1917" t="s">
        <v>135</v>
      </c>
      <c r="E1917">
        <v>340</v>
      </c>
      <c r="F1917" t="s">
        <v>75</v>
      </c>
      <c r="G1917" t="s">
        <v>79</v>
      </c>
      <c r="H1917">
        <v>615</v>
      </c>
      <c r="I1917">
        <v>0.75965927340890593</v>
      </c>
      <c r="J1917">
        <v>1.9503353812222339E-2</v>
      </c>
      <c r="K1917">
        <v>-4.2538851409136609E-2</v>
      </c>
      <c r="L1917">
        <v>2.6598036713554079</v>
      </c>
    </row>
    <row r="1918" spans="1:12">
      <c r="A1918" t="s">
        <v>317</v>
      </c>
      <c r="B1918" t="s">
        <v>310</v>
      </c>
      <c r="C1918">
        <v>48225</v>
      </c>
      <c r="D1918" t="s">
        <v>135</v>
      </c>
      <c r="E1918">
        <v>340</v>
      </c>
      <c r="F1918" t="s">
        <v>75</v>
      </c>
      <c r="G1918" t="s">
        <v>80</v>
      </c>
      <c r="H1918">
        <v>385</v>
      </c>
      <c r="I1918">
        <v>0.4133720514728913</v>
      </c>
      <c r="J1918">
        <v>1.7253106778067299E-2</v>
      </c>
      <c r="K1918">
        <v>-4.2665271630145447E-2</v>
      </c>
      <c r="L1918">
        <v>1.39429762092215</v>
      </c>
    </row>
    <row r="1919" spans="1:12">
      <c r="A1919" t="s">
        <v>317</v>
      </c>
      <c r="B1919" t="s">
        <v>310</v>
      </c>
      <c r="C1919">
        <v>48225</v>
      </c>
      <c r="D1919" t="s">
        <v>135</v>
      </c>
      <c r="E1919">
        <v>340</v>
      </c>
      <c r="F1919" t="s">
        <v>75</v>
      </c>
      <c r="G1919" t="s">
        <v>81</v>
      </c>
      <c r="H1919">
        <v>385</v>
      </c>
      <c r="I1919">
        <v>0.37238257247131801</v>
      </c>
      <c r="J1919">
        <v>1.0835304703549519E-2</v>
      </c>
      <c r="K1919">
        <v>2.8825912307132839E-3</v>
      </c>
      <c r="L1919">
        <v>1.0199343617707239</v>
      </c>
    </row>
    <row r="1920" spans="1:12">
      <c r="A1920" t="s">
        <v>317</v>
      </c>
      <c r="B1920" t="s">
        <v>310</v>
      </c>
      <c r="C1920">
        <v>48225</v>
      </c>
      <c r="D1920" t="s">
        <v>135</v>
      </c>
      <c r="E1920">
        <v>340</v>
      </c>
      <c r="F1920" t="s">
        <v>75</v>
      </c>
      <c r="G1920" t="s">
        <v>82</v>
      </c>
      <c r="H1920">
        <v>613</v>
      </c>
      <c r="I1920">
        <v>0.36078593286063387</v>
      </c>
      <c r="J1920">
        <v>9.3951014914537122E-3</v>
      </c>
      <c r="K1920">
        <v>-5.5210562053024902E-2</v>
      </c>
      <c r="L1920">
        <v>1.4819196336965761</v>
      </c>
    </row>
    <row r="1921" spans="1:12">
      <c r="A1921" t="s">
        <v>317</v>
      </c>
      <c r="B1921" t="s">
        <v>310</v>
      </c>
      <c r="C1921">
        <v>48225</v>
      </c>
      <c r="D1921" t="s">
        <v>135</v>
      </c>
      <c r="E1921">
        <v>340</v>
      </c>
      <c r="F1921" t="s">
        <v>75</v>
      </c>
      <c r="G1921" t="s">
        <v>83</v>
      </c>
      <c r="H1921">
        <v>615</v>
      </c>
      <c r="I1921">
        <v>0.41519273917216548</v>
      </c>
      <c r="J1921">
        <v>1.230087848609515E-2</v>
      </c>
      <c r="K1921">
        <v>-4.2538851409136609E-2</v>
      </c>
      <c r="L1921">
        <v>1.925232112039841</v>
      </c>
    </row>
    <row r="1922" spans="1:12">
      <c r="A1922" t="s">
        <v>317</v>
      </c>
      <c r="B1922" t="s">
        <v>258</v>
      </c>
      <c r="C1922">
        <v>48227</v>
      </c>
      <c r="D1922" t="s">
        <v>135</v>
      </c>
      <c r="E1922">
        <v>340</v>
      </c>
      <c r="F1922" t="s">
        <v>75</v>
      </c>
      <c r="G1922" t="s">
        <v>76</v>
      </c>
      <c r="H1922">
        <v>195</v>
      </c>
      <c r="I1922">
        <v>0.49084779689034203</v>
      </c>
      <c r="J1922">
        <v>2.50299110027156E-2</v>
      </c>
      <c r="K1922">
        <v>-2.1856528089586779E-2</v>
      </c>
      <c r="L1922">
        <v>1.5906471471860431</v>
      </c>
    </row>
    <row r="1923" spans="1:12">
      <c r="A1923" t="s">
        <v>317</v>
      </c>
      <c r="B1923" t="s">
        <v>258</v>
      </c>
      <c r="C1923">
        <v>48227</v>
      </c>
      <c r="D1923" t="s">
        <v>135</v>
      </c>
      <c r="E1923">
        <v>340</v>
      </c>
      <c r="F1923" t="s">
        <v>75</v>
      </c>
      <c r="G1923" t="s">
        <v>77</v>
      </c>
      <c r="H1923">
        <v>195</v>
      </c>
      <c r="I1923">
        <v>0.49621635763886268</v>
      </c>
      <c r="J1923">
        <v>2.244630286849468E-2</v>
      </c>
      <c r="K1923">
        <v>-0.1561195254302736</v>
      </c>
      <c r="L1923">
        <v>1.071330005568202</v>
      </c>
    </row>
    <row r="1924" spans="1:12">
      <c r="A1924" t="s">
        <v>317</v>
      </c>
      <c r="B1924" t="s">
        <v>258</v>
      </c>
      <c r="C1924">
        <v>48227</v>
      </c>
      <c r="D1924" t="s">
        <v>135</v>
      </c>
      <c r="E1924">
        <v>340</v>
      </c>
      <c r="F1924" t="s">
        <v>75</v>
      </c>
      <c r="G1924" t="s">
        <v>78</v>
      </c>
      <c r="H1924">
        <v>190</v>
      </c>
      <c r="I1924">
        <v>0.20444809720603341</v>
      </c>
      <c r="J1924">
        <v>9.8164959887349305E-3</v>
      </c>
      <c r="K1924">
        <v>-5.265264890726383E-2</v>
      </c>
      <c r="L1924">
        <v>0.57556578888251331</v>
      </c>
    </row>
    <row r="1925" spans="1:12">
      <c r="A1925" t="s">
        <v>317</v>
      </c>
      <c r="B1925" t="s">
        <v>258</v>
      </c>
      <c r="C1925">
        <v>48227</v>
      </c>
      <c r="D1925" t="s">
        <v>135</v>
      </c>
      <c r="E1925">
        <v>340</v>
      </c>
      <c r="F1925" t="s">
        <v>75</v>
      </c>
      <c r="G1925" t="s">
        <v>79</v>
      </c>
      <c r="H1925">
        <v>190</v>
      </c>
      <c r="I1925">
        <v>-1.4668836113474819E-2</v>
      </c>
      <c r="J1925">
        <v>5.1070393102945469E-3</v>
      </c>
      <c r="K1925">
        <v>-0.14576258747574039</v>
      </c>
      <c r="L1925">
        <v>0.2620600889507807</v>
      </c>
    </row>
    <row r="1926" spans="1:12">
      <c r="A1926" t="s">
        <v>317</v>
      </c>
      <c r="B1926" t="s">
        <v>258</v>
      </c>
      <c r="C1926">
        <v>48227</v>
      </c>
      <c r="D1926" t="s">
        <v>135</v>
      </c>
      <c r="E1926">
        <v>340</v>
      </c>
      <c r="F1926" t="s">
        <v>75</v>
      </c>
      <c r="G1926" t="s">
        <v>80</v>
      </c>
      <c r="H1926">
        <v>195</v>
      </c>
      <c r="I1926">
        <v>3.3799525156982438E-2</v>
      </c>
      <c r="J1926">
        <v>3.1693977075464949E-3</v>
      </c>
      <c r="K1926">
        <v>-2.8385104216716119E-2</v>
      </c>
      <c r="L1926">
        <v>0.24294706223227219</v>
      </c>
    </row>
    <row r="1927" spans="1:12">
      <c r="A1927" t="s">
        <v>317</v>
      </c>
      <c r="B1927" t="s">
        <v>258</v>
      </c>
      <c r="C1927">
        <v>48227</v>
      </c>
      <c r="D1927" t="s">
        <v>135</v>
      </c>
      <c r="E1927">
        <v>340</v>
      </c>
      <c r="F1927" t="s">
        <v>75</v>
      </c>
      <c r="G1927" t="s">
        <v>81</v>
      </c>
      <c r="H1927">
        <v>195</v>
      </c>
      <c r="I1927">
        <v>1.530581508443315E-2</v>
      </c>
      <c r="J1927">
        <v>3.4815033542680601E-3</v>
      </c>
      <c r="K1927">
        <v>-0.1244750414141577</v>
      </c>
      <c r="L1927">
        <v>0.18827105485888429</v>
      </c>
    </row>
    <row r="1928" spans="1:12">
      <c r="A1928" t="s">
        <v>317</v>
      </c>
      <c r="B1928" t="s">
        <v>258</v>
      </c>
      <c r="C1928">
        <v>48227</v>
      </c>
      <c r="D1928" t="s">
        <v>135</v>
      </c>
      <c r="E1928">
        <v>340</v>
      </c>
      <c r="F1928" t="s">
        <v>75</v>
      </c>
      <c r="G1928" t="s">
        <v>82</v>
      </c>
      <c r="H1928">
        <v>190</v>
      </c>
      <c r="I1928">
        <v>8.9717536832629383E-2</v>
      </c>
      <c r="J1928">
        <v>4.8872708234723207E-3</v>
      </c>
      <c r="K1928">
        <v>-3.5448900501467248E-2</v>
      </c>
      <c r="L1928">
        <v>0.33446091103771508</v>
      </c>
    </row>
    <row r="1929" spans="1:12">
      <c r="A1929" t="s">
        <v>317</v>
      </c>
      <c r="B1929" t="s">
        <v>258</v>
      </c>
      <c r="C1929">
        <v>48227</v>
      </c>
      <c r="D1929" t="s">
        <v>135</v>
      </c>
      <c r="E1929">
        <v>340</v>
      </c>
      <c r="F1929" t="s">
        <v>75</v>
      </c>
      <c r="G1929" t="s">
        <v>83</v>
      </c>
      <c r="H1929">
        <v>190</v>
      </c>
      <c r="I1929">
        <v>5.5071727162525959E-2</v>
      </c>
      <c r="J1929">
        <v>5.0377435611532991E-3</v>
      </c>
      <c r="K1929">
        <v>-0.1144744435641776</v>
      </c>
      <c r="L1929">
        <v>0.2950114031958937</v>
      </c>
    </row>
    <row r="1930" spans="1:12">
      <c r="A1930" t="s">
        <v>317</v>
      </c>
      <c r="B1930" t="s">
        <v>406</v>
      </c>
      <c r="C1930">
        <v>48229</v>
      </c>
      <c r="D1930" t="s">
        <v>135</v>
      </c>
      <c r="E1930">
        <v>340</v>
      </c>
      <c r="F1930" t="s">
        <v>75</v>
      </c>
      <c r="G1930" t="s">
        <v>76</v>
      </c>
      <c r="H1930">
        <v>389</v>
      </c>
      <c r="I1930">
        <v>0.18249610322361531</v>
      </c>
      <c r="J1930">
        <v>1.528289232308748E-2</v>
      </c>
      <c r="K1930">
        <v>-0.38834029335448411</v>
      </c>
      <c r="L1930">
        <v>1.5795555478227199</v>
      </c>
    </row>
    <row r="1931" spans="1:12">
      <c r="A1931" t="s">
        <v>317</v>
      </c>
      <c r="B1931" t="s">
        <v>406</v>
      </c>
      <c r="C1931">
        <v>48229</v>
      </c>
      <c r="D1931" t="s">
        <v>135</v>
      </c>
      <c r="E1931">
        <v>340</v>
      </c>
      <c r="F1931" t="s">
        <v>75</v>
      </c>
      <c r="G1931" t="s">
        <v>77</v>
      </c>
      <c r="H1931">
        <v>389</v>
      </c>
      <c r="I1931">
        <v>0.16778025528947671</v>
      </c>
      <c r="J1931">
        <v>1.3877141753563081E-2</v>
      </c>
      <c r="K1931">
        <v>-0.27656156142600252</v>
      </c>
      <c r="L1931">
        <v>1.159131045704781</v>
      </c>
    </row>
    <row r="1932" spans="1:12">
      <c r="A1932" t="s">
        <v>317</v>
      </c>
      <c r="B1932" t="s">
        <v>406</v>
      </c>
      <c r="C1932">
        <v>48229</v>
      </c>
      <c r="D1932" t="s">
        <v>135</v>
      </c>
      <c r="E1932">
        <v>340</v>
      </c>
      <c r="F1932" t="s">
        <v>75</v>
      </c>
      <c r="G1932" t="s">
        <v>78</v>
      </c>
      <c r="H1932">
        <v>138</v>
      </c>
      <c r="I1932">
        <v>0.2150929189247244</v>
      </c>
      <c r="J1932">
        <v>1.415189390304542E-2</v>
      </c>
      <c r="K1932">
        <v>-7.7997220264367007E-2</v>
      </c>
      <c r="L1932">
        <v>0.8961657518443531</v>
      </c>
    </row>
    <row r="1933" spans="1:12">
      <c r="A1933" t="s">
        <v>317</v>
      </c>
      <c r="B1933" t="s">
        <v>406</v>
      </c>
      <c r="C1933">
        <v>48229</v>
      </c>
      <c r="D1933" t="s">
        <v>135</v>
      </c>
      <c r="E1933">
        <v>340</v>
      </c>
      <c r="F1933" t="s">
        <v>75</v>
      </c>
      <c r="G1933" t="s">
        <v>79</v>
      </c>
      <c r="H1933">
        <v>138</v>
      </c>
      <c r="I1933">
        <v>0.2270458007287236</v>
      </c>
      <c r="J1933">
        <v>1.7912687951725861E-2</v>
      </c>
      <c r="K1933">
        <v>-7.5549597369242355E-2</v>
      </c>
      <c r="L1933">
        <v>1.294292044465982</v>
      </c>
    </row>
    <row r="1934" spans="1:12">
      <c r="A1934" t="s">
        <v>317</v>
      </c>
      <c r="B1934" t="s">
        <v>406</v>
      </c>
      <c r="C1934">
        <v>48229</v>
      </c>
      <c r="D1934" t="s">
        <v>135</v>
      </c>
      <c r="E1934">
        <v>340</v>
      </c>
      <c r="F1934" t="s">
        <v>75</v>
      </c>
      <c r="G1934" t="s">
        <v>80</v>
      </c>
      <c r="H1934">
        <v>389</v>
      </c>
      <c r="I1934">
        <v>3.6550937133705753E-2</v>
      </c>
      <c r="J1934">
        <v>4.6466342234407496E-3</v>
      </c>
      <c r="K1934">
        <v>-0.38349835718777991</v>
      </c>
      <c r="L1934">
        <v>0.46474121273872232</v>
      </c>
    </row>
    <row r="1935" spans="1:12">
      <c r="A1935" t="s">
        <v>317</v>
      </c>
      <c r="B1935" t="s">
        <v>406</v>
      </c>
      <c r="C1935">
        <v>48229</v>
      </c>
      <c r="D1935" t="s">
        <v>135</v>
      </c>
      <c r="E1935">
        <v>340</v>
      </c>
      <c r="F1935" t="s">
        <v>75</v>
      </c>
      <c r="G1935" t="s">
        <v>81</v>
      </c>
      <c r="H1935">
        <v>389</v>
      </c>
      <c r="I1935">
        <v>3.26141372584813E-2</v>
      </c>
      <c r="J1935">
        <v>3.751973761786155E-3</v>
      </c>
      <c r="K1935">
        <v>-0.232728300525717</v>
      </c>
      <c r="L1935">
        <v>0.3343421674608642</v>
      </c>
    </row>
    <row r="1936" spans="1:12">
      <c r="A1936" t="s">
        <v>317</v>
      </c>
      <c r="B1936" t="s">
        <v>406</v>
      </c>
      <c r="C1936">
        <v>48229</v>
      </c>
      <c r="D1936" t="s">
        <v>135</v>
      </c>
      <c r="E1936">
        <v>340</v>
      </c>
      <c r="F1936" t="s">
        <v>75</v>
      </c>
      <c r="G1936" t="s">
        <v>82</v>
      </c>
      <c r="H1936">
        <v>138</v>
      </c>
      <c r="I1936">
        <v>0.17101860917422421</v>
      </c>
      <c r="J1936">
        <v>1.104373058395155E-2</v>
      </c>
      <c r="K1936">
        <v>-8.1734077718618597E-2</v>
      </c>
      <c r="L1936">
        <v>0.63390161588272287</v>
      </c>
    </row>
    <row r="1937" spans="1:12">
      <c r="A1937" t="s">
        <v>317</v>
      </c>
      <c r="B1937" t="s">
        <v>406</v>
      </c>
      <c r="C1937">
        <v>48229</v>
      </c>
      <c r="D1937" t="s">
        <v>135</v>
      </c>
      <c r="E1937">
        <v>340</v>
      </c>
      <c r="F1937" t="s">
        <v>75</v>
      </c>
      <c r="G1937" t="s">
        <v>83</v>
      </c>
      <c r="H1937">
        <v>138</v>
      </c>
      <c r="I1937">
        <v>0.19880848662460349</v>
      </c>
      <c r="J1937">
        <v>1.377696958095939E-2</v>
      </c>
      <c r="K1937">
        <v>-7.5549597369242355E-2</v>
      </c>
      <c r="L1937">
        <v>0.76809931415477795</v>
      </c>
    </row>
    <row r="1938" spans="1:12">
      <c r="A1938" t="s">
        <v>317</v>
      </c>
      <c r="B1938" t="s">
        <v>407</v>
      </c>
      <c r="C1938">
        <v>48231</v>
      </c>
      <c r="D1938" t="s">
        <v>135</v>
      </c>
      <c r="E1938">
        <v>340</v>
      </c>
      <c r="F1938" t="s">
        <v>75</v>
      </c>
      <c r="G1938" t="s">
        <v>76</v>
      </c>
      <c r="H1938">
        <v>21</v>
      </c>
      <c r="I1938">
        <v>0.94802300431180508</v>
      </c>
      <c r="J1938">
        <v>0.15836772729439491</v>
      </c>
      <c r="K1938">
        <v>-3.1845050118976051E-2</v>
      </c>
      <c r="L1938">
        <v>2.2924388333402139</v>
      </c>
    </row>
    <row r="1939" spans="1:12">
      <c r="A1939" t="s">
        <v>317</v>
      </c>
      <c r="B1939" t="s">
        <v>407</v>
      </c>
      <c r="C1939">
        <v>48231</v>
      </c>
      <c r="D1939" t="s">
        <v>135</v>
      </c>
      <c r="E1939">
        <v>340</v>
      </c>
      <c r="F1939" t="s">
        <v>75</v>
      </c>
      <c r="G1939" t="s">
        <v>77</v>
      </c>
      <c r="H1939">
        <v>21</v>
      </c>
      <c r="I1939">
        <v>0.8359769053009638</v>
      </c>
      <c r="J1939">
        <v>0.14667710078413379</v>
      </c>
      <c r="K1939">
        <v>-5.5322941445729967E-2</v>
      </c>
      <c r="L1939">
        <v>1.9120315065875191</v>
      </c>
    </row>
    <row r="1940" spans="1:12">
      <c r="A1940" t="s">
        <v>317</v>
      </c>
      <c r="B1940" t="s">
        <v>407</v>
      </c>
      <c r="C1940">
        <v>48231</v>
      </c>
      <c r="D1940" t="s">
        <v>135</v>
      </c>
      <c r="E1940">
        <v>340</v>
      </c>
      <c r="F1940" t="s">
        <v>75</v>
      </c>
      <c r="G1940" t="s">
        <v>78</v>
      </c>
      <c r="H1940">
        <v>321</v>
      </c>
      <c r="I1940">
        <v>0.55046635852582315</v>
      </c>
      <c r="J1940">
        <v>2.6647639385367621E-2</v>
      </c>
      <c r="K1940">
        <v>-0.17807197018957649</v>
      </c>
      <c r="L1940">
        <v>1.7180589789559519</v>
      </c>
    </row>
    <row r="1941" spans="1:12">
      <c r="A1941" t="s">
        <v>317</v>
      </c>
      <c r="B1941" t="s">
        <v>407</v>
      </c>
      <c r="C1941">
        <v>48231</v>
      </c>
      <c r="D1941" t="s">
        <v>135</v>
      </c>
      <c r="E1941">
        <v>340</v>
      </c>
      <c r="F1941" t="s">
        <v>75</v>
      </c>
      <c r="G1941" t="s">
        <v>79</v>
      </c>
      <c r="H1941">
        <v>321</v>
      </c>
      <c r="I1941">
        <v>0.60096221200520605</v>
      </c>
      <c r="J1941">
        <v>2.572080857657023E-2</v>
      </c>
      <c r="K1941">
        <v>-1.9526777984124711E-2</v>
      </c>
      <c r="L1941">
        <v>1.940954066439077</v>
      </c>
    </row>
    <row r="1942" spans="1:12">
      <c r="A1942" t="s">
        <v>317</v>
      </c>
      <c r="B1942" t="s">
        <v>407</v>
      </c>
      <c r="C1942">
        <v>48231</v>
      </c>
      <c r="D1942" t="s">
        <v>135</v>
      </c>
      <c r="E1942">
        <v>340</v>
      </c>
      <c r="F1942" t="s">
        <v>75</v>
      </c>
      <c r="G1942" t="s">
        <v>80</v>
      </c>
      <c r="H1942">
        <v>21</v>
      </c>
      <c r="I1942">
        <v>0.53443214061031252</v>
      </c>
      <c r="J1942">
        <v>0.1012406481964041</v>
      </c>
      <c r="K1942">
        <v>-4.057804519820838E-2</v>
      </c>
      <c r="L1942">
        <v>1.309636917346475</v>
      </c>
    </row>
    <row r="1943" spans="1:12">
      <c r="A1943" t="s">
        <v>317</v>
      </c>
      <c r="B1943" t="s">
        <v>407</v>
      </c>
      <c r="C1943">
        <v>48231</v>
      </c>
      <c r="D1943" t="s">
        <v>135</v>
      </c>
      <c r="E1943">
        <v>340</v>
      </c>
      <c r="F1943" t="s">
        <v>75</v>
      </c>
      <c r="G1943" t="s">
        <v>81</v>
      </c>
      <c r="H1943">
        <v>21</v>
      </c>
      <c r="I1943">
        <v>0.41793780794298968</v>
      </c>
      <c r="J1943">
        <v>7.7339006773496019E-2</v>
      </c>
      <c r="K1943">
        <v>-2.9626460758395881E-2</v>
      </c>
      <c r="L1943">
        <v>1.0625612956853321</v>
      </c>
    </row>
    <row r="1944" spans="1:12">
      <c r="A1944" t="s">
        <v>317</v>
      </c>
      <c r="B1944" t="s">
        <v>407</v>
      </c>
      <c r="C1944">
        <v>48231</v>
      </c>
      <c r="D1944" t="s">
        <v>135</v>
      </c>
      <c r="E1944">
        <v>340</v>
      </c>
      <c r="F1944" t="s">
        <v>75</v>
      </c>
      <c r="G1944" t="s">
        <v>82</v>
      </c>
      <c r="H1944">
        <v>321</v>
      </c>
      <c r="I1944">
        <v>0.21220519989793199</v>
      </c>
      <c r="J1944">
        <v>1.20769194400257E-2</v>
      </c>
      <c r="K1944">
        <v>-7.7809692889770618E-2</v>
      </c>
      <c r="L1944">
        <v>1.004367731260523</v>
      </c>
    </row>
    <row r="1945" spans="1:12">
      <c r="A1945" t="s">
        <v>317</v>
      </c>
      <c r="B1945" t="s">
        <v>407</v>
      </c>
      <c r="C1945">
        <v>48231</v>
      </c>
      <c r="D1945" t="s">
        <v>135</v>
      </c>
      <c r="E1945">
        <v>340</v>
      </c>
      <c r="F1945" t="s">
        <v>75</v>
      </c>
      <c r="G1945" t="s">
        <v>83</v>
      </c>
      <c r="H1945">
        <v>321</v>
      </c>
      <c r="I1945">
        <v>0.36829291299224032</v>
      </c>
      <c r="J1945">
        <v>1.6198585597246979E-2</v>
      </c>
      <c r="K1945">
        <v>-1.9526777984124711E-2</v>
      </c>
      <c r="L1945">
        <v>1.2824358133224341</v>
      </c>
    </row>
    <row r="1946" spans="1:12">
      <c r="A1946" t="s">
        <v>317</v>
      </c>
      <c r="B1946" t="s">
        <v>408</v>
      </c>
      <c r="C1946">
        <v>48233</v>
      </c>
      <c r="D1946" t="s">
        <v>135</v>
      </c>
      <c r="E1946">
        <v>340</v>
      </c>
      <c r="F1946" t="s">
        <v>75</v>
      </c>
      <c r="G1946" t="s">
        <v>76</v>
      </c>
      <c r="H1946">
        <v>1435</v>
      </c>
      <c r="I1946">
        <v>0.47515323406453491</v>
      </c>
      <c r="J1946">
        <v>9.4865223996307459E-3</v>
      </c>
      <c r="K1946">
        <v>-0.1902425041602343</v>
      </c>
      <c r="L1946">
        <v>1.8254571900160479</v>
      </c>
    </row>
    <row r="1947" spans="1:12">
      <c r="A1947" t="s">
        <v>317</v>
      </c>
      <c r="B1947" t="s">
        <v>408</v>
      </c>
      <c r="C1947">
        <v>48233</v>
      </c>
      <c r="D1947" t="s">
        <v>135</v>
      </c>
      <c r="E1947">
        <v>340</v>
      </c>
      <c r="F1947" t="s">
        <v>75</v>
      </c>
      <c r="G1947" t="s">
        <v>77</v>
      </c>
      <c r="H1947">
        <v>1435</v>
      </c>
      <c r="I1947">
        <v>0.43637431503937918</v>
      </c>
      <c r="J1947">
        <v>8.7798990194098651E-3</v>
      </c>
      <c r="K1947">
        <v>-0.38717878834324748</v>
      </c>
      <c r="L1947">
        <v>1.363077476333431</v>
      </c>
    </row>
    <row r="1948" spans="1:12">
      <c r="A1948" t="s">
        <v>317</v>
      </c>
      <c r="B1948" t="s">
        <v>408</v>
      </c>
      <c r="C1948">
        <v>48233</v>
      </c>
      <c r="D1948" t="s">
        <v>135</v>
      </c>
      <c r="E1948">
        <v>340</v>
      </c>
      <c r="F1948" t="s">
        <v>75</v>
      </c>
      <c r="G1948" t="s">
        <v>78</v>
      </c>
      <c r="H1948">
        <v>65</v>
      </c>
      <c r="I1948">
        <v>0.12243153974099109</v>
      </c>
      <c r="J1948">
        <v>1.5734975574860009E-2</v>
      </c>
      <c r="K1948">
        <v>-6.3530345150548839E-2</v>
      </c>
      <c r="L1948">
        <v>0.62347548447041168</v>
      </c>
    </row>
    <row r="1949" spans="1:12">
      <c r="A1949" t="s">
        <v>317</v>
      </c>
      <c r="B1949" t="s">
        <v>408</v>
      </c>
      <c r="C1949">
        <v>48233</v>
      </c>
      <c r="D1949" t="s">
        <v>135</v>
      </c>
      <c r="E1949">
        <v>340</v>
      </c>
      <c r="F1949" t="s">
        <v>75</v>
      </c>
      <c r="G1949" t="s">
        <v>79</v>
      </c>
      <c r="H1949">
        <v>65</v>
      </c>
      <c r="I1949">
        <v>4.9875407317141178E-2</v>
      </c>
      <c r="J1949">
        <v>1.2698059057347369E-2</v>
      </c>
      <c r="K1949">
        <v>-9.1682119927371103E-2</v>
      </c>
      <c r="L1949">
        <v>0.44304035283326448</v>
      </c>
    </row>
    <row r="1950" spans="1:12">
      <c r="A1950" t="s">
        <v>317</v>
      </c>
      <c r="B1950" t="s">
        <v>408</v>
      </c>
      <c r="C1950">
        <v>48233</v>
      </c>
      <c r="D1950" t="s">
        <v>135</v>
      </c>
      <c r="E1950">
        <v>340</v>
      </c>
      <c r="F1950" t="s">
        <v>75</v>
      </c>
      <c r="G1950" t="s">
        <v>80</v>
      </c>
      <c r="H1950">
        <v>1435</v>
      </c>
      <c r="I1950">
        <v>0.108802020101159</v>
      </c>
      <c r="J1950">
        <v>3.4406358838950019E-3</v>
      </c>
      <c r="K1950">
        <v>-0.19054771270986559</v>
      </c>
      <c r="L1950">
        <v>0.71108499169660166</v>
      </c>
    </row>
    <row r="1951" spans="1:12">
      <c r="A1951" t="s">
        <v>317</v>
      </c>
      <c r="B1951" t="s">
        <v>408</v>
      </c>
      <c r="C1951">
        <v>48233</v>
      </c>
      <c r="D1951" t="s">
        <v>135</v>
      </c>
      <c r="E1951">
        <v>340</v>
      </c>
      <c r="F1951" t="s">
        <v>75</v>
      </c>
      <c r="G1951" t="s">
        <v>81</v>
      </c>
      <c r="H1951">
        <v>1435</v>
      </c>
      <c r="I1951">
        <v>9.7871065420842562E-2</v>
      </c>
      <c r="J1951">
        <v>3.3834058844481661E-3</v>
      </c>
      <c r="K1951">
        <v>-0.20388551559696089</v>
      </c>
      <c r="L1951">
        <v>0.62795727324088857</v>
      </c>
    </row>
    <row r="1952" spans="1:12">
      <c r="A1952" t="s">
        <v>317</v>
      </c>
      <c r="B1952" t="s">
        <v>408</v>
      </c>
      <c r="C1952">
        <v>48233</v>
      </c>
      <c r="D1952" t="s">
        <v>135</v>
      </c>
      <c r="E1952">
        <v>340</v>
      </c>
      <c r="F1952" t="s">
        <v>75</v>
      </c>
      <c r="G1952" t="s">
        <v>82</v>
      </c>
      <c r="H1952">
        <v>65</v>
      </c>
      <c r="I1952">
        <v>9.1516062596542297E-2</v>
      </c>
      <c r="J1952">
        <v>1.1673584017895569E-2</v>
      </c>
      <c r="K1952">
        <v>-2.210507944905829E-2</v>
      </c>
      <c r="L1952">
        <v>0.54645244960283224</v>
      </c>
    </row>
    <row r="1953" spans="1:12">
      <c r="A1953" t="s">
        <v>317</v>
      </c>
      <c r="B1953" t="s">
        <v>408</v>
      </c>
      <c r="C1953">
        <v>48233</v>
      </c>
      <c r="D1953" t="s">
        <v>135</v>
      </c>
      <c r="E1953">
        <v>340</v>
      </c>
      <c r="F1953" t="s">
        <v>75</v>
      </c>
      <c r="G1953" t="s">
        <v>83</v>
      </c>
      <c r="H1953">
        <v>65</v>
      </c>
      <c r="I1953">
        <v>6.2178928576574581E-2</v>
      </c>
      <c r="J1953">
        <v>1.3308795563010119E-2</v>
      </c>
      <c r="K1953">
        <v>-9.1682119927371103E-2</v>
      </c>
      <c r="L1953">
        <v>0.48063975003578752</v>
      </c>
    </row>
    <row r="1954" spans="1:12">
      <c r="A1954" t="s">
        <v>317</v>
      </c>
      <c r="B1954" t="s">
        <v>409</v>
      </c>
      <c r="C1954">
        <v>48235</v>
      </c>
      <c r="D1954" t="s">
        <v>135</v>
      </c>
      <c r="E1954">
        <v>340</v>
      </c>
      <c r="F1954" t="s">
        <v>75</v>
      </c>
      <c r="G1954" t="s">
        <v>76</v>
      </c>
      <c r="H1954">
        <v>20</v>
      </c>
      <c r="I1954">
        <v>1.43132266567419</v>
      </c>
      <c r="J1954">
        <v>0.13686405506522109</v>
      </c>
      <c r="K1954">
        <v>-6.0619013430026989E-3</v>
      </c>
      <c r="L1954">
        <v>1.8523702674220339</v>
      </c>
    </row>
    <row r="1955" spans="1:12">
      <c r="A1955" t="s">
        <v>317</v>
      </c>
      <c r="B1955" t="s">
        <v>409</v>
      </c>
      <c r="C1955">
        <v>48235</v>
      </c>
      <c r="D1955" t="s">
        <v>135</v>
      </c>
      <c r="E1955">
        <v>340</v>
      </c>
      <c r="F1955" t="s">
        <v>75</v>
      </c>
      <c r="G1955" t="s">
        <v>77</v>
      </c>
      <c r="H1955">
        <v>20</v>
      </c>
      <c r="I1955">
        <v>1.0041023945654091</v>
      </c>
      <c r="J1955">
        <v>0.10232161286299291</v>
      </c>
      <c r="K1955">
        <v>-0.15104992406239981</v>
      </c>
      <c r="L1955">
        <v>1.370153997953115</v>
      </c>
    </row>
    <row r="1956" spans="1:12">
      <c r="A1956" t="s">
        <v>317</v>
      </c>
      <c r="B1956" t="s">
        <v>409</v>
      </c>
      <c r="C1956">
        <v>48235</v>
      </c>
      <c r="D1956" t="s">
        <v>135</v>
      </c>
      <c r="E1956">
        <v>340</v>
      </c>
      <c r="F1956" t="s">
        <v>75</v>
      </c>
      <c r="G1956" t="s">
        <v>78</v>
      </c>
      <c r="H1956">
        <v>39</v>
      </c>
      <c r="I1956">
        <v>0.263275074836329</v>
      </c>
      <c r="J1956">
        <v>5.3221763703895773E-2</v>
      </c>
      <c r="K1956">
        <v>-0.15327125475478409</v>
      </c>
      <c r="L1956">
        <v>1.295516502481018</v>
      </c>
    </row>
    <row r="1957" spans="1:12">
      <c r="A1957" t="s">
        <v>317</v>
      </c>
      <c r="B1957" t="s">
        <v>409</v>
      </c>
      <c r="C1957">
        <v>48235</v>
      </c>
      <c r="D1957" t="s">
        <v>135</v>
      </c>
      <c r="E1957">
        <v>340</v>
      </c>
      <c r="F1957" t="s">
        <v>75</v>
      </c>
      <c r="G1957" t="s">
        <v>79</v>
      </c>
      <c r="H1957">
        <v>39</v>
      </c>
      <c r="I1957">
        <v>0.24123975361173211</v>
      </c>
      <c r="J1957">
        <v>5.331054751185714E-2</v>
      </c>
      <c r="K1957">
        <v>-8.7889109084368297E-2</v>
      </c>
      <c r="L1957">
        <v>1.400450759600727</v>
      </c>
    </row>
    <row r="1958" spans="1:12">
      <c r="A1958" t="s">
        <v>317</v>
      </c>
      <c r="B1958" t="s">
        <v>409</v>
      </c>
      <c r="C1958">
        <v>48235</v>
      </c>
      <c r="D1958" t="s">
        <v>135</v>
      </c>
      <c r="E1958">
        <v>340</v>
      </c>
      <c r="F1958" t="s">
        <v>75</v>
      </c>
      <c r="G1958" t="s">
        <v>80</v>
      </c>
      <c r="H1958">
        <v>20</v>
      </c>
      <c r="I1958">
        <v>3.3389161155423612E-2</v>
      </c>
      <c r="J1958">
        <v>3.9494243302733937E-3</v>
      </c>
      <c r="K1958">
        <v>-6.0619013430026989E-3</v>
      </c>
      <c r="L1958">
        <v>6.9272490911775675E-2</v>
      </c>
    </row>
    <row r="1959" spans="1:12">
      <c r="A1959" t="s">
        <v>317</v>
      </c>
      <c r="B1959" t="s">
        <v>409</v>
      </c>
      <c r="C1959">
        <v>48235</v>
      </c>
      <c r="D1959" t="s">
        <v>135</v>
      </c>
      <c r="E1959">
        <v>340</v>
      </c>
      <c r="F1959" t="s">
        <v>75</v>
      </c>
      <c r="G1959" t="s">
        <v>81</v>
      </c>
      <c r="H1959">
        <v>20</v>
      </c>
      <c r="I1959">
        <v>-2.581301116844583E-2</v>
      </c>
      <c r="J1959">
        <v>5.0461026006845102E-3</v>
      </c>
      <c r="K1959">
        <v>-5.6711160161049448E-2</v>
      </c>
      <c r="L1959">
        <v>2.804990172812492E-2</v>
      </c>
    </row>
    <row r="1960" spans="1:12">
      <c r="A1960" t="s">
        <v>317</v>
      </c>
      <c r="B1960" t="s">
        <v>409</v>
      </c>
      <c r="C1960">
        <v>48235</v>
      </c>
      <c r="D1960" t="s">
        <v>135</v>
      </c>
      <c r="E1960">
        <v>340</v>
      </c>
      <c r="F1960" t="s">
        <v>75</v>
      </c>
      <c r="G1960" t="s">
        <v>82</v>
      </c>
      <c r="H1960">
        <v>39</v>
      </c>
      <c r="I1960">
        <v>0.1321037753339579</v>
      </c>
      <c r="J1960">
        <v>2.4854593680276271E-2</v>
      </c>
      <c r="K1960">
        <v>-6.4556363199707867E-2</v>
      </c>
      <c r="L1960">
        <v>0.36556871961082332</v>
      </c>
    </row>
    <row r="1961" spans="1:12">
      <c r="A1961" t="s">
        <v>317</v>
      </c>
      <c r="B1961" t="s">
        <v>409</v>
      </c>
      <c r="C1961">
        <v>48235</v>
      </c>
      <c r="D1961" t="s">
        <v>135</v>
      </c>
      <c r="E1961">
        <v>340</v>
      </c>
      <c r="F1961" t="s">
        <v>75</v>
      </c>
      <c r="G1961" t="s">
        <v>83</v>
      </c>
      <c r="H1961">
        <v>39</v>
      </c>
      <c r="I1961">
        <v>0.1092266089969211</v>
      </c>
      <c r="J1961">
        <v>1.6806495595162989E-2</v>
      </c>
      <c r="K1961">
        <v>-8.7889109084368297E-2</v>
      </c>
      <c r="L1961">
        <v>0.27319689238534328</v>
      </c>
    </row>
    <row r="1962" spans="1:12">
      <c r="A1962" t="s">
        <v>317</v>
      </c>
      <c r="B1962" t="s">
        <v>410</v>
      </c>
      <c r="C1962">
        <v>48237</v>
      </c>
      <c r="D1962" t="s">
        <v>135</v>
      </c>
      <c r="E1962">
        <v>340</v>
      </c>
      <c r="F1962" t="s">
        <v>75</v>
      </c>
      <c r="G1962" t="s">
        <v>76</v>
      </c>
      <c r="H1962">
        <v>1435</v>
      </c>
      <c r="I1962">
        <v>0.47515323406453491</v>
      </c>
      <c r="J1962">
        <v>9.4865223996307459E-3</v>
      </c>
      <c r="K1962">
        <v>-0.1902425041602343</v>
      </c>
      <c r="L1962">
        <v>1.8254571900160479</v>
      </c>
    </row>
    <row r="1963" spans="1:12">
      <c r="A1963" t="s">
        <v>317</v>
      </c>
      <c r="B1963" t="s">
        <v>410</v>
      </c>
      <c r="C1963">
        <v>48237</v>
      </c>
      <c r="D1963" t="s">
        <v>135</v>
      </c>
      <c r="E1963">
        <v>340</v>
      </c>
      <c r="F1963" t="s">
        <v>75</v>
      </c>
      <c r="G1963" t="s">
        <v>77</v>
      </c>
      <c r="H1963">
        <v>1435</v>
      </c>
      <c r="I1963">
        <v>0.43637431503937918</v>
      </c>
      <c r="J1963">
        <v>8.7798990194098651E-3</v>
      </c>
      <c r="K1963">
        <v>-0.38717878834324748</v>
      </c>
      <c r="L1963">
        <v>1.363077476333431</v>
      </c>
    </row>
    <row r="1964" spans="1:12">
      <c r="A1964" t="s">
        <v>317</v>
      </c>
      <c r="B1964" t="s">
        <v>410</v>
      </c>
      <c r="C1964">
        <v>48237</v>
      </c>
      <c r="D1964" t="s">
        <v>135</v>
      </c>
      <c r="E1964">
        <v>340</v>
      </c>
      <c r="F1964" t="s">
        <v>75</v>
      </c>
      <c r="G1964" t="s">
        <v>78</v>
      </c>
      <c r="H1964">
        <v>61</v>
      </c>
      <c r="I1964">
        <v>7.225251358725376E-3</v>
      </c>
      <c r="J1964">
        <v>3.0874221960266401E-2</v>
      </c>
      <c r="K1964">
        <v>-0.16324557644813251</v>
      </c>
      <c r="L1964">
        <v>1.095906584117287</v>
      </c>
    </row>
    <row r="1965" spans="1:12">
      <c r="A1965" t="s">
        <v>317</v>
      </c>
      <c r="B1965" t="s">
        <v>410</v>
      </c>
      <c r="C1965">
        <v>48237</v>
      </c>
      <c r="D1965" t="s">
        <v>135</v>
      </c>
      <c r="E1965">
        <v>340</v>
      </c>
      <c r="F1965" t="s">
        <v>75</v>
      </c>
      <c r="G1965" t="s">
        <v>79</v>
      </c>
      <c r="H1965">
        <v>61</v>
      </c>
      <c r="I1965">
        <v>8.7654094644248823E-2</v>
      </c>
      <c r="J1965">
        <v>2.589120723171039E-2</v>
      </c>
      <c r="K1965">
        <v>-1.847132834926939E-2</v>
      </c>
      <c r="L1965">
        <v>0.94823287018834113</v>
      </c>
    </row>
    <row r="1966" spans="1:12">
      <c r="A1966" t="s">
        <v>317</v>
      </c>
      <c r="B1966" t="s">
        <v>410</v>
      </c>
      <c r="C1966">
        <v>48237</v>
      </c>
      <c r="D1966" t="s">
        <v>135</v>
      </c>
      <c r="E1966">
        <v>340</v>
      </c>
      <c r="F1966" t="s">
        <v>75</v>
      </c>
      <c r="G1966" t="s">
        <v>80</v>
      </c>
      <c r="H1966">
        <v>1435</v>
      </c>
      <c r="I1966">
        <v>0.108802020101159</v>
      </c>
      <c r="J1966">
        <v>3.4406358838950019E-3</v>
      </c>
      <c r="K1966">
        <v>-0.19054771270986559</v>
      </c>
      <c r="L1966">
        <v>0.71108499169660166</v>
      </c>
    </row>
    <row r="1967" spans="1:12">
      <c r="A1967" t="s">
        <v>317</v>
      </c>
      <c r="B1967" t="s">
        <v>410</v>
      </c>
      <c r="C1967">
        <v>48237</v>
      </c>
      <c r="D1967" t="s">
        <v>135</v>
      </c>
      <c r="E1967">
        <v>340</v>
      </c>
      <c r="F1967" t="s">
        <v>75</v>
      </c>
      <c r="G1967" t="s">
        <v>81</v>
      </c>
      <c r="H1967">
        <v>1435</v>
      </c>
      <c r="I1967">
        <v>9.7871065420842562E-2</v>
      </c>
      <c r="J1967">
        <v>3.3834058844481661E-3</v>
      </c>
      <c r="K1967">
        <v>-0.20388551559696089</v>
      </c>
      <c r="L1967">
        <v>0.62795727324088857</v>
      </c>
    </row>
    <row r="1968" spans="1:12">
      <c r="A1968" t="s">
        <v>317</v>
      </c>
      <c r="B1968" t="s">
        <v>410</v>
      </c>
      <c r="C1968">
        <v>48237</v>
      </c>
      <c r="D1968" t="s">
        <v>135</v>
      </c>
      <c r="E1968">
        <v>340</v>
      </c>
      <c r="F1968" t="s">
        <v>75</v>
      </c>
      <c r="G1968" t="s">
        <v>82</v>
      </c>
      <c r="H1968">
        <v>61</v>
      </c>
      <c r="I1968">
        <v>7.3712850335803867E-3</v>
      </c>
      <c r="J1968">
        <v>1.5185530823222829E-2</v>
      </c>
      <c r="K1968">
        <v>-8.2734157254821875E-2</v>
      </c>
      <c r="L1968">
        <v>0.64506328351864561</v>
      </c>
    </row>
    <row r="1969" spans="1:12">
      <c r="A1969" t="s">
        <v>317</v>
      </c>
      <c r="B1969" t="s">
        <v>410</v>
      </c>
      <c r="C1969">
        <v>48237</v>
      </c>
      <c r="D1969" t="s">
        <v>135</v>
      </c>
      <c r="E1969">
        <v>340</v>
      </c>
      <c r="F1969" t="s">
        <v>75</v>
      </c>
      <c r="G1969" t="s">
        <v>83</v>
      </c>
      <c r="H1969">
        <v>61</v>
      </c>
      <c r="I1969">
        <v>5.675594371281853E-2</v>
      </c>
      <c r="J1969">
        <v>2.0351427367664651E-2</v>
      </c>
      <c r="K1969">
        <v>-1.847132834926939E-2</v>
      </c>
      <c r="L1969">
        <v>0.974735801126414</v>
      </c>
    </row>
    <row r="1970" spans="1:12">
      <c r="A1970" t="s">
        <v>317</v>
      </c>
      <c r="B1970" t="s">
        <v>264</v>
      </c>
      <c r="C1970">
        <v>48239</v>
      </c>
      <c r="D1970" t="s">
        <v>135</v>
      </c>
      <c r="E1970">
        <v>340</v>
      </c>
      <c r="F1970" t="s">
        <v>75</v>
      </c>
      <c r="G1970" t="s">
        <v>76</v>
      </c>
      <c r="H1970">
        <v>119</v>
      </c>
      <c r="I1970">
        <v>1.741769811611219</v>
      </c>
      <c r="J1970">
        <v>3.332194636189735E-2</v>
      </c>
      <c r="K1970">
        <v>0.4110586467464919</v>
      </c>
      <c r="L1970">
        <v>2.7891469689735842</v>
      </c>
    </row>
    <row r="1971" spans="1:12">
      <c r="A1971" t="s">
        <v>317</v>
      </c>
      <c r="B1971" t="s">
        <v>264</v>
      </c>
      <c r="C1971">
        <v>48239</v>
      </c>
      <c r="D1971" t="s">
        <v>135</v>
      </c>
      <c r="E1971">
        <v>340</v>
      </c>
      <c r="F1971" t="s">
        <v>75</v>
      </c>
      <c r="G1971" t="s">
        <v>77</v>
      </c>
      <c r="H1971">
        <v>119</v>
      </c>
      <c r="I1971">
        <v>1.5113709014201699</v>
      </c>
      <c r="J1971">
        <v>2.4416804778977421E-2</v>
      </c>
      <c r="K1971">
        <v>0.36146907713575188</v>
      </c>
      <c r="L1971">
        <v>2.1768095245184331</v>
      </c>
    </row>
    <row r="1972" spans="1:12">
      <c r="A1972" t="s">
        <v>317</v>
      </c>
      <c r="B1972" t="s">
        <v>264</v>
      </c>
      <c r="C1972">
        <v>48239</v>
      </c>
      <c r="D1972" t="s">
        <v>135</v>
      </c>
      <c r="E1972">
        <v>340</v>
      </c>
      <c r="F1972" t="s">
        <v>75</v>
      </c>
      <c r="G1972" t="s">
        <v>78</v>
      </c>
      <c r="H1972">
        <v>154</v>
      </c>
      <c r="I1972">
        <v>0.99089098884725135</v>
      </c>
      <c r="J1972">
        <v>2.5665850828018321E-2</v>
      </c>
      <c r="K1972">
        <v>-9.1965967588810305E-4</v>
      </c>
      <c r="L1972">
        <v>1.7305967602410139</v>
      </c>
    </row>
    <row r="1973" spans="1:12">
      <c r="A1973" t="s">
        <v>317</v>
      </c>
      <c r="B1973" t="s">
        <v>264</v>
      </c>
      <c r="C1973">
        <v>48239</v>
      </c>
      <c r="D1973" t="s">
        <v>135</v>
      </c>
      <c r="E1973">
        <v>340</v>
      </c>
      <c r="F1973" t="s">
        <v>75</v>
      </c>
      <c r="G1973" t="s">
        <v>79</v>
      </c>
      <c r="H1973">
        <v>154</v>
      </c>
      <c r="I1973">
        <v>0.87262670333038939</v>
      </c>
      <c r="J1973">
        <v>3.4281192580850127E-2</v>
      </c>
      <c r="K1973">
        <v>-2.6987167649939149E-3</v>
      </c>
      <c r="L1973">
        <v>2.2849724039296762</v>
      </c>
    </row>
    <row r="1974" spans="1:12">
      <c r="A1974" t="s">
        <v>317</v>
      </c>
      <c r="B1974" t="s">
        <v>264</v>
      </c>
      <c r="C1974">
        <v>48239</v>
      </c>
      <c r="D1974" t="s">
        <v>135</v>
      </c>
      <c r="E1974">
        <v>340</v>
      </c>
      <c r="F1974" t="s">
        <v>75</v>
      </c>
      <c r="G1974" t="s">
        <v>80</v>
      </c>
      <c r="H1974">
        <v>119</v>
      </c>
      <c r="I1974">
        <v>0.68768089650826603</v>
      </c>
      <c r="J1974">
        <v>2.9467773059289229E-2</v>
      </c>
      <c r="K1974">
        <v>0.14152861696010241</v>
      </c>
      <c r="L1974">
        <v>1.603003998907726</v>
      </c>
    </row>
    <row r="1975" spans="1:12">
      <c r="A1975" t="s">
        <v>317</v>
      </c>
      <c r="B1975" t="s">
        <v>264</v>
      </c>
      <c r="C1975">
        <v>48239</v>
      </c>
      <c r="D1975" t="s">
        <v>135</v>
      </c>
      <c r="E1975">
        <v>340</v>
      </c>
      <c r="F1975" t="s">
        <v>75</v>
      </c>
      <c r="G1975" t="s">
        <v>81</v>
      </c>
      <c r="H1975">
        <v>119</v>
      </c>
      <c r="I1975">
        <v>0.51636994031885652</v>
      </c>
      <c r="J1975">
        <v>2.0525899097935361E-2</v>
      </c>
      <c r="K1975">
        <v>8.4688048524949336E-2</v>
      </c>
      <c r="L1975">
        <v>1.242499571596057</v>
      </c>
    </row>
    <row r="1976" spans="1:12">
      <c r="A1976" t="s">
        <v>317</v>
      </c>
      <c r="B1976" t="s">
        <v>264</v>
      </c>
      <c r="C1976">
        <v>48239</v>
      </c>
      <c r="D1976" t="s">
        <v>135</v>
      </c>
      <c r="E1976">
        <v>340</v>
      </c>
      <c r="F1976" t="s">
        <v>75</v>
      </c>
      <c r="G1976" t="s">
        <v>82</v>
      </c>
      <c r="H1976">
        <v>154</v>
      </c>
      <c r="I1976">
        <v>0.35391204197756032</v>
      </c>
      <c r="J1976">
        <v>1.0427290014402041E-2</v>
      </c>
      <c r="K1976">
        <v>-9.1965967588810305E-4</v>
      </c>
      <c r="L1976">
        <v>0.62478310485063315</v>
      </c>
    </row>
    <row r="1977" spans="1:12">
      <c r="A1977" t="s">
        <v>317</v>
      </c>
      <c r="B1977" t="s">
        <v>264</v>
      </c>
      <c r="C1977">
        <v>48239</v>
      </c>
      <c r="D1977" t="s">
        <v>135</v>
      </c>
      <c r="E1977">
        <v>340</v>
      </c>
      <c r="F1977" t="s">
        <v>75</v>
      </c>
      <c r="G1977" t="s">
        <v>83</v>
      </c>
      <c r="H1977">
        <v>154</v>
      </c>
      <c r="I1977">
        <v>0.51222685923947109</v>
      </c>
      <c r="J1977">
        <v>1.6899764801885729E-2</v>
      </c>
      <c r="K1977">
        <v>-2.6987167649939149E-3</v>
      </c>
      <c r="L1977">
        <v>0.96192852929720973</v>
      </c>
    </row>
    <row r="1978" spans="1:12">
      <c r="A1978" t="s">
        <v>317</v>
      </c>
      <c r="B1978" t="s">
        <v>269</v>
      </c>
      <c r="C1978">
        <v>48241</v>
      </c>
      <c r="D1978" t="s">
        <v>135</v>
      </c>
      <c r="E1978">
        <v>340</v>
      </c>
      <c r="F1978" t="s">
        <v>75</v>
      </c>
      <c r="G1978" t="s">
        <v>76</v>
      </c>
      <c r="H1978">
        <v>385</v>
      </c>
      <c r="I1978">
        <v>0.91001391946697396</v>
      </c>
      <c r="J1978">
        <v>2.6472917666060799E-2</v>
      </c>
      <c r="K1978">
        <v>-3.0638636008281771E-2</v>
      </c>
      <c r="L1978">
        <v>2.087745747220874</v>
      </c>
    </row>
    <row r="1979" spans="1:12">
      <c r="A1979" t="s">
        <v>317</v>
      </c>
      <c r="B1979" t="s">
        <v>269</v>
      </c>
      <c r="C1979">
        <v>48241</v>
      </c>
      <c r="D1979" t="s">
        <v>135</v>
      </c>
      <c r="E1979">
        <v>340</v>
      </c>
      <c r="F1979" t="s">
        <v>75</v>
      </c>
      <c r="G1979" t="s">
        <v>77</v>
      </c>
      <c r="H1979">
        <v>385</v>
      </c>
      <c r="I1979">
        <v>0.94631599599383132</v>
      </c>
      <c r="J1979">
        <v>1.524687456088834E-2</v>
      </c>
      <c r="K1979">
        <v>2.8825912307132839E-3</v>
      </c>
      <c r="L1979">
        <v>1.698715518721547</v>
      </c>
    </row>
    <row r="1980" spans="1:12">
      <c r="A1980" t="s">
        <v>317</v>
      </c>
      <c r="B1980" t="s">
        <v>269</v>
      </c>
      <c r="C1980">
        <v>48241</v>
      </c>
      <c r="D1980" t="s">
        <v>135</v>
      </c>
      <c r="E1980">
        <v>340</v>
      </c>
      <c r="F1980" t="s">
        <v>75</v>
      </c>
      <c r="G1980" t="s">
        <v>78</v>
      </c>
      <c r="H1980">
        <v>613</v>
      </c>
      <c r="I1980">
        <v>0.72984543187217421</v>
      </c>
      <c r="J1980">
        <v>1.336315119516474E-2</v>
      </c>
      <c r="K1980">
        <v>-0.11514536438751399</v>
      </c>
      <c r="L1980">
        <v>1.977532716254599</v>
      </c>
    </row>
    <row r="1981" spans="1:12">
      <c r="A1981" t="s">
        <v>317</v>
      </c>
      <c r="B1981" t="s">
        <v>269</v>
      </c>
      <c r="C1981">
        <v>48241</v>
      </c>
      <c r="D1981" t="s">
        <v>135</v>
      </c>
      <c r="E1981">
        <v>340</v>
      </c>
      <c r="F1981" t="s">
        <v>75</v>
      </c>
      <c r="G1981" t="s">
        <v>79</v>
      </c>
      <c r="H1981">
        <v>615</v>
      </c>
      <c r="I1981">
        <v>0.75965927340890593</v>
      </c>
      <c r="J1981">
        <v>1.9503353812222339E-2</v>
      </c>
      <c r="K1981">
        <v>-4.2538851409136609E-2</v>
      </c>
      <c r="L1981">
        <v>2.6598036713554079</v>
      </c>
    </row>
    <row r="1982" spans="1:12">
      <c r="A1982" t="s">
        <v>317</v>
      </c>
      <c r="B1982" t="s">
        <v>269</v>
      </c>
      <c r="C1982">
        <v>48241</v>
      </c>
      <c r="D1982" t="s">
        <v>135</v>
      </c>
      <c r="E1982">
        <v>340</v>
      </c>
      <c r="F1982" t="s">
        <v>75</v>
      </c>
      <c r="G1982" t="s">
        <v>80</v>
      </c>
      <c r="H1982">
        <v>385</v>
      </c>
      <c r="I1982">
        <v>0.4133720514728913</v>
      </c>
      <c r="J1982">
        <v>1.7253106778067299E-2</v>
      </c>
      <c r="K1982">
        <v>-4.2665271630145447E-2</v>
      </c>
      <c r="L1982">
        <v>1.39429762092215</v>
      </c>
    </row>
    <row r="1983" spans="1:12">
      <c r="A1983" t="s">
        <v>317</v>
      </c>
      <c r="B1983" t="s">
        <v>269</v>
      </c>
      <c r="C1983">
        <v>48241</v>
      </c>
      <c r="D1983" t="s">
        <v>135</v>
      </c>
      <c r="E1983">
        <v>340</v>
      </c>
      <c r="F1983" t="s">
        <v>75</v>
      </c>
      <c r="G1983" t="s">
        <v>81</v>
      </c>
      <c r="H1983">
        <v>385</v>
      </c>
      <c r="I1983">
        <v>0.37238257247131801</v>
      </c>
      <c r="J1983">
        <v>1.0835304703549519E-2</v>
      </c>
      <c r="K1983">
        <v>2.8825912307132839E-3</v>
      </c>
      <c r="L1983">
        <v>1.0199343617707239</v>
      </c>
    </row>
    <row r="1984" spans="1:12">
      <c r="A1984" t="s">
        <v>317</v>
      </c>
      <c r="B1984" t="s">
        <v>269</v>
      </c>
      <c r="C1984">
        <v>48241</v>
      </c>
      <c r="D1984" t="s">
        <v>135</v>
      </c>
      <c r="E1984">
        <v>340</v>
      </c>
      <c r="F1984" t="s">
        <v>75</v>
      </c>
      <c r="G1984" t="s">
        <v>82</v>
      </c>
      <c r="H1984">
        <v>613</v>
      </c>
      <c r="I1984">
        <v>0.36078593286063387</v>
      </c>
      <c r="J1984">
        <v>9.3951014914537122E-3</v>
      </c>
      <c r="K1984">
        <v>-5.5210562053024902E-2</v>
      </c>
      <c r="L1984">
        <v>1.4819196336965761</v>
      </c>
    </row>
    <row r="1985" spans="1:12">
      <c r="A1985" t="s">
        <v>317</v>
      </c>
      <c r="B1985" t="s">
        <v>269</v>
      </c>
      <c r="C1985">
        <v>48241</v>
      </c>
      <c r="D1985" t="s">
        <v>135</v>
      </c>
      <c r="E1985">
        <v>340</v>
      </c>
      <c r="F1985" t="s">
        <v>75</v>
      </c>
      <c r="G1985" t="s">
        <v>83</v>
      </c>
      <c r="H1985">
        <v>615</v>
      </c>
      <c r="I1985">
        <v>0.41519273917216548</v>
      </c>
      <c r="J1985">
        <v>1.230087848609515E-2</v>
      </c>
      <c r="K1985">
        <v>-4.2538851409136609E-2</v>
      </c>
      <c r="L1985">
        <v>1.925232112039841</v>
      </c>
    </row>
    <row r="1986" spans="1:12">
      <c r="A1986" t="s">
        <v>317</v>
      </c>
      <c r="B1986" t="s">
        <v>411</v>
      </c>
      <c r="C1986">
        <v>48243</v>
      </c>
      <c r="D1986" t="s">
        <v>135</v>
      </c>
      <c r="E1986">
        <v>340</v>
      </c>
      <c r="F1986" t="s">
        <v>75</v>
      </c>
      <c r="G1986" t="s">
        <v>76</v>
      </c>
      <c r="H1986">
        <v>389</v>
      </c>
      <c r="I1986">
        <v>0.18249610322361531</v>
      </c>
      <c r="J1986">
        <v>1.528289232308748E-2</v>
      </c>
      <c r="K1986">
        <v>-0.38834029335448411</v>
      </c>
      <c r="L1986">
        <v>1.5795555478227199</v>
      </c>
    </row>
    <row r="1987" spans="1:12">
      <c r="A1987" t="s">
        <v>317</v>
      </c>
      <c r="B1987" t="s">
        <v>411</v>
      </c>
      <c r="C1987">
        <v>48243</v>
      </c>
      <c r="D1987" t="s">
        <v>135</v>
      </c>
      <c r="E1987">
        <v>340</v>
      </c>
      <c r="F1987" t="s">
        <v>75</v>
      </c>
      <c r="G1987" t="s">
        <v>77</v>
      </c>
      <c r="H1987">
        <v>389</v>
      </c>
      <c r="I1987">
        <v>0.16778025528947671</v>
      </c>
      <c r="J1987">
        <v>1.3877141753563081E-2</v>
      </c>
      <c r="K1987">
        <v>-0.27656156142600252</v>
      </c>
      <c r="L1987">
        <v>1.159131045704781</v>
      </c>
    </row>
    <row r="1988" spans="1:12">
      <c r="A1988" t="s">
        <v>317</v>
      </c>
      <c r="B1988" t="s">
        <v>411</v>
      </c>
      <c r="C1988">
        <v>48243</v>
      </c>
      <c r="D1988" t="s">
        <v>135</v>
      </c>
      <c r="E1988">
        <v>340</v>
      </c>
      <c r="F1988" t="s">
        <v>75</v>
      </c>
      <c r="G1988" t="s">
        <v>78</v>
      </c>
      <c r="H1988">
        <v>138</v>
      </c>
      <c r="I1988">
        <v>0.2150929189247244</v>
      </c>
      <c r="J1988">
        <v>1.415189390304542E-2</v>
      </c>
      <c r="K1988">
        <v>-7.7997220264367007E-2</v>
      </c>
      <c r="L1988">
        <v>0.8961657518443531</v>
      </c>
    </row>
    <row r="1989" spans="1:12">
      <c r="A1989" t="s">
        <v>317</v>
      </c>
      <c r="B1989" t="s">
        <v>411</v>
      </c>
      <c r="C1989">
        <v>48243</v>
      </c>
      <c r="D1989" t="s">
        <v>135</v>
      </c>
      <c r="E1989">
        <v>340</v>
      </c>
      <c r="F1989" t="s">
        <v>75</v>
      </c>
      <c r="G1989" t="s">
        <v>79</v>
      </c>
      <c r="H1989">
        <v>138</v>
      </c>
      <c r="I1989">
        <v>0.2270458007287236</v>
      </c>
      <c r="J1989">
        <v>1.7912687951725861E-2</v>
      </c>
      <c r="K1989">
        <v>-7.5549597369242355E-2</v>
      </c>
      <c r="L1989">
        <v>1.294292044465982</v>
      </c>
    </row>
    <row r="1990" spans="1:12">
      <c r="A1990" t="s">
        <v>317</v>
      </c>
      <c r="B1990" t="s">
        <v>411</v>
      </c>
      <c r="C1990">
        <v>48243</v>
      </c>
      <c r="D1990" t="s">
        <v>135</v>
      </c>
      <c r="E1990">
        <v>340</v>
      </c>
      <c r="F1990" t="s">
        <v>75</v>
      </c>
      <c r="G1990" t="s">
        <v>80</v>
      </c>
      <c r="H1990">
        <v>389</v>
      </c>
      <c r="I1990">
        <v>3.6550937133705753E-2</v>
      </c>
      <c r="J1990">
        <v>4.6466342234407496E-3</v>
      </c>
      <c r="K1990">
        <v>-0.38349835718777991</v>
      </c>
      <c r="L1990">
        <v>0.46474121273872232</v>
      </c>
    </row>
    <row r="1991" spans="1:12">
      <c r="A1991" t="s">
        <v>317</v>
      </c>
      <c r="B1991" t="s">
        <v>411</v>
      </c>
      <c r="C1991">
        <v>48243</v>
      </c>
      <c r="D1991" t="s">
        <v>135</v>
      </c>
      <c r="E1991">
        <v>340</v>
      </c>
      <c r="F1991" t="s">
        <v>75</v>
      </c>
      <c r="G1991" t="s">
        <v>81</v>
      </c>
      <c r="H1991">
        <v>389</v>
      </c>
      <c r="I1991">
        <v>3.26141372584813E-2</v>
      </c>
      <c r="J1991">
        <v>3.751973761786155E-3</v>
      </c>
      <c r="K1991">
        <v>-0.232728300525717</v>
      </c>
      <c r="L1991">
        <v>0.3343421674608642</v>
      </c>
    </row>
    <row r="1992" spans="1:12">
      <c r="A1992" t="s">
        <v>317</v>
      </c>
      <c r="B1992" t="s">
        <v>411</v>
      </c>
      <c r="C1992">
        <v>48243</v>
      </c>
      <c r="D1992" t="s">
        <v>135</v>
      </c>
      <c r="E1992">
        <v>340</v>
      </c>
      <c r="F1992" t="s">
        <v>75</v>
      </c>
      <c r="G1992" t="s">
        <v>82</v>
      </c>
      <c r="H1992">
        <v>138</v>
      </c>
      <c r="I1992">
        <v>0.17101860917422421</v>
      </c>
      <c r="J1992">
        <v>1.104373058395155E-2</v>
      </c>
      <c r="K1992">
        <v>-8.1734077718618597E-2</v>
      </c>
      <c r="L1992">
        <v>0.63390161588272287</v>
      </c>
    </row>
    <row r="1993" spans="1:12">
      <c r="A1993" t="s">
        <v>317</v>
      </c>
      <c r="B1993" t="s">
        <v>411</v>
      </c>
      <c r="C1993">
        <v>48243</v>
      </c>
      <c r="D1993" t="s">
        <v>135</v>
      </c>
      <c r="E1993">
        <v>340</v>
      </c>
      <c r="F1993" t="s">
        <v>75</v>
      </c>
      <c r="G1993" t="s">
        <v>83</v>
      </c>
      <c r="H1993">
        <v>138</v>
      </c>
      <c r="I1993">
        <v>0.19880848662460349</v>
      </c>
      <c r="J1993">
        <v>1.377696958095939E-2</v>
      </c>
      <c r="K1993">
        <v>-7.5549597369242355E-2</v>
      </c>
      <c r="L1993">
        <v>0.76809931415477795</v>
      </c>
    </row>
    <row r="1994" spans="1:12">
      <c r="A1994" t="s">
        <v>317</v>
      </c>
      <c r="B1994" t="s">
        <v>270</v>
      </c>
      <c r="C1994">
        <v>48245</v>
      </c>
      <c r="D1994" t="s">
        <v>135</v>
      </c>
      <c r="E1994">
        <v>340</v>
      </c>
      <c r="F1994" t="s">
        <v>75</v>
      </c>
      <c r="G1994" t="s">
        <v>76</v>
      </c>
      <c r="H1994">
        <v>119</v>
      </c>
      <c r="I1994">
        <v>1.741769811611219</v>
      </c>
      <c r="J1994">
        <v>3.332194636189735E-2</v>
      </c>
      <c r="K1994">
        <v>0.4110586467464919</v>
      </c>
      <c r="L1994">
        <v>2.7891469689735842</v>
      </c>
    </row>
    <row r="1995" spans="1:12">
      <c r="A1995" t="s">
        <v>317</v>
      </c>
      <c r="B1995" t="s">
        <v>270</v>
      </c>
      <c r="C1995">
        <v>48245</v>
      </c>
      <c r="D1995" t="s">
        <v>135</v>
      </c>
      <c r="E1995">
        <v>340</v>
      </c>
      <c r="F1995" t="s">
        <v>75</v>
      </c>
      <c r="G1995" t="s">
        <v>77</v>
      </c>
      <c r="H1995">
        <v>119</v>
      </c>
      <c r="I1995">
        <v>1.5113709014201699</v>
      </c>
      <c r="J1995">
        <v>2.4416804778977421E-2</v>
      </c>
      <c r="K1995">
        <v>0.36146907713575188</v>
      </c>
      <c r="L1995">
        <v>2.1768095245184331</v>
      </c>
    </row>
    <row r="1996" spans="1:12">
      <c r="A1996" t="s">
        <v>317</v>
      </c>
      <c r="B1996" t="s">
        <v>270</v>
      </c>
      <c r="C1996">
        <v>48245</v>
      </c>
      <c r="D1996" t="s">
        <v>135</v>
      </c>
      <c r="E1996">
        <v>340</v>
      </c>
      <c r="F1996" t="s">
        <v>75</v>
      </c>
      <c r="G1996" t="s">
        <v>78</v>
      </c>
      <c r="H1996">
        <v>154</v>
      </c>
      <c r="I1996">
        <v>0.99089098884725135</v>
      </c>
      <c r="J1996">
        <v>2.5665850828018321E-2</v>
      </c>
      <c r="K1996">
        <v>-9.1965967588810305E-4</v>
      </c>
      <c r="L1996">
        <v>1.7305967602410139</v>
      </c>
    </row>
    <row r="1997" spans="1:12">
      <c r="A1997" t="s">
        <v>317</v>
      </c>
      <c r="B1997" t="s">
        <v>270</v>
      </c>
      <c r="C1997">
        <v>48245</v>
      </c>
      <c r="D1997" t="s">
        <v>135</v>
      </c>
      <c r="E1997">
        <v>340</v>
      </c>
      <c r="F1997" t="s">
        <v>75</v>
      </c>
      <c r="G1997" t="s">
        <v>79</v>
      </c>
      <c r="H1997">
        <v>154</v>
      </c>
      <c r="I1997">
        <v>0.87262670333038939</v>
      </c>
      <c r="J1997">
        <v>3.4281192580850127E-2</v>
      </c>
      <c r="K1997">
        <v>-2.6987167649939149E-3</v>
      </c>
      <c r="L1997">
        <v>2.2849724039296762</v>
      </c>
    </row>
    <row r="1998" spans="1:12">
      <c r="A1998" t="s">
        <v>317</v>
      </c>
      <c r="B1998" t="s">
        <v>270</v>
      </c>
      <c r="C1998">
        <v>48245</v>
      </c>
      <c r="D1998" t="s">
        <v>135</v>
      </c>
      <c r="E1998">
        <v>340</v>
      </c>
      <c r="F1998" t="s">
        <v>75</v>
      </c>
      <c r="G1998" t="s">
        <v>80</v>
      </c>
      <c r="H1998">
        <v>119</v>
      </c>
      <c r="I1998">
        <v>0.68768089650826603</v>
      </c>
      <c r="J1998">
        <v>2.9467773059289229E-2</v>
      </c>
      <c r="K1998">
        <v>0.14152861696010241</v>
      </c>
      <c r="L1998">
        <v>1.603003998907726</v>
      </c>
    </row>
    <row r="1999" spans="1:12">
      <c r="A1999" t="s">
        <v>317</v>
      </c>
      <c r="B1999" t="s">
        <v>270</v>
      </c>
      <c r="C1999">
        <v>48245</v>
      </c>
      <c r="D1999" t="s">
        <v>135</v>
      </c>
      <c r="E1999">
        <v>340</v>
      </c>
      <c r="F1999" t="s">
        <v>75</v>
      </c>
      <c r="G1999" t="s">
        <v>81</v>
      </c>
      <c r="H1999">
        <v>119</v>
      </c>
      <c r="I1999">
        <v>0.51636994031885652</v>
      </c>
      <c r="J1999">
        <v>2.0525899097935361E-2</v>
      </c>
      <c r="K1999">
        <v>8.4688048524949336E-2</v>
      </c>
      <c r="L1999">
        <v>1.242499571596057</v>
      </c>
    </row>
    <row r="2000" spans="1:12">
      <c r="A2000" t="s">
        <v>317</v>
      </c>
      <c r="B2000" t="s">
        <v>270</v>
      </c>
      <c r="C2000">
        <v>48245</v>
      </c>
      <c r="D2000" t="s">
        <v>135</v>
      </c>
      <c r="E2000">
        <v>340</v>
      </c>
      <c r="F2000" t="s">
        <v>75</v>
      </c>
      <c r="G2000" t="s">
        <v>82</v>
      </c>
      <c r="H2000">
        <v>154</v>
      </c>
      <c r="I2000">
        <v>0.35391204197756032</v>
      </c>
      <c r="J2000">
        <v>1.0427290014402041E-2</v>
      </c>
      <c r="K2000">
        <v>-9.1965967588810305E-4</v>
      </c>
      <c r="L2000">
        <v>0.62478310485063315</v>
      </c>
    </row>
    <row r="2001" spans="1:12">
      <c r="A2001" t="s">
        <v>317</v>
      </c>
      <c r="B2001" t="s">
        <v>270</v>
      </c>
      <c r="C2001">
        <v>48245</v>
      </c>
      <c r="D2001" t="s">
        <v>135</v>
      </c>
      <c r="E2001">
        <v>340</v>
      </c>
      <c r="F2001" t="s">
        <v>75</v>
      </c>
      <c r="G2001" t="s">
        <v>83</v>
      </c>
      <c r="H2001">
        <v>154</v>
      </c>
      <c r="I2001">
        <v>0.51222685923947109</v>
      </c>
      <c r="J2001">
        <v>1.6899764801885729E-2</v>
      </c>
      <c r="K2001">
        <v>-2.6987167649939149E-3</v>
      </c>
      <c r="L2001">
        <v>0.96192852929720973</v>
      </c>
    </row>
    <row r="2002" spans="1:12">
      <c r="A2002" t="s">
        <v>317</v>
      </c>
      <c r="B2002" t="s">
        <v>412</v>
      </c>
      <c r="C2002">
        <v>48247</v>
      </c>
      <c r="D2002" t="s">
        <v>135</v>
      </c>
      <c r="E2002">
        <v>340</v>
      </c>
      <c r="F2002" t="s">
        <v>75</v>
      </c>
      <c r="G2002" t="s">
        <v>76</v>
      </c>
      <c r="H2002">
        <v>249</v>
      </c>
      <c r="I2002">
        <v>1.27881908605408</v>
      </c>
      <c r="J2002">
        <v>3.2553311382010001E-2</v>
      </c>
      <c r="K2002">
        <v>-8.7481138747138535E-3</v>
      </c>
      <c r="L2002">
        <v>2.7032730267981671</v>
      </c>
    </row>
    <row r="2003" spans="1:12">
      <c r="A2003" t="s">
        <v>317</v>
      </c>
      <c r="B2003" t="s">
        <v>412</v>
      </c>
      <c r="C2003">
        <v>48247</v>
      </c>
      <c r="D2003" t="s">
        <v>135</v>
      </c>
      <c r="E2003">
        <v>340</v>
      </c>
      <c r="F2003" t="s">
        <v>75</v>
      </c>
      <c r="G2003" t="s">
        <v>77</v>
      </c>
      <c r="H2003">
        <v>249</v>
      </c>
      <c r="I2003">
        <v>1.169898476163429</v>
      </c>
      <c r="J2003">
        <v>3.053078061451265E-2</v>
      </c>
      <c r="K2003">
        <v>-0.15104992406239981</v>
      </c>
      <c r="L2003">
        <v>2.3249132787640092</v>
      </c>
    </row>
    <row r="2004" spans="1:12">
      <c r="A2004" t="s">
        <v>317</v>
      </c>
      <c r="B2004" t="s">
        <v>412</v>
      </c>
      <c r="C2004">
        <v>48247</v>
      </c>
      <c r="D2004" t="s">
        <v>135</v>
      </c>
      <c r="E2004">
        <v>340</v>
      </c>
      <c r="F2004" t="s">
        <v>75</v>
      </c>
      <c r="G2004" t="s">
        <v>78</v>
      </c>
      <c r="H2004">
        <v>334</v>
      </c>
      <c r="I2004">
        <v>0.66785679232017625</v>
      </c>
      <c r="J2004">
        <v>2.053531383695013E-2</v>
      </c>
      <c r="K2004">
        <v>-0.15327125475478409</v>
      </c>
      <c r="L2004">
        <v>1.455419850139384</v>
      </c>
    </row>
    <row r="2005" spans="1:12">
      <c r="A2005" t="s">
        <v>317</v>
      </c>
      <c r="B2005" t="s">
        <v>412</v>
      </c>
      <c r="C2005">
        <v>48247</v>
      </c>
      <c r="D2005" t="s">
        <v>135</v>
      </c>
      <c r="E2005">
        <v>340</v>
      </c>
      <c r="F2005" t="s">
        <v>75</v>
      </c>
      <c r="G2005" t="s">
        <v>79</v>
      </c>
      <c r="H2005">
        <v>334</v>
      </c>
      <c r="I2005">
        <v>0.46887522773334728</v>
      </c>
      <c r="J2005">
        <v>1.592137758614149E-2</v>
      </c>
      <c r="K2005">
        <v>-8.7889109084368297E-2</v>
      </c>
      <c r="L2005">
        <v>1.5120864356328581</v>
      </c>
    </row>
    <row r="2006" spans="1:12">
      <c r="A2006" t="s">
        <v>317</v>
      </c>
      <c r="B2006" t="s">
        <v>412</v>
      </c>
      <c r="C2006">
        <v>48247</v>
      </c>
      <c r="D2006" t="s">
        <v>135</v>
      </c>
      <c r="E2006">
        <v>340</v>
      </c>
      <c r="F2006" t="s">
        <v>75</v>
      </c>
      <c r="G2006" t="s">
        <v>80</v>
      </c>
      <c r="H2006">
        <v>249</v>
      </c>
      <c r="I2006">
        <v>0.26349523711259548</v>
      </c>
      <c r="J2006">
        <v>1.0320498946984131E-2</v>
      </c>
      <c r="K2006">
        <v>-8.7481138747138535E-3</v>
      </c>
      <c r="L2006">
        <v>0.78599237608333916</v>
      </c>
    </row>
    <row r="2007" spans="1:12">
      <c r="A2007" t="s">
        <v>317</v>
      </c>
      <c r="B2007" t="s">
        <v>412</v>
      </c>
      <c r="C2007">
        <v>48247</v>
      </c>
      <c r="D2007" t="s">
        <v>135</v>
      </c>
      <c r="E2007">
        <v>340</v>
      </c>
      <c r="F2007" t="s">
        <v>75</v>
      </c>
      <c r="G2007" t="s">
        <v>81</v>
      </c>
      <c r="H2007">
        <v>249</v>
      </c>
      <c r="I2007">
        <v>0.21365359452212121</v>
      </c>
      <c r="J2007">
        <v>8.4735077284033167E-3</v>
      </c>
      <c r="K2007">
        <v>-5.9019618741999222E-2</v>
      </c>
      <c r="L2007">
        <v>0.62933129676180433</v>
      </c>
    </row>
    <row r="2008" spans="1:12">
      <c r="A2008" t="s">
        <v>317</v>
      </c>
      <c r="B2008" t="s">
        <v>412</v>
      </c>
      <c r="C2008">
        <v>48247</v>
      </c>
      <c r="D2008" t="s">
        <v>135</v>
      </c>
      <c r="E2008">
        <v>340</v>
      </c>
      <c r="F2008" t="s">
        <v>75</v>
      </c>
      <c r="G2008" t="s">
        <v>82</v>
      </c>
      <c r="H2008">
        <v>334</v>
      </c>
      <c r="I2008">
        <v>0.25993389541477863</v>
      </c>
      <c r="J2008">
        <v>9.7576215893254332E-3</v>
      </c>
      <c r="K2008">
        <v>-6.4556363199707867E-2</v>
      </c>
      <c r="L2008">
        <v>1.0646078605459699</v>
      </c>
    </row>
    <row r="2009" spans="1:12">
      <c r="A2009" t="s">
        <v>317</v>
      </c>
      <c r="B2009" t="s">
        <v>412</v>
      </c>
      <c r="C2009">
        <v>48247</v>
      </c>
      <c r="D2009" t="s">
        <v>135</v>
      </c>
      <c r="E2009">
        <v>340</v>
      </c>
      <c r="F2009" t="s">
        <v>75</v>
      </c>
      <c r="G2009" t="s">
        <v>83</v>
      </c>
      <c r="H2009">
        <v>334</v>
      </c>
      <c r="I2009">
        <v>0.34252192720732172</v>
      </c>
      <c r="J2009">
        <v>1.2296224754550431E-2</v>
      </c>
      <c r="K2009">
        <v>-8.7889109084368297E-2</v>
      </c>
      <c r="L2009">
        <v>0.98309426460041371</v>
      </c>
    </row>
    <row r="2010" spans="1:12">
      <c r="A2010" t="s">
        <v>317</v>
      </c>
      <c r="B2010" t="s">
        <v>413</v>
      </c>
      <c r="C2010">
        <v>48249</v>
      </c>
      <c r="D2010" t="s">
        <v>135</v>
      </c>
      <c r="E2010">
        <v>340</v>
      </c>
      <c r="F2010" t="s">
        <v>75</v>
      </c>
      <c r="G2010" t="s">
        <v>76</v>
      </c>
      <c r="H2010">
        <v>249</v>
      </c>
      <c r="I2010">
        <v>1.27881908605408</v>
      </c>
      <c r="J2010">
        <v>3.2553311382010001E-2</v>
      </c>
      <c r="K2010">
        <v>-8.7481138747138535E-3</v>
      </c>
      <c r="L2010">
        <v>2.7032730267981671</v>
      </c>
    </row>
    <row r="2011" spans="1:12">
      <c r="A2011" t="s">
        <v>317</v>
      </c>
      <c r="B2011" t="s">
        <v>413</v>
      </c>
      <c r="C2011">
        <v>48249</v>
      </c>
      <c r="D2011" t="s">
        <v>135</v>
      </c>
      <c r="E2011">
        <v>340</v>
      </c>
      <c r="F2011" t="s">
        <v>75</v>
      </c>
      <c r="G2011" t="s">
        <v>77</v>
      </c>
      <c r="H2011">
        <v>249</v>
      </c>
      <c r="I2011">
        <v>1.169898476163429</v>
      </c>
      <c r="J2011">
        <v>3.053078061451265E-2</v>
      </c>
      <c r="K2011">
        <v>-0.15104992406239981</v>
      </c>
      <c r="L2011">
        <v>2.3249132787640092</v>
      </c>
    </row>
    <row r="2012" spans="1:12">
      <c r="A2012" t="s">
        <v>317</v>
      </c>
      <c r="B2012" t="s">
        <v>413</v>
      </c>
      <c r="C2012">
        <v>48249</v>
      </c>
      <c r="D2012" t="s">
        <v>135</v>
      </c>
      <c r="E2012">
        <v>340</v>
      </c>
      <c r="F2012" t="s">
        <v>75</v>
      </c>
      <c r="G2012" t="s">
        <v>78</v>
      </c>
      <c r="H2012">
        <v>74</v>
      </c>
      <c r="I2012">
        <v>0.76830592348362881</v>
      </c>
      <c r="J2012">
        <v>2.7397981318495201E-2</v>
      </c>
      <c r="K2012">
        <v>-8.3108197391754124E-4</v>
      </c>
      <c r="L2012">
        <v>1.030296969347575</v>
      </c>
    </row>
    <row r="2013" spans="1:12">
      <c r="A2013" t="s">
        <v>317</v>
      </c>
      <c r="B2013" t="s">
        <v>413</v>
      </c>
      <c r="C2013">
        <v>48249</v>
      </c>
      <c r="D2013" t="s">
        <v>135</v>
      </c>
      <c r="E2013">
        <v>340</v>
      </c>
      <c r="F2013" t="s">
        <v>75</v>
      </c>
      <c r="G2013" t="s">
        <v>79</v>
      </c>
      <c r="H2013">
        <v>74</v>
      </c>
      <c r="I2013">
        <v>0.44719072571558721</v>
      </c>
      <c r="J2013">
        <v>1.6888375480862011E-2</v>
      </c>
      <c r="K2013">
        <v>-2.690895991961055E-3</v>
      </c>
      <c r="L2013">
        <v>0.74300085180327935</v>
      </c>
    </row>
    <row r="2014" spans="1:12">
      <c r="A2014" t="s">
        <v>317</v>
      </c>
      <c r="B2014" t="s">
        <v>413</v>
      </c>
      <c r="C2014">
        <v>48249</v>
      </c>
      <c r="D2014" t="s">
        <v>135</v>
      </c>
      <c r="E2014">
        <v>340</v>
      </c>
      <c r="F2014" t="s">
        <v>75</v>
      </c>
      <c r="G2014" t="s">
        <v>80</v>
      </c>
      <c r="H2014">
        <v>249</v>
      </c>
      <c r="I2014">
        <v>0.26349523711259548</v>
      </c>
      <c r="J2014">
        <v>1.0320498946984131E-2</v>
      </c>
      <c r="K2014">
        <v>-8.7481138747138535E-3</v>
      </c>
      <c r="L2014">
        <v>0.78599237608333916</v>
      </c>
    </row>
    <row r="2015" spans="1:12">
      <c r="A2015" t="s">
        <v>317</v>
      </c>
      <c r="B2015" t="s">
        <v>413</v>
      </c>
      <c r="C2015">
        <v>48249</v>
      </c>
      <c r="D2015" t="s">
        <v>135</v>
      </c>
      <c r="E2015">
        <v>340</v>
      </c>
      <c r="F2015" t="s">
        <v>75</v>
      </c>
      <c r="G2015" t="s">
        <v>81</v>
      </c>
      <c r="H2015">
        <v>249</v>
      </c>
      <c r="I2015">
        <v>0.21365359452212121</v>
      </c>
      <c r="J2015">
        <v>8.4735077284033167E-3</v>
      </c>
      <c r="K2015">
        <v>-5.9019618741999222E-2</v>
      </c>
      <c r="L2015">
        <v>0.62933129676180433</v>
      </c>
    </row>
    <row r="2016" spans="1:12">
      <c r="A2016" t="s">
        <v>317</v>
      </c>
      <c r="B2016" t="s">
        <v>413</v>
      </c>
      <c r="C2016">
        <v>48249</v>
      </c>
      <c r="D2016" t="s">
        <v>135</v>
      </c>
      <c r="E2016">
        <v>340</v>
      </c>
      <c r="F2016" t="s">
        <v>75</v>
      </c>
      <c r="G2016" t="s">
        <v>82</v>
      </c>
      <c r="H2016">
        <v>74</v>
      </c>
      <c r="I2016">
        <v>0.23497669530825341</v>
      </c>
      <c r="J2016">
        <v>1.211617549848502E-2</v>
      </c>
      <c r="K2016">
        <v>-1.863421477564171E-2</v>
      </c>
      <c r="L2016">
        <v>0.52867667131713403</v>
      </c>
    </row>
    <row r="2017" spans="1:12">
      <c r="A2017" t="s">
        <v>317</v>
      </c>
      <c r="B2017" t="s">
        <v>413</v>
      </c>
      <c r="C2017">
        <v>48249</v>
      </c>
      <c r="D2017" t="s">
        <v>135</v>
      </c>
      <c r="E2017">
        <v>340</v>
      </c>
      <c r="F2017" t="s">
        <v>75</v>
      </c>
      <c r="G2017" t="s">
        <v>83</v>
      </c>
      <c r="H2017">
        <v>74</v>
      </c>
      <c r="I2017">
        <v>0.30869554377314351</v>
      </c>
      <c r="J2017">
        <v>1.7920689330571608E-2</v>
      </c>
      <c r="K2017">
        <v>-2.690895991961055E-3</v>
      </c>
      <c r="L2017">
        <v>0.8291139787409445</v>
      </c>
    </row>
    <row r="2018" spans="1:12">
      <c r="A2018" t="s">
        <v>317</v>
      </c>
      <c r="B2018" t="s">
        <v>311</v>
      </c>
      <c r="C2018">
        <v>48251</v>
      </c>
      <c r="D2018" t="s">
        <v>135</v>
      </c>
      <c r="E2018">
        <v>340</v>
      </c>
      <c r="F2018" t="s">
        <v>75</v>
      </c>
      <c r="G2018" t="s">
        <v>76</v>
      </c>
      <c r="H2018">
        <v>21</v>
      </c>
      <c r="I2018">
        <v>0.94802300431180508</v>
      </c>
      <c r="J2018">
        <v>0.15836772729439491</v>
      </c>
      <c r="K2018">
        <v>-3.1845050118976051E-2</v>
      </c>
      <c r="L2018">
        <v>2.2924388333402139</v>
      </c>
    </row>
    <row r="2019" spans="1:12">
      <c r="A2019" t="s">
        <v>317</v>
      </c>
      <c r="B2019" t="s">
        <v>311</v>
      </c>
      <c r="C2019">
        <v>48251</v>
      </c>
      <c r="D2019" t="s">
        <v>135</v>
      </c>
      <c r="E2019">
        <v>340</v>
      </c>
      <c r="F2019" t="s">
        <v>75</v>
      </c>
      <c r="G2019" t="s">
        <v>77</v>
      </c>
      <c r="H2019">
        <v>21</v>
      </c>
      <c r="I2019">
        <v>0.8359769053009638</v>
      </c>
      <c r="J2019">
        <v>0.14667710078413379</v>
      </c>
      <c r="K2019">
        <v>-5.5322941445729967E-2</v>
      </c>
      <c r="L2019">
        <v>1.9120315065875191</v>
      </c>
    </row>
    <row r="2020" spans="1:12">
      <c r="A2020" t="s">
        <v>317</v>
      </c>
      <c r="B2020" t="s">
        <v>311</v>
      </c>
      <c r="C2020">
        <v>48251</v>
      </c>
      <c r="D2020" t="s">
        <v>135</v>
      </c>
      <c r="E2020">
        <v>340</v>
      </c>
      <c r="F2020" t="s">
        <v>75</v>
      </c>
      <c r="G2020" t="s">
        <v>78</v>
      </c>
      <c r="H2020">
        <v>73</v>
      </c>
      <c r="I2020">
        <v>0.21435146829421009</v>
      </c>
      <c r="J2020">
        <v>4.6945352426723097E-2</v>
      </c>
      <c r="K2020">
        <v>-0.17509642863825309</v>
      </c>
      <c r="L2020">
        <v>1.3249632268720579</v>
      </c>
    </row>
    <row r="2021" spans="1:12">
      <c r="A2021" t="s">
        <v>317</v>
      </c>
      <c r="B2021" t="s">
        <v>311</v>
      </c>
      <c r="C2021">
        <v>48251</v>
      </c>
      <c r="D2021" t="s">
        <v>135</v>
      </c>
      <c r="E2021">
        <v>340</v>
      </c>
      <c r="F2021" t="s">
        <v>75</v>
      </c>
      <c r="G2021" t="s">
        <v>79</v>
      </c>
      <c r="H2021">
        <v>73</v>
      </c>
      <c r="I2021">
        <v>0.30165223308892031</v>
      </c>
      <c r="J2021">
        <v>4.2672149524136643E-2</v>
      </c>
      <c r="K2021">
        <v>-2.252864148413488E-2</v>
      </c>
      <c r="L2021">
        <v>1.322899562625778</v>
      </c>
    </row>
    <row r="2022" spans="1:12">
      <c r="A2022" t="s">
        <v>317</v>
      </c>
      <c r="B2022" t="s">
        <v>311</v>
      </c>
      <c r="C2022">
        <v>48251</v>
      </c>
      <c r="D2022" t="s">
        <v>135</v>
      </c>
      <c r="E2022">
        <v>340</v>
      </c>
      <c r="F2022" t="s">
        <v>75</v>
      </c>
      <c r="G2022" t="s">
        <v>80</v>
      </c>
      <c r="H2022">
        <v>21</v>
      </c>
      <c r="I2022">
        <v>0.53443214061031252</v>
      </c>
      <c r="J2022">
        <v>0.1012406481964041</v>
      </c>
      <c r="K2022">
        <v>-4.057804519820838E-2</v>
      </c>
      <c r="L2022">
        <v>1.309636917346475</v>
      </c>
    </row>
    <row r="2023" spans="1:12">
      <c r="A2023" t="s">
        <v>317</v>
      </c>
      <c r="B2023" t="s">
        <v>311</v>
      </c>
      <c r="C2023">
        <v>48251</v>
      </c>
      <c r="D2023" t="s">
        <v>135</v>
      </c>
      <c r="E2023">
        <v>340</v>
      </c>
      <c r="F2023" t="s">
        <v>75</v>
      </c>
      <c r="G2023" t="s">
        <v>81</v>
      </c>
      <c r="H2023">
        <v>21</v>
      </c>
      <c r="I2023">
        <v>0.41793780794298968</v>
      </c>
      <c r="J2023">
        <v>7.7339006773496019E-2</v>
      </c>
      <c r="K2023">
        <v>-2.9626460758395881E-2</v>
      </c>
      <c r="L2023">
        <v>1.0625612956853321</v>
      </c>
    </row>
    <row r="2024" spans="1:12">
      <c r="A2024" t="s">
        <v>317</v>
      </c>
      <c r="B2024" t="s">
        <v>311</v>
      </c>
      <c r="C2024">
        <v>48251</v>
      </c>
      <c r="D2024" t="s">
        <v>135</v>
      </c>
      <c r="E2024">
        <v>340</v>
      </c>
      <c r="F2024" t="s">
        <v>75</v>
      </c>
      <c r="G2024" t="s">
        <v>82</v>
      </c>
      <c r="H2024">
        <v>73</v>
      </c>
      <c r="I2024">
        <v>9.0243046843350758E-2</v>
      </c>
      <c r="J2024">
        <v>2.3822899930995359E-2</v>
      </c>
      <c r="K2024">
        <v>-7.3061392290433319E-2</v>
      </c>
      <c r="L2024">
        <v>0.93117422094947044</v>
      </c>
    </row>
    <row r="2025" spans="1:12">
      <c r="A2025" t="s">
        <v>317</v>
      </c>
      <c r="B2025" t="s">
        <v>311</v>
      </c>
      <c r="C2025">
        <v>48251</v>
      </c>
      <c r="D2025" t="s">
        <v>135</v>
      </c>
      <c r="E2025">
        <v>340</v>
      </c>
      <c r="F2025" t="s">
        <v>75</v>
      </c>
      <c r="G2025" t="s">
        <v>83</v>
      </c>
      <c r="H2025">
        <v>73</v>
      </c>
      <c r="I2025">
        <v>0.19154101367430709</v>
      </c>
      <c r="J2025">
        <v>3.1068339924675718E-2</v>
      </c>
      <c r="K2025">
        <v>-2.252864148413488E-2</v>
      </c>
      <c r="L2025">
        <v>1.1060611481066449</v>
      </c>
    </row>
    <row r="2026" spans="1:12">
      <c r="A2026" t="s">
        <v>317</v>
      </c>
      <c r="B2026" t="s">
        <v>271</v>
      </c>
      <c r="C2026">
        <v>48253</v>
      </c>
      <c r="D2026" t="s">
        <v>135</v>
      </c>
      <c r="E2026">
        <v>340</v>
      </c>
      <c r="F2026" t="s">
        <v>75</v>
      </c>
      <c r="G2026" t="s">
        <v>76</v>
      </c>
      <c r="H2026">
        <v>119</v>
      </c>
      <c r="I2026">
        <v>0.31686088730395973</v>
      </c>
      <c r="J2026">
        <v>3.5714552787336019E-2</v>
      </c>
      <c r="K2026">
        <v>-4.4614530259078869E-2</v>
      </c>
      <c r="L2026">
        <v>1.383974277523371</v>
      </c>
    </row>
    <row r="2027" spans="1:12">
      <c r="A2027" t="s">
        <v>317</v>
      </c>
      <c r="B2027" t="s">
        <v>271</v>
      </c>
      <c r="C2027">
        <v>48253</v>
      </c>
      <c r="D2027" t="s">
        <v>135</v>
      </c>
      <c r="E2027">
        <v>340</v>
      </c>
      <c r="F2027" t="s">
        <v>75</v>
      </c>
      <c r="G2027" t="s">
        <v>77</v>
      </c>
      <c r="H2027">
        <v>119</v>
      </c>
      <c r="I2027">
        <v>0.2245876222305509</v>
      </c>
      <c r="J2027">
        <v>3.5775102339881043E-2</v>
      </c>
      <c r="K2027">
        <v>-0.21077141423709539</v>
      </c>
      <c r="L2027">
        <v>1.0906713579723819</v>
      </c>
    </row>
    <row r="2028" spans="1:12">
      <c r="A2028" t="s">
        <v>317</v>
      </c>
      <c r="B2028" t="s">
        <v>271</v>
      </c>
      <c r="C2028">
        <v>48253</v>
      </c>
      <c r="D2028" t="s">
        <v>135</v>
      </c>
      <c r="E2028">
        <v>340</v>
      </c>
      <c r="F2028" t="s">
        <v>75</v>
      </c>
      <c r="G2028" t="s">
        <v>78</v>
      </c>
      <c r="H2028">
        <v>249</v>
      </c>
      <c r="I2028">
        <v>-2.2127411481327609E-2</v>
      </c>
      <c r="J2028">
        <v>8.1311417866348334E-3</v>
      </c>
      <c r="K2028">
        <v>-0.22377169437624159</v>
      </c>
      <c r="L2028">
        <v>0.58173764917022452</v>
      </c>
    </row>
    <row r="2029" spans="1:12">
      <c r="A2029" t="s">
        <v>317</v>
      </c>
      <c r="B2029" t="s">
        <v>271</v>
      </c>
      <c r="C2029">
        <v>48253</v>
      </c>
      <c r="D2029" t="s">
        <v>135</v>
      </c>
      <c r="E2029">
        <v>340</v>
      </c>
      <c r="F2029" t="s">
        <v>75</v>
      </c>
      <c r="G2029" t="s">
        <v>79</v>
      </c>
      <c r="H2029">
        <v>249</v>
      </c>
      <c r="I2029">
        <v>6.4541729076467644E-2</v>
      </c>
      <c r="J2029">
        <v>8.1499984039792809E-3</v>
      </c>
      <c r="K2029">
        <v>-0.1191342623638621</v>
      </c>
      <c r="L2029">
        <v>0.71755063287663601</v>
      </c>
    </row>
    <row r="2030" spans="1:12">
      <c r="A2030" t="s">
        <v>317</v>
      </c>
      <c r="B2030" t="s">
        <v>271</v>
      </c>
      <c r="C2030">
        <v>48253</v>
      </c>
      <c r="D2030" t="s">
        <v>135</v>
      </c>
      <c r="E2030">
        <v>340</v>
      </c>
      <c r="F2030" t="s">
        <v>75</v>
      </c>
      <c r="G2030" t="s">
        <v>80</v>
      </c>
      <c r="H2030">
        <v>119</v>
      </c>
      <c r="I2030">
        <v>3.5211317222191743E-2</v>
      </c>
      <c r="J2030">
        <v>5.7441320190564074E-3</v>
      </c>
      <c r="K2030">
        <v>-4.0262662609087799E-2</v>
      </c>
      <c r="L2030">
        <v>0.23999643574864671</v>
      </c>
    </row>
    <row r="2031" spans="1:12">
      <c r="A2031" t="s">
        <v>317</v>
      </c>
      <c r="B2031" t="s">
        <v>271</v>
      </c>
      <c r="C2031">
        <v>48253</v>
      </c>
      <c r="D2031" t="s">
        <v>135</v>
      </c>
      <c r="E2031">
        <v>340</v>
      </c>
      <c r="F2031" t="s">
        <v>75</v>
      </c>
      <c r="G2031" t="s">
        <v>81</v>
      </c>
      <c r="H2031">
        <v>119</v>
      </c>
      <c r="I2031">
        <v>-1.48782831910003E-2</v>
      </c>
      <c r="J2031">
        <v>3.9178074483272362E-3</v>
      </c>
      <c r="K2031">
        <v>-0.1030122639781391</v>
      </c>
      <c r="L2031">
        <v>0.13363134629219531</v>
      </c>
    </row>
    <row r="2032" spans="1:12">
      <c r="A2032" t="s">
        <v>317</v>
      </c>
      <c r="B2032" t="s">
        <v>271</v>
      </c>
      <c r="C2032">
        <v>48253</v>
      </c>
      <c r="D2032" t="s">
        <v>135</v>
      </c>
      <c r="E2032">
        <v>340</v>
      </c>
      <c r="F2032" t="s">
        <v>75</v>
      </c>
      <c r="G2032" t="s">
        <v>82</v>
      </c>
      <c r="H2032">
        <v>249</v>
      </c>
      <c r="I2032">
        <v>-9.8844907932444971E-3</v>
      </c>
      <c r="J2032">
        <v>3.463254014645058E-3</v>
      </c>
      <c r="K2032">
        <v>-0.1196452221782394</v>
      </c>
      <c r="L2032">
        <v>0.31012911297722701</v>
      </c>
    </row>
    <row r="2033" spans="1:12">
      <c r="A2033" t="s">
        <v>317</v>
      </c>
      <c r="B2033" t="s">
        <v>271</v>
      </c>
      <c r="C2033">
        <v>48253</v>
      </c>
      <c r="D2033" t="s">
        <v>135</v>
      </c>
      <c r="E2033">
        <v>340</v>
      </c>
      <c r="F2033" t="s">
        <v>75</v>
      </c>
      <c r="G2033" t="s">
        <v>83</v>
      </c>
      <c r="H2033">
        <v>249</v>
      </c>
      <c r="I2033">
        <v>3.001338191334884E-2</v>
      </c>
      <c r="J2033">
        <v>4.3860796671687952E-3</v>
      </c>
      <c r="K2033">
        <v>-0.1191342623638621</v>
      </c>
      <c r="L2033">
        <v>0.44895980509346722</v>
      </c>
    </row>
    <row r="2034" spans="1:12">
      <c r="A2034" t="s">
        <v>317</v>
      </c>
      <c r="B2034" t="s">
        <v>414</v>
      </c>
      <c r="C2034">
        <v>48255</v>
      </c>
      <c r="D2034" t="s">
        <v>135</v>
      </c>
      <c r="E2034">
        <v>340</v>
      </c>
      <c r="F2034" t="s">
        <v>75</v>
      </c>
      <c r="G2034" t="s">
        <v>76</v>
      </c>
      <c r="H2034">
        <v>109</v>
      </c>
      <c r="I2034">
        <v>0.98210151683692259</v>
      </c>
      <c r="J2034">
        <v>4.7129691144469139E-2</v>
      </c>
      <c r="K2034">
        <v>-8.7481138747138535E-3</v>
      </c>
      <c r="L2034">
        <v>2.0873224792027201</v>
      </c>
    </row>
    <row r="2035" spans="1:12">
      <c r="A2035" t="s">
        <v>317</v>
      </c>
      <c r="B2035" t="s">
        <v>414</v>
      </c>
      <c r="C2035">
        <v>48255</v>
      </c>
      <c r="D2035" t="s">
        <v>135</v>
      </c>
      <c r="E2035">
        <v>340</v>
      </c>
      <c r="F2035" t="s">
        <v>75</v>
      </c>
      <c r="G2035" t="s">
        <v>77</v>
      </c>
      <c r="H2035">
        <v>109</v>
      </c>
      <c r="I2035">
        <v>0.87491424435705767</v>
      </c>
      <c r="J2035">
        <v>4.274505936939612E-2</v>
      </c>
      <c r="K2035">
        <v>-0.1121927015690153</v>
      </c>
      <c r="L2035">
        <v>1.7400205073052011</v>
      </c>
    </row>
    <row r="2036" spans="1:12">
      <c r="A2036" t="s">
        <v>317</v>
      </c>
      <c r="B2036" t="s">
        <v>414</v>
      </c>
      <c r="C2036">
        <v>48255</v>
      </c>
      <c r="D2036" t="s">
        <v>135</v>
      </c>
      <c r="E2036">
        <v>340</v>
      </c>
      <c r="F2036" t="s">
        <v>75</v>
      </c>
      <c r="G2036" t="s">
        <v>78</v>
      </c>
      <c r="H2036">
        <v>68</v>
      </c>
      <c r="I2036">
        <v>0.58965839841472345</v>
      </c>
      <c r="J2036">
        <v>3.9366201008828421E-2</v>
      </c>
      <c r="K2036">
        <v>-3.7049311468957832E-2</v>
      </c>
      <c r="L2036">
        <v>1.3369284233840031</v>
      </c>
    </row>
    <row r="2037" spans="1:12">
      <c r="A2037" t="s">
        <v>317</v>
      </c>
      <c r="B2037" t="s">
        <v>414</v>
      </c>
      <c r="C2037">
        <v>48255</v>
      </c>
      <c r="D2037" t="s">
        <v>135</v>
      </c>
      <c r="E2037">
        <v>340</v>
      </c>
      <c r="F2037" t="s">
        <v>75</v>
      </c>
      <c r="G2037" t="s">
        <v>79</v>
      </c>
      <c r="H2037">
        <v>68</v>
      </c>
      <c r="I2037">
        <v>0.44277212820505069</v>
      </c>
      <c r="J2037">
        <v>2.864715073574756E-2</v>
      </c>
      <c r="K2037">
        <v>-4.7254695947096817E-2</v>
      </c>
      <c r="L2037">
        <v>1.207689825842758</v>
      </c>
    </row>
    <row r="2038" spans="1:12">
      <c r="A2038" t="s">
        <v>317</v>
      </c>
      <c r="B2038" t="s">
        <v>414</v>
      </c>
      <c r="C2038">
        <v>48255</v>
      </c>
      <c r="D2038" t="s">
        <v>135</v>
      </c>
      <c r="E2038">
        <v>340</v>
      </c>
      <c r="F2038" t="s">
        <v>75</v>
      </c>
      <c r="G2038" t="s">
        <v>80</v>
      </c>
      <c r="H2038">
        <v>109</v>
      </c>
      <c r="I2038">
        <v>0.25091775884868039</v>
      </c>
      <c r="J2038">
        <v>1.512636396436199E-2</v>
      </c>
      <c r="K2038">
        <v>-8.7481138747138535E-3</v>
      </c>
      <c r="L2038">
        <v>0.7376888747392909</v>
      </c>
    </row>
    <row r="2039" spans="1:12">
      <c r="A2039" t="s">
        <v>317</v>
      </c>
      <c r="B2039" t="s">
        <v>414</v>
      </c>
      <c r="C2039">
        <v>48255</v>
      </c>
      <c r="D2039" t="s">
        <v>135</v>
      </c>
      <c r="E2039">
        <v>340</v>
      </c>
      <c r="F2039" t="s">
        <v>75</v>
      </c>
      <c r="G2039" t="s">
        <v>81</v>
      </c>
      <c r="H2039">
        <v>109</v>
      </c>
      <c r="I2039">
        <v>0.17899201057073821</v>
      </c>
      <c r="J2039">
        <v>1.067944431511258E-2</v>
      </c>
      <c r="K2039">
        <v>-5.9019618741999222E-2</v>
      </c>
      <c r="L2039">
        <v>0.48553403265687478</v>
      </c>
    </row>
    <row r="2040" spans="1:12">
      <c r="A2040" t="s">
        <v>317</v>
      </c>
      <c r="B2040" t="s">
        <v>414</v>
      </c>
      <c r="C2040">
        <v>48255</v>
      </c>
      <c r="D2040" t="s">
        <v>135</v>
      </c>
      <c r="E2040">
        <v>340</v>
      </c>
      <c r="F2040" t="s">
        <v>75</v>
      </c>
      <c r="G2040" t="s">
        <v>82</v>
      </c>
      <c r="H2040">
        <v>68</v>
      </c>
      <c r="I2040">
        <v>0.33082750044946219</v>
      </c>
      <c r="J2040">
        <v>2.9776847437895951E-2</v>
      </c>
      <c r="K2040">
        <v>-2.8779462151155979E-2</v>
      </c>
      <c r="L2040">
        <v>1.0646078605459699</v>
      </c>
    </row>
    <row r="2041" spans="1:12">
      <c r="A2041" t="s">
        <v>317</v>
      </c>
      <c r="B2041" t="s">
        <v>414</v>
      </c>
      <c r="C2041">
        <v>48255</v>
      </c>
      <c r="D2041" t="s">
        <v>135</v>
      </c>
      <c r="E2041">
        <v>340</v>
      </c>
      <c r="F2041" t="s">
        <v>75</v>
      </c>
      <c r="G2041" t="s">
        <v>83</v>
      </c>
      <c r="H2041">
        <v>68</v>
      </c>
      <c r="I2041">
        <v>0.40758802107010822</v>
      </c>
      <c r="J2041">
        <v>2.9042481893016441E-2</v>
      </c>
      <c r="K2041">
        <v>-2.999141663067767E-2</v>
      </c>
      <c r="L2041">
        <v>0.98309426460041371</v>
      </c>
    </row>
    <row r="2042" spans="1:12">
      <c r="A2042" t="s">
        <v>317</v>
      </c>
      <c r="B2042" t="s">
        <v>415</v>
      </c>
      <c r="C2042">
        <v>48257</v>
      </c>
      <c r="D2042" t="s">
        <v>135</v>
      </c>
      <c r="E2042">
        <v>340</v>
      </c>
      <c r="F2042" t="s">
        <v>75</v>
      </c>
      <c r="G2042" t="s">
        <v>76</v>
      </c>
      <c r="H2042">
        <v>21</v>
      </c>
      <c r="I2042">
        <v>0.94802300431180508</v>
      </c>
      <c r="J2042">
        <v>0.15836772729439491</v>
      </c>
      <c r="K2042">
        <v>-3.1845050118976051E-2</v>
      </c>
      <c r="L2042">
        <v>2.2924388333402139</v>
      </c>
    </row>
    <row r="2043" spans="1:12">
      <c r="A2043" t="s">
        <v>317</v>
      </c>
      <c r="B2043" t="s">
        <v>415</v>
      </c>
      <c r="C2043">
        <v>48257</v>
      </c>
      <c r="D2043" t="s">
        <v>135</v>
      </c>
      <c r="E2043">
        <v>340</v>
      </c>
      <c r="F2043" t="s">
        <v>75</v>
      </c>
      <c r="G2043" t="s">
        <v>77</v>
      </c>
      <c r="H2043">
        <v>21</v>
      </c>
      <c r="I2043">
        <v>0.8359769053009638</v>
      </c>
      <c r="J2043">
        <v>0.14667710078413379</v>
      </c>
      <c r="K2043">
        <v>-5.5322941445729967E-2</v>
      </c>
      <c r="L2043">
        <v>1.9120315065875191</v>
      </c>
    </row>
    <row r="2044" spans="1:12">
      <c r="A2044" t="s">
        <v>317</v>
      </c>
      <c r="B2044" t="s">
        <v>415</v>
      </c>
      <c r="C2044">
        <v>48257</v>
      </c>
      <c r="D2044" t="s">
        <v>135</v>
      </c>
      <c r="E2044">
        <v>340</v>
      </c>
      <c r="F2044" t="s">
        <v>75</v>
      </c>
      <c r="G2044" t="s">
        <v>78</v>
      </c>
      <c r="H2044">
        <v>321</v>
      </c>
      <c r="I2044">
        <v>0.55046635852582315</v>
      </c>
      <c r="J2044">
        <v>2.6647639385367621E-2</v>
      </c>
      <c r="K2044">
        <v>-0.17807197018957649</v>
      </c>
      <c r="L2044">
        <v>1.7180589789559519</v>
      </c>
    </row>
    <row r="2045" spans="1:12">
      <c r="A2045" t="s">
        <v>317</v>
      </c>
      <c r="B2045" t="s">
        <v>415</v>
      </c>
      <c r="C2045">
        <v>48257</v>
      </c>
      <c r="D2045" t="s">
        <v>135</v>
      </c>
      <c r="E2045">
        <v>340</v>
      </c>
      <c r="F2045" t="s">
        <v>75</v>
      </c>
      <c r="G2045" t="s">
        <v>79</v>
      </c>
      <c r="H2045">
        <v>321</v>
      </c>
      <c r="I2045">
        <v>0.60096221200520605</v>
      </c>
      <c r="J2045">
        <v>2.572080857657023E-2</v>
      </c>
      <c r="K2045">
        <v>-1.9526777984124711E-2</v>
      </c>
      <c r="L2045">
        <v>1.940954066439077</v>
      </c>
    </row>
    <row r="2046" spans="1:12">
      <c r="A2046" t="s">
        <v>317</v>
      </c>
      <c r="B2046" t="s">
        <v>415</v>
      </c>
      <c r="C2046">
        <v>48257</v>
      </c>
      <c r="D2046" t="s">
        <v>135</v>
      </c>
      <c r="E2046">
        <v>340</v>
      </c>
      <c r="F2046" t="s">
        <v>75</v>
      </c>
      <c r="G2046" t="s">
        <v>80</v>
      </c>
      <c r="H2046">
        <v>21</v>
      </c>
      <c r="I2046">
        <v>0.53443214061031252</v>
      </c>
      <c r="J2046">
        <v>0.1012406481964041</v>
      </c>
      <c r="K2046">
        <v>-4.057804519820838E-2</v>
      </c>
      <c r="L2046">
        <v>1.309636917346475</v>
      </c>
    </row>
    <row r="2047" spans="1:12">
      <c r="A2047" t="s">
        <v>317</v>
      </c>
      <c r="B2047" t="s">
        <v>415</v>
      </c>
      <c r="C2047">
        <v>48257</v>
      </c>
      <c r="D2047" t="s">
        <v>135</v>
      </c>
      <c r="E2047">
        <v>340</v>
      </c>
      <c r="F2047" t="s">
        <v>75</v>
      </c>
      <c r="G2047" t="s">
        <v>81</v>
      </c>
      <c r="H2047">
        <v>21</v>
      </c>
      <c r="I2047">
        <v>0.41793780794298968</v>
      </c>
      <c r="J2047">
        <v>7.7339006773496019E-2</v>
      </c>
      <c r="K2047">
        <v>-2.9626460758395881E-2</v>
      </c>
      <c r="L2047">
        <v>1.0625612956853321</v>
      </c>
    </row>
    <row r="2048" spans="1:12">
      <c r="A2048" t="s">
        <v>317</v>
      </c>
      <c r="B2048" t="s">
        <v>415</v>
      </c>
      <c r="C2048">
        <v>48257</v>
      </c>
      <c r="D2048" t="s">
        <v>135</v>
      </c>
      <c r="E2048">
        <v>340</v>
      </c>
      <c r="F2048" t="s">
        <v>75</v>
      </c>
      <c r="G2048" t="s">
        <v>82</v>
      </c>
      <c r="H2048">
        <v>321</v>
      </c>
      <c r="I2048">
        <v>0.21220519989793199</v>
      </c>
      <c r="J2048">
        <v>1.20769194400257E-2</v>
      </c>
      <c r="K2048">
        <v>-7.7809692889770618E-2</v>
      </c>
      <c r="L2048">
        <v>1.004367731260523</v>
      </c>
    </row>
    <row r="2049" spans="1:12">
      <c r="A2049" t="s">
        <v>317</v>
      </c>
      <c r="B2049" t="s">
        <v>415</v>
      </c>
      <c r="C2049">
        <v>48257</v>
      </c>
      <c r="D2049" t="s">
        <v>135</v>
      </c>
      <c r="E2049">
        <v>340</v>
      </c>
      <c r="F2049" t="s">
        <v>75</v>
      </c>
      <c r="G2049" t="s">
        <v>83</v>
      </c>
      <c r="H2049">
        <v>321</v>
      </c>
      <c r="I2049">
        <v>0.36829291299224032</v>
      </c>
      <c r="J2049">
        <v>1.6198585597246979E-2</v>
      </c>
      <c r="K2049">
        <v>-1.9526777984124711E-2</v>
      </c>
      <c r="L2049">
        <v>1.2824358133224341</v>
      </c>
    </row>
    <row r="2050" spans="1:12">
      <c r="A2050" t="s">
        <v>317</v>
      </c>
      <c r="B2050" t="s">
        <v>416</v>
      </c>
      <c r="C2050">
        <v>48259</v>
      </c>
      <c r="D2050" t="s">
        <v>135</v>
      </c>
      <c r="E2050">
        <v>340</v>
      </c>
      <c r="F2050" t="s">
        <v>75</v>
      </c>
      <c r="G2050" t="s">
        <v>76</v>
      </c>
      <c r="H2050">
        <v>249</v>
      </c>
      <c r="I2050">
        <v>1.27881908605408</v>
      </c>
      <c r="J2050">
        <v>3.2553311382010001E-2</v>
      </c>
      <c r="K2050">
        <v>-8.7481138747138535E-3</v>
      </c>
      <c r="L2050">
        <v>2.7032730267981671</v>
      </c>
    </row>
    <row r="2051" spans="1:12">
      <c r="A2051" t="s">
        <v>317</v>
      </c>
      <c r="B2051" t="s">
        <v>416</v>
      </c>
      <c r="C2051">
        <v>48259</v>
      </c>
      <c r="D2051" t="s">
        <v>135</v>
      </c>
      <c r="E2051">
        <v>340</v>
      </c>
      <c r="F2051" t="s">
        <v>75</v>
      </c>
      <c r="G2051" t="s">
        <v>77</v>
      </c>
      <c r="H2051">
        <v>249</v>
      </c>
      <c r="I2051">
        <v>1.169898476163429</v>
      </c>
      <c r="J2051">
        <v>3.053078061451265E-2</v>
      </c>
      <c r="K2051">
        <v>-0.15104992406239981</v>
      </c>
      <c r="L2051">
        <v>2.3249132787640092</v>
      </c>
    </row>
    <row r="2052" spans="1:12">
      <c r="A2052" t="s">
        <v>317</v>
      </c>
      <c r="B2052" t="s">
        <v>416</v>
      </c>
      <c r="C2052">
        <v>48259</v>
      </c>
      <c r="D2052" t="s">
        <v>135</v>
      </c>
      <c r="E2052">
        <v>340</v>
      </c>
      <c r="F2052" t="s">
        <v>75</v>
      </c>
      <c r="G2052" t="s">
        <v>78</v>
      </c>
      <c r="H2052">
        <v>334</v>
      </c>
      <c r="I2052">
        <v>0.66785679232017625</v>
      </c>
      <c r="J2052">
        <v>2.053531383695013E-2</v>
      </c>
      <c r="K2052">
        <v>-0.15327125475478409</v>
      </c>
      <c r="L2052">
        <v>1.455419850139384</v>
      </c>
    </row>
    <row r="2053" spans="1:12">
      <c r="A2053" t="s">
        <v>317</v>
      </c>
      <c r="B2053" t="s">
        <v>416</v>
      </c>
      <c r="C2053">
        <v>48259</v>
      </c>
      <c r="D2053" t="s">
        <v>135</v>
      </c>
      <c r="E2053">
        <v>340</v>
      </c>
      <c r="F2053" t="s">
        <v>75</v>
      </c>
      <c r="G2053" t="s">
        <v>79</v>
      </c>
      <c r="H2053">
        <v>334</v>
      </c>
      <c r="I2053">
        <v>0.46887522773334728</v>
      </c>
      <c r="J2053">
        <v>1.592137758614149E-2</v>
      </c>
      <c r="K2053">
        <v>-8.7889109084368297E-2</v>
      </c>
      <c r="L2053">
        <v>1.5120864356328581</v>
      </c>
    </row>
    <row r="2054" spans="1:12">
      <c r="A2054" t="s">
        <v>317</v>
      </c>
      <c r="B2054" t="s">
        <v>416</v>
      </c>
      <c r="C2054">
        <v>48259</v>
      </c>
      <c r="D2054" t="s">
        <v>135</v>
      </c>
      <c r="E2054">
        <v>340</v>
      </c>
      <c r="F2054" t="s">
        <v>75</v>
      </c>
      <c r="G2054" t="s">
        <v>80</v>
      </c>
      <c r="H2054">
        <v>249</v>
      </c>
      <c r="I2054">
        <v>0.26349523711259548</v>
      </c>
      <c r="J2054">
        <v>1.0320498946984131E-2</v>
      </c>
      <c r="K2054">
        <v>-8.7481138747138535E-3</v>
      </c>
      <c r="L2054">
        <v>0.78599237608333916</v>
      </c>
    </row>
    <row r="2055" spans="1:12">
      <c r="A2055" t="s">
        <v>317</v>
      </c>
      <c r="B2055" t="s">
        <v>416</v>
      </c>
      <c r="C2055">
        <v>48259</v>
      </c>
      <c r="D2055" t="s">
        <v>135</v>
      </c>
      <c r="E2055">
        <v>340</v>
      </c>
      <c r="F2055" t="s">
        <v>75</v>
      </c>
      <c r="G2055" t="s">
        <v>81</v>
      </c>
      <c r="H2055">
        <v>249</v>
      </c>
      <c r="I2055">
        <v>0.21365359452212121</v>
      </c>
      <c r="J2055">
        <v>8.4735077284033167E-3</v>
      </c>
      <c r="K2055">
        <v>-5.9019618741999222E-2</v>
      </c>
      <c r="L2055">
        <v>0.62933129676180433</v>
      </c>
    </row>
    <row r="2056" spans="1:12">
      <c r="A2056" t="s">
        <v>317</v>
      </c>
      <c r="B2056" t="s">
        <v>416</v>
      </c>
      <c r="C2056">
        <v>48259</v>
      </c>
      <c r="D2056" t="s">
        <v>135</v>
      </c>
      <c r="E2056">
        <v>340</v>
      </c>
      <c r="F2056" t="s">
        <v>75</v>
      </c>
      <c r="G2056" t="s">
        <v>82</v>
      </c>
      <c r="H2056">
        <v>334</v>
      </c>
      <c r="I2056">
        <v>0.25993389541477863</v>
      </c>
      <c r="J2056">
        <v>9.7576215893254332E-3</v>
      </c>
      <c r="K2056">
        <v>-6.4556363199707867E-2</v>
      </c>
      <c r="L2056">
        <v>1.0646078605459699</v>
      </c>
    </row>
    <row r="2057" spans="1:12">
      <c r="A2057" t="s">
        <v>317</v>
      </c>
      <c r="B2057" t="s">
        <v>416</v>
      </c>
      <c r="C2057">
        <v>48259</v>
      </c>
      <c r="D2057" t="s">
        <v>135</v>
      </c>
      <c r="E2057">
        <v>340</v>
      </c>
      <c r="F2057" t="s">
        <v>75</v>
      </c>
      <c r="G2057" t="s">
        <v>83</v>
      </c>
      <c r="H2057">
        <v>334</v>
      </c>
      <c r="I2057">
        <v>0.34252192720732172</v>
      </c>
      <c r="J2057">
        <v>1.2296224754550431E-2</v>
      </c>
      <c r="K2057">
        <v>-8.7889109084368297E-2</v>
      </c>
      <c r="L2057">
        <v>0.98309426460041371</v>
      </c>
    </row>
    <row r="2058" spans="1:12">
      <c r="A2058" t="s">
        <v>317</v>
      </c>
      <c r="B2058" t="s">
        <v>417</v>
      </c>
      <c r="C2058">
        <v>48261</v>
      </c>
      <c r="D2058" t="s">
        <v>135</v>
      </c>
      <c r="E2058">
        <v>340</v>
      </c>
      <c r="F2058" t="s">
        <v>75</v>
      </c>
      <c r="G2058" t="s">
        <v>76</v>
      </c>
      <c r="H2058">
        <v>249</v>
      </c>
      <c r="I2058">
        <v>1.27881908605408</v>
      </c>
      <c r="J2058">
        <v>3.2553311382010001E-2</v>
      </c>
      <c r="K2058">
        <v>-8.7481138747138535E-3</v>
      </c>
      <c r="L2058">
        <v>2.7032730267981671</v>
      </c>
    </row>
    <row r="2059" spans="1:12">
      <c r="A2059" t="s">
        <v>317</v>
      </c>
      <c r="B2059" t="s">
        <v>417</v>
      </c>
      <c r="C2059">
        <v>48261</v>
      </c>
      <c r="D2059" t="s">
        <v>135</v>
      </c>
      <c r="E2059">
        <v>340</v>
      </c>
      <c r="F2059" t="s">
        <v>75</v>
      </c>
      <c r="G2059" t="s">
        <v>77</v>
      </c>
      <c r="H2059">
        <v>249</v>
      </c>
      <c r="I2059">
        <v>1.169898476163429</v>
      </c>
      <c r="J2059">
        <v>3.053078061451265E-2</v>
      </c>
      <c r="K2059">
        <v>-0.15104992406239981</v>
      </c>
      <c r="L2059">
        <v>2.3249132787640092</v>
      </c>
    </row>
    <row r="2060" spans="1:12">
      <c r="A2060" t="s">
        <v>317</v>
      </c>
      <c r="B2060" t="s">
        <v>417</v>
      </c>
      <c r="C2060">
        <v>48261</v>
      </c>
      <c r="D2060" t="s">
        <v>135</v>
      </c>
      <c r="E2060">
        <v>340</v>
      </c>
      <c r="F2060" t="s">
        <v>75</v>
      </c>
      <c r="G2060" t="s">
        <v>78</v>
      </c>
      <c r="H2060">
        <v>74</v>
      </c>
      <c r="I2060">
        <v>0.76830592348362881</v>
      </c>
      <c r="J2060">
        <v>2.7397981318495201E-2</v>
      </c>
      <c r="K2060">
        <v>-8.3108197391754124E-4</v>
      </c>
      <c r="L2060">
        <v>1.030296969347575</v>
      </c>
    </row>
    <row r="2061" spans="1:12">
      <c r="A2061" t="s">
        <v>317</v>
      </c>
      <c r="B2061" t="s">
        <v>417</v>
      </c>
      <c r="C2061">
        <v>48261</v>
      </c>
      <c r="D2061" t="s">
        <v>135</v>
      </c>
      <c r="E2061">
        <v>340</v>
      </c>
      <c r="F2061" t="s">
        <v>75</v>
      </c>
      <c r="G2061" t="s">
        <v>79</v>
      </c>
      <c r="H2061">
        <v>74</v>
      </c>
      <c r="I2061">
        <v>0.44719072571558721</v>
      </c>
      <c r="J2061">
        <v>1.6888375480862011E-2</v>
      </c>
      <c r="K2061">
        <v>-2.690895991961055E-3</v>
      </c>
      <c r="L2061">
        <v>0.74300085180327935</v>
      </c>
    </row>
    <row r="2062" spans="1:12">
      <c r="A2062" t="s">
        <v>317</v>
      </c>
      <c r="B2062" t="s">
        <v>417</v>
      </c>
      <c r="C2062">
        <v>48261</v>
      </c>
      <c r="D2062" t="s">
        <v>135</v>
      </c>
      <c r="E2062">
        <v>340</v>
      </c>
      <c r="F2062" t="s">
        <v>75</v>
      </c>
      <c r="G2062" t="s">
        <v>80</v>
      </c>
      <c r="H2062">
        <v>249</v>
      </c>
      <c r="I2062">
        <v>0.26349523711259548</v>
      </c>
      <c r="J2062">
        <v>1.0320498946984131E-2</v>
      </c>
      <c r="K2062">
        <v>-8.7481138747138535E-3</v>
      </c>
      <c r="L2062">
        <v>0.78599237608333916</v>
      </c>
    </row>
    <row r="2063" spans="1:12">
      <c r="A2063" t="s">
        <v>317</v>
      </c>
      <c r="B2063" t="s">
        <v>417</v>
      </c>
      <c r="C2063">
        <v>48261</v>
      </c>
      <c r="D2063" t="s">
        <v>135</v>
      </c>
      <c r="E2063">
        <v>340</v>
      </c>
      <c r="F2063" t="s">
        <v>75</v>
      </c>
      <c r="G2063" t="s">
        <v>81</v>
      </c>
      <c r="H2063">
        <v>249</v>
      </c>
      <c r="I2063">
        <v>0.21365359452212121</v>
      </c>
      <c r="J2063">
        <v>8.4735077284033167E-3</v>
      </c>
      <c r="K2063">
        <v>-5.9019618741999222E-2</v>
      </c>
      <c r="L2063">
        <v>0.62933129676180433</v>
      </c>
    </row>
    <row r="2064" spans="1:12">
      <c r="A2064" t="s">
        <v>317</v>
      </c>
      <c r="B2064" t="s">
        <v>417</v>
      </c>
      <c r="C2064">
        <v>48261</v>
      </c>
      <c r="D2064" t="s">
        <v>135</v>
      </c>
      <c r="E2064">
        <v>340</v>
      </c>
      <c r="F2064" t="s">
        <v>75</v>
      </c>
      <c r="G2064" t="s">
        <v>82</v>
      </c>
      <c r="H2064">
        <v>74</v>
      </c>
      <c r="I2064">
        <v>0.23497669530825341</v>
      </c>
      <c r="J2064">
        <v>1.211617549848502E-2</v>
      </c>
      <c r="K2064">
        <v>-1.863421477564171E-2</v>
      </c>
      <c r="L2064">
        <v>0.52867667131713403</v>
      </c>
    </row>
    <row r="2065" spans="1:12">
      <c r="A2065" t="s">
        <v>317</v>
      </c>
      <c r="B2065" t="s">
        <v>417</v>
      </c>
      <c r="C2065">
        <v>48261</v>
      </c>
      <c r="D2065" t="s">
        <v>135</v>
      </c>
      <c r="E2065">
        <v>340</v>
      </c>
      <c r="F2065" t="s">
        <v>75</v>
      </c>
      <c r="G2065" t="s">
        <v>83</v>
      </c>
      <c r="H2065">
        <v>74</v>
      </c>
      <c r="I2065">
        <v>0.30869554377314351</v>
      </c>
      <c r="J2065">
        <v>1.7920689330571608E-2</v>
      </c>
      <c r="K2065">
        <v>-2.690895991961055E-3</v>
      </c>
      <c r="L2065">
        <v>0.8291139787409445</v>
      </c>
    </row>
    <row r="2066" spans="1:12">
      <c r="A2066" t="s">
        <v>317</v>
      </c>
      <c r="B2066" t="s">
        <v>256</v>
      </c>
      <c r="C2066">
        <v>48263</v>
      </c>
      <c r="D2066" t="s">
        <v>135</v>
      </c>
      <c r="E2066">
        <v>340</v>
      </c>
      <c r="F2066" t="s">
        <v>75</v>
      </c>
      <c r="G2066" t="s">
        <v>76</v>
      </c>
      <c r="H2066">
        <v>109</v>
      </c>
      <c r="I2066">
        <v>0.68017305855434351</v>
      </c>
      <c r="J2066">
        <v>4.186997447758297E-2</v>
      </c>
      <c r="K2066">
        <v>-5.4778050759931099E-2</v>
      </c>
      <c r="L2066">
        <v>1.747805941921162</v>
      </c>
    </row>
    <row r="2067" spans="1:12">
      <c r="A2067" t="s">
        <v>317</v>
      </c>
      <c r="B2067" t="s">
        <v>256</v>
      </c>
      <c r="C2067">
        <v>48263</v>
      </c>
      <c r="D2067" t="s">
        <v>135</v>
      </c>
      <c r="E2067">
        <v>340</v>
      </c>
      <c r="F2067" t="s">
        <v>75</v>
      </c>
      <c r="G2067" t="s">
        <v>77</v>
      </c>
      <c r="H2067">
        <v>109</v>
      </c>
      <c r="I2067">
        <v>0.61474094061801765</v>
      </c>
      <c r="J2067">
        <v>3.475715239711185E-2</v>
      </c>
      <c r="K2067">
        <v>-0.1591317821196144</v>
      </c>
      <c r="L2067">
        <v>1.363077476333431</v>
      </c>
    </row>
    <row r="2068" spans="1:12">
      <c r="A2068" t="s">
        <v>317</v>
      </c>
      <c r="B2068" t="s">
        <v>256</v>
      </c>
      <c r="C2068">
        <v>48263</v>
      </c>
      <c r="D2068" t="s">
        <v>135</v>
      </c>
      <c r="E2068">
        <v>340</v>
      </c>
      <c r="F2068" t="s">
        <v>75</v>
      </c>
      <c r="G2068" t="s">
        <v>78</v>
      </c>
      <c r="H2068">
        <v>185</v>
      </c>
      <c r="I2068">
        <v>0.2305984939235215</v>
      </c>
      <c r="J2068">
        <v>2.1160271141055759E-2</v>
      </c>
      <c r="K2068">
        <v>-0.13451939070824809</v>
      </c>
      <c r="L2068">
        <v>0.90731427768554318</v>
      </c>
    </row>
    <row r="2069" spans="1:12">
      <c r="A2069" t="s">
        <v>317</v>
      </c>
      <c r="B2069" t="s">
        <v>256</v>
      </c>
      <c r="C2069">
        <v>48263</v>
      </c>
      <c r="D2069" t="s">
        <v>135</v>
      </c>
      <c r="E2069">
        <v>340</v>
      </c>
      <c r="F2069" t="s">
        <v>75</v>
      </c>
      <c r="G2069" t="s">
        <v>79</v>
      </c>
      <c r="H2069">
        <v>185</v>
      </c>
      <c r="I2069">
        <v>0.13404867208683999</v>
      </c>
      <c r="J2069">
        <v>1.0662750040411249E-2</v>
      </c>
      <c r="K2069">
        <v>-5.7302669641849387E-2</v>
      </c>
      <c r="L2069">
        <v>0.56105632483756385</v>
      </c>
    </row>
    <row r="2070" spans="1:12">
      <c r="A2070" t="s">
        <v>317</v>
      </c>
      <c r="B2070" t="s">
        <v>256</v>
      </c>
      <c r="C2070">
        <v>48263</v>
      </c>
      <c r="D2070" t="s">
        <v>135</v>
      </c>
      <c r="E2070">
        <v>340</v>
      </c>
      <c r="F2070" t="s">
        <v>75</v>
      </c>
      <c r="G2070" t="s">
        <v>80</v>
      </c>
      <c r="H2070">
        <v>109</v>
      </c>
      <c r="I2070">
        <v>3.7164607323378188E-2</v>
      </c>
      <c r="J2070">
        <v>3.7760620908095172E-3</v>
      </c>
      <c r="K2070">
        <v>-5.4778050759931099E-2</v>
      </c>
      <c r="L2070">
        <v>0.19815860550086489</v>
      </c>
    </row>
    <row r="2071" spans="1:12">
      <c r="A2071" t="s">
        <v>317</v>
      </c>
      <c r="B2071" t="s">
        <v>256</v>
      </c>
      <c r="C2071">
        <v>48263</v>
      </c>
      <c r="D2071" t="s">
        <v>135</v>
      </c>
      <c r="E2071">
        <v>340</v>
      </c>
      <c r="F2071" t="s">
        <v>75</v>
      </c>
      <c r="G2071" t="s">
        <v>81</v>
      </c>
      <c r="H2071">
        <v>109</v>
      </c>
      <c r="I2071">
        <v>1.0212300295793319E-2</v>
      </c>
      <c r="J2071">
        <v>5.1059306199511259E-3</v>
      </c>
      <c r="K2071">
        <v>-5.7852841293016377E-2</v>
      </c>
      <c r="L2071">
        <v>0.18439375807437591</v>
      </c>
    </row>
    <row r="2072" spans="1:12">
      <c r="A2072" t="s">
        <v>317</v>
      </c>
      <c r="B2072" t="s">
        <v>256</v>
      </c>
      <c r="C2072">
        <v>48263</v>
      </c>
      <c r="D2072" t="s">
        <v>135</v>
      </c>
      <c r="E2072">
        <v>340</v>
      </c>
      <c r="F2072" t="s">
        <v>75</v>
      </c>
      <c r="G2072" t="s">
        <v>82</v>
      </c>
      <c r="H2072">
        <v>185</v>
      </c>
      <c r="I2072">
        <v>5.7525967681972157E-2</v>
      </c>
      <c r="J2072">
        <v>7.192267760225619E-3</v>
      </c>
      <c r="K2072">
        <v>-8.3013447763855802E-2</v>
      </c>
      <c r="L2072">
        <v>0.38332626893600608</v>
      </c>
    </row>
    <row r="2073" spans="1:12">
      <c r="A2073" t="s">
        <v>317</v>
      </c>
      <c r="B2073" t="s">
        <v>256</v>
      </c>
      <c r="C2073">
        <v>48263</v>
      </c>
      <c r="D2073" t="s">
        <v>135</v>
      </c>
      <c r="E2073">
        <v>340</v>
      </c>
      <c r="F2073" t="s">
        <v>75</v>
      </c>
      <c r="G2073" t="s">
        <v>83</v>
      </c>
      <c r="H2073">
        <v>185</v>
      </c>
      <c r="I2073">
        <v>0.1082777740907179</v>
      </c>
      <c r="J2073">
        <v>9.1963558503542642E-3</v>
      </c>
      <c r="K2073">
        <v>-4.1181914087591927E-2</v>
      </c>
      <c r="L2073">
        <v>0.46070933615846421</v>
      </c>
    </row>
    <row r="2074" spans="1:12">
      <c r="A2074" t="s">
        <v>317</v>
      </c>
      <c r="B2074" t="s">
        <v>418</v>
      </c>
      <c r="C2074">
        <v>48265</v>
      </c>
      <c r="D2074" t="s">
        <v>135</v>
      </c>
      <c r="E2074">
        <v>340</v>
      </c>
      <c r="F2074" t="s">
        <v>75</v>
      </c>
      <c r="G2074" t="s">
        <v>76</v>
      </c>
      <c r="H2074">
        <v>249</v>
      </c>
      <c r="I2074">
        <v>1.27881908605408</v>
      </c>
      <c r="J2074">
        <v>3.2553311382010001E-2</v>
      </c>
      <c r="K2074">
        <v>-8.7481138747138535E-3</v>
      </c>
      <c r="L2074">
        <v>2.7032730267981671</v>
      </c>
    </row>
    <row r="2075" spans="1:12">
      <c r="A2075" t="s">
        <v>317</v>
      </c>
      <c r="B2075" t="s">
        <v>418</v>
      </c>
      <c r="C2075">
        <v>48265</v>
      </c>
      <c r="D2075" t="s">
        <v>135</v>
      </c>
      <c r="E2075">
        <v>340</v>
      </c>
      <c r="F2075" t="s">
        <v>75</v>
      </c>
      <c r="G2075" t="s">
        <v>77</v>
      </c>
      <c r="H2075">
        <v>249</v>
      </c>
      <c r="I2075">
        <v>1.169898476163429</v>
      </c>
      <c r="J2075">
        <v>3.053078061451265E-2</v>
      </c>
      <c r="K2075">
        <v>-0.15104992406239981</v>
      </c>
      <c r="L2075">
        <v>2.3249132787640092</v>
      </c>
    </row>
    <row r="2076" spans="1:12">
      <c r="A2076" t="s">
        <v>317</v>
      </c>
      <c r="B2076" t="s">
        <v>418</v>
      </c>
      <c r="C2076">
        <v>48265</v>
      </c>
      <c r="D2076" t="s">
        <v>135</v>
      </c>
      <c r="E2076">
        <v>340</v>
      </c>
      <c r="F2076" t="s">
        <v>75</v>
      </c>
      <c r="G2076" t="s">
        <v>78</v>
      </c>
      <c r="H2076">
        <v>334</v>
      </c>
      <c r="I2076">
        <v>0.66785679232017625</v>
      </c>
      <c r="J2076">
        <v>2.053531383695013E-2</v>
      </c>
      <c r="K2076">
        <v>-0.15327125475478409</v>
      </c>
      <c r="L2076">
        <v>1.455419850139384</v>
      </c>
    </row>
    <row r="2077" spans="1:12">
      <c r="A2077" t="s">
        <v>317</v>
      </c>
      <c r="B2077" t="s">
        <v>418</v>
      </c>
      <c r="C2077">
        <v>48265</v>
      </c>
      <c r="D2077" t="s">
        <v>135</v>
      </c>
      <c r="E2077">
        <v>340</v>
      </c>
      <c r="F2077" t="s">
        <v>75</v>
      </c>
      <c r="G2077" t="s">
        <v>79</v>
      </c>
      <c r="H2077">
        <v>334</v>
      </c>
      <c r="I2077">
        <v>0.46887522773334728</v>
      </c>
      <c r="J2077">
        <v>1.592137758614149E-2</v>
      </c>
      <c r="K2077">
        <v>-8.7889109084368297E-2</v>
      </c>
      <c r="L2077">
        <v>1.5120864356328581</v>
      </c>
    </row>
    <row r="2078" spans="1:12">
      <c r="A2078" t="s">
        <v>317</v>
      </c>
      <c r="B2078" t="s">
        <v>418</v>
      </c>
      <c r="C2078">
        <v>48265</v>
      </c>
      <c r="D2078" t="s">
        <v>135</v>
      </c>
      <c r="E2078">
        <v>340</v>
      </c>
      <c r="F2078" t="s">
        <v>75</v>
      </c>
      <c r="G2078" t="s">
        <v>80</v>
      </c>
      <c r="H2078">
        <v>249</v>
      </c>
      <c r="I2078">
        <v>0.26349523711259548</v>
      </c>
      <c r="J2078">
        <v>1.0320498946984131E-2</v>
      </c>
      <c r="K2078">
        <v>-8.7481138747138535E-3</v>
      </c>
      <c r="L2078">
        <v>0.78599237608333916</v>
      </c>
    </row>
    <row r="2079" spans="1:12">
      <c r="A2079" t="s">
        <v>317</v>
      </c>
      <c r="B2079" t="s">
        <v>418</v>
      </c>
      <c r="C2079">
        <v>48265</v>
      </c>
      <c r="D2079" t="s">
        <v>135</v>
      </c>
      <c r="E2079">
        <v>340</v>
      </c>
      <c r="F2079" t="s">
        <v>75</v>
      </c>
      <c r="G2079" t="s">
        <v>81</v>
      </c>
      <c r="H2079">
        <v>249</v>
      </c>
      <c r="I2079">
        <v>0.21365359452212121</v>
      </c>
      <c r="J2079">
        <v>8.4735077284033167E-3</v>
      </c>
      <c r="K2079">
        <v>-5.9019618741999222E-2</v>
      </c>
      <c r="L2079">
        <v>0.62933129676180433</v>
      </c>
    </row>
    <row r="2080" spans="1:12">
      <c r="A2080" t="s">
        <v>317</v>
      </c>
      <c r="B2080" t="s">
        <v>418</v>
      </c>
      <c r="C2080">
        <v>48265</v>
      </c>
      <c r="D2080" t="s">
        <v>135</v>
      </c>
      <c r="E2080">
        <v>340</v>
      </c>
      <c r="F2080" t="s">
        <v>75</v>
      </c>
      <c r="G2080" t="s">
        <v>82</v>
      </c>
      <c r="H2080">
        <v>334</v>
      </c>
      <c r="I2080">
        <v>0.25993389541477863</v>
      </c>
      <c r="J2080">
        <v>9.7576215893254332E-3</v>
      </c>
      <c r="K2080">
        <v>-6.4556363199707867E-2</v>
      </c>
      <c r="L2080">
        <v>1.0646078605459699</v>
      </c>
    </row>
    <row r="2081" spans="1:12">
      <c r="A2081" t="s">
        <v>317</v>
      </c>
      <c r="B2081" t="s">
        <v>418</v>
      </c>
      <c r="C2081">
        <v>48265</v>
      </c>
      <c r="D2081" t="s">
        <v>135</v>
      </c>
      <c r="E2081">
        <v>340</v>
      </c>
      <c r="F2081" t="s">
        <v>75</v>
      </c>
      <c r="G2081" t="s">
        <v>83</v>
      </c>
      <c r="H2081">
        <v>334</v>
      </c>
      <c r="I2081">
        <v>0.34252192720732172</v>
      </c>
      <c r="J2081">
        <v>1.2296224754550431E-2</v>
      </c>
      <c r="K2081">
        <v>-8.7889109084368297E-2</v>
      </c>
      <c r="L2081">
        <v>0.98309426460041371</v>
      </c>
    </row>
    <row r="2082" spans="1:12">
      <c r="A2082" t="s">
        <v>317</v>
      </c>
      <c r="B2082" t="s">
        <v>419</v>
      </c>
      <c r="C2082">
        <v>48267</v>
      </c>
      <c r="D2082" t="s">
        <v>135</v>
      </c>
      <c r="E2082">
        <v>340</v>
      </c>
      <c r="F2082" t="s">
        <v>75</v>
      </c>
      <c r="G2082" t="s">
        <v>76</v>
      </c>
      <c r="H2082">
        <v>249</v>
      </c>
      <c r="I2082">
        <v>1.27881908605408</v>
      </c>
      <c r="J2082">
        <v>3.2553311382010001E-2</v>
      </c>
      <c r="K2082">
        <v>-8.7481138747138535E-3</v>
      </c>
      <c r="L2082">
        <v>2.7032730267981671</v>
      </c>
    </row>
    <row r="2083" spans="1:12">
      <c r="A2083" t="s">
        <v>317</v>
      </c>
      <c r="B2083" t="s">
        <v>419</v>
      </c>
      <c r="C2083">
        <v>48267</v>
      </c>
      <c r="D2083" t="s">
        <v>135</v>
      </c>
      <c r="E2083">
        <v>340</v>
      </c>
      <c r="F2083" t="s">
        <v>75</v>
      </c>
      <c r="G2083" t="s">
        <v>77</v>
      </c>
      <c r="H2083">
        <v>249</v>
      </c>
      <c r="I2083">
        <v>1.169898476163429</v>
      </c>
      <c r="J2083">
        <v>3.053078061451265E-2</v>
      </c>
      <c r="K2083">
        <v>-0.15104992406239981</v>
      </c>
      <c r="L2083">
        <v>2.3249132787640092</v>
      </c>
    </row>
    <row r="2084" spans="1:12">
      <c r="A2084" t="s">
        <v>317</v>
      </c>
      <c r="B2084" t="s">
        <v>419</v>
      </c>
      <c r="C2084">
        <v>48267</v>
      </c>
      <c r="D2084" t="s">
        <v>135</v>
      </c>
      <c r="E2084">
        <v>340</v>
      </c>
      <c r="F2084" t="s">
        <v>75</v>
      </c>
      <c r="G2084" t="s">
        <v>78</v>
      </c>
      <c r="H2084">
        <v>29</v>
      </c>
      <c r="I2084">
        <v>7.916576009080567E-2</v>
      </c>
      <c r="J2084">
        <v>3.7214898640861568E-2</v>
      </c>
      <c r="K2084">
        <v>-0.1155435300680715</v>
      </c>
      <c r="L2084">
        <v>0.79003445956992957</v>
      </c>
    </row>
    <row r="2085" spans="1:12">
      <c r="A2085" t="s">
        <v>317</v>
      </c>
      <c r="B2085" t="s">
        <v>419</v>
      </c>
      <c r="C2085">
        <v>48267</v>
      </c>
      <c r="D2085" t="s">
        <v>135</v>
      </c>
      <c r="E2085">
        <v>340</v>
      </c>
      <c r="F2085" t="s">
        <v>75</v>
      </c>
      <c r="G2085" t="s">
        <v>79</v>
      </c>
      <c r="H2085">
        <v>29</v>
      </c>
      <c r="I2085">
        <v>0.1026725514276588</v>
      </c>
      <c r="J2085">
        <v>3.3929859901332703E-2</v>
      </c>
      <c r="K2085">
        <v>-4.6287014491997201E-2</v>
      </c>
      <c r="L2085">
        <v>0.76128316784950123</v>
      </c>
    </row>
    <row r="2086" spans="1:12">
      <c r="A2086" t="s">
        <v>317</v>
      </c>
      <c r="B2086" t="s">
        <v>419</v>
      </c>
      <c r="C2086">
        <v>48267</v>
      </c>
      <c r="D2086" t="s">
        <v>135</v>
      </c>
      <c r="E2086">
        <v>340</v>
      </c>
      <c r="F2086" t="s">
        <v>75</v>
      </c>
      <c r="G2086" t="s">
        <v>80</v>
      </c>
      <c r="H2086">
        <v>249</v>
      </c>
      <c r="I2086">
        <v>0.26349523711259548</v>
      </c>
      <c r="J2086">
        <v>1.0320498946984131E-2</v>
      </c>
      <c r="K2086">
        <v>-8.7481138747138535E-3</v>
      </c>
      <c r="L2086">
        <v>0.78599237608333916</v>
      </c>
    </row>
    <row r="2087" spans="1:12">
      <c r="A2087" t="s">
        <v>317</v>
      </c>
      <c r="B2087" t="s">
        <v>419</v>
      </c>
      <c r="C2087">
        <v>48267</v>
      </c>
      <c r="D2087" t="s">
        <v>135</v>
      </c>
      <c r="E2087">
        <v>340</v>
      </c>
      <c r="F2087" t="s">
        <v>75</v>
      </c>
      <c r="G2087" t="s">
        <v>81</v>
      </c>
      <c r="H2087">
        <v>249</v>
      </c>
      <c r="I2087">
        <v>0.21365359452212121</v>
      </c>
      <c r="J2087">
        <v>8.4735077284033167E-3</v>
      </c>
      <c r="K2087">
        <v>-5.9019618741999222E-2</v>
      </c>
      <c r="L2087">
        <v>0.62933129676180433</v>
      </c>
    </row>
    <row r="2088" spans="1:12">
      <c r="A2088" t="s">
        <v>317</v>
      </c>
      <c r="B2088" t="s">
        <v>419</v>
      </c>
      <c r="C2088">
        <v>48267</v>
      </c>
      <c r="D2088" t="s">
        <v>135</v>
      </c>
      <c r="E2088">
        <v>340</v>
      </c>
      <c r="F2088" t="s">
        <v>75</v>
      </c>
      <c r="G2088" t="s">
        <v>82</v>
      </c>
      <c r="H2088">
        <v>29</v>
      </c>
      <c r="I2088">
        <v>4.6141911972768457E-2</v>
      </c>
      <c r="J2088">
        <v>1.4536215161892799E-2</v>
      </c>
      <c r="K2088">
        <v>-4.0810279867937893E-2</v>
      </c>
      <c r="L2088">
        <v>0.27014594814413612</v>
      </c>
    </row>
    <row r="2089" spans="1:12">
      <c r="A2089" t="s">
        <v>317</v>
      </c>
      <c r="B2089" t="s">
        <v>419</v>
      </c>
      <c r="C2089">
        <v>48267</v>
      </c>
      <c r="D2089" t="s">
        <v>135</v>
      </c>
      <c r="E2089">
        <v>340</v>
      </c>
      <c r="F2089" t="s">
        <v>75</v>
      </c>
      <c r="G2089" t="s">
        <v>83</v>
      </c>
      <c r="H2089">
        <v>29</v>
      </c>
      <c r="I2089">
        <v>6.5871748635840568E-2</v>
      </c>
      <c r="J2089">
        <v>2.1030661487239141E-2</v>
      </c>
      <c r="K2089">
        <v>-4.697547779950613E-2</v>
      </c>
      <c r="L2089">
        <v>0.42635314084607712</v>
      </c>
    </row>
    <row r="2090" spans="1:12">
      <c r="A2090" t="s">
        <v>317</v>
      </c>
      <c r="B2090" t="s">
        <v>420</v>
      </c>
      <c r="C2090">
        <v>48269</v>
      </c>
      <c r="D2090" t="s">
        <v>135</v>
      </c>
      <c r="E2090">
        <v>340</v>
      </c>
      <c r="F2090" t="s">
        <v>75</v>
      </c>
      <c r="G2090" t="s">
        <v>76</v>
      </c>
      <c r="H2090">
        <v>109</v>
      </c>
      <c r="I2090">
        <v>0.68017305855434351</v>
      </c>
      <c r="J2090">
        <v>4.186997447758297E-2</v>
      </c>
      <c r="K2090">
        <v>-5.4778050759931099E-2</v>
      </c>
      <c r="L2090">
        <v>1.747805941921162</v>
      </c>
    </row>
    <row r="2091" spans="1:12">
      <c r="A2091" t="s">
        <v>317</v>
      </c>
      <c r="B2091" t="s">
        <v>420</v>
      </c>
      <c r="C2091">
        <v>48269</v>
      </c>
      <c r="D2091" t="s">
        <v>135</v>
      </c>
      <c r="E2091">
        <v>340</v>
      </c>
      <c r="F2091" t="s">
        <v>75</v>
      </c>
      <c r="G2091" t="s">
        <v>77</v>
      </c>
      <c r="H2091">
        <v>109</v>
      </c>
      <c r="I2091">
        <v>0.61474094061801765</v>
      </c>
      <c r="J2091">
        <v>3.475715239711185E-2</v>
      </c>
      <c r="K2091">
        <v>-0.1591317821196144</v>
      </c>
      <c r="L2091">
        <v>1.363077476333431</v>
      </c>
    </row>
    <row r="2092" spans="1:12">
      <c r="A2092" t="s">
        <v>317</v>
      </c>
      <c r="B2092" t="s">
        <v>420</v>
      </c>
      <c r="C2092">
        <v>48269</v>
      </c>
      <c r="D2092" t="s">
        <v>135</v>
      </c>
      <c r="E2092">
        <v>340</v>
      </c>
      <c r="F2092" t="s">
        <v>75</v>
      </c>
      <c r="G2092" t="s">
        <v>78</v>
      </c>
      <c r="H2092">
        <v>185</v>
      </c>
      <c r="I2092">
        <v>0.2305984939235215</v>
      </c>
      <c r="J2092">
        <v>2.1160271141055759E-2</v>
      </c>
      <c r="K2092">
        <v>-0.13451939070824809</v>
      </c>
      <c r="L2092">
        <v>0.90731427768554318</v>
      </c>
    </row>
    <row r="2093" spans="1:12">
      <c r="A2093" t="s">
        <v>317</v>
      </c>
      <c r="B2093" t="s">
        <v>420</v>
      </c>
      <c r="C2093">
        <v>48269</v>
      </c>
      <c r="D2093" t="s">
        <v>135</v>
      </c>
      <c r="E2093">
        <v>340</v>
      </c>
      <c r="F2093" t="s">
        <v>75</v>
      </c>
      <c r="G2093" t="s">
        <v>79</v>
      </c>
      <c r="H2093">
        <v>185</v>
      </c>
      <c r="I2093">
        <v>0.13404867208683999</v>
      </c>
      <c r="J2093">
        <v>1.0662750040411249E-2</v>
      </c>
      <c r="K2093">
        <v>-5.7302669641849387E-2</v>
      </c>
      <c r="L2093">
        <v>0.56105632483756385</v>
      </c>
    </row>
    <row r="2094" spans="1:12">
      <c r="A2094" t="s">
        <v>317</v>
      </c>
      <c r="B2094" t="s">
        <v>420</v>
      </c>
      <c r="C2094">
        <v>48269</v>
      </c>
      <c r="D2094" t="s">
        <v>135</v>
      </c>
      <c r="E2094">
        <v>340</v>
      </c>
      <c r="F2094" t="s">
        <v>75</v>
      </c>
      <c r="G2094" t="s">
        <v>80</v>
      </c>
      <c r="H2094">
        <v>109</v>
      </c>
      <c r="I2094">
        <v>3.7164607323378188E-2</v>
      </c>
      <c r="J2094">
        <v>3.7760620908095172E-3</v>
      </c>
      <c r="K2094">
        <v>-5.4778050759931099E-2</v>
      </c>
      <c r="L2094">
        <v>0.19815860550086489</v>
      </c>
    </row>
    <row r="2095" spans="1:12">
      <c r="A2095" t="s">
        <v>317</v>
      </c>
      <c r="B2095" t="s">
        <v>420</v>
      </c>
      <c r="C2095">
        <v>48269</v>
      </c>
      <c r="D2095" t="s">
        <v>135</v>
      </c>
      <c r="E2095">
        <v>340</v>
      </c>
      <c r="F2095" t="s">
        <v>75</v>
      </c>
      <c r="G2095" t="s">
        <v>81</v>
      </c>
      <c r="H2095">
        <v>109</v>
      </c>
      <c r="I2095">
        <v>1.0212300295793319E-2</v>
      </c>
      <c r="J2095">
        <v>5.1059306199511259E-3</v>
      </c>
      <c r="K2095">
        <v>-5.7852841293016377E-2</v>
      </c>
      <c r="L2095">
        <v>0.18439375807437591</v>
      </c>
    </row>
    <row r="2096" spans="1:12">
      <c r="A2096" t="s">
        <v>317</v>
      </c>
      <c r="B2096" t="s">
        <v>420</v>
      </c>
      <c r="C2096">
        <v>48269</v>
      </c>
      <c r="D2096" t="s">
        <v>135</v>
      </c>
      <c r="E2096">
        <v>340</v>
      </c>
      <c r="F2096" t="s">
        <v>75</v>
      </c>
      <c r="G2096" t="s">
        <v>82</v>
      </c>
      <c r="H2096">
        <v>185</v>
      </c>
      <c r="I2096">
        <v>5.7525967681972157E-2</v>
      </c>
      <c r="J2096">
        <v>7.192267760225619E-3</v>
      </c>
      <c r="K2096">
        <v>-8.3013447763855802E-2</v>
      </c>
      <c r="L2096">
        <v>0.38332626893600608</v>
      </c>
    </row>
    <row r="2097" spans="1:12">
      <c r="A2097" t="s">
        <v>317</v>
      </c>
      <c r="B2097" t="s">
        <v>420</v>
      </c>
      <c r="C2097">
        <v>48269</v>
      </c>
      <c r="D2097" t="s">
        <v>135</v>
      </c>
      <c r="E2097">
        <v>340</v>
      </c>
      <c r="F2097" t="s">
        <v>75</v>
      </c>
      <c r="G2097" t="s">
        <v>83</v>
      </c>
      <c r="H2097">
        <v>185</v>
      </c>
      <c r="I2097">
        <v>0.1082777740907179</v>
      </c>
      <c r="J2097">
        <v>9.1963558503542642E-3</v>
      </c>
      <c r="K2097">
        <v>-4.1181914087591927E-2</v>
      </c>
      <c r="L2097">
        <v>0.46070933615846421</v>
      </c>
    </row>
    <row r="2098" spans="1:12">
      <c r="A2098" t="s">
        <v>317</v>
      </c>
      <c r="B2098" t="s">
        <v>421</v>
      </c>
      <c r="C2098">
        <v>48271</v>
      </c>
      <c r="D2098" t="s">
        <v>135</v>
      </c>
      <c r="E2098">
        <v>340</v>
      </c>
      <c r="F2098" t="s">
        <v>75</v>
      </c>
      <c r="G2098" t="s">
        <v>76</v>
      </c>
      <c r="H2098">
        <v>249</v>
      </c>
      <c r="I2098">
        <v>1.27881908605408</v>
      </c>
      <c r="J2098">
        <v>3.2553311382010001E-2</v>
      </c>
      <c r="K2098">
        <v>-8.7481138747138535E-3</v>
      </c>
      <c r="L2098">
        <v>2.7032730267981671</v>
      </c>
    </row>
    <row r="2099" spans="1:12">
      <c r="A2099" t="s">
        <v>317</v>
      </c>
      <c r="B2099" t="s">
        <v>421</v>
      </c>
      <c r="C2099">
        <v>48271</v>
      </c>
      <c r="D2099" t="s">
        <v>135</v>
      </c>
      <c r="E2099">
        <v>340</v>
      </c>
      <c r="F2099" t="s">
        <v>75</v>
      </c>
      <c r="G2099" t="s">
        <v>77</v>
      </c>
      <c r="H2099">
        <v>249</v>
      </c>
      <c r="I2099">
        <v>1.169898476163429</v>
      </c>
      <c r="J2099">
        <v>3.053078061451265E-2</v>
      </c>
      <c r="K2099">
        <v>-0.15104992406239981</v>
      </c>
      <c r="L2099">
        <v>2.3249132787640092</v>
      </c>
    </row>
    <row r="2100" spans="1:12">
      <c r="A2100" t="s">
        <v>317</v>
      </c>
      <c r="B2100" t="s">
        <v>421</v>
      </c>
      <c r="C2100">
        <v>48271</v>
      </c>
      <c r="D2100" t="s">
        <v>135</v>
      </c>
      <c r="E2100">
        <v>340</v>
      </c>
      <c r="F2100" t="s">
        <v>75</v>
      </c>
      <c r="G2100" t="s">
        <v>78</v>
      </c>
      <c r="H2100">
        <v>334</v>
      </c>
      <c r="I2100">
        <v>0.66785679232017625</v>
      </c>
      <c r="J2100">
        <v>2.053531383695013E-2</v>
      </c>
      <c r="K2100">
        <v>-0.15327125475478409</v>
      </c>
      <c r="L2100">
        <v>1.455419850139384</v>
      </c>
    </row>
    <row r="2101" spans="1:12">
      <c r="A2101" t="s">
        <v>317</v>
      </c>
      <c r="B2101" t="s">
        <v>421</v>
      </c>
      <c r="C2101">
        <v>48271</v>
      </c>
      <c r="D2101" t="s">
        <v>135</v>
      </c>
      <c r="E2101">
        <v>340</v>
      </c>
      <c r="F2101" t="s">
        <v>75</v>
      </c>
      <c r="G2101" t="s">
        <v>79</v>
      </c>
      <c r="H2101">
        <v>334</v>
      </c>
      <c r="I2101">
        <v>0.46887522773334728</v>
      </c>
      <c r="J2101">
        <v>1.592137758614149E-2</v>
      </c>
      <c r="K2101">
        <v>-8.7889109084368297E-2</v>
      </c>
      <c r="L2101">
        <v>1.5120864356328581</v>
      </c>
    </row>
    <row r="2102" spans="1:12">
      <c r="A2102" t="s">
        <v>317</v>
      </c>
      <c r="B2102" t="s">
        <v>421</v>
      </c>
      <c r="C2102">
        <v>48271</v>
      </c>
      <c r="D2102" t="s">
        <v>135</v>
      </c>
      <c r="E2102">
        <v>340</v>
      </c>
      <c r="F2102" t="s">
        <v>75</v>
      </c>
      <c r="G2102" t="s">
        <v>80</v>
      </c>
      <c r="H2102">
        <v>249</v>
      </c>
      <c r="I2102">
        <v>0.26349523711259548</v>
      </c>
      <c r="J2102">
        <v>1.0320498946984131E-2</v>
      </c>
      <c r="K2102">
        <v>-8.7481138747138535E-3</v>
      </c>
      <c r="L2102">
        <v>0.78599237608333916</v>
      </c>
    </row>
    <row r="2103" spans="1:12">
      <c r="A2103" t="s">
        <v>317</v>
      </c>
      <c r="B2103" t="s">
        <v>421</v>
      </c>
      <c r="C2103">
        <v>48271</v>
      </c>
      <c r="D2103" t="s">
        <v>135</v>
      </c>
      <c r="E2103">
        <v>340</v>
      </c>
      <c r="F2103" t="s">
        <v>75</v>
      </c>
      <c r="G2103" t="s">
        <v>81</v>
      </c>
      <c r="H2103">
        <v>249</v>
      </c>
      <c r="I2103">
        <v>0.21365359452212121</v>
      </c>
      <c r="J2103">
        <v>8.4735077284033167E-3</v>
      </c>
      <c r="K2103">
        <v>-5.9019618741999222E-2</v>
      </c>
      <c r="L2103">
        <v>0.62933129676180433</v>
      </c>
    </row>
    <row r="2104" spans="1:12">
      <c r="A2104" t="s">
        <v>317</v>
      </c>
      <c r="B2104" t="s">
        <v>421</v>
      </c>
      <c r="C2104">
        <v>48271</v>
      </c>
      <c r="D2104" t="s">
        <v>135</v>
      </c>
      <c r="E2104">
        <v>340</v>
      </c>
      <c r="F2104" t="s">
        <v>75</v>
      </c>
      <c r="G2104" t="s">
        <v>82</v>
      </c>
      <c r="H2104">
        <v>334</v>
      </c>
      <c r="I2104">
        <v>0.25993389541477863</v>
      </c>
      <c r="J2104">
        <v>9.7576215893254332E-3</v>
      </c>
      <c r="K2104">
        <v>-6.4556363199707867E-2</v>
      </c>
      <c r="L2104">
        <v>1.0646078605459699</v>
      </c>
    </row>
    <row r="2105" spans="1:12">
      <c r="A2105" t="s">
        <v>317</v>
      </c>
      <c r="B2105" t="s">
        <v>421</v>
      </c>
      <c r="C2105">
        <v>48271</v>
      </c>
      <c r="D2105" t="s">
        <v>135</v>
      </c>
      <c r="E2105">
        <v>340</v>
      </c>
      <c r="F2105" t="s">
        <v>75</v>
      </c>
      <c r="G2105" t="s">
        <v>83</v>
      </c>
      <c r="H2105">
        <v>334</v>
      </c>
      <c r="I2105">
        <v>0.34252192720732172</v>
      </c>
      <c r="J2105">
        <v>1.2296224754550431E-2</v>
      </c>
      <c r="K2105">
        <v>-8.7889109084368297E-2</v>
      </c>
      <c r="L2105">
        <v>0.98309426460041371</v>
      </c>
    </row>
    <row r="2106" spans="1:12">
      <c r="A2106" t="s">
        <v>317</v>
      </c>
      <c r="B2106" t="s">
        <v>422</v>
      </c>
      <c r="C2106">
        <v>48273</v>
      </c>
      <c r="D2106" t="s">
        <v>135</v>
      </c>
      <c r="E2106">
        <v>340</v>
      </c>
      <c r="F2106" t="s">
        <v>75</v>
      </c>
      <c r="G2106" t="s">
        <v>76</v>
      </c>
      <c r="H2106">
        <v>249</v>
      </c>
      <c r="I2106">
        <v>1.27881908605408</v>
      </c>
      <c r="J2106">
        <v>3.2553311382010001E-2</v>
      </c>
      <c r="K2106">
        <v>-8.7481138747138535E-3</v>
      </c>
      <c r="L2106">
        <v>2.7032730267981671</v>
      </c>
    </row>
    <row r="2107" spans="1:12">
      <c r="A2107" t="s">
        <v>317</v>
      </c>
      <c r="B2107" t="s">
        <v>422</v>
      </c>
      <c r="C2107">
        <v>48273</v>
      </c>
      <c r="D2107" t="s">
        <v>135</v>
      </c>
      <c r="E2107">
        <v>340</v>
      </c>
      <c r="F2107" t="s">
        <v>75</v>
      </c>
      <c r="G2107" t="s">
        <v>77</v>
      </c>
      <c r="H2107">
        <v>249</v>
      </c>
      <c r="I2107">
        <v>1.169898476163429</v>
      </c>
      <c r="J2107">
        <v>3.053078061451265E-2</v>
      </c>
      <c r="K2107">
        <v>-0.15104992406239981</v>
      </c>
      <c r="L2107">
        <v>2.3249132787640092</v>
      </c>
    </row>
    <row r="2108" spans="1:12">
      <c r="A2108" t="s">
        <v>317</v>
      </c>
      <c r="B2108" t="s">
        <v>422</v>
      </c>
      <c r="C2108">
        <v>48273</v>
      </c>
      <c r="D2108" t="s">
        <v>135</v>
      </c>
      <c r="E2108">
        <v>340</v>
      </c>
      <c r="F2108" t="s">
        <v>75</v>
      </c>
      <c r="G2108" t="s">
        <v>78</v>
      </c>
      <c r="H2108">
        <v>74</v>
      </c>
      <c r="I2108">
        <v>0.76830592348362881</v>
      </c>
      <c r="J2108">
        <v>2.7397981318495201E-2</v>
      </c>
      <c r="K2108">
        <v>-8.3108197391754124E-4</v>
      </c>
      <c r="L2108">
        <v>1.030296969347575</v>
      </c>
    </row>
    <row r="2109" spans="1:12">
      <c r="A2109" t="s">
        <v>317</v>
      </c>
      <c r="B2109" t="s">
        <v>422</v>
      </c>
      <c r="C2109">
        <v>48273</v>
      </c>
      <c r="D2109" t="s">
        <v>135</v>
      </c>
      <c r="E2109">
        <v>340</v>
      </c>
      <c r="F2109" t="s">
        <v>75</v>
      </c>
      <c r="G2109" t="s">
        <v>79</v>
      </c>
      <c r="H2109">
        <v>74</v>
      </c>
      <c r="I2109">
        <v>0.44719072571558721</v>
      </c>
      <c r="J2109">
        <v>1.6888375480862011E-2</v>
      </c>
      <c r="K2109">
        <v>-2.690895991961055E-3</v>
      </c>
      <c r="L2109">
        <v>0.74300085180327935</v>
      </c>
    </row>
    <row r="2110" spans="1:12">
      <c r="A2110" t="s">
        <v>317</v>
      </c>
      <c r="B2110" t="s">
        <v>422</v>
      </c>
      <c r="C2110">
        <v>48273</v>
      </c>
      <c r="D2110" t="s">
        <v>135</v>
      </c>
      <c r="E2110">
        <v>340</v>
      </c>
      <c r="F2110" t="s">
        <v>75</v>
      </c>
      <c r="G2110" t="s">
        <v>80</v>
      </c>
      <c r="H2110">
        <v>249</v>
      </c>
      <c r="I2110">
        <v>0.26349523711259548</v>
      </c>
      <c r="J2110">
        <v>1.0320498946984131E-2</v>
      </c>
      <c r="K2110">
        <v>-8.7481138747138535E-3</v>
      </c>
      <c r="L2110">
        <v>0.78599237608333916</v>
      </c>
    </row>
    <row r="2111" spans="1:12">
      <c r="A2111" t="s">
        <v>317</v>
      </c>
      <c r="B2111" t="s">
        <v>422</v>
      </c>
      <c r="C2111">
        <v>48273</v>
      </c>
      <c r="D2111" t="s">
        <v>135</v>
      </c>
      <c r="E2111">
        <v>340</v>
      </c>
      <c r="F2111" t="s">
        <v>75</v>
      </c>
      <c r="G2111" t="s">
        <v>81</v>
      </c>
      <c r="H2111">
        <v>249</v>
      </c>
      <c r="I2111">
        <v>0.21365359452212121</v>
      </c>
      <c r="J2111">
        <v>8.4735077284033167E-3</v>
      </c>
      <c r="K2111">
        <v>-5.9019618741999222E-2</v>
      </c>
      <c r="L2111">
        <v>0.62933129676180433</v>
      </c>
    </row>
    <row r="2112" spans="1:12">
      <c r="A2112" t="s">
        <v>317</v>
      </c>
      <c r="B2112" t="s">
        <v>422</v>
      </c>
      <c r="C2112">
        <v>48273</v>
      </c>
      <c r="D2112" t="s">
        <v>135</v>
      </c>
      <c r="E2112">
        <v>340</v>
      </c>
      <c r="F2112" t="s">
        <v>75</v>
      </c>
      <c r="G2112" t="s">
        <v>82</v>
      </c>
      <c r="H2112">
        <v>74</v>
      </c>
      <c r="I2112">
        <v>0.23497669530825341</v>
      </c>
      <c r="J2112">
        <v>1.211617549848502E-2</v>
      </c>
      <c r="K2112">
        <v>-1.863421477564171E-2</v>
      </c>
      <c r="L2112">
        <v>0.52867667131713403</v>
      </c>
    </row>
    <row r="2113" spans="1:12">
      <c r="A2113" t="s">
        <v>317</v>
      </c>
      <c r="B2113" t="s">
        <v>422</v>
      </c>
      <c r="C2113">
        <v>48273</v>
      </c>
      <c r="D2113" t="s">
        <v>135</v>
      </c>
      <c r="E2113">
        <v>340</v>
      </c>
      <c r="F2113" t="s">
        <v>75</v>
      </c>
      <c r="G2113" t="s">
        <v>83</v>
      </c>
      <c r="H2113">
        <v>74</v>
      </c>
      <c r="I2113">
        <v>0.30869554377314351</v>
      </c>
      <c r="J2113">
        <v>1.7920689330571608E-2</v>
      </c>
      <c r="K2113">
        <v>-2.690895991961055E-3</v>
      </c>
      <c r="L2113">
        <v>0.8291139787409445</v>
      </c>
    </row>
    <row r="2114" spans="1:12">
      <c r="A2114" t="s">
        <v>317</v>
      </c>
      <c r="B2114" t="s">
        <v>260</v>
      </c>
      <c r="C2114">
        <v>48275</v>
      </c>
      <c r="D2114" t="s">
        <v>135</v>
      </c>
      <c r="E2114">
        <v>340</v>
      </c>
      <c r="F2114" t="s">
        <v>75</v>
      </c>
      <c r="G2114" t="s">
        <v>76</v>
      </c>
      <c r="H2114">
        <v>119</v>
      </c>
      <c r="I2114">
        <v>0.31686088730395973</v>
      </c>
      <c r="J2114">
        <v>3.5714552787336019E-2</v>
      </c>
      <c r="K2114">
        <v>-4.4614530259078869E-2</v>
      </c>
      <c r="L2114">
        <v>1.383974277523371</v>
      </c>
    </row>
    <row r="2115" spans="1:12">
      <c r="A2115" t="s">
        <v>317</v>
      </c>
      <c r="B2115" t="s">
        <v>260</v>
      </c>
      <c r="C2115">
        <v>48275</v>
      </c>
      <c r="D2115" t="s">
        <v>135</v>
      </c>
      <c r="E2115">
        <v>340</v>
      </c>
      <c r="F2115" t="s">
        <v>75</v>
      </c>
      <c r="G2115" t="s">
        <v>77</v>
      </c>
      <c r="H2115">
        <v>119</v>
      </c>
      <c r="I2115">
        <v>0.2245876222305509</v>
      </c>
      <c r="J2115">
        <v>3.5775102339881043E-2</v>
      </c>
      <c r="K2115">
        <v>-0.21077141423709539</v>
      </c>
      <c r="L2115">
        <v>1.0906713579723819</v>
      </c>
    </row>
    <row r="2116" spans="1:12">
      <c r="A2116" t="s">
        <v>317</v>
      </c>
      <c r="B2116" t="s">
        <v>260</v>
      </c>
      <c r="C2116">
        <v>48275</v>
      </c>
      <c r="D2116" t="s">
        <v>135</v>
      </c>
      <c r="E2116">
        <v>340</v>
      </c>
      <c r="F2116" t="s">
        <v>75</v>
      </c>
      <c r="G2116" t="s">
        <v>78</v>
      </c>
      <c r="H2116">
        <v>249</v>
      </c>
      <c r="I2116">
        <v>-2.2127411481327609E-2</v>
      </c>
      <c r="J2116">
        <v>8.1311417866348334E-3</v>
      </c>
      <c r="K2116">
        <v>-0.22377169437624159</v>
      </c>
      <c r="L2116">
        <v>0.58173764917022452</v>
      </c>
    </row>
    <row r="2117" spans="1:12">
      <c r="A2117" t="s">
        <v>317</v>
      </c>
      <c r="B2117" t="s">
        <v>260</v>
      </c>
      <c r="C2117">
        <v>48275</v>
      </c>
      <c r="D2117" t="s">
        <v>135</v>
      </c>
      <c r="E2117">
        <v>340</v>
      </c>
      <c r="F2117" t="s">
        <v>75</v>
      </c>
      <c r="G2117" t="s">
        <v>79</v>
      </c>
      <c r="H2117">
        <v>249</v>
      </c>
      <c r="I2117">
        <v>6.4541729076467644E-2</v>
      </c>
      <c r="J2117">
        <v>8.1499984039792809E-3</v>
      </c>
      <c r="K2117">
        <v>-0.1191342623638621</v>
      </c>
      <c r="L2117">
        <v>0.71755063287663601</v>
      </c>
    </row>
    <row r="2118" spans="1:12">
      <c r="A2118" t="s">
        <v>317</v>
      </c>
      <c r="B2118" t="s">
        <v>260</v>
      </c>
      <c r="C2118">
        <v>48275</v>
      </c>
      <c r="D2118" t="s">
        <v>135</v>
      </c>
      <c r="E2118">
        <v>340</v>
      </c>
      <c r="F2118" t="s">
        <v>75</v>
      </c>
      <c r="G2118" t="s">
        <v>80</v>
      </c>
      <c r="H2118">
        <v>119</v>
      </c>
      <c r="I2118">
        <v>3.5211317222191743E-2</v>
      </c>
      <c r="J2118">
        <v>5.7441320190564074E-3</v>
      </c>
      <c r="K2118">
        <v>-4.0262662609087799E-2</v>
      </c>
      <c r="L2118">
        <v>0.23999643574864671</v>
      </c>
    </row>
    <row r="2119" spans="1:12">
      <c r="A2119" t="s">
        <v>317</v>
      </c>
      <c r="B2119" t="s">
        <v>260</v>
      </c>
      <c r="C2119">
        <v>48275</v>
      </c>
      <c r="D2119" t="s">
        <v>135</v>
      </c>
      <c r="E2119">
        <v>340</v>
      </c>
      <c r="F2119" t="s">
        <v>75</v>
      </c>
      <c r="G2119" t="s">
        <v>81</v>
      </c>
      <c r="H2119">
        <v>119</v>
      </c>
      <c r="I2119">
        <v>-1.48782831910003E-2</v>
      </c>
      <c r="J2119">
        <v>3.9178074483272362E-3</v>
      </c>
      <c r="K2119">
        <v>-0.1030122639781391</v>
      </c>
      <c r="L2119">
        <v>0.13363134629219531</v>
      </c>
    </row>
    <row r="2120" spans="1:12">
      <c r="A2120" t="s">
        <v>317</v>
      </c>
      <c r="B2120" t="s">
        <v>260</v>
      </c>
      <c r="C2120">
        <v>48275</v>
      </c>
      <c r="D2120" t="s">
        <v>135</v>
      </c>
      <c r="E2120">
        <v>340</v>
      </c>
      <c r="F2120" t="s">
        <v>75</v>
      </c>
      <c r="G2120" t="s">
        <v>82</v>
      </c>
      <c r="H2120">
        <v>249</v>
      </c>
      <c r="I2120">
        <v>-9.8844907932444971E-3</v>
      </c>
      <c r="J2120">
        <v>3.463254014645058E-3</v>
      </c>
      <c r="K2120">
        <v>-0.1196452221782394</v>
      </c>
      <c r="L2120">
        <v>0.31012911297722701</v>
      </c>
    </row>
    <row r="2121" spans="1:12">
      <c r="A2121" t="s">
        <v>317</v>
      </c>
      <c r="B2121" t="s">
        <v>260</v>
      </c>
      <c r="C2121">
        <v>48275</v>
      </c>
      <c r="D2121" t="s">
        <v>135</v>
      </c>
      <c r="E2121">
        <v>340</v>
      </c>
      <c r="F2121" t="s">
        <v>75</v>
      </c>
      <c r="G2121" t="s">
        <v>83</v>
      </c>
      <c r="H2121">
        <v>249</v>
      </c>
      <c r="I2121">
        <v>3.001338191334884E-2</v>
      </c>
      <c r="J2121">
        <v>4.3860796671687952E-3</v>
      </c>
      <c r="K2121">
        <v>-0.1191342623638621</v>
      </c>
      <c r="L2121">
        <v>0.44895980509346722</v>
      </c>
    </row>
    <row r="2122" spans="1:12">
      <c r="A2122" t="s">
        <v>317</v>
      </c>
      <c r="B2122" t="s">
        <v>423</v>
      </c>
      <c r="C2122">
        <v>48283</v>
      </c>
      <c r="D2122" t="s">
        <v>135</v>
      </c>
      <c r="E2122">
        <v>340</v>
      </c>
      <c r="F2122" t="s">
        <v>75</v>
      </c>
      <c r="G2122" t="s">
        <v>76</v>
      </c>
      <c r="H2122">
        <v>249</v>
      </c>
      <c r="I2122">
        <v>1.27881908605408</v>
      </c>
      <c r="J2122">
        <v>3.2553311382010001E-2</v>
      </c>
      <c r="K2122">
        <v>-8.7481138747138535E-3</v>
      </c>
      <c r="L2122">
        <v>2.7032730267981671</v>
      </c>
    </row>
    <row r="2123" spans="1:12">
      <c r="A2123" t="s">
        <v>317</v>
      </c>
      <c r="B2123" t="s">
        <v>423</v>
      </c>
      <c r="C2123">
        <v>48283</v>
      </c>
      <c r="D2123" t="s">
        <v>135</v>
      </c>
      <c r="E2123">
        <v>340</v>
      </c>
      <c r="F2123" t="s">
        <v>75</v>
      </c>
      <c r="G2123" t="s">
        <v>77</v>
      </c>
      <c r="H2123">
        <v>249</v>
      </c>
      <c r="I2123">
        <v>1.169898476163429</v>
      </c>
      <c r="J2123">
        <v>3.053078061451265E-2</v>
      </c>
      <c r="K2123">
        <v>-0.15104992406239981</v>
      </c>
      <c r="L2123">
        <v>2.3249132787640092</v>
      </c>
    </row>
    <row r="2124" spans="1:12">
      <c r="A2124" t="s">
        <v>317</v>
      </c>
      <c r="B2124" t="s">
        <v>423</v>
      </c>
      <c r="C2124">
        <v>48283</v>
      </c>
      <c r="D2124" t="s">
        <v>135</v>
      </c>
      <c r="E2124">
        <v>340</v>
      </c>
      <c r="F2124" t="s">
        <v>75</v>
      </c>
      <c r="G2124" t="s">
        <v>78</v>
      </c>
      <c r="H2124">
        <v>334</v>
      </c>
      <c r="I2124">
        <v>0.66785679232017625</v>
      </c>
      <c r="J2124">
        <v>2.053531383695013E-2</v>
      </c>
      <c r="K2124">
        <v>-0.15327125475478409</v>
      </c>
      <c r="L2124">
        <v>1.455419850139384</v>
      </c>
    </row>
    <row r="2125" spans="1:12">
      <c r="A2125" t="s">
        <v>317</v>
      </c>
      <c r="B2125" t="s">
        <v>423</v>
      </c>
      <c r="C2125">
        <v>48283</v>
      </c>
      <c r="D2125" t="s">
        <v>135</v>
      </c>
      <c r="E2125">
        <v>340</v>
      </c>
      <c r="F2125" t="s">
        <v>75</v>
      </c>
      <c r="G2125" t="s">
        <v>79</v>
      </c>
      <c r="H2125">
        <v>334</v>
      </c>
      <c r="I2125">
        <v>0.46887522773334728</v>
      </c>
      <c r="J2125">
        <v>1.592137758614149E-2</v>
      </c>
      <c r="K2125">
        <v>-8.7889109084368297E-2</v>
      </c>
      <c r="L2125">
        <v>1.5120864356328581</v>
      </c>
    </row>
    <row r="2126" spans="1:12">
      <c r="A2126" t="s">
        <v>317</v>
      </c>
      <c r="B2126" t="s">
        <v>423</v>
      </c>
      <c r="C2126">
        <v>48283</v>
      </c>
      <c r="D2126" t="s">
        <v>135</v>
      </c>
      <c r="E2126">
        <v>340</v>
      </c>
      <c r="F2126" t="s">
        <v>75</v>
      </c>
      <c r="G2126" t="s">
        <v>80</v>
      </c>
      <c r="H2126">
        <v>249</v>
      </c>
      <c r="I2126">
        <v>0.26349523711259548</v>
      </c>
      <c r="J2126">
        <v>1.0320498946984131E-2</v>
      </c>
      <c r="K2126">
        <v>-8.7481138747138535E-3</v>
      </c>
      <c r="L2126">
        <v>0.78599237608333916</v>
      </c>
    </row>
    <row r="2127" spans="1:12">
      <c r="A2127" t="s">
        <v>317</v>
      </c>
      <c r="B2127" t="s">
        <v>423</v>
      </c>
      <c r="C2127">
        <v>48283</v>
      </c>
      <c r="D2127" t="s">
        <v>135</v>
      </c>
      <c r="E2127">
        <v>340</v>
      </c>
      <c r="F2127" t="s">
        <v>75</v>
      </c>
      <c r="G2127" t="s">
        <v>81</v>
      </c>
      <c r="H2127">
        <v>249</v>
      </c>
      <c r="I2127">
        <v>0.21365359452212121</v>
      </c>
      <c r="J2127">
        <v>8.4735077284033167E-3</v>
      </c>
      <c r="K2127">
        <v>-5.9019618741999222E-2</v>
      </c>
      <c r="L2127">
        <v>0.62933129676180433</v>
      </c>
    </row>
    <row r="2128" spans="1:12">
      <c r="A2128" t="s">
        <v>317</v>
      </c>
      <c r="B2128" t="s">
        <v>423</v>
      </c>
      <c r="C2128">
        <v>48283</v>
      </c>
      <c r="D2128" t="s">
        <v>135</v>
      </c>
      <c r="E2128">
        <v>340</v>
      </c>
      <c r="F2128" t="s">
        <v>75</v>
      </c>
      <c r="G2128" t="s">
        <v>82</v>
      </c>
      <c r="H2128">
        <v>334</v>
      </c>
      <c r="I2128">
        <v>0.25993389541477863</v>
      </c>
      <c r="J2128">
        <v>9.7576215893254332E-3</v>
      </c>
      <c r="K2128">
        <v>-6.4556363199707867E-2</v>
      </c>
      <c r="L2128">
        <v>1.0646078605459699</v>
      </c>
    </row>
    <row r="2129" spans="1:12">
      <c r="A2129" t="s">
        <v>317</v>
      </c>
      <c r="B2129" t="s">
        <v>423</v>
      </c>
      <c r="C2129">
        <v>48283</v>
      </c>
      <c r="D2129" t="s">
        <v>135</v>
      </c>
      <c r="E2129">
        <v>340</v>
      </c>
      <c r="F2129" t="s">
        <v>75</v>
      </c>
      <c r="G2129" t="s">
        <v>83</v>
      </c>
      <c r="H2129">
        <v>334</v>
      </c>
      <c r="I2129">
        <v>0.34252192720732172</v>
      </c>
      <c r="J2129">
        <v>1.2296224754550431E-2</v>
      </c>
      <c r="K2129">
        <v>-8.7889109084368297E-2</v>
      </c>
      <c r="L2129">
        <v>0.98309426460041371</v>
      </c>
    </row>
    <row r="2130" spans="1:12">
      <c r="A2130" t="s">
        <v>317</v>
      </c>
      <c r="B2130" t="s">
        <v>272</v>
      </c>
      <c r="C2130">
        <v>48277</v>
      </c>
      <c r="D2130" t="s">
        <v>135</v>
      </c>
      <c r="E2130">
        <v>340</v>
      </c>
      <c r="F2130" t="s">
        <v>75</v>
      </c>
      <c r="G2130" t="s">
        <v>76</v>
      </c>
      <c r="H2130">
        <v>21</v>
      </c>
      <c r="I2130">
        <v>0.94802300431180508</v>
      </c>
      <c r="J2130">
        <v>0.15836772729439491</v>
      </c>
      <c r="K2130">
        <v>-3.1845050118976051E-2</v>
      </c>
      <c r="L2130">
        <v>2.2924388333402139</v>
      </c>
    </row>
    <row r="2131" spans="1:12">
      <c r="A2131" t="s">
        <v>317</v>
      </c>
      <c r="B2131" t="s">
        <v>272</v>
      </c>
      <c r="C2131">
        <v>48277</v>
      </c>
      <c r="D2131" t="s">
        <v>135</v>
      </c>
      <c r="E2131">
        <v>340</v>
      </c>
      <c r="F2131" t="s">
        <v>75</v>
      </c>
      <c r="G2131" t="s">
        <v>77</v>
      </c>
      <c r="H2131">
        <v>21</v>
      </c>
      <c r="I2131">
        <v>0.8359769053009638</v>
      </c>
      <c r="J2131">
        <v>0.14667710078413379</v>
      </c>
      <c r="K2131">
        <v>-5.5322941445729967E-2</v>
      </c>
      <c r="L2131">
        <v>1.9120315065875191</v>
      </c>
    </row>
    <row r="2132" spans="1:12">
      <c r="A2132" t="s">
        <v>317</v>
      </c>
      <c r="B2132" t="s">
        <v>272</v>
      </c>
      <c r="C2132">
        <v>48277</v>
      </c>
      <c r="D2132" t="s">
        <v>135</v>
      </c>
      <c r="E2132">
        <v>340</v>
      </c>
      <c r="F2132" t="s">
        <v>75</v>
      </c>
      <c r="G2132" t="s">
        <v>78</v>
      </c>
      <c r="H2132">
        <v>321</v>
      </c>
      <c r="I2132">
        <v>0.55046635852582315</v>
      </c>
      <c r="J2132">
        <v>2.6647639385367621E-2</v>
      </c>
      <c r="K2132">
        <v>-0.17807197018957649</v>
      </c>
      <c r="L2132">
        <v>1.7180589789559519</v>
      </c>
    </row>
    <row r="2133" spans="1:12">
      <c r="A2133" t="s">
        <v>317</v>
      </c>
      <c r="B2133" t="s">
        <v>272</v>
      </c>
      <c r="C2133">
        <v>48277</v>
      </c>
      <c r="D2133" t="s">
        <v>135</v>
      </c>
      <c r="E2133">
        <v>340</v>
      </c>
      <c r="F2133" t="s">
        <v>75</v>
      </c>
      <c r="G2133" t="s">
        <v>79</v>
      </c>
      <c r="H2133">
        <v>321</v>
      </c>
      <c r="I2133">
        <v>0.60096221200520605</v>
      </c>
      <c r="J2133">
        <v>2.572080857657023E-2</v>
      </c>
      <c r="K2133">
        <v>-1.9526777984124711E-2</v>
      </c>
      <c r="L2133">
        <v>1.940954066439077</v>
      </c>
    </row>
    <row r="2134" spans="1:12">
      <c r="A2134" t="s">
        <v>317</v>
      </c>
      <c r="B2134" t="s">
        <v>272</v>
      </c>
      <c r="C2134">
        <v>48277</v>
      </c>
      <c r="D2134" t="s">
        <v>135</v>
      </c>
      <c r="E2134">
        <v>340</v>
      </c>
      <c r="F2134" t="s">
        <v>75</v>
      </c>
      <c r="G2134" t="s">
        <v>80</v>
      </c>
      <c r="H2134">
        <v>21</v>
      </c>
      <c r="I2134">
        <v>0.53443214061031252</v>
      </c>
      <c r="J2134">
        <v>0.1012406481964041</v>
      </c>
      <c r="K2134">
        <v>-4.057804519820838E-2</v>
      </c>
      <c r="L2134">
        <v>1.309636917346475</v>
      </c>
    </row>
    <row r="2135" spans="1:12">
      <c r="A2135" t="s">
        <v>317</v>
      </c>
      <c r="B2135" t="s">
        <v>272</v>
      </c>
      <c r="C2135">
        <v>48277</v>
      </c>
      <c r="D2135" t="s">
        <v>135</v>
      </c>
      <c r="E2135">
        <v>340</v>
      </c>
      <c r="F2135" t="s">
        <v>75</v>
      </c>
      <c r="G2135" t="s">
        <v>81</v>
      </c>
      <c r="H2135">
        <v>21</v>
      </c>
      <c r="I2135">
        <v>0.41793780794298968</v>
      </c>
      <c r="J2135">
        <v>7.7339006773496019E-2</v>
      </c>
      <c r="K2135">
        <v>-2.9626460758395881E-2</v>
      </c>
      <c r="L2135">
        <v>1.0625612956853321</v>
      </c>
    </row>
    <row r="2136" spans="1:12">
      <c r="A2136" t="s">
        <v>317</v>
      </c>
      <c r="B2136" t="s">
        <v>272</v>
      </c>
      <c r="C2136">
        <v>48277</v>
      </c>
      <c r="D2136" t="s">
        <v>135</v>
      </c>
      <c r="E2136">
        <v>340</v>
      </c>
      <c r="F2136" t="s">
        <v>75</v>
      </c>
      <c r="G2136" t="s">
        <v>82</v>
      </c>
      <c r="H2136">
        <v>321</v>
      </c>
      <c r="I2136">
        <v>0.21220519989793199</v>
      </c>
      <c r="J2136">
        <v>1.20769194400257E-2</v>
      </c>
      <c r="K2136">
        <v>-7.7809692889770618E-2</v>
      </c>
      <c r="L2136">
        <v>1.004367731260523</v>
      </c>
    </row>
    <row r="2137" spans="1:12">
      <c r="A2137" t="s">
        <v>317</v>
      </c>
      <c r="B2137" t="s">
        <v>272</v>
      </c>
      <c r="C2137">
        <v>48277</v>
      </c>
      <c r="D2137" t="s">
        <v>135</v>
      </c>
      <c r="E2137">
        <v>340</v>
      </c>
      <c r="F2137" t="s">
        <v>75</v>
      </c>
      <c r="G2137" t="s">
        <v>83</v>
      </c>
      <c r="H2137">
        <v>321</v>
      </c>
      <c r="I2137">
        <v>0.36829291299224032</v>
      </c>
      <c r="J2137">
        <v>1.6198585597246979E-2</v>
      </c>
      <c r="K2137">
        <v>-1.9526777984124711E-2</v>
      </c>
      <c r="L2137">
        <v>1.2824358133224341</v>
      </c>
    </row>
    <row r="2138" spans="1:12">
      <c r="A2138" t="s">
        <v>317</v>
      </c>
      <c r="B2138" t="s">
        <v>424</v>
      </c>
      <c r="C2138">
        <v>48279</v>
      </c>
      <c r="D2138" t="s">
        <v>135</v>
      </c>
      <c r="E2138">
        <v>340</v>
      </c>
      <c r="F2138" t="s">
        <v>75</v>
      </c>
      <c r="G2138" t="s">
        <v>76</v>
      </c>
      <c r="H2138">
        <v>195</v>
      </c>
      <c r="I2138">
        <v>0.49084779689034203</v>
      </c>
      <c r="J2138">
        <v>2.50299110027156E-2</v>
      </c>
      <c r="K2138">
        <v>-2.1856528089586779E-2</v>
      </c>
      <c r="L2138">
        <v>1.5906471471860431</v>
      </c>
    </row>
    <row r="2139" spans="1:12">
      <c r="A2139" t="s">
        <v>317</v>
      </c>
      <c r="B2139" t="s">
        <v>424</v>
      </c>
      <c r="C2139">
        <v>48279</v>
      </c>
      <c r="D2139" t="s">
        <v>135</v>
      </c>
      <c r="E2139">
        <v>340</v>
      </c>
      <c r="F2139" t="s">
        <v>75</v>
      </c>
      <c r="G2139" t="s">
        <v>77</v>
      </c>
      <c r="H2139">
        <v>195</v>
      </c>
      <c r="I2139">
        <v>0.49621635763886268</v>
      </c>
      <c r="J2139">
        <v>2.244630286849468E-2</v>
      </c>
      <c r="K2139">
        <v>-0.1561195254302736</v>
      </c>
      <c r="L2139">
        <v>1.071330005568202</v>
      </c>
    </row>
    <row r="2140" spans="1:12">
      <c r="A2140" t="s">
        <v>317</v>
      </c>
      <c r="B2140" t="s">
        <v>424</v>
      </c>
      <c r="C2140">
        <v>48279</v>
      </c>
      <c r="D2140" t="s">
        <v>135</v>
      </c>
      <c r="E2140">
        <v>340</v>
      </c>
      <c r="F2140" t="s">
        <v>75</v>
      </c>
      <c r="G2140" t="s">
        <v>78</v>
      </c>
      <c r="H2140">
        <v>190</v>
      </c>
      <c r="I2140">
        <v>0.20444809720603341</v>
      </c>
      <c r="J2140">
        <v>9.8164959887349305E-3</v>
      </c>
      <c r="K2140">
        <v>-5.265264890726383E-2</v>
      </c>
      <c r="L2140">
        <v>0.57556578888251331</v>
      </c>
    </row>
    <row r="2141" spans="1:12">
      <c r="A2141" t="s">
        <v>317</v>
      </c>
      <c r="B2141" t="s">
        <v>424</v>
      </c>
      <c r="C2141">
        <v>48279</v>
      </c>
      <c r="D2141" t="s">
        <v>135</v>
      </c>
      <c r="E2141">
        <v>340</v>
      </c>
      <c r="F2141" t="s">
        <v>75</v>
      </c>
      <c r="G2141" t="s">
        <v>79</v>
      </c>
      <c r="H2141">
        <v>190</v>
      </c>
      <c r="I2141">
        <v>-1.4668836113474819E-2</v>
      </c>
      <c r="J2141">
        <v>5.1070393102945469E-3</v>
      </c>
      <c r="K2141">
        <v>-0.14576258747574039</v>
      </c>
      <c r="L2141">
        <v>0.2620600889507807</v>
      </c>
    </row>
    <row r="2142" spans="1:12">
      <c r="A2142" t="s">
        <v>317</v>
      </c>
      <c r="B2142" t="s">
        <v>424</v>
      </c>
      <c r="C2142">
        <v>48279</v>
      </c>
      <c r="D2142" t="s">
        <v>135</v>
      </c>
      <c r="E2142">
        <v>340</v>
      </c>
      <c r="F2142" t="s">
        <v>75</v>
      </c>
      <c r="G2142" t="s">
        <v>80</v>
      </c>
      <c r="H2142">
        <v>195</v>
      </c>
      <c r="I2142">
        <v>3.3799525156982438E-2</v>
      </c>
      <c r="J2142">
        <v>3.1693977075464949E-3</v>
      </c>
      <c r="K2142">
        <v>-2.8385104216716119E-2</v>
      </c>
      <c r="L2142">
        <v>0.24294706223227219</v>
      </c>
    </row>
    <row r="2143" spans="1:12">
      <c r="A2143" t="s">
        <v>317</v>
      </c>
      <c r="B2143" t="s">
        <v>424</v>
      </c>
      <c r="C2143">
        <v>48279</v>
      </c>
      <c r="D2143" t="s">
        <v>135</v>
      </c>
      <c r="E2143">
        <v>340</v>
      </c>
      <c r="F2143" t="s">
        <v>75</v>
      </c>
      <c r="G2143" t="s">
        <v>81</v>
      </c>
      <c r="H2143">
        <v>195</v>
      </c>
      <c r="I2143">
        <v>1.530581508443315E-2</v>
      </c>
      <c r="J2143">
        <v>3.4815033542680601E-3</v>
      </c>
      <c r="K2143">
        <v>-0.1244750414141577</v>
      </c>
      <c r="L2143">
        <v>0.18827105485888429</v>
      </c>
    </row>
    <row r="2144" spans="1:12">
      <c r="A2144" t="s">
        <v>317</v>
      </c>
      <c r="B2144" t="s">
        <v>424</v>
      </c>
      <c r="C2144">
        <v>48279</v>
      </c>
      <c r="D2144" t="s">
        <v>135</v>
      </c>
      <c r="E2144">
        <v>340</v>
      </c>
      <c r="F2144" t="s">
        <v>75</v>
      </c>
      <c r="G2144" t="s">
        <v>82</v>
      </c>
      <c r="H2144">
        <v>190</v>
      </c>
      <c r="I2144">
        <v>8.9717536832629383E-2</v>
      </c>
      <c r="J2144">
        <v>4.8872708234723207E-3</v>
      </c>
      <c r="K2144">
        <v>-3.5448900501467248E-2</v>
      </c>
      <c r="L2144">
        <v>0.33446091103771508</v>
      </c>
    </row>
    <row r="2145" spans="1:12">
      <c r="A2145" t="s">
        <v>317</v>
      </c>
      <c r="B2145" t="s">
        <v>424</v>
      </c>
      <c r="C2145">
        <v>48279</v>
      </c>
      <c r="D2145" t="s">
        <v>135</v>
      </c>
      <c r="E2145">
        <v>340</v>
      </c>
      <c r="F2145" t="s">
        <v>75</v>
      </c>
      <c r="G2145" t="s">
        <v>83</v>
      </c>
      <c r="H2145">
        <v>190</v>
      </c>
      <c r="I2145">
        <v>5.5071727162525959E-2</v>
      </c>
      <c r="J2145">
        <v>5.0377435611532991E-3</v>
      </c>
      <c r="K2145">
        <v>-0.1144744435641776</v>
      </c>
      <c r="L2145">
        <v>0.2950114031958937</v>
      </c>
    </row>
    <row r="2146" spans="1:12">
      <c r="A2146" t="s">
        <v>317</v>
      </c>
      <c r="B2146" t="s">
        <v>425</v>
      </c>
      <c r="C2146">
        <v>48281</v>
      </c>
      <c r="D2146" t="s">
        <v>135</v>
      </c>
      <c r="E2146">
        <v>340</v>
      </c>
      <c r="F2146" t="s">
        <v>75</v>
      </c>
      <c r="G2146" t="s">
        <v>76</v>
      </c>
      <c r="H2146">
        <v>21</v>
      </c>
      <c r="I2146">
        <v>0.94802300431180508</v>
      </c>
      <c r="J2146">
        <v>0.15836772729439491</v>
      </c>
      <c r="K2146">
        <v>-3.1845050118976051E-2</v>
      </c>
      <c r="L2146">
        <v>2.2924388333402139</v>
      </c>
    </row>
    <row r="2147" spans="1:12">
      <c r="A2147" t="s">
        <v>317</v>
      </c>
      <c r="B2147" t="s">
        <v>425</v>
      </c>
      <c r="C2147">
        <v>48281</v>
      </c>
      <c r="D2147" t="s">
        <v>135</v>
      </c>
      <c r="E2147">
        <v>340</v>
      </c>
      <c r="F2147" t="s">
        <v>75</v>
      </c>
      <c r="G2147" t="s">
        <v>77</v>
      </c>
      <c r="H2147">
        <v>21</v>
      </c>
      <c r="I2147">
        <v>0.8359769053009638</v>
      </c>
      <c r="J2147">
        <v>0.14667710078413379</v>
      </c>
      <c r="K2147">
        <v>-5.5322941445729967E-2</v>
      </c>
      <c r="L2147">
        <v>1.9120315065875191</v>
      </c>
    </row>
    <row r="2148" spans="1:12">
      <c r="A2148" t="s">
        <v>317</v>
      </c>
      <c r="B2148" t="s">
        <v>425</v>
      </c>
      <c r="C2148">
        <v>48281</v>
      </c>
      <c r="D2148" t="s">
        <v>135</v>
      </c>
      <c r="E2148">
        <v>340</v>
      </c>
      <c r="F2148" t="s">
        <v>75</v>
      </c>
      <c r="G2148" t="s">
        <v>78</v>
      </c>
      <c r="H2148">
        <v>73</v>
      </c>
      <c r="I2148">
        <v>0.21435146829421009</v>
      </c>
      <c r="J2148">
        <v>4.6945352426723097E-2</v>
      </c>
      <c r="K2148">
        <v>-0.17509642863825309</v>
      </c>
      <c r="L2148">
        <v>1.3249632268720579</v>
      </c>
    </row>
    <row r="2149" spans="1:12">
      <c r="A2149" t="s">
        <v>317</v>
      </c>
      <c r="B2149" t="s">
        <v>425</v>
      </c>
      <c r="C2149">
        <v>48281</v>
      </c>
      <c r="D2149" t="s">
        <v>135</v>
      </c>
      <c r="E2149">
        <v>340</v>
      </c>
      <c r="F2149" t="s">
        <v>75</v>
      </c>
      <c r="G2149" t="s">
        <v>79</v>
      </c>
      <c r="H2149">
        <v>73</v>
      </c>
      <c r="I2149">
        <v>0.30165223308892031</v>
      </c>
      <c r="J2149">
        <v>4.2672149524136643E-2</v>
      </c>
      <c r="K2149">
        <v>-2.252864148413488E-2</v>
      </c>
      <c r="L2149">
        <v>1.322899562625778</v>
      </c>
    </row>
    <row r="2150" spans="1:12">
      <c r="A2150" t="s">
        <v>317</v>
      </c>
      <c r="B2150" t="s">
        <v>425</v>
      </c>
      <c r="C2150">
        <v>48281</v>
      </c>
      <c r="D2150" t="s">
        <v>135</v>
      </c>
      <c r="E2150">
        <v>340</v>
      </c>
      <c r="F2150" t="s">
        <v>75</v>
      </c>
      <c r="G2150" t="s">
        <v>80</v>
      </c>
      <c r="H2150">
        <v>21</v>
      </c>
      <c r="I2150">
        <v>0.53443214061031252</v>
      </c>
      <c r="J2150">
        <v>0.1012406481964041</v>
      </c>
      <c r="K2150">
        <v>-4.057804519820838E-2</v>
      </c>
      <c r="L2150">
        <v>1.309636917346475</v>
      </c>
    </row>
    <row r="2151" spans="1:12">
      <c r="A2151" t="s">
        <v>317</v>
      </c>
      <c r="B2151" t="s">
        <v>425</v>
      </c>
      <c r="C2151">
        <v>48281</v>
      </c>
      <c r="D2151" t="s">
        <v>135</v>
      </c>
      <c r="E2151">
        <v>340</v>
      </c>
      <c r="F2151" t="s">
        <v>75</v>
      </c>
      <c r="G2151" t="s">
        <v>81</v>
      </c>
      <c r="H2151">
        <v>21</v>
      </c>
      <c r="I2151">
        <v>0.41793780794298968</v>
      </c>
      <c r="J2151">
        <v>7.7339006773496019E-2</v>
      </c>
      <c r="K2151">
        <v>-2.9626460758395881E-2</v>
      </c>
      <c r="L2151">
        <v>1.0625612956853321</v>
      </c>
    </row>
    <row r="2152" spans="1:12">
      <c r="A2152" t="s">
        <v>317</v>
      </c>
      <c r="B2152" t="s">
        <v>425</v>
      </c>
      <c r="C2152">
        <v>48281</v>
      </c>
      <c r="D2152" t="s">
        <v>135</v>
      </c>
      <c r="E2152">
        <v>340</v>
      </c>
      <c r="F2152" t="s">
        <v>75</v>
      </c>
      <c r="G2152" t="s">
        <v>82</v>
      </c>
      <c r="H2152">
        <v>73</v>
      </c>
      <c r="I2152">
        <v>9.0243046843350758E-2</v>
      </c>
      <c r="J2152">
        <v>2.3822899930995359E-2</v>
      </c>
      <c r="K2152">
        <v>-7.3061392290433319E-2</v>
      </c>
      <c r="L2152">
        <v>0.93117422094947044</v>
      </c>
    </row>
    <row r="2153" spans="1:12">
      <c r="A2153" t="s">
        <v>317</v>
      </c>
      <c r="B2153" t="s">
        <v>425</v>
      </c>
      <c r="C2153">
        <v>48281</v>
      </c>
      <c r="D2153" t="s">
        <v>135</v>
      </c>
      <c r="E2153">
        <v>340</v>
      </c>
      <c r="F2153" t="s">
        <v>75</v>
      </c>
      <c r="G2153" t="s">
        <v>83</v>
      </c>
      <c r="H2153">
        <v>73</v>
      </c>
      <c r="I2153">
        <v>0.19154101367430709</v>
      </c>
      <c r="J2153">
        <v>3.1068339924675718E-2</v>
      </c>
      <c r="K2153">
        <v>-2.252864148413488E-2</v>
      </c>
      <c r="L2153">
        <v>1.1060611481066449</v>
      </c>
    </row>
    <row r="2154" spans="1:12">
      <c r="A2154" t="s">
        <v>317</v>
      </c>
      <c r="B2154" t="s">
        <v>426</v>
      </c>
      <c r="C2154">
        <v>48285</v>
      </c>
      <c r="D2154" t="s">
        <v>135</v>
      </c>
      <c r="E2154">
        <v>340</v>
      </c>
      <c r="F2154" t="s">
        <v>75</v>
      </c>
      <c r="G2154" t="s">
        <v>76</v>
      </c>
      <c r="H2154">
        <v>21</v>
      </c>
      <c r="I2154">
        <v>0.94802300431180508</v>
      </c>
      <c r="J2154">
        <v>0.15836772729439491</v>
      </c>
      <c r="K2154">
        <v>-3.1845050118976051E-2</v>
      </c>
      <c r="L2154">
        <v>2.2924388333402139</v>
      </c>
    </row>
    <row r="2155" spans="1:12">
      <c r="A2155" t="s">
        <v>317</v>
      </c>
      <c r="B2155" t="s">
        <v>426</v>
      </c>
      <c r="C2155">
        <v>48285</v>
      </c>
      <c r="D2155" t="s">
        <v>135</v>
      </c>
      <c r="E2155">
        <v>340</v>
      </c>
      <c r="F2155" t="s">
        <v>75</v>
      </c>
      <c r="G2155" t="s">
        <v>77</v>
      </c>
      <c r="H2155">
        <v>21</v>
      </c>
      <c r="I2155">
        <v>0.8359769053009638</v>
      </c>
      <c r="J2155">
        <v>0.14667710078413379</v>
      </c>
      <c r="K2155">
        <v>-5.5322941445729967E-2</v>
      </c>
      <c r="L2155">
        <v>1.9120315065875191</v>
      </c>
    </row>
    <row r="2156" spans="1:12">
      <c r="A2156" t="s">
        <v>317</v>
      </c>
      <c r="B2156" t="s">
        <v>426</v>
      </c>
      <c r="C2156">
        <v>48285</v>
      </c>
      <c r="D2156" t="s">
        <v>135</v>
      </c>
      <c r="E2156">
        <v>340</v>
      </c>
      <c r="F2156" t="s">
        <v>75</v>
      </c>
      <c r="G2156" t="s">
        <v>78</v>
      </c>
      <c r="H2156">
        <v>477</v>
      </c>
      <c r="I2156">
        <v>0.47002404957641081</v>
      </c>
      <c r="J2156">
        <v>2.201952487031595E-2</v>
      </c>
      <c r="K2156">
        <v>-0.17807197018957649</v>
      </c>
      <c r="L2156">
        <v>1.7180589789559519</v>
      </c>
    </row>
    <row r="2157" spans="1:12">
      <c r="A2157" t="s">
        <v>317</v>
      </c>
      <c r="B2157" t="s">
        <v>426</v>
      </c>
      <c r="C2157">
        <v>48285</v>
      </c>
      <c r="D2157" t="s">
        <v>135</v>
      </c>
      <c r="E2157">
        <v>340</v>
      </c>
      <c r="F2157" t="s">
        <v>75</v>
      </c>
      <c r="G2157" t="s">
        <v>79</v>
      </c>
      <c r="H2157">
        <v>477</v>
      </c>
      <c r="I2157">
        <v>0.52849029500186406</v>
      </c>
      <c r="J2157">
        <v>2.1842442519557768E-2</v>
      </c>
      <c r="K2157">
        <v>-2.4732166588428809E-2</v>
      </c>
      <c r="L2157">
        <v>1.940954066439077</v>
      </c>
    </row>
    <row r="2158" spans="1:12">
      <c r="A2158" t="s">
        <v>317</v>
      </c>
      <c r="B2158" t="s">
        <v>426</v>
      </c>
      <c r="C2158">
        <v>48285</v>
      </c>
      <c r="D2158" t="s">
        <v>135</v>
      </c>
      <c r="E2158">
        <v>340</v>
      </c>
      <c r="F2158" t="s">
        <v>75</v>
      </c>
      <c r="G2158" t="s">
        <v>80</v>
      </c>
      <c r="H2158">
        <v>21</v>
      </c>
      <c r="I2158">
        <v>0.53443214061031252</v>
      </c>
      <c r="J2158">
        <v>0.1012406481964041</v>
      </c>
      <c r="K2158">
        <v>-4.057804519820838E-2</v>
      </c>
      <c r="L2158">
        <v>1.309636917346475</v>
      </c>
    </row>
    <row r="2159" spans="1:12">
      <c r="A2159" t="s">
        <v>317</v>
      </c>
      <c r="B2159" t="s">
        <v>426</v>
      </c>
      <c r="C2159">
        <v>48285</v>
      </c>
      <c r="D2159" t="s">
        <v>135</v>
      </c>
      <c r="E2159">
        <v>340</v>
      </c>
      <c r="F2159" t="s">
        <v>75</v>
      </c>
      <c r="G2159" t="s">
        <v>81</v>
      </c>
      <c r="H2159">
        <v>21</v>
      </c>
      <c r="I2159">
        <v>0.41793780794298968</v>
      </c>
      <c r="J2159">
        <v>7.7339006773496019E-2</v>
      </c>
      <c r="K2159">
        <v>-2.9626460758395881E-2</v>
      </c>
      <c r="L2159">
        <v>1.0625612956853321</v>
      </c>
    </row>
    <row r="2160" spans="1:12">
      <c r="A2160" t="s">
        <v>317</v>
      </c>
      <c r="B2160" t="s">
        <v>426</v>
      </c>
      <c r="C2160">
        <v>48285</v>
      </c>
      <c r="D2160" t="s">
        <v>135</v>
      </c>
      <c r="E2160">
        <v>340</v>
      </c>
      <c r="F2160" t="s">
        <v>75</v>
      </c>
      <c r="G2160" t="s">
        <v>82</v>
      </c>
      <c r="H2160">
        <v>477</v>
      </c>
      <c r="I2160">
        <v>0.17789285088256609</v>
      </c>
      <c r="J2160">
        <v>9.7041293425012155E-3</v>
      </c>
      <c r="K2160">
        <v>-7.7809692889770618E-2</v>
      </c>
      <c r="L2160">
        <v>1.004367731260523</v>
      </c>
    </row>
    <row r="2161" spans="1:12">
      <c r="A2161" t="s">
        <v>317</v>
      </c>
      <c r="B2161" t="s">
        <v>426</v>
      </c>
      <c r="C2161">
        <v>48285</v>
      </c>
      <c r="D2161" t="s">
        <v>135</v>
      </c>
      <c r="E2161">
        <v>340</v>
      </c>
      <c r="F2161" t="s">
        <v>75</v>
      </c>
      <c r="G2161" t="s">
        <v>83</v>
      </c>
      <c r="H2161">
        <v>477</v>
      </c>
      <c r="I2161">
        <v>0.31392068403380852</v>
      </c>
      <c r="J2161">
        <v>1.324136140021207E-2</v>
      </c>
      <c r="K2161">
        <v>-2.252864148413488E-2</v>
      </c>
      <c r="L2161">
        <v>1.2824358133224341</v>
      </c>
    </row>
    <row r="2162" spans="1:12">
      <c r="A2162" t="s">
        <v>317</v>
      </c>
      <c r="B2162" t="s">
        <v>273</v>
      </c>
      <c r="C2162">
        <v>48287</v>
      </c>
      <c r="D2162" t="s">
        <v>135</v>
      </c>
      <c r="E2162">
        <v>340</v>
      </c>
      <c r="F2162" t="s">
        <v>75</v>
      </c>
      <c r="G2162" t="s">
        <v>76</v>
      </c>
      <c r="H2162">
        <v>21</v>
      </c>
      <c r="I2162">
        <v>0.94802300431180508</v>
      </c>
      <c r="J2162">
        <v>0.15836772729439491</v>
      </c>
      <c r="K2162">
        <v>-3.1845050118976051E-2</v>
      </c>
      <c r="L2162">
        <v>2.2924388333402139</v>
      </c>
    </row>
    <row r="2163" spans="1:12">
      <c r="A2163" t="s">
        <v>317</v>
      </c>
      <c r="B2163" t="s">
        <v>273</v>
      </c>
      <c r="C2163">
        <v>48287</v>
      </c>
      <c r="D2163" t="s">
        <v>135</v>
      </c>
      <c r="E2163">
        <v>340</v>
      </c>
      <c r="F2163" t="s">
        <v>75</v>
      </c>
      <c r="G2163" t="s">
        <v>77</v>
      </c>
      <c r="H2163">
        <v>21</v>
      </c>
      <c r="I2163">
        <v>0.8359769053009638</v>
      </c>
      <c r="J2163">
        <v>0.14667710078413379</v>
      </c>
      <c r="K2163">
        <v>-5.5322941445729967E-2</v>
      </c>
      <c r="L2163">
        <v>1.9120315065875191</v>
      </c>
    </row>
    <row r="2164" spans="1:12">
      <c r="A2164" t="s">
        <v>317</v>
      </c>
      <c r="B2164" t="s">
        <v>273</v>
      </c>
      <c r="C2164">
        <v>48287</v>
      </c>
      <c r="D2164" t="s">
        <v>135</v>
      </c>
      <c r="E2164">
        <v>340</v>
      </c>
      <c r="F2164" t="s">
        <v>75</v>
      </c>
      <c r="G2164" t="s">
        <v>78</v>
      </c>
      <c r="H2164">
        <v>22</v>
      </c>
      <c r="I2164">
        <v>1.000139017252808</v>
      </c>
      <c r="J2164">
        <v>6.9481669182371336E-2</v>
      </c>
      <c r="K2164">
        <v>-6.6992453186900558E-2</v>
      </c>
      <c r="L2164">
        <v>1.3654500688162621</v>
      </c>
    </row>
    <row r="2165" spans="1:12">
      <c r="A2165" t="s">
        <v>317</v>
      </c>
      <c r="B2165" t="s">
        <v>273</v>
      </c>
      <c r="C2165">
        <v>48287</v>
      </c>
      <c r="D2165" t="s">
        <v>135</v>
      </c>
      <c r="E2165">
        <v>340</v>
      </c>
      <c r="F2165" t="s">
        <v>75</v>
      </c>
      <c r="G2165" t="s">
        <v>79</v>
      </c>
      <c r="H2165">
        <v>22</v>
      </c>
      <c r="I2165">
        <v>1.2255788385830879</v>
      </c>
      <c r="J2165">
        <v>8.8838974627283185E-2</v>
      </c>
      <c r="K2165">
        <v>-7.8336134203775571E-3</v>
      </c>
      <c r="L2165">
        <v>1.831855878822841</v>
      </c>
    </row>
    <row r="2166" spans="1:12">
      <c r="A2166" t="s">
        <v>317</v>
      </c>
      <c r="B2166" t="s">
        <v>273</v>
      </c>
      <c r="C2166">
        <v>48287</v>
      </c>
      <c r="D2166" t="s">
        <v>135</v>
      </c>
      <c r="E2166">
        <v>340</v>
      </c>
      <c r="F2166" t="s">
        <v>75</v>
      </c>
      <c r="G2166" t="s">
        <v>80</v>
      </c>
      <c r="H2166">
        <v>21</v>
      </c>
      <c r="I2166">
        <v>0.53443214061031252</v>
      </c>
      <c r="J2166">
        <v>0.1012406481964041</v>
      </c>
      <c r="K2166">
        <v>-4.057804519820838E-2</v>
      </c>
      <c r="L2166">
        <v>1.309636917346475</v>
      </c>
    </row>
    <row r="2167" spans="1:12">
      <c r="A2167" t="s">
        <v>317</v>
      </c>
      <c r="B2167" t="s">
        <v>273</v>
      </c>
      <c r="C2167">
        <v>48287</v>
      </c>
      <c r="D2167" t="s">
        <v>135</v>
      </c>
      <c r="E2167">
        <v>340</v>
      </c>
      <c r="F2167" t="s">
        <v>75</v>
      </c>
      <c r="G2167" t="s">
        <v>81</v>
      </c>
      <c r="H2167">
        <v>21</v>
      </c>
      <c r="I2167">
        <v>0.41793780794298968</v>
      </c>
      <c r="J2167">
        <v>7.7339006773496019E-2</v>
      </c>
      <c r="K2167">
        <v>-2.9626460758395881E-2</v>
      </c>
      <c r="L2167">
        <v>1.0625612956853321</v>
      </c>
    </row>
    <row r="2168" spans="1:12">
      <c r="A2168" t="s">
        <v>317</v>
      </c>
      <c r="B2168" t="s">
        <v>273</v>
      </c>
      <c r="C2168">
        <v>48287</v>
      </c>
      <c r="D2168" t="s">
        <v>135</v>
      </c>
      <c r="E2168">
        <v>340</v>
      </c>
      <c r="F2168" t="s">
        <v>75</v>
      </c>
      <c r="G2168" t="s">
        <v>82</v>
      </c>
      <c r="H2168">
        <v>22</v>
      </c>
      <c r="I2168">
        <v>0.23958566815061441</v>
      </c>
      <c r="J2168">
        <v>3.2052780454362183E-2</v>
      </c>
      <c r="K2168">
        <v>-3.3193851787256548E-2</v>
      </c>
      <c r="L2168">
        <v>0.52907634603281362</v>
      </c>
    </row>
    <row r="2169" spans="1:12">
      <c r="A2169" t="s">
        <v>317</v>
      </c>
      <c r="B2169" t="s">
        <v>273</v>
      </c>
      <c r="C2169">
        <v>48287</v>
      </c>
      <c r="D2169" t="s">
        <v>135</v>
      </c>
      <c r="E2169">
        <v>340</v>
      </c>
      <c r="F2169" t="s">
        <v>75</v>
      </c>
      <c r="G2169" t="s">
        <v>83</v>
      </c>
      <c r="H2169">
        <v>22</v>
      </c>
      <c r="I2169">
        <v>0.48308563273502891</v>
      </c>
      <c r="J2169">
        <v>4.2780207809171383E-2</v>
      </c>
      <c r="K2169">
        <v>-7.8336134203775571E-3</v>
      </c>
      <c r="L2169">
        <v>0.87689408951121028</v>
      </c>
    </row>
    <row r="2170" spans="1:12">
      <c r="A2170" t="s">
        <v>317</v>
      </c>
      <c r="B2170" t="s">
        <v>427</v>
      </c>
      <c r="C2170">
        <v>48289</v>
      </c>
      <c r="D2170" t="s">
        <v>135</v>
      </c>
      <c r="E2170">
        <v>340</v>
      </c>
      <c r="F2170" t="s">
        <v>75</v>
      </c>
      <c r="G2170" t="s">
        <v>76</v>
      </c>
      <c r="H2170">
        <v>21</v>
      </c>
      <c r="I2170">
        <v>0.94802300431180508</v>
      </c>
      <c r="J2170">
        <v>0.15836772729439491</v>
      </c>
      <c r="K2170">
        <v>-3.1845050118976051E-2</v>
      </c>
      <c r="L2170">
        <v>2.2924388333402139</v>
      </c>
    </row>
    <row r="2171" spans="1:12">
      <c r="A2171" t="s">
        <v>317</v>
      </c>
      <c r="B2171" t="s">
        <v>427</v>
      </c>
      <c r="C2171">
        <v>48289</v>
      </c>
      <c r="D2171" t="s">
        <v>135</v>
      </c>
      <c r="E2171">
        <v>340</v>
      </c>
      <c r="F2171" t="s">
        <v>75</v>
      </c>
      <c r="G2171" t="s">
        <v>77</v>
      </c>
      <c r="H2171">
        <v>21</v>
      </c>
      <c r="I2171">
        <v>0.8359769053009638</v>
      </c>
      <c r="J2171">
        <v>0.14667710078413379</v>
      </c>
      <c r="K2171">
        <v>-5.5322941445729967E-2</v>
      </c>
      <c r="L2171">
        <v>1.9120315065875191</v>
      </c>
    </row>
    <row r="2172" spans="1:12">
      <c r="A2172" t="s">
        <v>317</v>
      </c>
      <c r="B2172" t="s">
        <v>427</v>
      </c>
      <c r="C2172">
        <v>48289</v>
      </c>
      <c r="D2172" t="s">
        <v>135</v>
      </c>
      <c r="E2172">
        <v>340</v>
      </c>
      <c r="F2172" t="s">
        <v>75</v>
      </c>
      <c r="G2172" t="s">
        <v>78</v>
      </c>
      <c r="H2172">
        <v>22</v>
      </c>
      <c r="I2172">
        <v>1.000139017252808</v>
      </c>
      <c r="J2172">
        <v>6.9481669182371336E-2</v>
      </c>
      <c r="K2172">
        <v>-6.6992453186900558E-2</v>
      </c>
      <c r="L2172">
        <v>1.3654500688162621</v>
      </c>
    </row>
    <row r="2173" spans="1:12">
      <c r="A2173" t="s">
        <v>317</v>
      </c>
      <c r="B2173" t="s">
        <v>427</v>
      </c>
      <c r="C2173">
        <v>48289</v>
      </c>
      <c r="D2173" t="s">
        <v>135</v>
      </c>
      <c r="E2173">
        <v>340</v>
      </c>
      <c r="F2173" t="s">
        <v>75</v>
      </c>
      <c r="G2173" t="s">
        <v>79</v>
      </c>
      <c r="H2173">
        <v>22</v>
      </c>
      <c r="I2173">
        <v>1.2255788385830879</v>
      </c>
      <c r="J2173">
        <v>8.8838974627283185E-2</v>
      </c>
      <c r="K2173">
        <v>-7.8336134203775571E-3</v>
      </c>
      <c r="L2173">
        <v>1.831855878822841</v>
      </c>
    </row>
    <row r="2174" spans="1:12">
      <c r="A2174" t="s">
        <v>317</v>
      </c>
      <c r="B2174" t="s">
        <v>427</v>
      </c>
      <c r="C2174">
        <v>48289</v>
      </c>
      <c r="D2174" t="s">
        <v>135</v>
      </c>
      <c r="E2174">
        <v>340</v>
      </c>
      <c r="F2174" t="s">
        <v>75</v>
      </c>
      <c r="G2174" t="s">
        <v>80</v>
      </c>
      <c r="H2174">
        <v>21</v>
      </c>
      <c r="I2174">
        <v>0.53443214061031252</v>
      </c>
      <c r="J2174">
        <v>0.1012406481964041</v>
      </c>
      <c r="K2174">
        <v>-4.057804519820838E-2</v>
      </c>
      <c r="L2174">
        <v>1.309636917346475</v>
      </c>
    </row>
    <row r="2175" spans="1:12">
      <c r="A2175" t="s">
        <v>317</v>
      </c>
      <c r="B2175" t="s">
        <v>427</v>
      </c>
      <c r="C2175">
        <v>48289</v>
      </c>
      <c r="D2175" t="s">
        <v>135</v>
      </c>
      <c r="E2175">
        <v>340</v>
      </c>
      <c r="F2175" t="s">
        <v>75</v>
      </c>
      <c r="G2175" t="s">
        <v>81</v>
      </c>
      <c r="H2175">
        <v>21</v>
      </c>
      <c r="I2175">
        <v>0.41793780794298968</v>
      </c>
      <c r="J2175">
        <v>7.7339006773496019E-2</v>
      </c>
      <c r="K2175">
        <v>-2.9626460758395881E-2</v>
      </c>
      <c r="L2175">
        <v>1.0625612956853321</v>
      </c>
    </row>
    <row r="2176" spans="1:12">
      <c r="A2176" t="s">
        <v>317</v>
      </c>
      <c r="B2176" t="s">
        <v>427</v>
      </c>
      <c r="C2176">
        <v>48289</v>
      </c>
      <c r="D2176" t="s">
        <v>135</v>
      </c>
      <c r="E2176">
        <v>340</v>
      </c>
      <c r="F2176" t="s">
        <v>75</v>
      </c>
      <c r="G2176" t="s">
        <v>82</v>
      </c>
      <c r="H2176">
        <v>22</v>
      </c>
      <c r="I2176">
        <v>0.23958566815061441</v>
      </c>
      <c r="J2176">
        <v>3.2052780454362183E-2</v>
      </c>
      <c r="K2176">
        <v>-3.3193851787256548E-2</v>
      </c>
      <c r="L2176">
        <v>0.52907634603281362</v>
      </c>
    </row>
    <row r="2177" spans="1:12">
      <c r="A2177" t="s">
        <v>317</v>
      </c>
      <c r="B2177" t="s">
        <v>427</v>
      </c>
      <c r="C2177">
        <v>48289</v>
      </c>
      <c r="D2177" t="s">
        <v>135</v>
      </c>
      <c r="E2177">
        <v>340</v>
      </c>
      <c r="F2177" t="s">
        <v>75</v>
      </c>
      <c r="G2177" t="s">
        <v>83</v>
      </c>
      <c r="H2177">
        <v>22</v>
      </c>
      <c r="I2177">
        <v>0.48308563273502891</v>
      </c>
      <c r="J2177">
        <v>4.2780207809171383E-2</v>
      </c>
      <c r="K2177">
        <v>-7.8336134203775571E-3</v>
      </c>
      <c r="L2177">
        <v>0.87689408951121028</v>
      </c>
    </row>
    <row r="2178" spans="1:12">
      <c r="A2178" t="s">
        <v>317</v>
      </c>
      <c r="B2178" t="s">
        <v>281</v>
      </c>
      <c r="C2178">
        <v>48291</v>
      </c>
      <c r="D2178" t="s">
        <v>135</v>
      </c>
      <c r="E2178">
        <v>340</v>
      </c>
      <c r="F2178" t="s">
        <v>75</v>
      </c>
      <c r="G2178" t="s">
        <v>76</v>
      </c>
      <c r="H2178">
        <v>554</v>
      </c>
      <c r="I2178">
        <v>0.72337904059903579</v>
      </c>
      <c r="J2178">
        <v>2.6238267121703299E-2</v>
      </c>
      <c r="K2178">
        <v>-5.2241848077100812E-2</v>
      </c>
      <c r="L2178">
        <v>2.7891469689735842</v>
      </c>
    </row>
    <row r="2179" spans="1:12">
      <c r="A2179" t="s">
        <v>317</v>
      </c>
      <c r="B2179" t="s">
        <v>281</v>
      </c>
      <c r="C2179">
        <v>48291</v>
      </c>
      <c r="D2179" t="s">
        <v>135</v>
      </c>
      <c r="E2179">
        <v>340</v>
      </c>
      <c r="F2179" t="s">
        <v>75</v>
      </c>
      <c r="G2179" t="s">
        <v>77</v>
      </c>
      <c r="H2179">
        <v>554</v>
      </c>
      <c r="I2179">
        <v>0.85332769903932792</v>
      </c>
      <c r="J2179">
        <v>1.7084029261004659E-2</v>
      </c>
      <c r="K2179">
        <v>3.2391176723249579E-2</v>
      </c>
      <c r="L2179">
        <v>2.1768095245184331</v>
      </c>
    </row>
    <row r="2180" spans="1:12">
      <c r="A2180" t="s">
        <v>317</v>
      </c>
      <c r="B2180" t="s">
        <v>281</v>
      </c>
      <c r="C2180">
        <v>48291</v>
      </c>
      <c r="D2180" t="s">
        <v>135</v>
      </c>
      <c r="E2180">
        <v>340</v>
      </c>
      <c r="F2180" t="s">
        <v>75</v>
      </c>
      <c r="G2180" t="s">
        <v>78</v>
      </c>
      <c r="H2180">
        <v>457</v>
      </c>
      <c r="I2180">
        <v>0.72985960585896348</v>
      </c>
      <c r="J2180">
        <v>1.483100381902662E-2</v>
      </c>
      <c r="K2180">
        <v>-3.3221651642571078E-2</v>
      </c>
      <c r="L2180">
        <v>1.7305967602410139</v>
      </c>
    </row>
    <row r="2181" spans="1:12">
      <c r="A2181" t="s">
        <v>317</v>
      </c>
      <c r="B2181" t="s">
        <v>281</v>
      </c>
      <c r="C2181">
        <v>48291</v>
      </c>
      <c r="D2181" t="s">
        <v>135</v>
      </c>
      <c r="E2181">
        <v>340</v>
      </c>
      <c r="F2181" t="s">
        <v>75</v>
      </c>
      <c r="G2181" t="s">
        <v>79</v>
      </c>
      <c r="H2181">
        <v>457</v>
      </c>
      <c r="I2181">
        <v>0.6548610059749429</v>
      </c>
      <c r="J2181">
        <v>1.768707233801459E-2</v>
      </c>
      <c r="K2181">
        <v>-5.8687003046617288E-2</v>
      </c>
      <c r="L2181">
        <v>2.2849724039296762</v>
      </c>
    </row>
    <row r="2182" spans="1:12">
      <c r="A2182" t="s">
        <v>317</v>
      </c>
      <c r="B2182" t="s">
        <v>281</v>
      </c>
      <c r="C2182">
        <v>48291</v>
      </c>
      <c r="D2182" t="s">
        <v>135</v>
      </c>
      <c r="E2182">
        <v>340</v>
      </c>
      <c r="F2182" t="s">
        <v>75</v>
      </c>
      <c r="G2182" t="s">
        <v>80</v>
      </c>
      <c r="H2182">
        <v>554</v>
      </c>
      <c r="I2182">
        <v>0.26881245148415411</v>
      </c>
      <c r="J2182">
        <v>1.211490093054114E-2</v>
      </c>
      <c r="K2182">
        <v>-4.5358663437034048E-2</v>
      </c>
      <c r="L2182">
        <v>1.603003998907726</v>
      </c>
    </row>
    <row r="2183" spans="1:12">
      <c r="A2183" t="s">
        <v>317</v>
      </c>
      <c r="B2183" t="s">
        <v>281</v>
      </c>
      <c r="C2183">
        <v>48291</v>
      </c>
      <c r="D2183" t="s">
        <v>135</v>
      </c>
      <c r="E2183">
        <v>340</v>
      </c>
      <c r="F2183" t="s">
        <v>75</v>
      </c>
      <c r="G2183" t="s">
        <v>81</v>
      </c>
      <c r="H2183">
        <v>554</v>
      </c>
      <c r="I2183">
        <v>0.28288970783069189</v>
      </c>
      <c r="J2183">
        <v>7.4521582423358523E-3</v>
      </c>
      <c r="K2183">
        <v>4.3312640497125889E-2</v>
      </c>
      <c r="L2183">
        <v>1.242499571596057</v>
      </c>
    </row>
    <row r="2184" spans="1:12">
      <c r="A2184" t="s">
        <v>317</v>
      </c>
      <c r="B2184" t="s">
        <v>281</v>
      </c>
      <c r="C2184">
        <v>48291</v>
      </c>
      <c r="D2184" t="s">
        <v>135</v>
      </c>
      <c r="E2184">
        <v>340</v>
      </c>
      <c r="F2184" t="s">
        <v>75</v>
      </c>
      <c r="G2184" t="s">
        <v>82</v>
      </c>
      <c r="H2184">
        <v>457</v>
      </c>
      <c r="I2184">
        <v>0.2811720679783441</v>
      </c>
      <c r="J2184">
        <v>6.0718446837588532E-3</v>
      </c>
      <c r="K2184">
        <v>-1.483358743173457E-2</v>
      </c>
      <c r="L2184">
        <v>0.62478310485063315</v>
      </c>
    </row>
    <row r="2185" spans="1:12">
      <c r="A2185" t="s">
        <v>317</v>
      </c>
      <c r="B2185" t="s">
        <v>281</v>
      </c>
      <c r="C2185">
        <v>48291</v>
      </c>
      <c r="D2185" t="s">
        <v>135</v>
      </c>
      <c r="E2185">
        <v>340</v>
      </c>
      <c r="F2185" t="s">
        <v>75</v>
      </c>
      <c r="G2185" t="s">
        <v>83</v>
      </c>
      <c r="H2185">
        <v>457</v>
      </c>
      <c r="I2185">
        <v>0.32263086562407522</v>
      </c>
      <c r="J2185">
        <v>9.8571173879128428E-3</v>
      </c>
      <c r="K2185">
        <v>-5.8687003046617288E-2</v>
      </c>
      <c r="L2185">
        <v>0.96192852929720973</v>
      </c>
    </row>
    <row r="2186" spans="1:12">
      <c r="A2186" t="s">
        <v>317</v>
      </c>
      <c r="B2186" t="s">
        <v>428</v>
      </c>
      <c r="C2186">
        <v>48293</v>
      </c>
      <c r="D2186" t="s">
        <v>135</v>
      </c>
      <c r="E2186">
        <v>340</v>
      </c>
      <c r="F2186" t="s">
        <v>75</v>
      </c>
      <c r="G2186" t="s">
        <v>76</v>
      </c>
      <c r="H2186">
        <v>21</v>
      </c>
      <c r="I2186">
        <v>0.94802300431180508</v>
      </c>
      <c r="J2186">
        <v>0.15836772729439491</v>
      </c>
      <c r="K2186">
        <v>-3.1845050118976051E-2</v>
      </c>
      <c r="L2186">
        <v>2.2924388333402139</v>
      </c>
    </row>
    <row r="2187" spans="1:12">
      <c r="A2187" t="s">
        <v>317</v>
      </c>
      <c r="B2187" t="s">
        <v>428</v>
      </c>
      <c r="C2187">
        <v>48293</v>
      </c>
      <c r="D2187" t="s">
        <v>135</v>
      </c>
      <c r="E2187">
        <v>340</v>
      </c>
      <c r="F2187" t="s">
        <v>75</v>
      </c>
      <c r="G2187" t="s">
        <v>77</v>
      </c>
      <c r="H2187">
        <v>21</v>
      </c>
      <c r="I2187">
        <v>0.8359769053009638</v>
      </c>
      <c r="J2187">
        <v>0.14667710078413379</v>
      </c>
      <c r="K2187">
        <v>-5.5322941445729967E-2</v>
      </c>
      <c r="L2187">
        <v>1.9120315065875191</v>
      </c>
    </row>
    <row r="2188" spans="1:12">
      <c r="A2188" t="s">
        <v>317</v>
      </c>
      <c r="B2188" t="s">
        <v>428</v>
      </c>
      <c r="C2188">
        <v>48293</v>
      </c>
      <c r="D2188" t="s">
        <v>135</v>
      </c>
      <c r="E2188">
        <v>340</v>
      </c>
      <c r="F2188" t="s">
        <v>75</v>
      </c>
      <c r="G2188" t="s">
        <v>78</v>
      </c>
      <c r="H2188">
        <v>321</v>
      </c>
      <c r="I2188">
        <v>0.55046635852582315</v>
      </c>
      <c r="J2188">
        <v>2.6647639385367621E-2</v>
      </c>
      <c r="K2188">
        <v>-0.17807197018957649</v>
      </c>
      <c r="L2188">
        <v>1.7180589789559519</v>
      </c>
    </row>
    <row r="2189" spans="1:12">
      <c r="A2189" t="s">
        <v>317</v>
      </c>
      <c r="B2189" t="s">
        <v>428</v>
      </c>
      <c r="C2189">
        <v>48293</v>
      </c>
      <c r="D2189" t="s">
        <v>135</v>
      </c>
      <c r="E2189">
        <v>340</v>
      </c>
      <c r="F2189" t="s">
        <v>75</v>
      </c>
      <c r="G2189" t="s">
        <v>79</v>
      </c>
      <c r="H2189">
        <v>321</v>
      </c>
      <c r="I2189">
        <v>0.60096221200520605</v>
      </c>
      <c r="J2189">
        <v>2.572080857657023E-2</v>
      </c>
      <c r="K2189">
        <v>-1.9526777984124711E-2</v>
      </c>
      <c r="L2189">
        <v>1.940954066439077</v>
      </c>
    </row>
    <row r="2190" spans="1:12">
      <c r="A2190" t="s">
        <v>317</v>
      </c>
      <c r="B2190" t="s">
        <v>428</v>
      </c>
      <c r="C2190">
        <v>48293</v>
      </c>
      <c r="D2190" t="s">
        <v>135</v>
      </c>
      <c r="E2190">
        <v>340</v>
      </c>
      <c r="F2190" t="s">
        <v>75</v>
      </c>
      <c r="G2190" t="s">
        <v>80</v>
      </c>
      <c r="H2190">
        <v>21</v>
      </c>
      <c r="I2190">
        <v>0.53443214061031252</v>
      </c>
      <c r="J2190">
        <v>0.1012406481964041</v>
      </c>
      <c r="K2190">
        <v>-4.057804519820838E-2</v>
      </c>
      <c r="L2190">
        <v>1.309636917346475</v>
      </c>
    </row>
    <row r="2191" spans="1:12">
      <c r="A2191" t="s">
        <v>317</v>
      </c>
      <c r="B2191" t="s">
        <v>428</v>
      </c>
      <c r="C2191">
        <v>48293</v>
      </c>
      <c r="D2191" t="s">
        <v>135</v>
      </c>
      <c r="E2191">
        <v>340</v>
      </c>
      <c r="F2191" t="s">
        <v>75</v>
      </c>
      <c r="G2191" t="s">
        <v>81</v>
      </c>
      <c r="H2191">
        <v>21</v>
      </c>
      <c r="I2191">
        <v>0.41793780794298968</v>
      </c>
      <c r="J2191">
        <v>7.7339006773496019E-2</v>
      </c>
      <c r="K2191">
        <v>-2.9626460758395881E-2</v>
      </c>
      <c r="L2191">
        <v>1.0625612956853321</v>
      </c>
    </row>
    <row r="2192" spans="1:12">
      <c r="A2192" t="s">
        <v>317</v>
      </c>
      <c r="B2192" t="s">
        <v>428</v>
      </c>
      <c r="C2192">
        <v>48293</v>
      </c>
      <c r="D2192" t="s">
        <v>135</v>
      </c>
      <c r="E2192">
        <v>340</v>
      </c>
      <c r="F2192" t="s">
        <v>75</v>
      </c>
      <c r="G2192" t="s">
        <v>82</v>
      </c>
      <c r="H2192">
        <v>321</v>
      </c>
      <c r="I2192">
        <v>0.21220519989793199</v>
      </c>
      <c r="J2192">
        <v>1.20769194400257E-2</v>
      </c>
      <c r="K2192">
        <v>-7.7809692889770618E-2</v>
      </c>
      <c r="L2192">
        <v>1.004367731260523</v>
      </c>
    </row>
    <row r="2193" spans="1:12">
      <c r="A2193" t="s">
        <v>317</v>
      </c>
      <c r="B2193" t="s">
        <v>428</v>
      </c>
      <c r="C2193">
        <v>48293</v>
      </c>
      <c r="D2193" t="s">
        <v>135</v>
      </c>
      <c r="E2193">
        <v>340</v>
      </c>
      <c r="F2193" t="s">
        <v>75</v>
      </c>
      <c r="G2193" t="s">
        <v>83</v>
      </c>
      <c r="H2193">
        <v>321</v>
      </c>
      <c r="I2193">
        <v>0.36829291299224032</v>
      </c>
      <c r="J2193">
        <v>1.6198585597246979E-2</v>
      </c>
      <c r="K2193">
        <v>-1.9526777984124711E-2</v>
      </c>
      <c r="L2193">
        <v>1.2824358133224341</v>
      </c>
    </row>
    <row r="2194" spans="1:12">
      <c r="A2194" t="s">
        <v>317</v>
      </c>
      <c r="B2194" t="s">
        <v>429</v>
      </c>
      <c r="C2194">
        <v>48295</v>
      </c>
      <c r="D2194" t="s">
        <v>135</v>
      </c>
      <c r="E2194">
        <v>340</v>
      </c>
      <c r="F2194" t="s">
        <v>75</v>
      </c>
      <c r="G2194" t="s">
        <v>76</v>
      </c>
      <c r="H2194">
        <v>1435</v>
      </c>
      <c r="I2194">
        <v>0.47515323406453491</v>
      </c>
      <c r="J2194">
        <v>9.4865223996307459E-3</v>
      </c>
      <c r="K2194">
        <v>-0.1902425041602343</v>
      </c>
      <c r="L2194">
        <v>1.8254571900160479</v>
      </c>
    </row>
    <row r="2195" spans="1:12">
      <c r="A2195" t="s">
        <v>317</v>
      </c>
      <c r="B2195" t="s">
        <v>429</v>
      </c>
      <c r="C2195">
        <v>48295</v>
      </c>
      <c r="D2195" t="s">
        <v>135</v>
      </c>
      <c r="E2195">
        <v>340</v>
      </c>
      <c r="F2195" t="s">
        <v>75</v>
      </c>
      <c r="G2195" t="s">
        <v>77</v>
      </c>
      <c r="H2195">
        <v>1435</v>
      </c>
      <c r="I2195">
        <v>0.43637431503937918</v>
      </c>
      <c r="J2195">
        <v>8.7798990194098651E-3</v>
      </c>
      <c r="K2195">
        <v>-0.38717878834324748</v>
      </c>
      <c r="L2195">
        <v>1.363077476333431</v>
      </c>
    </row>
    <row r="2196" spans="1:12">
      <c r="A2196" t="s">
        <v>317</v>
      </c>
      <c r="B2196" t="s">
        <v>429</v>
      </c>
      <c r="C2196">
        <v>48295</v>
      </c>
      <c r="D2196" t="s">
        <v>135</v>
      </c>
      <c r="E2196">
        <v>340</v>
      </c>
      <c r="F2196" t="s">
        <v>75</v>
      </c>
      <c r="G2196" t="s">
        <v>78</v>
      </c>
      <c r="H2196">
        <v>65</v>
      </c>
      <c r="I2196">
        <v>0.12243153974099109</v>
      </c>
      <c r="J2196">
        <v>1.5734975574860009E-2</v>
      </c>
      <c r="K2196">
        <v>-6.3530345150548839E-2</v>
      </c>
      <c r="L2196">
        <v>0.62347548447041168</v>
      </c>
    </row>
    <row r="2197" spans="1:12">
      <c r="A2197" t="s">
        <v>317</v>
      </c>
      <c r="B2197" t="s">
        <v>429</v>
      </c>
      <c r="C2197">
        <v>48295</v>
      </c>
      <c r="D2197" t="s">
        <v>135</v>
      </c>
      <c r="E2197">
        <v>340</v>
      </c>
      <c r="F2197" t="s">
        <v>75</v>
      </c>
      <c r="G2197" t="s">
        <v>79</v>
      </c>
      <c r="H2197">
        <v>65</v>
      </c>
      <c r="I2197">
        <v>4.9875407317141178E-2</v>
      </c>
      <c r="J2197">
        <v>1.2698059057347369E-2</v>
      </c>
      <c r="K2197">
        <v>-9.1682119927371103E-2</v>
      </c>
      <c r="L2197">
        <v>0.44304035283326448</v>
      </c>
    </row>
    <row r="2198" spans="1:12">
      <c r="A2198" t="s">
        <v>317</v>
      </c>
      <c r="B2198" t="s">
        <v>429</v>
      </c>
      <c r="C2198">
        <v>48295</v>
      </c>
      <c r="D2198" t="s">
        <v>135</v>
      </c>
      <c r="E2198">
        <v>340</v>
      </c>
      <c r="F2198" t="s">
        <v>75</v>
      </c>
      <c r="G2198" t="s">
        <v>80</v>
      </c>
      <c r="H2198">
        <v>1435</v>
      </c>
      <c r="I2198">
        <v>0.108802020101159</v>
      </c>
      <c r="J2198">
        <v>3.4406358838950019E-3</v>
      </c>
      <c r="K2198">
        <v>-0.19054771270986559</v>
      </c>
      <c r="L2198">
        <v>0.71108499169660166</v>
      </c>
    </row>
    <row r="2199" spans="1:12">
      <c r="A2199" t="s">
        <v>317</v>
      </c>
      <c r="B2199" t="s">
        <v>429</v>
      </c>
      <c r="C2199">
        <v>48295</v>
      </c>
      <c r="D2199" t="s">
        <v>135</v>
      </c>
      <c r="E2199">
        <v>340</v>
      </c>
      <c r="F2199" t="s">
        <v>75</v>
      </c>
      <c r="G2199" t="s">
        <v>81</v>
      </c>
      <c r="H2199">
        <v>1435</v>
      </c>
      <c r="I2199">
        <v>9.7871065420842562E-2</v>
      </c>
      <c r="J2199">
        <v>3.3834058844481661E-3</v>
      </c>
      <c r="K2199">
        <v>-0.20388551559696089</v>
      </c>
      <c r="L2199">
        <v>0.62795727324088857</v>
      </c>
    </row>
    <row r="2200" spans="1:12">
      <c r="A2200" t="s">
        <v>317</v>
      </c>
      <c r="B2200" t="s">
        <v>429</v>
      </c>
      <c r="C2200">
        <v>48295</v>
      </c>
      <c r="D2200" t="s">
        <v>135</v>
      </c>
      <c r="E2200">
        <v>340</v>
      </c>
      <c r="F2200" t="s">
        <v>75</v>
      </c>
      <c r="G2200" t="s">
        <v>82</v>
      </c>
      <c r="H2200">
        <v>65</v>
      </c>
      <c r="I2200">
        <v>9.1516062596542297E-2</v>
      </c>
      <c r="J2200">
        <v>1.1673584017895569E-2</v>
      </c>
      <c r="K2200">
        <v>-2.210507944905829E-2</v>
      </c>
      <c r="L2200">
        <v>0.54645244960283224</v>
      </c>
    </row>
    <row r="2201" spans="1:12">
      <c r="A2201" t="s">
        <v>317</v>
      </c>
      <c r="B2201" t="s">
        <v>429</v>
      </c>
      <c r="C2201">
        <v>48295</v>
      </c>
      <c r="D2201" t="s">
        <v>135</v>
      </c>
      <c r="E2201">
        <v>340</v>
      </c>
      <c r="F2201" t="s">
        <v>75</v>
      </c>
      <c r="G2201" t="s">
        <v>83</v>
      </c>
      <c r="H2201">
        <v>65</v>
      </c>
      <c r="I2201">
        <v>6.2178928576574581E-2</v>
      </c>
      <c r="J2201">
        <v>1.3308795563010119E-2</v>
      </c>
      <c r="K2201">
        <v>-9.1682119927371103E-2</v>
      </c>
      <c r="L2201">
        <v>0.48063975003578752</v>
      </c>
    </row>
    <row r="2202" spans="1:12">
      <c r="A2202" t="s">
        <v>317</v>
      </c>
      <c r="B2202" t="s">
        <v>430</v>
      </c>
      <c r="C2202">
        <v>48297</v>
      </c>
      <c r="D2202" t="s">
        <v>135</v>
      </c>
      <c r="E2202">
        <v>340</v>
      </c>
      <c r="F2202" t="s">
        <v>75</v>
      </c>
      <c r="G2202" t="s">
        <v>76</v>
      </c>
      <c r="H2202">
        <v>249</v>
      </c>
      <c r="I2202">
        <v>1.27881908605408</v>
      </c>
      <c r="J2202">
        <v>3.2553311382010001E-2</v>
      </c>
      <c r="K2202">
        <v>-8.7481138747138535E-3</v>
      </c>
      <c r="L2202">
        <v>2.7032730267981671</v>
      </c>
    </row>
    <row r="2203" spans="1:12">
      <c r="A2203" t="s">
        <v>317</v>
      </c>
      <c r="B2203" t="s">
        <v>430</v>
      </c>
      <c r="C2203">
        <v>48297</v>
      </c>
      <c r="D2203" t="s">
        <v>135</v>
      </c>
      <c r="E2203">
        <v>340</v>
      </c>
      <c r="F2203" t="s">
        <v>75</v>
      </c>
      <c r="G2203" t="s">
        <v>77</v>
      </c>
      <c r="H2203">
        <v>249</v>
      </c>
      <c r="I2203">
        <v>1.169898476163429</v>
      </c>
      <c r="J2203">
        <v>3.053078061451265E-2</v>
      </c>
      <c r="K2203">
        <v>-0.15104992406239981</v>
      </c>
      <c r="L2203">
        <v>2.3249132787640092</v>
      </c>
    </row>
    <row r="2204" spans="1:12">
      <c r="A2204" t="s">
        <v>317</v>
      </c>
      <c r="B2204" t="s">
        <v>430</v>
      </c>
      <c r="C2204">
        <v>48297</v>
      </c>
      <c r="D2204" t="s">
        <v>135</v>
      </c>
      <c r="E2204">
        <v>340</v>
      </c>
      <c r="F2204" t="s">
        <v>75</v>
      </c>
      <c r="G2204" t="s">
        <v>78</v>
      </c>
      <c r="H2204">
        <v>334</v>
      </c>
      <c r="I2204">
        <v>0.66785679232017625</v>
      </c>
      <c r="J2204">
        <v>2.053531383695013E-2</v>
      </c>
      <c r="K2204">
        <v>-0.15327125475478409</v>
      </c>
      <c r="L2204">
        <v>1.455419850139384</v>
      </c>
    </row>
    <row r="2205" spans="1:12">
      <c r="A2205" t="s">
        <v>317</v>
      </c>
      <c r="B2205" t="s">
        <v>430</v>
      </c>
      <c r="C2205">
        <v>48297</v>
      </c>
      <c r="D2205" t="s">
        <v>135</v>
      </c>
      <c r="E2205">
        <v>340</v>
      </c>
      <c r="F2205" t="s">
        <v>75</v>
      </c>
      <c r="G2205" t="s">
        <v>79</v>
      </c>
      <c r="H2205">
        <v>334</v>
      </c>
      <c r="I2205">
        <v>0.46887522773334728</v>
      </c>
      <c r="J2205">
        <v>1.592137758614149E-2</v>
      </c>
      <c r="K2205">
        <v>-8.7889109084368297E-2</v>
      </c>
      <c r="L2205">
        <v>1.5120864356328581</v>
      </c>
    </row>
    <row r="2206" spans="1:12">
      <c r="A2206" t="s">
        <v>317</v>
      </c>
      <c r="B2206" t="s">
        <v>430</v>
      </c>
      <c r="C2206">
        <v>48297</v>
      </c>
      <c r="D2206" t="s">
        <v>135</v>
      </c>
      <c r="E2206">
        <v>340</v>
      </c>
      <c r="F2206" t="s">
        <v>75</v>
      </c>
      <c r="G2206" t="s">
        <v>80</v>
      </c>
      <c r="H2206">
        <v>249</v>
      </c>
      <c r="I2206">
        <v>0.26349523711259548</v>
      </c>
      <c r="J2206">
        <v>1.0320498946984131E-2</v>
      </c>
      <c r="K2206">
        <v>-8.7481138747138535E-3</v>
      </c>
      <c r="L2206">
        <v>0.78599237608333916</v>
      </c>
    </row>
    <row r="2207" spans="1:12">
      <c r="A2207" t="s">
        <v>317</v>
      </c>
      <c r="B2207" t="s">
        <v>430</v>
      </c>
      <c r="C2207">
        <v>48297</v>
      </c>
      <c r="D2207" t="s">
        <v>135</v>
      </c>
      <c r="E2207">
        <v>340</v>
      </c>
      <c r="F2207" t="s">
        <v>75</v>
      </c>
      <c r="G2207" t="s">
        <v>81</v>
      </c>
      <c r="H2207">
        <v>249</v>
      </c>
      <c r="I2207">
        <v>0.21365359452212121</v>
      </c>
      <c r="J2207">
        <v>8.4735077284033167E-3</v>
      </c>
      <c r="K2207">
        <v>-5.9019618741999222E-2</v>
      </c>
      <c r="L2207">
        <v>0.62933129676180433</v>
      </c>
    </row>
    <row r="2208" spans="1:12">
      <c r="A2208" t="s">
        <v>317</v>
      </c>
      <c r="B2208" t="s">
        <v>430</v>
      </c>
      <c r="C2208">
        <v>48297</v>
      </c>
      <c r="D2208" t="s">
        <v>135</v>
      </c>
      <c r="E2208">
        <v>340</v>
      </c>
      <c r="F2208" t="s">
        <v>75</v>
      </c>
      <c r="G2208" t="s">
        <v>82</v>
      </c>
      <c r="H2208">
        <v>334</v>
      </c>
      <c r="I2208">
        <v>0.25993389541477863</v>
      </c>
      <c r="J2208">
        <v>9.7576215893254332E-3</v>
      </c>
      <c r="K2208">
        <v>-6.4556363199707867E-2</v>
      </c>
      <c r="L2208">
        <v>1.0646078605459699</v>
      </c>
    </row>
    <row r="2209" spans="1:12">
      <c r="A2209" t="s">
        <v>317</v>
      </c>
      <c r="B2209" t="s">
        <v>430</v>
      </c>
      <c r="C2209">
        <v>48297</v>
      </c>
      <c r="D2209" t="s">
        <v>135</v>
      </c>
      <c r="E2209">
        <v>340</v>
      </c>
      <c r="F2209" t="s">
        <v>75</v>
      </c>
      <c r="G2209" t="s">
        <v>83</v>
      </c>
      <c r="H2209">
        <v>334</v>
      </c>
      <c r="I2209">
        <v>0.34252192720732172</v>
      </c>
      <c r="J2209">
        <v>1.2296224754550431E-2</v>
      </c>
      <c r="K2209">
        <v>-8.7889109084368297E-2</v>
      </c>
      <c r="L2209">
        <v>0.98309426460041371</v>
      </c>
    </row>
    <row r="2210" spans="1:12">
      <c r="A2210" t="s">
        <v>317</v>
      </c>
      <c r="B2210" t="s">
        <v>431</v>
      </c>
      <c r="C2210">
        <v>48299</v>
      </c>
      <c r="D2210" t="s">
        <v>135</v>
      </c>
      <c r="E2210">
        <v>340</v>
      </c>
      <c r="F2210" t="s">
        <v>75</v>
      </c>
      <c r="G2210" t="s">
        <v>76</v>
      </c>
      <c r="H2210">
        <v>249</v>
      </c>
      <c r="I2210">
        <v>1.27881908605408</v>
      </c>
      <c r="J2210">
        <v>3.2553311382010001E-2</v>
      </c>
      <c r="K2210">
        <v>-8.7481138747138535E-3</v>
      </c>
      <c r="L2210">
        <v>2.7032730267981671</v>
      </c>
    </row>
    <row r="2211" spans="1:12">
      <c r="A2211" t="s">
        <v>317</v>
      </c>
      <c r="B2211" t="s">
        <v>431</v>
      </c>
      <c r="C2211">
        <v>48299</v>
      </c>
      <c r="D2211" t="s">
        <v>135</v>
      </c>
      <c r="E2211">
        <v>340</v>
      </c>
      <c r="F2211" t="s">
        <v>75</v>
      </c>
      <c r="G2211" t="s">
        <v>77</v>
      </c>
      <c r="H2211">
        <v>249</v>
      </c>
      <c r="I2211">
        <v>1.169898476163429</v>
      </c>
      <c r="J2211">
        <v>3.053078061451265E-2</v>
      </c>
      <c r="K2211">
        <v>-0.15104992406239981</v>
      </c>
      <c r="L2211">
        <v>2.3249132787640092</v>
      </c>
    </row>
    <row r="2212" spans="1:12">
      <c r="A2212" t="s">
        <v>317</v>
      </c>
      <c r="B2212" t="s">
        <v>431</v>
      </c>
      <c r="C2212">
        <v>48299</v>
      </c>
      <c r="D2212" t="s">
        <v>135</v>
      </c>
      <c r="E2212">
        <v>340</v>
      </c>
      <c r="F2212" t="s">
        <v>75</v>
      </c>
      <c r="G2212" t="s">
        <v>78</v>
      </c>
      <c r="H2212">
        <v>334</v>
      </c>
      <c r="I2212">
        <v>0.66785679232017625</v>
      </c>
      <c r="J2212">
        <v>2.053531383695013E-2</v>
      </c>
      <c r="K2212">
        <v>-0.15327125475478409</v>
      </c>
      <c r="L2212">
        <v>1.455419850139384</v>
      </c>
    </row>
    <row r="2213" spans="1:12">
      <c r="A2213" t="s">
        <v>317</v>
      </c>
      <c r="B2213" t="s">
        <v>431</v>
      </c>
      <c r="C2213">
        <v>48299</v>
      </c>
      <c r="D2213" t="s">
        <v>135</v>
      </c>
      <c r="E2213">
        <v>340</v>
      </c>
      <c r="F2213" t="s">
        <v>75</v>
      </c>
      <c r="G2213" t="s">
        <v>79</v>
      </c>
      <c r="H2213">
        <v>334</v>
      </c>
      <c r="I2213">
        <v>0.46887522773334728</v>
      </c>
      <c r="J2213">
        <v>1.592137758614149E-2</v>
      </c>
      <c r="K2213">
        <v>-8.7889109084368297E-2</v>
      </c>
      <c r="L2213">
        <v>1.5120864356328581</v>
      </c>
    </row>
    <row r="2214" spans="1:12">
      <c r="A2214" t="s">
        <v>317</v>
      </c>
      <c r="B2214" t="s">
        <v>431</v>
      </c>
      <c r="C2214">
        <v>48299</v>
      </c>
      <c r="D2214" t="s">
        <v>135</v>
      </c>
      <c r="E2214">
        <v>340</v>
      </c>
      <c r="F2214" t="s">
        <v>75</v>
      </c>
      <c r="G2214" t="s">
        <v>80</v>
      </c>
      <c r="H2214">
        <v>249</v>
      </c>
      <c r="I2214">
        <v>0.26349523711259548</v>
      </c>
      <c r="J2214">
        <v>1.0320498946984131E-2</v>
      </c>
      <c r="K2214">
        <v>-8.7481138747138535E-3</v>
      </c>
      <c r="L2214">
        <v>0.78599237608333916</v>
      </c>
    </row>
    <row r="2215" spans="1:12">
      <c r="A2215" t="s">
        <v>317</v>
      </c>
      <c r="B2215" t="s">
        <v>431</v>
      </c>
      <c r="C2215">
        <v>48299</v>
      </c>
      <c r="D2215" t="s">
        <v>135</v>
      </c>
      <c r="E2215">
        <v>340</v>
      </c>
      <c r="F2215" t="s">
        <v>75</v>
      </c>
      <c r="G2215" t="s">
        <v>81</v>
      </c>
      <c r="H2215">
        <v>249</v>
      </c>
      <c r="I2215">
        <v>0.21365359452212121</v>
      </c>
      <c r="J2215">
        <v>8.4735077284033167E-3</v>
      </c>
      <c r="K2215">
        <v>-5.9019618741999222E-2</v>
      </c>
      <c r="L2215">
        <v>0.62933129676180433</v>
      </c>
    </row>
    <row r="2216" spans="1:12">
      <c r="A2216" t="s">
        <v>317</v>
      </c>
      <c r="B2216" t="s">
        <v>431</v>
      </c>
      <c r="C2216">
        <v>48299</v>
      </c>
      <c r="D2216" t="s">
        <v>135</v>
      </c>
      <c r="E2216">
        <v>340</v>
      </c>
      <c r="F2216" t="s">
        <v>75</v>
      </c>
      <c r="G2216" t="s">
        <v>82</v>
      </c>
      <c r="H2216">
        <v>334</v>
      </c>
      <c r="I2216">
        <v>0.25993389541477863</v>
      </c>
      <c r="J2216">
        <v>9.7576215893254332E-3</v>
      </c>
      <c r="K2216">
        <v>-6.4556363199707867E-2</v>
      </c>
      <c r="L2216">
        <v>1.0646078605459699</v>
      </c>
    </row>
    <row r="2217" spans="1:12">
      <c r="A2217" t="s">
        <v>317</v>
      </c>
      <c r="B2217" t="s">
        <v>431</v>
      </c>
      <c r="C2217">
        <v>48299</v>
      </c>
      <c r="D2217" t="s">
        <v>135</v>
      </c>
      <c r="E2217">
        <v>340</v>
      </c>
      <c r="F2217" t="s">
        <v>75</v>
      </c>
      <c r="G2217" t="s">
        <v>83</v>
      </c>
      <c r="H2217">
        <v>334</v>
      </c>
      <c r="I2217">
        <v>0.34252192720732172</v>
      </c>
      <c r="J2217">
        <v>1.2296224754550431E-2</v>
      </c>
      <c r="K2217">
        <v>-8.7889109084368297E-2</v>
      </c>
      <c r="L2217">
        <v>0.98309426460041371</v>
      </c>
    </row>
    <row r="2218" spans="1:12">
      <c r="A2218" t="s">
        <v>317</v>
      </c>
      <c r="B2218" t="s">
        <v>432</v>
      </c>
      <c r="C2218">
        <v>48301</v>
      </c>
      <c r="D2218" t="s">
        <v>135</v>
      </c>
      <c r="E2218">
        <v>340</v>
      </c>
      <c r="F2218" t="s">
        <v>75</v>
      </c>
      <c r="G2218" t="s">
        <v>76</v>
      </c>
      <c r="H2218">
        <v>389</v>
      </c>
      <c r="I2218">
        <v>0.18249610322361531</v>
      </c>
      <c r="J2218">
        <v>1.528289232308748E-2</v>
      </c>
      <c r="K2218">
        <v>-0.38834029335448411</v>
      </c>
      <c r="L2218">
        <v>1.5795555478227199</v>
      </c>
    </row>
    <row r="2219" spans="1:12">
      <c r="A2219" t="s">
        <v>317</v>
      </c>
      <c r="B2219" t="s">
        <v>432</v>
      </c>
      <c r="C2219">
        <v>48301</v>
      </c>
      <c r="D2219" t="s">
        <v>135</v>
      </c>
      <c r="E2219">
        <v>340</v>
      </c>
      <c r="F2219" t="s">
        <v>75</v>
      </c>
      <c r="G2219" t="s">
        <v>77</v>
      </c>
      <c r="H2219">
        <v>389</v>
      </c>
      <c r="I2219">
        <v>0.16778025528947671</v>
      </c>
      <c r="J2219">
        <v>1.3877141753563081E-2</v>
      </c>
      <c r="K2219">
        <v>-0.27656156142600252</v>
      </c>
      <c r="L2219">
        <v>1.159131045704781</v>
      </c>
    </row>
    <row r="2220" spans="1:12">
      <c r="A2220" t="s">
        <v>317</v>
      </c>
      <c r="B2220" t="s">
        <v>432</v>
      </c>
      <c r="C2220">
        <v>48301</v>
      </c>
      <c r="D2220" t="s">
        <v>135</v>
      </c>
      <c r="E2220">
        <v>340</v>
      </c>
      <c r="F2220" t="s">
        <v>75</v>
      </c>
      <c r="G2220" t="s">
        <v>78</v>
      </c>
      <c r="H2220">
        <v>138</v>
      </c>
      <c r="I2220">
        <v>0.2150929189247244</v>
      </c>
      <c r="J2220">
        <v>1.415189390304542E-2</v>
      </c>
      <c r="K2220">
        <v>-7.7997220264367007E-2</v>
      </c>
      <c r="L2220">
        <v>0.8961657518443531</v>
      </c>
    </row>
    <row r="2221" spans="1:12">
      <c r="A2221" t="s">
        <v>317</v>
      </c>
      <c r="B2221" t="s">
        <v>432</v>
      </c>
      <c r="C2221">
        <v>48301</v>
      </c>
      <c r="D2221" t="s">
        <v>135</v>
      </c>
      <c r="E2221">
        <v>340</v>
      </c>
      <c r="F2221" t="s">
        <v>75</v>
      </c>
      <c r="G2221" t="s">
        <v>79</v>
      </c>
      <c r="H2221">
        <v>138</v>
      </c>
      <c r="I2221">
        <v>0.2270458007287236</v>
      </c>
      <c r="J2221">
        <v>1.7912687951725861E-2</v>
      </c>
      <c r="K2221">
        <v>-7.5549597369242355E-2</v>
      </c>
      <c r="L2221">
        <v>1.294292044465982</v>
      </c>
    </row>
    <row r="2222" spans="1:12">
      <c r="A2222" t="s">
        <v>317</v>
      </c>
      <c r="B2222" t="s">
        <v>432</v>
      </c>
      <c r="C2222">
        <v>48301</v>
      </c>
      <c r="D2222" t="s">
        <v>135</v>
      </c>
      <c r="E2222">
        <v>340</v>
      </c>
      <c r="F2222" t="s">
        <v>75</v>
      </c>
      <c r="G2222" t="s">
        <v>80</v>
      </c>
      <c r="H2222">
        <v>389</v>
      </c>
      <c r="I2222">
        <v>3.6550937133705753E-2</v>
      </c>
      <c r="J2222">
        <v>4.6466342234407496E-3</v>
      </c>
      <c r="K2222">
        <v>-0.38349835718777991</v>
      </c>
      <c r="L2222">
        <v>0.46474121273872232</v>
      </c>
    </row>
    <row r="2223" spans="1:12">
      <c r="A2223" t="s">
        <v>317</v>
      </c>
      <c r="B2223" t="s">
        <v>432</v>
      </c>
      <c r="C2223">
        <v>48301</v>
      </c>
      <c r="D2223" t="s">
        <v>135</v>
      </c>
      <c r="E2223">
        <v>340</v>
      </c>
      <c r="F2223" t="s">
        <v>75</v>
      </c>
      <c r="G2223" t="s">
        <v>81</v>
      </c>
      <c r="H2223">
        <v>389</v>
      </c>
      <c r="I2223">
        <v>3.26141372584813E-2</v>
      </c>
      <c r="J2223">
        <v>3.751973761786155E-3</v>
      </c>
      <c r="K2223">
        <v>-0.232728300525717</v>
      </c>
      <c r="L2223">
        <v>0.3343421674608642</v>
      </c>
    </row>
    <row r="2224" spans="1:12">
      <c r="A2224" t="s">
        <v>317</v>
      </c>
      <c r="B2224" t="s">
        <v>432</v>
      </c>
      <c r="C2224">
        <v>48301</v>
      </c>
      <c r="D2224" t="s">
        <v>135</v>
      </c>
      <c r="E2224">
        <v>340</v>
      </c>
      <c r="F2224" t="s">
        <v>75</v>
      </c>
      <c r="G2224" t="s">
        <v>82</v>
      </c>
      <c r="H2224">
        <v>138</v>
      </c>
      <c r="I2224">
        <v>0.17101860917422421</v>
      </c>
      <c r="J2224">
        <v>1.104373058395155E-2</v>
      </c>
      <c r="K2224">
        <v>-8.1734077718618597E-2</v>
      </c>
      <c r="L2224">
        <v>0.63390161588272287</v>
      </c>
    </row>
    <row r="2225" spans="1:12">
      <c r="A2225" t="s">
        <v>317</v>
      </c>
      <c r="B2225" t="s">
        <v>432</v>
      </c>
      <c r="C2225">
        <v>48301</v>
      </c>
      <c r="D2225" t="s">
        <v>135</v>
      </c>
      <c r="E2225">
        <v>340</v>
      </c>
      <c r="F2225" t="s">
        <v>75</v>
      </c>
      <c r="G2225" t="s">
        <v>83</v>
      </c>
      <c r="H2225">
        <v>138</v>
      </c>
      <c r="I2225">
        <v>0.19880848662460349</v>
      </c>
      <c r="J2225">
        <v>1.377696958095939E-2</v>
      </c>
      <c r="K2225">
        <v>-7.5549597369242355E-2</v>
      </c>
      <c r="L2225">
        <v>0.76809931415477795</v>
      </c>
    </row>
    <row r="2226" spans="1:12">
      <c r="A2226" t="s">
        <v>317</v>
      </c>
      <c r="B2226" t="s">
        <v>433</v>
      </c>
      <c r="C2226">
        <v>48303</v>
      </c>
      <c r="D2226" t="s">
        <v>135</v>
      </c>
      <c r="E2226">
        <v>340</v>
      </c>
      <c r="F2226" t="s">
        <v>75</v>
      </c>
      <c r="G2226" t="s">
        <v>76</v>
      </c>
      <c r="H2226">
        <v>195</v>
      </c>
      <c r="I2226">
        <v>0.49084779689034203</v>
      </c>
      <c r="J2226">
        <v>2.50299110027156E-2</v>
      </c>
      <c r="K2226">
        <v>-2.1856528089586779E-2</v>
      </c>
      <c r="L2226">
        <v>1.5906471471860431</v>
      </c>
    </row>
    <row r="2227" spans="1:12">
      <c r="A2227" t="s">
        <v>317</v>
      </c>
      <c r="B2227" t="s">
        <v>433</v>
      </c>
      <c r="C2227">
        <v>48303</v>
      </c>
      <c r="D2227" t="s">
        <v>135</v>
      </c>
      <c r="E2227">
        <v>340</v>
      </c>
      <c r="F2227" t="s">
        <v>75</v>
      </c>
      <c r="G2227" t="s">
        <v>77</v>
      </c>
      <c r="H2227">
        <v>195</v>
      </c>
      <c r="I2227">
        <v>0.49621635763886268</v>
      </c>
      <c r="J2227">
        <v>2.244630286849468E-2</v>
      </c>
      <c r="K2227">
        <v>-0.1561195254302736</v>
      </c>
      <c r="L2227">
        <v>1.071330005568202</v>
      </c>
    </row>
    <row r="2228" spans="1:12">
      <c r="A2228" t="s">
        <v>317</v>
      </c>
      <c r="B2228" t="s">
        <v>433</v>
      </c>
      <c r="C2228">
        <v>48303</v>
      </c>
      <c r="D2228" t="s">
        <v>135</v>
      </c>
      <c r="E2228">
        <v>340</v>
      </c>
      <c r="F2228" t="s">
        <v>75</v>
      </c>
      <c r="G2228" t="s">
        <v>78</v>
      </c>
      <c r="H2228">
        <v>190</v>
      </c>
      <c r="I2228">
        <v>0.20444809720603341</v>
      </c>
      <c r="J2228">
        <v>9.8164959887349305E-3</v>
      </c>
      <c r="K2228">
        <v>-5.265264890726383E-2</v>
      </c>
      <c r="L2228">
        <v>0.57556578888251331</v>
      </c>
    </row>
    <row r="2229" spans="1:12">
      <c r="A2229" t="s">
        <v>317</v>
      </c>
      <c r="B2229" t="s">
        <v>433</v>
      </c>
      <c r="C2229">
        <v>48303</v>
      </c>
      <c r="D2229" t="s">
        <v>135</v>
      </c>
      <c r="E2229">
        <v>340</v>
      </c>
      <c r="F2229" t="s">
        <v>75</v>
      </c>
      <c r="G2229" t="s">
        <v>79</v>
      </c>
      <c r="H2229">
        <v>190</v>
      </c>
      <c r="I2229">
        <v>-1.4668836113474819E-2</v>
      </c>
      <c r="J2229">
        <v>5.1070393102945469E-3</v>
      </c>
      <c r="K2229">
        <v>-0.14576258747574039</v>
      </c>
      <c r="L2229">
        <v>0.2620600889507807</v>
      </c>
    </row>
    <row r="2230" spans="1:12">
      <c r="A2230" t="s">
        <v>317</v>
      </c>
      <c r="B2230" t="s">
        <v>433</v>
      </c>
      <c r="C2230">
        <v>48303</v>
      </c>
      <c r="D2230" t="s">
        <v>135</v>
      </c>
      <c r="E2230">
        <v>340</v>
      </c>
      <c r="F2230" t="s">
        <v>75</v>
      </c>
      <c r="G2230" t="s">
        <v>80</v>
      </c>
      <c r="H2230">
        <v>195</v>
      </c>
      <c r="I2230">
        <v>3.3799525156982438E-2</v>
      </c>
      <c r="J2230">
        <v>3.1693977075464949E-3</v>
      </c>
      <c r="K2230">
        <v>-2.8385104216716119E-2</v>
      </c>
      <c r="L2230">
        <v>0.24294706223227219</v>
      </c>
    </row>
    <row r="2231" spans="1:12">
      <c r="A2231" t="s">
        <v>317</v>
      </c>
      <c r="B2231" t="s">
        <v>433</v>
      </c>
      <c r="C2231">
        <v>48303</v>
      </c>
      <c r="D2231" t="s">
        <v>135</v>
      </c>
      <c r="E2231">
        <v>340</v>
      </c>
      <c r="F2231" t="s">
        <v>75</v>
      </c>
      <c r="G2231" t="s">
        <v>81</v>
      </c>
      <c r="H2231">
        <v>195</v>
      </c>
      <c r="I2231">
        <v>1.530581508443315E-2</v>
      </c>
      <c r="J2231">
        <v>3.4815033542680601E-3</v>
      </c>
      <c r="K2231">
        <v>-0.1244750414141577</v>
      </c>
      <c r="L2231">
        <v>0.18827105485888429</v>
      </c>
    </row>
    <row r="2232" spans="1:12">
      <c r="A2232" t="s">
        <v>317</v>
      </c>
      <c r="B2232" t="s">
        <v>433</v>
      </c>
      <c r="C2232">
        <v>48303</v>
      </c>
      <c r="D2232" t="s">
        <v>135</v>
      </c>
      <c r="E2232">
        <v>340</v>
      </c>
      <c r="F2232" t="s">
        <v>75</v>
      </c>
      <c r="G2232" t="s">
        <v>82</v>
      </c>
      <c r="H2232">
        <v>190</v>
      </c>
      <c r="I2232">
        <v>8.9717536832629383E-2</v>
      </c>
      <c r="J2232">
        <v>4.8872708234723207E-3</v>
      </c>
      <c r="K2232">
        <v>-3.5448900501467248E-2</v>
      </c>
      <c r="L2232">
        <v>0.33446091103771508</v>
      </c>
    </row>
    <row r="2233" spans="1:12">
      <c r="A2233" t="s">
        <v>317</v>
      </c>
      <c r="B2233" t="s">
        <v>433</v>
      </c>
      <c r="C2233">
        <v>48303</v>
      </c>
      <c r="D2233" t="s">
        <v>135</v>
      </c>
      <c r="E2233">
        <v>340</v>
      </c>
      <c r="F2233" t="s">
        <v>75</v>
      </c>
      <c r="G2233" t="s">
        <v>83</v>
      </c>
      <c r="H2233">
        <v>190</v>
      </c>
      <c r="I2233">
        <v>5.5071727162525959E-2</v>
      </c>
      <c r="J2233">
        <v>5.0377435611532991E-3</v>
      </c>
      <c r="K2233">
        <v>-0.1144744435641776</v>
      </c>
      <c r="L2233">
        <v>0.2950114031958937</v>
      </c>
    </row>
    <row r="2234" spans="1:12">
      <c r="A2234" t="s">
        <v>317</v>
      </c>
      <c r="B2234" t="s">
        <v>434</v>
      </c>
      <c r="C2234">
        <v>48305</v>
      </c>
      <c r="D2234" t="s">
        <v>135</v>
      </c>
      <c r="E2234">
        <v>340</v>
      </c>
      <c r="F2234" t="s">
        <v>75</v>
      </c>
      <c r="G2234" t="s">
        <v>76</v>
      </c>
      <c r="H2234">
        <v>195</v>
      </c>
      <c r="I2234">
        <v>0.49084779689034203</v>
      </c>
      <c r="J2234">
        <v>2.50299110027156E-2</v>
      </c>
      <c r="K2234">
        <v>-2.1856528089586779E-2</v>
      </c>
      <c r="L2234">
        <v>1.5906471471860431</v>
      </c>
    </row>
    <row r="2235" spans="1:12">
      <c r="A2235" t="s">
        <v>317</v>
      </c>
      <c r="B2235" t="s">
        <v>434</v>
      </c>
      <c r="C2235">
        <v>48305</v>
      </c>
      <c r="D2235" t="s">
        <v>135</v>
      </c>
      <c r="E2235">
        <v>340</v>
      </c>
      <c r="F2235" t="s">
        <v>75</v>
      </c>
      <c r="G2235" t="s">
        <v>77</v>
      </c>
      <c r="H2235">
        <v>195</v>
      </c>
      <c r="I2235">
        <v>0.49621635763886268</v>
      </c>
      <c r="J2235">
        <v>2.244630286849468E-2</v>
      </c>
      <c r="K2235">
        <v>-0.1561195254302736</v>
      </c>
      <c r="L2235">
        <v>1.071330005568202</v>
      </c>
    </row>
    <row r="2236" spans="1:12">
      <c r="A2236" t="s">
        <v>317</v>
      </c>
      <c r="B2236" t="s">
        <v>434</v>
      </c>
      <c r="C2236">
        <v>48305</v>
      </c>
      <c r="D2236" t="s">
        <v>135</v>
      </c>
      <c r="E2236">
        <v>340</v>
      </c>
      <c r="F2236" t="s">
        <v>75</v>
      </c>
      <c r="G2236" t="s">
        <v>78</v>
      </c>
      <c r="H2236">
        <v>190</v>
      </c>
      <c r="I2236">
        <v>0.20444809720603341</v>
      </c>
      <c r="J2236">
        <v>9.8164959887349305E-3</v>
      </c>
      <c r="K2236">
        <v>-5.265264890726383E-2</v>
      </c>
      <c r="L2236">
        <v>0.57556578888251331</v>
      </c>
    </row>
    <row r="2237" spans="1:12">
      <c r="A2237" t="s">
        <v>317</v>
      </c>
      <c r="B2237" t="s">
        <v>434</v>
      </c>
      <c r="C2237">
        <v>48305</v>
      </c>
      <c r="D2237" t="s">
        <v>135</v>
      </c>
      <c r="E2237">
        <v>340</v>
      </c>
      <c r="F2237" t="s">
        <v>75</v>
      </c>
      <c r="G2237" t="s">
        <v>79</v>
      </c>
      <c r="H2237">
        <v>190</v>
      </c>
      <c r="I2237">
        <v>-1.4668836113474819E-2</v>
      </c>
      <c r="J2237">
        <v>5.1070393102945469E-3</v>
      </c>
      <c r="K2237">
        <v>-0.14576258747574039</v>
      </c>
      <c r="L2237">
        <v>0.2620600889507807</v>
      </c>
    </row>
    <row r="2238" spans="1:12">
      <c r="A2238" t="s">
        <v>317</v>
      </c>
      <c r="B2238" t="s">
        <v>434</v>
      </c>
      <c r="C2238">
        <v>48305</v>
      </c>
      <c r="D2238" t="s">
        <v>135</v>
      </c>
      <c r="E2238">
        <v>340</v>
      </c>
      <c r="F2238" t="s">
        <v>75</v>
      </c>
      <c r="G2238" t="s">
        <v>80</v>
      </c>
      <c r="H2238">
        <v>195</v>
      </c>
      <c r="I2238">
        <v>3.3799525156982438E-2</v>
      </c>
      <c r="J2238">
        <v>3.1693977075464949E-3</v>
      </c>
      <c r="K2238">
        <v>-2.8385104216716119E-2</v>
      </c>
      <c r="L2238">
        <v>0.24294706223227219</v>
      </c>
    </row>
    <row r="2239" spans="1:12">
      <c r="A2239" t="s">
        <v>317</v>
      </c>
      <c r="B2239" t="s">
        <v>434</v>
      </c>
      <c r="C2239">
        <v>48305</v>
      </c>
      <c r="D2239" t="s">
        <v>135</v>
      </c>
      <c r="E2239">
        <v>340</v>
      </c>
      <c r="F2239" t="s">
        <v>75</v>
      </c>
      <c r="G2239" t="s">
        <v>81</v>
      </c>
      <c r="H2239">
        <v>195</v>
      </c>
      <c r="I2239">
        <v>1.530581508443315E-2</v>
      </c>
      <c r="J2239">
        <v>3.4815033542680601E-3</v>
      </c>
      <c r="K2239">
        <v>-0.1244750414141577</v>
      </c>
      <c r="L2239">
        <v>0.18827105485888429</v>
      </c>
    </row>
    <row r="2240" spans="1:12">
      <c r="A2240" t="s">
        <v>317</v>
      </c>
      <c r="B2240" t="s">
        <v>434</v>
      </c>
      <c r="C2240">
        <v>48305</v>
      </c>
      <c r="D2240" t="s">
        <v>135</v>
      </c>
      <c r="E2240">
        <v>340</v>
      </c>
      <c r="F2240" t="s">
        <v>75</v>
      </c>
      <c r="G2240" t="s">
        <v>82</v>
      </c>
      <c r="H2240">
        <v>190</v>
      </c>
      <c r="I2240">
        <v>8.9717536832629383E-2</v>
      </c>
      <c r="J2240">
        <v>4.8872708234723207E-3</v>
      </c>
      <c r="K2240">
        <v>-3.5448900501467248E-2</v>
      </c>
      <c r="L2240">
        <v>0.33446091103771508</v>
      </c>
    </row>
    <row r="2241" spans="1:12">
      <c r="A2241" t="s">
        <v>317</v>
      </c>
      <c r="B2241" t="s">
        <v>434</v>
      </c>
      <c r="C2241">
        <v>48305</v>
      </c>
      <c r="D2241" t="s">
        <v>135</v>
      </c>
      <c r="E2241">
        <v>340</v>
      </c>
      <c r="F2241" t="s">
        <v>75</v>
      </c>
      <c r="G2241" t="s">
        <v>83</v>
      </c>
      <c r="H2241">
        <v>190</v>
      </c>
      <c r="I2241">
        <v>5.5071727162525959E-2</v>
      </c>
      <c r="J2241">
        <v>5.0377435611532991E-3</v>
      </c>
      <c r="K2241">
        <v>-0.1144744435641776</v>
      </c>
      <c r="L2241">
        <v>0.2950114031958937</v>
      </c>
    </row>
    <row r="2242" spans="1:12">
      <c r="A2242" t="s">
        <v>317</v>
      </c>
      <c r="B2242" t="s">
        <v>274</v>
      </c>
      <c r="C2242">
        <v>48313</v>
      </c>
      <c r="D2242" t="s">
        <v>135</v>
      </c>
      <c r="E2242">
        <v>340</v>
      </c>
      <c r="F2242" t="s">
        <v>75</v>
      </c>
      <c r="G2242" t="s">
        <v>76</v>
      </c>
      <c r="H2242">
        <v>21</v>
      </c>
      <c r="I2242">
        <v>0.94802300431180508</v>
      </c>
      <c r="J2242">
        <v>0.15836772729439491</v>
      </c>
      <c r="K2242">
        <v>-3.1845050118976051E-2</v>
      </c>
      <c r="L2242">
        <v>2.2924388333402139</v>
      </c>
    </row>
    <row r="2243" spans="1:12">
      <c r="A2243" t="s">
        <v>317</v>
      </c>
      <c r="B2243" t="s">
        <v>274</v>
      </c>
      <c r="C2243">
        <v>48313</v>
      </c>
      <c r="D2243" t="s">
        <v>135</v>
      </c>
      <c r="E2243">
        <v>340</v>
      </c>
      <c r="F2243" t="s">
        <v>75</v>
      </c>
      <c r="G2243" t="s">
        <v>77</v>
      </c>
      <c r="H2243">
        <v>21</v>
      </c>
      <c r="I2243">
        <v>0.8359769053009638</v>
      </c>
      <c r="J2243">
        <v>0.14667710078413379</v>
      </c>
      <c r="K2243">
        <v>-5.5322941445729967E-2</v>
      </c>
      <c r="L2243">
        <v>1.9120315065875191</v>
      </c>
    </row>
    <row r="2244" spans="1:12">
      <c r="A2244" t="s">
        <v>317</v>
      </c>
      <c r="B2244" t="s">
        <v>274</v>
      </c>
      <c r="C2244">
        <v>48313</v>
      </c>
      <c r="D2244" t="s">
        <v>135</v>
      </c>
      <c r="E2244">
        <v>340</v>
      </c>
      <c r="F2244" t="s">
        <v>75</v>
      </c>
      <c r="G2244" t="s">
        <v>78</v>
      </c>
      <c r="H2244">
        <v>22</v>
      </c>
      <c r="I2244">
        <v>1.000139017252808</v>
      </c>
      <c r="J2244">
        <v>6.9481669182371336E-2</v>
      </c>
      <c r="K2244">
        <v>-6.6992453186900558E-2</v>
      </c>
      <c r="L2244">
        <v>1.3654500688162621</v>
      </c>
    </row>
    <row r="2245" spans="1:12">
      <c r="A2245" t="s">
        <v>317</v>
      </c>
      <c r="B2245" t="s">
        <v>274</v>
      </c>
      <c r="C2245">
        <v>48313</v>
      </c>
      <c r="D2245" t="s">
        <v>135</v>
      </c>
      <c r="E2245">
        <v>340</v>
      </c>
      <c r="F2245" t="s">
        <v>75</v>
      </c>
      <c r="G2245" t="s">
        <v>79</v>
      </c>
      <c r="H2245">
        <v>22</v>
      </c>
      <c r="I2245">
        <v>1.2255788385830879</v>
      </c>
      <c r="J2245">
        <v>8.8838974627283185E-2</v>
      </c>
      <c r="K2245">
        <v>-7.8336134203775571E-3</v>
      </c>
      <c r="L2245">
        <v>1.831855878822841</v>
      </c>
    </row>
    <row r="2246" spans="1:12">
      <c r="A2246" t="s">
        <v>317</v>
      </c>
      <c r="B2246" t="s">
        <v>274</v>
      </c>
      <c r="C2246">
        <v>48313</v>
      </c>
      <c r="D2246" t="s">
        <v>135</v>
      </c>
      <c r="E2246">
        <v>340</v>
      </c>
      <c r="F2246" t="s">
        <v>75</v>
      </c>
      <c r="G2246" t="s">
        <v>80</v>
      </c>
      <c r="H2246">
        <v>21</v>
      </c>
      <c r="I2246">
        <v>0.53443214061031252</v>
      </c>
      <c r="J2246">
        <v>0.1012406481964041</v>
      </c>
      <c r="K2246">
        <v>-4.057804519820838E-2</v>
      </c>
      <c r="L2246">
        <v>1.309636917346475</v>
      </c>
    </row>
    <row r="2247" spans="1:12">
      <c r="A2247" t="s">
        <v>317</v>
      </c>
      <c r="B2247" t="s">
        <v>274</v>
      </c>
      <c r="C2247">
        <v>48313</v>
      </c>
      <c r="D2247" t="s">
        <v>135</v>
      </c>
      <c r="E2247">
        <v>340</v>
      </c>
      <c r="F2247" t="s">
        <v>75</v>
      </c>
      <c r="G2247" t="s">
        <v>81</v>
      </c>
      <c r="H2247">
        <v>21</v>
      </c>
      <c r="I2247">
        <v>0.41793780794298968</v>
      </c>
      <c r="J2247">
        <v>7.7339006773496019E-2</v>
      </c>
      <c r="K2247">
        <v>-2.9626460758395881E-2</v>
      </c>
      <c r="L2247">
        <v>1.0625612956853321</v>
      </c>
    </row>
    <row r="2248" spans="1:12">
      <c r="A2248" t="s">
        <v>317</v>
      </c>
      <c r="B2248" t="s">
        <v>274</v>
      </c>
      <c r="C2248">
        <v>48313</v>
      </c>
      <c r="D2248" t="s">
        <v>135</v>
      </c>
      <c r="E2248">
        <v>340</v>
      </c>
      <c r="F2248" t="s">
        <v>75</v>
      </c>
      <c r="G2248" t="s">
        <v>82</v>
      </c>
      <c r="H2248">
        <v>22</v>
      </c>
      <c r="I2248">
        <v>0.23958566815061441</v>
      </c>
      <c r="J2248">
        <v>3.2052780454362183E-2</v>
      </c>
      <c r="K2248">
        <v>-3.3193851787256548E-2</v>
      </c>
      <c r="L2248">
        <v>0.52907634603281362</v>
      </c>
    </row>
    <row r="2249" spans="1:12">
      <c r="A2249" t="s">
        <v>317</v>
      </c>
      <c r="B2249" t="s">
        <v>274</v>
      </c>
      <c r="C2249">
        <v>48313</v>
      </c>
      <c r="D2249" t="s">
        <v>135</v>
      </c>
      <c r="E2249">
        <v>340</v>
      </c>
      <c r="F2249" t="s">
        <v>75</v>
      </c>
      <c r="G2249" t="s">
        <v>83</v>
      </c>
      <c r="H2249">
        <v>22</v>
      </c>
      <c r="I2249">
        <v>0.48308563273502891</v>
      </c>
      <c r="J2249">
        <v>4.2780207809171383E-2</v>
      </c>
      <c r="K2249">
        <v>-7.8336134203775571E-3</v>
      </c>
      <c r="L2249">
        <v>0.87689408951121028</v>
      </c>
    </row>
    <row r="2250" spans="1:12">
      <c r="A2250" t="s">
        <v>317</v>
      </c>
      <c r="B2250" t="s">
        <v>275</v>
      </c>
      <c r="C2250">
        <v>48315</v>
      </c>
      <c r="D2250" t="s">
        <v>135</v>
      </c>
      <c r="E2250">
        <v>340</v>
      </c>
      <c r="F2250" t="s">
        <v>75</v>
      </c>
      <c r="G2250" t="s">
        <v>76</v>
      </c>
      <c r="H2250">
        <v>385</v>
      </c>
      <c r="I2250">
        <v>0.91001391946697396</v>
      </c>
      <c r="J2250">
        <v>2.6472917666060799E-2</v>
      </c>
      <c r="K2250">
        <v>-3.0638636008281771E-2</v>
      </c>
      <c r="L2250">
        <v>2.087745747220874</v>
      </c>
    </row>
    <row r="2251" spans="1:12">
      <c r="A2251" t="s">
        <v>317</v>
      </c>
      <c r="B2251" t="s">
        <v>275</v>
      </c>
      <c r="C2251">
        <v>48315</v>
      </c>
      <c r="D2251" t="s">
        <v>135</v>
      </c>
      <c r="E2251">
        <v>340</v>
      </c>
      <c r="F2251" t="s">
        <v>75</v>
      </c>
      <c r="G2251" t="s">
        <v>77</v>
      </c>
      <c r="H2251">
        <v>385</v>
      </c>
      <c r="I2251">
        <v>0.94631599599383132</v>
      </c>
      <c r="J2251">
        <v>1.524687456088834E-2</v>
      </c>
      <c r="K2251">
        <v>2.8825912307132839E-3</v>
      </c>
      <c r="L2251">
        <v>1.698715518721547</v>
      </c>
    </row>
    <row r="2252" spans="1:12">
      <c r="A2252" t="s">
        <v>317</v>
      </c>
      <c r="B2252" t="s">
        <v>275</v>
      </c>
      <c r="C2252">
        <v>48315</v>
      </c>
      <c r="D2252" t="s">
        <v>135</v>
      </c>
      <c r="E2252">
        <v>340</v>
      </c>
      <c r="F2252" t="s">
        <v>75</v>
      </c>
      <c r="G2252" t="s">
        <v>78</v>
      </c>
      <c r="H2252">
        <v>613</v>
      </c>
      <c r="I2252">
        <v>0.72984543187217421</v>
      </c>
      <c r="J2252">
        <v>1.336315119516474E-2</v>
      </c>
      <c r="K2252">
        <v>-0.11514536438751399</v>
      </c>
      <c r="L2252">
        <v>1.977532716254599</v>
      </c>
    </row>
    <row r="2253" spans="1:12">
      <c r="A2253" t="s">
        <v>317</v>
      </c>
      <c r="B2253" t="s">
        <v>275</v>
      </c>
      <c r="C2253">
        <v>48315</v>
      </c>
      <c r="D2253" t="s">
        <v>135</v>
      </c>
      <c r="E2253">
        <v>340</v>
      </c>
      <c r="F2253" t="s">
        <v>75</v>
      </c>
      <c r="G2253" t="s">
        <v>79</v>
      </c>
      <c r="H2253">
        <v>615</v>
      </c>
      <c r="I2253">
        <v>0.75965927340890593</v>
      </c>
      <c r="J2253">
        <v>1.9503353812222339E-2</v>
      </c>
      <c r="K2253">
        <v>-4.2538851409136609E-2</v>
      </c>
      <c r="L2253">
        <v>2.6598036713554079</v>
      </c>
    </row>
    <row r="2254" spans="1:12">
      <c r="A2254" t="s">
        <v>317</v>
      </c>
      <c r="B2254" t="s">
        <v>275</v>
      </c>
      <c r="C2254">
        <v>48315</v>
      </c>
      <c r="D2254" t="s">
        <v>135</v>
      </c>
      <c r="E2254">
        <v>340</v>
      </c>
      <c r="F2254" t="s">
        <v>75</v>
      </c>
      <c r="G2254" t="s">
        <v>80</v>
      </c>
      <c r="H2254">
        <v>385</v>
      </c>
      <c r="I2254">
        <v>0.4133720514728913</v>
      </c>
      <c r="J2254">
        <v>1.7253106778067299E-2</v>
      </c>
      <c r="K2254">
        <v>-4.2665271630145447E-2</v>
      </c>
      <c r="L2254">
        <v>1.39429762092215</v>
      </c>
    </row>
    <row r="2255" spans="1:12">
      <c r="A2255" t="s">
        <v>317</v>
      </c>
      <c r="B2255" t="s">
        <v>275</v>
      </c>
      <c r="C2255">
        <v>48315</v>
      </c>
      <c r="D2255" t="s">
        <v>135</v>
      </c>
      <c r="E2255">
        <v>340</v>
      </c>
      <c r="F2255" t="s">
        <v>75</v>
      </c>
      <c r="G2255" t="s">
        <v>81</v>
      </c>
      <c r="H2255">
        <v>385</v>
      </c>
      <c r="I2255">
        <v>0.37238257247131801</v>
      </c>
      <c r="J2255">
        <v>1.0835304703549519E-2</v>
      </c>
      <c r="K2255">
        <v>2.8825912307132839E-3</v>
      </c>
      <c r="L2255">
        <v>1.0199343617707239</v>
      </c>
    </row>
    <row r="2256" spans="1:12">
      <c r="A2256" t="s">
        <v>317</v>
      </c>
      <c r="B2256" t="s">
        <v>275</v>
      </c>
      <c r="C2256">
        <v>48315</v>
      </c>
      <c r="D2256" t="s">
        <v>135</v>
      </c>
      <c r="E2256">
        <v>340</v>
      </c>
      <c r="F2256" t="s">
        <v>75</v>
      </c>
      <c r="G2256" t="s">
        <v>82</v>
      </c>
      <c r="H2256">
        <v>613</v>
      </c>
      <c r="I2256">
        <v>0.36078593286063387</v>
      </c>
      <c r="J2256">
        <v>9.3951014914537122E-3</v>
      </c>
      <c r="K2256">
        <v>-5.5210562053024902E-2</v>
      </c>
      <c r="L2256">
        <v>1.4819196336965761</v>
      </c>
    </row>
    <row r="2257" spans="1:12">
      <c r="A2257" t="s">
        <v>317</v>
      </c>
      <c r="B2257" t="s">
        <v>275</v>
      </c>
      <c r="C2257">
        <v>48315</v>
      </c>
      <c r="D2257" t="s">
        <v>135</v>
      </c>
      <c r="E2257">
        <v>340</v>
      </c>
      <c r="F2257" t="s">
        <v>75</v>
      </c>
      <c r="G2257" t="s">
        <v>83</v>
      </c>
      <c r="H2257">
        <v>615</v>
      </c>
      <c r="I2257">
        <v>0.41519273917216548</v>
      </c>
      <c r="J2257">
        <v>1.230087848609515E-2</v>
      </c>
      <c r="K2257">
        <v>-4.2538851409136609E-2</v>
      </c>
      <c r="L2257">
        <v>1.925232112039841</v>
      </c>
    </row>
    <row r="2258" spans="1:12">
      <c r="A2258" t="s">
        <v>317</v>
      </c>
      <c r="B2258" t="s">
        <v>285</v>
      </c>
      <c r="C2258">
        <v>48317</v>
      </c>
      <c r="D2258" t="s">
        <v>135</v>
      </c>
      <c r="E2258">
        <v>340</v>
      </c>
      <c r="F2258" t="s">
        <v>75</v>
      </c>
      <c r="G2258" t="s">
        <v>76</v>
      </c>
      <c r="H2258">
        <v>195</v>
      </c>
      <c r="I2258">
        <v>0.49084779689034203</v>
      </c>
      <c r="J2258">
        <v>2.50299110027156E-2</v>
      </c>
      <c r="K2258">
        <v>-2.1856528089586779E-2</v>
      </c>
      <c r="L2258">
        <v>1.5906471471860431</v>
      </c>
    </row>
    <row r="2259" spans="1:12">
      <c r="A2259" t="s">
        <v>317</v>
      </c>
      <c r="B2259" t="s">
        <v>285</v>
      </c>
      <c r="C2259">
        <v>48317</v>
      </c>
      <c r="D2259" t="s">
        <v>135</v>
      </c>
      <c r="E2259">
        <v>340</v>
      </c>
      <c r="F2259" t="s">
        <v>75</v>
      </c>
      <c r="G2259" t="s">
        <v>77</v>
      </c>
      <c r="H2259">
        <v>195</v>
      </c>
      <c r="I2259">
        <v>0.49621635763886268</v>
      </c>
      <c r="J2259">
        <v>2.244630286849468E-2</v>
      </c>
      <c r="K2259">
        <v>-0.1561195254302736</v>
      </c>
      <c r="L2259">
        <v>1.071330005568202</v>
      </c>
    </row>
    <row r="2260" spans="1:12">
      <c r="A2260" t="s">
        <v>317</v>
      </c>
      <c r="B2260" t="s">
        <v>285</v>
      </c>
      <c r="C2260">
        <v>48317</v>
      </c>
      <c r="D2260" t="s">
        <v>135</v>
      </c>
      <c r="E2260">
        <v>340</v>
      </c>
      <c r="F2260" t="s">
        <v>75</v>
      </c>
      <c r="G2260" t="s">
        <v>78</v>
      </c>
      <c r="H2260">
        <v>190</v>
      </c>
      <c r="I2260">
        <v>0.20444809720603341</v>
      </c>
      <c r="J2260">
        <v>9.8164959887349305E-3</v>
      </c>
      <c r="K2260">
        <v>-5.265264890726383E-2</v>
      </c>
      <c r="L2260">
        <v>0.57556578888251331</v>
      </c>
    </row>
    <row r="2261" spans="1:12">
      <c r="A2261" t="s">
        <v>317</v>
      </c>
      <c r="B2261" t="s">
        <v>285</v>
      </c>
      <c r="C2261">
        <v>48317</v>
      </c>
      <c r="D2261" t="s">
        <v>135</v>
      </c>
      <c r="E2261">
        <v>340</v>
      </c>
      <c r="F2261" t="s">
        <v>75</v>
      </c>
      <c r="G2261" t="s">
        <v>79</v>
      </c>
      <c r="H2261">
        <v>190</v>
      </c>
      <c r="I2261">
        <v>-1.4668836113474819E-2</v>
      </c>
      <c r="J2261">
        <v>5.1070393102945469E-3</v>
      </c>
      <c r="K2261">
        <v>-0.14576258747574039</v>
      </c>
      <c r="L2261">
        <v>0.2620600889507807</v>
      </c>
    </row>
    <row r="2262" spans="1:12">
      <c r="A2262" t="s">
        <v>317</v>
      </c>
      <c r="B2262" t="s">
        <v>285</v>
      </c>
      <c r="C2262">
        <v>48317</v>
      </c>
      <c r="D2262" t="s">
        <v>135</v>
      </c>
      <c r="E2262">
        <v>340</v>
      </c>
      <c r="F2262" t="s">
        <v>75</v>
      </c>
      <c r="G2262" t="s">
        <v>80</v>
      </c>
      <c r="H2262">
        <v>195</v>
      </c>
      <c r="I2262">
        <v>3.3799525156982438E-2</v>
      </c>
      <c r="J2262">
        <v>3.1693977075464949E-3</v>
      </c>
      <c r="K2262">
        <v>-2.8385104216716119E-2</v>
      </c>
      <c r="L2262">
        <v>0.24294706223227219</v>
      </c>
    </row>
    <row r="2263" spans="1:12">
      <c r="A2263" t="s">
        <v>317</v>
      </c>
      <c r="B2263" t="s">
        <v>285</v>
      </c>
      <c r="C2263">
        <v>48317</v>
      </c>
      <c r="D2263" t="s">
        <v>135</v>
      </c>
      <c r="E2263">
        <v>340</v>
      </c>
      <c r="F2263" t="s">
        <v>75</v>
      </c>
      <c r="G2263" t="s">
        <v>81</v>
      </c>
      <c r="H2263">
        <v>195</v>
      </c>
      <c r="I2263">
        <v>1.530581508443315E-2</v>
      </c>
      <c r="J2263">
        <v>3.4815033542680601E-3</v>
      </c>
      <c r="K2263">
        <v>-0.1244750414141577</v>
      </c>
      <c r="L2263">
        <v>0.18827105485888429</v>
      </c>
    </row>
    <row r="2264" spans="1:12">
      <c r="A2264" t="s">
        <v>317</v>
      </c>
      <c r="B2264" t="s">
        <v>285</v>
      </c>
      <c r="C2264">
        <v>48317</v>
      </c>
      <c r="D2264" t="s">
        <v>135</v>
      </c>
      <c r="E2264">
        <v>340</v>
      </c>
      <c r="F2264" t="s">
        <v>75</v>
      </c>
      <c r="G2264" t="s">
        <v>82</v>
      </c>
      <c r="H2264">
        <v>190</v>
      </c>
      <c r="I2264">
        <v>8.9717536832629383E-2</v>
      </c>
      <c r="J2264">
        <v>4.8872708234723207E-3</v>
      </c>
      <c r="K2264">
        <v>-3.5448900501467248E-2</v>
      </c>
      <c r="L2264">
        <v>0.33446091103771508</v>
      </c>
    </row>
    <row r="2265" spans="1:12">
      <c r="A2265" t="s">
        <v>317</v>
      </c>
      <c r="B2265" t="s">
        <v>285</v>
      </c>
      <c r="C2265">
        <v>48317</v>
      </c>
      <c r="D2265" t="s">
        <v>135</v>
      </c>
      <c r="E2265">
        <v>340</v>
      </c>
      <c r="F2265" t="s">
        <v>75</v>
      </c>
      <c r="G2265" t="s">
        <v>83</v>
      </c>
      <c r="H2265">
        <v>190</v>
      </c>
      <c r="I2265">
        <v>5.5071727162525959E-2</v>
      </c>
      <c r="J2265">
        <v>5.0377435611532991E-3</v>
      </c>
      <c r="K2265">
        <v>-0.1144744435641776</v>
      </c>
      <c r="L2265">
        <v>0.2950114031958937</v>
      </c>
    </row>
    <row r="2266" spans="1:12">
      <c r="A2266" t="s">
        <v>317</v>
      </c>
      <c r="B2266" t="s">
        <v>265</v>
      </c>
      <c r="C2266">
        <v>48319</v>
      </c>
      <c r="D2266" t="s">
        <v>135</v>
      </c>
      <c r="E2266">
        <v>340</v>
      </c>
      <c r="F2266" t="s">
        <v>75</v>
      </c>
      <c r="G2266" t="s">
        <v>76</v>
      </c>
      <c r="H2266">
        <v>249</v>
      </c>
      <c r="I2266">
        <v>1.27881908605408</v>
      </c>
      <c r="J2266">
        <v>3.2553311382010001E-2</v>
      </c>
      <c r="K2266">
        <v>-8.7481138747138535E-3</v>
      </c>
      <c r="L2266">
        <v>2.7032730267981671</v>
      </c>
    </row>
    <row r="2267" spans="1:12">
      <c r="A2267" t="s">
        <v>317</v>
      </c>
      <c r="B2267" t="s">
        <v>265</v>
      </c>
      <c r="C2267">
        <v>48319</v>
      </c>
      <c r="D2267" t="s">
        <v>135</v>
      </c>
      <c r="E2267">
        <v>340</v>
      </c>
      <c r="F2267" t="s">
        <v>75</v>
      </c>
      <c r="G2267" t="s">
        <v>77</v>
      </c>
      <c r="H2267">
        <v>249</v>
      </c>
      <c r="I2267">
        <v>1.169898476163429</v>
      </c>
      <c r="J2267">
        <v>3.053078061451265E-2</v>
      </c>
      <c r="K2267">
        <v>-0.15104992406239981</v>
      </c>
      <c r="L2267">
        <v>2.3249132787640092</v>
      </c>
    </row>
    <row r="2268" spans="1:12">
      <c r="A2268" t="s">
        <v>317</v>
      </c>
      <c r="B2268" t="s">
        <v>265</v>
      </c>
      <c r="C2268">
        <v>48319</v>
      </c>
      <c r="D2268" t="s">
        <v>135</v>
      </c>
      <c r="E2268">
        <v>340</v>
      </c>
      <c r="F2268" t="s">
        <v>75</v>
      </c>
      <c r="G2268" t="s">
        <v>78</v>
      </c>
      <c r="H2268">
        <v>334</v>
      </c>
      <c r="I2268">
        <v>0.66785679232017625</v>
      </c>
      <c r="J2268">
        <v>2.053531383695013E-2</v>
      </c>
      <c r="K2268">
        <v>-0.15327125475478409</v>
      </c>
      <c r="L2268">
        <v>1.455419850139384</v>
      </c>
    </row>
    <row r="2269" spans="1:12">
      <c r="A2269" t="s">
        <v>317</v>
      </c>
      <c r="B2269" t="s">
        <v>265</v>
      </c>
      <c r="C2269">
        <v>48319</v>
      </c>
      <c r="D2269" t="s">
        <v>135</v>
      </c>
      <c r="E2269">
        <v>340</v>
      </c>
      <c r="F2269" t="s">
        <v>75</v>
      </c>
      <c r="G2269" t="s">
        <v>79</v>
      </c>
      <c r="H2269">
        <v>334</v>
      </c>
      <c r="I2269">
        <v>0.46887522773334728</v>
      </c>
      <c r="J2269">
        <v>1.592137758614149E-2</v>
      </c>
      <c r="K2269">
        <v>-8.7889109084368297E-2</v>
      </c>
      <c r="L2269">
        <v>1.5120864356328581</v>
      </c>
    </row>
    <row r="2270" spans="1:12">
      <c r="A2270" t="s">
        <v>317</v>
      </c>
      <c r="B2270" t="s">
        <v>265</v>
      </c>
      <c r="C2270">
        <v>48319</v>
      </c>
      <c r="D2270" t="s">
        <v>135</v>
      </c>
      <c r="E2270">
        <v>340</v>
      </c>
      <c r="F2270" t="s">
        <v>75</v>
      </c>
      <c r="G2270" t="s">
        <v>80</v>
      </c>
      <c r="H2270">
        <v>249</v>
      </c>
      <c r="I2270">
        <v>0.26349523711259548</v>
      </c>
      <c r="J2270">
        <v>1.0320498946984131E-2</v>
      </c>
      <c r="K2270">
        <v>-8.7481138747138535E-3</v>
      </c>
      <c r="L2270">
        <v>0.78599237608333916</v>
      </c>
    </row>
    <row r="2271" spans="1:12">
      <c r="A2271" t="s">
        <v>317</v>
      </c>
      <c r="B2271" t="s">
        <v>265</v>
      </c>
      <c r="C2271">
        <v>48319</v>
      </c>
      <c r="D2271" t="s">
        <v>135</v>
      </c>
      <c r="E2271">
        <v>340</v>
      </c>
      <c r="F2271" t="s">
        <v>75</v>
      </c>
      <c r="G2271" t="s">
        <v>81</v>
      </c>
      <c r="H2271">
        <v>249</v>
      </c>
      <c r="I2271">
        <v>0.21365359452212121</v>
      </c>
      <c r="J2271">
        <v>8.4735077284033167E-3</v>
      </c>
      <c r="K2271">
        <v>-5.9019618741999222E-2</v>
      </c>
      <c r="L2271">
        <v>0.62933129676180433</v>
      </c>
    </row>
    <row r="2272" spans="1:12">
      <c r="A2272" t="s">
        <v>317</v>
      </c>
      <c r="B2272" t="s">
        <v>265</v>
      </c>
      <c r="C2272">
        <v>48319</v>
      </c>
      <c r="D2272" t="s">
        <v>135</v>
      </c>
      <c r="E2272">
        <v>340</v>
      </c>
      <c r="F2272" t="s">
        <v>75</v>
      </c>
      <c r="G2272" t="s">
        <v>82</v>
      </c>
      <c r="H2272">
        <v>334</v>
      </c>
      <c r="I2272">
        <v>0.25993389541477863</v>
      </c>
      <c r="J2272">
        <v>9.7576215893254332E-3</v>
      </c>
      <c r="K2272">
        <v>-6.4556363199707867E-2</v>
      </c>
      <c r="L2272">
        <v>1.0646078605459699</v>
      </c>
    </row>
    <row r="2273" spans="1:12">
      <c r="A2273" t="s">
        <v>317</v>
      </c>
      <c r="B2273" t="s">
        <v>265</v>
      </c>
      <c r="C2273">
        <v>48319</v>
      </c>
      <c r="D2273" t="s">
        <v>135</v>
      </c>
      <c r="E2273">
        <v>340</v>
      </c>
      <c r="F2273" t="s">
        <v>75</v>
      </c>
      <c r="G2273" t="s">
        <v>83</v>
      </c>
      <c r="H2273">
        <v>334</v>
      </c>
      <c r="I2273">
        <v>0.34252192720732172</v>
      </c>
      <c r="J2273">
        <v>1.2296224754550431E-2</v>
      </c>
      <c r="K2273">
        <v>-8.7889109084368297E-2</v>
      </c>
      <c r="L2273">
        <v>0.98309426460041371</v>
      </c>
    </row>
    <row r="2274" spans="1:12">
      <c r="A2274" t="s">
        <v>317</v>
      </c>
      <c r="B2274" t="s">
        <v>435</v>
      </c>
      <c r="C2274">
        <v>48321</v>
      </c>
      <c r="D2274" t="s">
        <v>135</v>
      </c>
      <c r="E2274">
        <v>340</v>
      </c>
      <c r="F2274" t="s">
        <v>75</v>
      </c>
      <c r="G2274" t="s">
        <v>76</v>
      </c>
      <c r="H2274">
        <v>119</v>
      </c>
      <c r="I2274">
        <v>1.741769811611219</v>
      </c>
      <c r="J2274">
        <v>3.332194636189735E-2</v>
      </c>
      <c r="K2274">
        <v>0.4110586467464919</v>
      </c>
      <c r="L2274">
        <v>2.7891469689735842</v>
      </c>
    </row>
    <row r="2275" spans="1:12">
      <c r="A2275" t="s">
        <v>317</v>
      </c>
      <c r="B2275" t="s">
        <v>435</v>
      </c>
      <c r="C2275">
        <v>48321</v>
      </c>
      <c r="D2275" t="s">
        <v>135</v>
      </c>
      <c r="E2275">
        <v>340</v>
      </c>
      <c r="F2275" t="s">
        <v>75</v>
      </c>
      <c r="G2275" t="s">
        <v>77</v>
      </c>
      <c r="H2275">
        <v>119</v>
      </c>
      <c r="I2275">
        <v>1.5113709014201699</v>
      </c>
      <c r="J2275">
        <v>2.4416804778977421E-2</v>
      </c>
      <c r="K2275">
        <v>0.36146907713575188</v>
      </c>
      <c r="L2275">
        <v>2.1768095245184331</v>
      </c>
    </row>
    <row r="2276" spans="1:12">
      <c r="A2276" t="s">
        <v>317</v>
      </c>
      <c r="B2276" t="s">
        <v>435</v>
      </c>
      <c r="C2276">
        <v>48321</v>
      </c>
      <c r="D2276" t="s">
        <v>135</v>
      </c>
      <c r="E2276">
        <v>340</v>
      </c>
      <c r="F2276" t="s">
        <v>75</v>
      </c>
      <c r="G2276" t="s">
        <v>78</v>
      </c>
      <c r="H2276">
        <v>154</v>
      </c>
      <c r="I2276">
        <v>0.99089098884725135</v>
      </c>
      <c r="J2276">
        <v>2.5665850828018321E-2</v>
      </c>
      <c r="K2276">
        <v>-9.1965967588810305E-4</v>
      </c>
      <c r="L2276">
        <v>1.7305967602410139</v>
      </c>
    </row>
    <row r="2277" spans="1:12">
      <c r="A2277" t="s">
        <v>317</v>
      </c>
      <c r="B2277" t="s">
        <v>435</v>
      </c>
      <c r="C2277">
        <v>48321</v>
      </c>
      <c r="D2277" t="s">
        <v>135</v>
      </c>
      <c r="E2277">
        <v>340</v>
      </c>
      <c r="F2277" t="s">
        <v>75</v>
      </c>
      <c r="G2277" t="s">
        <v>79</v>
      </c>
      <c r="H2277">
        <v>154</v>
      </c>
      <c r="I2277">
        <v>0.87262670333038939</v>
      </c>
      <c r="J2277">
        <v>3.4281192580850127E-2</v>
      </c>
      <c r="K2277">
        <v>-2.6987167649939149E-3</v>
      </c>
      <c r="L2277">
        <v>2.2849724039296762</v>
      </c>
    </row>
    <row r="2278" spans="1:12">
      <c r="A2278" t="s">
        <v>317</v>
      </c>
      <c r="B2278" t="s">
        <v>435</v>
      </c>
      <c r="C2278">
        <v>48321</v>
      </c>
      <c r="D2278" t="s">
        <v>135</v>
      </c>
      <c r="E2278">
        <v>340</v>
      </c>
      <c r="F2278" t="s">
        <v>75</v>
      </c>
      <c r="G2278" t="s">
        <v>80</v>
      </c>
      <c r="H2278">
        <v>119</v>
      </c>
      <c r="I2278">
        <v>0.68768089650826603</v>
      </c>
      <c r="J2278">
        <v>2.9467773059289229E-2</v>
      </c>
      <c r="K2278">
        <v>0.14152861696010241</v>
      </c>
      <c r="L2278">
        <v>1.603003998907726</v>
      </c>
    </row>
    <row r="2279" spans="1:12">
      <c r="A2279" t="s">
        <v>317</v>
      </c>
      <c r="B2279" t="s">
        <v>435</v>
      </c>
      <c r="C2279">
        <v>48321</v>
      </c>
      <c r="D2279" t="s">
        <v>135</v>
      </c>
      <c r="E2279">
        <v>340</v>
      </c>
      <c r="F2279" t="s">
        <v>75</v>
      </c>
      <c r="G2279" t="s">
        <v>81</v>
      </c>
      <c r="H2279">
        <v>119</v>
      </c>
      <c r="I2279">
        <v>0.51636994031885652</v>
      </c>
      <c r="J2279">
        <v>2.0525899097935361E-2</v>
      </c>
      <c r="K2279">
        <v>8.4688048524949336E-2</v>
      </c>
      <c r="L2279">
        <v>1.242499571596057</v>
      </c>
    </row>
    <row r="2280" spans="1:12">
      <c r="A2280" t="s">
        <v>317</v>
      </c>
      <c r="B2280" t="s">
        <v>435</v>
      </c>
      <c r="C2280">
        <v>48321</v>
      </c>
      <c r="D2280" t="s">
        <v>135</v>
      </c>
      <c r="E2280">
        <v>340</v>
      </c>
      <c r="F2280" t="s">
        <v>75</v>
      </c>
      <c r="G2280" t="s">
        <v>82</v>
      </c>
      <c r="H2280">
        <v>154</v>
      </c>
      <c r="I2280">
        <v>0.35391204197756032</v>
      </c>
      <c r="J2280">
        <v>1.0427290014402041E-2</v>
      </c>
      <c r="K2280">
        <v>-9.1965967588810305E-4</v>
      </c>
      <c r="L2280">
        <v>0.62478310485063315</v>
      </c>
    </row>
    <row r="2281" spans="1:12">
      <c r="A2281" t="s">
        <v>317</v>
      </c>
      <c r="B2281" t="s">
        <v>435</v>
      </c>
      <c r="C2281">
        <v>48321</v>
      </c>
      <c r="D2281" t="s">
        <v>135</v>
      </c>
      <c r="E2281">
        <v>340</v>
      </c>
      <c r="F2281" t="s">
        <v>75</v>
      </c>
      <c r="G2281" t="s">
        <v>83</v>
      </c>
      <c r="H2281">
        <v>154</v>
      </c>
      <c r="I2281">
        <v>0.51222685923947109</v>
      </c>
      <c r="J2281">
        <v>1.6899764801885729E-2</v>
      </c>
      <c r="K2281">
        <v>-2.6987167649939149E-3</v>
      </c>
      <c r="L2281">
        <v>0.96192852929720973</v>
      </c>
    </row>
    <row r="2282" spans="1:12">
      <c r="A2282" t="s">
        <v>317</v>
      </c>
      <c r="B2282" t="s">
        <v>436</v>
      </c>
      <c r="C2282">
        <v>48323</v>
      </c>
      <c r="D2282" t="s">
        <v>135</v>
      </c>
      <c r="E2282">
        <v>340</v>
      </c>
      <c r="F2282" t="s">
        <v>75</v>
      </c>
      <c r="G2282" t="s">
        <v>76</v>
      </c>
      <c r="H2282">
        <v>249</v>
      </c>
      <c r="I2282">
        <v>1.27881908605408</v>
      </c>
      <c r="J2282">
        <v>3.2553311382010001E-2</v>
      </c>
      <c r="K2282">
        <v>-8.7481138747138535E-3</v>
      </c>
      <c r="L2282">
        <v>2.7032730267981671</v>
      </c>
    </row>
    <row r="2283" spans="1:12">
      <c r="A2283" t="s">
        <v>317</v>
      </c>
      <c r="B2283" t="s">
        <v>436</v>
      </c>
      <c r="C2283">
        <v>48323</v>
      </c>
      <c r="D2283" t="s">
        <v>135</v>
      </c>
      <c r="E2283">
        <v>340</v>
      </c>
      <c r="F2283" t="s">
        <v>75</v>
      </c>
      <c r="G2283" t="s">
        <v>77</v>
      </c>
      <c r="H2283">
        <v>249</v>
      </c>
      <c r="I2283">
        <v>1.169898476163429</v>
      </c>
      <c r="J2283">
        <v>3.053078061451265E-2</v>
      </c>
      <c r="K2283">
        <v>-0.15104992406239981</v>
      </c>
      <c r="L2283">
        <v>2.3249132787640092</v>
      </c>
    </row>
    <row r="2284" spans="1:12">
      <c r="A2284" t="s">
        <v>317</v>
      </c>
      <c r="B2284" t="s">
        <v>436</v>
      </c>
      <c r="C2284">
        <v>48323</v>
      </c>
      <c r="D2284" t="s">
        <v>135</v>
      </c>
      <c r="E2284">
        <v>340</v>
      </c>
      <c r="F2284" t="s">
        <v>75</v>
      </c>
      <c r="G2284" t="s">
        <v>78</v>
      </c>
      <c r="H2284">
        <v>334</v>
      </c>
      <c r="I2284">
        <v>0.66785679232017625</v>
      </c>
      <c r="J2284">
        <v>2.053531383695013E-2</v>
      </c>
      <c r="K2284">
        <v>-0.15327125475478409</v>
      </c>
      <c r="L2284">
        <v>1.455419850139384</v>
      </c>
    </row>
    <row r="2285" spans="1:12">
      <c r="A2285" t="s">
        <v>317</v>
      </c>
      <c r="B2285" t="s">
        <v>436</v>
      </c>
      <c r="C2285">
        <v>48323</v>
      </c>
      <c r="D2285" t="s">
        <v>135</v>
      </c>
      <c r="E2285">
        <v>340</v>
      </c>
      <c r="F2285" t="s">
        <v>75</v>
      </c>
      <c r="G2285" t="s">
        <v>79</v>
      </c>
      <c r="H2285">
        <v>334</v>
      </c>
      <c r="I2285">
        <v>0.46887522773334728</v>
      </c>
      <c r="J2285">
        <v>1.592137758614149E-2</v>
      </c>
      <c r="K2285">
        <v>-8.7889109084368297E-2</v>
      </c>
      <c r="L2285">
        <v>1.5120864356328581</v>
      </c>
    </row>
    <row r="2286" spans="1:12">
      <c r="A2286" t="s">
        <v>317</v>
      </c>
      <c r="B2286" t="s">
        <v>436</v>
      </c>
      <c r="C2286">
        <v>48323</v>
      </c>
      <c r="D2286" t="s">
        <v>135</v>
      </c>
      <c r="E2286">
        <v>340</v>
      </c>
      <c r="F2286" t="s">
        <v>75</v>
      </c>
      <c r="G2286" t="s">
        <v>80</v>
      </c>
      <c r="H2286">
        <v>249</v>
      </c>
      <c r="I2286">
        <v>0.26349523711259548</v>
      </c>
      <c r="J2286">
        <v>1.0320498946984131E-2</v>
      </c>
      <c r="K2286">
        <v>-8.7481138747138535E-3</v>
      </c>
      <c r="L2286">
        <v>0.78599237608333916</v>
      </c>
    </row>
    <row r="2287" spans="1:12">
      <c r="A2287" t="s">
        <v>317</v>
      </c>
      <c r="B2287" t="s">
        <v>436</v>
      </c>
      <c r="C2287">
        <v>48323</v>
      </c>
      <c r="D2287" t="s">
        <v>135</v>
      </c>
      <c r="E2287">
        <v>340</v>
      </c>
      <c r="F2287" t="s">
        <v>75</v>
      </c>
      <c r="G2287" t="s">
        <v>81</v>
      </c>
      <c r="H2287">
        <v>249</v>
      </c>
      <c r="I2287">
        <v>0.21365359452212121</v>
      </c>
      <c r="J2287">
        <v>8.4735077284033167E-3</v>
      </c>
      <c r="K2287">
        <v>-5.9019618741999222E-2</v>
      </c>
      <c r="L2287">
        <v>0.62933129676180433</v>
      </c>
    </row>
    <row r="2288" spans="1:12">
      <c r="A2288" t="s">
        <v>317</v>
      </c>
      <c r="B2288" t="s">
        <v>436</v>
      </c>
      <c r="C2288">
        <v>48323</v>
      </c>
      <c r="D2288" t="s">
        <v>135</v>
      </c>
      <c r="E2288">
        <v>340</v>
      </c>
      <c r="F2288" t="s">
        <v>75</v>
      </c>
      <c r="G2288" t="s">
        <v>82</v>
      </c>
      <c r="H2288">
        <v>334</v>
      </c>
      <c r="I2288">
        <v>0.25993389541477863</v>
      </c>
      <c r="J2288">
        <v>9.7576215893254332E-3</v>
      </c>
      <c r="K2288">
        <v>-6.4556363199707867E-2</v>
      </c>
      <c r="L2288">
        <v>1.0646078605459699</v>
      </c>
    </row>
    <row r="2289" spans="1:12">
      <c r="A2289" t="s">
        <v>317</v>
      </c>
      <c r="B2289" t="s">
        <v>436</v>
      </c>
      <c r="C2289">
        <v>48323</v>
      </c>
      <c r="D2289" t="s">
        <v>135</v>
      </c>
      <c r="E2289">
        <v>340</v>
      </c>
      <c r="F2289" t="s">
        <v>75</v>
      </c>
      <c r="G2289" t="s">
        <v>83</v>
      </c>
      <c r="H2289">
        <v>334</v>
      </c>
      <c r="I2289">
        <v>0.34252192720732172</v>
      </c>
      <c r="J2289">
        <v>1.2296224754550431E-2</v>
      </c>
      <c r="K2289">
        <v>-8.7889109084368297E-2</v>
      </c>
      <c r="L2289">
        <v>0.98309426460041371</v>
      </c>
    </row>
    <row r="2290" spans="1:12">
      <c r="A2290" t="s">
        <v>317</v>
      </c>
      <c r="B2290" t="s">
        <v>437</v>
      </c>
      <c r="C2290">
        <v>48307</v>
      </c>
      <c r="D2290" t="s">
        <v>135</v>
      </c>
      <c r="E2290">
        <v>340</v>
      </c>
      <c r="F2290" t="s">
        <v>75</v>
      </c>
      <c r="G2290" t="s">
        <v>76</v>
      </c>
      <c r="H2290">
        <v>249</v>
      </c>
      <c r="I2290">
        <v>1.27881908605408</v>
      </c>
      <c r="J2290">
        <v>3.2553311382010001E-2</v>
      </c>
      <c r="K2290">
        <v>-8.7481138747138535E-3</v>
      </c>
      <c r="L2290">
        <v>2.7032730267981671</v>
      </c>
    </row>
    <row r="2291" spans="1:12">
      <c r="A2291" t="s">
        <v>317</v>
      </c>
      <c r="B2291" t="s">
        <v>437</v>
      </c>
      <c r="C2291">
        <v>48307</v>
      </c>
      <c r="D2291" t="s">
        <v>135</v>
      </c>
      <c r="E2291">
        <v>340</v>
      </c>
      <c r="F2291" t="s">
        <v>75</v>
      </c>
      <c r="G2291" t="s">
        <v>77</v>
      </c>
      <c r="H2291">
        <v>249</v>
      </c>
      <c r="I2291">
        <v>1.169898476163429</v>
      </c>
      <c r="J2291">
        <v>3.053078061451265E-2</v>
      </c>
      <c r="K2291">
        <v>-0.15104992406239981</v>
      </c>
      <c r="L2291">
        <v>2.3249132787640092</v>
      </c>
    </row>
    <row r="2292" spans="1:12">
      <c r="A2292" t="s">
        <v>317</v>
      </c>
      <c r="B2292" t="s">
        <v>437</v>
      </c>
      <c r="C2292">
        <v>48307</v>
      </c>
      <c r="D2292" t="s">
        <v>135</v>
      </c>
      <c r="E2292">
        <v>340</v>
      </c>
      <c r="F2292" t="s">
        <v>75</v>
      </c>
      <c r="G2292" t="s">
        <v>78</v>
      </c>
      <c r="H2292">
        <v>29</v>
      </c>
      <c r="I2292">
        <v>7.916576009080567E-2</v>
      </c>
      <c r="J2292">
        <v>3.7214898640861568E-2</v>
      </c>
      <c r="K2292">
        <v>-0.1155435300680715</v>
      </c>
      <c r="L2292">
        <v>0.79003445956992957</v>
      </c>
    </row>
    <row r="2293" spans="1:12">
      <c r="A2293" t="s">
        <v>317</v>
      </c>
      <c r="B2293" t="s">
        <v>437</v>
      </c>
      <c r="C2293">
        <v>48307</v>
      </c>
      <c r="D2293" t="s">
        <v>135</v>
      </c>
      <c r="E2293">
        <v>340</v>
      </c>
      <c r="F2293" t="s">
        <v>75</v>
      </c>
      <c r="G2293" t="s">
        <v>79</v>
      </c>
      <c r="H2293">
        <v>29</v>
      </c>
      <c r="I2293">
        <v>0.1026725514276588</v>
      </c>
      <c r="J2293">
        <v>3.3929859901332703E-2</v>
      </c>
      <c r="K2293">
        <v>-4.6287014491997201E-2</v>
      </c>
      <c r="L2293">
        <v>0.76128316784950123</v>
      </c>
    </row>
    <row r="2294" spans="1:12">
      <c r="A2294" t="s">
        <v>317</v>
      </c>
      <c r="B2294" t="s">
        <v>437</v>
      </c>
      <c r="C2294">
        <v>48307</v>
      </c>
      <c r="D2294" t="s">
        <v>135</v>
      </c>
      <c r="E2294">
        <v>340</v>
      </c>
      <c r="F2294" t="s">
        <v>75</v>
      </c>
      <c r="G2294" t="s">
        <v>80</v>
      </c>
      <c r="H2294">
        <v>249</v>
      </c>
      <c r="I2294">
        <v>0.26349523711259548</v>
      </c>
      <c r="J2294">
        <v>1.0320498946984131E-2</v>
      </c>
      <c r="K2294">
        <v>-8.7481138747138535E-3</v>
      </c>
      <c r="L2294">
        <v>0.78599237608333916</v>
      </c>
    </row>
    <row r="2295" spans="1:12">
      <c r="A2295" t="s">
        <v>317</v>
      </c>
      <c r="B2295" t="s">
        <v>437</v>
      </c>
      <c r="C2295">
        <v>48307</v>
      </c>
      <c r="D2295" t="s">
        <v>135</v>
      </c>
      <c r="E2295">
        <v>340</v>
      </c>
      <c r="F2295" t="s">
        <v>75</v>
      </c>
      <c r="G2295" t="s">
        <v>81</v>
      </c>
      <c r="H2295">
        <v>249</v>
      </c>
      <c r="I2295">
        <v>0.21365359452212121</v>
      </c>
      <c r="J2295">
        <v>8.4735077284033167E-3</v>
      </c>
      <c r="K2295">
        <v>-5.9019618741999222E-2</v>
      </c>
      <c r="L2295">
        <v>0.62933129676180433</v>
      </c>
    </row>
    <row r="2296" spans="1:12">
      <c r="A2296" t="s">
        <v>317</v>
      </c>
      <c r="B2296" t="s">
        <v>437</v>
      </c>
      <c r="C2296">
        <v>48307</v>
      </c>
      <c r="D2296" t="s">
        <v>135</v>
      </c>
      <c r="E2296">
        <v>340</v>
      </c>
      <c r="F2296" t="s">
        <v>75</v>
      </c>
      <c r="G2296" t="s">
        <v>82</v>
      </c>
      <c r="H2296">
        <v>29</v>
      </c>
      <c r="I2296">
        <v>4.6141911972768457E-2</v>
      </c>
      <c r="J2296">
        <v>1.4536215161892799E-2</v>
      </c>
      <c r="K2296">
        <v>-4.0810279867937893E-2</v>
      </c>
      <c r="L2296">
        <v>0.27014594814413612</v>
      </c>
    </row>
    <row r="2297" spans="1:12">
      <c r="A2297" t="s">
        <v>317</v>
      </c>
      <c r="B2297" t="s">
        <v>437</v>
      </c>
      <c r="C2297">
        <v>48307</v>
      </c>
      <c r="D2297" t="s">
        <v>135</v>
      </c>
      <c r="E2297">
        <v>340</v>
      </c>
      <c r="F2297" t="s">
        <v>75</v>
      </c>
      <c r="G2297" t="s">
        <v>83</v>
      </c>
      <c r="H2297">
        <v>29</v>
      </c>
      <c r="I2297">
        <v>6.5871748635840568E-2</v>
      </c>
      <c r="J2297">
        <v>2.1030661487239141E-2</v>
      </c>
      <c r="K2297">
        <v>-4.697547779950613E-2</v>
      </c>
      <c r="L2297">
        <v>0.42635314084607712</v>
      </c>
    </row>
    <row r="2298" spans="1:12">
      <c r="A2298" t="s">
        <v>317</v>
      </c>
      <c r="B2298" t="s">
        <v>438</v>
      </c>
      <c r="C2298">
        <v>48309</v>
      </c>
      <c r="D2298" t="s">
        <v>135</v>
      </c>
      <c r="E2298">
        <v>340</v>
      </c>
      <c r="F2298" t="s">
        <v>75</v>
      </c>
      <c r="G2298" t="s">
        <v>76</v>
      </c>
      <c r="H2298">
        <v>21</v>
      </c>
      <c r="I2298">
        <v>0.94802300431180508</v>
      </c>
      <c r="J2298">
        <v>0.15836772729439491</v>
      </c>
      <c r="K2298">
        <v>-3.1845050118976051E-2</v>
      </c>
      <c r="L2298">
        <v>2.2924388333402139</v>
      </c>
    </row>
    <row r="2299" spans="1:12">
      <c r="A2299" t="s">
        <v>317</v>
      </c>
      <c r="B2299" t="s">
        <v>438</v>
      </c>
      <c r="C2299">
        <v>48309</v>
      </c>
      <c r="D2299" t="s">
        <v>135</v>
      </c>
      <c r="E2299">
        <v>340</v>
      </c>
      <c r="F2299" t="s">
        <v>75</v>
      </c>
      <c r="G2299" t="s">
        <v>77</v>
      </c>
      <c r="H2299">
        <v>21</v>
      </c>
      <c r="I2299">
        <v>0.8359769053009638</v>
      </c>
      <c r="J2299">
        <v>0.14667710078413379</v>
      </c>
      <c r="K2299">
        <v>-5.5322941445729967E-2</v>
      </c>
      <c r="L2299">
        <v>1.9120315065875191</v>
      </c>
    </row>
    <row r="2300" spans="1:12">
      <c r="A2300" t="s">
        <v>317</v>
      </c>
      <c r="B2300" t="s">
        <v>438</v>
      </c>
      <c r="C2300">
        <v>48309</v>
      </c>
      <c r="D2300" t="s">
        <v>135</v>
      </c>
      <c r="E2300">
        <v>340</v>
      </c>
      <c r="F2300" t="s">
        <v>75</v>
      </c>
      <c r="G2300" t="s">
        <v>78</v>
      </c>
      <c r="H2300">
        <v>321</v>
      </c>
      <c r="I2300">
        <v>0.55046635852582315</v>
      </c>
      <c r="J2300">
        <v>2.6647639385367621E-2</v>
      </c>
      <c r="K2300">
        <v>-0.17807197018957649</v>
      </c>
      <c r="L2300">
        <v>1.7180589789559519</v>
      </c>
    </row>
    <row r="2301" spans="1:12">
      <c r="A2301" t="s">
        <v>317</v>
      </c>
      <c r="B2301" t="s">
        <v>438</v>
      </c>
      <c r="C2301">
        <v>48309</v>
      </c>
      <c r="D2301" t="s">
        <v>135</v>
      </c>
      <c r="E2301">
        <v>340</v>
      </c>
      <c r="F2301" t="s">
        <v>75</v>
      </c>
      <c r="G2301" t="s">
        <v>79</v>
      </c>
      <c r="H2301">
        <v>321</v>
      </c>
      <c r="I2301">
        <v>0.60096221200520605</v>
      </c>
      <c r="J2301">
        <v>2.572080857657023E-2</v>
      </c>
      <c r="K2301">
        <v>-1.9526777984124711E-2</v>
      </c>
      <c r="L2301">
        <v>1.940954066439077</v>
      </c>
    </row>
    <row r="2302" spans="1:12">
      <c r="A2302" t="s">
        <v>317</v>
      </c>
      <c r="B2302" t="s">
        <v>438</v>
      </c>
      <c r="C2302">
        <v>48309</v>
      </c>
      <c r="D2302" t="s">
        <v>135</v>
      </c>
      <c r="E2302">
        <v>340</v>
      </c>
      <c r="F2302" t="s">
        <v>75</v>
      </c>
      <c r="G2302" t="s">
        <v>80</v>
      </c>
      <c r="H2302">
        <v>21</v>
      </c>
      <c r="I2302">
        <v>0.53443214061031252</v>
      </c>
      <c r="J2302">
        <v>0.1012406481964041</v>
      </c>
      <c r="K2302">
        <v>-4.057804519820838E-2</v>
      </c>
      <c r="L2302">
        <v>1.309636917346475</v>
      </c>
    </row>
    <row r="2303" spans="1:12">
      <c r="A2303" t="s">
        <v>317</v>
      </c>
      <c r="B2303" t="s">
        <v>438</v>
      </c>
      <c r="C2303">
        <v>48309</v>
      </c>
      <c r="D2303" t="s">
        <v>135</v>
      </c>
      <c r="E2303">
        <v>340</v>
      </c>
      <c r="F2303" t="s">
        <v>75</v>
      </c>
      <c r="G2303" t="s">
        <v>81</v>
      </c>
      <c r="H2303">
        <v>21</v>
      </c>
      <c r="I2303">
        <v>0.41793780794298968</v>
      </c>
      <c r="J2303">
        <v>7.7339006773496019E-2</v>
      </c>
      <c r="K2303">
        <v>-2.9626460758395881E-2</v>
      </c>
      <c r="L2303">
        <v>1.0625612956853321</v>
      </c>
    </row>
    <row r="2304" spans="1:12">
      <c r="A2304" t="s">
        <v>317</v>
      </c>
      <c r="B2304" t="s">
        <v>438</v>
      </c>
      <c r="C2304">
        <v>48309</v>
      </c>
      <c r="D2304" t="s">
        <v>135</v>
      </c>
      <c r="E2304">
        <v>340</v>
      </c>
      <c r="F2304" t="s">
        <v>75</v>
      </c>
      <c r="G2304" t="s">
        <v>82</v>
      </c>
      <c r="H2304">
        <v>321</v>
      </c>
      <c r="I2304">
        <v>0.21220519989793199</v>
      </c>
      <c r="J2304">
        <v>1.20769194400257E-2</v>
      </c>
      <c r="K2304">
        <v>-7.7809692889770618E-2</v>
      </c>
      <c r="L2304">
        <v>1.004367731260523</v>
      </c>
    </row>
    <row r="2305" spans="1:12">
      <c r="A2305" t="s">
        <v>317</v>
      </c>
      <c r="B2305" t="s">
        <v>438</v>
      </c>
      <c r="C2305">
        <v>48309</v>
      </c>
      <c r="D2305" t="s">
        <v>135</v>
      </c>
      <c r="E2305">
        <v>340</v>
      </c>
      <c r="F2305" t="s">
        <v>75</v>
      </c>
      <c r="G2305" t="s">
        <v>83</v>
      </c>
      <c r="H2305">
        <v>321</v>
      </c>
      <c r="I2305">
        <v>0.36829291299224032</v>
      </c>
      <c r="J2305">
        <v>1.6198585597246979E-2</v>
      </c>
      <c r="K2305">
        <v>-1.9526777984124711E-2</v>
      </c>
      <c r="L2305">
        <v>1.2824358133224341</v>
      </c>
    </row>
    <row r="2306" spans="1:12">
      <c r="A2306" t="s">
        <v>317</v>
      </c>
      <c r="B2306" t="s">
        <v>439</v>
      </c>
      <c r="C2306">
        <v>48311</v>
      </c>
      <c r="D2306" t="s">
        <v>135</v>
      </c>
      <c r="E2306">
        <v>340</v>
      </c>
      <c r="F2306" t="s">
        <v>75</v>
      </c>
      <c r="G2306" t="s">
        <v>76</v>
      </c>
      <c r="H2306">
        <v>249</v>
      </c>
      <c r="I2306">
        <v>1.27881908605408</v>
      </c>
      <c r="J2306">
        <v>3.2553311382010001E-2</v>
      </c>
      <c r="K2306">
        <v>-8.7481138747138535E-3</v>
      </c>
      <c r="L2306">
        <v>2.7032730267981671</v>
      </c>
    </row>
    <row r="2307" spans="1:12">
      <c r="A2307" t="s">
        <v>317</v>
      </c>
      <c r="B2307" t="s">
        <v>439</v>
      </c>
      <c r="C2307">
        <v>48311</v>
      </c>
      <c r="D2307" t="s">
        <v>135</v>
      </c>
      <c r="E2307">
        <v>340</v>
      </c>
      <c r="F2307" t="s">
        <v>75</v>
      </c>
      <c r="G2307" t="s">
        <v>77</v>
      </c>
      <c r="H2307">
        <v>249</v>
      </c>
      <c r="I2307">
        <v>1.169898476163429</v>
      </c>
      <c r="J2307">
        <v>3.053078061451265E-2</v>
      </c>
      <c r="K2307">
        <v>-0.15104992406239981</v>
      </c>
      <c r="L2307">
        <v>2.3249132787640092</v>
      </c>
    </row>
    <row r="2308" spans="1:12">
      <c r="A2308" t="s">
        <v>317</v>
      </c>
      <c r="B2308" t="s">
        <v>439</v>
      </c>
      <c r="C2308">
        <v>48311</v>
      </c>
      <c r="D2308" t="s">
        <v>135</v>
      </c>
      <c r="E2308">
        <v>340</v>
      </c>
      <c r="F2308" t="s">
        <v>75</v>
      </c>
      <c r="G2308" t="s">
        <v>78</v>
      </c>
      <c r="H2308">
        <v>334</v>
      </c>
      <c r="I2308">
        <v>0.66785679232017625</v>
      </c>
      <c r="J2308">
        <v>2.053531383695013E-2</v>
      </c>
      <c r="K2308">
        <v>-0.15327125475478409</v>
      </c>
      <c r="L2308">
        <v>1.455419850139384</v>
      </c>
    </row>
    <row r="2309" spans="1:12">
      <c r="A2309" t="s">
        <v>317</v>
      </c>
      <c r="B2309" t="s">
        <v>439</v>
      </c>
      <c r="C2309">
        <v>48311</v>
      </c>
      <c r="D2309" t="s">
        <v>135</v>
      </c>
      <c r="E2309">
        <v>340</v>
      </c>
      <c r="F2309" t="s">
        <v>75</v>
      </c>
      <c r="G2309" t="s">
        <v>79</v>
      </c>
      <c r="H2309">
        <v>334</v>
      </c>
      <c r="I2309">
        <v>0.46887522773334728</v>
      </c>
      <c r="J2309">
        <v>1.592137758614149E-2</v>
      </c>
      <c r="K2309">
        <v>-8.7889109084368297E-2</v>
      </c>
      <c r="L2309">
        <v>1.5120864356328581</v>
      </c>
    </row>
    <row r="2310" spans="1:12">
      <c r="A2310" t="s">
        <v>317</v>
      </c>
      <c r="B2310" t="s">
        <v>439</v>
      </c>
      <c r="C2310">
        <v>48311</v>
      </c>
      <c r="D2310" t="s">
        <v>135</v>
      </c>
      <c r="E2310">
        <v>340</v>
      </c>
      <c r="F2310" t="s">
        <v>75</v>
      </c>
      <c r="G2310" t="s">
        <v>80</v>
      </c>
      <c r="H2310">
        <v>249</v>
      </c>
      <c r="I2310">
        <v>0.26349523711259548</v>
      </c>
      <c r="J2310">
        <v>1.0320498946984131E-2</v>
      </c>
      <c r="K2310">
        <v>-8.7481138747138535E-3</v>
      </c>
      <c r="L2310">
        <v>0.78599237608333916</v>
      </c>
    </row>
    <row r="2311" spans="1:12">
      <c r="A2311" t="s">
        <v>317</v>
      </c>
      <c r="B2311" t="s">
        <v>439</v>
      </c>
      <c r="C2311">
        <v>48311</v>
      </c>
      <c r="D2311" t="s">
        <v>135</v>
      </c>
      <c r="E2311">
        <v>340</v>
      </c>
      <c r="F2311" t="s">
        <v>75</v>
      </c>
      <c r="G2311" t="s">
        <v>81</v>
      </c>
      <c r="H2311">
        <v>249</v>
      </c>
      <c r="I2311">
        <v>0.21365359452212121</v>
      </c>
      <c r="J2311">
        <v>8.4735077284033167E-3</v>
      </c>
      <c r="K2311">
        <v>-5.9019618741999222E-2</v>
      </c>
      <c r="L2311">
        <v>0.62933129676180433</v>
      </c>
    </row>
    <row r="2312" spans="1:12">
      <c r="A2312" t="s">
        <v>317</v>
      </c>
      <c r="B2312" t="s">
        <v>439</v>
      </c>
      <c r="C2312">
        <v>48311</v>
      </c>
      <c r="D2312" t="s">
        <v>135</v>
      </c>
      <c r="E2312">
        <v>340</v>
      </c>
      <c r="F2312" t="s">
        <v>75</v>
      </c>
      <c r="G2312" t="s">
        <v>82</v>
      </c>
      <c r="H2312">
        <v>334</v>
      </c>
      <c r="I2312">
        <v>0.25993389541477863</v>
      </c>
      <c r="J2312">
        <v>9.7576215893254332E-3</v>
      </c>
      <c r="K2312">
        <v>-6.4556363199707867E-2</v>
      </c>
      <c r="L2312">
        <v>1.0646078605459699</v>
      </c>
    </row>
    <row r="2313" spans="1:12">
      <c r="A2313" t="s">
        <v>317</v>
      </c>
      <c r="B2313" t="s">
        <v>439</v>
      </c>
      <c r="C2313">
        <v>48311</v>
      </c>
      <c r="D2313" t="s">
        <v>135</v>
      </c>
      <c r="E2313">
        <v>340</v>
      </c>
      <c r="F2313" t="s">
        <v>75</v>
      </c>
      <c r="G2313" t="s">
        <v>83</v>
      </c>
      <c r="H2313">
        <v>334</v>
      </c>
      <c r="I2313">
        <v>0.34252192720732172</v>
      </c>
      <c r="J2313">
        <v>1.2296224754550431E-2</v>
      </c>
      <c r="K2313">
        <v>-8.7889109084368297E-2</v>
      </c>
      <c r="L2313">
        <v>0.98309426460041371</v>
      </c>
    </row>
    <row r="2314" spans="1:12">
      <c r="A2314" t="s">
        <v>317</v>
      </c>
      <c r="B2314" t="s">
        <v>440</v>
      </c>
      <c r="C2314">
        <v>48325</v>
      </c>
      <c r="D2314" t="s">
        <v>135</v>
      </c>
      <c r="E2314">
        <v>340</v>
      </c>
      <c r="F2314" t="s">
        <v>75</v>
      </c>
      <c r="G2314" t="s">
        <v>76</v>
      </c>
      <c r="H2314">
        <v>109</v>
      </c>
      <c r="I2314">
        <v>0.98210151683692259</v>
      </c>
      <c r="J2314">
        <v>4.7129691144469139E-2</v>
      </c>
      <c r="K2314">
        <v>-8.7481138747138535E-3</v>
      </c>
      <c r="L2314">
        <v>2.0873224792027201</v>
      </c>
    </row>
    <row r="2315" spans="1:12">
      <c r="A2315" t="s">
        <v>317</v>
      </c>
      <c r="B2315" t="s">
        <v>440</v>
      </c>
      <c r="C2315">
        <v>48325</v>
      </c>
      <c r="D2315" t="s">
        <v>135</v>
      </c>
      <c r="E2315">
        <v>340</v>
      </c>
      <c r="F2315" t="s">
        <v>75</v>
      </c>
      <c r="G2315" t="s">
        <v>77</v>
      </c>
      <c r="H2315">
        <v>109</v>
      </c>
      <c r="I2315">
        <v>0.87491424435705767</v>
      </c>
      <c r="J2315">
        <v>4.274505936939612E-2</v>
      </c>
      <c r="K2315">
        <v>-0.1121927015690153</v>
      </c>
      <c r="L2315">
        <v>1.7400205073052011</v>
      </c>
    </row>
    <row r="2316" spans="1:12">
      <c r="A2316" t="s">
        <v>317</v>
      </c>
      <c r="B2316" t="s">
        <v>440</v>
      </c>
      <c r="C2316">
        <v>48325</v>
      </c>
      <c r="D2316" t="s">
        <v>135</v>
      </c>
      <c r="E2316">
        <v>340</v>
      </c>
      <c r="F2316" t="s">
        <v>75</v>
      </c>
      <c r="G2316" t="s">
        <v>78</v>
      </c>
      <c r="H2316">
        <v>68</v>
      </c>
      <c r="I2316">
        <v>0.58965839841472345</v>
      </c>
      <c r="J2316">
        <v>3.9366201008828421E-2</v>
      </c>
      <c r="K2316">
        <v>-3.7049311468957832E-2</v>
      </c>
      <c r="L2316">
        <v>1.3369284233840031</v>
      </c>
    </row>
    <row r="2317" spans="1:12">
      <c r="A2317" t="s">
        <v>317</v>
      </c>
      <c r="B2317" t="s">
        <v>440</v>
      </c>
      <c r="C2317">
        <v>48325</v>
      </c>
      <c r="D2317" t="s">
        <v>135</v>
      </c>
      <c r="E2317">
        <v>340</v>
      </c>
      <c r="F2317" t="s">
        <v>75</v>
      </c>
      <c r="G2317" t="s">
        <v>79</v>
      </c>
      <c r="H2317">
        <v>68</v>
      </c>
      <c r="I2317">
        <v>0.44277212820505069</v>
      </c>
      <c r="J2317">
        <v>2.864715073574756E-2</v>
      </c>
      <c r="K2317">
        <v>-4.7254695947096817E-2</v>
      </c>
      <c r="L2317">
        <v>1.207689825842758</v>
      </c>
    </row>
    <row r="2318" spans="1:12">
      <c r="A2318" t="s">
        <v>317</v>
      </c>
      <c r="B2318" t="s">
        <v>440</v>
      </c>
      <c r="C2318">
        <v>48325</v>
      </c>
      <c r="D2318" t="s">
        <v>135</v>
      </c>
      <c r="E2318">
        <v>340</v>
      </c>
      <c r="F2318" t="s">
        <v>75</v>
      </c>
      <c r="G2318" t="s">
        <v>80</v>
      </c>
      <c r="H2318">
        <v>109</v>
      </c>
      <c r="I2318">
        <v>0.25091775884868039</v>
      </c>
      <c r="J2318">
        <v>1.512636396436199E-2</v>
      </c>
      <c r="K2318">
        <v>-8.7481138747138535E-3</v>
      </c>
      <c r="L2318">
        <v>0.7376888747392909</v>
      </c>
    </row>
    <row r="2319" spans="1:12">
      <c r="A2319" t="s">
        <v>317</v>
      </c>
      <c r="B2319" t="s">
        <v>440</v>
      </c>
      <c r="C2319">
        <v>48325</v>
      </c>
      <c r="D2319" t="s">
        <v>135</v>
      </c>
      <c r="E2319">
        <v>340</v>
      </c>
      <c r="F2319" t="s">
        <v>75</v>
      </c>
      <c r="G2319" t="s">
        <v>81</v>
      </c>
      <c r="H2319">
        <v>109</v>
      </c>
      <c r="I2319">
        <v>0.17899201057073821</v>
      </c>
      <c r="J2319">
        <v>1.067944431511258E-2</v>
      </c>
      <c r="K2319">
        <v>-5.9019618741999222E-2</v>
      </c>
      <c r="L2319">
        <v>0.48553403265687478</v>
      </c>
    </row>
    <row r="2320" spans="1:12">
      <c r="A2320" t="s">
        <v>317</v>
      </c>
      <c r="B2320" t="s">
        <v>440</v>
      </c>
      <c r="C2320">
        <v>48325</v>
      </c>
      <c r="D2320" t="s">
        <v>135</v>
      </c>
      <c r="E2320">
        <v>340</v>
      </c>
      <c r="F2320" t="s">
        <v>75</v>
      </c>
      <c r="G2320" t="s">
        <v>82</v>
      </c>
      <c r="H2320">
        <v>68</v>
      </c>
      <c r="I2320">
        <v>0.33082750044946219</v>
      </c>
      <c r="J2320">
        <v>2.9776847437895951E-2</v>
      </c>
      <c r="K2320">
        <v>-2.8779462151155979E-2</v>
      </c>
      <c r="L2320">
        <v>1.0646078605459699</v>
      </c>
    </row>
    <row r="2321" spans="1:12">
      <c r="A2321" t="s">
        <v>317</v>
      </c>
      <c r="B2321" t="s">
        <v>440</v>
      </c>
      <c r="C2321">
        <v>48325</v>
      </c>
      <c r="D2321" t="s">
        <v>135</v>
      </c>
      <c r="E2321">
        <v>340</v>
      </c>
      <c r="F2321" t="s">
        <v>75</v>
      </c>
      <c r="G2321" t="s">
        <v>83</v>
      </c>
      <c r="H2321">
        <v>68</v>
      </c>
      <c r="I2321">
        <v>0.40758802107010822</v>
      </c>
      <c r="J2321">
        <v>2.9042481893016441E-2</v>
      </c>
      <c r="K2321">
        <v>-2.999141663067767E-2</v>
      </c>
      <c r="L2321">
        <v>0.98309426460041371</v>
      </c>
    </row>
    <row r="2322" spans="1:12">
      <c r="A2322" t="s">
        <v>317</v>
      </c>
      <c r="B2322" t="s">
        <v>441</v>
      </c>
      <c r="C2322">
        <v>48327</v>
      </c>
      <c r="D2322" t="s">
        <v>135</v>
      </c>
      <c r="E2322">
        <v>340</v>
      </c>
      <c r="F2322" t="s">
        <v>75</v>
      </c>
      <c r="G2322" t="s">
        <v>76</v>
      </c>
      <c r="H2322">
        <v>249</v>
      </c>
      <c r="I2322">
        <v>1.27881908605408</v>
      </c>
      <c r="J2322">
        <v>3.2553311382010001E-2</v>
      </c>
      <c r="K2322">
        <v>-8.7481138747138535E-3</v>
      </c>
      <c r="L2322">
        <v>2.7032730267981671</v>
      </c>
    </row>
    <row r="2323" spans="1:12">
      <c r="A2323" t="s">
        <v>317</v>
      </c>
      <c r="B2323" t="s">
        <v>441</v>
      </c>
      <c r="C2323">
        <v>48327</v>
      </c>
      <c r="D2323" t="s">
        <v>135</v>
      </c>
      <c r="E2323">
        <v>340</v>
      </c>
      <c r="F2323" t="s">
        <v>75</v>
      </c>
      <c r="G2323" t="s">
        <v>77</v>
      </c>
      <c r="H2323">
        <v>249</v>
      </c>
      <c r="I2323">
        <v>1.169898476163429</v>
      </c>
      <c r="J2323">
        <v>3.053078061451265E-2</v>
      </c>
      <c r="K2323">
        <v>-0.15104992406239981</v>
      </c>
      <c r="L2323">
        <v>2.3249132787640092</v>
      </c>
    </row>
    <row r="2324" spans="1:12">
      <c r="A2324" t="s">
        <v>317</v>
      </c>
      <c r="B2324" t="s">
        <v>441</v>
      </c>
      <c r="C2324">
        <v>48327</v>
      </c>
      <c r="D2324" t="s">
        <v>135</v>
      </c>
      <c r="E2324">
        <v>340</v>
      </c>
      <c r="F2324" t="s">
        <v>75</v>
      </c>
      <c r="G2324" t="s">
        <v>78</v>
      </c>
      <c r="H2324">
        <v>29</v>
      </c>
      <c r="I2324">
        <v>7.916576009080567E-2</v>
      </c>
      <c r="J2324">
        <v>3.7214898640861568E-2</v>
      </c>
      <c r="K2324">
        <v>-0.1155435300680715</v>
      </c>
      <c r="L2324">
        <v>0.79003445956992957</v>
      </c>
    </row>
    <row r="2325" spans="1:12">
      <c r="A2325" t="s">
        <v>317</v>
      </c>
      <c r="B2325" t="s">
        <v>441</v>
      </c>
      <c r="C2325">
        <v>48327</v>
      </c>
      <c r="D2325" t="s">
        <v>135</v>
      </c>
      <c r="E2325">
        <v>340</v>
      </c>
      <c r="F2325" t="s">
        <v>75</v>
      </c>
      <c r="G2325" t="s">
        <v>79</v>
      </c>
      <c r="H2325">
        <v>29</v>
      </c>
      <c r="I2325">
        <v>0.1026725514276588</v>
      </c>
      <c r="J2325">
        <v>3.3929859901332703E-2</v>
      </c>
      <c r="K2325">
        <v>-4.6287014491997201E-2</v>
      </c>
      <c r="L2325">
        <v>0.76128316784950123</v>
      </c>
    </row>
    <row r="2326" spans="1:12">
      <c r="A2326" t="s">
        <v>317</v>
      </c>
      <c r="B2326" t="s">
        <v>441</v>
      </c>
      <c r="C2326">
        <v>48327</v>
      </c>
      <c r="D2326" t="s">
        <v>135</v>
      </c>
      <c r="E2326">
        <v>340</v>
      </c>
      <c r="F2326" t="s">
        <v>75</v>
      </c>
      <c r="G2326" t="s">
        <v>80</v>
      </c>
      <c r="H2326">
        <v>249</v>
      </c>
      <c r="I2326">
        <v>0.26349523711259548</v>
      </c>
      <c r="J2326">
        <v>1.0320498946984131E-2</v>
      </c>
      <c r="K2326">
        <v>-8.7481138747138535E-3</v>
      </c>
      <c r="L2326">
        <v>0.78599237608333916</v>
      </c>
    </row>
    <row r="2327" spans="1:12">
      <c r="A2327" t="s">
        <v>317</v>
      </c>
      <c r="B2327" t="s">
        <v>441</v>
      </c>
      <c r="C2327">
        <v>48327</v>
      </c>
      <c r="D2327" t="s">
        <v>135</v>
      </c>
      <c r="E2327">
        <v>340</v>
      </c>
      <c r="F2327" t="s">
        <v>75</v>
      </c>
      <c r="G2327" t="s">
        <v>81</v>
      </c>
      <c r="H2327">
        <v>249</v>
      </c>
      <c r="I2327">
        <v>0.21365359452212121</v>
      </c>
      <c r="J2327">
        <v>8.4735077284033167E-3</v>
      </c>
      <c r="K2327">
        <v>-5.9019618741999222E-2</v>
      </c>
      <c r="L2327">
        <v>0.62933129676180433</v>
      </c>
    </row>
    <row r="2328" spans="1:12">
      <c r="A2328" t="s">
        <v>317</v>
      </c>
      <c r="B2328" t="s">
        <v>441</v>
      </c>
      <c r="C2328">
        <v>48327</v>
      </c>
      <c r="D2328" t="s">
        <v>135</v>
      </c>
      <c r="E2328">
        <v>340</v>
      </c>
      <c r="F2328" t="s">
        <v>75</v>
      </c>
      <c r="G2328" t="s">
        <v>82</v>
      </c>
      <c r="H2328">
        <v>29</v>
      </c>
      <c r="I2328">
        <v>4.6141911972768457E-2</v>
      </c>
      <c r="J2328">
        <v>1.4536215161892799E-2</v>
      </c>
      <c r="K2328">
        <v>-4.0810279867937893E-2</v>
      </c>
      <c r="L2328">
        <v>0.27014594814413612</v>
      </c>
    </row>
    <row r="2329" spans="1:12">
      <c r="A2329" t="s">
        <v>317</v>
      </c>
      <c r="B2329" t="s">
        <v>441</v>
      </c>
      <c r="C2329">
        <v>48327</v>
      </c>
      <c r="D2329" t="s">
        <v>135</v>
      </c>
      <c r="E2329">
        <v>340</v>
      </c>
      <c r="F2329" t="s">
        <v>75</v>
      </c>
      <c r="G2329" t="s">
        <v>83</v>
      </c>
      <c r="H2329">
        <v>29</v>
      </c>
      <c r="I2329">
        <v>6.5871748635840568E-2</v>
      </c>
      <c r="J2329">
        <v>2.1030661487239141E-2</v>
      </c>
      <c r="K2329">
        <v>-4.697547779950613E-2</v>
      </c>
      <c r="L2329">
        <v>0.42635314084607712</v>
      </c>
    </row>
    <row r="2330" spans="1:12">
      <c r="A2330" t="s">
        <v>317</v>
      </c>
      <c r="B2330" t="s">
        <v>266</v>
      </c>
      <c r="C2330">
        <v>48329</v>
      </c>
      <c r="D2330" t="s">
        <v>135</v>
      </c>
      <c r="E2330">
        <v>340</v>
      </c>
      <c r="F2330" t="s">
        <v>75</v>
      </c>
      <c r="G2330" t="s">
        <v>76</v>
      </c>
      <c r="H2330">
        <v>20</v>
      </c>
      <c r="I2330">
        <v>0.26157281846362412</v>
      </c>
      <c r="J2330">
        <v>9.0810085301832169E-2</v>
      </c>
      <c r="K2330">
        <v>-2.8015755545645681E-2</v>
      </c>
      <c r="L2330">
        <v>1.8254571900160479</v>
      </c>
    </row>
    <row r="2331" spans="1:12">
      <c r="A2331" t="s">
        <v>317</v>
      </c>
      <c r="B2331" t="s">
        <v>266</v>
      </c>
      <c r="C2331">
        <v>48329</v>
      </c>
      <c r="D2331" t="s">
        <v>135</v>
      </c>
      <c r="E2331">
        <v>340</v>
      </c>
      <c r="F2331" t="s">
        <v>75</v>
      </c>
      <c r="G2331" t="s">
        <v>77</v>
      </c>
      <c r="H2331">
        <v>20</v>
      </c>
      <c r="I2331">
        <v>0.22842793814107051</v>
      </c>
      <c r="J2331">
        <v>6.8268665279501609E-2</v>
      </c>
      <c r="K2331">
        <v>-8.0141841955713056E-2</v>
      </c>
      <c r="L2331">
        <v>1.2593068622768979</v>
      </c>
    </row>
    <row r="2332" spans="1:12">
      <c r="A2332" t="s">
        <v>317</v>
      </c>
      <c r="B2332" t="s">
        <v>266</v>
      </c>
      <c r="C2332">
        <v>48329</v>
      </c>
      <c r="D2332" t="s">
        <v>135</v>
      </c>
      <c r="E2332">
        <v>340</v>
      </c>
      <c r="F2332" t="s">
        <v>75</v>
      </c>
      <c r="G2332" t="s">
        <v>78</v>
      </c>
      <c r="H2332">
        <v>2225</v>
      </c>
      <c r="I2332">
        <v>0.15154489885435041</v>
      </c>
      <c r="J2332">
        <v>4.7844816009244362E-3</v>
      </c>
      <c r="K2332">
        <v>-0.22377169437624159</v>
      </c>
      <c r="L2332">
        <v>1.1863799535337809</v>
      </c>
    </row>
    <row r="2333" spans="1:12">
      <c r="A2333" t="s">
        <v>317</v>
      </c>
      <c r="B2333" t="s">
        <v>266</v>
      </c>
      <c r="C2333">
        <v>48329</v>
      </c>
      <c r="D2333" t="s">
        <v>135</v>
      </c>
      <c r="E2333">
        <v>340</v>
      </c>
      <c r="F2333" t="s">
        <v>75</v>
      </c>
      <c r="G2333" t="s">
        <v>79</v>
      </c>
      <c r="H2333">
        <v>2225</v>
      </c>
      <c r="I2333">
        <v>0.12998328870859971</v>
      </c>
      <c r="J2333">
        <v>5.0244837945532016E-3</v>
      </c>
      <c r="K2333">
        <v>-0.31382936001505313</v>
      </c>
      <c r="L2333">
        <v>1.6726534383001841</v>
      </c>
    </row>
    <row r="2334" spans="1:12">
      <c r="A2334" t="s">
        <v>317</v>
      </c>
      <c r="B2334" t="s">
        <v>266</v>
      </c>
      <c r="C2334">
        <v>48329</v>
      </c>
      <c r="D2334" t="s">
        <v>135</v>
      </c>
      <c r="E2334">
        <v>340</v>
      </c>
      <c r="F2334" t="s">
        <v>75</v>
      </c>
      <c r="G2334" t="s">
        <v>80</v>
      </c>
      <c r="H2334">
        <v>20</v>
      </c>
      <c r="I2334">
        <v>1.005366376428561E-2</v>
      </c>
      <c r="J2334">
        <v>7.7665692563859204E-3</v>
      </c>
      <c r="K2334">
        <v>-3.1332713129984847E-2</v>
      </c>
      <c r="L2334">
        <v>8.064109330963927E-2</v>
      </c>
    </row>
    <row r="2335" spans="1:12">
      <c r="A2335" t="s">
        <v>317</v>
      </c>
      <c r="B2335" t="s">
        <v>266</v>
      </c>
      <c r="C2335">
        <v>48329</v>
      </c>
      <c r="D2335" t="s">
        <v>135</v>
      </c>
      <c r="E2335">
        <v>340</v>
      </c>
      <c r="F2335" t="s">
        <v>75</v>
      </c>
      <c r="G2335" t="s">
        <v>81</v>
      </c>
      <c r="H2335">
        <v>20</v>
      </c>
      <c r="I2335">
        <v>1.177342235723757E-2</v>
      </c>
      <c r="J2335">
        <v>8.2993398918403179E-3</v>
      </c>
      <c r="K2335">
        <v>-3.5387626314787979E-2</v>
      </c>
      <c r="L2335">
        <v>9.6431727985379426E-2</v>
      </c>
    </row>
    <row r="2336" spans="1:12">
      <c r="A2336" t="s">
        <v>317</v>
      </c>
      <c r="B2336" t="s">
        <v>266</v>
      </c>
      <c r="C2336">
        <v>48329</v>
      </c>
      <c r="D2336" t="s">
        <v>135</v>
      </c>
      <c r="E2336">
        <v>340</v>
      </c>
      <c r="F2336" t="s">
        <v>75</v>
      </c>
      <c r="G2336" t="s">
        <v>82</v>
      </c>
      <c r="H2336">
        <v>2225</v>
      </c>
      <c r="I2336">
        <v>6.2304076451409188E-2</v>
      </c>
      <c r="J2336">
        <v>2.137960641714988E-3</v>
      </c>
      <c r="K2336">
        <v>-0.15356776960108651</v>
      </c>
      <c r="L2336">
        <v>0.78761132010740531</v>
      </c>
    </row>
    <row r="2337" spans="1:12">
      <c r="A2337" t="s">
        <v>317</v>
      </c>
      <c r="B2337" t="s">
        <v>266</v>
      </c>
      <c r="C2337">
        <v>48329</v>
      </c>
      <c r="D2337" t="s">
        <v>135</v>
      </c>
      <c r="E2337">
        <v>340</v>
      </c>
      <c r="F2337" t="s">
        <v>75</v>
      </c>
      <c r="G2337" t="s">
        <v>83</v>
      </c>
      <c r="H2337">
        <v>2225</v>
      </c>
      <c r="I2337">
        <v>7.1418282289345589E-2</v>
      </c>
      <c r="J2337">
        <v>2.4108123555732319E-3</v>
      </c>
      <c r="K2337">
        <v>-0.31382408811646861</v>
      </c>
      <c r="L2337">
        <v>0.974735801126414</v>
      </c>
    </row>
    <row r="2338" spans="1:12">
      <c r="A2338" t="s">
        <v>317</v>
      </c>
      <c r="B2338" t="s">
        <v>442</v>
      </c>
      <c r="C2338">
        <v>48331</v>
      </c>
      <c r="D2338" t="s">
        <v>135</v>
      </c>
      <c r="E2338">
        <v>340</v>
      </c>
      <c r="F2338" t="s">
        <v>75</v>
      </c>
      <c r="G2338" t="s">
        <v>76</v>
      </c>
      <c r="H2338">
        <v>21</v>
      </c>
      <c r="I2338">
        <v>0.94802300431180508</v>
      </c>
      <c r="J2338">
        <v>0.15836772729439491</v>
      </c>
      <c r="K2338">
        <v>-3.1845050118976051E-2</v>
      </c>
      <c r="L2338">
        <v>2.2924388333402139</v>
      </c>
    </row>
    <row r="2339" spans="1:12">
      <c r="A2339" t="s">
        <v>317</v>
      </c>
      <c r="B2339" t="s">
        <v>442</v>
      </c>
      <c r="C2339">
        <v>48331</v>
      </c>
      <c r="D2339" t="s">
        <v>135</v>
      </c>
      <c r="E2339">
        <v>340</v>
      </c>
      <c r="F2339" t="s">
        <v>75</v>
      </c>
      <c r="G2339" t="s">
        <v>77</v>
      </c>
      <c r="H2339">
        <v>21</v>
      </c>
      <c r="I2339">
        <v>0.8359769053009638</v>
      </c>
      <c r="J2339">
        <v>0.14667710078413379</v>
      </c>
      <c r="K2339">
        <v>-5.5322941445729967E-2</v>
      </c>
      <c r="L2339">
        <v>1.9120315065875191</v>
      </c>
    </row>
    <row r="2340" spans="1:12">
      <c r="A2340" t="s">
        <v>317</v>
      </c>
      <c r="B2340" t="s">
        <v>442</v>
      </c>
      <c r="C2340">
        <v>48331</v>
      </c>
      <c r="D2340" t="s">
        <v>135</v>
      </c>
      <c r="E2340">
        <v>340</v>
      </c>
      <c r="F2340" t="s">
        <v>75</v>
      </c>
      <c r="G2340" t="s">
        <v>78</v>
      </c>
      <c r="H2340">
        <v>321</v>
      </c>
      <c r="I2340">
        <v>0.55046635852582315</v>
      </c>
      <c r="J2340">
        <v>2.6647639385367621E-2</v>
      </c>
      <c r="K2340">
        <v>-0.17807197018957649</v>
      </c>
      <c r="L2340">
        <v>1.7180589789559519</v>
      </c>
    </row>
    <row r="2341" spans="1:12">
      <c r="A2341" t="s">
        <v>317</v>
      </c>
      <c r="B2341" t="s">
        <v>442</v>
      </c>
      <c r="C2341">
        <v>48331</v>
      </c>
      <c r="D2341" t="s">
        <v>135</v>
      </c>
      <c r="E2341">
        <v>340</v>
      </c>
      <c r="F2341" t="s">
        <v>75</v>
      </c>
      <c r="G2341" t="s">
        <v>79</v>
      </c>
      <c r="H2341">
        <v>321</v>
      </c>
      <c r="I2341">
        <v>0.60096221200520605</v>
      </c>
      <c r="J2341">
        <v>2.572080857657023E-2</v>
      </c>
      <c r="K2341">
        <v>-1.9526777984124711E-2</v>
      </c>
      <c r="L2341">
        <v>1.940954066439077</v>
      </c>
    </row>
    <row r="2342" spans="1:12">
      <c r="A2342" t="s">
        <v>317</v>
      </c>
      <c r="B2342" t="s">
        <v>442</v>
      </c>
      <c r="C2342">
        <v>48331</v>
      </c>
      <c r="D2342" t="s">
        <v>135</v>
      </c>
      <c r="E2342">
        <v>340</v>
      </c>
      <c r="F2342" t="s">
        <v>75</v>
      </c>
      <c r="G2342" t="s">
        <v>80</v>
      </c>
      <c r="H2342">
        <v>21</v>
      </c>
      <c r="I2342">
        <v>0.53443214061031252</v>
      </c>
      <c r="J2342">
        <v>0.1012406481964041</v>
      </c>
      <c r="K2342">
        <v>-4.057804519820838E-2</v>
      </c>
      <c r="L2342">
        <v>1.309636917346475</v>
      </c>
    </row>
    <row r="2343" spans="1:12">
      <c r="A2343" t="s">
        <v>317</v>
      </c>
      <c r="B2343" t="s">
        <v>442</v>
      </c>
      <c r="C2343">
        <v>48331</v>
      </c>
      <c r="D2343" t="s">
        <v>135</v>
      </c>
      <c r="E2343">
        <v>340</v>
      </c>
      <c r="F2343" t="s">
        <v>75</v>
      </c>
      <c r="G2343" t="s">
        <v>81</v>
      </c>
      <c r="H2343">
        <v>21</v>
      </c>
      <c r="I2343">
        <v>0.41793780794298968</v>
      </c>
      <c r="J2343">
        <v>7.7339006773496019E-2</v>
      </c>
      <c r="K2343">
        <v>-2.9626460758395881E-2</v>
      </c>
      <c r="L2343">
        <v>1.0625612956853321</v>
      </c>
    </row>
    <row r="2344" spans="1:12">
      <c r="A2344" t="s">
        <v>317</v>
      </c>
      <c r="B2344" t="s">
        <v>442</v>
      </c>
      <c r="C2344">
        <v>48331</v>
      </c>
      <c r="D2344" t="s">
        <v>135</v>
      </c>
      <c r="E2344">
        <v>340</v>
      </c>
      <c r="F2344" t="s">
        <v>75</v>
      </c>
      <c r="G2344" t="s">
        <v>82</v>
      </c>
      <c r="H2344">
        <v>321</v>
      </c>
      <c r="I2344">
        <v>0.21220519989793199</v>
      </c>
      <c r="J2344">
        <v>1.20769194400257E-2</v>
      </c>
      <c r="K2344">
        <v>-7.7809692889770618E-2</v>
      </c>
      <c r="L2344">
        <v>1.004367731260523</v>
      </c>
    </row>
    <row r="2345" spans="1:12">
      <c r="A2345" t="s">
        <v>317</v>
      </c>
      <c r="B2345" t="s">
        <v>442</v>
      </c>
      <c r="C2345">
        <v>48331</v>
      </c>
      <c r="D2345" t="s">
        <v>135</v>
      </c>
      <c r="E2345">
        <v>340</v>
      </c>
      <c r="F2345" t="s">
        <v>75</v>
      </c>
      <c r="G2345" t="s">
        <v>83</v>
      </c>
      <c r="H2345">
        <v>321</v>
      </c>
      <c r="I2345">
        <v>0.36829291299224032</v>
      </c>
      <c r="J2345">
        <v>1.6198585597246979E-2</v>
      </c>
      <c r="K2345">
        <v>-1.9526777984124711E-2</v>
      </c>
      <c r="L2345">
        <v>1.2824358133224341</v>
      </c>
    </row>
    <row r="2346" spans="1:12">
      <c r="A2346" t="s">
        <v>317</v>
      </c>
      <c r="B2346" t="s">
        <v>443</v>
      </c>
      <c r="C2346">
        <v>48333</v>
      </c>
      <c r="D2346" t="s">
        <v>135</v>
      </c>
      <c r="E2346">
        <v>340</v>
      </c>
      <c r="F2346" t="s">
        <v>75</v>
      </c>
      <c r="G2346" t="s">
        <v>76</v>
      </c>
      <c r="H2346">
        <v>21</v>
      </c>
      <c r="I2346">
        <v>0.94802300431180508</v>
      </c>
      <c r="J2346">
        <v>0.15836772729439491</v>
      </c>
      <c r="K2346">
        <v>-3.1845050118976051E-2</v>
      </c>
      <c r="L2346">
        <v>2.2924388333402139</v>
      </c>
    </row>
    <row r="2347" spans="1:12">
      <c r="A2347" t="s">
        <v>317</v>
      </c>
      <c r="B2347" t="s">
        <v>443</v>
      </c>
      <c r="C2347">
        <v>48333</v>
      </c>
      <c r="D2347" t="s">
        <v>135</v>
      </c>
      <c r="E2347">
        <v>340</v>
      </c>
      <c r="F2347" t="s">
        <v>75</v>
      </c>
      <c r="G2347" t="s">
        <v>77</v>
      </c>
      <c r="H2347">
        <v>21</v>
      </c>
      <c r="I2347">
        <v>0.8359769053009638</v>
      </c>
      <c r="J2347">
        <v>0.14667710078413379</v>
      </c>
      <c r="K2347">
        <v>-5.5322941445729967E-2</v>
      </c>
      <c r="L2347">
        <v>1.9120315065875191</v>
      </c>
    </row>
    <row r="2348" spans="1:12">
      <c r="A2348" t="s">
        <v>317</v>
      </c>
      <c r="B2348" t="s">
        <v>443</v>
      </c>
      <c r="C2348">
        <v>48333</v>
      </c>
      <c r="D2348" t="s">
        <v>135</v>
      </c>
      <c r="E2348">
        <v>340</v>
      </c>
      <c r="F2348" t="s">
        <v>75</v>
      </c>
      <c r="G2348" t="s">
        <v>78</v>
      </c>
      <c r="H2348">
        <v>73</v>
      </c>
      <c r="I2348">
        <v>0.21435146829421009</v>
      </c>
      <c r="J2348">
        <v>4.6945352426723097E-2</v>
      </c>
      <c r="K2348">
        <v>-0.17509642863825309</v>
      </c>
      <c r="L2348">
        <v>1.3249632268720579</v>
      </c>
    </row>
    <row r="2349" spans="1:12">
      <c r="A2349" t="s">
        <v>317</v>
      </c>
      <c r="B2349" t="s">
        <v>443</v>
      </c>
      <c r="C2349">
        <v>48333</v>
      </c>
      <c r="D2349" t="s">
        <v>135</v>
      </c>
      <c r="E2349">
        <v>340</v>
      </c>
      <c r="F2349" t="s">
        <v>75</v>
      </c>
      <c r="G2349" t="s">
        <v>79</v>
      </c>
      <c r="H2349">
        <v>73</v>
      </c>
      <c r="I2349">
        <v>0.30165223308892031</v>
      </c>
      <c r="J2349">
        <v>4.2672149524136643E-2</v>
      </c>
      <c r="K2349">
        <v>-2.252864148413488E-2</v>
      </c>
      <c r="L2349">
        <v>1.322899562625778</v>
      </c>
    </row>
    <row r="2350" spans="1:12">
      <c r="A2350" t="s">
        <v>317</v>
      </c>
      <c r="B2350" t="s">
        <v>443</v>
      </c>
      <c r="C2350">
        <v>48333</v>
      </c>
      <c r="D2350" t="s">
        <v>135</v>
      </c>
      <c r="E2350">
        <v>340</v>
      </c>
      <c r="F2350" t="s">
        <v>75</v>
      </c>
      <c r="G2350" t="s">
        <v>80</v>
      </c>
      <c r="H2350">
        <v>21</v>
      </c>
      <c r="I2350">
        <v>0.53443214061031252</v>
      </c>
      <c r="J2350">
        <v>0.1012406481964041</v>
      </c>
      <c r="K2350">
        <v>-4.057804519820838E-2</v>
      </c>
      <c r="L2350">
        <v>1.309636917346475</v>
      </c>
    </row>
    <row r="2351" spans="1:12">
      <c r="A2351" t="s">
        <v>317</v>
      </c>
      <c r="B2351" t="s">
        <v>443</v>
      </c>
      <c r="C2351">
        <v>48333</v>
      </c>
      <c r="D2351" t="s">
        <v>135</v>
      </c>
      <c r="E2351">
        <v>340</v>
      </c>
      <c r="F2351" t="s">
        <v>75</v>
      </c>
      <c r="G2351" t="s">
        <v>81</v>
      </c>
      <c r="H2351">
        <v>21</v>
      </c>
      <c r="I2351">
        <v>0.41793780794298968</v>
      </c>
      <c r="J2351">
        <v>7.7339006773496019E-2</v>
      </c>
      <c r="K2351">
        <v>-2.9626460758395881E-2</v>
      </c>
      <c r="L2351">
        <v>1.0625612956853321</v>
      </c>
    </row>
    <row r="2352" spans="1:12">
      <c r="A2352" t="s">
        <v>317</v>
      </c>
      <c r="B2352" t="s">
        <v>443</v>
      </c>
      <c r="C2352">
        <v>48333</v>
      </c>
      <c r="D2352" t="s">
        <v>135</v>
      </c>
      <c r="E2352">
        <v>340</v>
      </c>
      <c r="F2352" t="s">
        <v>75</v>
      </c>
      <c r="G2352" t="s">
        <v>82</v>
      </c>
      <c r="H2352">
        <v>73</v>
      </c>
      <c r="I2352">
        <v>9.0243046843350758E-2</v>
      </c>
      <c r="J2352">
        <v>2.3822899930995359E-2</v>
      </c>
      <c r="K2352">
        <v>-7.3061392290433319E-2</v>
      </c>
      <c r="L2352">
        <v>0.93117422094947044</v>
      </c>
    </row>
    <row r="2353" spans="1:12">
      <c r="A2353" t="s">
        <v>317</v>
      </c>
      <c r="B2353" t="s">
        <v>443</v>
      </c>
      <c r="C2353">
        <v>48333</v>
      </c>
      <c r="D2353" t="s">
        <v>135</v>
      </c>
      <c r="E2353">
        <v>340</v>
      </c>
      <c r="F2353" t="s">
        <v>75</v>
      </c>
      <c r="G2353" t="s">
        <v>83</v>
      </c>
      <c r="H2353">
        <v>73</v>
      </c>
      <c r="I2353">
        <v>0.19154101367430709</v>
      </c>
      <c r="J2353">
        <v>3.1068339924675718E-2</v>
      </c>
      <c r="K2353">
        <v>-2.252864148413488E-2</v>
      </c>
      <c r="L2353">
        <v>1.1060611481066449</v>
      </c>
    </row>
    <row r="2354" spans="1:12">
      <c r="A2354" t="s">
        <v>317</v>
      </c>
      <c r="B2354" t="s">
        <v>286</v>
      </c>
      <c r="C2354">
        <v>48335</v>
      </c>
      <c r="D2354" t="s">
        <v>135</v>
      </c>
      <c r="E2354">
        <v>340</v>
      </c>
      <c r="F2354" t="s">
        <v>75</v>
      </c>
      <c r="G2354" t="s">
        <v>76</v>
      </c>
      <c r="H2354">
        <v>109</v>
      </c>
      <c r="I2354">
        <v>0.68017305855434351</v>
      </c>
      <c r="J2354">
        <v>4.186997447758297E-2</v>
      </c>
      <c r="K2354">
        <v>-5.4778050759931099E-2</v>
      </c>
      <c r="L2354">
        <v>1.747805941921162</v>
      </c>
    </row>
    <row r="2355" spans="1:12">
      <c r="A2355" t="s">
        <v>317</v>
      </c>
      <c r="B2355" t="s">
        <v>286</v>
      </c>
      <c r="C2355">
        <v>48335</v>
      </c>
      <c r="D2355" t="s">
        <v>135</v>
      </c>
      <c r="E2355">
        <v>340</v>
      </c>
      <c r="F2355" t="s">
        <v>75</v>
      </c>
      <c r="G2355" t="s">
        <v>77</v>
      </c>
      <c r="H2355">
        <v>109</v>
      </c>
      <c r="I2355">
        <v>0.61474094061801765</v>
      </c>
      <c r="J2355">
        <v>3.475715239711185E-2</v>
      </c>
      <c r="K2355">
        <v>-0.1591317821196144</v>
      </c>
      <c r="L2355">
        <v>1.363077476333431</v>
      </c>
    </row>
    <row r="2356" spans="1:12">
      <c r="A2356" t="s">
        <v>317</v>
      </c>
      <c r="B2356" t="s">
        <v>286</v>
      </c>
      <c r="C2356">
        <v>48335</v>
      </c>
      <c r="D2356" t="s">
        <v>135</v>
      </c>
      <c r="E2356">
        <v>340</v>
      </c>
      <c r="F2356" t="s">
        <v>75</v>
      </c>
      <c r="G2356" t="s">
        <v>78</v>
      </c>
      <c r="H2356">
        <v>185</v>
      </c>
      <c r="I2356">
        <v>0.2305984939235215</v>
      </c>
      <c r="J2356">
        <v>2.1160271141055759E-2</v>
      </c>
      <c r="K2356">
        <v>-0.13451939070824809</v>
      </c>
      <c r="L2356">
        <v>0.90731427768554318</v>
      </c>
    </row>
    <row r="2357" spans="1:12">
      <c r="A2357" t="s">
        <v>317</v>
      </c>
      <c r="B2357" t="s">
        <v>286</v>
      </c>
      <c r="C2357">
        <v>48335</v>
      </c>
      <c r="D2357" t="s">
        <v>135</v>
      </c>
      <c r="E2357">
        <v>340</v>
      </c>
      <c r="F2357" t="s">
        <v>75</v>
      </c>
      <c r="G2357" t="s">
        <v>79</v>
      </c>
      <c r="H2357">
        <v>185</v>
      </c>
      <c r="I2357">
        <v>0.13404867208683999</v>
      </c>
      <c r="J2357">
        <v>1.0662750040411249E-2</v>
      </c>
      <c r="K2357">
        <v>-5.7302669641849387E-2</v>
      </c>
      <c r="L2357">
        <v>0.56105632483756385</v>
      </c>
    </row>
    <row r="2358" spans="1:12">
      <c r="A2358" t="s">
        <v>317</v>
      </c>
      <c r="B2358" t="s">
        <v>286</v>
      </c>
      <c r="C2358">
        <v>48335</v>
      </c>
      <c r="D2358" t="s">
        <v>135</v>
      </c>
      <c r="E2358">
        <v>340</v>
      </c>
      <c r="F2358" t="s">
        <v>75</v>
      </c>
      <c r="G2358" t="s">
        <v>80</v>
      </c>
      <c r="H2358">
        <v>109</v>
      </c>
      <c r="I2358">
        <v>3.7164607323378188E-2</v>
      </c>
      <c r="J2358">
        <v>3.7760620908095172E-3</v>
      </c>
      <c r="K2358">
        <v>-5.4778050759931099E-2</v>
      </c>
      <c r="L2358">
        <v>0.19815860550086489</v>
      </c>
    </row>
    <row r="2359" spans="1:12">
      <c r="A2359" t="s">
        <v>317</v>
      </c>
      <c r="B2359" t="s">
        <v>286</v>
      </c>
      <c r="C2359">
        <v>48335</v>
      </c>
      <c r="D2359" t="s">
        <v>135</v>
      </c>
      <c r="E2359">
        <v>340</v>
      </c>
      <c r="F2359" t="s">
        <v>75</v>
      </c>
      <c r="G2359" t="s">
        <v>81</v>
      </c>
      <c r="H2359">
        <v>109</v>
      </c>
      <c r="I2359">
        <v>1.0212300295793319E-2</v>
      </c>
      <c r="J2359">
        <v>5.1059306199511259E-3</v>
      </c>
      <c r="K2359">
        <v>-5.7852841293016377E-2</v>
      </c>
      <c r="L2359">
        <v>0.18439375807437591</v>
      </c>
    </row>
    <row r="2360" spans="1:12">
      <c r="A2360" t="s">
        <v>317</v>
      </c>
      <c r="B2360" t="s">
        <v>286</v>
      </c>
      <c r="C2360">
        <v>48335</v>
      </c>
      <c r="D2360" t="s">
        <v>135</v>
      </c>
      <c r="E2360">
        <v>340</v>
      </c>
      <c r="F2360" t="s">
        <v>75</v>
      </c>
      <c r="G2360" t="s">
        <v>82</v>
      </c>
      <c r="H2360">
        <v>185</v>
      </c>
      <c r="I2360">
        <v>5.7525967681972157E-2</v>
      </c>
      <c r="J2360">
        <v>7.192267760225619E-3</v>
      </c>
      <c r="K2360">
        <v>-8.3013447763855802E-2</v>
      </c>
      <c r="L2360">
        <v>0.38332626893600608</v>
      </c>
    </row>
    <row r="2361" spans="1:12">
      <c r="A2361" t="s">
        <v>317</v>
      </c>
      <c r="B2361" t="s">
        <v>286</v>
      </c>
      <c r="C2361">
        <v>48335</v>
      </c>
      <c r="D2361" t="s">
        <v>135</v>
      </c>
      <c r="E2361">
        <v>340</v>
      </c>
      <c r="F2361" t="s">
        <v>75</v>
      </c>
      <c r="G2361" t="s">
        <v>83</v>
      </c>
      <c r="H2361">
        <v>185</v>
      </c>
      <c r="I2361">
        <v>0.1082777740907179</v>
      </c>
      <c r="J2361">
        <v>9.1963558503542642E-3</v>
      </c>
      <c r="K2361">
        <v>-4.1181914087591927E-2</v>
      </c>
      <c r="L2361">
        <v>0.46070933615846421</v>
      </c>
    </row>
    <row r="2362" spans="1:12">
      <c r="A2362" t="s">
        <v>317</v>
      </c>
      <c r="B2362" t="s">
        <v>444</v>
      </c>
      <c r="C2362">
        <v>48337</v>
      </c>
      <c r="D2362" t="s">
        <v>135</v>
      </c>
      <c r="E2362">
        <v>340</v>
      </c>
      <c r="F2362" t="s">
        <v>75</v>
      </c>
      <c r="G2362" t="s">
        <v>76</v>
      </c>
      <c r="H2362">
        <v>21</v>
      </c>
      <c r="I2362">
        <v>0.94802300431180508</v>
      </c>
      <c r="J2362">
        <v>0.15836772729439491</v>
      </c>
      <c r="K2362">
        <v>-3.1845050118976051E-2</v>
      </c>
      <c r="L2362">
        <v>2.2924388333402139</v>
      </c>
    </row>
    <row r="2363" spans="1:12">
      <c r="A2363" t="s">
        <v>317</v>
      </c>
      <c r="B2363" t="s">
        <v>444</v>
      </c>
      <c r="C2363">
        <v>48337</v>
      </c>
      <c r="D2363" t="s">
        <v>135</v>
      </c>
      <c r="E2363">
        <v>340</v>
      </c>
      <c r="F2363" t="s">
        <v>75</v>
      </c>
      <c r="G2363" t="s">
        <v>77</v>
      </c>
      <c r="H2363">
        <v>21</v>
      </c>
      <c r="I2363">
        <v>0.8359769053009638</v>
      </c>
      <c r="J2363">
        <v>0.14667710078413379</v>
      </c>
      <c r="K2363">
        <v>-5.5322941445729967E-2</v>
      </c>
      <c r="L2363">
        <v>1.9120315065875191</v>
      </c>
    </row>
    <row r="2364" spans="1:12">
      <c r="A2364" t="s">
        <v>317</v>
      </c>
      <c r="B2364" t="s">
        <v>444</v>
      </c>
      <c r="C2364">
        <v>48337</v>
      </c>
      <c r="D2364" t="s">
        <v>135</v>
      </c>
      <c r="E2364">
        <v>340</v>
      </c>
      <c r="F2364" t="s">
        <v>75</v>
      </c>
      <c r="G2364" t="s">
        <v>78</v>
      </c>
      <c r="H2364">
        <v>46</v>
      </c>
      <c r="I2364">
        <v>0.17466897607943521</v>
      </c>
      <c r="J2364">
        <v>4.1906870785378927E-2</v>
      </c>
      <c r="K2364">
        <v>-0.1745060707976554</v>
      </c>
      <c r="L2364">
        <v>1.1895857884772081</v>
      </c>
    </row>
    <row r="2365" spans="1:12">
      <c r="A2365" t="s">
        <v>317</v>
      </c>
      <c r="B2365" t="s">
        <v>444</v>
      </c>
      <c r="C2365">
        <v>48337</v>
      </c>
      <c r="D2365" t="s">
        <v>135</v>
      </c>
      <c r="E2365">
        <v>340</v>
      </c>
      <c r="F2365" t="s">
        <v>75</v>
      </c>
      <c r="G2365" t="s">
        <v>79</v>
      </c>
      <c r="H2365">
        <v>46</v>
      </c>
      <c r="I2365">
        <v>0.15653883094197521</v>
      </c>
      <c r="J2365">
        <v>3.2321808644284418E-2</v>
      </c>
      <c r="K2365">
        <v>-2.4732166588428809E-2</v>
      </c>
      <c r="L2365">
        <v>0.92012214544345083</v>
      </c>
    </row>
    <row r="2366" spans="1:12">
      <c r="A2366" t="s">
        <v>317</v>
      </c>
      <c r="B2366" t="s">
        <v>444</v>
      </c>
      <c r="C2366">
        <v>48337</v>
      </c>
      <c r="D2366" t="s">
        <v>135</v>
      </c>
      <c r="E2366">
        <v>340</v>
      </c>
      <c r="F2366" t="s">
        <v>75</v>
      </c>
      <c r="G2366" t="s">
        <v>80</v>
      </c>
      <c r="H2366">
        <v>21</v>
      </c>
      <c r="I2366">
        <v>0.53443214061031252</v>
      </c>
      <c r="J2366">
        <v>0.1012406481964041</v>
      </c>
      <c r="K2366">
        <v>-4.057804519820838E-2</v>
      </c>
      <c r="L2366">
        <v>1.309636917346475</v>
      </c>
    </row>
    <row r="2367" spans="1:12">
      <c r="A2367" t="s">
        <v>317</v>
      </c>
      <c r="B2367" t="s">
        <v>444</v>
      </c>
      <c r="C2367">
        <v>48337</v>
      </c>
      <c r="D2367" t="s">
        <v>135</v>
      </c>
      <c r="E2367">
        <v>340</v>
      </c>
      <c r="F2367" t="s">
        <v>75</v>
      </c>
      <c r="G2367" t="s">
        <v>81</v>
      </c>
      <c r="H2367">
        <v>21</v>
      </c>
      <c r="I2367">
        <v>0.41793780794298968</v>
      </c>
      <c r="J2367">
        <v>7.7339006773496019E-2</v>
      </c>
      <c r="K2367">
        <v>-2.9626460758395881E-2</v>
      </c>
      <c r="L2367">
        <v>1.0625612956853321</v>
      </c>
    </row>
    <row r="2368" spans="1:12">
      <c r="A2368" t="s">
        <v>317</v>
      </c>
      <c r="B2368" t="s">
        <v>444</v>
      </c>
      <c r="C2368">
        <v>48337</v>
      </c>
      <c r="D2368" t="s">
        <v>135</v>
      </c>
      <c r="E2368">
        <v>340</v>
      </c>
      <c r="F2368" t="s">
        <v>75</v>
      </c>
      <c r="G2368" t="s">
        <v>82</v>
      </c>
      <c r="H2368">
        <v>46</v>
      </c>
      <c r="I2368">
        <v>8.7733162047061358E-2</v>
      </c>
      <c r="J2368">
        <v>2.3484997099803111E-2</v>
      </c>
      <c r="K2368">
        <v>-7.574239380034746E-2</v>
      </c>
      <c r="L2368">
        <v>0.63740404224125591</v>
      </c>
    </row>
    <row r="2369" spans="1:12">
      <c r="A2369" t="s">
        <v>317</v>
      </c>
      <c r="B2369" t="s">
        <v>444</v>
      </c>
      <c r="C2369">
        <v>48337</v>
      </c>
      <c r="D2369" t="s">
        <v>135</v>
      </c>
      <c r="E2369">
        <v>340</v>
      </c>
      <c r="F2369" t="s">
        <v>75</v>
      </c>
      <c r="G2369" t="s">
        <v>83</v>
      </c>
      <c r="H2369">
        <v>46</v>
      </c>
      <c r="I2369">
        <v>0.1187948646144896</v>
      </c>
      <c r="J2369">
        <v>2.7705872937040112E-2</v>
      </c>
      <c r="K2369">
        <v>-1.763005217150089E-2</v>
      </c>
      <c r="L2369">
        <v>0.81810803382610298</v>
      </c>
    </row>
    <row r="2370" spans="1:12">
      <c r="A2370" t="s">
        <v>317</v>
      </c>
      <c r="B2370" t="s">
        <v>257</v>
      </c>
      <c r="C2370">
        <v>48339</v>
      </c>
      <c r="D2370" t="s">
        <v>135</v>
      </c>
      <c r="E2370">
        <v>340</v>
      </c>
      <c r="F2370" t="s">
        <v>75</v>
      </c>
      <c r="G2370" t="s">
        <v>76</v>
      </c>
      <c r="H2370">
        <v>385</v>
      </c>
      <c r="I2370">
        <v>0.91001391946697396</v>
      </c>
      <c r="J2370">
        <v>2.6472917666060799E-2</v>
      </c>
      <c r="K2370">
        <v>-3.0638636008281771E-2</v>
      </c>
      <c r="L2370">
        <v>2.087745747220874</v>
      </c>
    </row>
    <row r="2371" spans="1:12">
      <c r="A2371" t="s">
        <v>317</v>
      </c>
      <c r="B2371" t="s">
        <v>257</v>
      </c>
      <c r="C2371">
        <v>48339</v>
      </c>
      <c r="D2371" t="s">
        <v>135</v>
      </c>
      <c r="E2371">
        <v>340</v>
      </c>
      <c r="F2371" t="s">
        <v>75</v>
      </c>
      <c r="G2371" t="s">
        <v>77</v>
      </c>
      <c r="H2371">
        <v>385</v>
      </c>
      <c r="I2371">
        <v>0.94631599599383132</v>
      </c>
      <c r="J2371">
        <v>1.524687456088834E-2</v>
      </c>
      <c r="K2371">
        <v>2.8825912307132839E-3</v>
      </c>
      <c r="L2371">
        <v>1.698715518721547</v>
      </c>
    </row>
    <row r="2372" spans="1:12">
      <c r="A2372" t="s">
        <v>317</v>
      </c>
      <c r="B2372" t="s">
        <v>257</v>
      </c>
      <c r="C2372">
        <v>48339</v>
      </c>
      <c r="D2372" t="s">
        <v>135</v>
      </c>
      <c r="E2372">
        <v>340</v>
      </c>
      <c r="F2372" t="s">
        <v>75</v>
      </c>
      <c r="G2372" t="s">
        <v>78</v>
      </c>
      <c r="H2372">
        <v>613</v>
      </c>
      <c r="I2372">
        <v>0.72984543187217421</v>
      </c>
      <c r="J2372">
        <v>1.336315119516474E-2</v>
      </c>
      <c r="K2372">
        <v>-0.11514536438751399</v>
      </c>
      <c r="L2372">
        <v>1.977532716254599</v>
      </c>
    </row>
    <row r="2373" spans="1:12">
      <c r="A2373" t="s">
        <v>317</v>
      </c>
      <c r="B2373" t="s">
        <v>257</v>
      </c>
      <c r="C2373">
        <v>48339</v>
      </c>
      <c r="D2373" t="s">
        <v>135</v>
      </c>
      <c r="E2373">
        <v>340</v>
      </c>
      <c r="F2373" t="s">
        <v>75</v>
      </c>
      <c r="G2373" t="s">
        <v>79</v>
      </c>
      <c r="H2373">
        <v>615</v>
      </c>
      <c r="I2373">
        <v>0.75965927340890593</v>
      </c>
      <c r="J2373">
        <v>1.9503353812222339E-2</v>
      </c>
      <c r="K2373">
        <v>-4.2538851409136609E-2</v>
      </c>
      <c r="L2373">
        <v>2.6598036713554079</v>
      </c>
    </row>
    <row r="2374" spans="1:12">
      <c r="A2374" t="s">
        <v>317</v>
      </c>
      <c r="B2374" t="s">
        <v>257</v>
      </c>
      <c r="C2374">
        <v>48339</v>
      </c>
      <c r="D2374" t="s">
        <v>135</v>
      </c>
      <c r="E2374">
        <v>340</v>
      </c>
      <c r="F2374" t="s">
        <v>75</v>
      </c>
      <c r="G2374" t="s">
        <v>80</v>
      </c>
      <c r="H2374">
        <v>385</v>
      </c>
      <c r="I2374">
        <v>0.4133720514728913</v>
      </c>
      <c r="J2374">
        <v>1.7253106778067299E-2</v>
      </c>
      <c r="K2374">
        <v>-4.2665271630145447E-2</v>
      </c>
      <c r="L2374">
        <v>1.39429762092215</v>
      </c>
    </row>
    <row r="2375" spans="1:12">
      <c r="A2375" t="s">
        <v>317</v>
      </c>
      <c r="B2375" t="s">
        <v>257</v>
      </c>
      <c r="C2375">
        <v>48339</v>
      </c>
      <c r="D2375" t="s">
        <v>135</v>
      </c>
      <c r="E2375">
        <v>340</v>
      </c>
      <c r="F2375" t="s">
        <v>75</v>
      </c>
      <c r="G2375" t="s">
        <v>81</v>
      </c>
      <c r="H2375">
        <v>385</v>
      </c>
      <c r="I2375">
        <v>0.37238257247131801</v>
      </c>
      <c r="J2375">
        <v>1.0835304703549519E-2</v>
      </c>
      <c r="K2375">
        <v>2.8825912307132839E-3</v>
      </c>
      <c r="L2375">
        <v>1.0199343617707239</v>
      </c>
    </row>
    <row r="2376" spans="1:12">
      <c r="A2376" t="s">
        <v>317</v>
      </c>
      <c r="B2376" t="s">
        <v>257</v>
      </c>
      <c r="C2376">
        <v>48339</v>
      </c>
      <c r="D2376" t="s">
        <v>135</v>
      </c>
      <c r="E2376">
        <v>340</v>
      </c>
      <c r="F2376" t="s">
        <v>75</v>
      </c>
      <c r="G2376" t="s">
        <v>82</v>
      </c>
      <c r="H2376">
        <v>613</v>
      </c>
      <c r="I2376">
        <v>0.36078593286063387</v>
      </c>
      <c r="J2376">
        <v>9.3951014914537122E-3</v>
      </c>
      <c r="K2376">
        <v>-5.5210562053024902E-2</v>
      </c>
      <c r="L2376">
        <v>1.4819196336965761</v>
      </c>
    </row>
    <row r="2377" spans="1:12">
      <c r="A2377" t="s">
        <v>317</v>
      </c>
      <c r="B2377" t="s">
        <v>257</v>
      </c>
      <c r="C2377">
        <v>48339</v>
      </c>
      <c r="D2377" t="s">
        <v>135</v>
      </c>
      <c r="E2377">
        <v>340</v>
      </c>
      <c r="F2377" t="s">
        <v>75</v>
      </c>
      <c r="G2377" t="s">
        <v>83</v>
      </c>
      <c r="H2377">
        <v>615</v>
      </c>
      <c r="I2377">
        <v>0.41519273917216548</v>
      </c>
      <c r="J2377">
        <v>1.230087848609515E-2</v>
      </c>
      <c r="K2377">
        <v>-4.2538851409136609E-2</v>
      </c>
      <c r="L2377">
        <v>1.925232112039841</v>
      </c>
    </row>
    <row r="2378" spans="1:12">
      <c r="A2378" t="s">
        <v>317</v>
      </c>
      <c r="B2378" t="s">
        <v>287</v>
      </c>
      <c r="C2378">
        <v>48341</v>
      </c>
      <c r="D2378" t="s">
        <v>135</v>
      </c>
      <c r="E2378">
        <v>340</v>
      </c>
      <c r="F2378" t="s">
        <v>75</v>
      </c>
      <c r="G2378" t="s">
        <v>76</v>
      </c>
      <c r="H2378">
        <v>89</v>
      </c>
      <c r="I2378">
        <v>0.4340463973575836</v>
      </c>
      <c r="J2378">
        <v>3.4174152547880948E-2</v>
      </c>
      <c r="K2378">
        <v>-1.605930108841834E-2</v>
      </c>
      <c r="L2378">
        <v>1.0824199793927769</v>
      </c>
    </row>
    <row r="2379" spans="1:12">
      <c r="A2379" t="s">
        <v>317</v>
      </c>
      <c r="B2379" t="s">
        <v>287</v>
      </c>
      <c r="C2379">
        <v>48341</v>
      </c>
      <c r="D2379" t="s">
        <v>135</v>
      </c>
      <c r="E2379">
        <v>340</v>
      </c>
      <c r="F2379" t="s">
        <v>75</v>
      </c>
      <c r="G2379" t="s">
        <v>77</v>
      </c>
      <c r="H2379">
        <v>89</v>
      </c>
      <c r="I2379">
        <v>0.34247343861160251</v>
      </c>
      <c r="J2379">
        <v>3.5315950087406643E-2</v>
      </c>
      <c r="K2379">
        <v>-0.26764391838176887</v>
      </c>
      <c r="L2379">
        <v>0.9671612799187882</v>
      </c>
    </row>
    <row r="2380" spans="1:12">
      <c r="A2380" t="s">
        <v>317</v>
      </c>
      <c r="B2380" t="s">
        <v>287</v>
      </c>
      <c r="C2380">
        <v>48341</v>
      </c>
      <c r="D2380" t="s">
        <v>135</v>
      </c>
      <c r="E2380">
        <v>340</v>
      </c>
      <c r="F2380" t="s">
        <v>75</v>
      </c>
      <c r="G2380" t="s">
        <v>78</v>
      </c>
      <c r="H2380">
        <v>138</v>
      </c>
      <c r="I2380">
        <v>0.18412275816245349</v>
      </c>
      <c r="J2380">
        <v>9.5456742501659631E-3</v>
      </c>
      <c r="K2380">
        <v>-2.5604550676832639E-2</v>
      </c>
      <c r="L2380">
        <v>0.53253223893368795</v>
      </c>
    </row>
    <row r="2381" spans="1:12">
      <c r="A2381" t="s">
        <v>317</v>
      </c>
      <c r="B2381" t="s">
        <v>287</v>
      </c>
      <c r="C2381">
        <v>48341</v>
      </c>
      <c r="D2381" t="s">
        <v>135</v>
      </c>
      <c r="E2381">
        <v>340</v>
      </c>
      <c r="F2381" t="s">
        <v>75</v>
      </c>
      <c r="G2381" t="s">
        <v>79</v>
      </c>
      <c r="H2381">
        <v>138</v>
      </c>
      <c r="I2381">
        <v>1.237560632496849E-2</v>
      </c>
      <c r="J2381">
        <v>6.7004335470216246E-3</v>
      </c>
      <c r="K2381">
        <v>-0.19321504981362031</v>
      </c>
      <c r="L2381">
        <v>0.38680816201793528</v>
      </c>
    </row>
    <row r="2382" spans="1:12">
      <c r="A2382" t="s">
        <v>317</v>
      </c>
      <c r="B2382" t="s">
        <v>287</v>
      </c>
      <c r="C2382">
        <v>48341</v>
      </c>
      <c r="D2382" t="s">
        <v>135</v>
      </c>
      <c r="E2382">
        <v>340</v>
      </c>
      <c r="F2382" t="s">
        <v>75</v>
      </c>
      <c r="G2382" t="s">
        <v>80</v>
      </c>
      <c r="H2382">
        <v>89</v>
      </c>
      <c r="I2382">
        <v>7.8924850014084835E-2</v>
      </c>
      <c r="J2382">
        <v>1.0082658397498419E-2</v>
      </c>
      <c r="K2382">
        <v>-2.211098407153703E-2</v>
      </c>
      <c r="L2382">
        <v>0.35001725161379438</v>
      </c>
    </row>
    <row r="2383" spans="1:12">
      <c r="A2383" t="s">
        <v>317</v>
      </c>
      <c r="B2383" t="s">
        <v>287</v>
      </c>
      <c r="C2383">
        <v>48341</v>
      </c>
      <c r="D2383" t="s">
        <v>135</v>
      </c>
      <c r="E2383">
        <v>340</v>
      </c>
      <c r="F2383" t="s">
        <v>75</v>
      </c>
      <c r="G2383" t="s">
        <v>81</v>
      </c>
      <c r="H2383">
        <v>89</v>
      </c>
      <c r="I2383">
        <v>3.4349954519974607E-2</v>
      </c>
      <c r="J2383">
        <v>8.2373830092412007E-3</v>
      </c>
      <c r="K2383">
        <v>-0.20388551559696089</v>
      </c>
      <c r="L2383">
        <v>0.22798654073164029</v>
      </c>
    </row>
    <row r="2384" spans="1:12">
      <c r="A2384" t="s">
        <v>317</v>
      </c>
      <c r="B2384" t="s">
        <v>287</v>
      </c>
      <c r="C2384">
        <v>48341</v>
      </c>
      <c r="D2384" t="s">
        <v>135</v>
      </c>
      <c r="E2384">
        <v>340</v>
      </c>
      <c r="F2384" t="s">
        <v>75</v>
      </c>
      <c r="G2384" t="s">
        <v>82</v>
      </c>
      <c r="H2384">
        <v>138</v>
      </c>
      <c r="I2384">
        <v>0.1240397362979995</v>
      </c>
      <c r="J2384">
        <v>7.0955508807063316E-3</v>
      </c>
      <c r="K2384">
        <v>-5.961868830411534E-2</v>
      </c>
      <c r="L2384">
        <v>0.46927287629431852</v>
      </c>
    </row>
    <row r="2385" spans="1:12">
      <c r="A2385" t="s">
        <v>317</v>
      </c>
      <c r="B2385" t="s">
        <v>287</v>
      </c>
      <c r="C2385">
        <v>48341</v>
      </c>
      <c r="D2385" t="s">
        <v>135</v>
      </c>
      <c r="E2385">
        <v>340</v>
      </c>
      <c r="F2385" t="s">
        <v>75</v>
      </c>
      <c r="G2385" t="s">
        <v>83</v>
      </c>
      <c r="H2385">
        <v>138</v>
      </c>
      <c r="I2385">
        <v>2.9965078485257309E-2</v>
      </c>
      <c r="J2385">
        <v>6.0971373645057943E-3</v>
      </c>
      <c r="K2385">
        <v>-0.13401618344631119</v>
      </c>
      <c r="L2385">
        <v>0.38680816201793528</v>
      </c>
    </row>
    <row r="2386" spans="1:12">
      <c r="A2386" t="s">
        <v>317</v>
      </c>
      <c r="B2386" t="s">
        <v>291</v>
      </c>
      <c r="C2386">
        <v>48343</v>
      </c>
      <c r="D2386" t="s">
        <v>135</v>
      </c>
      <c r="E2386">
        <v>340</v>
      </c>
      <c r="F2386" t="s">
        <v>75</v>
      </c>
      <c r="G2386" t="s">
        <v>76</v>
      </c>
      <c r="H2386">
        <v>385</v>
      </c>
      <c r="I2386">
        <v>0.91001391946697396</v>
      </c>
      <c r="J2386">
        <v>2.6472917666060799E-2</v>
      </c>
      <c r="K2386">
        <v>-3.0638636008281771E-2</v>
      </c>
      <c r="L2386">
        <v>2.087745747220874</v>
      </c>
    </row>
    <row r="2387" spans="1:12">
      <c r="A2387" t="s">
        <v>317</v>
      </c>
      <c r="B2387" t="s">
        <v>291</v>
      </c>
      <c r="C2387">
        <v>48343</v>
      </c>
      <c r="D2387" t="s">
        <v>135</v>
      </c>
      <c r="E2387">
        <v>340</v>
      </c>
      <c r="F2387" t="s">
        <v>75</v>
      </c>
      <c r="G2387" t="s">
        <v>77</v>
      </c>
      <c r="H2387">
        <v>385</v>
      </c>
      <c r="I2387">
        <v>0.94631599599383132</v>
      </c>
      <c r="J2387">
        <v>1.524687456088834E-2</v>
      </c>
      <c r="K2387">
        <v>2.8825912307132839E-3</v>
      </c>
      <c r="L2387">
        <v>1.698715518721547</v>
      </c>
    </row>
    <row r="2388" spans="1:12">
      <c r="A2388" t="s">
        <v>317</v>
      </c>
      <c r="B2388" t="s">
        <v>291</v>
      </c>
      <c r="C2388">
        <v>48343</v>
      </c>
      <c r="D2388" t="s">
        <v>135</v>
      </c>
      <c r="E2388">
        <v>340</v>
      </c>
      <c r="F2388" t="s">
        <v>75</v>
      </c>
      <c r="G2388" t="s">
        <v>78</v>
      </c>
      <c r="H2388">
        <v>613</v>
      </c>
      <c r="I2388">
        <v>0.72984543187217421</v>
      </c>
      <c r="J2388">
        <v>1.336315119516474E-2</v>
      </c>
      <c r="K2388">
        <v>-0.11514536438751399</v>
      </c>
      <c r="L2388">
        <v>1.977532716254599</v>
      </c>
    </row>
    <row r="2389" spans="1:12">
      <c r="A2389" t="s">
        <v>317</v>
      </c>
      <c r="B2389" t="s">
        <v>291</v>
      </c>
      <c r="C2389">
        <v>48343</v>
      </c>
      <c r="D2389" t="s">
        <v>135</v>
      </c>
      <c r="E2389">
        <v>340</v>
      </c>
      <c r="F2389" t="s">
        <v>75</v>
      </c>
      <c r="G2389" t="s">
        <v>79</v>
      </c>
      <c r="H2389">
        <v>615</v>
      </c>
      <c r="I2389">
        <v>0.75965927340890593</v>
      </c>
      <c r="J2389">
        <v>1.9503353812222339E-2</v>
      </c>
      <c r="K2389">
        <v>-4.2538851409136609E-2</v>
      </c>
      <c r="L2389">
        <v>2.6598036713554079</v>
      </c>
    </row>
    <row r="2390" spans="1:12">
      <c r="A2390" t="s">
        <v>317</v>
      </c>
      <c r="B2390" t="s">
        <v>291</v>
      </c>
      <c r="C2390">
        <v>48343</v>
      </c>
      <c r="D2390" t="s">
        <v>135</v>
      </c>
      <c r="E2390">
        <v>340</v>
      </c>
      <c r="F2390" t="s">
        <v>75</v>
      </c>
      <c r="G2390" t="s">
        <v>80</v>
      </c>
      <c r="H2390">
        <v>385</v>
      </c>
      <c r="I2390">
        <v>0.4133720514728913</v>
      </c>
      <c r="J2390">
        <v>1.7253106778067299E-2</v>
      </c>
      <c r="K2390">
        <v>-4.2665271630145447E-2</v>
      </c>
      <c r="L2390">
        <v>1.39429762092215</v>
      </c>
    </row>
    <row r="2391" spans="1:12">
      <c r="A2391" t="s">
        <v>317</v>
      </c>
      <c r="B2391" t="s">
        <v>291</v>
      </c>
      <c r="C2391">
        <v>48343</v>
      </c>
      <c r="D2391" t="s">
        <v>135</v>
      </c>
      <c r="E2391">
        <v>340</v>
      </c>
      <c r="F2391" t="s">
        <v>75</v>
      </c>
      <c r="G2391" t="s">
        <v>81</v>
      </c>
      <c r="H2391">
        <v>385</v>
      </c>
      <c r="I2391">
        <v>0.37238257247131801</v>
      </c>
      <c r="J2391">
        <v>1.0835304703549519E-2</v>
      </c>
      <c r="K2391">
        <v>2.8825912307132839E-3</v>
      </c>
      <c r="L2391">
        <v>1.0199343617707239</v>
      </c>
    </row>
    <row r="2392" spans="1:12">
      <c r="A2392" t="s">
        <v>317</v>
      </c>
      <c r="B2392" t="s">
        <v>291</v>
      </c>
      <c r="C2392">
        <v>48343</v>
      </c>
      <c r="D2392" t="s">
        <v>135</v>
      </c>
      <c r="E2392">
        <v>340</v>
      </c>
      <c r="F2392" t="s">
        <v>75</v>
      </c>
      <c r="G2392" t="s">
        <v>82</v>
      </c>
      <c r="H2392">
        <v>613</v>
      </c>
      <c r="I2392">
        <v>0.36078593286063387</v>
      </c>
      <c r="J2392">
        <v>9.3951014914537122E-3</v>
      </c>
      <c r="K2392">
        <v>-5.5210562053024902E-2</v>
      </c>
      <c r="L2392">
        <v>1.4819196336965761</v>
      </c>
    </row>
    <row r="2393" spans="1:12">
      <c r="A2393" t="s">
        <v>317</v>
      </c>
      <c r="B2393" t="s">
        <v>291</v>
      </c>
      <c r="C2393">
        <v>48343</v>
      </c>
      <c r="D2393" t="s">
        <v>135</v>
      </c>
      <c r="E2393">
        <v>340</v>
      </c>
      <c r="F2393" t="s">
        <v>75</v>
      </c>
      <c r="G2393" t="s">
        <v>83</v>
      </c>
      <c r="H2393">
        <v>615</v>
      </c>
      <c r="I2393">
        <v>0.41519273917216548</v>
      </c>
      <c r="J2393">
        <v>1.230087848609515E-2</v>
      </c>
      <c r="K2393">
        <v>-4.2538851409136609E-2</v>
      </c>
      <c r="L2393">
        <v>1.925232112039841</v>
      </c>
    </row>
    <row r="2394" spans="1:12">
      <c r="A2394" t="s">
        <v>317</v>
      </c>
      <c r="B2394" t="s">
        <v>445</v>
      </c>
      <c r="C2394">
        <v>48345</v>
      </c>
      <c r="D2394" t="s">
        <v>135</v>
      </c>
      <c r="E2394">
        <v>340</v>
      </c>
      <c r="F2394" t="s">
        <v>75</v>
      </c>
      <c r="G2394" t="s">
        <v>76</v>
      </c>
      <c r="H2394">
        <v>109</v>
      </c>
      <c r="I2394">
        <v>0.68017305855434351</v>
      </c>
      <c r="J2394">
        <v>4.186997447758297E-2</v>
      </c>
      <c r="K2394">
        <v>-5.4778050759931099E-2</v>
      </c>
      <c r="L2394">
        <v>1.747805941921162</v>
      </c>
    </row>
    <row r="2395" spans="1:12">
      <c r="A2395" t="s">
        <v>317</v>
      </c>
      <c r="B2395" t="s">
        <v>445</v>
      </c>
      <c r="C2395">
        <v>48345</v>
      </c>
      <c r="D2395" t="s">
        <v>135</v>
      </c>
      <c r="E2395">
        <v>340</v>
      </c>
      <c r="F2395" t="s">
        <v>75</v>
      </c>
      <c r="G2395" t="s">
        <v>77</v>
      </c>
      <c r="H2395">
        <v>109</v>
      </c>
      <c r="I2395">
        <v>0.61474094061801765</v>
      </c>
      <c r="J2395">
        <v>3.475715239711185E-2</v>
      </c>
      <c r="K2395">
        <v>-0.1591317821196144</v>
      </c>
      <c r="L2395">
        <v>1.363077476333431</v>
      </c>
    </row>
    <row r="2396" spans="1:12">
      <c r="A2396" t="s">
        <v>317</v>
      </c>
      <c r="B2396" t="s">
        <v>445</v>
      </c>
      <c r="C2396">
        <v>48345</v>
      </c>
      <c r="D2396" t="s">
        <v>135</v>
      </c>
      <c r="E2396">
        <v>340</v>
      </c>
      <c r="F2396" t="s">
        <v>75</v>
      </c>
      <c r="G2396" t="s">
        <v>78</v>
      </c>
      <c r="H2396">
        <v>185</v>
      </c>
      <c r="I2396">
        <v>0.2305984939235215</v>
      </c>
      <c r="J2396">
        <v>2.1160271141055759E-2</v>
      </c>
      <c r="K2396">
        <v>-0.13451939070824809</v>
      </c>
      <c r="L2396">
        <v>0.90731427768554318</v>
      </c>
    </row>
    <row r="2397" spans="1:12">
      <c r="A2397" t="s">
        <v>317</v>
      </c>
      <c r="B2397" t="s">
        <v>445</v>
      </c>
      <c r="C2397">
        <v>48345</v>
      </c>
      <c r="D2397" t="s">
        <v>135</v>
      </c>
      <c r="E2397">
        <v>340</v>
      </c>
      <c r="F2397" t="s">
        <v>75</v>
      </c>
      <c r="G2397" t="s">
        <v>79</v>
      </c>
      <c r="H2397">
        <v>185</v>
      </c>
      <c r="I2397">
        <v>0.13404867208683999</v>
      </c>
      <c r="J2397">
        <v>1.0662750040411249E-2</v>
      </c>
      <c r="K2397">
        <v>-5.7302669641849387E-2</v>
      </c>
      <c r="L2397">
        <v>0.56105632483756385</v>
      </c>
    </row>
    <row r="2398" spans="1:12">
      <c r="A2398" t="s">
        <v>317</v>
      </c>
      <c r="B2398" t="s">
        <v>445</v>
      </c>
      <c r="C2398">
        <v>48345</v>
      </c>
      <c r="D2398" t="s">
        <v>135</v>
      </c>
      <c r="E2398">
        <v>340</v>
      </c>
      <c r="F2398" t="s">
        <v>75</v>
      </c>
      <c r="G2398" t="s">
        <v>80</v>
      </c>
      <c r="H2398">
        <v>109</v>
      </c>
      <c r="I2398">
        <v>3.7164607323378188E-2</v>
      </c>
      <c r="J2398">
        <v>3.7760620908095172E-3</v>
      </c>
      <c r="K2398">
        <v>-5.4778050759931099E-2</v>
      </c>
      <c r="L2398">
        <v>0.19815860550086489</v>
      </c>
    </row>
    <row r="2399" spans="1:12">
      <c r="A2399" t="s">
        <v>317</v>
      </c>
      <c r="B2399" t="s">
        <v>445</v>
      </c>
      <c r="C2399">
        <v>48345</v>
      </c>
      <c r="D2399" t="s">
        <v>135</v>
      </c>
      <c r="E2399">
        <v>340</v>
      </c>
      <c r="F2399" t="s">
        <v>75</v>
      </c>
      <c r="G2399" t="s">
        <v>81</v>
      </c>
      <c r="H2399">
        <v>109</v>
      </c>
      <c r="I2399">
        <v>1.0212300295793319E-2</v>
      </c>
      <c r="J2399">
        <v>5.1059306199511259E-3</v>
      </c>
      <c r="K2399">
        <v>-5.7852841293016377E-2</v>
      </c>
      <c r="L2399">
        <v>0.18439375807437591</v>
      </c>
    </row>
    <row r="2400" spans="1:12">
      <c r="A2400" t="s">
        <v>317</v>
      </c>
      <c r="B2400" t="s">
        <v>445</v>
      </c>
      <c r="C2400">
        <v>48345</v>
      </c>
      <c r="D2400" t="s">
        <v>135</v>
      </c>
      <c r="E2400">
        <v>340</v>
      </c>
      <c r="F2400" t="s">
        <v>75</v>
      </c>
      <c r="G2400" t="s">
        <v>82</v>
      </c>
      <c r="H2400">
        <v>185</v>
      </c>
      <c r="I2400">
        <v>5.7525967681972157E-2</v>
      </c>
      <c r="J2400">
        <v>7.192267760225619E-3</v>
      </c>
      <c r="K2400">
        <v>-8.3013447763855802E-2</v>
      </c>
      <c r="L2400">
        <v>0.38332626893600608</v>
      </c>
    </row>
    <row r="2401" spans="1:12">
      <c r="A2401" t="s">
        <v>317</v>
      </c>
      <c r="B2401" t="s">
        <v>445</v>
      </c>
      <c r="C2401">
        <v>48345</v>
      </c>
      <c r="D2401" t="s">
        <v>135</v>
      </c>
      <c r="E2401">
        <v>340</v>
      </c>
      <c r="F2401" t="s">
        <v>75</v>
      </c>
      <c r="G2401" t="s">
        <v>83</v>
      </c>
      <c r="H2401">
        <v>185</v>
      </c>
      <c r="I2401">
        <v>0.1082777740907179</v>
      </c>
      <c r="J2401">
        <v>9.1963558503542642E-3</v>
      </c>
      <c r="K2401">
        <v>-4.1181914087591927E-2</v>
      </c>
      <c r="L2401">
        <v>0.46070933615846421</v>
      </c>
    </row>
    <row r="2402" spans="1:12">
      <c r="A2402" t="s">
        <v>317</v>
      </c>
      <c r="B2402" t="s">
        <v>446</v>
      </c>
      <c r="C2402">
        <v>48347</v>
      </c>
      <c r="D2402" t="s">
        <v>135</v>
      </c>
      <c r="E2402">
        <v>340</v>
      </c>
      <c r="F2402" t="s">
        <v>75</v>
      </c>
      <c r="G2402" t="s">
        <v>76</v>
      </c>
      <c r="H2402">
        <v>385</v>
      </c>
      <c r="I2402">
        <v>0.91001391946697396</v>
      </c>
      <c r="J2402">
        <v>2.6472917666060799E-2</v>
      </c>
      <c r="K2402">
        <v>-3.0638636008281771E-2</v>
      </c>
      <c r="L2402">
        <v>2.087745747220874</v>
      </c>
    </row>
    <row r="2403" spans="1:12">
      <c r="A2403" t="s">
        <v>317</v>
      </c>
      <c r="B2403" t="s">
        <v>446</v>
      </c>
      <c r="C2403">
        <v>48347</v>
      </c>
      <c r="D2403" t="s">
        <v>135</v>
      </c>
      <c r="E2403">
        <v>340</v>
      </c>
      <c r="F2403" t="s">
        <v>75</v>
      </c>
      <c r="G2403" t="s">
        <v>77</v>
      </c>
      <c r="H2403">
        <v>385</v>
      </c>
      <c r="I2403">
        <v>0.94631599599383132</v>
      </c>
      <c r="J2403">
        <v>1.524687456088834E-2</v>
      </c>
      <c r="K2403">
        <v>2.8825912307132839E-3</v>
      </c>
      <c r="L2403">
        <v>1.698715518721547</v>
      </c>
    </row>
    <row r="2404" spans="1:12">
      <c r="A2404" t="s">
        <v>317</v>
      </c>
      <c r="B2404" t="s">
        <v>446</v>
      </c>
      <c r="C2404">
        <v>48347</v>
      </c>
      <c r="D2404" t="s">
        <v>135</v>
      </c>
      <c r="E2404">
        <v>340</v>
      </c>
      <c r="F2404" t="s">
        <v>75</v>
      </c>
      <c r="G2404" t="s">
        <v>78</v>
      </c>
      <c r="H2404">
        <v>613</v>
      </c>
      <c r="I2404">
        <v>0.72984543187217421</v>
      </c>
      <c r="J2404">
        <v>1.336315119516474E-2</v>
      </c>
      <c r="K2404">
        <v>-0.11514536438751399</v>
      </c>
      <c r="L2404">
        <v>1.977532716254599</v>
      </c>
    </row>
    <row r="2405" spans="1:12">
      <c r="A2405" t="s">
        <v>317</v>
      </c>
      <c r="B2405" t="s">
        <v>446</v>
      </c>
      <c r="C2405">
        <v>48347</v>
      </c>
      <c r="D2405" t="s">
        <v>135</v>
      </c>
      <c r="E2405">
        <v>340</v>
      </c>
      <c r="F2405" t="s">
        <v>75</v>
      </c>
      <c r="G2405" t="s">
        <v>79</v>
      </c>
      <c r="H2405">
        <v>615</v>
      </c>
      <c r="I2405">
        <v>0.75965927340890593</v>
      </c>
      <c r="J2405">
        <v>1.9503353812222339E-2</v>
      </c>
      <c r="K2405">
        <v>-4.2538851409136609E-2</v>
      </c>
      <c r="L2405">
        <v>2.6598036713554079</v>
      </c>
    </row>
    <row r="2406" spans="1:12">
      <c r="A2406" t="s">
        <v>317</v>
      </c>
      <c r="B2406" t="s">
        <v>446</v>
      </c>
      <c r="C2406">
        <v>48347</v>
      </c>
      <c r="D2406" t="s">
        <v>135</v>
      </c>
      <c r="E2406">
        <v>340</v>
      </c>
      <c r="F2406" t="s">
        <v>75</v>
      </c>
      <c r="G2406" t="s">
        <v>80</v>
      </c>
      <c r="H2406">
        <v>385</v>
      </c>
      <c r="I2406">
        <v>0.4133720514728913</v>
      </c>
      <c r="J2406">
        <v>1.7253106778067299E-2</v>
      </c>
      <c r="K2406">
        <v>-4.2665271630145447E-2</v>
      </c>
      <c r="L2406">
        <v>1.39429762092215</v>
      </c>
    </row>
    <row r="2407" spans="1:12">
      <c r="A2407" t="s">
        <v>317</v>
      </c>
      <c r="B2407" t="s">
        <v>446</v>
      </c>
      <c r="C2407">
        <v>48347</v>
      </c>
      <c r="D2407" t="s">
        <v>135</v>
      </c>
      <c r="E2407">
        <v>340</v>
      </c>
      <c r="F2407" t="s">
        <v>75</v>
      </c>
      <c r="G2407" t="s">
        <v>81</v>
      </c>
      <c r="H2407">
        <v>385</v>
      </c>
      <c r="I2407">
        <v>0.37238257247131801</v>
      </c>
      <c r="J2407">
        <v>1.0835304703549519E-2</v>
      </c>
      <c r="K2407">
        <v>2.8825912307132839E-3</v>
      </c>
      <c r="L2407">
        <v>1.0199343617707239</v>
      </c>
    </row>
    <row r="2408" spans="1:12">
      <c r="A2408" t="s">
        <v>317</v>
      </c>
      <c r="B2408" t="s">
        <v>446</v>
      </c>
      <c r="C2408">
        <v>48347</v>
      </c>
      <c r="D2408" t="s">
        <v>135</v>
      </c>
      <c r="E2408">
        <v>340</v>
      </c>
      <c r="F2408" t="s">
        <v>75</v>
      </c>
      <c r="G2408" t="s">
        <v>82</v>
      </c>
      <c r="H2408">
        <v>613</v>
      </c>
      <c r="I2408">
        <v>0.36078593286063387</v>
      </c>
      <c r="J2408">
        <v>9.3951014914537122E-3</v>
      </c>
      <c r="K2408">
        <v>-5.5210562053024902E-2</v>
      </c>
      <c r="L2408">
        <v>1.4819196336965761</v>
      </c>
    </row>
    <row r="2409" spans="1:12">
      <c r="A2409" t="s">
        <v>317</v>
      </c>
      <c r="B2409" t="s">
        <v>446</v>
      </c>
      <c r="C2409">
        <v>48347</v>
      </c>
      <c r="D2409" t="s">
        <v>135</v>
      </c>
      <c r="E2409">
        <v>340</v>
      </c>
      <c r="F2409" t="s">
        <v>75</v>
      </c>
      <c r="G2409" t="s">
        <v>83</v>
      </c>
      <c r="H2409">
        <v>615</v>
      </c>
      <c r="I2409">
        <v>0.41519273917216548</v>
      </c>
      <c r="J2409">
        <v>1.230087848609515E-2</v>
      </c>
      <c r="K2409">
        <v>-4.2538851409136609E-2</v>
      </c>
      <c r="L2409">
        <v>1.925232112039841</v>
      </c>
    </row>
    <row r="2410" spans="1:12">
      <c r="A2410" t="s">
        <v>317</v>
      </c>
      <c r="B2410" t="s">
        <v>447</v>
      </c>
      <c r="C2410">
        <v>48349</v>
      </c>
      <c r="D2410" t="s">
        <v>135</v>
      </c>
      <c r="E2410">
        <v>340</v>
      </c>
      <c r="F2410" t="s">
        <v>75</v>
      </c>
      <c r="G2410" t="s">
        <v>76</v>
      </c>
      <c r="H2410">
        <v>21</v>
      </c>
      <c r="I2410">
        <v>0.94802300431180508</v>
      </c>
      <c r="J2410">
        <v>0.15836772729439491</v>
      </c>
      <c r="K2410">
        <v>-3.1845050118976051E-2</v>
      </c>
      <c r="L2410">
        <v>2.2924388333402139</v>
      </c>
    </row>
    <row r="2411" spans="1:12">
      <c r="A2411" t="s">
        <v>317</v>
      </c>
      <c r="B2411" t="s">
        <v>447</v>
      </c>
      <c r="C2411">
        <v>48349</v>
      </c>
      <c r="D2411" t="s">
        <v>135</v>
      </c>
      <c r="E2411">
        <v>340</v>
      </c>
      <c r="F2411" t="s">
        <v>75</v>
      </c>
      <c r="G2411" t="s">
        <v>77</v>
      </c>
      <c r="H2411">
        <v>21</v>
      </c>
      <c r="I2411">
        <v>0.8359769053009638</v>
      </c>
      <c r="J2411">
        <v>0.14667710078413379</v>
      </c>
      <c r="K2411">
        <v>-5.5322941445729967E-2</v>
      </c>
      <c r="L2411">
        <v>1.9120315065875191</v>
      </c>
    </row>
    <row r="2412" spans="1:12">
      <c r="A2412" t="s">
        <v>317</v>
      </c>
      <c r="B2412" t="s">
        <v>447</v>
      </c>
      <c r="C2412">
        <v>48349</v>
      </c>
      <c r="D2412" t="s">
        <v>135</v>
      </c>
      <c r="E2412">
        <v>340</v>
      </c>
      <c r="F2412" t="s">
        <v>75</v>
      </c>
      <c r="G2412" t="s">
        <v>78</v>
      </c>
      <c r="H2412">
        <v>321</v>
      </c>
      <c r="I2412">
        <v>0.55046635852582315</v>
      </c>
      <c r="J2412">
        <v>2.6647639385367621E-2</v>
      </c>
      <c r="K2412">
        <v>-0.17807197018957649</v>
      </c>
      <c r="L2412">
        <v>1.7180589789559519</v>
      </c>
    </row>
    <row r="2413" spans="1:12">
      <c r="A2413" t="s">
        <v>317</v>
      </c>
      <c r="B2413" t="s">
        <v>447</v>
      </c>
      <c r="C2413">
        <v>48349</v>
      </c>
      <c r="D2413" t="s">
        <v>135</v>
      </c>
      <c r="E2413">
        <v>340</v>
      </c>
      <c r="F2413" t="s">
        <v>75</v>
      </c>
      <c r="G2413" t="s">
        <v>79</v>
      </c>
      <c r="H2413">
        <v>321</v>
      </c>
      <c r="I2413">
        <v>0.60096221200520605</v>
      </c>
      <c r="J2413">
        <v>2.572080857657023E-2</v>
      </c>
      <c r="K2413">
        <v>-1.9526777984124711E-2</v>
      </c>
      <c r="L2413">
        <v>1.940954066439077</v>
      </c>
    </row>
    <row r="2414" spans="1:12">
      <c r="A2414" t="s">
        <v>317</v>
      </c>
      <c r="B2414" t="s">
        <v>447</v>
      </c>
      <c r="C2414">
        <v>48349</v>
      </c>
      <c r="D2414" t="s">
        <v>135</v>
      </c>
      <c r="E2414">
        <v>340</v>
      </c>
      <c r="F2414" t="s">
        <v>75</v>
      </c>
      <c r="G2414" t="s">
        <v>80</v>
      </c>
      <c r="H2414">
        <v>21</v>
      </c>
      <c r="I2414">
        <v>0.53443214061031252</v>
      </c>
      <c r="J2414">
        <v>0.1012406481964041</v>
      </c>
      <c r="K2414">
        <v>-4.057804519820838E-2</v>
      </c>
      <c r="L2414">
        <v>1.309636917346475</v>
      </c>
    </row>
    <row r="2415" spans="1:12">
      <c r="A2415" t="s">
        <v>317</v>
      </c>
      <c r="B2415" t="s">
        <v>447</v>
      </c>
      <c r="C2415">
        <v>48349</v>
      </c>
      <c r="D2415" t="s">
        <v>135</v>
      </c>
      <c r="E2415">
        <v>340</v>
      </c>
      <c r="F2415" t="s">
        <v>75</v>
      </c>
      <c r="G2415" t="s">
        <v>81</v>
      </c>
      <c r="H2415">
        <v>21</v>
      </c>
      <c r="I2415">
        <v>0.41793780794298968</v>
      </c>
      <c r="J2415">
        <v>7.7339006773496019E-2</v>
      </c>
      <c r="K2415">
        <v>-2.9626460758395881E-2</v>
      </c>
      <c r="L2415">
        <v>1.0625612956853321</v>
      </c>
    </row>
    <row r="2416" spans="1:12">
      <c r="A2416" t="s">
        <v>317</v>
      </c>
      <c r="B2416" t="s">
        <v>447</v>
      </c>
      <c r="C2416">
        <v>48349</v>
      </c>
      <c r="D2416" t="s">
        <v>135</v>
      </c>
      <c r="E2416">
        <v>340</v>
      </c>
      <c r="F2416" t="s">
        <v>75</v>
      </c>
      <c r="G2416" t="s">
        <v>82</v>
      </c>
      <c r="H2416">
        <v>321</v>
      </c>
      <c r="I2416">
        <v>0.21220519989793199</v>
      </c>
      <c r="J2416">
        <v>1.20769194400257E-2</v>
      </c>
      <c r="K2416">
        <v>-7.7809692889770618E-2</v>
      </c>
      <c r="L2416">
        <v>1.004367731260523</v>
      </c>
    </row>
    <row r="2417" spans="1:12">
      <c r="A2417" t="s">
        <v>317</v>
      </c>
      <c r="B2417" t="s">
        <v>447</v>
      </c>
      <c r="C2417">
        <v>48349</v>
      </c>
      <c r="D2417" t="s">
        <v>135</v>
      </c>
      <c r="E2417">
        <v>340</v>
      </c>
      <c r="F2417" t="s">
        <v>75</v>
      </c>
      <c r="G2417" t="s">
        <v>83</v>
      </c>
      <c r="H2417">
        <v>321</v>
      </c>
      <c r="I2417">
        <v>0.36829291299224032</v>
      </c>
      <c r="J2417">
        <v>1.6198585597246979E-2</v>
      </c>
      <c r="K2417">
        <v>-1.9526777984124711E-2</v>
      </c>
      <c r="L2417">
        <v>1.2824358133224341</v>
      </c>
    </row>
    <row r="2418" spans="1:12">
      <c r="A2418" t="s">
        <v>317</v>
      </c>
      <c r="B2418" t="s">
        <v>276</v>
      </c>
      <c r="C2418">
        <v>48351</v>
      </c>
      <c r="D2418" t="s">
        <v>135</v>
      </c>
      <c r="E2418">
        <v>340</v>
      </c>
      <c r="F2418" t="s">
        <v>75</v>
      </c>
      <c r="G2418" t="s">
        <v>76</v>
      </c>
      <c r="H2418">
        <v>385</v>
      </c>
      <c r="I2418">
        <v>0.91001391946697396</v>
      </c>
      <c r="J2418">
        <v>2.6472917666060799E-2</v>
      </c>
      <c r="K2418">
        <v>-3.0638636008281771E-2</v>
      </c>
      <c r="L2418">
        <v>2.087745747220874</v>
      </c>
    </row>
    <row r="2419" spans="1:12">
      <c r="A2419" t="s">
        <v>317</v>
      </c>
      <c r="B2419" t="s">
        <v>276</v>
      </c>
      <c r="C2419">
        <v>48351</v>
      </c>
      <c r="D2419" t="s">
        <v>135</v>
      </c>
      <c r="E2419">
        <v>340</v>
      </c>
      <c r="F2419" t="s">
        <v>75</v>
      </c>
      <c r="G2419" t="s">
        <v>77</v>
      </c>
      <c r="H2419">
        <v>385</v>
      </c>
      <c r="I2419">
        <v>0.94631599599383132</v>
      </c>
      <c r="J2419">
        <v>1.524687456088834E-2</v>
      </c>
      <c r="K2419">
        <v>2.8825912307132839E-3</v>
      </c>
      <c r="L2419">
        <v>1.698715518721547</v>
      </c>
    </row>
    <row r="2420" spans="1:12">
      <c r="A2420" t="s">
        <v>317</v>
      </c>
      <c r="B2420" t="s">
        <v>276</v>
      </c>
      <c r="C2420">
        <v>48351</v>
      </c>
      <c r="D2420" t="s">
        <v>135</v>
      </c>
      <c r="E2420">
        <v>340</v>
      </c>
      <c r="F2420" t="s">
        <v>75</v>
      </c>
      <c r="G2420" t="s">
        <v>78</v>
      </c>
      <c r="H2420">
        <v>613</v>
      </c>
      <c r="I2420">
        <v>0.72984543187217421</v>
      </c>
      <c r="J2420">
        <v>1.336315119516474E-2</v>
      </c>
      <c r="K2420">
        <v>-0.11514536438751399</v>
      </c>
      <c r="L2420">
        <v>1.977532716254599</v>
      </c>
    </row>
    <row r="2421" spans="1:12">
      <c r="A2421" t="s">
        <v>317</v>
      </c>
      <c r="B2421" t="s">
        <v>276</v>
      </c>
      <c r="C2421">
        <v>48351</v>
      </c>
      <c r="D2421" t="s">
        <v>135</v>
      </c>
      <c r="E2421">
        <v>340</v>
      </c>
      <c r="F2421" t="s">
        <v>75</v>
      </c>
      <c r="G2421" t="s">
        <v>79</v>
      </c>
      <c r="H2421">
        <v>615</v>
      </c>
      <c r="I2421">
        <v>0.75965927340890593</v>
      </c>
      <c r="J2421">
        <v>1.9503353812222339E-2</v>
      </c>
      <c r="K2421">
        <v>-4.2538851409136609E-2</v>
      </c>
      <c r="L2421">
        <v>2.6598036713554079</v>
      </c>
    </row>
    <row r="2422" spans="1:12">
      <c r="A2422" t="s">
        <v>317</v>
      </c>
      <c r="B2422" t="s">
        <v>276</v>
      </c>
      <c r="C2422">
        <v>48351</v>
      </c>
      <c r="D2422" t="s">
        <v>135</v>
      </c>
      <c r="E2422">
        <v>340</v>
      </c>
      <c r="F2422" t="s">
        <v>75</v>
      </c>
      <c r="G2422" t="s">
        <v>80</v>
      </c>
      <c r="H2422">
        <v>385</v>
      </c>
      <c r="I2422">
        <v>0.4133720514728913</v>
      </c>
      <c r="J2422">
        <v>1.7253106778067299E-2</v>
      </c>
      <c r="K2422">
        <v>-4.2665271630145447E-2</v>
      </c>
      <c r="L2422">
        <v>1.39429762092215</v>
      </c>
    </row>
    <row r="2423" spans="1:12">
      <c r="A2423" t="s">
        <v>317</v>
      </c>
      <c r="B2423" t="s">
        <v>276</v>
      </c>
      <c r="C2423">
        <v>48351</v>
      </c>
      <c r="D2423" t="s">
        <v>135</v>
      </c>
      <c r="E2423">
        <v>340</v>
      </c>
      <c r="F2423" t="s">
        <v>75</v>
      </c>
      <c r="G2423" t="s">
        <v>81</v>
      </c>
      <c r="H2423">
        <v>385</v>
      </c>
      <c r="I2423">
        <v>0.37238257247131801</v>
      </c>
      <c r="J2423">
        <v>1.0835304703549519E-2</v>
      </c>
      <c r="K2423">
        <v>2.8825912307132839E-3</v>
      </c>
      <c r="L2423">
        <v>1.0199343617707239</v>
      </c>
    </row>
    <row r="2424" spans="1:12">
      <c r="A2424" t="s">
        <v>317</v>
      </c>
      <c r="B2424" t="s">
        <v>276</v>
      </c>
      <c r="C2424">
        <v>48351</v>
      </c>
      <c r="D2424" t="s">
        <v>135</v>
      </c>
      <c r="E2424">
        <v>340</v>
      </c>
      <c r="F2424" t="s">
        <v>75</v>
      </c>
      <c r="G2424" t="s">
        <v>82</v>
      </c>
      <c r="H2424">
        <v>613</v>
      </c>
      <c r="I2424">
        <v>0.36078593286063387</v>
      </c>
      <c r="J2424">
        <v>9.3951014914537122E-3</v>
      </c>
      <c r="K2424">
        <v>-5.5210562053024902E-2</v>
      </c>
      <c r="L2424">
        <v>1.4819196336965761</v>
      </c>
    </row>
    <row r="2425" spans="1:12">
      <c r="A2425" t="s">
        <v>317</v>
      </c>
      <c r="B2425" t="s">
        <v>276</v>
      </c>
      <c r="C2425">
        <v>48351</v>
      </c>
      <c r="D2425" t="s">
        <v>135</v>
      </c>
      <c r="E2425">
        <v>340</v>
      </c>
      <c r="F2425" t="s">
        <v>75</v>
      </c>
      <c r="G2425" t="s">
        <v>83</v>
      </c>
      <c r="H2425">
        <v>615</v>
      </c>
      <c r="I2425">
        <v>0.41519273917216548</v>
      </c>
      <c r="J2425">
        <v>1.230087848609515E-2</v>
      </c>
      <c r="K2425">
        <v>-4.2538851409136609E-2</v>
      </c>
      <c r="L2425">
        <v>1.925232112039841</v>
      </c>
    </row>
    <row r="2426" spans="1:12">
      <c r="A2426" t="s">
        <v>317</v>
      </c>
      <c r="B2426" t="s">
        <v>448</v>
      </c>
      <c r="C2426">
        <v>48353</v>
      </c>
      <c r="D2426" t="s">
        <v>135</v>
      </c>
      <c r="E2426">
        <v>340</v>
      </c>
      <c r="F2426" t="s">
        <v>75</v>
      </c>
      <c r="G2426" t="s">
        <v>76</v>
      </c>
      <c r="H2426">
        <v>109</v>
      </c>
      <c r="I2426">
        <v>0.68017305855434351</v>
      </c>
      <c r="J2426">
        <v>4.186997447758297E-2</v>
      </c>
      <c r="K2426">
        <v>-5.4778050759931099E-2</v>
      </c>
      <c r="L2426">
        <v>1.747805941921162</v>
      </c>
    </row>
    <row r="2427" spans="1:12">
      <c r="A2427" t="s">
        <v>317</v>
      </c>
      <c r="B2427" t="s">
        <v>448</v>
      </c>
      <c r="C2427">
        <v>48353</v>
      </c>
      <c r="D2427" t="s">
        <v>135</v>
      </c>
      <c r="E2427">
        <v>340</v>
      </c>
      <c r="F2427" t="s">
        <v>75</v>
      </c>
      <c r="G2427" t="s">
        <v>77</v>
      </c>
      <c r="H2427">
        <v>109</v>
      </c>
      <c r="I2427">
        <v>0.61474094061801765</v>
      </c>
      <c r="J2427">
        <v>3.475715239711185E-2</v>
      </c>
      <c r="K2427">
        <v>-0.1591317821196144</v>
      </c>
      <c r="L2427">
        <v>1.363077476333431</v>
      </c>
    </row>
    <row r="2428" spans="1:12">
      <c r="A2428" t="s">
        <v>317</v>
      </c>
      <c r="B2428" t="s">
        <v>448</v>
      </c>
      <c r="C2428">
        <v>48353</v>
      </c>
      <c r="D2428" t="s">
        <v>135</v>
      </c>
      <c r="E2428">
        <v>340</v>
      </c>
      <c r="F2428" t="s">
        <v>75</v>
      </c>
      <c r="G2428" t="s">
        <v>78</v>
      </c>
      <c r="H2428">
        <v>185</v>
      </c>
      <c r="I2428">
        <v>0.2305984939235215</v>
      </c>
      <c r="J2428">
        <v>2.1160271141055759E-2</v>
      </c>
      <c r="K2428">
        <v>-0.13451939070824809</v>
      </c>
      <c r="L2428">
        <v>0.90731427768554318</v>
      </c>
    </row>
    <row r="2429" spans="1:12">
      <c r="A2429" t="s">
        <v>317</v>
      </c>
      <c r="B2429" t="s">
        <v>448</v>
      </c>
      <c r="C2429">
        <v>48353</v>
      </c>
      <c r="D2429" t="s">
        <v>135</v>
      </c>
      <c r="E2429">
        <v>340</v>
      </c>
      <c r="F2429" t="s">
        <v>75</v>
      </c>
      <c r="G2429" t="s">
        <v>79</v>
      </c>
      <c r="H2429">
        <v>185</v>
      </c>
      <c r="I2429">
        <v>0.13404867208683999</v>
      </c>
      <c r="J2429">
        <v>1.0662750040411249E-2</v>
      </c>
      <c r="K2429">
        <v>-5.7302669641849387E-2</v>
      </c>
      <c r="L2429">
        <v>0.56105632483756385</v>
      </c>
    </row>
    <row r="2430" spans="1:12">
      <c r="A2430" t="s">
        <v>317</v>
      </c>
      <c r="B2430" t="s">
        <v>448</v>
      </c>
      <c r="C2430">
        <v>48353</v>
      </c>
      <c r="D2430" t="s">
        <v>135</v>
      </c>
      <c r="E2430">
        <v>340</v>
      </c>
      <c r="F2430" t="s">
        <v>75</v>
      </c>
      <c r="G2430" t="s">
        <v>80</v>
      </c>
      <c r="H2430">
        <v>109</v>
      </c>
      <c r="I2430">
        <v>3.7164607323378188E-2</v>
      </c>
      <c r="J2430">
        <v>3.7760620908095172E-3</v>
      </c>
      <c r="K2430">
        <v>-5.4778050759931099E-2</v>
      </c>
      <c r="L2430">
        <v>0.19815860550086489</v>
      </c>
    </row>
    <row r="2431" spans="1:12">
      <c r="A2431" t="s">
        <v>317</v>
      </c>
      <c r="B2431" t="s">
        <v>448</v>
      </c>
      <c r="C2431">
        <v>48353</v>
      </c>
      <c r="D2431" t="s">
        <v>135</v>
      </c>
      <c r="E2431">
        <v>340</v>
      </c>
      <c r="F2431" t="s">
        <v>75</v>
      </c>
      <c r="G2431" t="s">
        <v>81</v>
      </c>
      <c r="H2431">
        <v>109</v>
      </c>
      <c r="I2431">
        <v>1.0212300295793319E-2</v>
      </c>
      <c r="J2431">
        <v>5.1059306199511259E-3</v>
      </c>
      <c r="K2431">
        <v>-5.7852841293016377E-2</v>
      </c>
      <c r="L2431">
        <v>0.18439375807437591</v>
      </c>
    </row>
    <row r="2432" spans="1:12">
      <c r="A2432" t="s">
        <v>317</v>
      </c>
      <c r="B2432" t="s">
        <v>448</v>
      </c>
      <c r="C2432">
        <v>48353</v>
      </c>
      <c r="D2432" t="s">
        <v>135</v>
      </c>
      <c r="E2432">
        <v>340</v>
      </c>
      <c r="F2432" t="s">
        <v>75</v>
      </c>
      <c r="G2432" t="s">
        <v>82</v>
      </c>
      <c r="H2432">
        <v>185</v>
      </c>
      <c r="I2432">
        <v>5.7525967681972157E-2</v>
      </c>
      <c r="J2432">
        <v>7.192267760225619E-3</v>
      </c>
      <c r="K2432">
        <v>-8.3013447763855802E-2</v>
      </c>
      <c r="L2432">
        <v>0.38332626893600608</v>
      </c>
    </row>
    <row r="2433" spans="1:12">
      <c r="A2433" t="s">
        <v>317</v>
      </c>
      <c r="B2433" t="s">
        <v>448</v>
      </c>
      <c r="C2433">
        <v>48353</v>
      </c>
      <c r="D2433" t="s">
        <v>135</v>
      </c>
      <c r="E2433">
        <v>340</v>
      </c>
      <c r="F2433" t="s">
        <v>75</v>
      </c>
      <c r="G2433" t="s">
        <v>83</v>
      </c>
      <c r="H2433">
        <v>185</v>
      </c>
      <c r="I2433">
        <v>0.1082777740907179</v>
      </c>
      <c r="J2433">
        <v>9.1963558503542642E-3</v>
      </c>
      <c r="K2433">
        <v>-4.1181914087591927E-2</v>
      </c>
      <c r="L2433">
        <v>0.46070933615846421</v>
      </c>
    </row>
    <row r="2434" spans="1:12">
      <c r="A2434" t="s">
        <v>317</v>
      </c>
      <c r="B2434" t="s">
        <v>449</v>
      </c>
      <c r="C2434">
        <v>48355</v>
      </c>
      <c r="D2434" t="s">
        <v>135</v>
      </c>
      <c r="E2434">
        <v>340</v>
      </c>
      <c r="F2434" t="s">
        <v>75</v>
      </c>
      <c r="G2434" t="s">
        <v>76</v>
      </c>
      <c r="H2434">
        <v>119</v>
      </c>
      <c r="I2434">
        <v>1.741769811611219</v>
      </c>
      <c r="J2434">
        <v>3.332194636189735E-2</v>
      </c>
      <c r="K2434">
        <v>0.4110586467464919</v>
      </c>
      <c r="L2434">
        <v>2.7891469689735842</v>
      </c>
    </row>
    <row r="2435" spans="1:12">
      <c r="A2435" t="s">
        <v>317</v>
      </c>
      <c r="B2435" t="s">
        <v>449</v>
      </c>
      <c r="C2435">
        <v>48355</v>
      </c>
      <c r="D2435" t="s">
        <v>135</v>
      </c>
      <c r="E2435">
        <v>340</v>
      </c>
      <c r="F2435" t="s">
        <v>75</v>
      </c>
      <c r="G2435" t="s">
        <v>77</v>
      </c>
      <c r="H2435">
        <v>119</v>
      </c>
      <c r="I2435">
        <v>1.5113709014201699</v>
      </c>
      <c r="J2435">
        <v>2.4416804778977421E-2</v>
      </c>
      <c r="K2435">
        <v>0.36146907713575188</v>
      </c>
      <c r="L2435">
        <v>2.1768095245184331</v>
      </c>
    </row>
    <row r="2436" spans="1:12">
      <c r="A2436" t="s">
        <v>317</v>
      </c>
      <c r="B2436" t="s">
        <v>449</v>
      </c>
      <c r="C2436">
        <v>48355</v>
      </c>
      <c r="D2436" t="s">
        <v>135</v>
      </c>
      <c r="E2436">
        <v>340</v>
      </c>
      <c r="F2436" t="s">
        <v>75</v>
      </c>
      <c r="G2436" t="s">
        <v>78</v>
      </c>
      <c r="H2436">
        <v>154</v>
      </c>
      <c r="I2436">
        <v>0.99089098884725135</v>
      </c>
      <c r="J2436">
        <v>2.5665850828018321E-2</v>
      </c>
      <c r="K2436">
        <v>-9.1965967588810305E-4</v>
      </c>
      <c r="L2436">
        <v>1.7305967602410139</v>
      </c>
    </row>
    <row r="2437" spans="1:12">
      <c r="A2437" t="s">
        <v>317</v>
      </c>
      <c r="B2437" t="s">
        <v>449</v>
      </c>
      <c r="C2437">
        <v>48355</v>
      </c>
      <c r="D2437" t="s">
        <v>135</v>
      </c>
      <c r="E2437">
        <v>340</v>
      </c>
      <c r="F2437" t="s">
        <v>75</v>
      </c>
      <c r="G2437" t="s">
        <v>79</v>
      </c>
      <c r="H2437">
        <v>154</v>
      </c>
      <c r="I2437">
        <v>0.87262670333038939</v>
      </c>
      <c r="J2437">
        <v>3.4281192580850127E-2</v>
      </c>
      <c r="K2437">
        <v>-2.6987167649939149E-3</v>
      </c>
      <c r="L2437">
        <v>2.2849724039296762</v>
      </c>
    </row>
    <row r="2438" spans="1:12">
      <c r="A2438" t="s">
        <v>317</v>
      </c>
      <c r="B2438" t="s">
        <v>449</v>
      </c>
      <c r="C2438">
        <v>48355</v>
      </c>
      <c r="D2438" t="s">
        <v>135</v>
      </c>
      <c r="E2438">
        <v>340</v>
      </c>
      <c r="F2438" t="s">
        <v>75</v>
      </c>
      <c r="G2438" t="s">
        <v>80</v>
      </c>
      <c r="H2438">
        <v>119</v>
      </c>
      <c r="I2438">
        <v>0.68768089650826603</v>
      </c>
      <c r="J2438">
        <v>2.9467773059289229E-2</v>
      </c>
      <c r="K2438">
        <v>0.14152861696010241</v>
      </c>
      <c r="L2438">
        <v>1.603003998907726</v>
      </c>
    </row>
    <row r="2439" spans="1:12">
      <c r="A2439" t="s">
        <v>317</v>
      </c>
      <c r="B2439" t="s">
        <v>449</v>
      </c>
      <c r="C2439">
        <v>48355</v>
      </c>
      <c r="D2439" t="s">
        <v>135</v>
      </c>
      <c r="E2439">
        <v>340</v>
      </c>
      <c r="F2439" t="s">
        <v>75</v>
      </c>
      <c r="G2439" t="s">
        <v>81</v>
      </c>
      <c r="H2439">
        <v>119</v>
      </c>
      <c r="I2439">
        <v>0.51636994031885652</v>
      </c>
      <c r="J2439">
        <v>2.0525899097935361E-2</v>
      </c>
      <c r="K2439">
        <v>8.4688048524949336E-2</v>
      </c>
      <c r="L2439">
        <v>1.242499571596057</v>
      </c>
    </row>
    <row r="2440" spans="1:12">
      <c r="A2440" t="s">
        <v>317</v>
      </c>
      <c r="B2440" t="s">
        <v>449</v>
      </c>
      <c r="C2440">
        <v>48355</v>
      </c>
      <c r="D2440" t="s">
        <v>135</v>
      </c>
      <c r="E2440">
        <v>340</v>
      </c>
      <c r="F2440" t="s">
        <v>75</v>
      </c>
      <c r="G2440" t="s">
        <v>82</v>
      </c>
      <c r="H2440">
        <v>154</v>
      </c>
      <c r="I2440">
        <v>0.35391204197756032</v>
      </c>
      <c r="J2440">
        <v>1.0427290014402041E-2</v>
      </c>
      <c r="K2440">
        <v>-9.1965967588810305E-4</v>
      </c>
      <c r="L2440">
        <v>0.62478310485063315</v>
      </c>
    </row>
    <row r="2441" spans="1:12">
      <c r="A2441" t="s">
        <v>317</v>
      </c>
      <c r="B2441" t="s">
        <v>449</v>
      </c>
      <c r="C2441">
        <v>48355</v>
      </c>
      <c r="D2441" t="s">
        <v>135</v>
      </c>
      <c r="E2441">
        <v>340</v>
      </c>
      <c r="F2441" t="s">
        <v>75</v>
      </c>
      <c r="G2441" t="s">
        <v>83</v>
      </c>
      <c r="H2441">
        <v>154</v>
      </c>
      <c r="I2441">
        <v>0.51222685923947109</v>
      </c>
      <c r="J2441">
        <v>1.6899764801885729E-2</v>
      </c>
      <c r="K2441">
        <v>-2.6987167649939149E-3</v>
      </c>
      <c r="L2441">
        <v>0.96192852929720973</v>
      </c>
    </row>
    <row r="2442" spans="1:12">
      <c r="A2442" t="s">
        <v>317</v>
      </c>
      <c r="B2442" t="s">
        <v>450</v>
      </c>
      <c r="C2442">
        <v>48357</v>
      </c>
      <c r="D2442" t="s">
        <v>135</v>
      </c>
      <c r="E2442">
        <v>340</v>
      </c>
      <c r="F2442" t="s">
        <v>75</v>
      </c>
      <c r="G2442" t="s">
        <v>76</v>
      </c>
      <c r="H2442">
        <v>89</v>
      </c>
      <c r="I2442">
        <v>0.4340463973575836</v>
      </c>
      <c r="J2442">
        <v>3.4174152547880948E-2</v>
      </c>
      <c r="K2442">
        <v>-1.605930108841834E-2</v>
      </c>
      <c r="L2442">
        <v>1.0824199793927769</v>
      </c>
    </row>
    <row r="2443" spans="1:12">
      <c r="A2443" t="s">
        <v>317</v>
      </c>
      <c r="B2443" t="s">
        <v>450</v>
      </c>
      <c r="C2443">
        <v>48357</v>
      </c>
      <c r="D2443" t="s">
        <v>135</v>
      </c>
      <c r="E2443">
        <v>340</v>
      </c>
      <c r="F2443" t="s">
        <v>75</v>
      </c>
      <c r="G2443" t="s">
        <v>77</v>
      </c>
      <c r="H2443">
        <v>89</v>
      </c>
      <c r="I2443">
        <v>0.34247343861160251</v>
      </c>
      <c r="J2443">
        <v>3.5315950087406643E-2</v>
      </c>
      <c r="K2443">
        <v>-0.26764391838176887</v>
      </c>
      <c r="L2443">
        <v>0.9671612799187882</v>
      </c>
    </row>
    <row r="2444" spans="1:12">
      <c r="A2444" t="s">
        <v>317</v>
      </c>
      <c r="B2444" t="s">
        <v>450</v>
      </c>
      <c r="C2444">
        <v>48357</v>
      </c>
      <c r="D2444" t="s">
        <v>135</v>
      </c>
      <c r="E2444">
        <v>340</v>
      </c>
      <c r="F2444" t="s">
        <v>75</v>
      </c>
      <c r="G2444" t="s">
        <v>78</v>
      </c>
      <c r="H2444">
        <v>138</v>
      </c>
      <c r="I2444">
        <v>0.18412275816245349</v>
      </c>
      <c r="J2444">
        <v>9.5456742501659631E-3</v>
      </c>
      <c r="K2444">
        <v>-2.5604550676832639E-2</v>
      </c>
      <c r="L2444">
        <v>0.53253223893368795</v>
      </c>
    </row>
    <row r="2445" spans="1:12">
      <c r="A2445" t="s">
        <v>317</v>
      </c>
      <c r="B2445" t="s">
        <v>450</v>
      </c>
      <c r="C2445">
        <v>48357</v>
      </c>
      <c r="D2445" t="s">
        <v>135</v>
      </c>
      <c r="E2445">
        <v>340</v>
      </c>
      <c r="F2445" t="s">
        <v>75</v>
      </c>
      <c r="G2445" t="s">
        <v>79</v>
      </c>
      <c r="H2445">
        <v>138</v>
      </c>
      <c r="I2445">
        <v>1.237560632496849E-2</v>
      </c>
      <c r="J2445">
        <v>6.7004335470216246E-3</v>
      </c>
      <c r="K2445">
        <v>-0.19321504981362031</v>
      </c>
      <c r="L2445">
        <v>0.38680816201793528</v>
      </c>
    </row>
    <row r="2446" spans="1:12">
      <c r="A2446" t="s">
        <v>317</v>
      </c>
      <c r="B2446" t="s">
        <v>450</v>
      </c>
      <c r="C2446">
        <v>48357</v>
      </c>
      <c r="D2446" t="s">
        <v>135</v>
      </c>
      <c r="E2446">
        <v>340</v>
      </c>
      <c r="F2446" t="s">
        <v>75</v>
      </c>
      <c r="G2446" t="s">
        <v>80</v>
      </c>
      <c r="H2446">
        <v>89</v>
      </c>
      <c r="I2446">
        <v>7.8924850014084835E-2</v>
      </c>
      <c r="J2446">
        <v>1.0082658397498419E-2</v>
      </c>
      <c r="K2446">
        <v>-2.211098407153703E-2</v>
      </c>
      <c r="L2446">
        <v>0.35001725161379438</v>
      </c>
    </row>
    <row r="2447" spans="1:12">
      <c r="A2447" t="s">
        <v>317</v>
      </c>
      <c r="B2447" t="s">
        <v>450</v>
      </c>
      <c r="C2447">
        <v>48357</v>
      </c>
      <c r="D2447" t="s">
        <v>135</v>
      </c>
      <c r="E2447">
        <v>340</v>
      </c>
      <c r="F2447" t="s">
        <v>75</v>
      </c>
      <c r="G2447" t="s">
        <v>81</v>
      </c>
      <c r="H2447">
        <v>89</v>
      </c>
      <c r="I2447">
        <v>3.4349954519974607E-2</v>
      </c>
      <c r="J2447">
        <v>8.2373830092412007E-3</v>
      </c>
      <c r="K2447">
        <v>-0.20388551559696089</v>
      </c>
      <c r="L2447">
        <v>0.22798654073164029</v>
      </c>
    </row>
    <row r="2448" spans="1:12">
      <c r="A2448" t="s">
        <v>317</v>
      </c>
      <c r="B2448" t="s">
        <v>450</v>
      </c>
      <c r="C2448">
        <v>48357</v>
      </c>
      <c r="D2448" t="s">
        <v>135</v>
      </c>
      <c r="E2448">
        <v>340</v>
      </c>
      <c r="F2448" t="s">
        <v>75</v>
      </c>
      <c r="G2448" t="s">
        <v>82</v>
      </c>
      <c r="H2448">
        <v>138</v>
      </c>
      <c r="I2448">
        <v>0.1240397362979995</v>
      </c>
      <c r="J2448">
        <v>7.0955508807063316E-3</v>
      </c>
      <c r="K2448">
        <v>-5.961868830411534E-2</v>
      </c>
      <c r="L2448">
        <v>0.46927287629431852</v>
      </c>
    </row>
    <row r="2449" spans="1:12">
      <c r="A2449" t="s">
        <v>317</v>
      </c>
      <c r="B2449" t="s">
        <v>450</v>
      </c>
      <c r="C2449">
        <v>48357</v>
      </c>
      <c r="D2449" t="s">
        <v>135</v>
      </c>
      <c r="E2449">
        <v>340</v>
      </c>
      <c r="F2449" t="s">
        <v>75</v>
      </c>
      <c r="G2449" t="s">
        <v>83</v>
      </c>
      <c r="H2449">
        <v>138</v>
      </c>
      <c r="I2449">
        <v>2.9965078485257309E-2</v>
      </c>
      <c r="J2449">
        <v>6.0971373645057943E-3</v>
      </c>
      <c r="K2449">
        <v>-0.13401618344631119</v>
      </c>
      <c r="L2449">
        <v>0.38680816201793528</v>
      </c>
    </row>
    <row r="2450" spans="1:12">
      <c r="A2450" t="s">
        <v>317</v>
      </c>
      <c r="B2450" t="s">
        <v>451</v>
      </c>
      <c r="C2450">
        <v>48359</v>
      </c>
      <c r="D2450" t="s">
        <v>135</v>
      </c>
      <c r="E2450">
        <v>340</v>
      </c>
      <c r="F2450" t="s">
        <v>75</v>
      </c>
      <c r="G2450" t="s">
        <v>76</v>
      </c>
      <c r="H2450">
        <v>635</v>
      </c>
      <c r="I2450">
        <v>0.14260453204173301</v>
      </c>
      <c r="J2450">
        <v>6.6158373225180204E-3</v>
      </c>
      <c r="K2450">
        <v>-0.3781115237749425</v>
      </c>
      <c r="L2450">
        <v>0.92403792395633011</v>
      </c>
    </row>
    <row r="2451" spans="1:12">
      <c r="A2451" t="s">
        <v>317</v>
      </c>
      <c r="B2451" t="s">
        <v>451</v>
      </c>
      <c r="C2451">
        <v>48359</v>
      </c>
      <c r="D2451" t="s">
        <v>135</v>
      </c>
      <c r="E2451">
        <v>340</v>
      </c>
      <c r="F2451" t="s">
        <v>75</v>
      </c>
      <c r="G2451" t="s">
        <v>77</v>
      </c>
      <c r="H2451">
        <v>635</v>
      </c>
      <c r="I2451">
        <v>0.18132795932669729</v>
      </c>
      <c r="J2451">
        <v>6.5076854799659663E-3</v>
      </c>
      <c r="K2451">
        <v>-0.19912989997126629</v>
      </c>
      <c r="L2451">
        <v>0.82347978777981967</v>
      </c>
    </row>
    <row r="2452" spans="1:12">
      <c r="A2452" t="s">
        <v>317</v>
      </c>
      <c r="B2452" t="s">
        <v>451</v>
      </c>
      <c r="C2452">
        <v>48359</v>
      </c>
      <c r="D2452" t="s">
        <v>135</v>
      </c>
      <c r="E2452">
        <v>340</v>
      </c>
      <c r="F2452" t="s">
        <v>75</v>
      </c>
      <c r="G2452" t="s">
        <v>78</v>
      </c>
      <c r="H2452">
        <v>1208</v>
      </c>
      <c r="I2452">
        <v>7.1267117908994163E-2</v>
      </c>
      <c r="J2452">
        <v>3.145014786525941E-3</v>
      </c>
      <c r="K2452">
        <v>-0.19054286049874089</v>
      </c>
      <c r="L2452">
        <v>0.58197317709837781</v>
      </c>
    </row>
    <row r="2453" spans="1:12">
      <c r="A2453" t="s">
        <v>317</v>
      </c>
      <c r="B2453" t="s">
        <v>451</v>
      </c>
      <c r="C2453">
        <v>48359</v>
      </c>
      <c r="D2453" t="s">
        <v>135</v>
      </c>
      <c r="E2453">
        <v>340</v>
      </c>
      <c r="F2453" t="s">
        <v>75</v>
      </c>
      <c r="G2453" t="s">
        <v>79</v>
      </c>
      <c r="H2453">
        <v>1208</v>
      </c>
      <c r="I2453">
        <v>4.0973877870531777E-2</v>
      </c>
      <c r="J2453">
        <v>2.94083718650202E-3</v>
      </c>
      <c r="K2453">
        <v>-0.2494984949407773</v>
      </c>
      <c r="L2453">
        <v>0.58746825064179908</v>
      </c>
    </row>
    <row r="2454" spans="1:12">
      <c r="A2454" t="s">
        <v>317</v>
      </c>
      <c r="B2454" t="s">
        <v>451</v>
      </c>
      <c r="C2454">
        <v>48359</v>
      </c>
      <c r="D2454" t="s">
        <v>135</v>
      </c>
      <c r="E2454">
        <v>340</v>
      </c>
      <c r="F2454" t="s">
        <v>75</v>
      </c>
      <c r="G2454" t="s">
        <v>80</v>
      </c>
      <c r="H2454">
        <v>635</v>
      </c>
      <c r="I2454">
        <v>2.3835685791650438E-2</v>
      </c>
      <c r="J2454">
        <v>3.1056211618342511E-3</v>
      </c>
      <c r="K2454">
        <v>-0.41151140061211161</v>
      </c>
      <c r="L2454">
        <v>0.32934321335540828</v>
      </c>
    </row>
    <row r="2455" spans="1:12">
      <c r="A2455" t="s">
        <v>317</v>
      </c>
      <c r="B2455" t="s">
        <v>451</v>
      </c>
      <c r="C2455">
        <v>48359</v>
      </c>
      <c r="D2455" t="s">
        <v>135</v>
      </c>
      <c r="E2455">
        <v>340</v>
      </c>
      <c r="F2455" t="s">
        <v>75</v>
      </c>
      <c r="G2455" t="s">
        <v>81</v>
      </c>
      <c r="H2455">
        <v>635</v>
      </c>
      <c r="I2455">
        <v>5.8422853706285562E-2</v>
      </c>
      <c r="J2455">
        <v>2.7638492371892791E-3</v>
      </c>
      <c r="K2455">
        <v>-0.24623816023634471</v>
      </c>
      <c r="L2455">
        <v>0.29938302796999378</v>
      </c>
    </row>
    <row r="2456" spans="1:12">
      <c r="A2456" t="s">
        <v>317</v>
      </c>
      <c r="B2456" t="s">
        <v>451</v>
      </c>
      <c r="C2456">
        <v>48359</v>
      </c>
      <c r="D2456" t="s">
        <v>135</v>
      </c>
      <c r="E2456">
        <v>340</v>
      </c>
      <c r="F2456" t="s">
        <v>75</v>
      </c>
      <c r="G2456" t="s">
        <v>82</v>
      </c>
      <c r="H2456">
        <v>1208</v>
      </c>
      <c r="I2456">
        <v>3.9459761889049302E-2</v>
      </c>
      <c r="J2456">
        <v>1.8713389145352431E-3</v>
      </c>
      <c r="K2456">
        <v>-0.19008764029914699</v>
      </c>
      <c r="L2456">
        <v>0.4847611745465924</v>
      </c>
    </row>
    <row r="2457" spans="1:12">
      <c r="A2457" t="s">
        <v>317</v>
      </c>
      <c r="B2457" t="s">
        <v>451</v>
      </c>
      <c r="C2457">
        <v>48359</v>
      </c>
      <c r="D2457" t="s">
        <v>135</v>
      </c>
      <c r="E2457">
        <v>340</v>
      </c>
      <c r="F2457" t="s">
        <v>75</v>
      </c>
      <c r="G2457" t="s">
        <v>83</v>
      </c>
      <c r="H2457">
        <v>1208</v>
      </c>
      <c r="I2457">
        <v>2.0715918279567511E-2</v>
      </c>
      <c r="J2457">
        <v>1.4964759145128931E-3</v>
      </c>
      <c r="K2457">
        <v>-0.24978341943895579</v>
      </c>
      <c r="L2457">
        <v>0.35335134158259812</v>
      </c>
    </row>
    <row r="2458" spans="1:12">
      <c r="A2458" t="s">
        <v>317</v>
      </c>
      <c r="B2458" t="s">
        <v>288</v>
      </c>
      <c r="C2458">
        <v>48361</v>
      </c>
      <c r="D2458" t="s">
        <v>135</v>
      </c>
      <c r="E2458">
        <v>340</v>
      </c>
      <c r="F2458" t="s">
        <v>75</v>
      </c>
      <c r="G2458" t="s">
        <v>76</v>
      </c>
      <c r="H2458">
        <v>119</v>
      </c>
      <c r="I2458">
        <v>1.741769811611219</v>
      </c>
      <c r="J2458">
        <v>3.332194636189735E-2</v>
      </c>
      <c r="K2458">
        <v>0.4110586467464919</v>
      </c>
      <c r="L2458">
        <v>2.7891469689735842</v>
      </c>
    </row>
    <row r="2459" spans="1:12">
      <c r="A2459" t="s">
        <v>317</v>
      </c>
      <c r="B2459" t="s">
        <v>288</v>
      </c>
      <c r="C2459">
        <v>48361</v>
      </c>
      <c r="D2459" t="s">
        <v>135</v>
      </c>
      <c r="E2459">
        <v>340</v>
      </c>
      <c r="F2459" t="s">
        <v>75</v>
      </c>
      <c r="G2459" t="s">
        <v>77</v>
      </c>
      <c r="H2459">
        <v>119</v>
      </c>
      <c r="I2459">
        <v>1.5113709014201699</v>
      </c>
      <c r="J2459">
        <v>2.4416804778977421E-2</v>
      </c>
      <c r="K2459">
        <v>0.36146907713575188</v>
      </c>
      <c r="L2459">
        <v>2.1768095245184331</v>
      </c>
    </row>
    <row r="2460" spans="1:12">
      <c r="A2460" t="s">
        <v>317</v>
      </c>
      <c r="B2460" t="s">
        <v>288</v>
      </c>
      <c r="C2460">
        <v>48361</v>
      </c>
      <c r="D2460" t="s">
        <v>135</v>
      </c>
      <c r="E2460">
        <v>340</v>
      </c>
      <c r="F2460" t="s">
        <v>75</v>
      </c>
      <c r="G2460" t="s">
        <v>78</v>
      </c>
      <c r="H2460">
        <v>154</v>
      </c>
      <c r="I2460">
        <v>0.99089098884725135</v>
      </c>
      <c r="J2460">
        <v>2.5665850828018321E-2</v>
      </c>
      <c r="K2460">
        <v>-9.1965967588810305E-4</v>
      </c>
      <c r="L2460">
        <v>1.7305967602410139</v>
      </c>
    </row>
    <row r="2461" spans="1:12">
      <c r="A2461" t="s">
        <v>317</v>
      </c>
      <c r="B2461" t="s">
        <v>288</v>
      </c>
      <c r="C2461">
        <v>48361</v>
      </c>
      <c r="D2461" t="s">
        <v>135</v>
      </c>
      <c r="E2461">
        <v>340</v>
      </c>
      <c r="F2461" t="s">
        <v>75</v>
      </c>
      <c r="G2461" t="s">
        <v>79</v>
      </c>
      <c r="H2461">
        <v>154</v>
      </c>
      <c r="I2461">
        <v>0.87262670333038939</v>
      </c>
      <c r="J2461">
        <v>3.4281192580850127E-2</v>
      </c>
      <c r="K2461">
        <v>-2.6987167649939149E-3</v>
      </c>
      <c r="L2461">
        <v>2.2849724039296762</v>
      </c>
    </row>
    <row r="2462" spans="1:12">
      <c r="A2462" t="s">
        <v>317</v>
      </c>
      <c r="B2462" t="s">
        <v>288</v>
      </c>
      <c r="C2462">
        <v>48361</v>
      </c>
      <c r="D2462" t="s">
        <v>135</v>
      </c>
      <c r="E2462">
        <v>340</v>
      </c>
      <c r="F2462" t="s">
        <v>75</v>
      </c>
      <c r="G2462" t="s">
        <v>80</v>
      </c>
      <c r="H2462">
        <v>119</v>
      </c>
      <c r="I2462">
        <v>0.68768089650826603</v>
      </c>
      <c r="J2462">
        <v>2.9467773059289229E-2</v>
      </c>
      <c r="K2462">
        <v>0.14152861696010241</v>
      </c>
      <c r="L2462">
        <v>1.603003998907726</v>
      </c>
    </row>
    <row r="2463" spans="1:12">
      <c r="A2463" t="s">
        <v>317</v>
      </c>
      <c r="B2463" t="s">
        <v>288</v>
      </c>
      <c r="C2463">
        <v>48361</v>
      </c>
      <c r="D2463" t="s">
        <v>135</v>
      </c>
      <c r="E2463">
        <v>340</v>
      </c>
      <c r="F2463" t="s">
        <v>75</v>
      </c>
      <c r="G2463" t="s">
        <v>81</v>
      </c>
      <c r="H2463">
        <v>119</v>
      </c>
      <c r="I2463">
        <v>0.51636994031885652</v>
      </c>
      <c r="J2463">
        <v>2.0525899097935361E-2</v>
      </c>
      <c r="K2463">
        <v>8.4688048524949336E-2</v>
      </c>
      <c r="L2463">
        <v>1.242499571596057</v>
      </c>
    </row>
    <row r="2464" spans="1:12">
      <c r="A2464" t="s">
        <v>317</v>
      </c>
      <c r="B2464" t="s">
        <v>288</v>
      </c>
      <c r="C2464">
        <v>48361</v>
      </c>
      <c r="D2464" t="s">
        <v>135</v>
      </c>
      <c r="E2464">
        <v>340</v>
      </c>
      <c r="F2464" t="s">
        <v>75</v>
      </c>
      <c r="G2464" t="s">
        <v>82</v>
      </c>
      <c r="H2464">
        <v>154</v>
      </c>
      <c r="I2464">
        <v>0.35391204197756032</v>
      </c>
      <c r="J2464">
        <v>1.0427290014402041E-2</v>
      </c>
      <c r="K2464">
        <v>-9.1965967588810305E-4</v>
      </c>
      <c r="L2464">
        <v>0.62478310485063315</v>
      </c>
    </row>
    <row r="2465" spans="1:12">
      <c r="A2465" t="s">
        <v>317</v>
      </c>
      <c r="B2465" t="s">
        <v>288</v>
      </c>
      <c r="C2465">
        <v>48361</v>
      </c>
      <c r="D2465" t="s">
        <v>135</v>
      </c>
      <c r="E2465">
        <v>340</v>
      </c>
      <c r="F2465" t="s">
        <v>75</v>
      </c>
      <c r="G2465" t="s">
        <v>83</v>
      </c>
      <c r="H2465">
        <v>154</v>
      </c>
      <c r="I2465">
        <v>0.51222685923947109</v>
      </c>
      <c r="J2465">
        <v>1.6899764801885729E-2</v>
      </c>
      <c r="K2465">
        <v>-2.6987167649939149E-3</v>
      </c>
      <c r="L2465">
        <v>0.96192852929720973</v>
      </c>
    </row>
    <row r="2466" spans="1:12">
      <c r="A2466" t="s">
        <v>317</v>
      </c>
      <c r="B2466" t="s">
        <v>452</v>
      </c>
      <c r="C2466">
        <v>48363</v>
      </c>
      <c r="D2466" t="s">
        <v>135</v>
      </c>
      <c r="E2466">
        <v>340</v>
      </c>
      <c r="F2466" t="s">
        <v>75</v>
      </c>
      <c r="G2466" t="s">
        <v>76</v>
      </c>
      <c r="H2466">
        <v>1435</v>
      </c>
      <c r="I2466">
        <v>0.47515323406453491</v>
      </c>
      <c r="J2466">
        <v>9.4865223996307459E-3</v>
      </c>
      <c r="K2466">
        <v>-0.1902425041602343</v>
      </c>
      <c r="L2466">
        <v>1.8254571900160479</v>
      </c>
    </row>
    <row r="2467" spans="1:12">
      <c r="A2467" t="s">
        <v>317</v>
      </c>
      <c r="B2467" t="s">
        <v>452</v>
      </c>
      <c r="C2467">
        <v>48363</v>
      </c>
      <c r="D2467" t="s">
        <v>135</v>
      </c>
      <c r="E2467">
        <v>340</v>
      </c>
      <c r="F2467" t="s">
        <v>75</v>
      </c>
      <c r="G2467" t="s">
        <v>77</v>
      </c>
      <c r="H2467">
        <v>1435</v>
      </c>
      <c r="I2467">
        <v>0.43637431503937918</v>
      </c>
      <c r="J2467">
        <v>8.7798990194098651E-3</v>
      </c>
      <c r="K2467">
        <v>-0.38717878834324748</v>
      </c>
      <c r="L2467">
        <v>1.363077476333431</v>
      </c>
    </row>
    <row r="2468" spans="1:12">
      <c r="A2468" t="s">
        <v>317</v>
      </c>
      <c r="B2468" t="s">
        <v>452</v>
      </c>
      <c r="C2468">
        <v>48363</v>
      </c>
      <c r="D2468" t="s">
        <v>135</v>
      </c>
      <c r="E2468">
        <v>340</v>
      </c>
      <c r="F2468" t="s">
        <v>75</v>
      </c>
      <c r="G2468" t="s">
        <v>78</v>
      </c>
      <c r="H2468">
        <v>61</v>
      </c>
      <c r="I2468">
        <v>7.225251358725376E-3</v>
      </c>
      <c r="J2468">
        <v>3.0874221960266401E-2</v>
      </c>
      <c r="K2468">
        <v>-0.16324557644813251</v>
      </c>
      <c r="L2468">
        <v>1.095906584117287</v>
      </c>
    </row>
    <row r="2469" spans="1:12">
      <c r="A2469" t="s">
        <v>317</v>
      </c>
      <c r="B2469" t="s">
        <v>452</v>
      </c>
      <c r="C2469">
        <v>48363</v>
      </c>
      <c r="D2469" t="s">
        <v>135</v>
      </c>
      <c r="E2469">
        <v>340</v>
      </c>
      <c r="F2469" t="s">
        <v>75</v>
      </c>
      <c r="G2469" t="s">
        <v>79</v>
      </c>
      <c r="H2469">
        <v>61</v>
      </c>
      <c r="I2469">
        <v>8.7654094644248823E-2</v>
      </c>
      <c r="J2469">
        <v>2.589120723171039E-2</v>
      </c>
      <c r="K2469">
        <v>-1.847132834926939E-2</v>
      </c>
      <c r="L2469">
        <v>0.94823287018834113</v>
      </c>
    </row>
    <row r="2470" spans="1:12">
      <c r="A2470" t="s">
        <v>317</v>
      </c>
      <c r="B2470" t="s">
        <v>452</v>
      </c>
      <c r="C2470">
        <v>48363</v>
      </c>
      <c r="D2470" t="s">
        <v>135</v>
      </c>
      <c r="E2470">
        <v>340</v>
      </c>
      <c r="F2470" t="s">
        <v>75</v>
      </c>
      <c r="G2470" t="s">
        <v>80</v>
      </c>
      <c r="H2470">
        <v>1435</v>
      </c>
      <c r="I2470">
        <v>0.108802020101159</v>
      </c>
      <c r="J2470">
        <v>3.4406358838950019E-3</v>
      </c>
      <c r="K2470">
        <v>-0.19054771270986559</v>
      </c>
      <c r="L2470">
        <v>0.71108499169660166</v>
      </c>
    </row>
    <row r="2471" spans="1:12">
      <c r="A2471" t="s">
        <v>317</v>
      </c>
      <c r="B2471" t="s">
        <v>452</v>
      </c>
      <c r="C2471">
        <v>48363</v>
      </c>
      <c r="D2471" t="s">
        <v>135</v>
      </c>
      <c r="E2471">
        <v>340</v>
      </c>
      <c r="F2471" t="s">
        <v>75</v>
      </c>
      <c r="G2471" t="s">
        <v>81</v>
      </c>
      <c r="H2471">
        <v>1435</v>
      </c>
      <c r="I2471">
        <v>9.7871065420842562E-2</v>
      </c>
      <c r="J2471">
        <v>3.3834058844481661E-3</v>
      </c>
      <c r="K2471">
        <v>-0.20388551559696089</v>
      </c>
      <c r="L2471">
        <v>0.62795727324088857</v>
      </c>
    </row>
    <row r="2472" spans="1:12">
      <c r="A2472" t="s">
        <v>317</v>
      </c>
      <c r="B2472" t="s">
        <v>452</v>
      </c>
      <c r="C2472">
        <v>48363</v>
      </c>
      <c r="D2472" t="s">
        <v>135</v>
      </c>
      <c r="E2472">
        <v>340</v>
      </c>
      <c r="F2472" t="s">
        <v>75</v>
      </c>
      <c r="G2472" t="s">
        <v>82</v>
      </c>
      <c r="H2472">
        <v>61</v>
      </c>
      <c r="I2472">
        <v>7.3712850335803867E-3</v>
      </c>
      <c r="J2472">
        <v>1.5185530823222829E-2</v>
      </c>
      <c r="K2472">
        <v>-8.2734157254821875E-2</v>
      </c>
      <c r="L2472">
        <v>0.64506328351864561</v>
      </c>
    </row>
    <row r="2473" spans="1:12">
      <c r="A2473" t="s">
        <v>317</v>
      </c>
      <c r="B2473" t="s">
        <v>452</v>
      </c>
      <c r="C2473">
        <v>48363</v>
      </c>
      <c r="D2473" t="s">
        <v>135</v>
      </c>
      <c r="E2473">
        <v>340</v>
      </c>
      <c r="F2473" t="s">
        <v>75</v>
      </c>
      <c r="G2473" t="s">
        <v>83</v>
      </c>
      <c r="H2473">
        <v>61</v>
      </c>
      <c r="I2473">
        <v>5.675594371281853E-2</v>
      </c>
      <c r="J2473">
        <v>2.0351427367664651E-2</v>
      </c>
      <c r="K2473">
        <v>-1.847132834926939E-2</v>
      </c>
      <c r="L2473">
        <v>0.974735801126414</v>
      </c>
    </row>
    <row r="2474" spans="1:12">
      <c r="A2474" t="s">
        <v>317</v>
      </c>
      <c r="B2474" t="s">
        <v>277</v>
      </c>
      <c r="C2474">
        <v>48365</v>
      </c>
      <c r="D2474" t="s">
        <v>135</v>
      </c>
      <c r="E2474">
        <v>340</v>
      </c>
      <c r="F2474" t="s">
        <v>75</v>
      </c>
      <c r="G2474" t="s">
        <v>76</v>
      </c>
      <c r="H2474">
        <v>385</v>
      </c>
      <c r="I2474">
        <v>0.91001391946697396</v>
      </c>
      <c r="J2474">
        <v>2.6472917666060799E-2</v>
      </c>
      <c r="K2474">
        <v>-3.0638636008281771E-2</v>
      </c>
      <c r="L2474">
        <v>2.087745747220874</v>
      </c>
    </row>
    <row r="2475" spans="1:12">
      <c r="A2475" t="s">
        <v>317</v>
      </c>
      <c r="B2475" t="s">
        <v>277</v>
      </c>
      <c r="C2475">
        <v>48365</v>
      </c>
      <c r="D2475" t="s">
        <v>135</v>
      </c>
      <c r="E2475">
        <v>340</v>
      </c>
      <c r="F2475" t="s">
        <v>75</v>
      </c>
      <c r="G2475" t="s">
        <v>77</v>
      </c>
      <c r="H2475">
        <v>385</v>
      </c>
      <c r="I2475">
        <v>0.94631599599383132</v>
      </c>
      <c r="J2475">
        <v>1.524687456088834E-2</v>
      </c>
      <c r="K2475">
        <v>2.8825912307132839E-3</v>
      </c>
      <c r="L2475">
        <v>1.698715518721547</v>
      </c>
    </row>
    <row r="2476" spans="1:12">
      <c r="A2476" t="s">
        <v>317</v>
      </c>
      <c r="B2476" t="s">
        <v>277</v>
      </c>
      <c r="C2476">
        <v>48365</v>
      </c>
      <c r="D2476" t="s">
        <v>135</v>
      </c>
      <c r="E2476">
        <v>340</v>
      </c>
      <c r="F2476" t="s">
        <v>75</v>
      </c>
      <c r="G2476" t="s">
        <v>78</v>
      </c>
      <c r="H2476">
        <v>613</v>
      </c>
      <c r="I2476">
        <v>0.72984543187217421</v>
      </c>
      <c r="J2476">
        <v>1.336315119516474E-2</v>
      </c>
      <c r="K2476">
        <v>-0.11514536438751399</v>
      </c>
      <c r="L2476">
        <v>1.977532716254599</v>
      </c>
    </row>
    <row r="2477" spans="1:12">
      <c r="A2477" t="s">
        <v>317</v>
      </c>
      <c r="B2477" t="s">
        <v>277</v>
      </c>
      <c r="C2477">
        <v>48365</v>
      </c>
      <c r="D2477" t="s">
        <v>135</v>
      </c>
      <c r="E2477">
        <v>340</v>
      </c>
      <c r="F2477" t="s">
        <v>75</v>
      </c>
      <c r="G2477" t="s">
        <v>79</v>
      </c>
      <c r="H2477">
        <v>615</v>
      </c>
      <c r="I2477">
        <v>0.75965927340890593</v>
      </c>
      <c r="J2477">
        <v>1.9503353812222339E-2</v>
      </c>
      <c r="K2477">
        <v>-4.2538851409136609E-2</v>
      </c>
      <c r="L2477">
        <v>2.6598036713554079</v>
      </c>
    </row>
    <row r="2478" spans="1:12">
      <c r="A2478" t="s">
        <v>317</v>
      </c>
      <c r="B2478" t="s">
        <v>277</v>
      </c>
      <c r="C2478">
        <v>48365</v>
      </c>
      <c r="D2478" t="s">
        <v>135</v>
      </c>
      <c r="E2478">
        <v>340</v>
      </c>
      <c r="F2478" t="s">
        <v>75</v>
      </c>
      <c r="G2478" t="s">
        <v>80</v>
      </c>
      <c r="H2478">
        <v>385</v>
      </c>
      <c r="I2478">
        <v>0.4133720514728913</v>
      </c>
      <c r="J2478">
        <v>1.7253106778067299E-2</v>
      </c>
      <c r="K2478">
        <v>-4.2665271630145447E-2</v>
      </c>
      <c r="L2478">
        <v>1.39429762092215</v>
      </c>
    </row>
    <row r="2479" spans="1:12">
      <c r="A2479" t="s">
        <v>317</v>
      </c>
      <c r="B2479" t="s">
        <v>277</v>
      </c>
      <c r="C2479">
        <v>48365</v>
      </c>
      <c r="D2479" t="s">
        <v>135</v>
      </c>
      <c r="E2479">
        <v>340</v>
      </c>
      <c r="F2479" t="s">
        <v>75</v>
      </c>
      <c r="G2479" t="s">
        <v>81</v>
      </c>
      <c r="H2479">
        <v>385</v>
      </c>
      <c r="I2479">
        <v>0.37238257247131801</v>
      </c>
      <c r="J2479">
        <v>1.0835304703549519E-2</v>
      </c>
      <c r="K2479">
        <v>2.8825912307132839E-3</v>
      </c>
      <c r="L2479">
        <v>1.0199343617707239</v>
      </c>
    </row>
    <row r="2480" spans="1:12">
      <c r="A2480" t="s">
        <v>317</v>
      </c>
      <c r="B2480" t="s">
        <v>277</v>
      </c>
      <c r="C2480">
        <v>48365</v>
      </c>
      <c r="D2480" t="s">
        <v>135</v>
      </c>
      <c r="E2480">
        <v>340</v>
      </c>
      <c r="F2480" t="s">
        <v>75</v>
      </c>
      <c r="G2480" t="s">
        <v>82</v>
      </c>
      <c r="H2480">
        <v>613</v>
      </c>
      <c r="I2480">
        <v>0.36078593286063387</v>
      </c>
      <c r="J2480">
        <v>9.3951014914537122E-3</v>
      </c>
      <c r="K2480">
        <v>-5.5210562053024902E-2</v>
      </c>
      <c r="L2480">
        <v>1.4819196336965761</v>
      </c>
    </row>
    <row r="2481" spans="1:12">
      <c r="A2481" t="s">
        <v>317</v>
      </c>
      <c r="B2481" t="s">
        <v>277</v>
      </c>
      <c r="C2481">
        <v>48365</v>
      </c>
      <c r="D2481" t="s">
        <v>135</v>
      </c>
      <c r="E2481">
        <v>340</v>
      </c>
      <c r="F2481" t="s">
        <v>75</v>
      </c>
      <c r="G2481" t="s">
        <v>83</v>
      </c>
      <c r="H2481">
        <v>615</v>
      </c>
      <c r="I2481">
        <v>0.41519273917216548</v>
      </c>
      <c r="J2481">
        <v>1.230087848609515E-2</v>
      </c>
      <c r="K2481">
        <v>-4.2538851409136609E-2</v>
      </c>
      <c r="L2481">
        <v>1.925232112039841</v>
      </c>
    </row>
    <row r="2482" spans="1:12">
      <c r="A2482" t="s">
        <v>317</v>
      </c>
      <c r="B2482" t="s">
        <v>453</v>
      </c>
      <c r="C2482">
        <v>48367</v>
      </c>
      <c r="D2482" t="s">
        <v>135</v>
      </c>
      <c r="E2482">
        <v>340</v>
      </c>
      <c r="F2482" t="s">
        <v>75</v>
      </c>
      <c r="G2482" t="s">
        <v>76</v>
      </c>
      <c r="H2482">
        <v>21</v>
      </c>
      <c r="I2482">
        <v>0.94802300431180508</v>
      </c>
      <c r="J2482">
        <v>0.15836772729439491</v>
      </c>
      <c r="K2482">
        <v>-3.1845050118976051E-2</v>
      </c>
      <c r="L2482">
        <v>2.2924388333402139</v>
      </c>
    </row>
    <row r="2483" spans="1:12">
      <c r="A2483" t="s">
        <v>317</v>
      </c>
      <c r="B2483" t="s">
        <v>453</v>
      </c>
      <c r="C2483">
        <v>48367</v>
      </c>
      <c r="D2483" t="s">
        <v>135</v>
      </c>
      <c r="E2483">
        <v>340</v>
      </c>
      <c r="F2483" t="s">
        <v>75</v>
      </c>
      <c r="G2483" t="s">
        <v>77</v>
      </c>
      <c r="H2483">
        <v>21</v>
      </c>
      <c r="I2483">
        <v>0.8359769053009638</v>
      </c>
      <c r="J2483">
        <v>0.14667710078413379</v>
      </c>
      <c r="K2483">
        <v>-5.5322941445729967E-2</v>
      </c>
      <c r="L2483">
        <v>1.9120315065875191</v>
      </c>
    </row>
    <row r="2484" spans="1:12">
      <c r="A2484" t="s">
        <v>317</v>
      </c>
      <c r="B2484" t="s">
        <v>453</v>
      </c>
      <c r="C2484">
        <v>48367</v>
      </c>
      <c r="D2484" t="s">
        <v>135</v>
      </c>
      <c r="E2484">
        <v>340</v>
      </c>
      <c r="F2484" t="s">
        <v>75</v>
      </c>
      <c r="G2484" t="s">
        <v>78</v>
      </c>
      <c r="H2484">
        <v>46</v>
      </c>
      <c r="I2484">
        <v>0.17466897607943521</v>
      </c>
      <c r="J2484">
        <v>4.1906870785378927E-2</v>
      </c>
      <c r="K2484">
        <v>-0.1745060707976554</v>
      </c>
      <c r="L2484">
        <v>1.1895857884772081</v>
      </c>
    </row>
    <row r="2485" spans="1:12">
      <c r="A2485" t="s">
        <v>317</v>
      </c>
      <c r="B2485" t="s">
        <v>453</v>
      </c>
      <c r="C2485">
        <v>48367</v>
      </c>
      <c r="D2485" t="s">
        <v>135</v>
      </c>
      <c r="E2485">
        <v>340</v>
      </c>
      <c r="F2485" t="s">
        <v>75</v>
      </c>
      <c r="G2485" t="s">
        <v>79</v>
      </c>
      <c r="H2485">
        <v>46</v>
      </c>
      <c r="I2485">
        <v>0.15653883094197521</v>
      </c>
      <c r="J2485">
        <v>3.2321808644284418E-2</v>
      </c>
      <c r="K2485">
        <v>-2.4732166588428809E-2</v>
      </c>
      <c r="L2485">
        <v>0.92012214544345083</v>
      </c>
    </row>
    <row r="2486" spans="1:12">
      <c r="A2486" t="s">
        <v>317</v>
      </c>
      <c r="B2486" t="s">
        <v>453</v>
      </c>
      <c r="C2486">
        <v>48367</v>
      </c>
      <c r="D2486" t="s">
        <v>135</v>
      </c>
      <c r="E2486">
        <v>340</v>
      </c>
      <c r="F2486" t="s">
        <v>75</v>
      </c>
      <c r="G2486" t="s">
        <v>80</v>
      </c>
      <c r="H2486">
        <v>21</v>
      </c>
      <c r="I2486">
        <v>0.53443214061031252</v>
      </c>
      <c r="J2486">
        <v>0.1012406481964041</v>
      </c>
      <c r="K2486">
        <v>-4.057804519820838E-2</v>
      </c>
      <c r="L2486">
        <v>1.309636917346475</v>
      </c>
    </row>
    <row r="2487" spans="1:12">
      <c r="A2487" t="s">
        <v>317</v>
      </c>
      <c r="B2487" t="s">
        <v>453</v>
      </c>
      <c r="C2487">
        <v>48367</v>
      </c>
      <c r="D2487" t="s">
        <v>135</v>
      </c>
      <c r="E2487">
        <v>340</v>
      </c>
      <c r="F2487" t="s">
        <v>75</v>
      </c>
      <c r="G2487" t="s">
        <v>81</v>
      </c>
      <c r="H2487">
        <v>21</v>
      </c>
      <c r="I2487">
        <v>0.41793780794298968</v>
      </c>
      <c r="J2487">
        <v>7.7339006773496019E-2</v>
      </c>
      <c r="K2487">
        <v>-2.9626460758395881E-2</v>
      </c>
      <c r="L2487">
        <v>1.0625612956853321</v>
      </c>
    </row>
    <row r="2488" spans="1:12">
      <c r="A2488" t="s">
        <v>317</v>
      </c>
      <c r="B2488" t="s">
        <v>453</v>
      </c>
      <c r="C2488">
        <v>48367</v>
      </c>
      <c r="D2488" t="s">
        <v>135</v>
      </c>
      <c r="E2488">
        <v>340</v>
      </c>
      <c r="F2488" t="s">
        <v>75</v>
      </c>
      <c r="G2488" t="s">
        <v>82</v>
      </c>
      <c r="H2488">
        <v>46</v>
      </c>
      <c r="I2488">
        <v>8.7733162047061358E-2</v>
      </c>
      <c r="J2488">
        <v>2.3484997099803111E-2</v>
      </c>
      <c r="K2488">
        <v>-7.574239380034746E-2</v>
      </c>
      <c r="L2488">
        <v>0.63740404224125591</v>
      </c>
    </row>
    <row r="2489" spans="1:12">
      <c r="A2489" t="s">
        <v>317</v>
      </c>
      <c r="B2489" t="s">
        <v>453</v>
      </c>
      <c r="C2489">
        <v>48367</v>
      </c>
      <c r="D2489" t="s">
        <v>135</v>
      </c>
      <c r="E2489">
        <v>340</v>
      </c>
      <c r="F2489" t="s">
        <v>75</v>
      </c>
      <c r="G2489" t="s">
        <v>83</v>
      </c>
      <c r="H2489">
        <v>46</v>
      </c>
      <c r="I2489">
        <v>0.1187948646144896</v>
      </c>
      <c r="J2489">
        <v>2.7705872937040112E-2</v>
      </c>
      <c r="K2489">
        <v>-1.763005217150089E-2</v>
      </c>
      <c r="L2489">
        <v>0.81810803382610298</v>
      </c>
    </row>
    <row r="2490" spans="1:12">
      <c r="A2490" t="s">
        <v>317</v>
      </c>
      <c r="B2490" t="s">
        <v>454</v>
      </c>
      <c r="C2490">
        <v>48369</v>
      </c>
      <c r="D2490" t="s">
        <v>135</v>
      </c>
      <c r="E2490">
        <v>340</v>
      </c>
      <c r="F2490" t="s">
        <v>75</v>
      </c>
      <c r="G2490" t="s">
        <v>76</v>
      </c>
      <c r="H2490">
        <v>195</v>
      </c>
      <c r="I2490">
        <v>0.49084779689034203</v>
      </c>
      <c r="J2490">
        <v>2.50299110027156E-2</v>
      </c>
      <c r="K2490">
        <v>-2.1856528089586779E-2</v>
      </c>
      <c r="L2490">
        <v>1.5906471471860431</v>
      </c>
    </row>
    <row r="2491" spans="1:12">
      <c r="A2491" t="s">
        <v>317</v>
      </c>
      <c r="B2491" t="s">
        <v>454</v>
      </c>
      <c r="C2491">
        <v>48369</v>
      </c>
      <c r="D2491" t="s">
        <v>135</v>
      </c>
      <c r="E2491">
        <v>340</v>
      </c>
      <c r="F2491" t="s">
        <v>75</v>
      </c>
      <c r="G2491" t="s">
        <v>77</v>
      </c>
      <c r="H2491">
        <v>195</v>
      </c>
      <c r="I2491">
        <v>0.49621635763886268</v>
      </c>
      <c r="J2491">
        <v>2.244630286849468E-2</v>
      </c>
      <c r="K2491">
        <v>-0.1561195254302736</v>
      </c>
      <c r="L2491">
        <v>1.071330005568202</v>
      </c>
    </row>
    <row r="2492" spans="1:12">
      <c r="A2492" t="s">
        <v>317</v>
      </c>
      <c r="B2492" t="s">
        <v>454</v>
      </c>
      <c r="C2492">
        <v>48369</v>
      </c>
      <c r="D2492" t="s">
        <v>135</v>
      </c>
      <c r="E2492">
        <v>340</v>
      </c>
      <c r="F2492" t="s">
        <v>75</v>
      </c>
      <c r="G2492" t="s">
        <v>78</v>
      </c>
      <c r="H2492">
        <v>190</v>
      </c>
      <c r="I2492">
        <v>0.20444809720603341</v>
      </c>
      <c r="J2492">
        <v>9.8164959887349305E-3</v>
      </c>
      <c r="K2492">
        <v>-5.265264890726383E-2</v>
      </c>
      <c r="L2492">
        <v>0.57556578888251331</v>
      </c>
    </row>
    <row r="2493" spans="1:12">
      <c r="A2493" t="s">
        <v>317</v>
      </c>
      <c r="B2493" t="s">
        <v>454</v>
      </c>
      <c r="C2493">
        <v>48369</v>
      </c>
      <c r="D2493" t="s">
        <v>135</v>
      </c>
      <c r="E2493">
        <v>340</v>
      </c>
      <c r="F2493" t="s">
        <v>75</v>
      </c>
      <c r="G2493" t="s">
        <v>79</v>
      </c>
      <c r="H2493">
        <v>190</v>
      </c>
      <c r="I2493">
        <v>-1.4668836113474819E-2</v>
      </c>
      <c r="J2493">
        <v>5.1070393102945469E-3</v>
      </c>
      <c r="K2493">
        <v>-0.14576258747574039</v>
      </c>
      <c r="L2493">
        <v>0.2620600889507807</v>
      </c>
    </row>
    <row r="2494" spans="1:12">
      <c r="A2494" t="s">
        <v>317</v>
      </c>
      <c r="B2494" t="s">
        <v>454</v>
      </c>
      <c r="C2494">
        <v>48369</v>
      </c>
      <c r="D2494" t="s">
        <v>135</v>
      </c>
      <c r="E2494">
        <v>340</v>
      </c>
      <c r="F2494" t="s">
        <v>75</v>
      </c>
      <c r="G2494" t="s">
        <v>80</v>
      </c>
      <c r="H2494">
        <v>195</v>
      </c>
      <c r="I2494">
        <v>3.3799525156982438E-2</v>
      </c>
      <c r="J2494">
        <v>3.1693977075464949E-3</v>
      </c>
      <c r="K2494">
        <v>-2.8385104216716119E-2</v>
      </c>
      <c r="L2494">
        <v>0.24294706223227219</v>
      </c>
    </row>
    <row r="2495" spans="1:12">
      <c r="A2495" t="s">
        <v>317</v>
      </c>
      <c r="B2495" t="s">
        <v>454</v>
      </c>
      <c r="C2495">
        <v>48369</v>
      </c>
      <c r="D2495" t="s">
        <v>135</v>
      </c>
      <c r="E2495">
        <v>340</v>
      </c>
      <c r="F2495" t="s">
        <v>75</v>
      </c>
      <c r="G2495" t="s">
        <v>81</v>
      </c>
      <c r="H2495">
        <v>195</v>
      </c>
      <c r="I2495">
        <v>1.530581508443315E-2</v>
      </c>
      <c r="J2495">
        <v>3.4815033542680601E-3</v>
      </c>
      <c r="K2495">
        <v>-0.1244750414141577</v>
      </c>
      <c r="L2495">
        <v>0.18827105485888429</v>
      </c>
    </row>
    <row r="2496" spans="1:12">
      <c r="A2496" t="s">
        <v>317</v>
      </c>
      <c r="B2496" t="s">
        <v>454</v>
      </c>
      <c r="C2496">
        <v>48369</v>
      </c>
      <c r="D2496" t="s">
        <v>135</v>
      </c>
      <c r="E2496">
        <v>340</v>
      </c>
      <c r="F2496" t="s">
        <v>75</v>
      </c>
      <c r="G2496" t="s">
        <v>82</v>
      </c>
      <c r="H2496">
        <v>190</v>
      </c>
      <c r="I2496">
        <v>8.9717536832629383E-2</v>
      </c>
      <c r="J2496">
        <v>4.8872708234723207E-3</v>
      </c>
      <c r="K2496">
        <v>-3.5448900501467248E-2</v>
      </c>
      <c r="L2496">
        <v>0.33446091103771508</v>
      </c>
    </row>
    <row r="2497" spans="1:12">
      <c r="A2497" t="s">
        <v>317</v>
      </c>
      <c r="B2497" t="s">
        <v>454</v>
      </c>
      <c r="C2497">
        <v>48369</v>
      </c>
      <c r="D2497" t="s">
        <v>135</v>
      </c>
      <c r="E2497">
        <v>340</v>
      </c>
      <c r="F2497" t="s">
        <v>75</v>
      </c>
      <c r="G2497" t="s">
        <v>83</v>
      </c>
      <c r="H2497">
        <v>190</v>
      </c>
      <c r="I2497">
        <v>5.5071727162525959E-2</v>
      </c>
      <c r="J2497">
        <v>5.0377435611532991E-3</v>
      </c>
      <c r="K2497">
        <v>-0.1144744435641776</v>
      </c>
      <c r="L2497">
        <v>0.2950114031958937</v>
      </c>
    </row>
    <row r="2498" spans="1:12">
      <c r="A2498" t="s">
        <v>317</v>
      </c>
      <c r="B2498" t="s">
        <v>455</v>
      </c>
      <c r="C2498">
        <v>48371</v>
      </c>
      <c r="D2498" t="s">
        <v>135</v>
      </c>
      <c r="E2498">
        <v>340</v>
      </c>
      <c r="F2498" t="s">
        <v>75</v>
      </c>
      <c r="G2498" t="s">
        <v>76</v>
      </c>
      <c r="H2498">
        <v>20</v>
      </c>
      <c r="I2498">
        <v>1.43132266567419</v>
      </c>
      <c r="J2498">
        <v>0.13686405506522109</v>
      </c>
      <c r="K2498">
        <v>-6.0619013430026989E-3</v>
      </c>
      <c r="L2498">
        <v>1.8523702674220339</v>
      </c>
    </row>
    <row r="2499" spans="1:12">
      <c r="A2499" t="s">
        <v>317</v>
      </c>
      <c r="B2499" t="s">
        <v>455</v>
      </c>
      <c r="C2499">
        <v>48371</v>
      </c>
      <c r="D2499" t="s">
        <v>135</v>
      </c>
      <c r="E2499">
        <v>340</v>
      </c>
      <c r="F2499" t="s">
        <v>75</v>
      </c>
      <c r="G2499" t="s">
        <v>77</v>
      </c>
      <c r="H2499">
        <v>20</v>
      </c>
      <c r="I2499">
        <v>1.0041023945654091</v>
      </c>
      <c r="J2499">
        <v>0.10232161286299291</v>
      </c>
      <c r="K2499">
        <v>-0.15104992406239981</v>
      </c>
      <c r="L2499">
        <v>1.370153997953115</v>
      </c>
    </row>
    <row r="2500" spans="1:12">
      <c r="A2500" t="s">
        <v>317</v>
      </c>
      <c r="B2500" t="s">
        <v>455</v>
      </c>
      <c r="C2500">
        <v>48371</v>
      </c>
      <c r="D2500" t="s">
        <v>135</v>
      </c>
      <c r="E2500">
        <v>340</v>
      </c>
      <c r="F2500" t="s">
        <v>75</v>
      </c>
      <c r="G2500" t="s">
        <v>78</v>
      </c>
      <c r="H2500">
        <v>39</v>
      </c>
      <c r="I2500">
        <v>0.263275074836329</v>
      </c>
      <c r="J2500">
        <v>5.3221763703895773E-2</v>
      </c>
      <c r="K2500">
        <v>-0.15327125475478409</v>
      </c>
      <c r="L2500">
        <v>1.295516502481018</v>
      </c>
    </row>
    <row r="2501" spans="1:12">
      <c r="A2501" t="s">
        <v>317</v>
      </c>
      <c r="B2501" t="s">
        <v>455</v>
      </c>
      <c r="C2501">
        <v>48371</v>
      </c>
      <c r="D2501" t="s">
        <v>135</v>
      </c>
      <c r="E2501">
        <v>340</v>
      </c>
      <c r="F2501" t="s">
        <v>75</v>
      </c>
      <c r="G2501" t="s">
        <v>79</v>
      </c>
      <c r="H2501">
        <v>39</v>
      </c>
      <c r="I2501">
        <v>0.24123975361173211</v>
      </c>
      <c r="J2501">
        <v>5.331054751185714E-2</v>
      </c>
      <c r="K2501">
        <v>-8.7889109084368297E-2</v>
      </c>
      <c r="L2501">
        <v>1.400450759600727</v>
      </c>
    </row>
    <row r="2502" spans="1:12">
      <c r="A2502" t="s">
        <v>317</v>
      </c>
      <c r="B2502" t="s">
        <v>455</v>
      </c>
      <c r="C2502">
        <v>48371</v>
      </c>
      <c r="D2502" t="s">
        <v>135</v>
      </c>
      <c r="E2502">
        <v>340</v>
      </c>
      <c r="F2502" t="s">
        <v>75</v>
      </c>
      <c r="G2502" t="s">
        <v>80</v>
      </c>
      <c r="H2502">
        <v>20</v>
      </c>
      <c r="I2502">
        <v>3.3389161155423612E-2</v>
      </c>
      <c r="J2502">
        <v>3.9494243302733937E-3</v>
      </c>
      <c r="K2502">
        <v>-6.0619013430026989E-3</v>
      </c>
      <c r="L2502">
        <v>6.9272490911775675E-2</v>
      </c>
    </row>
    <row r="2503" spans="1:12">
      <c r="A2503" t="s">
        <v>317</v>
      </c>
      <c r="B2503" t="s">
        <v>455</v>
      </c>
      <c r="C2503">
        <v>48371</v>
      </c>
      <c r="D2503" t="s">
        <v>135</v>
      </c>
      <c r="E2503">
        <v>340</v>
      </c>
      <c r="F2503" t="s">
        <v>75</v>
      </c>
      <c r="G2503" t="s">
        <v>81</v>
      </c>
      <c r="H2503">
        <v>20</v>
      </c>
      <c r="I2503">
        <v>-2.581301116844583E-2</v>
      </c>
      <c r="J2503">
        <v>5.0461026006845102E-3</v>
      </c>
      <c r="K2503">
        <v>-5.6711160161049448E-2</v>
      </c>
      <c r="L2503">
        <v>2.804990172812492E-2</v>
      </c>
    </row>
    <row r="2504" spans="1:12">
      <c r="A2504" t="s">
        <v>317</v>
      </c>
      <c r="B2504" t="s">
        <v>455</v>
      </c>
      <c r="C2504">
        <v>48371</v>
      </c>
      <c r="D2504" t="s">
        <v>135</v>
      </c>
      <c r="E2504">
        <v>340</v>
      </c>
      <c r="F2504" t="s">
        <v>75</v>
      </c>
      <c r="G2504" t="s">
        <v>82</v>
      </c>
      <c r="H2504">
        <v>39</v>
      </c>
      <c r="I2504">
        <v>0.1321037753339579</v>
      </c>
      <c r="J2504">
        <v>2.4854593680276271E-2</v>
      </c>
      <c r="K2504">
        <v>-6.4556363199707867E-2</v>
      </c>
      <c r="L2504">
        <v>0.36556871961082332</v>
      </c>
    </row>
    <row r="2505" spans="1:12">
      <c r="A2505" t="s">
        <v>317</v>
      </c>
      <c r="B2505" t="s">
        <v>455</v>
      </c>
      <c r="C2505">
        <v>48371</v>
      </c>
      <c r="D2505" t="s">
        <v>135</v>
      </c>
      <c r="E2505">
        <v>340</v>
      </c>
      <c r="F2505" t="s">
        <v>75</v>
      </c>
      <c r="G2505" t="s">
        <v>83</v>
      </c>
      <c r="H2505">
        <v>39</v>
      </c>
      <c r="I2505">
        <v>0.1092266089969211</v>
      </c>
      <c r="J2505">
        <v>1.6806495595162989E-2</v>
      </c>
      <c r="K2505">
        <v>-8.7889109084368297E-2</v>
      </c>
      <c r="L2505">
        <v>0.27319689238534328</v>
      </c>
    </row>
    <row r="2506" spans="1:12">
      <c r="A2506" t="s">
        <v>317</v>
      </c>
      <c r="B2506" t="s">
        <v>289</v>
      </c>
      <c r="C2506">
        <v>48373</v>
      </c>
      <c r="D2506" t="s">
        <v>135</v>
      </c>
      <c r="E2506">
        <v>340</v>
      </c>
      <c r="F2506" t="s">
        <v>75</v>
      </c>
      <c r="G2506" t="s">
        <v>76</v>
      </c>
      <c r="H2506">
        <v>385</v>
      </c>
      <c r="I2506">
        <v>0.91001391946697396</v>
      </c>
      <c r="J2506">
        <v>2.6472917666060799E-2</v>
      </c>
      <c r="K2506">
        <v>-3.0638636008281771E-2</v>
      </c>
      <c r="L2506">
        <v>2.087745747220874</v>
      </c>
    </row>
    <row r="2507" spans="1:12">
      <c r="A2507" t="s">
        <v>317</v>
      </c>
      <c r="B2507" t="s">
        <v>289</v>
      </c>
      <c r="C2507">
        <v>48373</v>
      </c>
      <c r="D2507" t="s">
        <v>135</v>
      </c>
      <c r="E2507">
        <v>340</v>
      </c>
      <c r="F2507" t="s">
        <v>75</v>
      </c>
      <c r="G2507" t="s">
        <v>77</v>
      </c>
      <c r="H2507">
        <v>385</v>
      </c>
      <c r="I2507">
        <v>0.94631599599383132</v>
      </c>
      <c r="J2507">
        <v>1.524687456088834E-2</v>
      </c>
      <c r="K2507">
        <v>2.8825912307132839E-3</v>
      </c>
      <c r="L2507">
        <v>1.698715518721547</v>
      </c>
    </row>
    <row r="2508" spans="1:12">
      <c r="A2508" t="s">
        <v>317</v>
      </c>
      <c r="B2508" t="s">
        <v>289</v>
      </c>
      <c r="C2508">
        <v>48373</v>
      </c>
      <c r="D2508" t="s">
        <v>135</v>
      </c>
      <c r="E2508">
        <v>340</v>
      </c>
      <c r="F2508" t="s">
        <v>75</v>
      </c>
      <c r="G2508" t="s">
        <v>78</v>
      </c>
      <c r="H2508">
        <v>613</v>
      </c>
      <c r="I2508">
        <v>0.72984543187217421</v>
      </c>
      <c r="J2508">
        <v>1.336315119516474E-2</v>
      </c>
      <c r="K2508">
        <v>-0.11514536438751399</v>
      </c>
      <c r="L2508">
        <v>1.977532716254599</v>
      </c>
    </row>
    <row r="2509" spans="1:12">
      <c r="A2509" t="s">
        <v>317</v>
      </c>
      <c r="B2509" t="s">
        <v>289</v>
      </c>
      <c r="C2509">
        <v>48373</v>
      </c>
      <c r="D2509" t="s">
        <v>135</v>
      </c>
      <c r="E2509">
        <v>340</v>
      </c>
      <c r="F2509" t="s">
        <v>75</v>
      </c>
      <c r="G2509" t="s">
        <v>79</v>
      </c>
      <c r="H2509">
        <v>615</v>
      </c>
      <c r="I2509">
        <v>0.75965927340890593</v>
      </c>
      <c r="J2509">
        <v>1.9503353812222339E-2</v>
      </c>
      <c r="K2509">
        <v>-4.2538851409136609E-2</v>
      </c>
      <c r="L2509">
        <v>2.6598036713554079</v>
      </c>
    </row>
    <row r="2510" spans="1:12">
      <c r="A2510" t="s">
        <v>317</v>
      </c>
      <c r="B2510" t="s">
        <v>289</v>
      </c>
      <c r="C2510">
        <v>48373</v>
      </c>
      <c r="D2510" t="s">
        <v>135</v>
      </c>
      <c r="E2510">
        <v>340</v>
      </c>
      <c r="F2510" t="s">
        <v>75</v>
      </c>
      <c r="G2510" t="s">
        <v>80</v>
      </c>
      <c r="H2510">
        <v>385</v>
      </c>
      <c r="I2510">
        <v>0.4133720514728913</v>
      </c>
      <c r="J2510">
        <v>1.7253106778067299E-2</v>
      </c>
      <c r="K2510">
        <v>-4.2665271630145447E-2</v>
      </c>
      <c r="L2510">
        <v>1.39429762092215</v>
      </c>
    </row>
    <row r="2511" spans="1:12">
      <c r="A2511" t="s">
        <v>317</v>
      </c>
      <c r="B2511" t="s">
        <v>289</v>
      </c>
      <c r="C2511">
        <v>48373</v>
      </c>
      <c r="D2511" t="s">
        <v>135</v>
      </c>
      <c r="E2511">
        <v>340</v>
      </c>
      <c r="F2511" t="s">
        <v>75</v>
      </c>
      <c r="G2511" t="s">
        <v>81</v>
      </c>
      <c r="H2511">
        <v>385</v>
      </c>
      <c r="I2511">
        <v>0.37238257247131801</v>
      </c>
      <c r="J2511">
        <v>1.0835304703549519E-2</v>
      </c>
      <c r="K2511">
        <v>2.8825912307132839E-3</v>
      </c>
      <c r="L2511">
        <v>1.0199343617707239</v>
      </c>
    </row>
    <row r="2512" spans="1:12">
      <c r="A2512" t="s">
        <v>317</v>
      </c>
      <c r="B2512" t="s">
        <v>289</v>
      </c>
      <c r="C2512">
        <v>48373</v>
      </c>
      <c r="D2512" t="s">
        <v>135</v>
      </c>
      <c r="E2512">
        <v>340</v>
      </c>
      <c r="F2512" t="s">
        <v>75</v>
      </c>
      <c r="G2512" t="s">
        <v>82</v>
      </c>
      <c r="H2512">
        <v>613</v>
      </c>
      <c r="I2512">
        <v>0.36078593286063387</v>
      </c>
      <c r="J2512">
        <v>9.3951014914537122E-3</v>
      </c>
      <c r="K2512">
        <v>-5.5210562053024902E-2</v>
      </c>
      <c r="L2512">
        <v>1.4819196336965761</v>
      </c>
    </row>
    <row r="2513" spans="1:12">
      <c r="A2513" t="s">
        <v>317</v>
      </c>
      <c r="B2513" t="s">
        <v>289</v>
      </c>
      <c r="C2513">
        <v>48373</v>
      </c>
      <c r="D2513" t="s">
        <v>135</v>
      </c>
      <c r="E2513">
        <v>340</v>
      </c>
      <c r="F2513" t="s">
        <v>75</v>
      </c>
      <c r="G2513" t="s">
        <v>83</v>
      </c>
      <c r="H2513">
        <v>615</v>
      </c>
      <c r="I2513">
        <v>0.41519273917216548</v>
      </c>
      <c r="J2513">
        <v>1.230087848609515E-2</v>
      </c>
      <c r="K2513">
        <v>-4.2538851409136609E-2</v>
      </c>
      <c r="L2513">
        <v>1.925232112039841</v>
      </c>
    </row>
    <row r="2514" spans="1:12">
      <c r="A2514" t="s">
        <v>317</v>
      </c>
      <c r="B2514" t="s">
        <v>304</v>
      </c>
      <c r="C2514">
        <v>48375</v>
      </c>
      <c r="D2514" t="s">
        <v>135</v>
      </c>
      <c r="E2514">
        <v>340</v>
      </c>
      <c r="F2514" t="s">
        <v>75</v>
      </c>
      <c r="G2514" t="s">
        <v>76</v>
      </c>
      <c r="H2514">
        <v>1435</v>
      </c>
      <c r="I2514">
        <v>0.47515323406453491</v>
      </c>
      <c r="J2514">
        <v>9.4865223996307459E-3</v>
      </c>
      <c r="K2514">
        <v>-0.1902425041602343</v>
      </c>
      <c r="L2514">
        <v>1.8254571900160479</v>
      </c>
    </row>
    <row r="2515" spans="1:12">
      <c r="A2515" t="s">
        <v>317</v>
      </c>
      <c r="B2515" t="s">
        <v>304</v>
      </c>
      <c r="C2515">
        <v>48375</v>
      </c>
      <c r="D2515" t="s">
        <v>135</v>
      </c>
      <c r="E2515">
        <v>340</v>
      </c>
      <c r="F2515" t="s">
        <v>75</v>
      </c>
      <c r="G2515" t="s">
        <v>77</v>
      </c>
      <c r="H2515">
        <v>1435</v>
      </c>
      <c r="I2515">
        <v>0.43637431503937918</v>
      </c>
      <c r="J2515">
        <v>8.7798990194098651E-3</v>
      </c>
      <c r="K2515">
        <v>-0.38717878834324748</v>
      </c>
      <c r="L2515">
        <v>1.363077476333431</v>
      </c>
    </row>
    <row r="2516" spans="1:12">
      <c r="A2516" t="s">
        <v>317</v>
      </c>
      <c r="B2516" t="s">
        <v>304</v>
      </c>
      <c r="C2516">
        <v>48375</v>
      </c>
      <c r="D2516" t="s">
        <v>135</v>
      </c>
      <c r="E2516">
        <v>340</v>
      </c>
      <c r="F2516" t="s">
        <v>75</v>
      </c>
      <c r="G2516" t="s">
        <v>78</v>
      </c>
      <c r="H2516">
        <v>65</v>
      </c>
      <c r="I2516">
        <v>0.12243153974099109</v>
      </c>
      <c r="J2516">
        <v>1.5734975574860009E-2</v>
      </c>
      <c r="K2516">
        <v>-6.3530345150548839E-2</v>
      </c>
      <c r="L2516">
        <v>0.62347548447041168</v>
      </c>
    </row>
    <row r="2517" spans="1:12">
      <c r="A2517" t="s">
        <v>317</v>
      </c>
      <c r="B2517" t="s">
        <v>304</v>
      </c>
      <c r="C2517">
        <v>48375</v>
      </c>
      <c r="D2517" t="s">
        <v>135</v>
      </c>
      <c r="E2517">
        <v>340</v>
      </c>
      <c r="F2517" t="s">
        <v>75</v>
      </c>
      <c r="G2517" t="s">
        <v>79</v>
      </c>
      <c r="H2517">
        <v>65</v>
      </c>
      <c r="I2517">
        <v>4.9875407317141178E-2</v>
      </c>
      <c r="J2517">
        <v>1.2698059057347369E-2</v>
      </c>
      <c r="K2517">
        <v>-9.1682119927371103E-2</v>
      </c>
      <c r="L2517">
        <v>0.44304035283326448</v>
      </c>
    </row>
    <row r="2518" spans="1:12">
      <c r="A2518" t="s">
        <v>317</v>
      </c>
      <c r="B2518" t="s">
        <v>304</v>
      </c>
      <c r="C2518">
        <v>48375</v>
      </c>
      <c r="D2518" t="s">
        <v>135</v>
      </c>
      <c r="E2518">
        <v>340</v>
      </c>
      <c r="F2518" t="s">
        <v>75</v>
      </c>
      <c r="G2518" t="s">
        <v>80</v>
      </c>
      <c r="H2518">
        <v>1435</v>
      </c>
      <c r="I2518">
        <v>0.108802020101159</v>
      </c>
      <c r="J2518">
        <v>3.4406358838950019E-3</v>
      </c>
      <c r="K2518">
        <v>-0.19054771270986559</v>
      </c>
      <c r="L2518">
        <v>0.71108499169660166</v>
      </c>
    </row>
    <row r="2519" spans="1:12">
      <c r="A2519" t="s">
        <v>317</v>
      </c>
      <c r="B2519" t="s">
        <v>304</v>
      </c>
      <c r="C2519">
        <v>48375</v>
      </c>
      <c r="D2519" t="s">
        <v>135</v>
      </c>
      <c r="E2519">
        <v>340</v>
      </c>
      <c r="F2519" t="s">
        <v>75</v>
      </c>
      <c r="G2519" t="s">
        <v>81</v>
      </c>
      <c r="H2519">
        <v>1435</v>
      </c>
      <c r="I2519">
        <v>9.7871065420842562E-2</v>
      </c>
      <c r="J2519">
        <v>3.3834058844481661E-3</v>
      </c>
      <c r="K2519">
        <v>-0.20388551559696089</v>
      </c>
      <c r="L2519">
        <v>0.62795727324088857</v>
      </c>
    </row>
    <row r="2520" spans="1:12">
      <c r="A2520" t="s">
        <v>317</v>
      </c>
      <c r="B2520" t="s">
        <v>304</v>
      </c>
      <c r="C2520">
        <v>48375</v>
      </c>
      <c r="D2520" t="s">
        <v>135</v>
      </c>
      <c r="E2520">
        <v>340</v>
      </c>
      <c r="F2520" t="s">
        <v>75</v>
      </c>
      <c r="G2520" t="s">
        <v>82</v>
      </c>
      <c r="H2520">
        <v>65</v>
      </c>
      <c r="I2520">
        <v>9.1516062596542297E-2</v>
      </c>
      <c r="J2520">
        <v>1.1673584017895569E-2</v>
      </c>
      <c r="K2520">
        <v>-2.210507944905829E-2</v>
      </c>
      <c r="L2520">
        <v>0.54645244960283224</v>
      </c>
    </row>
    <row r="2521" spans="1:12">
      <c r="A2521" t="s">
        <v>317</v>
      </c>
      <c r="B2521" t="s">
        <v>304</v>
      </c>
      <c r="C2521">
        <v>48375</v>
      </c>
      <c r="D2521" t="s">
        <v>135</v>
      </c>
      <c r="E2521">
        <v>340</v>
      </c>
      <c r="F2521" t="s">
        <v>75</v>
      </c>
      <c r="G2521" t="s">
        <v>83</v>
      </c>
      <c r="H2521">
        <v>65</v>
      </c>
      <c r="I2521">
        <v>6.2178928576574581E-2</v>
      </c>
      <c r="J2521">
        <v>1.3308795563010119E-2</v>
      </c>
      <c r="K2521">
        <v>-9.1682119927371103E-2</v>
      </c>
      <c r="L2521">
        <v>0.48063975003578752</v>
      </c>
    </row>
    <row r="2522" spans="1:12">
      <c r="A2522" t="s">
        <v>317</v>
      </c>
      <c r="B2522" t="s">
        <v>456</v>
      </c>
      <c r="C2522">
        <v>48377</v>
      </c>
      <c r="D2522" t="s">
        <v>135</v>
      </c>
      <c r="E2522">
        <v>340</v>
      </c>
      <c r="F2522" t="s">
        <v>75</v>
      </c>
      <c r="G2522" t="s">
        <v>76</v>
      </c>
      <c r="H2522">
        <v>389</v>
      </c>
      <c r="I2522">
        <v>0.18249610322361531</v>
      </c>
      <c r="J2522">
        <v>1.528289232308748E-2</v>
      </c>
      <c r="K2522">
        <v>-0.38834029335448411</v>
      </c>
      <c r="L2522">
        <v>1.5795555478227199</v>
      </c>
    </row>
    <row r="2523" spans="1:12">
      <c r="A2523" t="s">
        <v>317</v>
      </c>
      <c r="B2523" t="s">
        <v>456</v>
      </c>
      <c r="C2523">
        <v>48377</v>
      </c>
      <c r="D2523" t="s">
        <v>135</v>
      </c>
      <c r="E2523">
        <v>340</v>
      </c>
      <c r="F2523" t="s">
        <v>75</v>
      </c>
      <c r="G2523" t="s">
        <v>77</v>
      </c>
      <c r="H2523">
        <v>389</v>
      </c>
      <c r="I2523">
        <v>0.16778025528947671</v>
      </c>
      <c r="J2523">
        <v>1.3877141753563081E-2</v>
      </c>
      <c r="K2523">
        <v>-0.27656156142600252</v>
      </c>
      <c r="L2523">
        <v>1.159131045704781</v>
      </c>
    </row>
    <row r="2524" spans="1:12">
      <c r="A2524" t="s">
        <v>317</v>
      </c>
      <c r="B2524" t="s">
        <v>456</v>
      </c>
      <c r="C2524">
        <v>48377</v>
      </c>
      <c r="D2524" t="s">
        <v>135</v>
      </c>
      <c r="E2524">
        <v>340</v>
      </c>
      <c r="F2524" t="s">
        <v>75</v>
      </c>
      <c r="G2524" t="s">
        <v>78</v>
      </c>
      <c r="H2524">
        <v>138</v>
      </c>
      <c r="I2524">
        <v>0.2150929189247244</v>
      </c>
      <c r="J2524">
        <v>1.415189390304542E-2</v>
      </c>
      <c r="K2524">
        <v>-7.7997220264367007E-2</v>
      </c>
      <c r="L2524">
        <v>0.8961657518443531</v>
      </c>
    </row>
    <row r="2525" spans="1:12">
      <c r="A2525" t="s">
        <v>317</v>
      </c>
      <c r="B2525" t="s">
        <v>456</v>
      </c>
      <c r="C2525">
        <v>48377</v>
      </c>
      <c r="D2525" t="s">
        <v>135</v>
      </c>
      <c r="E2525">
        <v>340</v>
      </c>
      <c r="F2525" t="s">
        <v>75</v>
      </c>
      <c r="G2525" t="s">
        <v>79</v>
      </c>
      <c r="H2525">
        <v>138</v>
      </c>
      <c r="I2525">
        <v>0.2270458007287236</v>
      </c>
      <c r="J2525">
        <v>1.7912687951725861E-2</v>
      </c>
      <c r="K2525">
        <v>-7.5549597369242355E-2</v>
      </c>
      <c r="L2525">
        <v>1.294292044465982</v>
      </c>
    </row>
    <row r="2526" spans="1:12">
      <c r="A2526" t="s">
        <v>317</v>
      </c>
      <c r="B2526" t="s">
        <v>456</v>
      </c>
      <c r="C2526">
        <v>48377</v>
      </c>
      <c r="D2526" t="s">
        <v>135</v>
      </c>
      <c r="E2526">
        <v>340</v>
      </c>
      <c r="F2526" t="s">
        <v>75</v>
      </c>
      <c r="G2526" t="s">
        <v>80</v>
      </c>
      <c r="H2526">
        <v>389</v>
      </c>
      <c r="I2526">
        <v>3.6550937133705753E-2</v>
      </c>
      <c r="J2526">
        <v>4.6466342234407496E-3</v>
      </c>
      <c r="K2526">
        <v>-0.38349835718777991</v>
      </c>
      <c r="L2526">
        <v>0.46474121273872232</v>
      </c>
    </row>
    <row r="2527" spans="1:12">
      <c r="A2527" t="s">
        <v>317</v>
      </c>
      <c r="B2527" t="s">
        <v>456</v>
      </c>
      <c r="C2527">
        <v>48377</v>
      </c>
      <c r="D2527" t="s">
        <v>135</v>
      </c>
      <c r="E2527">
        <v>340</v>
      </c>
      <c r="F2527" t="s">
        <v>75</v>
      </c>
      <c r="G2527" t="s">
        <v>81</v>
      </c>
      <c r="H2527">
        <v>389</v>
      </c>
      <c r="I2527">
        <v>3.26141372584813E-2</v>
      </c>
      <c r="J2527">
        <v>3.751973761786155E-3</v>
      </c>
      <c r="K2527">
        <v>-0.232728300525717</v>
      </c>
      <c r="L2527">
        <v>0.3343421674608642</v>
      </c>
    </row>
    <row r="2528" spans="1:12">
      <c r="A2528" t="s">
        <v>317</v>
      </c>
      <c r="B2528" t="s">
        <v>456</v>
      </c>
      <c r="C2528">
        <v>48377</v>
      </c>
      <c r="D2528" t="s">
        <v>135</v>
      </c>
      <c r="E2528">
        <v>340</v>
      </c>
      <c r="F2528" t="s">
        <v>75</v>
      </c>
      <c r="G2528" t="s">
        <v>82</v>
      </c>
      <c r="H2528">
        <v>138</v>
      </c>
      <c r="I2528">
        <v>0.17101860917422421</v>
      </c>
      <c r="J2528">
        <v>1.104373058395155E-2</v>
      </c>
      <c r="K2528">
        <v>-8.1734077718618597E-2</v>
      </c>
      <c r="L2528">
        <v>0.63390161588272287</v>
      </c>
    </row>
    <row r="2529" spans="1:12">
      <c r="A2529" t="s">
        <v>317</v>
      </c>
      <c r="B2529" t="s">
        <v>456</v>
      </c>
      <c r="C2529">
        <v>48377</v>
      </c>
      <c r="D2529" t="s">
        <v>135</v>
      </c>
      <c r="E2529">
        <v>340</v>
      </c>
      <c r="F2529" t="s">
        <v>75</v>
      </c>
      <c r="G2529" t="s">
        <v>83</v>
      </c>
      <c r="H2529">
        <v>138</v>
      </c>
      <c r="I2529">
        <v>0.19880848662460349</v>
      </c>
      <c r="J2529">
        <v>1.377696958095939E-2</v>
      </c>
      <c r="K2529">
        <v>-7.5549597369242355E-2</v>
      </c>
      <c r="L2529">
        <v>0.76809931415477795</v>
      </c>
    </row>
    <row r="2530" spans="1:12">
      <c r="A2530" t="s">
        <v>317</v>
      </c>
      <c r="B2530" t="s">
        <v>457</v>
      </c>
      <c r="C2530">
        <v>48379</v>
      </c>
      <c r="D2530" t="s">
        <v>135</v>
      </c>
      <c r="E2530">
        <v>340</v>
      </c>
      <c r="F2530" t="s">
        <v>75</v>
      </c>
      <c r="G2530" t="s">
        <v>76</v>
      </c>
      <c r="H2530">
        <v>21</v>
      </c>
      <c r="I2530">
        <v>0.94802300431180508</v>
      </c>
      <c r="J2530">
        <v>0.15836772729439491</v>
      </c>
      <c r="K2530">
        <v>-3.1845050118976051E-2</v>
      </c>
      <c r="L2530">
        <v>2.2924388333402139</v>
      </c>
    </row>
    <row r="2531" spans="1:12">
      <c r="A2531" t="s">
        <v>317</v>
      </c>
      <c r="B2531" t="s">
        <v>457</v>
      </c>
      <c r="C2531">
        <v>48379</v>
      </c>
      <c r="D2531" t="s">
        <v>135</v>
      </c>
      <c r="E2531">
        <v>340</v>
      </c>
      <c r="F2531" t="s">
        <v>75</v>
      </c>
      <c r="G2531" t="s">
        <v>77</v>
      </c>
      <c r="H2531">
        <v>21</v>
      </c>
      <c r="I2531">
        <v>0.8359769053009638</v>
      </c>
      <c r="J2531">
        <v>0.14667710078413379</v>
      </c>
      <c r="K2531">
        <v>-5.5322941445729967E-2</v>
      </c>
      <c r="L2531">
        <v>1.9120315065875191</v>
      </c>
    </row>
    <row r="2532" spans="1:12">
      <c r="A2532" t="s">
        <v>317</v>
      </c>
      <c r="B2532" t="s">
        <v>457</v>
      </c>
      <c r="C2532">
        <v>48379</v>
      </c>
      <c r="D2532" t="s">
        <v>135</v>
      </c>
      <c r="E2532">
        <v>340</v>
      </c>
      <c r="F2532" t="s">
        <v>75</v>
      </c>
      <c r="G2532" t="s">
        <v>78</v>
      </c>
      <c r="H2532">
        <v>477</v>
      </c>
      <c r="I2532">
        <v>0.47002404957641081</v>
      </c>
      <c r="J2532">
        <v>2.201952487031595E-2</v>
      </c>
      <c r="K2532">
        <v>-0.17807197018957649</v>
      </c>
      <c r="L2532">
        <v>1.7180589789559519</v>
      </c>
    </row>
    <row r="2533" spans="1:12">
      <c r="A2533" t="s">
        <v>317</v>
      </c>
      <c r="B2533" t="s">
        <v>457</v>
      </c>
      <c r="C2533">
        <v>48379</v>
      </c>
      <c r="D2533" t="s">
        <v>135</v>
      </c>
      <c r="E2533">
        <v>340</v>
      </c>
      <c r="F2533" t="s">
        <v>75</v>
      </c>
      <c r="G2533" t="s">
        <v>79</v>
      </c>
      <c r="H2533">
        <v>477</v>
      </c>
      <c r="I2533">
        <v>0.52849029500186406</v>
      </c>
      <c r="J2533">
        <v>2.1842442519557768E-2</v>
      </c>
      <c r="K2533">
        <v>-2.4732166588428809E-2</v>
      </c>
      <c r="L2533">
        <v>1.940954066439077</v>
      </c>
    </row>
    <row r="2534" spans="1:12">
      <c r="A2534" t="s">
        <v>317</v>
      </c>
      <c r="B2534" t="s">
        <v>457</v>
      </c>
      <c r="C2534">
        <v>48379</v>
      </c>
      <c r="D2534" t="s">
        <v>135</v>
      </c>
      <c r="E2534">
        <v>340</v>
      </c>
      <c r="F2534" t="s">
        <v>75</v>
      </c>
      <c r="G2534" t="s">
        <v>80</v>
      </c>
      <c r="H2534">
        <v>21</v>
      </c>
      <c r="I2534">
        <v>0.53443214061031252</v>
      </c>
      <c r="J2534">
        <v>0.1012406481964041</v>
      </c>
      <c r="K2534">
        <v>-4.057804519820838E-2</v>
      </c>
      <c r="L2534">
        <v>1.309636917346475</v>
      </c>
    </row>
    <row r="2535" spans="1:12">
      <c r="A2535" t="s">
        <v>317</v>
      </c>
      <c r="B2535" t="s">
        <v>457</v>
      </c>
      <c r="C2535">
        <v>48379</v>
      </c>
      <c r="D2535" t="s">
        <v>135</v>
      </c>
      <c r="E2535">
        <v>340</v>
      </c>
      <c r="F2535" t="s">
        <v>75</v>
      </c>
      <c r="G2535" t="s">
        <v>81</v>
      </c>
      <c r="H2535">
        <v>21</v>
      </c>
      <c r="I2535">
        <v>0.41793780794298968</v>
      </c>
      <c r="J2535">
        <v>7.7339006773496019E-2</v>
      </c>
      <c r="K2535">
        <v>-2.9626460758395881E-2</v>
      </c>
      <c r="L2535">
        <v>1.0625612956853321</v>
      </c>
    </row>
    <row r="2536" spans="1:12">
      <c r="A2536" t="s">
        <v>317</v>
      </c>
      <c r="B2536" t="s">
        <v>457</v>
      </c>
      <c r="C2536">
        <v>48379</v>
      </c>
      <c r="D2536" t="s">
        <v>135</v>
      </c>
      <c r="E2536">
        <v>340</v>
      </c>
      <c r="F2536" t="s">
        <v>75</v>
      </c>
      <c r="G2536" t="s">
        <v>82</v>
      </c>
      <c r="H2536">
        <v>477</v>
      </c>
      <c r="I2536">
        <v>0.17789285088256609</v>
      </c>
      <c r="J2536">
        <v>9.7041293425012155E-3</v>
      </c>
      <c r="K2536">
        <v>-7.7809692889770618E-2</v>
      </c>
      <c r="L2536">
        <v>1.004367731260523</v>
      </c>
    </row>
    <row r="2537" spans="1:12">
      <c r="A2537" t="s">
        <v>317</v>
      </c>
      <c r="B2537" t="s">
        <v>457</v>
      </c>
      <c r="C2537">
        <v>48379</v>
      </c>
      <c r="D2537" t="s">
        <v>135</v>
      </c>
      <c r="E2537">
        <v>340</v>
      </c>
      <c r="F2537" t="s">
        <v>75</v>
      </c>
      <c r="G2537" t="s">
        <v>83</v>
      </c>
      <c r="H2537">
        <v>477</v>
      </c>
      <c r="I2537">
        <v>0.31392068403380852</v>
      </c>
      <c r="J2537">
        <v>1.324136140021207E-2</v>
      </c>
      <c r="K2537">
        <v>-2.252864148413488E-2</v>
      </c>
      <c r="L2537">
        <v>1.2824358133224341</v>
      </c>
    </row>
    <row r="2538" spans="1:12">
      <c r="A2538" t="s">
        <v>317</v>
      </c>
      <c r="B2538" t="s">
        <v>458</v>
      </c>
      <c r="C2538">
        <v>48381</v>
      </c>
      <c r="D2538" t="s">
        <v>135</v>
      </c>
      <c r="E2538">
        <v>340</v>
      </c>
      <c r="F2538" t="s">
        <v>75</v>
      </c>
      <c r="G2538" t="s">
        <v>76</v>
      </c>
      <c r="H2538">
        <v>195</v>
      </c>
      <c r="I2538">
        <v>0.49084779689034203</v>
      </c>
      <c r="J2538">
        <v>2.50299110027156E-2</v>
      </c>
      <c r="K2538">
        <v>-2.1856528089586779E-2</v>
      </c>
      <c r="L2538">
        <v>1.5906471471860431</v>
      </c>
    </row>
    <row r="2539" spans="1:12">
      <c r="A2539" t="s">
        <v>317</v>
      </c>
      <c r="B2539" t="s">
        <v>458</v>
      </c>
      <c r="C2539">
        <v>48381</v>
      </c>
      <c r="D2539" t="s">
        <v>135</v>
      </c>
      <c r="E2539">
        <v>340</v>
      </c>
      <c r="F2539" t="s">
        <v>75</v>
      </c>
      <c r="G2539" t="s">
        <v>77</v>
      </c>
      <c r="H2539">
        <v>195</v>
      </c>
      <c r="I2539">
        <v>0.49621635763886268</v>
      </c>
      <c r="J2539">
        <v>2.244630286849468E-2</v>
      </c>
      <c r="K2539">
        <v>-0.1561195254302736</v>
      </c>
      <c r="L2539">
        <v>1.071330005568202</v>
      </c>
    </row>
    <row r="2540" spans="1:12">
      <c r="A2540" t="s">
        <v>317</v>
      </c>
      <c r="B2540" t="s">
        <v>458</v>
      </c>
      <c r="C2540">
        <v>48381</v>
      </c>
      <c r="D2540" t="s">
        <v>135</v>
      </c>
      <c r="E2540">
        <v>340</v>
      </c>
      <c r="F2540" t="s">
        <v>75</v>
      </c>
      <c r="G2540" t="s">
        <v>78</v>
      </c>
      <c r="H2540">
        <v>190</v>
      </c>
      <c r="I2540">
        <v>0.20444809720603341</v>
      </c>
      <c r="J2540">
        <v>9.8164959887349305E-3</v>
      </c>
      <c r="K2540">
        <v>-5.265264890726383E-2</v>
      </c>
      <c r="L2540">
        <v>0.57556578888251331</v>
      </c>
    </row>
    <row r="2541" spans="1:12">
      <c r="A2541" t="s">
        <v>317</v>
      </c>
      <c r="B2541" t="s">
        <v>458</v>
      </c>
      <c r="C2541">
        <v>48381</v>
      </c>
      <c r="D2541" t="s">
        <v>135</v>
      </c>
      <c r="E2541">
        <v>340</v>
      </c>
      <c r="F2541" t="s">
        <v>75</v>
      </c>
      <c r="G2541" t="s">
        <v>79</v>
      </c>
      <c r="H2541">
        <v>190</v>
      </c>
      <c r="I2541">
        <v>-1.4668836113474819E-2</v>
      </c>
      <c r="J2541">
        <v>5.1070393102945469E-3</v>
      </c>
      <c r="K2541">
        <v>-0.14576258747574039</v>
      </c>
      <c r="L2541">
        <v>0.2620600889507807</v>
      </c>
    </row>
    <row r="2542" spans="1:12">
      <c r="A2542" t="s">
        <v>317</v>
      </c>
      <c r="B2542" t="s">
        <v>458</v>
      </c>
      <c r="C2542">
        <v>48381</v>
      </c>
      <c r="D2542" t="s">
        <v>135</v>
      </c>
      <c r="E2542">
        <v>340</v>
      </c>
      <c r="F2542" t="s">
        <v>75</v>
      </c>
      <c r="G2542" t="s">
        <v>80</v>
      </c>
      <c r="H2542">
        <v>195</v>
      </c>
      <c r="I2542">
        <v>3.3799525156982438E-2</v>
      </c>
      <c r="J2542">
        <v>3.1693977075464949E-3</v>
      </c>
      <c r="K2542">
        <v>-2.8385104216716119E-2</v>
      </c>
      <c r="L2542">
        <v>0.24294706223227219</v>
      </c>
    </row>
    <row r="2543" spans="1:12">
      <c r="A2543" t="s">
        <v>317</v>
      </c>
      <c r="B2543" t="s">
        <v>458</v>
      </c>
      <c r="C2543">
        <v>48381</v>
      </c>
      <c r="D2543" t="s">
        <v>135</v>
      </c>
      <c r="E2543">
        <v>340</v>
      </c>
      <c r="F2543" t="s">
        <v>75</v>
      </c>
      <c r="G2543" t="s">
        <v>81</v>
      </c>
      <c r="H2543">
        <v>195</v>
      </c>
      <c r="I2543">
        <v>1.530581508443315E-2</v>
      </c>
      <c r="J2543">
        <v>3.4815033542680601E-3</v>
      </c>
      <c r="K2543">
        <v>-0.1244750414141577</v>
      </c>
      <c r="L2543">
        <v>0.18827105485888429</v>
      </c>
    </row>
    <row r="2544" spans="1:12">
      <c r="A2544" t="s">
        <v>317</v>
      </c>
      <c r="B2544" t="s">
        <v>458</v>
      </c>
      <c r="C2544">
        <v>48381</v>
      </c>
      <c r="D2544" t="s">
        <v>135</v>
      </c>
      <c r="E2544">
        <v>340</v>
      </c>
      <c r="F2544" t="s">
        <v>75</v>
      </c>
      <c r="G2544" t="s">
        <v>82</v>
      </c>
      <c r="H2544">
        <v>190</v>
      </c>
      <c r="I2544">
        <v>8.9717536832629383E-2</v>
      </c>
      <c r="J2544">
        <v>4.8872708234723207E-3</v>
      </c>
      <c r="K2544">
        <v>-3.5448900501467248E-2</v>
      </c>
      <c r="L2544">
        <v>0.33446091103771508</v>
      </c>
    </row>
    <row r="2545" spans="1:12">
      <c r="A2545" t="s">
        <v>317</v>
      </c>
      <c r="B2545" t="s">
        <v>458</v>
      </c>
      <c r="C2545">
        <v>48381</v>
      </c>
      <c r="D2545" t="s">
        <v>135</v>
      </c>
      <c r="E2545">
        <v>340</v>
      </c>
      <c r="F2545" t="s">
        <v>75</v>
      </c>
      <c r="G2545" t="s">
        <v>83</v>
      </c>
      <c r="H2545">
        <v>190</v>
      </c>
      <c r="I2545">
        <v>5.5071727162525959E-2</v>
      </c>
      <c r="J2545">
        <v>5.0377435611532991E-3</v>
      </c>
      <c r="K2545">
        <v>-0.1144744435641776</v>
      </c>
      <c r="L2545">
        <v>0.2950114031958937</v>
      </c>
    </row>
    <row r="2546" spans="1:12">
      <c r="A2546" t="s">
        <v>317</v>
      </c>
      <c r="B2546" t="s">
        <v>459</v>
      </c>
      <c r="C2546">
        <v>48383</v>
      </c>
      <c r="D2546" t="s">
        <v>135</v>
      </c>
      <c r="E2546">
        <v>340</v>
      </c>
      <c r="F2546" t="s">
        <v>75</v>
      </c>
      <c r="G2546" t="s">
        <v>76</v>
      </c>
      <c r="H2546">
        <v>20</v>
      </c>
      <c r="I2546">
        <v>1.43132266567419</v>
      </c>
      <c r="J2546">
        <v>0.13686405506522109</v>
      </c>
      <c r="K2546">
        <v>-6.0619013430026989E-3</v>
      </c>
      <c r="L2546">
        <v>1.8523702674220339</v>
      </c>
    </row>
    <row r="2547" spans="1:12">
      <c r="A2547" t="s">
        <v>317</v>
      </c>
      <c r="B2547" t="s">
        <v>459</v>
      </c>
      <c r="C2547">
        <v>48383</v>
      </c>
      <c r="D2547" t="s">
        <v>135</v>
      </c>
      <c r="E2547">
        <v>340</v>
      </c>
      <c r="F2547" t="s">
        <v>75</v>
      </c>
      <c r="G2547" t="s">
        <v>77</v>
      </c>
      <c r="H2547">
        <v>20</v>
      </c>
      <c r="I2547">
        <v>1.0041023945654091</v>
      </c>
      <c r="J2547">
        <v>0.10232161286299291</v>
      </c>
      <c r="K2547">
        <v>-0.15104992406239981</v>
      </c>
      <c r="L2547">
        <v>1.370153997953115</v>
      </c>
    </row>
    <row r="2548" spans="1:12">
      <c r="A2548" t="s">
        <v>317</v>
      </c>
      <c r="B2548" t="s">
        <v>459</v>
      </c>
      <c r="C2548">
        <v>48383</v>
      </c>
      <c r="D2548" t="s">
        <v>135</v>
      </c>
      <c r="E2548">
        <v>340</v>
      </c>
      <c r="F2548" t="s">
        <v>75</v>
      </c>
      <c r="G2548" t="s">
        <v>78</v>
      </c>
      <c r="H2548">
        <v>39</v>
      </c>
      <c r="I2548">
        <v>0.263275074836329</v>
      </c>
      <c r="J2548">
        <v>5.3221763703895773E-2</v>
      </c>
      <c r="K2548">
        <v>-0.15327125475478409</v>
      </c>
      <c r="L2548">
        <v>1.295516502481018</v>
      </c>
    </row>
    <row r="2549" spans="1:12">
      <c r="A2549" t="s">
        <v>317</v>
      </c>
      <c r="B2549" t="s">
        <v>459</v>
      </c>
      <c r="C2549">
        <v>48383</v>
      </c>
      <c r="D2549" t="s">
        <v>135</v>
      </c>
      <c r="E2549">
        <v>340</v>
      </c>
      <c r="F2549" t="s">
        <v>75</v>
      </c>
      <c r="G2549" t="s">
        <v>79</v>
      </c>
      <c r="H2549">
        <v>39</v>
      </c>
      <c r="I2549">
        <v>0.24123975361173211</v>
      </c>
      <c r="J2549">
        <v>5.331054751185714E-2</v>
      </c>
      <c r="K2549">
        <v>-8.7889109084368297E-2</v>
      </c>
      <c r="L2549">
        <v>1.400450759600727</v>
      </c>
    </row>
    <row r="2550" spans="1:12">
      <c r="A2550" t="s">
        <v>317</v>
      </c>
      <c r="B2550" t="s">
        <v>459</v>
      </c>
      <c r="C2550">
        <v>48383</v>
      </c>
      <c r="D2550" t="s">
        <v>135</v>
      </c>
      <c r="E2550">
        <v>340</v>
      </c>
      <c r="F2550" t="s">
        <v>75</v>
      </c>
      <c r="G2550" t="s">
        <v>80</v>
      </c>
      <c r="H2550">
        <v>20</v>
      </c>
      <c r="I2550">
        <v>3.3389161155423612E-2</v>
      </c>
      <c r="J2550">
        <v>3.9494243302733937E-3</v>
      </c>
      <c r="K2550">
        <v>-6.0619013430026989E-3</v>
      </c>
      <c r="L2550">
        <v>6.9272490911775675E-2</v>
      </c>
    </row>
    <row r="2551" spans="1:12">
      <c r="A2551" t="s">
        <v>317</v>
      </c>
      <c r="B2551" t="s">
        <v>459</v>
      </c>
      <c r="C2551">
        <v>48383</v>
      </c>
      <c r="D2551" t="s">
        <v>135</v>
      </c>
      <c r="E2551">
        <v>340</v>
      </c>
      <c r="F2551" t="s">
        <v>75</v>
      </c>
      <c r="G2551" t="s">
        <v>81</v>
      </c>
      <c r="H2551">
        <v>20</v>
      </c>
      <c r="I2551">
        <v>-2.581301116844583E-2</v>
      </c>
      <c r="J2551">
        <v>5.0461026006845102E-3</v>
      </c>
      <c r="K2551">
        <v>-5.6711160161049448E-2</v>
      </c>
      <c r="L2551">
        <v>2.804990172812492E-2</v>
      </c>
    </row>
    <row r="2552" spans="1:12">
      <c r="A2552" t="s">
        <v>317</v>
      </c>
      <c r="B2552" t="s">
        <v>459</v>
      </c>
      <c r="C2552">
        <v>48383</v>
      </c>
      <c r="D2552" t="s">
        <v>135</v>
      </c>
      <c r="E2552">
        <v>340</v>
      </c>
      <c r="F2552" t="s">
        <v>75</v>
      </c>
      <c r="G2552" t="s">
        <v>82</v>
      </c>
      <c r="H2552">
        <v>39</v>
      </c>
      <c r="I2552">
        <v>0.1321037753339579</v>
      </c>
      <c r="J2552">
        <v>2.4854593680276271E-2</v>
      </c>
      <c r="K2552">
        <v>-6.4556363199707867E-2</v>
      </c>
      <c r="L2552">
        <v>0.36556871961082332</v>
      </c>
    </row>
    <row r="2553" spans="1:12">
      <c r="A2553" t="s">
        <v>317</v>
      </c>
      <c r="B2553" t="s">
        <v>459</v>
      </c>
      <c r="C2553">
        <v>48383</v>
      </c>
      <c r="D2553" t="s">
        <v>135</v>
      </c>
      <c r="E2553">
        <v>340</v>
      </c>
      <c r="F2553" t="s">
        <v>75</v>
      </c>
      <c r="G2553" t="s">
        <v>83</v>
      </c>
      <c r="H2553">
        <v>39</v>
      </c>
      <c r="I2553">
        <v>0.1092266089969211</v>
      </c>
      <c r="J2553">
        <v>1.6806495595162989E-2</v>
      </c>
      <c r="K2553">
        <v>-8.7889109084368297E-2</v>
      </c>
      <c r="L2553">
        <v>0.27319689238534328</v>
      </c>
    </row>
    <row r="2554" spans="1:12">
      <c r="A2554" t="s">
        <v>317</v>
      </c>
      <c r="B2554" t="s">
        <v>460</v>
      </c>
      <c r="C2554">
        <v>48385</v>
      </c>
      <c r="D2554" t="s">
        <v>135</v>
      </c>
      <c r="E2554">
        <v>340</v>
      </c>
      <c r="F2554" t="s">
        <v>75</v>
      </c>
      <c r="G2554" t="s">
        <v>76</v>
      </c>
      <c r="H2554">
        <v>249</v>
      </c>
      <c r="I2554">
        <v>1.27881908605408</v>
      </c>
      <c r="J2554">
        <v>3.2553311382010001E-2</v>
      </c>
      <c r="K2554">
        <v>-8.7481138747138535E-3</v>
      </c>
      <c r="L2554">
        <v>2.7032730267981671</v>
      </c>
    </row>
    <row r="2555" spans="1:12">
      <c r="A2555" t="s">
        <v>317</v>
      </c>
      <c r="B2555" t="s">
        <v>460</v>
      </c>
      <c r="C2555">
        <v>48385</v>
      </c>
      <c r="D2555" t="s">
        <v>135</v>
      </c>
      <c r="E2555">
        <v>340</v>
      </c>
      <c r="F2555" t="s">
        <v>75</v>
      </c>
      <c r="G2555" t="s">
        <v>77</v>
      </c>
      <c r="H2555">
        <v>249</v>
      </c>
      <c r="I2555">
        <v>1.169898476163429</v>
      </c>
      <c r="J2555">
        <v>3.053078061451265E-2</v>
      </c>
      <c r="K2555">
        <v>-0.15104992406239981</v>
      </c>
      <c r="L2555">
        <v>2.3249132787640092</v>
      </c>
    </row>
    <row r="2556" spans="1:12">
      <c r="A2556" t="s">
        <v>317</v>
      </c>
      <c r="B2556" t="s">
        <v>460</v>
      </c>
      <c r="C2556">
        <v>48385</v>
      </c>
      <c r="D2556" t="s">
        <v>135</v>
      </c>
      <c r="E2556">
        <v>340</v>
      </c>
      <c r="F2556" t="s">
        <v>75</v>
      </c>
      <c r="G2556" t="s">
        <v>78</v>
      </c>
      <c r="H2556">
        <v>334</v>
      </c>
      <c r="I2556">
        <v>0.66785679232017625</v>
      </c>
      <c r="J2556">
        <v>2.053531383695013E-2</v>
      </c>
      <c r="K2556">
        <v>-0.15327125475478409</v>
      </c>
      <c r="L2556">
        <v>1.455419850139384</v>
      </c>
    </row>
    <row r="2557" spans="1:12">
      <c r="A2557" t="s">
        <v>317</v>
      </c>
      <c r="B2557" t="s">
        <v>460</v>
      </c>
      <c r="C2557">
        <v>48385</v>
      </c>
      <c r="D2557" t="s">
        <v>135</v>
      </c>
      <c r="E2557">
        <v>340</v>
      </c>
      <c r="F2557" t="s">
        <v>75</v>
      </c>
      <c r="G2557" t="s">
        <v>79</v>
      </c>
      <c r="H2557">
        <v>334</v>
      </c>
      <c r="I2557">
        <v>0.46887522773334728</v>
      </c>
      <c r="J2557">
        <v>1.592137758614149E-2</v>
      </c>
      <c r="K2557">
        <v>-8.7889109084368297E-2</v>
      </c>
      <c r="L2557">
        <v>1.5120864356328581</v>
      </c>
    </row>
    <row r="2558" spans="1:12">
      <c r="A2558" t="s">
        <v>317</v>
      </c>
      <c r="B2558" t="s">
        <v>460</v>
      </c>
      <c r="C2558">
        <v>48385</v>
      </c>
      <c r="D2558" t="s">
        <v>135</v>
      </c>
      <c r="E2558">
        <v>340</v>
      </c>
      <c r="F2558" t="s">
        <v>75</v>
      </c>
      <c r="G2558" t="s">
        <v>80</v>
      </c>
      <c r="H2558">
        <v>249</v>
      </c>
      <c r="I2558">
        <v>0.26349523711259548</v>
      </c>
      <c r="J2558">
        <v>1.0320498946984131E-2</v>
      </c>
      <c r="K2558">
        <v>-8.7481138747138535E-3</v>
      </c>
      <c r="L2558">
        <v>0.78599237608333916</v>
      </c>
    </row>
    <row r="2559" spans="1:12">
      <c r="A2559" t="s">
        <v>317</v>
      </c>
      <c r="B2559" t="s">
        <v>460</v>
      </c>
      <c r="C2559">
        <v>48385</v>
      </c>
      <c r="D2559" t="s">
        <v>135</v>
      </c>
      <c r="E2559">
        <v>340</v>
      </c>
      <c r="F2559" t="s">
        <v>75</v>
      </c>
      <c r="G2559" t="s">
        <v>81</v>
      </c>
      <c r="H2559">
        <v>249</v>
      </c>
      <c r="I2559">
        <v>0.21365359452212121</v>
      </c>
      <c r="J2559">
        <v>8.4735077284033167E-3</v>
      </c>
      <c r="K2559">
        <v>-5.9019618741999222E-2</v>
      </c>
      <c r="L2559">
        <v>0.62933129676180433</v>
      </c>
    </row>
    <row r="2560" spans="1:12">
      <c r="A2560" t="s">
        <v>317</v>
      </c>
      <c r="B2560" t="s">
        <v>460</v>
      </c>
      <c r="C2560">
        <v>48385</v>
      </c>
      <c r="D2560" t="s">
        <v>135</v>
      </c>
      <c r="E2560">
        <v>340</v>
      </c>
      <c r="F2560" t="s">
        <v>75</v>
      </c>
      <c r="G2560" t="s">
        <v>82</v>
      </c>
      <c r="H2560">
        <v>334</v>
      </c>
      <c r="I2560">
        <v>0.25993389541477863</v>
      </c>
      <c r="J2560">
        <v>9.7576215893254332E-3</v>
      </c>
      <c r="K2560">
        <v>-6.4556363199707867E-2</v>
      </c>
      <c r="L2560">
        <v>1.0646078605459699</v>
      </c>
    </row>
    <row r="2561" spans="1:12">
      <c r="A2561" t="s">
        <v>317</v>
      </c>
      <c r="B2561" t="s">
        <v>460</v>
      </c>
      <c r="C2561">
        <v>48385</v>
      </c>
      <c r="D2561" t="s">
        <v>135</v>
      </c>
      <c r="E2561">
        <v>340</v>
      </c>
      <c r="F2561" t="s">
        <v>75</v>
      </c>
      <c r="G2561" t="s">
        <v>83</v>
      </c>
      <c r="H2561">
        <v>334</v>
      </c>
      <c r="I2561">
        <v>0.34252192720732172</v>
      </c>
      <c r="J2561">
        <v>1.2296224754550431E-2</v>
      </c>
      <c r="K2561">
        <v>-8.7889109084368297E-2</v>
      </c>
      <c r="L2561">
        <v>0.98309426460041371</v>
      </c>
    </row>
    <row r="2562" spans="1:12">
      <c r="A2562" t="s">
        <v>317</v>
      </c>
      <c r="B2562" t="s">
        <v>461</v>
      </c>
      <c r="C2562">
        <v>48387</v>
      </c>
      <c r="D2562" t="s">
        <v>135</v>
      </c>
      <c r="E2562">
        <v>340</v>
      </c>
      <c r="F2562" t="s">
        <v>75</v>
      </c>
      <c r="G2562" t="s">
        <v>76</v>
      </c>
      <c r="H2562">
        <v>21</v>
      </c>
      <c r="I2562">
        <v>0.94802300431180508</v>
      </c>
      <c r="J2562">
        <v>0.15836772729439491</v>
      </c>
      <c r="K2562">
        <v>-3.1845050118976051E-2</v>
      </c>
      <c r="L2562">
        <v>2.2924388333402139</v>
      </c>
    </row>
    <row r="2563" spans="1:12">
      <c r="A2563" t="s">
        <v>317</v>
      </c>
      <c r="B2563" t="s">
        <v>461</v>
      </c>
      <c r="C2563">
        <v>48387</v>
      </c>
      <c r="D2563" t="s">
        <v>135</v>
      </c>
      <c r="E2563">
        <v>340</v>
      </c>
      <c r="F2563" t="s">
        <v>75</v>
      </c>
      <c r="G2563" t="s">
        <v>77</v>
      </c>
      <c r="H2563">
        <v>21</v>
      </c>
      <c r="I2563">
        <v>0.8359769053009638</v>
      </c>
      <c r="J2563">
        <v>0.14667710078413379</v>
      </c>
      <c r="K2563">
        <v>-5.5322941445729967E-2</v>
      </c>
      <c r="L2563">
        <v>1.9120315065875191</v>
      </c>
    </row>
    <row r="2564" spans="1:12">
      <c r="A2564" t="s">
        <v>317</v>
      </c>
      <c r="B2564" t="s">
        <v>461</v>
      </c>
      <c r="C2564">
        <v>48387</v>
      </c>
      <c r="D2564" t="s">
        <v>135</v>
      </c>
      <c r="E2564">
        <v>340</v>
      </c>
      <c r="F2564" t="s">
        <v>75</v>
      </c>
      <c r="G2564" t="s">
        <v>78</v>
      </c>
      <c r="H2564">
        <v>477</v>
      </c>
      <c r="I2564">
        <v>0.47002404957641081</v>
      </c>
      <c r="J2564">
        <v>2.201952487031595E-2</v>
      </c>
      <c r="K2564">
        <v>-0.17807197018957649</v>
      </c>
      <c r="L2564">
        <v>1.7180589789559519</v>
      </c>
    </row>
    <row r="2565" spans="1:12">
      <c r="A2565" t="s">
        <v>317</v>
      </c>
      <c r="B2565" t="s">
        <v>461</v>
      </c>
      <c r="C2565">
        <v>48387</v>
      </c>
      <c r="D2565" t="s">
        <v>135</v>
      </c>
      <c r="E2565">
        <v>340</v>
      </c>
      <c r="F2565" t="s">
        <v>75</v>
      </c>
      <c r="G2565" t="s">
        <v>79</v>
      </c>
      <c r="H2565">
        <v>477</v>
      </c>
      <c r="I2565">
        <v>0.52849029500186406</v>
      </c>
      <c r="J2565">
        <v>2.1842442519557768E-2</v>
      </c>
      <c r="K2565">
        <v>-2.4732166588428809E-2</v>
      </c>
      <c r="L2565">
        <v>1.940954066439077</v>
      </c>
    </row>
    <row r="2566" spans="1:12">
      <c r="A2566" t="s">
        <v>317</v>
      </c>
      <c r="B2566" t="s">
        <v>461</v>
      </c>
      <c r="C2566">
        <v>48387</v>
      </c>
      <c r="D2566" t="s">
        <v>135</v>
      </c>
      <c r="E2566">
        <v>340</v>
      </c>
      <c r="F2566" t="s">
        <v>75</v>
      </c>
      <c r="G2566" t="s">
        <v>80</v>
      </c>
      <c r="H2566">
        <v>21</v>
      </c>
      <c r="I2566">
        <v>0.53443214061031252</v>
      </c>
      <c r="J2566">
        <v>0.1012406481964041</v>
      </c>
      <c r="K2566">
        <v>-4.057804519820838E-2</v>
      </c>
      <c r="L2566">
        <v>1.309636917346475</v>
      </c>
    </row>
    <row r="2567" spans="1:12">
      <c r="A2567" t="s">
        <v>317</v>
      </c>
      <c r="B2567" t="s">
        <v>461</v>
      </c>
      <c r="C2567">
        <v>48387</v>
      </c>
      <c r="D2567" t="s">
        <v>135</v>
      </c>
      <c r="E2567">
        <v>340</v>
      </c>
      <c r="F2567" t="s">
        <v>75</v>
      </c>
      <c r="G2567" t="s">
        <v>81</v>
      </c>
      <c r="H2567">
        <v>21</v>
      </c>
      <c r="I2567">
        <v>0.41793780794298968</v>
      </c>
      <c r="J2567">
        <v>7.7339006773496019E-2</v>
      </c>
      <c r="K2567">
        <v>-2.9626460758395881E-2</v>
      </c>
      <c r="L2567">
        <v>1.0625612956853321</v>
      </c>
    </row>
    <row r="2568" spans="1:12">
      <c r="A2568" t="s">
        <v>317</v>
      </c>
      <c r="B2568" t="s">
        <v>461</v>
      </c>
      <c r="C2568">
        <v>48387</v>
      </c>
      <c r="D2568" t="s">
        <v>135</v>
      </c>
      <c r="E2568">
        <v>340</v>
      </c>
      <c r="F2568" t="s">
        <v>75</v>
      </c>
      <c r="G2568" t="s">
        <v>82</v>
      </c>
      <c r="H2568">
        <v>477</v>
      </c>
      <c r="I2568">
        <v>0.17789285088256609</v>
      </c>
      <c r="J2568">
        <v>9.7041293425012155E-3</v>
      </c>
      <c r="K2568">
        <v>-7.7809692889770618E-2</v>
      </c>
      <c r="L2568">
        <v>1.004367731260523</v>
      </c>
    </row>
    <row r="2569" spans="1:12">
      <c r="A2569" t="s">
        <v>317</v>
      </c>
      <c r="B2569" t="s">
        <v>461</v>
      </c>
      <c r="C2569">
        <v>48387</v>
      </c>
      <c r="D2569" t="s">
        <v>135</v>
      </c>
      <c r="E2569">
        <v>340</v>
      </c>
      <c r="F2569" t="s">
        <v>75</v>
      </c>
      <c r="G2569" t="s">
        <v>83</v>
      </c>
      <c r="H2569">
        <v>477</v>
      </c>
      <c r="I2569">
        <v>0.31392068403380852</v>
      </c>
      <c r="J2569">
        <v>1.324136140021207E-2</v>
      </c>
      <c r="K2569">
        <v>-2.252864148413488E-2</v>
      </c>
      <c r="L2569">
        <v>1.2824358133224341</v>
      </c>
    </row>
    <row r="2570" spans="1:12">
      <c r="A2570" t="s">
        <v>317</v>
      </c>
      <c r="B2570" t="s">
        <v>462</v>
      </c>
      <c r="C2570">
        <v>48389</v>
      </c>
      <c r="D2570" t="s">
        <v>135</v>
      </c>
      <c r="E2570">
        <v>340</v>
      </c>
      <c r="F2570" t="s">
        <v>75</v>
      </c>
      <c r="G2570" t="s">
        <v>76</v>
      </c>
      <c r="H2570">
        <v>389</v>
      </c>
      <c r="I2570">
        <v>0.18249610322361531</v>
      </c>
      <c r="J2570">
        <v>1.528289232308748E-2</v>
      </c>
      <c r="K2570">
        <v>-0.38834029335448411</v>
      </c>
      <c r="L2570">
        <v>1.5795555478227199</v>
      </c>
    </row>
    <row r="2571" spans="1:12">
      <c r="A2571" t="s">
        <v>317</v>
      </c>
      <c r="B2571" t="s">
        <v>462</v>
      </c>
      <c r="C2571">
        <v>48389</v>
      </c>
      <c r="D2571" t="s">
        <v>135</v>
      </c>
      <c r="E2571">
        <v>340</v>
      </c>
      <c r="F2571" t="s">
        <v>75</v>
      </c>
      <c r="G2571" t="s">
        <v>77</v>
      </c>
      <c r="H2571">
        <v>389</v>
      </c>
      <c r="I2571">
        <v>0.16778025528947671</v>
      </c>
      <c r="J2571">
        <v>1.3877141753563081E-2</v>
      </c>
      <c r="K2571">
        <v>-0.27656156142600252</v>
      </c>
      <c r="L2571">
        <v>1.159131045704781</v>
      </c>
    </row>
    <row r="2572" spans="1:12">
      <c r="A2572" t="s">
        <v>317</v>
      </c>
      <c r="B2572" t="s">
        <v>462</v>
      </c>
      <c r="C2572">
        <v>48389</v>
      </c>
      <c r="D2572" t="s">
        <v>135</v>
      </c>
      <c r="E2572">
        <v>340</v>
      </c>
      <c r="F2572" t="s">
        <v>75</v>
      </c>
      <c r="G2572" t="s">
        <v>78</v>
      </c>
      <c r="H2572">
        <v>138</v>
      </c>
      <c r="I2572">
        <v>0.2150929189247244</v>
      </c>
      <c r="J2572">
        <v>1.415189390304542E-2</v>
      </c>
      <c r="K2572">
        <v>-7.7997220264367007E-2</v>
      </c>
      <c r="L2572">
        <v>0.8961657518443531</v>
      </c>
    </row>
    <row r="2573" spans="1:12">
      <c r="A2573" t="s">
        <v>317</v>
      </c>
      <c r="B2573" t="s">
        <v>462</v>
      </c>
      <c r="C2573">
        <v>48389</v>
      </c>
      <c r="D2573" t="s">
        <v>135</v>
      </c>
      <c r="E2573">
        <v>340</v>
      </c>
      <c r="F2573" t="s">
        <v>75</v>
      </c>
      <c r="G2573" t="s">
        <v>79</v>
      </c>
      <c r="H2573">
        <v>138</v>
      </c>
      <c r="I2573">
        <v>0.2270458007287236</v>
      </c>
      <c r="J2573">
        <v>1.7912687951725861E-2</v>
      </c>
      <c r="K2573">
        <v>-7.5549597369242355E-2</v>
      </c>
      <c r="L2573">
        <v>1.294292044465982</v>
      </c>
    </row>
    <row r="2574" spans="1:12">
      <c r="A2574" t="s">
        <v>317</v>
      </c>
      <c r="B2574" t="s">
        <v>462</v>
      </c>
      <c r="C2574">
        <v>48389</v>
      </c>
      <c r="D2574" t="s">
        <v>135</v>
      </c>
      <c r="E2574">
        <v>340</v>
      </c>
      <c r="F2574" t="s">
        <v>75</v>
      </c>
      <c r="G2574" t="s">
        <v>80</v>
      </c>
      <c r="H2574">
        <v>389</v>
      </c>
      <c r="I2574">
        <v>3.6550937133705753E-2</v>
      </c>
      <c r="J2574">
        <v>4.6466342234407496E-3</v>
      </c>
      <c r="K2574">
        <v>-0.38349835718777991</v>
      </c>
      <c r="L2574">
        <v>0.46474121273872232</v>
      </c>
    </row>
    <row r="2575" spans="1:12">
      <c r="A2575" t="s">
        <v>317</v>
      </c>
      <c r="B2575" t="s">
        <v>462</v>
      </c>
      <c r="C2575">
        <v>48389</v>
      </c>
      <c r="D2575" t="s">
        <v>135</v>
      </c>
      <c r="E2575">
        <v>340</v>
      </c>
      <c r="F2575" t="s">
        <v>75</v>
      </c>
      <c r="G2575" t="s">
        <v>81</v>
      </c>
      <c r="H2575">
        <v>389</v>
      </c>
      <c r="I2575">
        <v>3.26141372584813E-2</v>
      </c>
      <c r="J2575">
        <v>3.751973761786155E-3</v>
      </c>
      <c r="K2575">
        <v>-0.232728300525717</v>
      </c>
      <c r="L2575">
        <v>0.3343421674608642</v>
      </c>
    </row>
    <row r="2576" spans="1:12">
      <c r="A2576" t="s">
        <v>317</v>
      </c>
      <c r="B2576" t="s">
        <v>462</v>
      </c>
      <c r="C2576">
        <v>48389</v>
      </c>
      <c r="D2576" t="s">
        <v>135</v>
      </c>
      <c r="E2576">
        <v>340</v>
      </c>
      <c r="F2576" t="s">
        <v>75</v>
      </c>
      <c r="G2576" t="s">
        <v>82</v>
      </c>
      <c r="H2576">
        <v>138</v>
      </c>
      <c r="I2576">
        <v>0.17101860917422421</v>
      </c>
      <c r="J2576">
        <v>1.104373058395155E-2</v>
      </c>
      <c r="K2576">
        <v>-8.1734077718618597E-2</v>
      </c>
      <c r="L2576">
        <v>0.63390161588272287</v>
      </c>
    </row>
    <row r="2577" spans="1:12">
      <c r="A2577" t="s">
        <v>317</v>
      </c>
      <c r="B2577" t="s">
        <v>462</v>
      </c>
      <c r="C2577">
        <v>48389</v>
      </c>
      <c r="D2577" t="s">
        <v>135</v>
      </c>
      <c r="E2577">
        <v>340</v>
      </c>
      <c r="F2577" t="s">
        <v>75</v>
      </c>
      <c r="G2577" t="s">
        <v>83</v>
      </c>
      <c r="H2577">
        <v>138</v>
      </c>
      <c r="I2577">
        <v>0.19880848662460349</v>
      </c>
      <c r="J2577">
        <v>1.377696958095939E-2</v>
      </c>
      <c r="K2577">
        <v>-7.5549597369242355E-2</v>
      </c>
      <c r="L2577">
        <v>0.76809931415477795</v>
      </c>
    </row>
    <row r="2578" spans="1:12">
      <c r="A2578" t="s">
        <v>317</v>
      </c>
      <c r="B2578" t="s">
        <v>463</v>
      </c>
      <c r="C2578">
        <v>48391</v>
      </c>
      <c r="D2578" t="s">
        <v>135</v>
      </c>
      <c r="E2578">
        <v>340</v>
      </c>
      <c r="F2578" t="s">
        <v>75</v>
      </c>
      <c r="G2578" t="s">
        <v>76</v>
      </c>
      <c r="H2578">
        <v>119</v>
      </c>
      <c r="I2578">
        <v>1.741769811611219</v>
      </c>
      <c r="J2578">
        <v>3.332194636189735E-2</v>
      </c>
      <c r="K2578">
        <v>0.4110586467464919</v>
      </c>
      <c r="L2578">
        <v>2.7891469689735842</v>
      </c>
    </row>
    <row r="2579" spans="1:12">
      <c r="A2579" t="s">
        <v>317</v>
      </c>
      <c r="B2579" t="s">
        <v>463</v>
      </c>
      <c r="C2579">
        <v>48391</v>
      </c>
      <c r="D2579" t="s">
        <v>135</v>
      </c>
      <c r="E2579">
        <v>340</v>
      </c>
      <c r="F2579" t="s">
        <v>75</v>
      </c>
      <c r="G2579" t="s">
        <v>77</v>
      </c>
      <c r="H2579">
        <v>119</v>
      </c>
      <c r="I2579">
        <v>1.5113709014201699</v>
      </c>
      <c r="J2579">
        <v>2.4416804778977421E-2</v>
      </c>
      <c r="K2579">
        <v>0.36146907713575188</v>
      </c>
      <c r="L2579">
        <v>2.1768095245184331</v>
      </c>
    </row>
    <row r="2580" spans="1:12">
      <c r="A2580" t="s">
        <v>317</v>
      </c>
      <c r="B2580" t="s">
        <v>463</v>
      </c>
      <c r="C2580">
        <v>48391</v>
      </c>
      <c r="D2580" t="s">
        <v>135</v>
      </c>
      <c r="E2580">
        <v>340</v>
      </c>
      <c r="F2580" t="s">
        <v>75</v>
      </c>
      <c r="G2580" t="s">
        <v>78</v>
      </c>
      <c r="H2580">
        <v>154</v>
      </c>
      <c r="I2580">
        <v>0.99089098884725135</v>
      </c>
      <c r="J2580">
        <v>2.5665850828018321E-2</v>
      </c>
      <c r="K2580">
        <v>-9.1965967588810305E-4</v>
      </c>
      <c r="L2580">
        <v>1.7305967602410139</v>
      </c>
    </row>
    <row r="2581" spans="1:12">
      <c r="A2581" t="s">
        <v>317</v>
      </c>
      <c r="B2581" t="s">
        <v>463</v>
      </c>
      <c r="C2581">
        <v>48391</v>
      </c>
      <c r="D2581" t="s">
        <v>135</v>
      </c>
      <c r="E2581">
        <v>340</v>
      </c>
      <c r="F2581" t="s">
        <v>75</v>
      </c>
      <c r="G2581" t="s">
        <v>79</v>
      </c>
      <c r="H2581">
        <v>154</v>
      </c>
      <c r="I2581">
        <v>0.87262670333038939</v>
      </c>
      <c r="J2581">
        <v>3.4281192580850127E-2</v>
      </c>
      <c r="K2581">
        <v>-2.6987167649939149E-3</v>
      </c>
      <c r="L2581">
        <v>2.2849724039296762</v>
      </c>
    </row>
    <row r="2582" spans="1:12">
      <c r="A2582" t="s">
        <v>317</v>
      </c>
      <c r="B2582" t="s">
        <v>463</v>
      </c>
      <c r="C2582">
        <v>48391</v>
      </c>
      <c r="D2582" t="s">
        <v>135</v>
      </c>
      <c r="E2582">
        <v>340</v>
      </c>
      <c r="F2582" t="s">
        <v>75</v>
      </c>
      <c r="G2582" t="s">
        <v>80</v>
      </c>
      <c r="H2582">
        <v>119</v>
      </c>
      <c r="I2582">
        <v>0.68768089650826603</v>
      </c>
      <c r="J2582">
        <v>2.9467773059289229E-2</v>
      </c>
      <c r="K2582">
        <v>0.14152861696010241</v>
      </c>
      <c r="L2582">
        <v>1.603003998907726</v>
      </c>
    </row>
    <row r="2583" spans="1:12">
      <c r="A2583" t="s">
        <v>317</v>
      </c>
      <c r="B2583" t="s">
        <v>463</v>
      </c>
      <c r="C2583">
        <v>48391</v>
      </c>
      <c r="D2583" t="s">
        <v>135</v>
      </c>
      <c r="E2583">
        <v>340</v>
      </c>
      <c r="F2583" t="s">
        <v>75</v>
      </c>
      <c r="G2583" t="s">
        <v>81</v>
      </c>
      <c r="H2583">
        <v>119</v>
      </c>
      <c r="I2583">
        <v>0.51636994031885652</v>
      </c>
      <c r="J2583">
        <v>2.0525899097935361E-2</v>
      </c>
      <c r="K2583">
        <v>8.4688048524949336E-2</v>
      </c>
      <c r="L2583">
        <v>1.242499571596057</v>
      </c>
    </row>
    <row r="2584" spans="1:12">
      <c r="A2584" t="s">
        <v>317</v>
      </c>
      <c r="B2584" t="s">
        <v>463</v>
      </c>
      <c r="C2584">
        <v>48391</v>
      </c>
      <c r="D2584" t="s">
        <v>135</v>
      </c>
      <c r="E2584">
        <v>340</v>
      </c>
      <c r="F2584" t="s">
        <v>75</v>
      </c>
      <c r="G2584" t="s">
        <v>82</v>
      </c>
      <c r="H2584">
        <v>154</v>
      </c>
      <c r="I2584">
        <v>0.35391204197756032</v>
      </c>
      <c r="J2584">
        <v>1.0427290014402041E-2</v>
      </c>
      <c r="K2584">
        <v>-9.1965967588810305E-4</v>
      </c>
      <c r="L2584">
        <v>0.62478310485063315</v>
      </c>
    </row>
    <row r="2585" spans="1:12">
      <c r="A2585" t="s">
        <v>317</v>
      </c>
      <c r="B2585" t="s">
        <v>463</v>
      </c>
      <c r="C2585">
        <v>48391</v>
      </c>
      <c r="D2585" t="s">
        <v>135</v>
      </c>
      <c r="E2585">
        <v>340</v>
      </c>
      <c r="F2585" t="s">
        <v>75</v>
      </c>
      <c r="G2585" t="s">
        <v>83</v>
      </c>
      <c r="H2585">
        <v>154</v>
      </c>
      <c r="I2585">
        <v>0.51222685923947109</v>
      </c>
      <c r="J2585">
        <v>1.6899764801885729E-2</v>
      </c>
      <c r="K2585">
        <v>-2.6987167649939149E-3</v>
      </c>
      <c r="L2585">
        <v>0.96192852929720973</v>
      </c>
    </row>
    <row r="2586" spans="1:12">
      <c r="A2586" t="s">
        <v>317</v>
      </c>
      <c r="B2586" t="s">
        <v>464</v>
      </c>
      <c r="C2586">
        <v>48393</v>
      </c>
      <c r="D2586" t="s">
        <v>135</v>
      </c>
      <c r="E2586">
        <v>340</v>
      </c>
      <c r="F2586" t="s">
        <v>75</v>
      </c>
      <c r="G2586" t="s">
        <v>76</v>
      </c>
      <c r="H2586">
        <v>1435</v>
      </c>
      <c r="I2586">
        <v>0.47515323406453491</v>
      </c>
      <c r="J2586">
        <v>9.4865223996307459E-3</v>
      </c>
      <c r="K2586">
        <v>-0.1902425041602343</v>
      </c>
      <c r="L2586">
        <v>1.8254571900160479</v>
      </c>
    </row>
    <row r="2587" spans="1:12">
      <c r="A2587" t="s">
        <v>317</v>
      </c>
      <c r="B2587" t="s">
        <v>464</v>
      </c>
      <c r="C2587">
        <v>48393</v>
      </c>
      <c r="D2587" t="s">
        <v>135</v>
      </c>
      <c r="E2587">
        <v>340</v>
      </c>
      <c r="F2587" t="s">
        <v>75</v>
      </c>
      <c r="G2587" t="s">
        <v>77</v>
      </c>
      <c r="H2587">
        <v>1435</v>
      </c>
      <c r="I2587">
        <v>0.43637431503937918</v>
      </c>
      <c r="J2587">
        <v>8.7798990194098651E-3</v>
      </c>
      <c r="K2587">
        <v>-0.38717878834324748</v>
      </c>
      <c r="L2587">
        <v>1.363077476333431</v>
      </c>
    </row>
    <row r="2588" spans="1:12">
      <c r="A2588" t="s">
        <v>317</v>
      </c>
      <c r="B2588" t="s">
        <v>464</v>
      </c>
      <c r="C2588">
        <v>48393</v>
      </c>
      <c r="D2588" t="s">
        <v>135</v>
      </c>
      <c r="E2588">
        <v>340</v>
      </c>
      <c r="F2588" t="s">
        <v>75</v>
      </c>
      <c r="G2588" t="s">
        <v>78</v>
      </c>
      <c r="H2588">
        <v>65</v>
      </c>
      <c r="I2588">
        <v>0.12243153974099109</v>
      </c>
      <c r="J2588">
        <v>1.5734975574860009E-2</v>
      </c>
      <c r="K2588">
        <v>-6.3530345150548839E-2</v>
      </c>
      <c r="L2588">
        <v>0.62347548447041168</v>
      </c>
    </row>
    <row r="2589" spans="1:12">
      <c r="A2589" t="s">
        <v>317</v>
      </c>
      <c r="B2589" t="s">
        <v>464</v>
      </c>
      <c r="C2589">
        <v>48393</v>
      </c>
      <c r="D2589" t="s">
        <v>135</v>
      </c>
      <c r="E2589">
        <v>340</v>
      </c>
      <c r="F2589" t="s">
        <v>75</v>
      </c>
      <c r="G2589" t="s">
        <v>79</v>
      </c>
      <c r="H2589">
        <v>65</v>
      </c>
      <c r="I2589">
        <v>4.9875407317141178E-2</v>
      </c>
      <c r="J2589">
        <v>1.2698059057347369E-2</v>
      </c>
      <c r="K2589">
        <v>-9.1682119927371103E-2</v>
      </c>
      <c r="L2589">
        <v>0.44304035283326448</v>
      </c>
    </row>
    <row r="2590" spans="1:12">
      <c r="A2590" t="s">
        <v>317</v>
      </c>
      <c r="B2590" t="s">
        <v>464</v>
      </c>
      <c r="C2590">
        <v>48393</v>
      </c>
      <c r="D2590" t="s">
        <v>135</v>
      </c>
      <c r="E2590">
        <v>340</v>
      </c>
      <c r="F2590" t="s">
        <v>75</v>
      </c>
      <c r="G2590" t="s">
        <v>80</v>
      </c>
      <c r="H2590">
        <v>1435</v>
      </c>
      <c r="I2590">
        <v>0.108802020101159</v>
      </c>
      <c r="J2590">
        <v>3.4406358838950019E-3</v>
      </c>
      <c r="K2590">
        <v>-0.19054771270986559</v>
      </c>
      <c r="L2590">
        <v>0.71108499169660166</v>
      </c>
    </row>
    <row r="2591" spans="1:12">
      <c r="A2591" t="s">
        <v>317</v>
      </c>
      <c r="B2591" t="s">
        <v>464</v>
      </c>
      <c r="C2591">
        <v>48393</v>
      </c>
      <c r="D2591" t="s">
        <v>135</v>
      </c>
      <c r="E2591">
        <v>340</v>
      </c>
      <c r="F2591" t="s">
        <v>75</v>
      </c>
      <c r="G2591" t="s">
        <v>81</v>
      </c>
      <c r="H2591">
        <v>1435</v>
      </c>
      <c r="I2591">
        <v>9.7871065420842562E-2</v>
      </c>
      <c r="J2591">
        <v>3.3834058844481661E-3</v>
      </c>
      <c r="K2591">
        <v>-0.20388551559696089</v>
      </c>
      <c r="L2591">
        <v>0.62795727324088857</v>
      </c>
    </row>
    <row r="2592" spans="1:12">
      <c r="A2592" t="s">
        <v>317</v>
      </c>
      <c r="B2592" t="s">
        <v>464</v>
      </c>
      <c r="C2592">
        <v>48393</v>
      </c>
      <c r="D2592" t="s">
        <v>135</v>
      </c>
      <c r="E2592">
        <v>340</v>
      </c>
      <c r="F2592" t="s">
        <v>75</v>
      </c>
      <c r="G2592" t="s">
        <v>82</v>
      </c>
      <c r="H2592">
        <v>65</v>
      </c>
      <c r="I2592">
        <v>9.1516062596542297E-2</v>
      </c>
      <c r="J2592">
        <v>1.1673584017895569E-2</v>
      </c>
      <c r="K2592">
        <v>-2.210507944905829E-2</v>
      </c>
      <c r="L2592">
        <v>0.54645244960283224</v>
      </c>
    </row>
    <row r="2593" spans="1:12">
      <c r="A2593" t="s">
        <v>317</v>
      </c>
      <c r="B2593" t="s">
        <v>464</v>
      </c>
      <c r="C2593">
        <v>48393</v>
      </c>
      <c r="D2593" t="s">
        <v>135</v>
      </c>
      <c r="E2593">
        <v>340</v>
      </c>
      <c r="F2593" t="s">
        <v>75</v>
      </c>
      <c r="G2593" t="s">
        <v>83</v>
      </c>
      <c r="H2593">
        <v>65</v>
      </c>
      <c r="I2593">
        <v>6.2178928576574581E-2</v>
      </c>
      <c r="J2593">
        <v>1.3308795563010119E-2</v>
      </c>
      <c r="K2593">
        <v>-9.1682119927371103E-2</v>
      </c>
      <c r="L2593">
        <v>0.48063975003578752</v>
      </c>
    </row>
    <row r="2594" spans="1:12">
      <c r="A2594" t="s">
        <v>317</v>
      </c>
      <c r="B2594" t="s">
        <v>312</v>
      </c>
      <c r="C2594">
        <v>48395</v>
      </c>
      <c r="D2594" t="s">
        <v>135</v>
      </c>
      <c r="E2594">
        <v>340</v>
      </c>
      <c r="F2594" t="s">
        <v>75</v>
      </c>
      <c r="G2594" t="s">
        <v>76</v>
      </c>
      <c r="H2594">
        <v>21</v>
      </c>
      <c r="I2594">
        <v>0.94802300431180508</v>
      </c>
      <c r="J2594">
        <v>0.15836772729439491</v>
      </c>
      <c r="K2594">
        <v>-3.1845050118976051E-2</v>
      </c>
      <c r="L2594">
        <v>2.2924388333402139</v>
      </c>
    </row>
    <row r="2595" spans="1:12">
      <c r="A2595" t="s">
        <v>317</v>
      </c>
      <c r="B2595" t="s">
        <v>312</v>
      </c>
      <c r="C2595">
        <v>48395</v>
      </c>
      <c r="D2595" t="s">
        <v>135</v>
      </c>
      <c r="E2595">
        <v>340</v>
      </c>
      <c r="F2595" t="s">
        <v>75</v>
      </c>
      <c r="G2595" t="s">
        <v>77</v>
      </c>
      <c r="H2595">
        <v>21</v>
      </c>
      <c r="I2595">
        <v>0.8359769053009638</v>
      </c>
      <c r="J2595">
        <v>0.14667710078413379</v>
      </c>
      <c r="K2595">
        <v>-5.5322941445729967E-2</v>
      </c>
      <c r="L2595">
        <v>1.9120315065875191</v>
      </c>
    </row>
    <row r="2596" spans="1:12">
      <c r="A2596" t="s">
        <v>317</v>
      </c>
      <c r="B2596" t="s">
        <v>312</v>
      </c>
      <c r="C2596">
        <v>48395</v>
      </c>
      <c r="D2596" t="s">
        <v>135</v>
      </c>
      <c r="E2596">
        <v>340</v>
      </c>
      <c r="F2596" t="s">
        <v>75</v>
      </c>
      <c r="G2596" t="s">
        <v>78</v>
      </c>
      <c r="H2596">
        <v>22</v>
      </c>
      <c r="I2596">
        <v>1.000139017252808</v>
      </c>
      <c r="J2596">
        <v>6.9481669182371336E-2</v>
      </c>
      <c r="K2596">
        <v>-6.6992453186900558E-2</v>
      </c>
      <c r="L2596">
        <v>1.3654500688162621</v>
      </c>
    </row>
    <row r="2597" spans="1:12">
      <c r="A2597" t="s">
        <v>317</v>
      </c>
      <c r="B2597" t="s">
        <v>312</v>
      </c>
      <c r="C2597">
        <v>48395</v>
      </c>
      <c r="D2597" t="s">
        <v>135</v>
      </c>
      <c r="E2597">
        <v>340</v>
      </c>
      <c r="F2597" t="s">
        <v>75</v>
      </c>
      <c r="G2597" t="s">
        <v>79</v>
      </c>
      <c r="H2597">
        <v>22</v>
      </c>
      <c r="I2597">
        <v>1.2255788385830879</v>
      </c>
      <c r="J2597">
        <v>8.8838974627283185E-2</v>
      </c>
      <c r="K2597">
        <v>-7.8336134203775571E-3</v>
      </c>
      <c r="L2597">
        <v>1.831855878822841</v>
      </c>
    </row>
    <row r="2598" spans="1:12">
      <c r="A2598" t="s">
        <v>317</v>
      </c>
      <c r="B2598" t="s">
        <v>312</v>
      </c>
      <c r="C2598">
        <v>48395</v>
      </c>
      <c r="D2598" t="s">
        <v>135</v>
      </c>
      <c r="E2598">
        <v>340</v>
      </c>
      <c r="F2598" t="s">
        <v>75</v>
      </c>
      <c r="G2598" t="s">
        <v>80</v>
      </c>
      <c r="H2598">
        <v>21</v>
      </c>
      <c r="I2598">
        <v>0.53443214061031252</v>
      </c>
      <c r="J2598">
        <v>0.1012406481964041</v>
      </c>
      <c r="K2598">
        <v>-4.057804519820838E-2</v>
      </c>
      <c r="L2598">
        <v>1.309636917346475</v>
      </c>
    </row>
    <row r="2599" spans="1:12">
      <c r="A2599" t="s">
        <v>317</v>
      </c>
      <c r="B2599" t="s">
        <v>312</v>
      </c>
      <c r="C2599">
        <v>48395</v>
      </c>
      <c r="D2599" t="s">
        <v>135</v>
      </c>
      <c r="E2599">
        <v>340</v>
      </c>
      <c r="F2599" t="s">
        <v>75</v>
      </c>
      <c r="G2599" t="s">
        <v>81</v>
      </c>
      <c r="H2599">
        <v>21</v>
      </c>
      <c r="I2599">
        <v>0.41793780794298968</v>
      </c>
      <c r="J2599">
        <v>7.7339006773496019E-2</v>
      </c>
      <c r="K2599">
        <v>-2.9626460758395881E-2</v>
      </c>
      <c r="L2599">
        <v>1.0625612956853321</v>
      </c>
    </row>
    <row r="2600" spans="1:12">
      <c r="A2600" t="s">
        <v>317</v>
      </c>
      <c r="B2600" t="s">
        <v>312</v>
      </c>
      <c r="C2600">
        <v>48395</v>
      </c>
      <c r="D2600" t="s">
        <v>135</v>
      </c>
      <c r="E2600">
        <v>340</v>
      </c>
      <c r="F2600" t="s">
        <v>75</v>
      </c>
      <c r="G2600" t="s">
        <v>82</v>
      </c>
      <c r="H2600">
        <v>22</v>
      </c>
      <c r="I2600">
        <v>0.23958566815061441</v>
      </c>
      <c r="J2600">
        <v>3.2052780454362183E-2</v>
      </c>
      <c r="K2600">
        <v>-3.3193851787256548E-2</v>
      </c>
      <c r="L2600">
        <v>0.52907634603281362</v>
      </c>
    </row>
    <row r="2601" spans="1:12">
      <c r="A2601" t="s">
        <v>317</v>
      </c>
      <c r="B2601" t="s">
        <v>312</v>
      </c>
      <c r="C2601">
        <v>48395</v>
      </c>
      <c r="D2601" t="s">
        <v>135</v>
      </c>
      <c r="E2601">
        <v>340</v>
      </c>
      <c r="F2601" t="s">
        <v>75</v>
      </c>
      <c r="G2601" t="s">
        <v>83</v>
      </c>
      <c r="H2601">
        <v>22</v>
      </c>
      <c r="I2601">
        <v>0.48308563273502891</v>
      </c>
      <c r="J2601">
        <v>4.2780207809171383E-2</v>
      </c>
      <c r="K2601">
        <v>-7.8336134203775571E-3</v>
      </c>
      <c r="L2601">
        <v>0.87689408951121028</v>
      </c>
    </row>
    <row r="2602" spans="1:12">
      <c r="A2602" t="s">
        <v>317</v>
      </c>
      <c r="B2602" t="s">
        <v>465</v>
      </c>
      <c r="C2602">
        <v>48397</v>
      </c>
      <c r="D2602" t="s">
        <v>135</v>
      </c>
      <c r="E2602">
        <v>340</v>
      </c>
      <c r="F2602" t="s">
        <v>75</v>
      </c>
      <c r="G2602" t="s">
        <v>76</v>
      </c>
      <c r="H2602">
        <v>21</v>
      </c>
      <c r="I2602">
        <v>0.94802300431180508</v>
      </c>
      <c r="J2602">
        <v>0.15836772729439491</v>
      </c>
      <c r="K2602">
        <v>-3.1845050118976051E-2</v>
      </c>
      <c r="L2602">
        <v>2.2924388333402139</v>
      </c>
    </row>
    <row r="2603" spans="1:12">
      <c r="A2603" t="s">
        <v>317</v>
      </c>
      <c r="B2603" t="s">
        <v>465</v>
      </c>
      <c r="C2603">
        <v>48397</v>
      </c>
      <c r="D2603" t="s">
        <v>135</v>
      </c>
      <c r="E2603">
        <v>340</v>
      </c>
      <c r="F2603" t="s">
        <v>75</v>
      </c>
      <c r="G2603" t="s">
        <v>77</v>
      </c>
      <c r="H2603">
        <v>21</v>
      </c>
      <c r="I2603">
        <v>0.8359769053009638</v>
      </c>
      <c r="J2603">
        <v>0.14667710078413379</v>
      </c>
      <c r="K2603">
        <v>-5.5322941445729967E-2</v>
      </c>
      <c r="L2603">
        <v>1.9120315065875191</v>
      </c>
    </row>
    <row r="2604" spans="1:12">
      <c r="A2604" t="s">
        <v>317</v>
      </c>
      <c r="B2604" t="s">
        <v>465</v>
      </c>
      <c r="C2604">
        <v>48397</v>
      </c>
      <c r="D2604" t="s">
        <v>135</v>
      </c>
      <c r="E2604">
        <v>340</v>
      </c>
      <c r="F2604" t="s">
        <v>75</v>
      </c>
      <c r="G2604" t="s">
        <v>78</v>
      </c>
      <c r="H2604">
        <v>321</v>
      </c>
      <c r="I2604">
        <v>0.55046635852582315</v>
      </c>
      <c r="J2604">
        <v>2.6647639385367621E-2</v>
      </c>
      <c r="K2604">
        <v>-0.17807197018957649</v>
      </c>
      <c r="L2604">
        <v>1.7180589789559519</v>
      </c>
    </row>
    <row r="2605" spans="1:12">
      <c r="A2605" t="s">
        <v>317</v>
      </c>
      <c r="B2605" t="s">
        <v>465</v>
      </c>
      <c r="C2605">
        <v>48397</v>
      </c>
      <c r="D2605" t="s">
        <v>135</v>
      </c>
      <c r="E2605">
        <v>340</v>
      </c>
      <c r="F2605" t="s">
        <v>75</v>
      </c>
      <c r="G2605" t="s">
        <v>79</v>
      </c>
      <c r="H2605">
        <v>321</v>
      </c>
      <c r="I2605">
        <v>0.60096221200520605</v>
      </c>
      <c r="J2605">
        <v>2.572080857657023E-2</v>
      </c>
      <c r="K2605">
        <v>-1.9526777984124711E-2</v>
      </c>
      <c r="L2605">
        <v>1.940954066439077</v>
      </c>
    </row>
    <row r="2606" spans="1:12">
      <c r="A2606" t="s">
        <v>317</v>
      </c>
      <c r="B2606" t="s">
        <v>465</v>
      </c>
      <c r="C2606">
        <v>48397</v>
      </c>
      <c r="D2606" t="s">
        <v>135</v>
      </c>
      <c r="E2606">
        <v>340</v>
      </c>
      <c r="F2606" t="s">
        <v>75</v>
      </c>
      <c r="G2606" t="s">
        <v>80</v>
      </c>
      <c r="H2606">
        <v>21</v>
      </c>
      <c r="I2606">
        <v>0.53443214061031252</v>
      </c>
      <c r="J2606">
        <v>0.1012406481964041</v>
      </c>
      <c r="K2606">
        <v>-4.057804519820838E-2</v>
      </c>
      <c r="L2606">
        <v>1.309636917346475</v>
      </c>
    </row>
    <row r="2607" spans="1:12">
      <c r="A2607" t="s">
        <v>317</v>
      </c>
      <c r="B2607" t="s">
        <v>465</v>
      </c>
      <c r="C2607">
        <v>48397</v>
      </c>
      <c r="D2607" t="s">
        <v>135</v>
      </c>
      <c r="E2607">
        <v>340</v>
      </c>
      <c r="F2607" t="s">
        <v>75</v>
      </c>
      <c r="G2607" t="s">
        <v>81</v>
      </c>
      <c r="H2607">
        <v>21</v>
      </c>
      <c r="I2607">
        <v>0.41793780794298968</v>
      </c>
      <c r="J2607">
        <v>7.7339006773496019E-2</v>
      </c>
      <c r="K2607">
        <v>-2.9626460758395881E-2</v>
      </c>
      <c r="L2607">
        <v>1.0625612956853321</v>
      </c>
    </row>
    <row r="2608" spans="1:12">
      <c r="A2608" t="s">
        <v>317</v>
      </c>
      <c r="B2608" t="s">
        <v>465</v>
      </c>
      <c r="C2608">
        <v>48397</v>
      </c>
      <c r="D2608" t="s">
        <v>135</v>
      </c>
      <c r="E2608">
        <v>340</v>
      </c>
      <c r="F2608" t="s">
        <v>75</v>
      </c>
      <c r="G2608" t="s">
        <v>82</v>
      </c>
      <c r="H2608">
        <v>321</v>
      </c>
      <c r="I2608">
        <v>0.21220519989793199</v>
      </c>
      <c r="J2608">
        <v>1.20769194400257E-2</v>
      </c>
      <c r="K2608">
        <v>-7.7809692889770618E-2</v>
      </c>
      <c r="L2608">
        <v>1.004367731260523</v>
      </c>
    </row>
    <row r="2609" spans="1:12">
      <c r="A2609" t="s">
        <v>317</v>
      </c>
      <c r="B2609" t="s">
        <v>465</v>
      </c>
      <c r="C2609">
        <v>48397</v>
      </c>
      <c r="D2609" t="s">
        <v>135</v>
      </c>
      <c r="E2609">
        <v>340</v>
      </c>
      <c r="F2609" t="s">
        <v>75</v>
      </c>
      <c r="G2609" t="s">
        <v>83</v>
      </c>
      <c r="H2609">
        <v>321</v>
      </c>
      <c r="I2609">
        <v>0.36829291299224032</v>
      </c>
      <c r="J2609">
        <v>1.6198585597246979E-2</v>
      </c>
      <c r="K2609">
        <v>-1.9526777984124711E-2</v>
      </c>
      <c r="L2609">
        <v>1.2824358133224341</v>
      </c>
    </row>
    <row r="2610" spans="1:12">
      <c r="A2610" t="s">
        <v>317</v>
      </c>
      <c r="B2610" t="s">
        <v>466</v>
      </c>
      <c r="C2610">
        <v>48399</v>
      </c>
      <c r="D2610" t="s">
        <v>135</v>
      </c>
      <c r="E2610">
        <v>340</v>
      </c>
      <c r="F2610" t="s">
        <v>75</v>
      </c>
      <c r="G2610" t="s">
        <v>76</v>
      </c>
      <c r="H2610">
        <v>109</v>
      </c>
      <c r="I2610">
        <v>0.68017305855434351</v>
      </c>
      <c r="J2610">
        <v>4.186997447758297E-2</v>
      </c>
      <c r="K2610">
        <v>-5.4778050759931099E-2</v>
      </c>
      <c r="L2610">
        <v>1.747805941921162</v>
      </c>
    </row>
    <row r="2611" spans="1:12">
      <c r="A2611" t="s">
        <v>317</v>
      </c>
      <c r="B2611" t="s">
        <v>466</v>
      </c>
      <c r="C2611">
        <v>48399</v>
      </c>
      <c r="D2611" t="s">
        <v>135</v>
      </c>
      <c r="E2611">
        <v>340</v>
      </c>
      <c r="F2611" t="s">
        <v>75</v>
      </c>
      <c r="G2611" t="s">
        <v>77</v>
      </c>
      <c r="H2611">
        <v>109</v>
      </c>
      <c r="I2611">
        <v>0.61474094061801765</v>
      </c>
      <c r="J2611">
        <v>3.475715239711185E-2</v>
      </c>
      <c r="K2611">
        <v>-0.1591317821196144</v>
      </c>
      <c r="L2611">
        <v>1.363077476333431</v>
      </c>
    </row>
    <row r="2612" spans="1:12">
      <c r="A2612" t="s">
        <v>317</v>
      </c>
      <c r="B2612" t="s">
        <v>466</v>
      </c>
      <c r="C2612">
        <v>48399</v>
      </c>
      <c r="D2612" t="s">
        <v>135</v>
      </c>
      <c r="E2612">
        <v>340</v>
      </c>
      <c r="F2612" t="s">
        <v>75</v>
      </c>
      <c r="G2612" t="s">
        <v>78</v>
      </c>
      <c r="H2612">
        <v>185</v>
      </c>
      <c r="I2612">
        <v>0.2305984939235215</v>
      </c>
      <c r="J2612">
        <v>2.1160271141055759E-2</v>
      </c>
      <c r="K2612">
        <v>-0.13451939070824809</v>
      </c>
      <c r="L2612">
        <v>0.90731427768554318</v>
      </c>
    </row>
    <row r="2613" spans="1:12">
      <c r="A2613" t="s">
        <v>317</v>
      </c>
      <c r="B2613" t="s">
        <v>466</v>
      </c>
      <c r="C2613">
        <v>48399</v>
      </c>
      <c r="D2613" t="s">
        <v>135</v>
      </c>
      <c r="E2613">
        <v>340</v>
      </c>
      <c r="F2613" t="s">
        <v>75</v>
      </c>
      <c r="G2613" t="s">
        <v>79</v>
      </c>
      <c r="H2613">
        <v>185</v>
      </c>
      <c r="I2613">
        <v>0.13404867208683999</v>
      </c>
      <c r="J2613">
        <v>1.0662750040411249E-2</v>
      </c>
      <c r="K2613">
        <v>-5.7302669641849387E-2</v>
      </c>
      <c r="L2613">
        <v>0.56105632483756385</v>
      </c>
    </row>
    <row r="2614" spans="1:12">
      <c r="A2614" t="s">
        <v>317</v>
      </c>
      <c r="B2614" t="s">
        <v>466</v>
      </c>
      <c r="C2614">
        <v>48399</v>
      </c>
      <c r="D2614" t="s">
        <v>135</v>
      </c>
      <c r="E2614">
        <v>340</v>
      </c>
      <c r="F2614" t="s">
        <v>75</v>
      </c>
      <c r="G2614" t="s">
        <v>80</v>
      </c>
      <c r="H2614">
        <v>109</v>
      </c>
      <c r="I2614">
        <v>3.7164607323378188E-2</v>
      </c>
      <c r="J2614">
        <v>3.7760620908095172E-3</v>
      </c>
      <c r="K2614">
        <v>-5.4778050759931099E-2</v>
      </c>
      <c r="L2614">
        <v>0.19815860550086489</v>
      </c>
    </row>
    <row r="2615" spans="1:12">
      <c r="A2615" t="s">
        <v>317</v>
      </c>
      <c r="B2615" t="s">
        <v>466</v>
      </c>
      <c r="C2615">
        <v>48399</v>
      </c>
      <c r="D2615" t="s">
        <v>135</v>
      </c>
      <c r="E2615">
        <v>340</v>
      </c>
      <c r="F2615" t="s">
        <v>75</v>
      </c>
      <c r="G2615" t="s">
        <v>81</v>
      </c>
      <c r="H2615">
        <v>109</v>
      </c>
      <c r="I2615">
        <v>1.0212300295793319E-2</v>
      </c>
      <c r="J2615">
        <v>5.1059306199511259E-3</v>
      </c>
      <c r="K2615">
        <v>-5.7852841293016377E-2</v>
      </c>
      <c r="L2615">
        <v>0.18439375807437591</v>
      </c>
    </row>
    <row r="2616" spans="1:12">
      <c r="A2616" t="s">
        <v>317</v>
      </c>
      <c r="B2616" t="s">
        <v>466</v>
      </c>
      <c r="C2616">
        <v>48399</v>
      </c>
      <c r="D2616" t="s">
        <v>135</v>
      </c>
      <c r="E2616">
        <v>340</v>
      </c>
      <c r="F2616" t="s">
        <v>75</v>
      </c>
      <c r="G2616" t="s">
        <v>82</v>
      </c>
      <c r="H2616">
        <v>185</v>
      </c>
      <c r="I2616">
        <v>5.7525967681972157E-2</v>
      </c>
      <c r="J2616">
        <v>7.192267760225619E-3</v>
      </c>
      <c r="K2616">
        <v>-8.3013447763855802E-2</v>
      </c>
      <c r="L2616">
        <v>0.38332626893600608</v>
      </c>
    </row>
    <row r="2617" spans="1:12">
      <c r="A2617" t="s">
        <v>317</v>
      </c>
      <c r="B2617" t="s">
        <v>466</v>
      </c>
      <c r="C2617">
        <v>48399</v>
      </c>
      <c r="D2617" t="s">
        <v>135</v>
      </c>
      <c r="E2617">
        <v>340</v>
      </c>
      <c r="F2617" t="s">
        <v>75</v>
      </c>
      <c r="G2617" t="s">
        <v>83</v>
      </c>
      <c r="H2617">
        <v>185</v>
      </c>
      <c r="I2617">
        <v>0.1082777740907179</v>
      </c>
      <c r="J2617">
        <v>9.1963558503542642E-3</v>
      </c>
      <c r="K2617">
        <v>-4.1181914087591927E-2</v>
      </c>
      <c r="L2617">
        <v>0.46070933615846421</v>
      </c>
    </row>
    <row r="2618" spans="1:12">
      <c r="A2618" t="s">
        <v>317</v>
      </c>
      <c r="B2618" t="s">
        <v>467</v>
      </c>
      <c r="C2618">
        <v>48401</v>
      </c>
      <c r="D2618" t="s">
        <v>135</v>
      </c>
      <c r="E2618">
        <v>340</v>
      </c>
      <c r="F2618" t="s">
        <v>75</v>
      </c>
      <c r="G2618" t="s">
        <v>76</v>
      </c>
      <c r="H2618">
        <v>385</v>
      </c>
      <c r="I2618">
        <v>0.91001391946697396</v>
      </c>
      <c r="J2618">
        <v>2.6472917666060799E-2</v>
      </c>
      <c r="K2618">
        <v>-3.0638636008281771E-2</v>
      </c>
      <c r="L2618">
        <v>2.087745747220874</v>
      </c>
    </row>
    <row r="2619" spans="1:12">
      <c r="A2619" t="s">
        <v>317</v>
      </c>
      <c r="B2619" t="s">
        <v>467</v>
      </c>
      <c r="C2619">
        <v>48401</v>
      </c>
      <c r="D2619" t="s">
        <v>135</v>
      </c>
      <c r="E2619">
        <v>340</v>
      </c>
      <c r="F2619" t="s">
        <v>75</v>
      </c>
      <c r="G2619" t="s">
        <v>77</v>
      </c>
      <c r="H2619">
        <v>385</v>
      </c>
      <c r="I2619">
        <v>0.94631599599383132</v>
      </c>
      <c r="J2619">
        <v>1.524687456088834E-2</v>
      </c>
      <c r="K2619">
        <v>2.8825912307132839E-3</v>
      </c>
      <c r="L2619">
        <v>1.698715518721547</v>
      </c>
    </row>
    <row r="2620" spans="1:12">
      <c r="A2620" t="s">
        <v>317</v>
      </c>
      <c r="B2620" t="s">
        <v>467</v>
      </c>
      <c r="C2620">
        <v>48401</v>
      </c>
      <c r="D2620" t="s">
        <v>135</v>
      </c>
      <c r="E2620">
        <v>340</v>
      </c>
      <c r="F2620" t="s">
        <v>75</v>
      </c>
      <c r="G2620" t="s">
        <v>78</v>
      </c>
      <c r="H2620">
        <v>613</v>
      </c>
      <c r="I2620">
        <v>0.72984543187217421</v>
      </c>
      <c r="J2620">
        <v>1.336315119516474E-2</v>
      </c>
      <c r="K2620">
        <v>-0.11514536438751399</v>
      </c>
      <c r="L2620">
        <v>1.977532716254599</v>
      </c>
    </row>
    <row r="2621" spans="1:12">
      <c r="A2621" t="s">
        <v>317</v>
      </c>
      <c r="B2621" t="s">
        <v>467</v>
      </c>
      <c r="C2621">
        <v>48401</v>
      </c>
      <c r="D2621" t="s">
        <v>135</v>
      </c>
      <c r="E2621">
        <v>340</v>
      </c>
      <c r="F2621" t="s">
        <v>75</v>
      </c>
      <c r="G2621" t="s">
        <v>79</v>
      </c>
      <c r="H2621">
        <v>615</v>
      </c>
      <c r="I2621">
        <v>0.75965927340890593</v>
      </c>
      <c r="J2621">
        <v>1.9503353812222339E-2</v>
      </c>
      <c r="K2621">
        <v>-4.2538851409136609E-2</v>
      </c>
      <c r="L2621">
        <v>2.6598036713554079</v>
      </c>
    </row>
    <row r="2622" spans="1:12">
      <c r="A2622" t="s">
        <v>317</v>
      </c>
      <c r="B2622" t="s">
        <v>467</v>
      </c>
      <c r="C2622">
        <v>48401</v>
      </c>
      <c r="D2622" t="s">
        <v>135</v>
      </c>
      <c r="E2622">
        <v>340</v>
      </c>
      <c r="F2622" t="s">
        <v>75</v>
      </c>
      <c r="G2622" t="s">
        <v>80</v>
      </c>
      <c r="H2622">
        <v>385</v>
      </c>
      <c r="I2622">
        <v>0.4133720514728913</v>
      </c>
      <c r="J2622">
        <v>1.7253106778067299E-2</v>
      </c>
      <c r="K2622">
        <v>-4.2665271630145447E-2</v>
      </c>
      <c r="L2622">
        <v>1.39429762092215</v>
      </c>
    </row>
    <row r="2623" spans="1:12">
      <c r="A2623" t="s">
        <v>317</v>
      </c>
      <c r="B2623" t="s">
        <v>467</v>
      </c>
      <c r="C2623">
        <v>48401</v>
      </c>
      <c r="D2623" t="s">
        <v>135</v>
      </c>
      <c r="E2623">
        <v>340</v>
      </c>
      <c r="F2623" t="s">
        <v>75</v>
      </c>
      <c r="G2623" t="s">
        <v>81</v>
      </c>
      <c r="H2623">
        <v>385</v>
      </c>
      <c r="I2623">
        <v>0.37238257247131801</v>
      </c>
      <c r="J2623">
        <v>1.0835304703549519E-2</v>
      </c>
      <c r="K2623">
        <v>2.8825912307132839E-3</v>
      </c>
      <c r="L2623">
        <v>1.0199343617707239</v>
      </c>
    </row>
    <row r="2624" spans="1:12">
      <c r="A2624" t="s">
        <v>317</v>
      </c>
      <c r="B2624" t="s">
        <v>467</v>
      </c>
      <c r="C2624">
        <v>48401</v>
      </c>
      <c r="D2624" t="s">
        <v>135</v>
      </c>
      <c r="E2624">
        <v>340</v>
      </c>
      <c r="F2624" t="s">
        <v>75</v>
      </c>
      <c r="G2624" t="s">
        <v>82</v>
      </c>
      <c r="H2624">
        <v>613</v>
      </c>
      <c r="I2624">
        <v>0.36078593286063387</v>
      </c>
      <c r="J2624">
        <v>9.3951014914537122E-3</v>
      </c>
      <c r="K2624">
        <v>-5.5210562053024902E-2</v>
      </c>
      <c r="L2624">
        <v>1.4819196336965761</v>
      </c>
    </row>
    <row r="2625" spans="1:12">
      <c r="A2625" t="s">
        <v>317</v>
      </c>
      <c r="B2625" t="s">
        <v>467</v>
      </c>
      <c r="C2625">
        <v>48401</v>
      </c>
      <c r="D2625" t="s">
        <v>135</v>
      </c>
      <c r="E2625">
        <v>340</v>
      </c>
      <c r="F2625" t="s">
        <v>75</v>
      </c>
      <c r="G2625" t="s">
        <v>83</v>
      </c>
      <c r="H2625">
        <v>615</v>
      </c>
      <c r="I2625">
        <v>0.41519273917216548</v>
      </c>
      <c r="J2625">
        <v>1.230087848609515E-2</v>
      </c>
      <c r="K2625">
        <v>-4.2538851409136609E-2</v>
      </c>
      <c r="L2625">
        <v>1.925232112039841</v>
      </c>
    </row>
    <row r="2626" spans="1:12">
      <c r="A2626" t="s">
        <v>317</v>
      </c>
      <c r="B2626" t="s">
        <v>468</v>
      </c>
      <c r="C2626">
        <v>48403</v>
      </c>
      <c r="D2626" t="s">
        <v>135</v>
      </c>
      <c r="E2626">
        <v>340</v>
      </c>
      <c r="F2626" t="s">
        <v>75</v>
      </c>
      <c r="G2626" t="s">
        <v>76</v>
      </c>
      <c r="H2626">
        <v>385</v>
      </c>
      <c r="I2626">
        <v>0.91001391946697396</v>
      </c>
      <c r="J2626">
        <v>2.6472917666060799E-2</v>
      </c>
      <c r="K2626">
        <v>-3.0638636008281771E-2</v>
      </c>
      <c r="L2626">
        <v>2.087745747220874</v>
      </c>
    </row>
    <row r="2627" spans="1:12">
      <c r="A2627" t="s">
        <v>317</v>
      </c>
      <c r="B2627" t="s">
        <v>468</v>
      </c>
      <c r="C2627">
        <v>48403</v>
      </c>
      <c r="D2627" t="s">
        <v>135</v>
      </c>
      <c r="E2627">
        <v>340</v>
      </c>
      <c r="F2627" t="s">
        <v>75</v>
      </c>
      <c r="G2627" t="s">
        <v>77</v>
      </c>
      <c r="H2627">
        <v>385</v>
      </c>
      <c r="I2627">
        <v>0.94631599599383132</v>
      </c>
      <c r="J2627">
        <v>1.524687456088834E-2</v>
      </c>
      <c r="K2627">
        <v>2.8825912307132839E-3</v>
      </c>
      <c r="L2627">
        <v>1.698715518721547</v>
      </c>
    </row>
    <row r="2628" spans="1:12">
      <c r="A2628" t="s">
        <v>317</v>
      </c>
      <c r="B2628" t="s">
        <v>468</v>
      </c>
      <c r="C2628">
        <v>48403</v>
      </c>
      <c r="D2628" t="s">
        <v>135</v>
      </c>
      <c r="E2628">
        <v>340</v>
      </c>
      <c r="F2628" t="s">
        <v>75</v>
      </c>
      <c r="G2628" t="s">
        <v>78</v>
      </c>
      <c r="H2628">
        <v>613</v>
      </c>
      <c r="I2628">
        <v>0.72984543187217421</v>
      </c>
      <c r="J2628">
        <v>1.336315119516474E-2</v>
      </c>
      <c r="K2628">
        <v>-0.11514536438751399</v>
      </c>
      <c r="L2628">
        <v>1.977532716254599</v>
      </c>
    </row>
    <row r="2629" spans="1:12">
      <c r="A2629" t="s">
        <v>317</v>
      </c>
      <c r="B2629" t="s">
        <v>468</v>
      </c>
      <c r="C2629">
        <v>48403</v>
      </c>
      <c r="D2629" t="s">
        <v>135</v>
      </c>
      <c r="E2629">
        <v>340</v>
      </c>
      <c r="F2629" t="s">
        <v>75</v>
      </c>
      <c r="G2629" t="s">
        <v>79</v>
      </c>
      <c r="H2629">
        <v>615</v>
      </c>
      <c r="I2629">
        <v>0.75965927340890593</v>
      </c>
      <c r="J2629">
        <v>1.9503353812222339E-2</v>
      </c>
      <c r="K2629">
        <v>-4.2538851409136609E-2</v>
      </c>
      <c r="L2629">
        <v>2.6598036713554079</v>
      </c>
    </row>
    <row r="2630" spans="1:12">
      <c r="A2630" t="s">
        <v>317</v>
      </c>
      <c r="B2630" t="s">
        <v>468</v>
      </c>
      <c r="C2630">
        <v>48403</v>
      </c>
      <c r="D2630" t="s">
        <v>135</v>
      </c>
      <c r="E2630">
        <v>340</v>
      </c>
      <c r="F2630" t="s">
        <v>75</v>
      </c>
      <c r="G2630" t="s">
        <v>80</v>
      </c>
      <c r="H2630">
        <v>385</v>
      </c>
      <c r="I2630">
        <v>0.4133720514728913</v>
      </c>
      <c r="J2630">
        <v>1.7253106778067299E-2</v>
      </c>
      <c r="K2630">
        <v>-4.2665271630145447E-2</v>
      </c>
      <c r="L2630">
        <v>1.39429762092215</v>
      </c>
    </row>
    <row r="2631" spans="1:12">
      <c r="A2631" t="s">
        <v>317</v>
      </c>
      <c r="B2631" t="s">
        <v>468</v>
      </c>
      <c r="C2631">
        <v>48403</v>
      </c>
      <c r="D2631" t="s">
        <v>135</v>
      </c>
      <c r="E2631">
        <v>340</v>
      </c>
      <c r="F2631" t="s">
        <v>75</v>
      </c>
      <c r="G2631" t="s">
        <v>81</v>
      </c>
      <c r="H2631">
        <v>385</v>
      </c>
      <c r="I2631">
        <v>0.37238257247131801</v>
      </c>
      <c r="J2631">
        <v>1.0835304703549519E-2</v>
      </c>
      <c r="K2631">
        <v>2.8825912307132839E-3</v>
      </c>
      <c r="L2631">
        <v>1.0199343617707239</v>
      </c>
    </row>
    <row r="2632" spans="1:12">
      <c r="A2632" t="s">
        <v>317</v>
      </c>
      <c r="B2632" t="s">
        <v>468</v>
      </c>
      <c r="C2632">
        <v>48403</v>
      </c>
      <c r="D2632" t="s">
        <v>135</v>
      </c>
      <c r="E2632">
        <v>340</v>
      </c>
      <c r="F2632" t="s">
        <v>75</v>
      </c>
      <c r="G2632" t="s">
        <v>82</v>
      </c>
      <c r="H2632">
        <v>613</v>
      </c>
      <c r="I2632">
        <v>0.36078593286063387</v>
      </c>
      <c r="J2632">
        <v>9.3951014914537122E-3</v>
      </c>
      <c r="K2632">
        <v>-5.5210562053024902E-2</v>
      </c>
      <c r="L2632">
        <v>1.4819196336965761</v>
      </c>
    </row>
    <row r="2633" spans="1:12">
      <c r="A2633" t="s">
        <v>317</v>
      </c>
      <c r="B2633" t="s">
        <v>468</v>
      </c>
      <c r="C2633">
        <v>48403</v>
      </c>
      <c r="D2633" t="s">
        <v>135</v>
      </c>
      <c r="E2633">
        <v>340</v>
      </c>
      <c r="F2633" t="s">
        <v>75</v>
      </c>
      <c r="G2633" t="s">
        <v>83</v>
      </c>
      <c r="H2633">
        <v>615</v>
      </c>
      <c r="I2633">
        <v>0.41519273917216548</v>
      </c>
      <c r="J2633">
        <v>1.230087848609515E-2</v>
      </c>
      <c r="K2633">
        <v>-4.2538851409136609E-2</v>
      </c>
      <c r="L2633">
        <v>1.925232112039841</v>
      </c>
    </row>
    <row r="2634" spans="1:12">
      <c r="A2634" t="s">
        <v>317</v>
      </c>
      <c r="B2634" t="s">
        <v>469</v>
      </c>
      <c r="C2634">
        <v>48405</v>
      </c>
      <c r="D2634" t="s">
        <v>135</v>
      </c>
      <c r="E2634">
        <v>340</v>
      </c>
      <c r="F2634" t="s">
        <v>75</v>
      </c>
      <c r="G2634" t="s">
        <v>76</v>
      </c>
      <c r="H2634">
        <v>385</v>
      </c>
      <c r="I2634">
        <v>0.91001391946697396</v>
      </c>
      <c r="J2634">
        <v>2.6472917666060799E-2</v>
      </c>
      <c r="K2634">
        <v>-3.0638636008281771E-2</v>
      </c>
      <c r="L2634">
        <v>2.087745747220874</v>
      </c>
    </row>
    <row r="2635" spans="1:12">
      <c r="A2635" t="s">
        <v>317</v>
      </c>
      <c r="B2635" t="s">
        <v>469</v>
      </c>
      <c r="C2635">
        <v>48405</v>
      </c>
      <c r="D2635" t="s">
        <v>135</v>
      </c>
      <c r="E2635">
        <v>340</v>
      </c>
      <c r="F2635" t="s">
        <v>75</v>
      </c>
      <c r="G2635" t="s">
        <v>77</v>
      </c>
      <c r="H2635">
        <v>385</v>
      </c>
      <c r="I2635">
        <v>0.94631599599383132</v>
      </c>
      <c r="J2635">
        <v>1.524687456088834E-2</v>
      </c>
      <c r="K2635">
        <v>2.8825912307132839E-3</v>
      </c>
      <c r="L2635">
        <v>1.698715518721547</v>
      </c>
    </row>
    <row r="2636" spans="1:12">
      <c r="A2636" t="s">
        <v>317</v>
      </c>
      <c r="B2636" t="s">
        <v>469</v>
      </c>
      <c r="C2636">
        <v>48405</v>
      </c>
      <c r="D2636" t="s">
        <v>135</v>
      </c>
      <c r="E2636">
        <v>340</v>
      </c>
      <c r="F2636" t="s">
        <v>75</v>
      </c>
      <c r="G2636" t="s">
        <v>78</v>
      </c>
      <c r="H2636">
        <v>613</v>
      </c>
      <c r="I2636">
        <v>0.72984543187217421</v>
      </c>
      <c r="J2636">
        <v>1.336315119516474E-2</v>
      </c>
      <c r="K2636">
        <v>-0.11514536438751399</v>
      </c>
      <c r="L2636">
        <v>1.977532716254599</v>
      </c>
    </row>
    <row r="2637" spans="1:12">
      <c r="A2637" t="s">
        <v>317</v>
      </c>
      <c r="B2637" t="s">
        <v>469</v>
      </c>
      <c r="C2637">
        <v>48405</v>
      </c>
      <c r="D2637" t="s">
        <v>135</v>
      </c>
      <c r="E2637">
        <v>340</v>
      </c>
      <c r="F2637" t="s">
        <v>75</v>
      </c>
      <c r="G2637" t="s">
        <v>79</v>
      </c>
      <c r="H2637">
        <v>615</v>
      </c>
      <c r="I2637">
        <v>0.75965927340890593</v>
      </c>
      <c r="J2637">
        <v>1.9503353812222339E-2</v>
      </c>
      <c r="K2637">
        <v>-4.2538851409136609E-2</v>
      </c>
      <c r="L2637">
        <v>2.6598036713554079</v>
      </c>
    </row>
    <row r="2638" spans="1:12">
      <c r="A2638" t="s">
        <v>317</v>
      </c>
      <c r="B2638" t="s">
        <v>469</v>
      </c>
      <c r="C2638">
        <v>48405</v>
      </c>
      <c r="D2638" t="s">
        <v>135</v>
      </c>
      <c r="E2638">
        <v>340</v>
      </c>
      <c r="F2638" t="s">
        <v>75</v>
      </c>
      <c r="G2638" t="s">
        <v>80</v>
      </c>
      <c r="H2638">
        <v>385</v>
      </c>
      <c r="I2638">
        <v>0.4133720514728913</v>
      </c>
      <c r="J2638">
        <v>1.7253106778067299E-2</v>
      </c>
      <c r="K2638">
        <v>-4.2665271630145447E-2</v>
      </c>
      <c r="L2638">
        <v>1.39429762092215</v>
      </c>
    </row>
    <row r="2639" spans="1:12">
      <c r="A2639" t="s">
        <v>317</v>
      </c>
      <c r="B2639" t="s">
        <v>469</v>
      </c>
      <c r="C2639">
        <v>48405</v>
      </c>
      <c r="D2639" t="s">
        <v>135</v>
      </c>
      <c r="E2639">
        <v>340</v>
      </c>
      <c r="F2639" t="s">
        <v>75</v>
      </c>
      <c r="G2639" t="s">
        <v>81</v>
      </c>
      <c r="H2639">
        <v>385</v>
      </c>
      <c r="I2639">
        <v>0.37238257247131801</v>
      </c>
      <c r="J2639">
        <v>1.0835304703549519E-2</v>
      </c>
      <c r="K2639">
        <v>2.8825912307132839E-3</v>
      </c>
      <c r="L2639">
        <v>1.0199343617707239</v>
      </c>
    </row>
    <row r="2640" spans="1:12">
      <c r="A2640" t="s">
        <v>317</v>
      </c>
      <c r="B2640" t="s">
        <v>469</v>
      </c>
      <c r="C2640">
        <v>48405</v>
      </c>
      <c r="D2640" t="s">
        <v>135</v>
      </c>
      <c r="E2640">
        <v>340</v>
      </c>
      <c r="F2640" t="s">
        <v>75</v>
      </c>
      <c r="G2640" t="s">
        <v>82</v>
      </c>
      <c r="H2640">
        <v>613</v>
      </c>
      <c r="I2640">
        <v>0.36078593286063387</v>
      </c>
      <c r="J2640">
        <v>9.3951014914537122E-3</v>
      </c>
      <c r="K2640">
        <v>-5.5210562053024902E-2</v>
      </c>
      <c r="L2640">
        <v>1.4819196336965761</v>
      </c>
    </row>
    <row r="2641" spans="1:12">
      <c r="A2641" t="s">
        <v>317</v>
      </c>
      <c r="B2641" t="s">
        <v>469</v>
      </c>
      <c r="C2641">
        <v>48405</v>
      </c>
      <c r="D2641" t="s">
        <v>135</v>
      </c>
      <c r="E2641">
        <v>340</v>
      </c>
      <c r="F2641" t="s">
        <v>75</v>
      </c>
      <c r="G2641" t="s">
        <v>83</v>
      </c>
      <c r="H2641">
        <v>615</v>
      </c>
      <c r="I2641">
        <v>0.41519273917216548</v>
      </c>
      <c r="J2641">
        <v>1.230087848609515E-2</v>
      </c>
      <c r="K2641">
        <v>-4.2538851409136609E-2</v>
      </c>
      <c r="L2641">
        <v>1.925232112039841</v>
      </c>
    </row>
    <row r="2642" spans="1:12">
      <c r="A2642" t="s">
        <v>317</v>
      </c>
      <c r="B2642" t="s">
        <v>470</v>
      </c>
      <c r="C2642">
        <v>48407</v>
      </c>
      <c r="D2642" t="s">
        <v>135</v>
      </c>
      <c r="E2642">
        <v>340</v>
      </c>
      <c r="F2642" t="s">
        <v>75</v>
      </c>
      <c r="G2642" t="s">
        <v>76</v>
      </c>
      <c r="H2642">
        <v>385</v>
      </c>
      <c r="I2642">
        <v>0.91001391946697396</v>
      </c>
      <c r="J2642">
        <v>2.6472917666060799E-2</v>
      </c>
      <c r="K2642">
        <v>-3.0638636008281771E-2</v>
      </c>
      <c r="L2642">
        <v>2.087745747220874</v>
      </c>
    </row>
    <row r="2643" spans="1:12">
      <c r="A2643" t="s">
        <v>317</v>
      </c>
      <c r="B2643" t="s">
        <v>470</v>
      </c>
      <c r="C2643">
        <v>48407</v>
      </c>
      <c r="D2643" t="s">
        <v>135</v>
      </c>
      <c r="E2643">
        <v>340</v>
      </c>
      <c r="F2643" t="s">
        <v>75</v>
      </c>
      <c r="G2643" t="s">
        <v>77</v>
      </c>
      <c r="H2643">
        <v>385</v>
      </c>
      <c r="I2643">
        <v>0.94631599599383132</v>
      </c>
      <c r="J2643">
        <v>1.524687456088834E-2</v>
      </c>
      <c r="K2643">
        <v>2.8825912307132839E-3</v>
      </c>
      <c r="L2643">
        <v>1.698715518721547</v>
      </c>
    </row>
    <row r="2644" spans="1:12">
      <c r="A2644" t="s">
        <v>317</v>
      </c>
      <c r="B2644" t="s">
        <v>470</v>
      </c>
      <c r="C2644">
        <v>48407</v>
      </c>
      <c r="D2644" t="s">
        <v>135</v>
      </c>
      <c r="E2644">
        <v>340</v>
      </c>
      <c r="F2644" t="s">
        <v>75</v>
      </c>
      <c r="G2644" t="s">
        <v>78</v>
      </c>
      <c r="H2644">
        <v>613</v>
      </c>
      <c r="I2644">
        <v>0.72984543187217421</v>
      </c>
      <c r="J2644">
        <v>1.336315119516474E-2</v>
      </c>
      <c r="K2644">
        <v>-0.11514536438751399</v>
      </c>
      <c r="L2644">
        <v>1.977532716254599</v>
      </c>
    </row>
    <row r="2645" spans="1:12">
      <c r="A2645" t="s">
        <v>317</v>
      </c>
      <c r="B2645" t="s">
        <v>470</v>
      </c>
      <c r="C2645">
        <v>48407</v>
      </c>
      <c r="D2645" t="s">
        <v>135</v>
      </c>
      <c r="E2645">
        <v>340</v>
      </c>
      <c r="F2645" t="s">
        <v>75</v>
      </c>
      <c r="G2645" t="s">
        <v>79</v>
      </c>
      <c r="H2645">
        <v>615</v>
      </c>
      <c r="I2645">
        <v>0.75965927340890593</v>
      </c>
      <c r="J2645">
        <v>1.9503353812222339E-2</v>
      </c>
      <c r="K2645">
        <v>-4.2538851409136609E-2</v>
      </c>
      <c r="L2645">
        <v>2.6598036713554079</v>
      </c>
    </row>
    <row r="2646" spans="1:12">
      <c r="A2646" t="s">
        <v>317</v>
      </c>
      <c r="B2646" t="s">
        <v>470</v>
      </c>
      <c r="C2646">
        <v>48407</v>
      </c>
      <c r="D2646" t="s">
        <v>135</v>
      </c>
      <c r="E2646">
        <v>340</v>
      </c>
      <c r="F2646" t="s">
        <v>75</v>
      </c>
      <c r="G2646" t="s">
        <v>80</v>
      </c>
      <c r="H2646">
        <v>385</v>
      </c>
      <c r="I2646">
        <v>0.4133720514728913</v>
      </c>
      <c r="J2646">
        <v>1.7253106778067299E-2</v>
      </c>
      <c r="K2646">
        <v>-4.2665271630145447E-2</v>
      </c>
      <c r="L2646">
        <v>1.39429762092215</v>
      </c>
    </row>
    <row r="2647" spans="1:12">
      <c r="A2647" t="s">
        <v>317</v>
      </c>
      <c r="B2647" t="s">
        <v>470</v>
      </c>
      <c r="C2647">
        <v>48407</v>
      </c>
      <c r="D2647" t="s">
        <v>135</v>
      </c>
      <c r="E2647">
        <v>340</v>
      </c>
      <c r="F2647" t="s">
        <v>75</v>
      </c>
      <c r="G2647" t="s">
        <v>81</v>
      </c>
      <c r="H2647">
        <v>385</v>
      </c>
      <c r="I2647">
        <v>0.37238257247131801</v>
      </c>
      <c r="J2647">
        <v>1.0835304703549519E-2</v>
      </c>
      <c r="K2647">
        <v>2.8825912307132839E-3</v>
      </c>
      <c r="L2647">
        <v>1.0199343617707239</v>
      </c>
    </row>
    <row r="2648" spans="1:12">
      <c r="A2648" t="s">
        <v>317</v>
      </c>
      <c r="B2648" t="s">
        <v>470</v>
      </c>
      <c r="C2648">
        <v>48407</v>
      </c>
      <c r="D2648" t="s">
        <v>135</v>
      </c>
      <c r="E2648">
        <v>340</v>
      </c>
      <c r="F2648" t="s">
        <v>75</v>
      </c>
      <c r="G2648" t="s">
        <v>82</v>
      </c>
      <c r="H2648">
        <v>613</v>
      </c>
      <c r="I2648">
        <v>0.36078593286063387</v>
      </c>
      <c r="J2648">
        <v>9.3951014914537122E-3</v>
      </c>
      <c r="K2648">
        <v>-5.5210562053024902E-2</v>
      </c>
      <c r="L2648">
        <v>1.4819196336965761</v>
      </c>
    </row>
    <row r="2649" spans="1:12">
      <c r="A2649" t="s">
        <v>317</v>
      </c>
      <c r="B2649" t="s">
        <v>470</v>
      </c>
      <c r="C2649">
        <v>48407</v>
      </c>
      <c r="D2649" t="s">
        <v>135</v>
      </c>
      <c r="E2649">
        <v>340</v>
      </c>
      <c r="F2649" t="s">
        <v>75</v>
      </c>
      <c r="G2649" t="s">
        <v>83</v>
      </c>
      <c r="H2649">
        <v>615</v>
      </c>
      <c r="I2649">
        <v>0.41519273917216548</v>
      </c>
      <c r="J2649">
        <v>1.230087848609515E-2</v>
      </c>
      <c r="K2649">
        <v>-4.2538851409136609E-2</v>
      </c>
      <c r="L2649">
        <v>1.925232112039841</v>
      </c>
    </row>
    <row r="2650" spans="1:12">
      <c r="A2650" t="s">
        <v>317</v>
      </c>
      <c r="B2650" t="s">
        <v>471</v>
      </c>
      <c r="C2650">
        <v>48409</v>
      </c>
      <c r="D2650" t="s">
        <v>135</v>
      </c>
      <c r="E2650">
        <v>340</v>
      </c>
      <c r="F2650" t="s">
        <v>75</v>
      </c>
      <c r="G2650" t="s">
        <v>76</v>
      </c>
      <c r="H2650">
        <v>119</v>
      </c>
      <c r="I2650">
        <v>1.741769811611219</v>
      </c>
      <c r="J2650">
        <v>3.332194636189735E-2</v>
      </c>
      <c r="K2650">
        <v>0.4110586467464919</v>
      </c>
      <c r="L2650">
        <v>2.7891469689735842</v>
      </c>
    </row>
    <row r="2651" spans="1:12">
      <c r="A2651" t="s">
        <v>317</v>
      </c>
      <c r="B2651" t="s">
        <v>471</v>
      </c>
      <c r="C2651">
        <v>48409</v>
      </c>
      <c r="D2651" t="s">
        <v>135</v>
      </c>
      <c r="E2651">
        <v>340</v>
      </c>
      <c r="F2651" t="s">
        <v>75</v>
      </c>
      <c r="G2651" t="s">
        <v>77</v>
      </c>
      <c r="H2651">
        <v>119</v>
      </c>
      <c r="I2651">
        <v>1.5113709014201699</v>
      </c>
      <c r="J2651">
        <v>2.4416804778977421E-2</v>
      </c>
      <c r="K2651">
        <v>0.36146907713575188</v>
      </c>
      <c r="L2651">
        <v>2.1768095245184331</v>
      </c>
    </row>
    <row r="2652" spans="1:12">
      <c r="A2652" t="s">
        <v>317</v>
      </c>
      <c r="B2652" t="s">
        <v>471</v>
      </c>
      <c r="C2652">
        <v>48409</v>
      </c>
      <c r="D2652" t="s">
        <v>135</v>
      </c>
      <c r="E2652">
        <v>340</v>
      </c>
      <c r="F2652" t="s">
        <v>75</v>
      </c>
      <c r="G2652" t="s">
        <v>78</v>
      </c>
      <c r="H2652">
        <v>154</v>
      </c>
      <c r="I2652">
        <v>0.99089098884725135</v>
      </c>
      <c r="J2652">
        <v>2.5665850828018321E-2</v>
      </c>
      <c r="K2652">
        <v>-9.1965967588810305E-4</v>
      </c>
      <c r="L2652">
        <v>1.7305967602410139</v>
      </c>
    </row>
    <row r="2653" spans="1:12">
      <c r="A2653" t="s">
        <v>317</v>
      </c>
      <c r="B2653" t="s">
        <v>471</v>
      </c>
      <c r="C2653">
        <v>48409</v>
      </c>
      <c r="D2653" t="s">
        <v>135</v>
      </c>
      <c r="E2653">
        <v>340</v>
      </c>
      <c r="F2653" t="s">
        <v>75</v>
      </c>
      <c r="G2653" t="s">
        <v>79</v>
      </c>
      <c r="H2653">
        <v>154</v>
      </c>
      <c r="I2653">
        <v>0.87262670333038939</v>
      </c>
      <c r="J2653">
        <v>3.4281192580850127E-2</v>
      </c>
      <c r="K2653">
        <v>-2.6987167649939149E-3</v>
      </c>
      <c r="L2653">
        <v>2.2849724039296762</v>
      </c>
    </row>
    <row r="2654" spans="1:12">
      <c r="A2654" t="s">
        <v>317</v>
      </c>
      <c r="B2654" t="s">
        <v>471</v>
      </c>
      <c r="C2654">
        <v>48409</v>
      </c>
      <c r="D2654" t="s">
        <v>135</v>
      </c>
      <c r="E2654">
        <v>340</v>
      </c>
      <c r="F2654" t="s">
        <v>75</v>
      </c>
      <c r="G2654" t="s">
        <v>80</v>
      </c>
      <c r="H2654">
        <v>119</v>
      </c>
      <c r="I2654">
        <v>0.68768089650826603</v>
      </c>
      <c r="J2654">
        <v>2.9467773059289229E-2</v>
      </c>
      <c r="K2654">
        <v>0.14152861696010241</v>
      </c>
      <c r="L2654">
        <v>1.603003998907726</v>
      </c>
    </row>
    <row r="2655" spans="1:12">
      <c r="A2655" t="s">
        <v>317</v>
      </c>
      <c r="B2655" t="s">
        <v>471</v>
      </c>
      <c r="C2655">
        <v>48409</v>
      </c>
      <c r="D2655" t="s">
        <v>135</v>
      </c>
      <c r="E2655">
        <v>340</v>
      </c>
      <c r="F2655" t="s">
        <v>75</v>
      </c>
      <c r="G2655" t="s">
        <v>81</v>
      </c>
      <c r="H2655">
        <v>119</v>
      </c>
      <c r="I2655">
        <v>0.51636994031885652</v>
      </c>
      <c r="J2655">
        <v>2.0525899097935361E-2</v>
      </c>
      <c r="K2655">
        <v>8.4688048524949336E-2</v>
      </c>
      <c r="L2655">
        <v>1.242499571596057</v>
      </c>
    </row>
    <row r="2656" spans="1:12">
      <c r="A2656" t="s">
        <v>317</v>
      </c>
      <c r="B2656" t="s">
        <v>471</v>
      </c>
      <c r="C2656">
        <v>48409</v>
      </c>
      <c r="D2656" t="s">
        <v>135</v>
      </c>
      <c r="E2656">
        <v>340</v>
      </c>
      <c r="F2656" t="s">
        <v>75</v>
      </c>
      <c r="G2656" t="s">
        <v>82</v>
      </c>
      <c r="H2656">
        <v>154</v>
      </c>
      <c r="I2656">
        <v>0.35391204197756032</v>
      </c>
      <c r="J2656">
        <v>1.0427290014402041E-2</v>
      </c>
      <c r="K2656">
        <v>-9.1965967588810305E-4</v>
      </c>
      <c r="L2656">
        <v>0.62478310485063315</v>
      </c>
    </row>
    <row r="2657" spans="1:12">
      <c r="A2657" t="s">
        <v>317</v>
      </c>
      <c r="B2657" t="s">
        <v>471</v>
      </c>
      <c r="C2657">
        <v>48409</v>
      </c>
      <c r="D2657" t="s">
        <v>135</v>
      </c>
      <c r="E2657">
        <v>340</v>
      </c>
      <c r="F2657" t="s">
        <v>75</v>
      </c>
      <c r="G2657" t="s">
        <v>83</v>
      </c>
      <c r="H2657">
        <v>154</v>
      </c>
      <c r="I2657">
        <v>0.51222685923947109</v>
      </c>
      <c r="J2657">
        <v>1.6899764801885729E-2</v>
      </c>
      <c r="K2657">
        <v>-2.6987167649939149E-3</v>
      </c>
      <c r="L2657">
        <v>0.96192852929720973</v>
      </c>
    </row>
    <row r="2658" spans="1:12">
      <c r="A2658" t="s">
        <v>317</v>
      </c>
      <c r="B2658" t="s">
        <v>472</v>
      </c>
      <c r="C2658">
        <v>48411</v>
      </c>
      <c r="D2658" t="s">
        <v>135</v>
      </c>
      <c r="E2658">
        <v>340</v>
      </c>
      <c r="F2658" t="s">
        <v>75</v>
      </c>
      <c r="G2658" t="s">
        <v>76</v>
      </c>
      <c r="H2658">
        <v>249</v>
      </c>
      <c r="I2658">
        <v>1.27881908605408</v>
      </c>
      <c r="J2658">
        <v>3.2553311382010001E-2</v>
      </c>
      <c r="K2658">
        <v>-8.7481138747138535E-3</v>
      </c>
      <c r="L2658">
        <v>2.7032730267981671</v>
      </c>
    </row>
    <row r="2659" spans="1:12">
      <c r="A2659" t="s">
        <v>317</v>
      </c>
      <c r="B2659" t="s">
        <v>472</v>
      </c>
      <c r="C2659">
        <v>48411</v>
      </c>
      <c r="D2659" t="s">
        <v>135</v>
      </c>
      <c r="E2659">
        <v>340</v>
      </c>
      <c r="F2659" t="s">
        <v>75</v>
      </c>
      <c r="G2659" t="s">
        <v>77</v>
      </c>
      <c r="H2659">
        <v>249</v>
      </c>
      <c r="I2659">
        <v>1.169898476163429</v>
      </c>
      <c r="J2659">
        <v>3.053078061451265E-2</v>
      </c>
      <c r="K2659">
        <v>-0.15104992406239981</v>
      </c>
      <c r="L2659">
        <v>2.3249132787640092</v>
      </c>
    </row>
    <row r="2660" spans="1:12">
      <c r="A2660" t="s">
        <v>317</v>
      </c>
      <c r="B2660" t="s">
        <v>472</v>
      </c>
      <c r="C2660">
        <v>48411</v>
      </c>
      <c r="D2660" t="s">
        <v>135</v>
      </c>
      <c r="E2660">
        <v>340</v>
      </c>
      <c r="F2660" t="s">
        <v>75</v>
      </c>
      <c r="G2660" t="s">
        <v>78</v>
      </c>
      <c r="H2660">
        <v>29</v>
      </c>
      <c r="I2660">
        <v>7.916576009080567E-2</v>
      </c>
      <c r="J2660">
        <v>3.7214898640861568E-2</v>
      </c>
      <c r="K2660">
        <v>-0.1155435300680715</v>
      </c>
      <c r="L2660">
        <v>0.79003445956992957</v>
      </c>
    </row>
    <row r="2661" spans="1:12">
      <c r="A2661" t="s">
        <v>317</v>
      </c>
      <c r="B2661" t="s">
        <v>472</v>
      </c>
      <c r="C2661">
        <v>48411</v>
      </c>
      <c r="D2661" t="s">
        <v>135</v>
      </c>
      <c r="E2661">
        <v>340</v>
      </c>
      <c r="F2661" t="s">
        <v>75</v>
      </c>
      <c r="G2661" t="s">
        <v>79</v>
      </c>
      <c r="H2661">
        <v>29</v>
      </c>
      <c r="I2661">
        <v>0.1026725514276588</v>
      </c>
      <c r="J2661">
        <v>3.3929859901332703E-2</v>
      </c>
      <c r="K2661">
        <v>-4.6287014491997201E-2</v>
      </c>
      <c r="L2661">
        <v>0.76128316784950123</v>
      </c>
    </row>
    <row r="2662" spans="1:12">
      <c r="A2662" t="s">
        <v>317</v>
      </c>
      <c r="B2662" t="s">
        <v>472</v>
      </c>
      <c r="C2662">
        <v>48411</v>
      </c>
      <c r="D2662" t="s">
        <v>135</v>
      </c>
      <c r="E2662">
        <v>340</v>
      </c>
      <c r="F2662" t="s">
        <v>75</v>
      </c>
      <c r="G2662" t="s">
        <v>80</v>
      </c>
      <c r="H2662">
        <v>249</v>
      </c>
      <c r="I2662">
        <v>0.26349523711259548</v>
      </c>
      <c r="J2662">
        <v>1.0320498946984131E-2</v>
      </c>
      <c r="K2662">
        <v>-8.7481138747138535E-3</v>
      </c>
      <c r="L2662">
        <v>0.78599237608333916</v>
      </c>
    </row>
    <row r="2663" spans="1:12">
      <c r="A2663" t="s">
        <v>317</v>
      </c>
      <c r="B2663" t="s">
        <v>472</v>
      </c>
      <c r="C2663">
        <v>48411</v>
      </c>
      <c r="D2663" t="s">
        <v>135</v>
      </c>
      <c r="E2663">
        <v>340</v>
      </c>
      <c r="F2663" t="s">
        <v>75</v>
      </c>
      <c r="G2663" t="s">
        <v>81</v>
      </c>
      <c r="H2663">
        <v>249</v>
      </c>
      <c r="I2663">
        <v>0.21365359452212121</v>
      </c>
      <c r="J2663">
        <v>8.4735077284033167E-3</v>
      </c>
      <c r="K2663">
        <v>-5.9019618741999222E-2</v>
      </c>
      <c r="L2663">
        <v>0.62933129676180433</v>
      </c>
    </row>
    <row r="2664" spans="1:12">
      <c r="A2664" t="s">
        <v>317</v>
      </c>
      <c r="B2664" t="s">
        <v>472</v>
      </c>
      <c r="C2664">
        <v>48411</v>
      </c>
      <c r="D2664" t="s">
        <v>135</v>
      </c>
      <c r="E2664">
        <v>340</v>
      </c>
      <c r="F2664" t="s">
        <v>75</v>
      </c>
      <c r="G2664" t="s">
        <v>82</v>
      </c>
      <c r="H2664">
        <v>29</v>
      </c>
      <c r="I2664">
        <v>4.6141911972768457E-2</v>
      </c>
      <c r="J2664">
        <v>1.4536215161892799E-2</v>
      </c>
      <c r="K2664">
        <v>-4.0810279867937893E-2</v>
      </c>
      <c r="L2664">
        <v>0.27014594814413612</v>
      </c>
    </row>
    <row r="2665" spans="1:12">
      <c r="A2665" t="s">
        <v>317</v>
      </c>
      <c r="B2665" t="s">
        <v>472</v>
      </c>
      <c r="C2665">
        <v>48411</v>
      </c>
      <c r="D2665" t="s">
        <v>135</v>
      </c>
      <c r="E2665">
        <v>340</v>
      </c>
      <c r="F2665" t="s">
        <v>75</v>
      </c>
      <c r="G2665" t="s">
        <v>83</v>
      </c>
      <c r="H2665">
        <v>29</v>
      </c>
      <c r="I2665">
        <v>6.5871748635840568E-2</v>
      </c>
      <c r="J2665">
        <v>2.1030661487239141E-2</v>
      </c>
      <c r="K2665">
        <v>-4.697547779950613E-2</v>
      </c>
      <c r="L2665">
        <v>0.42635314084607712</v>
      </c>
    </row>
    <row r="2666" spans="1:12">
      <c r="A2666" t="s">
        <v>317</v>
      </c>
      <c r="B2666" t="s">
        <v>473</v>
      </c>
      <c r="C2666">
        <v>48413</v>
      </c>
      <c r="D2666" t="s">
        <v>135</v>
      </c>
      <c r="E2666">
        <v>340</v>
      </c>
      <c r="F2666" t="s">
        <v>75</v>
      </c>
      <c r="G2666" t="s">
        <v>76</v>
      </c>
      <c r="H2666">
        <v>249</v>
      </c>
      <c r="I2666">
        <v>1.27881908605408</v>
      </c>
      <c r="J2666">
        <v>3.2553311382010001E-2</v>
      </c>
      <c r="K2666">
        <v>-8.7481138747138535E-3</v>
      </c>
      <c r="L2666">
        <v>2.7032730267981671</v>
      </c>
    </row>
    <row r="2667" spans="1:12">
      <c r="A2667" t="s">
        <v>317</v>
      </c>
      <c r="B2667" t="s">
        <v>473</v>
      </c>
      <c r="C2667">
        <v>48413</v>
      </c>
      <c r="D2667" t="s">
        <v>135</v>
      </c>
      <c r="E2667">
        <v>340</v>
      </c>
      <c r="F2667" t="s">
        <v>75</v>
      </c>
      <c r="G2667" t="s">
        <v>77</v>
      </c>
      <c r="H2667">
        <v>249</v>
      </c>
      <c r="I2667">
        <v>1.169898476163429</v>
      </c>
      <c r="J2667">
        <v>3.053078061451265E-2</v>
      </c>
      <c r="K2667">
        <v>-0.15104992406239981</v>
      </c>
      <c r="L2667">
        <v>2.3249132787640092</v>
      </c>
    </row>
    <row r="2668" spans="1:12">
      <c r="A2668" t="s">
        <v>317</v>
      </c>
      <c r="B2668" t="s">
        <v>473</v>
      </c>
      <c r="C2668">
        <v>48413</v>
      </c>
      <c r="D2668" t="s">
        <v>135</v>
      </c>
      <c r="E2668">
        <v>340</v>
      </c>
      <c r="F2668" t="s">
        <v>75</v>
      </c>
      <c r="G2668" t="s">
        <v>78</v>
      </c>
      <c r="H2668">
        <v>29</v>
      </c>
      <c r="I2668">
        <v>7.916576009080567E-2</v>
      </c>
      <c r="J2668">
        <v>3.7214898640861568E-2</v>
      </c>
      <c r="K2668">
        <v>-0.1155435300680715</v>
      </c>
      <c r="L2668">
        <v>0.79003445956992957</v>
      </c>
    </row>
    <row r="2669" spans="1:12">
      <c r="A2669" t="s">
        <v>317</v>
      </c>
      <c r="B2669" t="s">
        <v>473</v>
      </c>
      <c r="C2669">
        <v>48413</v>
      </c>
      <c r="D2669" t="s">
        <v>135</v>
      </c>
      <c r="E2669">
        <v>340</v>
      </c>
      <c r="F2669" t="s">
        <v>75</v>
      </c>
      <c r="G2669" t="s">
        <v>79</v>
      </c>
      <c r="H2669">
        <v>29</v>
      </c>
      <c r="I2669">
        <v>0.1026725514276588</v>
      </c>
      <c r="J2669">
        <v>3.3929859901332703E-2</v>
      </c>
      <c r="K2669">
        <v>-4.6287014491997201E-2</v>
      </c>
      <c r="L2669">
        <v>0.76128316784950123</v>
      </c>
    </row>
    <row r="2670" spans="1:12">
      <c r="A2670" t="s">
        <v>317</v>
      </c>
      <c r="B2670" t="s">
        <v>473</v>
      </c>
      <c r="C2670">
        <v>48413</v>
      </c>
      <c r="D2670" t="s">
        <v>135</v>
      </c>
      <c r="E2670">
        <v>340</v>
      </c>
      <c r="F2670" t="s">
        <v>75</v>
      </c>
      <c r="G2670" t="s">
        <v>80</v>
      </c>
      <c r="H2670">
        <v>249</v>
      </c>
      <c r="I2670">
        <v>0.26349523711259548</v>
      </c>
      <c r="J2670">
        <v>1.0320498946984131E-2</v>
      </c>
      <c r="K2670">
        <v>-8.7481138747138535E-3</v>
      </c>
      <c r="L2670">
        <v>0.78599237608333916</v>
      </c>
    </row>
    <row r="2671" spans="1:12">
      <c r="A2671" t="s">
        <v>317</v>
      </c>
      <c r="B2671" t="s">
        <v>473</v>
      </c>
      <c r="C2671">
        <v>48413</v>
      </c>
      <c r="D2671" t="s">
        <v>135</v>
      </c>
      <c r="E2671">
        <v>340</v>
      </c>
      <c r="F2671" t="s">
        <v>75</v>
      </c>
      <c r="G2671" t="s">
        <v>81</v>
      </c>
      <c r="H2671">
        <v>249</v>
      </c>
      <c r="I2671">
        <v>0.21365359452212121</v>
      </c>
      <c r="J2671">
        <v>8.4735077284033167E-3</v>
      </c>
      <c r="K2671">
        <v>-5.9019618741999222E-2</v>
      </c>
      <c r="L2671">
        <v>0.62933129676180433</v>
      </c>
    </row>
    <row r="2672" spans="1:12">
      <c r="A2672" t="s">
        <v>317</v>
      </c>
      <c r="B2672" t="s">
        <v>473</v>
      </c>
      <c r="C2672">
        <v>48413</v>
      </c>
      <c r="D2672" t="s">
        <v>135</v>
      </c>
      <c r="E2672">
        <v>340</v>
      </c>
      <c r="F2672" t="s">
        <v>75</v>
      </c>
      <c r="G2672" t="s">
        <v>82</v>
      </c>
      <c r="H2672">
        <v>29</v>
      </c>
      <c r="I2672">
        <v>4.6141911972768457E-2</v>
      </c>
      <c r="J2672">
        <v>1.4536215161892799E-2</v>
      </c>
      <c r="K2672">
        <v>-4.0810279867937893E-2</v>
      </c>
      <c r="L2672">
        <v>0.27014594814413612</v>
      </c>
    </row>
    <row r="2673" spans="1:12">
      <c r="A2673" t="s">
        <v>317</v>
      </c>
      <c r="B2673" t="s">
        <v>473</v>
      </c>
      <c r="C2673">
        <v>48413</v>
      </c>
      <c r="D2673" t="s">
        <v>135</v>
      </c>
      <c r="E2673">
        <v>340</v>
      </c>
      <c r="F2673" t="s">
        <v>75</v>
      </c>
      <c r="G2673" t="s">
        <v>83</v>
      </c>
      <c r="H2673">
        <v>29</v>
      </c>
      <c r="I2673">
        <v>6.5871748635840568E-2</v>
      </c>
      <c r="J2673">
        <v>2.1030661487239141E-2</v>
      </c>
      <c r="K2673">
        <v>-4.697547779950613E-2</v>
      </c>
      <c r="L2673">
        <v>0.42635314084607712</v>
      </c>
    </row>
    <row r="2674" spans="1:12">
      <c r="A2674" t="s">
        <v>317</v>
      </c>
      <c r="B2674" t="s">
        <v>474</v>
      </c>
      <c r="C2674">
        <v>48415</v>
      </c>
      <c r="D2674" t="s">
        <v>135</v>
      </c>
      <c r="E2674">
        <v>340</v>
      </c>
      <c r="F2674" t="s">
        <v>75</v>
      </c>
      <c r="G2674" t="s">
        <v>76</v>
      </c>
      <c r="H2674">
        <v>109</v>
      </c>
      <c r="I2674">
        <v>0.68017305855434351</v>
      </c>
      <c r="J2674">
        <v>4.186997447758297E-2</v>
      </c>
      <c r="K2674">
        <v>-5.4778050759931099E-2</v>
      </c>
      <c r="L2674">
        <v>1.747805941921162</v>
      </c>
    </row>
    <row r="2675" spans="1:12">
      <c r="A2675" t="s">
        <v>317</v>
      </c>
      <c r="B2675" t="s">
        <v>474</v>
      </c>
      <c r="C2675">
        <v>48415</v>
      </c>
      <c r="D2675" t="s">
        <v>135</v>
      </c>
      <c r="E2675">
        <v>340</v>
      </c>
      <c r="F2675" t="s">
        <v>75</v>
      </c>
      <c r="G2675" t="s">
        <v>77</v>
      </c>
      <c r="H2675">
        <v>109</v>
      </c>
      <c r="I2675">
        <v>0.61474094061801765</v>
      </c>
      <c r="J2675">
        <v>3.475715239711185E-2</v>
      </c>
      <c r="K2675">
        <v>-0.1591317821196144</v>
      </c>
      <c r="L2675">
        <v>1.363077476333431</v>
      </c>
    </row>
    <row r="2676" spans="1:12">
      <c r="A2676" t="s">
        <v>317</v>
      </c>
      <c r="B2676" t="s">
        <v>474</v>
      </c>
      <c r="C2676">
        <v>48415</v>
      </c>
      <c r="D2676" t="s">
        <v>135</v>
      </c>
      <c r="E2676">
        <v>340</v>
      </c>
      <c r="F2676" t="s">
        <v>75</v>
      </c>
      <c r="G2676" t="s">
        <v>78</v>
      </c>
      <c r="H2676">
        <v>185</v>
      </c>
      <c r="I2676">
        <v>0.2305984939235215</v>
      </c>
      <c r="J2676">
        <v>2.1160271141055759E-2</v>
      </c>
      <c r="K2676">
        <v>-0.13451939070824809</v>
      </c>
      <c r="L2676">
        <v>0.90731427768554318</v>
      </c>
    </row>
    <row r="2677" spans="1:12">
      <c r="A2677" t="s">
        <v>317</v>
      </c>
      <c r="B2677" t="s">
        <v>474</v>
      </c>
      <c r="C2677">
        <v>48415</v>
      </c>
      <c r="D2677" t="s">
        <v>135</v>
      </c>
      <c r="E2677">
        <v>340</v>
      </c>
      <c r="F2677" t="s">
        <v>75</v>
      </c>
      <c r="G2677" t="s">
        <v>79</v>
      </c>
      <c r="H2677">
        <v>185</v>
      </c>
      <c r="I2677">
        <v>0.13404867208683999</v>
      </c>
      <c r="J2677">
        <v>1.0662750040411249E-2</v>
      </c>
      <c r="K2677">
        <v>-5.7302669641849387E-2</v>
      </c>
      <c r="L2677">
        <v>0.56105632483756385</v>
      </c>
    </row>
    <row r="2678" spans="1:12">
      <c r="A2678" t="s">
        <v>317</v>
      </c>
      <c r="B2678" t="s">
        <v>474</v>
      </c>
      <c r="C2678">
        <v>48415</v>
      </c>
      <c r="D2678" t="s">
        <v>135</v>
      </c>
      <c r="E2678">
        <v>340</v>
      </c>
      <c r="F2678" t="s">
        <v>75</v>
      </c>
      <c r="G2678" t="s">
        <v>80</v>
      </c>
      <c r="H2678">
        <v>109</v>
      </c>
      <c r="I2678">
        <v>3.7164607323378188E-2</v>
      </c>
      <c r="J2678">
        <v>3.7760620908095172E-3</v>
      </c>
      <c r="K2678">
        <v>-5.4778050759931099E-2</v>
      </c>
      <c r="L2678">
        <v>0.19815860550086489</v>
      </c>
    </row>
    <row r="2679" spans="1:12">
      <c r="A2679" t="s">
        <v>317</v>
      </c>
      <c r="B2679" t="s">
        <v>474</v>
      </c>
      <c r="C2679">
        <v>48415</v>
      </c>
      <c r="D2679" t="s">
        <v>135</v>
      </c>
      <c r="E2679">
        <v>340</v>
      </c>
      <c r="F2679" t="s">
        <v>75</v>
      </c>
      <c r="G2679" t="s">
        <v>81</v>
      </c>
      <c r="H2679">
        <v>109</v>
      </c>
      <c r="I2679">
        <v>1.0212300295793319E-2</v>
      </c>
      <c r="J2679">
        <v>5.1059306199511259E-3</v>
      </c>
      <c r="K2679">
        <v>-5.7852841293016377E-2</v>
      </c>
      <c r="L2679">
        <v>0.18439375807437591</v>
      </c>
    </row>
    <row r="2680" spans="1:12">
      <c r="A2680" t="s">
        <v>317</v>
      </c>
      <c r="B2680" t="s">
        <v>474</v>
      </c>
      <c r="C2680">
        <v>48415</v>
      </c>
      <c r="D2680" t="s">
        <v>135</v>
      </c>
      <c r="E2680">
        <v>340</v>
      </c>
      <c r="F2680" t="s">
        <v>75</v>
      </c>
      <c r="G2680" t="s">
        <v>82</v>
      </c>
      <c r="H2680">
        <v>185</v>
      </c>
      <c r="I2680">
        <v>5.7525967681972157E-2</v>
      </c>
      <c r="J2680">
        <v>7.192267760225619E-3</v>
      </c>
      <c r="K2680">
        <v>-8.3013447763855802E-2</v>
      </c>
      <c r="L2680">
        <v>0.38332626893600608</v>
      </c>
    </row>
    <row r="2681" spans="1:12">
      <c r="A2681" t="s">
        <v>317</v>
      </c>
      <c r="B2681" t="s">
        <v>474</v>
      </c>
      <c r="C2681">
        <v>48415</v>
      </c>
      <c r="D2681" t="s">
        <v>135</v>
      </c>
      <c r="E2681">
        <v>340</v>
      </c>
      <c r="F2681" t="s">
        <v>75</v>
      </c>
      <c r="G2681" t="s">
        <v>83</v>
      </c>
      <c r="H2681">
        <v>185</v>
      </c>
      <c r="I2681">
        <v>0.1082777740907179</v>
      </c>
      <c r="J2681">
        <v>9.1963558503542642E-3</v>
      </c>
      <c r="K2681">
        <v>-4.1181914087591927E-2</v>
      </c>
      <c r="L2681">
        <v>0.46070933615846421</v>
      </c>
    </row>
    <row r="2682" spans="1:12">
      <c r="A2682" t="s">
        <v>317</v>
      </c>
      <c r="B2682" t="s">
        <v>475</v>
      </c>
      <c r="C2682">
        <v>48417</v>
      </c>
      <c r="D2682" t="s">
        <v>135</v>
      </c>
      <c r="E2682">
        <v>340</v>
      </c>
      <c r="F2682" t="s">
        <v>75</v>
      </c>
      <c r="G2682" t="s">
        <v>76</v>
      </c>
      <c r="H2682">
        <v>1435</v>
      </c>
      <c r="I2682">
        <v>0.47515323406453491</v>
      </c>
      <c r="J2682">
        <v>9.4865223996307459E-3</v>
      </c>
      <c r="K2682">
        <v>-0.1902425041602343</v>
      </c>
      <c r="L2682">
        <v>1.8254571900160479</v>
      </c>
    </row>
    <row r="2683" spans="1:12">
      <c r="A2683" t="s">
        <v>317</v>
      </c>
      <c r="B2683" t="s">
        <v>475</v>
      </c>
      <c r="C2683">
        <v>48417</v>
      </c>
      <c r="D2683" t="s">
        <v>135</v>
      </c>
      <c r="E2683">
        <v>340</v>
      </c>
      <c r="F2683" t="s">
        <v>75</v>
      </c>
      <c r="G2683" t="s">
        <v>77</v>
      </c>
      <c r="H2683">
        <v>1435</v>
      </c>
      <c r="I2683">
        <v>0.43637431503937918</v>
      </c>
      <c r="J2683">
        <v>8.7798990194098651E-3</v>
      </c>
      <c r="K2683">
        <v>-0.38717878834324748</v>
      </c>
      <c r="L2683">
        <v>1.363077476333431</v>
      </c>
    </row>
    <row r="2684" spans="1:12">
      <c r="A2684" t="s">
        <v>317</v>
      </c>
      <c r="B2684" t="s">
        <v>475</v>
      </c>
      <c r="C2684">
        <v>48417</v>
      </c>
      <c r="D2684" t="s">
        <v>135</v>
      </c>
      <c r="E2684">
        <v>340</v>
      </c>
      <c r="F2684" t="s">
        <v>75</v>
      </c>
      <c r="G2684" t="s">
        <v>78</v>
      </c>
      <c r="H2684">
        <v>184</v>
      </c>
      <c r="I2684">
        <v>7.9420718087333378E-2</v>
      </c>
      <c r="J2684">
        <v>1.7191234417310169E-2</v>
      </c>
      <c r="K2684">
        <v>-0.1360728987758289</v>
      </c>
      <c r="L2684">
        <v>0.99229792456858001</v>
      </c>
    </row>
    <row r="2685" spans="1:12">
      <c r="A2685" t="s">
        <v>317</v>
      </c>
      <c r="B2685" t="s">
        <v>475</v>
      </c>
      <c r="C2685">
        <v>48417</v>
      </c>
      <c r="D2685" t="s">
        <v>135</v>
      </c>
      <c r="E2685">
        <v>340</v>
      </c>
      <c r="F2685" t="s">
        <v>75</v>
      </c>
      <c r="G2685" t="s">
        <v>79</v>
      </c>
      <c r="H2685">
        <v>184</v>
      </c>
      <c r="I2685">
        <v>8.7045523483136863E-2</v>
      </c>
      <c r="J2685">
        <v>1.170784097608512E-2</v>
      </c>
      <c r="K2685">
        <v>-5.130238325380343E-2</v>
      </c>
      <c r="L2685">
        <v>0.71989620412823307</v>
      </c>
    </row>
    <row r="2686" spans="1:12">
      <c r="A2686" t="s">
        <v>317</v>
      </c>
      <c r="B2686" t="s">
        <v>475</v>
      </c>
      <c r="C2686">
        <v>48417</v>
      </c>
      <c r="D2686" t="s">
        <v>135</v>
      </c>
      <c r="E2686">
        <v>340</v>
      </c>
      <c r="F2686" t="s">
        <v>75</v>
      </c>
      <c r="G2686" t="s">
        <v>80</v>
      </c>
      <c r="H2686">
        <v>1435</v>
      </c>
      <c r="I2686">
        <v>0.108802020101159</v>
      </c>
      <c r="J2686">
        <v>3.4406358838950019E-3</v>
      </c>
      <c r="K2686">
        <v>-0.19054771270986559</v>
      </c>
      <c r="L2686">
        <v>0.71108499169660166</v>
      </c>
    </row>
    <row r="2687" spans="1:12">
      <c r="A2687" t="s">
        <v>317</v>
      </c>
      <c r="B2687" t="s">
        <v>475</v>
      </c>
      <c r="C2687">
        <v>48417</v>
      </c>
      <c r="D2687" t="s">
        <v>135</v>
      </c>
      <c r="E2687">
        <v>340</v>
      </c>
      <c r="F2687" t="s">
        <v>75</v>
      </c>
      <c r="G2687" t="s">
        <v>81</v>
      </c>
      <c r="H2687">
        <v>1435</v>
      </c>
      <c r="I2687">
        <v>9.7871065420842562E-2</v>
      </c>
      <c r="J2687">
        <v>3.3834058844481661E-3</v>
      </c>
      <c r="K2687">
        <v>-0.20388551559696089</v>
      </c>
      <c r="L2687">
        <v>0.62795727324088857</v>
      </c>
    </row>
    <row r="2688" spans="1:12">
      <c r="A2688" t="s">
        <v>317</v>
      </c>
      <c r="B2688" t="s">
        <v>475</v>
      </c>
      <c r="C2688">
        <v>48417</v>
      </c>
      <c r="D2688" t="s">
        <v>135</v>
      </c>
      <c r="E2688">
        <v>340</v>
      </c>
      <c r="F2688" t="s">
        <v>75</v>
      </c>
      <c r="G2688" t="s">
        <v>82</v>
      </c>
      <c r="H2688">
        <v>184</v>
      </c>
      <c r="I2688">
        <v>4.4181048130009851E-2</v>
      </c>
      <c r="J2688">
        <v>8.7325001593582322E-3</v>
      </c>
      <c r="K2688">
        <v>-5.5140337024627423E-2</v>
      </c>
      <c r="L2688">
        <v>0.78761132010740531</v>
      </c>
    </row>
    <row r="2689" spans="1:12">
      <c r="A2689" t="s">
        <v>317</v>
      </c>
      <c r="B2689" t="s">
        <v>475</v>
      </c>
      <c r="C2689">
        <v>48417</v>
      </c>
      <c r="D2689" t="s">
        <v>135</v>
      </c>
      <c r="E2689">
        <v>340</v>
      </c>
      <c r="F2689" t="s">
        <v>75</v>
      </c>
      <c r="G2689" t="s">
        <v>83</v>
      </c>
      <c r="H2689">
        <v>184</v>
      </c>
      <c r="I2689">
        <v>6.9183022148688281E-2</v>
      </c>
      <c r="J2689">
        <v>1.0556599373353801E-2</v>
      </c>
      <c r="K2689">
        <v>-4.8299567193569252E-2</v>
      </c>
      <c r="L2689">
        <v>0.82599200084515145</v>
      </c>
    </row>
    <row r="2690" spans="1:12">
      <c r="A2690" t="s">
        <v>317</v>
      </c>
      <c r="B2690" t="s">
        <v>313</v>
      </c>
      <c r="C2690">
        <v>48419</v>
      </c>
      <c r="D2690" t="s">
        <v>135</v>
      </c>
      <c r="E2690">
        <v>340</v>
      </c>
      <c r="F2690" t="s">
        <v>75</v>
      </c>
      <c r="G2690" t="s">
        <v>76</v>
      </c>
      <c r="H2690">
        <v>385</v>
      </c>
      <c r="I2690">
        <v>0.91001391946697396</v>
      </c>
      <c r="J2690">
        <v>2.6472917666060799E-2</v>
      </c>
      <c r="K2690">
        <v>-3.0638636008281771E-2</v>
      </c>
      <c r="L2690">
        <v>2.087745747220874</v>
      </c>
    </row>
    <row r="2691" spans="1:12">
      <c r="A2691" t="s">
        <v>317</v>
      </c>
      <c r="B2691" t="s">
        <v>313</v>
      </c>
      <c r="C2691">
        <v>48419</v>
      </c>
      <c r="D2691" t="s">
        <v>135</v>
      </c>
      <c r="E2691">
        <v>340</v>
      </c>
      <c r="F2691" t="s">
        <v>75</v>
      </c>
      <c r="G2691" t="s">
        <v>77</v>
      </c>
      <c r="H2691">
        <v>385</v>
      </c>
      <c r="I2691">
        <v>0.94631599599383132</v>
      </c>
      <c r="J2691">
        <v>1.524687456088834E-2</v>
      </c>
      <c r="K2691">
        <v>2.8825912307132839E-3</v>
      </c>
      <c r="L2691">
        <v>1.698715518721547</v>
      </c>
    </row>
    <row r="2692" spans="1:12">
      <c r="A2692" t="s">
        <v>317</v>
      </c>
      <c r="B2692" t="s">
        <v>313</v>
      </c>
      <c r="C2692">
        <v>48419</v>
      </c>
      <c r="D2692" t="s">
        <v>135</v>
      </c>
      <c r="E2692">
        <v>340</v>
      </c>
      <c r="F2692" t="s">
        <v>75</v>
      </c>
      <c r="G2692" t="s">
        <v>78</v>
      </c>
      <c r="H2692">
        <v>613</v>
      </c>
      <c r="I2692">
        <v>0.72984543187217421</v>
      </c>
      <c r="J2692">
        <v>1.336315119516474E-2</v>
      </c>
      <c r="K2692">
        <v>-0.11514536438751399</v>
      </c>
      <c r="L2692">
        <v>1.977532716254599</v>
      </c>
    </row>
    <row r="2693" spans="1:12">
      <c r="A2693" t="s">
        <v>317</v>
      </c>
      <c r="B2693" t="s">
        <v>313</v>
      </c>
      <c r="C2693">
        <v>48419</v>
      </c>
      <c r="D2693" t="s">
        <v>135</v>
      </c>
      <c r="E2693">
        <v>340</v>
      </c>
      <c r="F2693" t="s">
        <v>75</v>
      </c>
      <c r="G2693" t="s">
        <v>79</v>
      </c>
      <c r="H2693">
        <v>615</v>
      </c>
      <c r="I2693">
        <v>0.75965927340890593</v>
      </c>
      <c r="J2693">
        <v>1.9503353812222339E-2</v>
      </c>
      <c r="K2693">
        <v>-4.2538851409136609E-2</v>
      </c>
      <c r="L2693">
        <v>2.6598036713554079</v>
      </c>
    </row>
    <row r="2694" spans="1:12">
      <c r="A2694" t="s">
        <v>317</v>
      </c>
      <c r="B2694" t="s">
        <v>313</v>
      </c>
      <c r="C2694">
        <v>48419</v>
      </c>
      <c r="D2694" t="s">
        <v>135</v>
      </c>
      <c r="E2694">
        <v>340</v>
      </c>
      <c r="F2694" t="s">
        <v>75</v>
      </c>
      <c r="G2694" t="s">
        <v>80</v>
      </c>
      <c r="H2694">
        <v>385</v>
      </c>
      <c r="I2694">
        <v>0.4133720514728913</v>
      </c>
      <c r="J2694">
        <v>1.7253106778067299E-2</v>
      </c>
      <c r="K2694">
        <v>-4.2665271630145447E-2</v>
      </c>
      <c r="L2694">
        <v>1.39429762092215</v>
      </c>
    </row>
    <row r="2695" spans="1:12">
      <c r="A2695" t="s">
        <v>317</v>
      </c>
      <c r="B2695" t="s">
        <v>313</v>
      </c>
      <c r="C2695">
        <v>48419</v>
      </c>
      <c r="D2695" t="s">
        <v>135</v>
      </c>
      <c r="E2695">
        <v>340</v>
      </c>
      <c r="F2695" t="s">
        <v>75</v>
      </c>
      <c r="G2695" t="s">
        <v>81</v>
      </c>
      <c r="H2695">
        <v>385</v>
      </c>
      <c r="I2695">
        <v>0.37238257247131801</v>
      </c>
      <c r="J2695">
        <v>1.0835304703549519E-2</v>
      </c>
      <c r="K2695">
        <v>2.8825912307132839E-3</v>
      </c>
      <c r="L2695">
        <v>1.0199343617707239</v>
      </c>
    </row>
    <row r="2696" spans="1:12">
      <c r="A2696" t="s">
        <v>317</v>
      </c>
      <c r="B2696" t="s">
        <v>313</v>
      </c>
      <c r="C2696">
        <v>48419</v>
      </c>
      <c r="D2696" t="s">
        <v>135</v>
      </c>
      <c r="E2696">
        <v>340</v>
      </c>
      <c r="F2696" t="s">
        <v>75</v>
      </c>
      <c r="G2696" t="s">
        <v>82</v>
      </c>
      <c r="H2696">
        <v>613</v>
      </c>
      <c r="I2696">
        <v>0.36078593286063387</v>
      </c>
      <c r="J2696">
        <v>9.3951014914537122E-3</v>
      </c>
      <c r="K2696">
        <v>-5.5210562053024902E-2</v>
      </c>
      <c r="L2696">
        <v>1.4819196336965761</v>
      </c>
    </row>
    <row r="2697" spans="1:12">
      <c r="A2697" t="s">
        <v>317</v>
      </c>
      <c r="B2697" t="s">
        <v>313</v>
      </c>
      <c r="C2697">
        <v>48419</v>
      </c>
      <c r="D2697" t="s">
        <v>135</v>
      </c>
      <c r="E2697">
        <v>340</v>
      </c>
      <c r="F2697" t="s">
        <v>75</v>
      </c>
      <c r="G2697" t="s">
        <v>83</v>
      </c>
      <c r="H2697">
        <v>615</v>
      </c>
      <c r="I2697">
        <v>0.41519273917216548</v>
      </c>
      <c r="J2697">
        <v>1.230087848609515E-2</v>
      </c>
      <c r="K2697">
        <v>-4.2538851409136609E-2</v>
      </c>
      <c r="L2697">
        <v>1.925232112039841</v>
      </c>
    </row>
    <row r="2698" spans="1:12">
      <c r="A2698" t="s">
        <v>317</v>
      </c>
      <c r="B2698" t="s">
        <v>299</v>
      </c>
      <c r="C2698">
        <v>48421</v>
      </c>
      <c r="D2698" t="s">
        <v>135</v>
      </c>
      <c r="E2698">
        <v>340</v>
      </c>
      <c r="F2698" t="s">
        <v>75</v>
      </c>
      <c r="G2698" t="s">
        <v>76</v>
      </c>
      <c r="H2698">
        <v>89</v>
      </c>
      <c r="I2698">
        <v>0.4340463973575836</v>
      </c>
      <c r="J2698">
        <v>3.4174152547880948E-2</v>
      </c>
      <c r="K2698">
        <v>-1.605930108841834E-2</v>
      </c>
      <c r="L2698">
        <v>1.0824199793927769</v>
      </c>
    </row>
    <row r="2699" spans="1:12">
      <c r="A2699" t="s">
        <v>317</v>
      </c>
      <c r="B2699" t="s">
        <v>299</v>
      </c>
      <c r="C2699">
        <v>48421</v>
      </c>
      <c r="D2699" t="s">
        <v>135</v>
      </c>
      <c r="E2699">
        <v>340</v>
      </c>
      <c r="F2699" t="s">
        <v>75</v>
      </c>
      <c r="G2699" t="s">
        <v>77</v>
      </c>
      <c r="H2699">
        <v>89</v>
      </c>
      <c r="I2699">
        <v>0.34247343861160251</v>
      </c>
      <c r="J2699">
        <v>3.5315950087406643E-2</v>
      </c>
      <c r="K2699">
        <v>-0.26764391838176887</v>
      </c>
      <c r="L2699">
        <v>0.9671612799187882</v>
      </c>
    </row>
    <row r="2700" spans="1:12">
      <c r="A2700" t="s">
        <v>317</v>
      </c>
      <c r="B2700" t="s">
        <v>299</v>
      </c>
      <c r="C2700">
        <v>48421</v>
      </c>
      <c r="D2700" t="s">
        <v>135</v>
      </c>
      <c r="E2700">
        <v>340</v>
      </c>
      <c r="F2700" t="s">
        <v>75</v>
      </c>
      <c r="G2700" t="s">
        <v>78</v>
      </c>
      <c r="H2700">
        <v>138</v>
      </c>
      <c r="I2700">
        <v>0.18412275816245349</v>
      </c>
      <c r="J2700">
        <v>9.5456742501659631E-3</v>
      </c>
      <c r="K2700">
        <v>-2.5604550676832639E-2</v>
      </c>
      <c r="L2700">
        <v>0.53253223893368795</v>
      </c>
    </row>
    <row r="2701" spans="1:12">
      <c r="A2701" t="s">
        <v>317</v>
      </c>
      <c r="B2701" t="s">
        <v>299</v>
      </c>
      <c r="C2701">
        <v>48421</v>
      </c>
      <c r="D2701" t="s">
        <v>135</v>
      </c>
      <c r="E2701">
        <v>340</v>
      </c>
      <c r="F2701" t="s">
        <v>75</v>
      </c>
      <c r="G2701" t="s">
        <v>79</v>
      </c>
      <c r="H2701">
        <v>138</v>
      </c>
      <c r="I2701">
        <v>1.237560632496849E-2</v>
      </c>
      <c r="J2701">
        <v>6.7004335470216246E-3</v>
      </c>
      <c r="K2701">
        <v>-0.19321504981362031</v>
      </c>
      <c r="L2701">
        <v>0.38680816201793528</v>
      </c>
    </row>
    <row r="2702" spans="1:12">
      <c r="A2702" t="s">
        <v>317</v>
      </c>
      <c r="B2702" t="s">
        <v>299</v>
      </c>
      <c r="C2702">
        <v>48421</v>
      </c>
      <c r="D2702" t="s">
        <v>135</v>
      </c>
      <c r="E2702">
        <v>340</v>
      </c>
      <c r="F2702" t="s">
        <v>75</v>
      </c>
      <c r="G2702" t="s">
        <v>80</v>
      </c>
      <c r="H2702">
        <v>89</v>
      </c>
      <c r="I2702">
        <v>7.8924850014084835E-2</v>
      </c>
      <c r="J2702">
        <v>1.0082658397498419E-2</v>
      </c>
      <c r="K2702">
        <v>-2.211098407153703E-2</v>
      </c>
      <c r="L2702">
        <v>0.35001725161379438</v>
      </c>
    </row>
    <row r="2703" spans="1:12">
      <c r="A2703" t="s">
        <v>317</v>
      </c>
      <c r="B2703" t="s">
        <v>299</v>
      </c>
      <c r="C2703">
        <v>48421</v>
      </c>
      <c r="D2703" t="s">
        <v>135</v>
      </c>
      <c r="E2703">
        <v>340</v>
      </c>
      <c r="F2703" t="s">
        <v>75</v>
      </c>
      <c r="G2703" t="s">
        <v>81</v>
      </c>
      <c r="H2703">
        <v>89</v>
      </c>
      <c r="I2703">
        <v>3.4349954519974607E-2</v>
      </c>
      <c r="J2703">
        <v>8.2373830092412007E-3</v>
      </c>
      <c r="K2703">
        <v>-0.20388551559696089</v>
      </c>
      <c r="L2703">
        <v>0.22798654073164029</v>
      </c>
    </row>
    <row r="2704" spans="1:12">
      <c r="A2704" t="s">
        <v>317</v>
      </c>
      <c r="B2704" t="s">
        <v>299</v>
      </c>
      <c r="C2704">
        <v>48421</v>
      </c>
      <c r="D2704" t="s">
        <v>135</v>
      </c>
      <c r="E2704">
        <v>340</v>
      </c>
      <c r="F2704" t="s">
        <v>75</v>
      </c>
      <c r="G2704" t="s">
        <v>82</v>
      </c>
      <c r="H2704">
        <v>138</v>
      </c>
      <c r="I2704">
        <v>0.1240397362979995</v>
      </c>
      <c r="J2704">
        <v>7.0955508807063316E-3</v>
      </c>
      <c r="K2704">
        <v>-5.961868830411534E-2</v>
      </c>
      <c r="L2704">
        <v>0.46927287629431852</v>
      </c>
    </row>
    <row r="2705" spans="1:12">
      <c r="A2705" t="s">
        <v>317</v>
      </c>
      <c r="B2705" t="s">
        <v>299</v>
      </c>
      <c r="C2705">
        <v>48421</v>
      </c>
      <c r="D2705" t="s">
        <v>135</v>
      </c>
      <c r="E2705">
        <v>340</v>
      </c>
      <c r="F2705" t="s">
        <v>75</v>
      </c>
      <c r="G2705" t="s">
        <v>83</v>
      </c>
      <c r="H2705">
        <v>138</v>
      </c>
      <c r="I2705">
        <v>2.9965078485257309E-2</v>
      </c>
      <c r="J2705">
        <v>6.0971373645057943E-3</v>
      </c>
      <c r="K2705">
        <v>-0.13401618344631119</v>
      </c>
      <c r="L2705">
        <v>0.38680816201793528</v>
      </c>
    </row>
    <row r="2706" spans="1:12">
      <c r="A2706" t="s">
        <v>317</v>
      </c>
      <c r="B2706" t="s">
        <v>278</v>
      </c>
      <c r="C2706">
        <v>48423</v>
      </c>
      <c r="D2706" t="s">
        <v>135</v>
      </c>
      <c r="E2706">
        <v>340</v>
      </c>
      <c r="F2706" t="s">
        <v>75</v>
      </c>
      <c r="G2706" t="s">
        <v>76</v>
      </c>
      <c r="H2706">
        <v>385</v>
      </c>
      <c r="I2706">
        <v>0.91001391946697396</v>
      </c>
      <c r="J2706">
        <v>2.6472917666060799E-2</v>
      </c>
      <c r="K2706">
        <v>-3.0638636008281771E-2</v>
      </c>
      <c r="L2706">
        <v>2.087745747220874</v>
      </c>
    </row>
    <row r="2707" spans="1:12">
      <c r="A2707" t="s">
        <v>317</v>
      </c>
      <c r="B2707" t="s">
        <v>278</v>
      </c>
      <c r="C2707">
        <v>48423</v>
      </c>
      <c r="D2707" t="s">
        <v>135</v>
      </c>
      <c r="E2707">
        <v>340</v>
      </c>
      <c r="F2707" t="s">
        <v>75</v>
      </c>
      <c r="G2707" t="s">
        <v>77</v>
      </c>
      <c r="H2707">
        <v>385</v>
      </c>
      <c r="I2707">
        <v>0.94631599599383132</v>
      </c>
      <c r="J2707">
        <v>1.524687456088834E-2</v>
      </c>
      <c r="K2707">
        <v>2.8825912307132839E-3</v>
      </c>
      <c r="L2707">
        <v>1.698715518721547</v>
      </c>
    </row>
    <row r="2708" spans="1:12">
      <c r="A2708" t="s">
        <v>317</v>
      </c>
      <c r="B2708" t="s">
        <v>278</v>
      </c>
      <c r="C2708">
        <v>48423</v>
      </c>
      <c r="D2708" t="s">
        <v>135</v>
      </c>
      <c r="E2708">
        <v>340</v>
      </c>
      <c r="F2708" t="s">
        <v>75</v>
      </c>
      <c r="G2708" t="s">
        <v>78</v>
      </c>
      <c r="H2708">
        <v>613</v>
      </c>
      <c r="I2708">
        <v>0.72984543187217421</v>
      </c>
      <c r="J2708">
        <v>1.336315119516474E-2</v>
      </c>
      <c r="K2708">
        <v>-0.11514536438751399</v>
      </c>
      <c r="L2708">
        <v>1.977532716254599</v>
      </c>
    </row>
    <row r="2709" spans="1:12">
      <c r="A2709" t="s">
        <v>317</v>
      </c>
      <c r="B2709" t="s">
        <v>278</v>
      </c>
      <c r="C2709">
        <v>48423</v>
      </c>
      <c r="D2709" t="s">
        <v>135</v>
      </c>
      <c r="E2709">
        <v>340</v>
      </c>
      <c r="F2709" t="s">
        <v>75</v>
      </c>
      <c r="G2709" t="s">
        <v>79</v>
      </c>
      <c r="H2709">
        <v>615</v>
      </c>
      <c r="I2709">
        <v>0.75965927340890593</v>
      </c>
      <c r="J2709">
        <v>1.9503353812222339E-2</v>
      </c>
      <c r="K2709">
        <v>-4.2538851409136609E-2</v>
      </c>
      <c r="L2709">
        <v>2.6598036713554079</v>
      </c>
    </row>
    <row r="2710" spans="1:12">
      <c r="A2710" t="s">
        <v>317</v>
      </c>
      <c r="B2710" t="s">
        <v>278</v>
      </c>
      <c r="C2710">
        <v>48423</v>
      </c>
      <c r="D2710" t="s">
        <v>135</v>
      </c>
      <c r="E2710">
        <v>340</v>
      </c>
      <c r="F2710" t="s">
        <v>75</v>
      </c>
      <c r="G2710" t="s">
        <v>80</v>
      </c>
      <c r="H2710">
        <v>385</v>
      </c>
      <c r="I2710">
        <v>0.4133720514728913</v>
      </c>
      <c r="J2710">
        <v>1.7253106778067299E-2</v>
      </c>
      <c r="K2710">
        <v>-4.2665271630145447E-2</v>
      </c>
      <c r="L2710">
        <v>1.39429762092215</v>
      </c>
    </row>
    <row r="2711" spans="1:12">
      <c r="A2711" t="s">
        <v>317</v>
      </c>
      <c r="B2711" t="s">
        <v>278</v>
      </c>
      <c r="C2711">
        <v>48423</v>
      </c>
      <c r="D2711" t="s">
        <v>135</v>
      </c>
      <c r="E2711">
        <v>340</v>
      </c>
      <c r="F2711" t="s">
        <v>75</v>
      </c>
      <c r="G2711" t="s">
        <v>81</v>
      </c>
      <c r="H2711">
        <v>385</v>
      </c>
      <c r="I2711">
        <v>0.37238257247131801</v>
      </c>
      <c r="J2711">
        <v>1.0835304703549519E-2</v>
      </c>
      <c r="K2711">
        <v>2.8825912307132839E-3</v>
      </c>
      <c r="L2711">
        <v>1.0199343617707239</v>
      </c>
    </row>
    <row r="2712" spans="1:12">
      <c r="A2712" t="s">
        <v>317</v>
      </c>
      <c r="B2712" t="s">
        <v>278</v>
      </c>
      <c r="C2712">
        <v>48423</v>
      </c>
      <c r="D2712" t="s">
        <v>135</v>
      </c>
      <c r="E2712">
        <v>340</v>
      </c>
      <c r="F2712" t="s">
        <v>75</v>
      </c>
      <c r="G2712" t="s">
        <v>82</v>
      </c>
      <c r="H2712">
        <v>613</v>
      </c>
      <c r="I2712">
        <v>0.36078593286063387</v>
      </c>
      <c r="J2712">
        <v>9.3951014914537122E-3</v>
      </c>
      <c r="K2712">
        <v>-5.5210562053024902E-2</v>
      </c>
      <c r="L2712">
        <v>1.4819196336965761</v>
      </c>
    </row>
    <row r="2713" spans="1:12">
      <c r="A2713" t="s">
        <v>317</v>
      </c>
      <c r="B2713" t="s">
        <v>278</v>
      </c>
      <c r="C2713">
        <v>48423</v>
      </c>
      <c r="D2713" t="s">
        <v>135</v>
      </c>
      <c r="E2713">
        <v>340</v>
      </c>
      <c r="F2713" t="s">
        <v>75</v>
      </c>
      <c r="G2713" t="s">
        <v>83</v>
      </c>
      <c r="H2713">
        <v>615</v>
      </c>
      <c r="I2713">
        <v>0.41519273917216548</v>
      </c>
      <c r="J2713">
        <v>1.230087848609515E-2</v>
      </c>
      <c r="K2713">
        <v>-4.2538851409136609E-2</v>
      </c>
      <c r="L2713">
        <v>1.925232112039841</v>
      </c>
    </row>
    <row r="2714" spans="1:12">
      <c r="A2714" t="s">
        <v>317</v>
      </c>
      <c r="B2714" t="s">
        <v>476</v>
      </c>
      <c r="C2714">
        <v>48425</v>
      </c>
      <c r="D2714" t="s">
        <v>135</v>
      </c>
      <c r="E2714">
        <v>340</v>
      </c>
      <c r="F2714" t="s">
        <v>75</v>
      </c>
      <c r="G2714" t="s">
        <v>76</v>
      </c>
      <c r="H2714">
        <v>21</v>
      </c>
      <c r="I2714">
        <v>0.94802300431180508</v>
      </c>
      <c r="J2714">
        <v>0.15836772729439491</v>
      </c>
      <c r="K2714">
        <v>-3.1845050118976051E-2</v>
      </c>
      <c r="L2714">
        <v>2.2924388333402139</v>
      </c>
    </row>
    <row r="2715" spans="1:12">
      <c r="A2715" t="s">
        <v>317</v>
      </c>
      <c r="B2715" t="s">
        <v>476</v>
      </c>
      <c r="C2715">
        <v>48425</v>
      </c>
      <c r="D2715" t="s">
        <v>135</v>
      </c>
      <c r="E2715">
        <v>340</v>
      </c>
      <c r="F2715" t="s">
        <v>75</v>
      </c>
      <c r="G2715" t="s">
        <v>77</v>
      </c>
      <c r="H2715">
        <v>21</v>
      </c>
      <c r="I2715">
        <v>0.8359769053009638</v>
      </c>
      <c r="J2715">
        <v>0.14667710078413379</v>
      </c>
      <c r="K2715">
        <v>-5.5322941445729967E-2</v>
      </c>
      <c r="L2715">
        <v>1.9120315065875191</v>
      </c>
    </row>
    <row r="2716" spans="1:12">
      <c r="A2716" t="s">
        <v>317</v>
      </c>
      <c r="B2716" t="s">
        <v>476</v>
      </c>
      <c r="C2716">
        <v>48425</v>
      </c>
      <c r="D2716" t="s">
        <v>135</v>
      </c>
      <c r="E2716">
        <v>340</v>
      </c>
      <c r="F2716" t="s">
        <v>75</v>
      </c>
      <c r="G2716" t="s">
        <v>78</v>
      </c>
      <c r="H2716">
        <v>73</v>
      </c>
      <c r="I2716">
        <v>0.21435146829421009</v>
      </c>
      <c r="J2716">
        <v>4.6945352426723097E-2</v>
      </c>
      <c r="K2716">
        <v>-0.17509642863825309</v>
      </c>
      <c r="L2716">
        <v>1.3249632268720579</v>
      </c>
    </row>
    <row r="2717" spans="1:12">
      <c r="A2717" t="s">
        <v>317</v>
      </c>
      <c r="B2717" t="s">
        <v>476</v>
      </c>
      <c r="C2717">
        <v>48425</v>
      </c>
      <c r="D2717" t="s">
        <v>135</v>
      </c>
      <c r="E2717">
        <v>340</v>
      </c>
      <c r="F2717" t="s">
        <v>75</v>
      </c>
      <c r="G2717" t="s">
        <v>79</v>
      </c>
      <c r="H2717">
        <v>73</v>
      </c>
      <c r="I2717">
        <v>0.30165223308892031</v>
      </c>
      <c r="J2717">
        <v>4.2672149524136643E-2</v>
      </c>
      <c r="K2717">
        <v>-2.252864148413488E-2</v>
      </c>
      <c r="L2717">
        <v>1.322899562625778</v>
      </c>
    </row>
    <row r="2718" spans="1:12">
      <c r="A2718" t="s">
        <v>317</v>
      </c>
      <c r="B2718" t="s">
        <v>476</v>
      </c>
      <c r="C2718">
        <v>48425</v>
      </c>
      <c r="D2718" t="s">
        <v>135</v>
      </c>
      <c r="E2718">
        <v>340</v>
      </c>
      <c r="F2718" t="s">
        <v>75</v>
      </c>
      <c r="G2718" t="s">
        <v>80</v>
      </c>
      <c r="H2718">
        <v>21</v>
      </c>
      <c r="I2718">
        <v>0.53443214061031252</v>
      </c>
      <c r="J2718">
        <v>0.1012406481964041</v>
      </c>
      <c r="K2718">
        <v>-4.057804519820838E-2</v>
      </c>
      <c r="L2718">
        <v>1.309636917346475</v>
      </c>
    </row>
    <row r="2719" spans="1:12">
      <c r="A2719" t="s">
        <v>317</v>
      </c>
      <c r="B2719" t="s">
        <v>476</v>
      </c>
      <c r="C2719">
        <v>48425</v>
      </c>
      <c r="D2719" t="s">
        <v>135</v>
      </c>
      <c r="E2719">
        <v>340</v>
      </c>
      <c r="F2719" t="s">
        <v>75</v>
      </c>
      <c r="G2719" t="s">
        <v>81</v>
      </c>
      <c r="H2719">
        <v>21</v>
      </c>
      <c r="I2719">
        <v>0.41793780794298968</v>
      </c>
      <c r="J2719">
        <v>7.7339006773496019E-2</v>
      </c>
      <c r="K2719">
        <v>-2.9626460758395881E-2</v>
      </c>
      <c r="L2719">
        <v>1.0625612956853321</v>
      </c>
    </row>
    <row r="2720" spans="1:12">
      <c r="A2720" t="s">
        <v>317</v>
      </c>
      <c r="B2720" t="s">
        <v>476</v>
      </c>
      <c r="C2720">
        <v>48425</v>
      </c>
      <c r="D2720" t="s">
        <v>135</v>
      </c>
      <c r="E2720">
        <v>340</v>
      </c>
      <c r="F2720" t="s">
        <v>75</v>
      </c>
      <c r="G2720" t="s">
        <v>82</v>
      </c>
      <c r="H2720">
        <v>73</v>
      </c>
      <c r="I2720">
        <v>9.0243046843350758E-2</v>
      </c>
      <c r="J2720">
        <v>2.3822899930995359E-2</v>
      </c>
      <c r="K2720">
        <v>-7.3061392290433319E-2</v>
      </c>
      <c r="L2720">
        <v>0.93117422094947044</v>
      </c>
    </row>
    <row r="2721" spans="1:12">
      <c r="A2721" t="s">
        <v>317</v>
      </c>
      <c r="B2721" t="s">
        <v>476</v>
      </c>
      <c r="C2721">
        <v>48425</v>
      </c>
      <c r="D2721" t="s">
        <v>135</v>
      </c>
      <c r="E2721">
        <v>340</v>
      </c>
      <c r="F2721" t="s">
        <v>75</v>
      </c>
      <c r="G2721" t="s">
        <v>83</v>
      </c>
      <c r="H2721">
        <v>73</v>
      </c>
      <c r="I2721">
        <v>0.19154101367430709</v>
      </c>
      <c r="J2721">
        <v>3.1068339924675718E-2</v>
      </c>
      <c r="K2721">
        <v>-2.252864148413488E-2</v>
      </c>
      <c r="L2721">
        <v>1.1060611481066449</v>
      </c>
    </row>
    <row r="2722" spans="1:12">
      <c r="A2722" t="s">
        <v>317</v>
      </c>
      <c r="B2722" t="s">
        <v>477</v>
      </c>
      <c r="C2722">
        <v>48427</v>
      </c>
      <c r="D2722" t="s">
        <v>135</v>
      </c>
      <c r="E2722">
        <v>340</v>
      </c>
      <c r="F2722" t="s">
        <v>75</v>
      </c>
      <c r="G2722" t="s">
        <v>76</v>
      </c>
      <c r="H2722">
        <v>119</v>
      </c>
      <c r="I2722">
        <v>1.5330172319864599</v>
      </c>
      <c r="J2722">
        <v>3.1013203767059419E-2</v>
      </c>
      <c r="K2722">
        <v>0.36807417465512382</v>
      </c>
      <c r="L2722">
        <v>2.7032730267981671</v>
      </c>
    </row>
    <row r="2723" spans="1:12">
      <c r="A2723" t="s">
        <v>317</v>
      </c>
      <c r="B2723" t="s">
        <v>477</v>
      </c>
      <c r="C2723">
        <v>48427</v>
      </c>
      <c r="D2723" t="s">
        <v>135</v>
      </c>
      <c r="E2723">
        <v>340</v>
      </c>
      <c r="F2723" t="s">
        <v>75</v>
      </c>
      <c r="G2723" t="s">
        <v>77</v>
      </c>
      <c r="H2723">
        <v>119</v>
      </c>
      <c r="I2723">
        <v>1.4756138351878989</v>
      </c>
      <c r="J2723">
        <v>2.6801949611564738E-2</v>
      </c>
      <c r="K2723">
        <v>0.45304339552620843</v>
      </c>
      <c r="L2723">
        <v>2.3249132787640092</v>
      </c>
    </row>
    <row r="2724" spans="1:12">
      <c r="A2724" t="s">
        <v>317</v>
      </c>
      <c r="B2724" t="s">
        <v>477</v>
      </c>
      <c r="C2724">
        <v>48427</v>
      </c>
      <c r="D2724" t="s">
        <v>135</v>
      </c>
      <c r="E2724">
        <v>340</v>
      </c>
      <c r="F2724" t="s">
        <v>75</v>
      </c>
      <c r="G2724" t="s">
        <v>78</v>
      </c>
      <c r="H2724">
        <v>119</v>
      </c>
      <c r="I2724">
        <v>0.9172688706497315</v>
      </c>
      <c r="J2724">
        <v>1.911516364056999E-2</v>
      </c>
      <c r="K2724">
        <v>0.34887330246992632</v>
      </c>
      <c r="L2724">
        <v>1.455419850139384</v>
      </c>
    </row>
    <row r="2725" spans="1:12">
      <c r="A2725" t="s">
        <v>317</v>
      </c>
      <c r="B2725" t="s">
        <v>477</v>
      </c>
      <c r="C2725">
        <v>48427</v>
      </c>
      <c r="D2725" t="s">
        <v>135</v>
      </c>
      <c r="E2725">
        <v>340</v>
      </c>
      <c r="F2725" t="s">
        <v>75</v>
      </c>
      <c r="G2725" t="s">
        <v>79</v>
      </c>
      <c r="H2725">
        <v>119</v>
      </c>
      <c r="I2725">
        <v>0.65494070958733697</v>
      </c>
      <c r="J2725">
        <v>2.3044225336615241E-2</v>
      </c>
      <c r="K2725">
        <v>0.17960052662726611</v>
      </c>
      <c r="L2725">
        <v>1.5120864356328581</v>
      </c>
    </row>
    <row r="2726" spans="1:12">
      <c r="A2726" t="s">
        <v>317</v>
      </c>
      <c r="B2726" t="s">
        <v>477</v>
      </c>
      <c r="C2726">
        <v>48427</v>
      </c>
      <c r="D2726" t="s">
        <v>135</v>
      </c>
      <c r="E2726">
        <v>340</v>
      </c>
      <c r="F2726" t="s">
        <v>75</v>
      </c>
      <c r="G2726" t="s">
        <v>80</v>
      </c>
      <c r="H2726">
        <v>119</v>
      </c>
      <c r="I2726">
        <v>0.31472634895526569</v>
      </c>
      <c r="J2726">
        <v>1.32738839284702E-2</v>
      </c>
      <c r="K2726">
        <v>1.472955704998475E-2</v>
      </c>
      <c r="L2726">
        <v>0.78599237608333916</v>
      </c>
    </row>
    <row r="2727" spans="1:12">
      <c r="A2727" t="s">
        <v>317</v>
      </c>
      <c r="B2727" t="s">
        <v>477</v>
      </c>
      <c r="C2727">
        <v>48427</v>
      </c>
      <c r="D2727" t="s">
        <v>135</v>
      </c>
      <c r="E2727">
        <v>340</v>
      </c>
      <c r="F2727" t="s">
        <v>75</v>
      </c>
      <c r="G2727" t="s">
        <v>81</v>
      </c>
      <c r="H2727">
        <v>119</v>
      </c>
      <c r="I2727">
        <v>0.28659652043086947</v>
      </c>
      <c r="J2727">
        <v>9.0804201298862602E-3</v>
      </c>
      <c r="K2727">
        <v>1.278634295935587E-2</v>
      </c>
      <c r="L2727">
        <v>0.62933129676180433</v>
      </c>
    </row>
    <row r="2728" spans="1:12">
      <c r="A2728" t="s">
        <v>317</v>
      </c>
      <c r="B2728" t="s">
        <v>477</v>
      </c>
      <c r="C2728">
        <v>48427</v>
      </c>
      <c r="D2728" t="s">
        <v>135</v>
      </c>
      <c r="E2728">
        <v>340</v>
      </c>
      <c r="F2728" t="s">
        <v>75</v>
      </c>
      <c r="G2728" t="s">
        <v>82</v>
      </c>
      <c r="H2728">
        <v>119</v>
      </c>
      <c r="I2728">
        <v>0.32637736059385453</v>
      </c>
      <c r="J2728">
        <v>1.1126861115316279E-2</v>
      </c>
      <c r="K2728">
        <v>2.093424679633886E-2</v>
      </c>
      <c r="L2728">
        <v>0.79802310619959682</v>
      </c>
    </row>
    <row r="2729" spans="1:12">
      <c r="A2729" t="s">
        <v>317</v>
      </c>
      <c r="B2729" t="s">
        <v>477</v>
      </c>
      <c r="C2729">
        <v>48427</v>
      </c>
      <c r="D2729" t="s">
        <v>135</v>
      </c>
      <c r="E2729">
        <v>340</v>
      </c>
      <c r="F2729" t="s">
        <v>75</v>
      </c>
      <c r="G2729" t="s">
        <v>83</v>
      </c>
      <c r="H2729">
        <v>119</v>
      </c>
      <c r="I2729">
        <v>0.46458094469908512</v>
      </c>
      <c r="J2729">
        <v>1.6449411352455159E-2</v>
      </c>
      <c r="K2729">
        <v>5.7486062944087382E-2</v>
      </c>
      <c r="L2729">
        <v>0.92344341795116913</v>
      </c>
    </row>
    <row r="2730" spans="1:12">
      <c r="A2730" t="s">
        <v>317</v>
      </c>
      <c r="B2730" t="s">
        <v>298</v>
      </c>
      <c r="C2730">
        <v>48429</v>
      </c>
      <c r="D2730" t="s">
        <v>135</v>
      </c>
      <c r="E2730">
        <v>340</v>
      </c>
      <c r="F2730" t="s">
        <v>75</v>
      </c>
      <c r="G2730" t="s">
        <v>76</v>
      </c>
      <c r="H2730">
        <v>1435</v>
      </c>
      <c r="I2730">
        <v>0.47515323406453491</v>
      </c>
      <c r="J2730">
        <v>9.4865223996307459E-3</v>
      </c>
      <c r="K2730">
        <v>-0.1902425041602343</v>
      </c>
      <c r="L2730">
        <v>1.8254571900160479</v>
      </c>
    </row>
    <row r="2731" spans="1:12">
      <c r="A2731" t="s">
        <v>317</v>
      </c>
      <c r="B2731" t="s">
        <v>298</v>
      </c>
      <c r="C2731">
        <v>48429</v>
      </c>
      <c r="D2731" t="s">
        <v>135</v>
      </c>
      <c r="E2731">
        <v>340</v>
      </c>
      <c r="F2731" t="s">
        <v>75</v>
      </c>
      <c r="G2731" t="s">
        <v>77</v>
      </c>
      <c r="H2731">
        <v>1435</v>
      </c>
      <c r="I2731">
        <v>0.43637431503937918</v>
      </c>
      <c r="J2731">
        <v>8.7798990194098651E-3</v>
      </c>
      <c r="K2731">
        <v>-0.38717878834324748</v>
      </c>
      <c r="L2731">
        <v>1.363077476333431</v>
      </c>
    </row>
    <row r="2732" spans="1:12">
      <c r="A2732" t="s">
        <v>317</v>
      </c>
      <c r="B2732" t="s">
        <v>298</v>
      </c>
      <c r="C2732">
        <v>48429</v>
      </c>
      <c r="D2732" t="s">
        <v>135</v>
      </c>
      <c r="E2732">
        <v>340</v>
      </c>
      <c r="F2732" t="s">
        <v>75</v>
      </c>
      <c r="G2732" t="s">
        <v>78</v>
      </c>
      <c r="H2732">
        <v>61</v>
      </c>
      <c r="I2732">
        <v>7.225251358725376E-3</v>
      </c>
      <c r="J2732">
        <v>3.0874221960266401E-2</v>
      </c>
      <c r="K2732">
        <v>-0.16324557644813251</v>
      </c>
      <c r="L2732">
        <v>1.095906584117287</v>
      </c>
    </row>
    <row r="2733" spans="1:12">
      <c r="A2733" t="s">
        <v>317</v>
      </c>
      <c r="B2733" t="s">
        <v>298</v>
      </c>
      <c r="C2733">
        <v>48429</v>
      </c>
      <c r="D2733" t="s">
        <v>135</v>
      </c>
      <c r="E2733">
        <v>340</v>
      </c>
      <c r="F2733" t="s">
        <v>75</v>
      </c>
      <c r="G2733" t="s">
        <v>79</v>
      </c>
      <c r="H2733">
        <v>61</v>
      </c>
      <c r="I2733">
        <v>8.7654094644248823E-2</v>
      </c>
      <c r="J2733">
        <v>2.589120723171039E-2</v>
      </c>
      <c r="K2733">
        <v>-1.847132834926939E-2</v>
      </c>
      <c r="L2733">
        <v>0.94823287018834113</v>
      </c>
    </row>
    <row r="2734" spans="1:12">
      <c r="A2734" t="s">
        <v>317</v>
      </c>
      <c r="B2734" t="s">
        <v>298</v>
      </c>
      <c r="C2734">
        <v>48429</v>
      </c>
      <c r="D2734" t="s">
        <v>135</v>
      </c>
      <c r="E2734">
        <v>340</v>
      </c>
      <c r="F2734" t="s">
        <v>75</v>
      </c>
      <c r="G2734" t="s">
        <v>80</v>
      </c>
      <c r="H2734">
        <v>1435</v>
      </c>
      <c r="I2734">
        <v>0.108802020101159</v>
      </c>
      <c r="J2734">
        <v>3.4406358838950019E-3</v>
      </c>
      <c r="K2734">
        <v>-0.19054771270986559</v>
      </c>
      <c r="L2734">
        <v>0.71108499169660166</v>
      </c>
    </row>
    <row r="2735" spans="1:12">
      <c r="A2735" t="s">
        <v>317</v>
      </c>
      <c r="B2735" t="s">
        <v>298</v>
      </c>
      <c r="C2735">
        <v>48429</v>
      </c>
      <c r="D2735" t="s">
        <v>135</v>
      </c>
      <c r="E2735">
        <v>340</v>
      </c>
      <c r="F2735" t="s">
        <v>75</v>
      </c>
      <c r="G2735" t="s">
        <v>81</v>
      </c>
      <c r="H2735">
        <v>1435</v>
      </c>
      <c r="I2735">
        <v>9.7871065420842562E-2</v>
      </c>
      <c r="J2735">
        <v>3.3834058844481661E-3</v>
      </c>
      <c r="K2735">
        <v>-0.20388551559696089</v>
      </c>
      <c r="L2735">
        <v>0.62795727324088857</v>
      </c>
    </row>
    <row r="2736" spans="1:12">
      <c r="A2736" t="s">
        <v>317</v>
      </c>
      <c r="B2736" t="s">
        <v>298</v>
      </c>
      <c r="C2736">
        <v>48429</v>
      </c>
      <c r="D2736" t="s">
        <v>135</v>
      </c>
      <c r="E2736">
        <v>340</v>
      </c>
      <c r="F2736" t="s">
        <v>75</v>
      </c>
      <c r="G2736" t="s">
        <v>82</v>
      </c>
      <c r="H2736">
        <v>61</v>
      </c>
      <c r="I2736">
        <v>7.3712850335803867E-3</v>
      </c>
      <c r="J2736">
        <v>1.5185530823222829E-2</v>
      </c>
      <c r="K2736">
        <v>-8.2734157254821875E-2</v>
      </c>
      <c r="L2736">
        <v>0.64506328351864561</v>
      </c>
    </row>
    <row r="2737" spans="1:12">
      <c r="A2737" t="s">
        <v>317</v>
      </c>
      <c r="B2737" t="s">
        <v>298</v>
      </c>
      <c r="C2737">
        <v>48429</v>
      </c>
      <c r="D2737" t="s">
        <v>135</v>
      </c>
      <c r="E2737">
        <v>340</v>
      </c>
      <c r="F2737" t="s">
        <v>75</v>
      </c>
      <c r="G2737" t="s">
        <v>83</v>
      </c>
      <c r="H2737">
        <v>61</v>
      </c>
      <c r="I2737">
        <v>5.675594371281853E-2</v>
      </c>
      <c r="J2737">
        <v>2.0351427367664651E-2</v>
      </c>
      <c r="K2737">
        <v>-1.847132834926939E-2</v>
      </c>
      <c r="L2737">
        <v>0.974735801126414</v>
      </c>
    </row>
    <row r="2738" spans="1:12">
      <c r="A2738" t="s">
        <v>317</v>
      </c>
      <c r="B2738" t="s">
        <v>478</v>
      </c>
      <c r="C2738">
        <v>48431</v>
      </c>
      <c r="D2738" t="s">
        <v>135</v>
      </c>
      <c r="E2738">
        <v>340</v>
      </c>
      <c r="F2738" t="s">
        <v>75</v>
      </c>
      <c r="G2738" t="s">
        <v>76</v>
      </c>
      <c r="H2738">
        <v>20</v>
      </c>
      <c r="I2738">
        <v>1.43132266567419</v>
      </c>
      <c r="J2738">
        <v>0.13686405506522109</v>
      </c>
      <c r="K2738">
        <v>-6.0619013430026989E-3</v>
      </c>
      <c r="L2738">
        <v>1.8523702674220339</v>
      </c>
    </row>
    <row r="2739" spans="1:12">
      <c r="A2739" t="s">
        <v>317</v>
      </c>
      <c r="B2739" t="s">
        <v>478</v>
      </c>
      <c r="C2739">
        <v>48431</v>
      </c>
      <c r="D2739" t="s">
        <v>135</v>
      </c>
      <c r="E2739">
        <v>340</v>
      </c>
      <c r="F2739" t="s">
        <v>75</v>
      </c>
      <c r="G2739" t="s">
        <v>77</v>
      </c>
      <c r="H2739">
        <v>20</v>
      </c>
      <c r="I2739">
        <v>1.0041023945654091</v>
      </c>
      <c r="J2739">
        <v>0.10232161286299291</v>
      </c>
      <c r="K2739">
        <v>-0.15104992406239981</v>
      </c>
      <c r="L2739">
        <v>1.370153997953115</v>
      </c>
    </row>
    <row r="2740" spans="1:12">
      <c r="A2740" t="s">
        <v>317</v>
      </c>
      <c r="B2740" t="s">
        <v>478</v>
      </c>
      <c r="C2740">
        <v>48431</v>
      </c>
      <c r="D2740" t="s">
        <v>135</v>
      </c>
      <c r="E2740">
        <v>340</v>
      </c>
      <c r="F2740" t="s">
        <v>75</v>
      </c>
      <c r="G2740" t="s">
        <v>78</v>
      </c>
      <c r="H2740">
        <v>39</v>
      </c>
      <c r="I2740">
        <v>0.263275074836329</v>
      </c>
      <c r="J2740">
        <v>5.3221763703895773E-2</v>
      </c>
      <c r="K2740">
        <v>-0.15327125475478409</v>
      </c>
      <c r="L2740">
        <v>1.295516502481018</v>
      </c>
    </row>
    <row r="2741" spans="1:12">
      <c r="A2741" t="s">
        <v>317</v>
      </c>
      <c r="B2741" t="s">
        <v>478</v>
      </c>
      <c r="C2741">
        <v>48431</v>
      </c>
      <c r="D2741" t="s">
        <v>135</v>
      </c>
      <c r="E2741">
        <v>340</v>
      </c>
      <c r="F2741" t="s">
        <v>75</v>
      </c>
      <c r="G2741" t="s">
        <v>79</v>
      </c>
      <c r="H2741">
        <v>39</v>
      </c>
      <c r="I2741">
        <v>0.24123975361173211</v>
      </c>
      <c r="J2741">
        <v>5.331054751185714E-2</v>
      </c>
      <c r="K2741">
        <v>-8.7889109084368297E-2</v>
      </c>
      <c r="L2741">
        <v>1.400450759600727</v>
      </c>
    </row>
    <row r="2742" spans="1:12">
      <c r="A2742" t="s">
        <v>317</v>
      </c>
      <c r="B2742" t="s">
        <v>478</v>
      </c>
      <c r="C2742">
        <v>48431</v>
      </c>
      <c r="D2742" t="s">
        <v>135</v>
      </c>
      <c r="E2742">
        <v>340</v>
      </c>
      <c r="F2742" t="s">
        <v>75</v>
      </c>
      <c r="G2742" t="s">
        <v>80</v>
      </c>
      <c r="H2742">
        <v>20</v>
      </c>
      <c r="I2742">
        <v>3.3389161155423612E-2</v>
      </c>
      <c r="J2742">
        <v>3.9494243302733937E-3</v>
      </c>
      <c r="K2742">
        <v>-6.0619013430026989E-3</v>
      </c>
      <c r="L2742">
        <v>6.9272490911775675E-2</v>
      </c>
    </row>
    <row r="2743" spans="1:12">
      <c r="A2743" t="s">
        <v>317</v>
      </c>
      <c r="B2743" t="s">
        <v>478</v>
      </c>
      <c r="C2743">
        <v>48431</v>
      </c>
      <c r="D2743" t="s">
        <v>135</v>
      </c>
      <c r="E2743">
        <v>340</v>
      </c>
      <c r="F2743" t="s">
        <v>75</v>
      </c>
      <c r="G2743" t="s">
        <v>81</v>
      </c>
      <c r="H2743">
        <v>20</v>
      </c>
      <c r="I2743">
        <v>-2.581301116844583E-2</v>
      </c>
      <c r="J2743">
        <v>5.0461026006845102E-3</v>
      </c>
      <c r="K2743">
        <v>-5.6711160161049448E-2</v>
      </c>
      <c r="L2743">
        <v>2.804990172812492E-2</v>
      </c>
    </row>
    <row r="2744" spans="1:12">
      <c r="A2744" t="s">
        <v>317</v>
      </c>
      <c r="B2744" t="s">
        <v>478</v>
      </c>
      <c r="C2744">
        <v>48431</v>
      </c>
      <c r="D2744" t="s">
        <v>135</v>
      </c>
      <c r="E2744">
        <v>340</v>
      </c>
      <c r="F2744" t="s">
        <v>75</v>
      </c>
      <c r="G2744" t="s">
        <v>82</v>
      </c>
      <c r="H2744">
        <v>39</v>
      </c>
      <c r="I2744">
        <v>0.1321037753339579</v>
      </c>
      <c r="J2744">
        <v>2.4854593680276271E-2</v>
      </c>
      <c r="K2744">
        <v>-6.4556363199707867E-2</v>
      </c>
      <c r="L2744">
        <v>0.36556871961082332</v>
      </c>
    </row>
    <row r="2745" spans="1:12">
      <c r="A2745" t="s">
        <v>317</v>
      </c>
      <c r="B2745" t="s">
        <v>478</v>
      </c>
      <c r="C2745">
        <v>48431</v>
      </c>
      <c r="D2745" t="s">
        <v>135</v>
      </c>
      <c r="E2745">
        <v>340</v>
      </c>
      <c r="F2745" t="s">
        <v>75</v>
      </c>
      <c r="G2745" t="s">
        <v>83</v>
      </c>
      <c r="H2745">
        <v>39</v>
      </c>
      <c r="I2745">
        <v>0.1092266089969211</v>
      </c>
      <c r="J2745">
        <v>1.6806495595162989E-2</v>
      </c>
      <c r="K2745">
        <v>-8.7889109084368297E-2</v>
      </c>
      <c r="L2745">
        <v>0.27319689238534328</v>
      </c>
    </row>
    <row r="2746" spans="1:12">
      <c r="A2746" t="s">
        <v>317</v>
      </c>
      <c r="B2746" t="s">
        <v>479</v>
      </c>
      <c r="C2746">
        <v>48433</v>
      </c>
      <c r="D2746" t="s">
        <v>135</v>
      </c>
      <c r="E2746">
        <v>340</v>
      </c>
      <c r="F2746" t="s">
        <v>75</v>
      </c>
      <c r="G2746" t="s">
        <v>76</v>
      </c>
      <c r="H2746">
        <v>109</v>
      </c>
      <c r="I2746">
        <v>0.68017305855434351</v>
      </c>
      <c r="J2746">
        <v>4.186997447758297E-2</v>
      </c>
      <c r="K2746">
        <v>-5.4778050759931099E-2</v>
      </c>
      <c r="L2746">
        <v>1.747805941921162</v>
      </c>
    </row>
    <row r="2747" spans="1:12">
      <c r="A2747" t="s">
        <v>317</v>
      </c>
      <c r="B2747" t="s">
        <v>479</v>
      </c>
      <c r="C2747">
        <v>48433</v>
      </c>
      <c r="D2747" t="s">
        <v>135</v>
      </c>
      <c r="E2747">
        <v>340</v>
      </c>
      <c r="F2747" t="s">
        <v>75</v>
      </c>
      <c r="G2747" t="s">
        <v>77</v>
      </c>
      <c r="H2747">
        <v>109</v>
      </c>
      <c r="I2747">
        <v>0.61474094061801765</v>
      </c>
      <c r="J2747">
        <v>3.475715239711185E-2</v>
      </c>
      <c r="K2747">
        <v>-0.1591317821196144</v>
      </c>
      <c r="L2747">
        <v>1.363077476333431</v>
      </c>
    </row>
    <row r="2748" spans="1:12">
      <c r="A2748" t="s">
        <v>317</v>
      </c>
      <c r="B2748" t="s">
        <v>479</v>
      </c>
      <c r="C2748">
        <v>48433</v>
      </c>
      <c r="D2748" t="s">
        <v>135</v>
      </c>
      <c r="E2748">
        <v>340</v>
      </c>
      <c r="F2748" t="s">
        <v>75</v>
      </c>
      <c r="G2748" t="s">
        <v>78</v>
      </c>
      <c r="H2748">
        <v>185</v>
      </c>
      <c r="I2748">
        <v>0.2305984939235215</v>
      </c>
      <c r="J2748">
        <v>2.1160271141055759E-2</v>
      </c>
      <c r="K2748">
        <v>-0.13451939070824809</v>
      </c>
      <c r="L2748">
        <v>0.90731427768554318</v>
      </c>
    </row>
    <row r="2749" spans="1:12">
      <c r="A2749" t="s">
        <v>317</v>
      </c>
      <c r="B2749" t="s">
        <v>479</v>
      </c>
      <c r="C2749">
        <v>48433</v>
      </c>
      <c r="D2749" t="s">
        <v>135</v>
      </c>
      <c r="E2749">
        <v>340</v>
      </c>
      <c r="F2749" t="s">
        <v>75</v>
      </c>
      <c r="G2749" t="s">
        <v>79</v>
      </c>
      <c r="H2749">
        <v>185</v>
      </c>
      <c r="I2749">
        <v>0.13404867208683999</v>
      </c>
      <c r="J2749">
        <v>1.0662750040411249E-2</v>
      </c>
      <c r="K2749">
        <v>-5.7302669641849387E-2</v>
      </c>
      <c r="L2749">
        <v>0.56105632483756385</v>
      </c>
    </row>
    <row r="2750" spans="1:12">
      <c r="A2750" t="s">
        <v>317</v>
      </c>
      <c r="B2750" t="s">
        <v>479</v>
      </c>
      <c r="C2750">
        <v>48433</v>
      </c>
      <c r="D2750" t="s">
        <v>135</v>
      </c>
      <c r="E2750">
        <v>340</v>
      </c>
      <c r="F2750" t="s">
        <v>75</v>
      </c>
      <c r="G2750" t="s">
        <v>80</v>
      </c>
      <c r="H2750">
        <v>109</v>
      </c>
      <c r="I2750">
        <v>3.7164607323378188E-2</v>
      </c>
      <c r="J2750">
        <v>3.7760620908095172E-3</v>
      </c>
      <c r="K2750">
        <v>-5.4778050759931099E-2</v>
      </c>
      <c r="L2750">
        <v>0.19815860550086489</v>
      </c>
    </row>
    <row r="2751" spans="1:12">
      <c r="A2751" t="s">
        <v>317</v>
      </c>
      <c r="B2751" t="s">
        <v>479</v>
      </c>
      <c r="C2751">
        <v>48433</v>
      </c>
      <c r="D2751" t="s">
        <v>135</v>
      </c>
      <c r="E2751">
        <v>340</v>
      </c>
      <c r="F2751" t="s">
        <v>75</v>
      </c>
      <c r="G2751" t="s">
        <v>81</v>
      </c>
      <c r="H2751">
        <v>109</v>
      </c>
      <c r="I2751">
        <v>1.0212300295793319E-2</v>
      </c>
      <c r="J2751">
        <v>5.1059306199511259E-3</v>
      </c>
      <c r="K2751">
        <v>-5.7852841293016377E-2</v>
      </c>
      <c r="L2751">
        <v>0.18439375807437591</v>
      </c>
    </row>
    <row r="2752" spans="1:12">
      <c r="A2752" t="s">
        <v>317</v>
      </c>
      <c r="B2752" t="s">
        <v>479</v>
      </c>
      <c r="C2752">
        <v>48433</v>
      </c>
      <c r="D2752" t="s">
        <v>135</v>
      </c>
      <c r="E2752">
        <v>340</v>
      </c>
      <c r="F2752" t="s">
        <v>75</v>
      </c>
      <c r="G2752" t="s">
        <v>82</v>
      </c>
      <c r="H2752">
        <v>185</v>
      </c>
      <c r="I2752">
        <v>5.7525967681972157E-2</v>
      </c>
      <c r="J2752">
        <v>7.192267760225619E-3</v>
      </c>
      <c r="K2752">
        <v>-8.3013447763855802E-2</v>
      </c>
      <c r="L2752">
        <v>0.38332626893600608</v>
      </c>
    </row>
    <row r="2753" spans="1:12">
      <c r="A2753" t="s">
        <v>317</v>
      </c>
      <c r="B2753" t="s">
        <v>479</v>
      </c>
      <c r="C2753">
        <v>48433</v>
      </c>
      <c r="D2753" t="s">
        <v>135</v>
      </c>
      <c r="E2753">
        <v>340</v>
      </c>
      <c r="F2753" t="s">
        <v>75</v>
      </c>
      <c r="G2753" t="s">
        <v>83</v>
      </c>
      <c r="H2753">
        <v>185</v>
      </c>
      <c r="I2753">
        <v>0.1082777740907179</v>
      </c>
      <c r="J2753">
        <v>9.1963558503542642E-3</v>
      </c>
      <c r="K2753">
        <v>-4.1181914087591927E-2</v>
      </c>
      <c r="L2753">
        <v>0.46070933615846421</v>
      </c>
    </row>
    <row r="2754" spans="1:12">
      <c r="A2754" t="s">
        <v>317</v>
      </c>
      <c r="B2754" t="s">
        <v>480</v>
      </c>
      <c r="C2754">
        <v>48435</v>
      </c>
      <c r="D2754" t="s">
        <v>135</v>
      </c>
      <c r="E2754">
        <v>340</v>
      </c>
      <c r="F2754" t="s">
        <v>75</v>
      </c>
      <c r="G2754" t="s">
        <v>76</v>
      </c>
      <c r="H2754">
        <v>249</v>
      </c>
      <c r="I2754">
        <v>1.27881908605408</v>
      </c>
      <c r="J2754">
        <v>3.2553311382010001E-2</v>
      </c>
      <c r="K2754">
        <v>-8.7481138747138535E-3</v>
      </c>
      <c r="L2754">
        <v>2.7032730267981671</v>
      </c>
    </row>
    <row r="2755" spans="1:12">
      <c r="A2755" t="s">
        <v>317</v>
      </c>
      <c r="B2755" t="s">
        <v>480</v>
      </c>
      <c r="C2755">
        <v>48435</v>
      </c>
      <c r="D2755" t="s">
        <v>135</v>
      </c>
      <c r="E2755">
        <v>340</v>
      </c>
      <c r="F2755" t="s">
        <v>75</v>
      </c>
      <c r="G2755" t="s">
        <v>77</v>
      </c>
      <c r="H2755">
        <v>249</v>
      </c>
      <c r="I2755">
        <v>1.169898476163429</v>
      </c>
      <c r="J2755">
        <v>3.053078061451265E-2</v>
      </c>
      <c r="K2755">
        <v>-0.15104992406239981</v>
      </c>
      <c r="L2755">
        <v>2.3249132787640092</v>
      </c>
    </row>
    <row r="2756" spans="1:12">
      <c r="A2756" t="s">
        <v>317</v>
      </c>
      <c r="B2756" t="s">
        <v>480</v>
      </c>
      <c r="C2756">
        <v>48435</v>
      </c>
      <c r="D2756" t="s">
        <v>135</v>
      </c>
      <c r="E2756">
        <v>340</v>
      </c>
      <c r="F2756" t="s">
        <v>75</v>
      </c>
      <c r="G2756" t="s">
        <v>78</v>
      </c>
      <c r="H2756">
        <v>29</v>
      </c>
      <c r="I2756">
        <v>7.916576009080567E-2</v>
      </c>
      <c r="J2756">
        <v>3.7214898640861568E-2</v>
      </c>
      <c r="K2756">
        <v>-0.1155435300680715</v>
      </c>
      <c r="L2756">
        <v>0.79003445956992957</v>
      </c>
    </row>
    <row r="2757" spans="1:12">
      <c r="A2757" t="s">
        <v>317</v>
      </c>
      <c r="B2757" t="s">
        <v>480</v>
      </c>
      <c r="C2757">
        <v>48435</v>
      </c>
      <c r="D2757" t="s">
        <v>135</v>
      </c>
      <c r="E2757">
        <v>340</v>
      </c>
      <c r="F2757" t="s">
        <v>75</v>
      </c>
      <c r="G2757" t="s">
        <v>79</v>
      </c>
      <c r="H2757">
        <v>29</v>
      </c>
      <c r="I2757">
        <v>0.1026725514276588</v>
      </c>
      <c r="J2757">
        <v>3.3929859901332703E-2</v>
      </c>
      <c r="K2757">
        <v>-4.6287014491997201E-2</v>
      </c>
      <c r="L2757">
        <v>0.76128316784950123</v>
      </c>
    </row>
    <row r="2758" spans="1:12">
      <c r="A2758" t="s">
        <v>317</v>
      </c>
      <c r="B2758" t="s">
        <v>480</v>
      </c>
      <c r="C2758">
        <v>48435</v>
      </c>
      <c r="D2758" t="s">
        <v>135</v>
      </c>
      <c r="E2758">
        <v>340</v>
      </c>
      <c r="F2758" t="s">
        <v>75</v>
      </c>
      <c r="G2758" t="s">
        <v>80</v>
      </c>
      <c r="H2758">
        <v>249</v>
      </c>
      <c r="I2758">
        <v>0.26349523711259548</v>
      </c>
      <c r="J2758">
        <v>1.0320498946984131E-2</v>
      </c>
      <c r="K2758">
        <v>-8.7481138747138535E-3</v>
      </c>
      <c r="L2758">
        <v>0.78599237608333916</v>
      </c>
    </row>
    <row r="2759" spans="1:12">
      <c r="A2759" t="s">
        <v>317</v>
      </c>
      <c r="B2759" t="s">
        <v>480</v>
      </c>
      <c r="C2759">
        <v>48435</v>
      </c>
      <c r="D2759" t="s">
        <v>135</v>
      </c>
      <c r="E2759">
        <v>340</v>
      </c>
      <c r="F2759" t="s">
        <v>75</v>
      </c>
      <c r="G2759" t="s">
        <v>81</v>
      </c>
      <c r="H2759">
        <v>249</v>
      </c>
      <c r="I2759">
        <v>0.21365359452212121</v>
      </c>
      <c r="J2759">
        <v>8.4735077284033167E-3</v>
      </c>
      <c r="K2759">
        <v>-5.9019618741999222E-2</v>
      </c>
      <c r="L2759">
        <v>0.62933129676180433</v>
      </c>
    </row>
    <row r="2760" spans="1:12">
      <c r="A2760" t="s">
        <v>317</v>
      </c>
      <c r="B2760" t="s">
        <v>480</v>
      </c>
      <c r="C2760">
        <v>48435</v>
      </c>
      <c r="D2760" t="s">
        <v>135</v>
      </c>
      <c r="E2760">
        <v>340</v>
      </c>
      <c r="F2760" t="s">
        <v>75</v>
      </c>
      <c r="G2760" t="s">
        <v>82</v>
      </c>
      <c r="H2760">
        <v>29</v>
      </c>
      <c r="I2760">
        <v>4.6141911972768457E-2</v>
      </c>
      <c r="J2760">
        <v>1.4536215161892799E-2</v>
      </c>
      <c r="K2760">
        <v>-4.0810279867937893E-2</v>
      </c>
      <c r="L2760">
        <v>0.27014594814413612</v>
      </c>
    </row>
    <row r="2761" spans="1:12">
      <c r="A2761" t="s">
        <v>317</v>
      </c>
      <c r="B2761" t="s">
        <v>480</v>
      </c>
      <c r="C2761">
        <v>48435</v>
      </c>
      <c r="D2761" t="s">
        <v>135</v>
      </c>
      <c r="E2761">
        <v>340</v>
      </c>
      <c r="F2761" t="s">
        <v>75</v>
      </c>
      <c r="G2761" t="s">
        <v>83</v>
      </c>
      <c r="H2761">
        <v>29</v>
      </c>
      <c r="I2761">
        <v>6.5871748635840568E-2</v>
      </c>
      <c r="J2761">
        <v>2.1030661487239141E-2</v>
      </c>
      <c r="K2761">
        <v>-4.697547779950613E-2</v>
      </c>
      <c r="L2761">
        <v>0.42635314084607712</v>
      </c>
    </row>
    <row r="2762" spans="1:12">
      <c r="A2762" t="s">
        <v>317</v>
      </c>
      <c r="B2762" t="s">
        <v>481</v>
      </c>
      <c r="C2762">
        <v>48437</v>
      </c>
      <c r="D2762" t="s">
        <v>135</v>
      </c>
      <c r="E2762">
        <v>340</v>
      </c>
      <c r="F2762" t="s">
        <v>75</v>
      </c>
      <c r="G2762" t="s">
        <v>76</v>
      </c>
      <c r="H2762">
        <v>195</v>
      </c>
      <c r="I2762">
        <v>0.49084779689034203</v>
      </c>
      <c r="J2762">
        <v>2.50299110027156E-2</v>
      </c>
      <c r="K2762">
        <v>-2.1856528089586779E-2</v>
      </c>
      <c r="L2762">
        <v>1.5906471471860431</v>
      </c>
    </row>
    <row r="2763" spans="1:12">
      <c r="A2763" t="s">
        <v>317</v>
      </c>
      <c r="B2763" t="s">
        <v>481</v>
      </c>
      <c r="C2763">
        <v>48437</v>
      </c>
      <c r="D2763" t="s">
        <v>135</v>
      </c>
      <c r="E2763">
        <v>340</v>
      </c>
      <c r="F2763" t="s">
        <v>75</v>
      </c>
      <c r="G2763" t="s">
        <v>77</v>
      </c>
      <c r="H2763">
        <v>195</v>
      </c>
      <c r="I2763">
        <v>0.49621635763886268</v>
      </c>
      <c r="J2763">
        <v>2.244630286849468E-2</v>
      </c>
      <c r="K2763">
        <v>-0.1561195254302736</v>
      </c>
      <c r="L2763">
        <v>1.071330005568202</v>
      </c>
    </row>
    <row r="2764" spans="1:12">
      <c r="A2764" t="s">
        <v>317</v>
      </c>
      <c r="B2764" t="s">
        <v>481</v>
      </c>
      <c r="C2764">
        <v>48437</v>
      </c>
      <c r="D2764" t="s">
        <v>135</v>
      </c>
      <c r="E2764">
        <v>340</v>
      </c>
      <c r="F2764" t="s">
        <v>75</v>
      </c>
      <c r="G2764" t="s">
        <v>78</v>
      </c>
      <c r="H2764">
        <v>190</v>
      </c>
      <c r="I2764">
        <v>0.20444809720603341</v>
      </c>
      <c r="J2764">
        <v>9.8164959887349305E-3</v>
      </c>
      <c r="K2764">
        <v>-5.265264890726383E-2</v>
      </c>
      <c r="L2764">
        <v>0.57556578888251331</v>
      </c>
    </row>
    <row r="2765" spans="1:12">
      <c r="A2765" t="s">
        <v>317</v>
      </c>
      <c r="B2765" t="s">
        <v>481</v>
      </c>
      <c r="C2765">
        <v>48437</v>
      </c>
      <c r="D2765" t="s">
        <v>135</v>
      </c>
      <c r="E2765">
        <v>340</v>
      </c>
      <c r="F2765" t="s">
        <v>75</v>
      </c>
      <c r="G2765" t="s">
        <v>79</v>
      </c>
      <c r="H2765">
        <v>190</v>
      </c>
      <c r="I2765">
        <v>-1.4668836113474819E-2</v>
      </c>
      <c r="J2765">
        <v>5.1070393102945469E-3</v>
      </c>
      <c r="K2765">
        <v>-0.14576258747574039</v>
      </c>
      <c r="L2765">
        <v>0.2620600889507807</v>
      </c>
    </row>
    <row r="2766" spans="1:12">
      <c r="A2766" t="s">
        <v>317</v>
      </c>
      <c r="B2766" t="s">
        <v>481</v>
      </c>
      <c r="C2766">
        <v>48437</v>
      </c>
      <c r="D2766" t="s">
        <v>135</v>
      </c>
      <c r="E2766">
        <v>340</v>
      </c>
      <c r="F2766" t="s">
        <v>75</v>
      </c>
      <c r="G2766" t="s">
        <v>80</v>
      </c>
      <c r="H2766">
        <v>195</v>
      </c>
      <c r="I2766">
        <v>3.3799525156982438E-2</v>
      </c>
      <c r="J2766">
        <v>3.1693977075464949E-3</v>
      </c>
      <c r="K2766">
        <v>-2.8385104216716119E-2</v>
      </c>
      <c r="L2766">
        <v>0.24294706223227219</v>
      </c>
    </row>
    <row r="2767" spans="1:12">
      <c r="A2767" t="s">
        <v>317</v>
      </c>
      <c r="B2767" t="s">
        <v>481</v>
      </c>
      <c r="C2767">
        <v>48437</v>
      </c>
      <c r="D2767" t="s">
        <v>135</v>
      </c>
      <c r="E2767">
        <v>340</v>
      </c>
      <c r="F2767" t="s">
        <v>75</v>
      </c>
      <c r="G2767" t="s">
        <v>81</v>
      </c>
      <c r="H2767">
        <v>195</v>
      </c>
      <c r="I2767">
        <v>1.530581508443315E-2</v>
      </c>
      <c r="J2767">
        <v>3.4815033542680601E-3</v>
      </c>
      <c r="K2767">
        <v>-0.1244750414141577</v>
      </c>
      <c r="L2767">
        <v>0.18827105485888429</v>
      </c>
    </row>
    <row r="2768" spans="1:12">
      <c r="A2768" t="s">
        <v>317</v>
      </c>
      <c r="B2768" t="s">
        <v>481</v>
      </c>
      <c r="C2768">
        <v>48437</v>
      </c>
      <c r="D2768" t="s">
        <v>135</v>
      </c>
      <c r="E2768">
        <v>340</v>
      </c>
      <c r="F2768" t="s">
        <v>75</v>
      </c>
      <c r="G2768" t="s">
        <v>82</v>
      </c>
      <c r="H2768">
        <v>190</v>
      </c>
      <c r="I2768">
        <v>8.9717536832629383E-2</v>
      </c>
      <c r="J2768">
        <v>4.8872708234723207E-3</v>
      </c>
      <c r="K2768">
        <v>-3.5448900501467248E-2</v>
      </c>
      <c r="L2768">
        <v>0.33446091103771508</v>
      </c>
    </row>
    <row r="2769" spans="1:12">
      <c r="A2769" t="s">
        <v>317</v>
      </c>
      <c r="B2769" t="s">
        <v>481</v>
      </c>
      <c r="C2769">
        <v>48437</v>
      </c>
      <c r="D2769" t="s">
        <v>135</v>
      </c>
      <c r="E2769">
        <v>340</v>
      </c>
      <c r="F2769" t="s">
        <v>75</v>
      </c>
      <c r="G2769" t="s">
        <v>83</v>
      </c>
      <c r="H2769">
        <v>190</v>
      </c>
      <c r="I2769">
        <v>5.5071727162525959E-2</v>
      </c>
      <c r="J2769">
        <v>5.0377435611532991E-3</v>
      </c>
      <c r="K2769">
        <v>-0.1144744435641776</v>
      </c>
      <c r="L2769">
        <v>0.2950114031958937</v>
      </c>
    </row>
    <row r="2770" spans="1:12">
      <c r="A2770" t="s">
        <v>317</v>
      </c>
      <c r="B2770" t="s">
        <v>482</v>
      </c>
      <c r="C2770">
        <v>48439</v>
      </c>
      <c r="D2770" t="s">
        <v>135</v>
      </c>
      <c r="E2770">
        <v>340</v>
      </c>
      <c r="F2770" t="s">
        <v>75</v>
      </c>
      <c r="G2770" t="s">
        <v>76</v>
      </c>
      <c r="H2770">
        <v>21</v>
      </c>
      <c r="I2770">
        <v>0.94802300431180508</v>
      </c>
      <c r="J2770">
        <v>0.15836772729439491</v>
      </c>
      <c r="K2770">
        <v>-3.1845050118976051E-2</v>
      </c>
      <c r="L2770">
        <v>2.2924388333402139</v>
      </c>
    </row>
    <row r="2771" spans="1:12">
      <c r="A2771" t="s">
        <v>317</v>
      </c>
      <c r="B2771" t="s">
        <v>482</v>
      </c>
      <c r="C2771">
        <v>48439</v>
      </c>
      <c r="D2771" t="s">
        <v>135</v>
      </c>
      <c r="E2771">
        <v>340</v>
      </c>
      <c r="F2771" t="s">
        <v>75</v>
      </c>
      <c r="G2771" t="s">
        <v>77</v>
      </c>
      <c r="H2771">
        <v>21</v>
      </c>
      <c r="I2771">
        <v>0.8359769053009638</v>
      </c>
      <c r="J2771">
        <v>0.14667710078413379</v>
      </c>
      <c r="K2771">
        <v>-5.5322941445729967E-2</v>
      </c>
      <c r="L2771">
        <v>1.9120315065875191</v>
      </c>
    </row>
    <row r="2772" spans="1:12">
      <c r="A2772" t="s">
        <v>317</v>
      </c>
      <c r="B2772" t="s">
        <v>482</v>
      </c>
      <c r="C2772">
        <v>48439</v>
      </c>
      <c r="D2772" t="s">
        <v>135</v>
      </c>
      <c r="E2772">
        <v>340</v>
      </c>
      <c r="F2772" t="s">
        <v>75</v>
      </c>
      <c r="G2772" t="s">
        <v>78</v>
      </c>
      <c r="H2772">
        <v>73</v>
      </c>
      <c r="I2772">
        <v>0.21435146829421009</v>
      </c>
      <c r="J2772">
        <v>4.6945352426723097E-2</v>
      </c>
      <c r="K2772">
        <v>-0.17509642863825309</v>
      </c>
      <c r="L2772">
        <v>1.3249632268720579</v>
      </c>
    </row>
    <row r="2773" spans="1:12">
      <c r="A2773" t="s">
        <v>317</v>
      </c>
      <c r="B2773" t="s">
        <v>482</v>
      </c>
      <c r="C2773">
        <v>48439</v>
      </c>
      <c r="D2773" t="s">
        <v>135</v>
      </c>
      <c r="E2773">
        <v>340</v>
      </c>
      <c r="F2773" t="s">
        <v>75</v>
      </c>
      <c r="G2773" t="s">
        <v>79</v>
      </c>
      <c r="H2773">
        <v>73</v>
      </c>
      <c r="I2773">
        <v>0.30165223308892031</v>
      </c>
      <c r="J2773">
        <v>4.2672149524136643E-2</v>
      </c>
      <c r="K2773">
        <v>-2.252864148413488E-2</v>
      </c>
      <c r="L2773">
        <v>1.322899562625778</v>
      </c>
    </row>
    <row r="2774" spans="1:12">
      <c r="A2774" t="s">
        <v>317</v>
      </c>
      <c r="B2774" t="s">
        <v>482</v>
      </c>
      <c r="C2774">
        <v>48439</v>
      </c>
      <c r="D2774" t="s">
        <v>135</v>
      </c>
      <c r="E2774">
        <v>340</v>
      </c>
      <c r="F2774" t="s">
        <v>75</v>
      </c>
      <c r="G2774" t="s">
        <v>80</v>
      </c>
      <c r="H2774">
        <v>21</v>
      </c>
      <c r="I2774">
        <v>0.53443214061031252</v>
      </c>
      <c r="J2774">
        <v>0.1012406481964041</v>
      </c>
      <c r="K2774">
        <v>-4.057804519820838E-2</v>
      </c>
      <c r="L2774">
        <v>1.309636917346475</v>
      </c>
    </row>
    <row r="2775" spans="1:12">
      <c r="A2775" t="s">
        <v>317</v>
      </c>
      <c r="B2775" t="s">
        <v>482</v>
      </c>
      <c r="C2775">
        <v>48439</v>
      </c>
      <c r="D2775" t="s">
        <v>135</v>
      </c>
      <c r="E2775">
        <v>340</v>
      </c>
      <c r="F2775" t="s">
        <v>75</v>
      </c>
      <c r="G2775" t="s">
        <v>81</v>
      </c>
      <c r="H2775">
        <v>21</v>
      </c>
      <c r="I2775">
        <v>0.41793780794298968</v>
      </c>
      <c r="J2775">
        <v>7.7339006773496019E-2</v>
      </c>
      <c r="K2775">
        <v>-2.9626460758395881E-2</v>
      </c>
      <c r="L2775">
        <v>1.0625612956853321</v>
      </c>
    </row>
    <row r="2776" spans="1:12">
      <c r="A2776" t="s">
        <v>317</v>
      </c>
      <c r="B2776" t="s">
        <v>482</v>
      </c>
      <c r="C2776">
        <v>48439</v>
      </c>
      <c r="D2776" t="s">
        <v>135</v>
      </c>
      <c r="E2776">
        <v>340</v>
      </c>
      <c r="F2776" t="s">
        <v>75</v>
      </c>
      <c r="G2776" t="s">
        <v>82</v>
      </c>
      <c r="H2776">
        <v>73</v>
      </c>
      <c r="I2776">
        <v>9.0243046843350758E-2</v>
      </c>
      <c r="J2776">
        <v>2.3822899930995359E-2</v>
      </c>
      <c r="K2776">
        <v>-7.3061392290433319E-2</v>
      </c>
      <c r="L2776">
        <v>0.93117422094947044</v>
      </c>
    </row>
    <row r="2777" spans="1:12">
      <c r="A2777" t="s">
        <v>317</v>
      </c>
      <c r="B2777" t="s">
        <v>482</v>
      </c>
      <c r="C2777">
        <v>48439</v>
      </c>
      <c r="D2777" t="s">
        <v>135</v>
      </c>
      <c r="E2777">
        <v>340</v>
      </c>
      <c r="F2777" t="s">
        <v>75</v>
      </c>
      <c r="G2777" t="s">
        <v>83</v>
      </c>
      <c r="H2777">
        <v>73</v>
      </c>
      <c r="I2777">
        <v>0.19154101367430709</v>
      </c>
      <c r="J2777">
        <v>3.1068339924675718E-2</v>
      </c>
      <c r="K2777">
        <v>-2.252864148413488E-2</v>
      </c>
      <c r="L2777">
        <v>1.1060611481066449</v>
      </c>
    </row>
    <row r="2778" spans="1:12">
      <c r="A2778" t="s">
        <v>317</v>
      </c>
      <c r="B2778" t="s">
        <v>483</v>
      </c>
      <c r="C2778">
        <v>48441</v>
      </c>
      <c r="D2778" t="s">
        <v>135</v>
      </c>
      <c r="E2778">
        <v>340</v>
      </c>
      <c r="F2778" t="s">
        <v>75</v>
      </c>
      <c r="G2778" t="s">
        <v>76</v>
      </c>
      <c r="H2778">
        <v>119</v>
      </c>
      <c r="I2778">
        <v>0.31686088730395973</v>
      </c>
      <c r="J2778">
        <v>3.5714552787336019E-2</v>
      </c>
      <c r="K2778">
        <v>-4.4614530259078869E-2</v>
      </c>
      <c r="L2778">
        <v>1.383974277523371</v>
      </c>
    </row>
    <row r="2779" spans="1:12">
      <c r="A2779" t="s">
        <v>317</v>
      </c>
      <c r="B2779" t="s">
        <v>483</v>
      </c>
      <c r="C2779">
        <v>48441</v>
      </c>
      <c r="D2779" t="s">
        <v>135</v>
      </c>
      <c r="E2779">
        <v>340</v>
      </c>
      <c r="F2779" t="s">
        <v>75</v>
      </c>
      <c r="G2779" t="s">
        <v>77</v>
      </c>
      <c r="H2779">
        <v>119</v>
      </c>
      <c r="I2779">
        <v>0.2245876222305509</v>
      </c>
      <c r="J2779">
        <v>3.5775102339881043E-2</v>
      </c>
      <c r="K2779">
        <v>-0.21077141423709539</v>
      </c>
      <c r="L2779">
        <v>1.0906713579723819</v>
      </c>
    </row>
    <row r="2780" spans="1:12">
      <c r="A2780" t="s">
        <v>317</v>
      </c>
      <c r="B2780" t="s">
        <v>483</v>
      </c>
      <c r="C2780">
        <v>48441</v>
      </c>
      <c r="D2780" t="s">
        <v>135</v>
      </c>
      <c r="E2780">
        <v>340</v>
      </c>
      <c r="F2780" t="s">
        <v>75</v>
      </c>
      <c r="G2780" t="s">
        <v>78</v>
      </c>
      <c r="H2780">
        <v>249</v>
      </c>
      <c r="I2780">
        <v>-2.2127411481327609E-2</v>
      </c>
      <c r="J2780">
        <v>8.1311417866348334E-3</v>
      </c>
      <c r="K2780">
        <v>-0.22377169437624159</v>
      </c>
      <c r="L2780">
        <v>0.58173764917022452</v>
      </c>
    </row>
    <row r="2781" spans="1:12">
      <c r="A2781" t="s">
        <v>317</v>
      </c>
      <c r="B2781" t="s">
        <v>483</v>
      </c>
      <c r="C2781">
        <v>48441</v>
      </c>
      <c r="D2781" t="s">
        <v>135</v>
      </c>
      <c r="E2781">
        <v>340</v>
      </c>
      <c r="F2781" t="s">
        <v>75</v>
      </c>
      <c r="G2781" t="s">
        <v>79</v>
      </c>
      <c r="H2781">
        <v>249</v>
      </c>
      <c r="I2781">
        <v>6.4541729076467644E-2</v>
      </c>
      <c r="J2781">
        <v>8.1499984039792809E-3</v>
      </c>
      <c r="K2781">
        <v>-0.1191342623638621</v>
      </c>
      <c r="L2781">
        <v>0.71755063287663601</v>
      </c>
    </row>
    <row r="2782" spans="1:12">
      <c r="A2782" t="s">
        <v>317</v>
      </c>
      <c r="B2782" t="s">
        <v>483</v>
      </c>
      <c r="C2782">
        <v>48441</v>
      </c>
      <c r="D2782" t="s">
        <v>135</v>
      </c>
      <c r="E2782">
        <v>340</v>
      </c>
      <c r="F2782" t="s">
        <v>75</v>
      </c>
      <c r="G2782" t="s">
        <v>80</v>
      </c>
      <c r="H2782">
        <v>119</v>
      </c>
      <c r="I2782">
        <v>3.5211317222191743E-2</v>
      </c>
      <c r="J2782">
        <v>5.7441320190564074E-3</v>
      </c>
      <c r="K2782">
        <v>-4.0262662609087799E-2</v>
      </c>
      <c r="L2782">
        <v>0.23999643574864671</v>
      </c>
    </row>
    <row r="2783" spans="1:12">
      <c r="A2783" t="s">
        <v>317</v>
      </c>
      <c r="B2783" t="s">
        <v>483</v>
      </c>
      <c r="C2783">
        <v>48441</v>
      </c>
      <c r="D2783" t="s">
        <v>135</v>
      </c>
      <c r="E2783">
        <v>340</v>
      </c>
      <c r="F2783" t="s">
        <v>75</v>
      </c>
      <c r="G2783" t="s">
        <v>81</v>
      </c>
      <c r="H2783">
        <v>119</v>
      </c>
      <c r="I2783">
        <v>-1.48782831910003E-2</v>
      </c>
      <c r="J2783">
        <v>3.9178074483272362E-3</v>
      </c>
      <c r="K2783">
        <v>-0.1030122639781391</v>
      </c>
      <c r="L2783">
        <v>0.13363134629219531</v>
      </c>
    </row>
    <row r="2784" spans="1:12">
      <c r="A2784" t="s">
        <v>317</v>
      </c>
      <c r="B2784" t="s">
        <v>483</v>
      </c>
      <c r="C2784">
        <v>48441</v>
      </c>
      <c r="D2784" t="s">
        <v>135</v>
      </c>
      <c r="E2784">
        <v>340</v>
      </c>
      <c r="F2784" t="s">
        <v>75</v>
      </c>
      <c r="G2784" t="s">
        <v>82</v>
      </c>
      <c r="H2784">
        <v>249</v>
      </c>
      <c r="I2784">
        <v>-9.8844907932444971E-3</v>
      </c>
      <c r="J2784">
        <v>3.463254014645058E-3</v>
      </c>
      <c r="K2784">
        <v>-0.1196452221782394</v>
      </c>
      <c r="L2784">
        <v>0.31012911297722701</v>
      </c>
    </row>
    <row r="2785" spans="1:12">
      <c r="A2785" t="s">
        <v>317</v>
      </c>
      <c r="B2785" t="s">
        <v>483</v>
      </c>
      <c r="C2785">
        <v>48441</v>
      </c>
      <c r="D2785" t="s">
        <v>135</v>
      </c>
      <c r="E2785">
        <v>340</v>
      </c>
      <c r="F2785" t="s">
        <v>75</v>
      </c>
      <c r="G2785" t="s">
        <v>83</v>
      </c>
      <c r="H2785">
        <v>249</v>
      </c>
      <c r="I2785">
        <v>3.001338191334884E-2</v>
      </c>
      <c r="J2785">
        <v>4.3860796671687952E-3</v>
      </c>
      <c r="K2785">
        <v>-0.1191342623638621</v>
      </c>
      <c r="L2785">
        <v>0.44895980509346722</v>
      </c>
    </row>
    <row r="2786" spans="1:12">
      <c r="A2786" t="s">
        <v>317</v>
      </c>
      <c r="B2786" t="s">
        <v>484</v>
      </c>
      <c r="C2786">
        <v>48443</v>
      </c>
      <c r="D2786" t="s">
        <v>135</v>
      </c>
      <c r="E2786">
        <v>340</v>
      </c>
      <c r="F2786" t="s">
        <v>75</v>
      </c>
      <c r="G2786" t="s">
        <v>76</v>
      </c>
      <c r="H2786">
        <v>20</v>
      </c>
      <c r="I2786">
        <v>1.43132266567419</v>
      </c>
      <c r="J2786">
        <v>0.13686405506522109</v>
      </c>
      <c r="K2786">
        <v>-6.0619013430026989E-3</v>
      </c>
      <c r="L2786">
        <v>1.8523702674220339</v>
      </c>
    </row>
    <row r="2787" spans="1:12">
      <c r="A2787" t="s">
        <v>317</v>
      </c>
      <c r="B2787" t="s">
        <v>484</v>
      </c>
      <c r="C2787">
        <v>48443</v>
      </c>
      <c r="D2787" t="s">
        <v>135</v>
      </c>
      <c r="E2787">
        <v>340</v>
      </c>
      <c r="F2787" t="s">
        <v>75</v>
      </c>
      <c r="G2787" t="s">
        <v>77</v>
      </c>
      <c r="H2787">
        <v>20</v>
      </c>
      <c r="I2787">
        <v>1.0041023945654091</v>
      </c>
      <c r="J2787">
        <v>0.10232161286299291</v>
      </c>
      <c r="K2787">
        <v>-0.15104992406239981</v>
      </c>
      <c r="L2787">
        <v>1.370153997953115</v>
      </c>
    </row>
    <row r="2788" spans="1:12">
      <c r="A2788" t="s">
        <v>317</v>
      </c>
      <c r="B2788" t="s">
        <v>484</v>
      </c>
      <c r="C2788">
        <v>48443</v>
      </c>
      <c r="D2788" t="s">
        <v>135</v>
      </c>
      <c r="E2788">
        <v>340</v>
      </c>
      <c r="F2788" t="s">
        <v>75</v>
      </c>
      <c r="G2788" t="s">
        <v>78</v>
      </c>
      <c r="H2788">
        <v>39</v>
      </c>
      <c r="I2788">
        <v>0.263275074836329</v>
      </c>
      <c r="J2788">
        <v>5.3221763703895773E-2</v>
      </c>
      <c r="K2788">
        <v>-0.15327125475478409</v>
      </c>
      <c r="L2788">
        <v>1.295516502481018</v>
      </c>
    </row>
    <row r="2789" spans="1:12">
      <c r="A2789" t="s">
        <v>317</v>
      </c>
      <c r="B2789" t="s">
        <v>484</v>
      </c>
      <c r="C2789">
        <v>48443</v>
      </c>
      <c r="D2789" t="s">
        <v>135</v>
      </c>
      <c r="E2789">
        <v>340</v>
      </c>
      <c r="F2789" t="s">
        <v>75</v>
      </c>
      <c r="G2789" t="s">
        <v>79</v>
      </c>
      <c r="H2789">
        <v>39</v>
      </c>
      <c r="I2789">
        <v>0.24123975361173211</v>
      </c>
      <c r="J2789">
        <v>5.331054751185714E-2</v>
      </c>
      <c r="K2789">
        <v>-8.7889109084368297E-2</v>
      </c>
      <c r="L2789">
        <v>1.400450759600727</v>
      </c>
    </row>
    <row r="2790" spans="1:12">
      <c r="A2790" t="s">
        <v>317</v>
      </c>
      <c r="B2790" t="s">
        <v>484</v>
      </c>
      <c r="C2790">
        <v>48443</v>
      </c>
      <c r="D2790" t="s">
        <v>135</v>
      </c>
      <c r="E2790">
        <v>340</v>
      </c>
      <c r="F2790" t="s">
        <v>75</v>
      </c>
      <c r="G2790" t="s">
        <v>80</v>
      </c>
      <c r="H2790">
        <v>20</v>
      </c>
      <c r="I2790">
        <v>3.3389161155423612E-2</v>
      </c>
      <c r="J2790">
        <v>3.9494243302733937E-3</v>
      </c>
      <c r="K2790">
        <v>-6.0619013430026989E-3</v>
      </c>
      <c r="L2790">
        <v>6.9272490911775675E-2</v>
      </c>
    </row>
    <row r="2791" spans="1:12">
      <c r="A2791" t="s">
        <v>317</v>
      </c>
      <c r="B2791" t="s">
        <v>484</v>
      </c>
      <c r="C2791">
        <v>48443</v>
      </c>
      <c r="D2791" t="s">
        <v>135</v>
      </c>
      <c r="E2791">
        <v>340</v>
      </c>
      <c r="F2791" t="s">
        <v>75</v>
      </c>
      <c r="G2791" t="s">
        <v>81</v>
      </c>
      <c r="H2791">
        <v>20</v>
      </c>
      <c r="I2791">
        <v>-2.581301116844583E-2</v>
      </c>
      <c r="J2791">
        <v>5.0461026006845102E-3</v>
      </c>
      <c r="K2791">
        <v>-5.6711160161049448E-2</v>
      </c>
      <c r="L2791">
        <v>2.804990172812492E-2</v>
      </c>
    </row>
    <row r="2792" spans="1:12">
      <c r="A2792" t="s">
        <v>317</v>
      </c>
      <c r="B2792" t="s">
        <v>484</v>
      </c>
      <c r="C2792">
        <v>48443</v>
      </c>
      <c r="D2792" t="s">
        <v>135</v>
      </c>
      <c r="E2792">
        <v>340</v>
      </c>
      <c r="F2792" t="s">
        <v>75</v>
      </c>
      <c r="G2792" t="s">
        <v>82</v>
      </c>
      <c r="H2792">
        <v>39</v>
      </c>
      <c r="I2792">
        <v>0.1321037753339579</v>
      </c>
      <c r="J2792">
        <v>2.4854593680276271E-2</v>
      </c>
      <c r="K2792">
        <v>-6.4556363199707867E-2</v>
      </c>
      <c r="L2792">
        <v>0.36556871961082332</v>
      </c>
    </row>
    <row r="2793" spans="1:12">
      <c r="A2793" t="s">
        <v>317</v>
      </c>
      <c r="B2793" t="s">
        <v>484</v>
      </c>
      <c r="C2793">
        <v>48443</v>
      </c>
      <c r="D2793" t="s">
        <v>135</v>
      </c>
      <c r="E2793">
        <v>340</v>
      </c>
      <c r="F2793" t="s">
        <v>75</v>
      </c>
      <c r="G2793" t="s">
        <v>83</v>
      </c>
      <c r="H2793">
        <v>39</v>
      </c>
      <c r="I2793">
        <v>0.1092266089969211</v>
      </c>
      <c r="J2793">
        <v>1.6806495595162989E-2</v>
      </c>
      <c r="K2793">
        <v>-8.7889109084368297E-2</v>
      </c>
      <c r="L2793">
        <v>0.27319689238534328</v>
      </c>
    </row>
    <row r="2794" spans="1:12">
      <c r="A2794" t="s">
        <v>317</v>
      </c>
      <c r="B2794" t="s">
        <v>485</v>
      </c>
      <c r="C2794">
        <v>48445</v>
      </c>
      <c r="D2794" t="s">
        <v>135</v>
      </c>
      <c r="E2794">
        <v>340</v>
      </c>
      <c r="F2794" t="s">
        <v>75</v>
      </c>
      <c r="G2794" t="s">
        <v>76</v>
      </c>
      <c r="H2794">
        <v>195</v>
      </c>
      <c r="I2794">
        <v>0.49084779689034203</v>
      </c>
      <c r="J2794">
        <v>2.50299110027156E-2</v>
      </c>
      <c r="K2794">
        <v>-2.1856528089586779E-2</v>
      </c>
      <c r="L2794">
        <v>1.5906471471860431</v>
      </c>
    </row>
    <row r="2795" spans="1:12">
      <c r="A2795" t="s">
        <v>317</v>
      </c>
      <c r="B2795" t="s">
        <v>485</v>
      </c>
      <c r="C2795">
        <v>48445</v>
      </c>
      <c r="D2795" t="s">
        <v>135</v>
      </c>
      <c r="E2795">
        <v>340</v>
      </c>
      <c r="F2795" t="s">
        <v>75</v>
      </c>
      <c r="G2795" t="s">
        <v>77</v>
      </c>
      <c r="H2795">
        <v>195</v>
      </c>
      <c r="I2795">
        <v>0.49621635763886268</v>
      </c>
      <c r="J2795">
        <v>2.244630286849468E-2</v>
      </c>
      <c r="K2795">
        <v>-0.1561195254302736</v>
      </c>
      <c r="L2795">
        <v>1.071330005568202</v>
      </c>
    </row>
    <row r="2796" spans="1:12">
      <c r="A2796" t="s">
        <v>317</v>
      </c>
      <c r="B2796" t="s">
        <v>485</v>
      </c>
      <c r="C2796">
        <v>48445</v>
      </c>
      <c r="D2796" t="s">
        <v>135</v>
      </c>
      <c r="E2796">
        <v>340</v>
      </c>
      <c r="F2796" t="s">
        <v>75</v>
      </c>
      <c r="G2796" t="s">
        <v>78</v>
      </c>
      <c r="H2796">
        <v>190</v>
      </c>
      <c r="I2796">
        <v>0.20444809720603341</v>
      </c>
      <c r="J2796">
        <v>9.8164959887349305E-3</v>
      </c>
      <c r="K2796">
        <v>-5.265264890726383E-2</v>
      </c>
      <c r="L2796">
        <v>0.57556578888251331</v>
      </c>
    </row>
    <row r="2797" spans="1:12">
      <c r="A2797" t="s">
        <v>317</v>
      </c>
      <c r="B2797" t="s">
        <v>485</v>
      </c>
      <c r="C2797">
        <v>48445</v>
      </c>
      <c r="D2797" t="s">
        <v>135</v>
      </c>
      <c r="E2797">
        <v>340</v>
      </c>
      <c r="F2797" t="s">
        <v>75</v>
      </c>
      <c r="G2797" t="s">
        <v>79</v>
      </c>
      <c r="H2797">
        <v>190</v>
      </c>
      <c r="I2797">
        <v>-1.4668836113474819E-2</v>
      </c>
      <c r="J2797">
        <v>5.1070393102945469E-3</v>
      </c>
      <c r="K2797">
        <v>-0.14576258747574039</v>
      </c>
      <c r="L2797">
        <v>0.2620600889507807</v>
      </c>
    </row>
    <row r="2798" spans="1:12">
      <c r="A2798" t="s">
        <v>317</v>
      </c>
      <c r="B2798" t="s">
        <v>485</v>
      </c>
      <c r="C2798">
        <v>48445</v>
      </c>
      <c r="D2798" t="s">
        <v>135</v>
      </c>
      <c r="E2798">
        <v>340</v>
      </c>
      <c r="F2798" t="s">
        <v>75</v>
      </c>
      <c r="G2798" t="s">
        <v>80</v>
      </c>
      <c r="H2798">
        <v>195</v>
      </c>
      <c r="I2798">
        <v>3.3799525156982438E-2</v>
      </c>
      <c r="J2798">
        <v>3.1693977075464949E-3</v>
      </c>
      <c r="K2798">
        <v>-2.8385104216716119E-2</v>
      </c>
      <c r="L2798">
        <v>0.24294706223227219</v>
      </c>
    </row>
    <row r="2799" spans="1:12">
      <c r="A2799" t="s">
        <v>317</v>
      </c>
      <c r="B2799" t="s">
        <v>485</v>
      </c>
      <c r="C2799">
        <v>48445</v>
      </c>
      <c r="D2799" t="s">
        <v>135</v>
      </c>
      <c r="E2799">
        <v>340</v>
      </c>
      <c r="F2799" t="s">
        <v>75</v>
      </c>
      <c r="G2799" t="s">
        <v>81</v>
      </c>
      <c r="H2799">
        <v>195</v>
      </c>
      <c r="I2799">
        <v>1.530581508443315E-2</v>
      </c>
      <c r="J2799">
        <v>3.4815033542680601E-3</v>
      </c>
      <c r="K2799">
        <v>-0.1244750414141577</v>
      </c>
      <c r="L2799">
        <v>0.18827105485888429</v>
      </c>
    </row>
    <row r="2800" spans="1:12">
      <c r="A2800" t="s">
        <v>317</v>
      </c>
      <c r="B2800" t="s">
        <v>485</v>
      </c>
      <c r="C2800">
        <v>48445</v>
      </c>
      <c r="D2800" t="s">
        <v>135</v>
      </c>
      <c r="E2800">
        <v>340</v>
      </c>
      <c r="F2800" t="s">
        <v>75</v>
      </c>
      <c r="G2800" t="s">
        <v>82</v>
      </c>
      <c r="H2800">
        <v>190</v>
      </c>
      <c r="I2800">
        <v>8.9717536832629383E-2</v>
      </c>
      <c r="J2800">
        <v>4.8872708234723207E-3</v>
      </c>
      <c r="K2800">
        <v>-3.5448900501467248E-2</v>
      </c>
      <c r="L2800">
        <v>0.33446091103771508</v>
      </c>
    </row>
    <row r="2801" spans="1:12">
      <c r="A2801" t="s">
        <v>317</v>
      </c>
      <c r="B2801" t="s">
        <v>485</v>
      </c>
      <c r="C2801">
        <v>48445</v>
      </c>
      <c r="D2801" t="s">
        <v>135</v>
      </c>
      <c r="E2801">
        <v>340</v>
      </c>
      <c r="F2801" t="s">
        <v>75</v>
      </c>
      <c r="G2801" t="s">
        <v>83</v>
      </c>
      <c r="H2801">
        <v>190</v>
      </c>
      <c r="I2801">
        <v>5.5071727162525959E-2</v>
      </c>
      <c r="J2801">
        <v>5.0377435611532991E-3</v>
      </c>
      <c r="K2801">
        <v>-0.1144744435641776</v>
      </c>
      <c r="L2801">
        <v>0.2950114031958937</v>
      </c>
    </row>
    <row r="2802" spans="1:12">
      <c r="A2802" t="s">
        <v>317</v>
      </c>
      <c r="B2802" t="s">
        <v>486</v>
      </c>
      <c r="C2802">
        <v>48447</v>
      </c>
      <c r="D2802" t="s">
        <v>135</v>
      </c>
      <c r="E2802">
        <v>340</v>
      </c>
      <c r="F2802" t="s">
        <v>75</v>
      </c>
      <c r="G2802" t="s">
        <v>76</v>
      </c>
      <c r="H2802">
        <v>1435</v>
      </c>
      <c r="I2802">
        <v>0.47515323406453491</v>
      </c>
      <c r="J2802">
        <v>9.4865223996307459E-3</v>
      </c>
      <c r="K2802">
        <v>-0.1902425041602343</v>
      </c>
      <c r="L2802">
        <v>1.8254571900160479</v>
      </c>
    </row>
    <row r="2803" spans="1:12">
      <c r="A2803" t="s">
        <v>317</v>
      </c>
      <c r="B2803" t="s">
        <v>486</v>
      </c>
      <c r="C2803">
        <v>48447</v>
      </c>
      <c r="D2803" t="s">
        <v>135</v>
      </c>
      <c r="E2803">
        <v>340</v>
      </c>
      <c r="F2803" t="s">
        <v>75</v>
      </c>
      <c r="G2803" t="s">
        <v>77</v>
      </c>
      <c r="H2803">
        <v>1435</v>
      </c>
      <c r="I2803">
        <v>0.43637431503937918</v>
      </c>
      <c r="J2803">
        <v>8.7798990194098651E-3</v>
      </c>
      <c r="K2803">
        <v>-0.38717878834324748</v>
      </c>
      <c r="L2803">
        <v>1.363077476333431</v>
      </c>
    </row>
    <row r="2804" spans="1:12">
      <c r="A2804" t="s">
        <v>317</v>
      </c>
      <c r="B2804" t="s">
        <v>486</v>
      </c>
      <c r="C2804">
        <v>48447</v>
      </c>
      <c r="D2804" t="s">
        <v>135</v>
      </c>
      <c r="E2804">
        <v>340</v>
      </c>
      <c r="F2804" t="s">
        <v>75</v>
      </c>
      <c r="G2804" t="s">
        <v>78</v>
      </c>
      <c r="H2804">
        <v>184</v>
      </c>
      <c r="I2804">
        <v>7.9420718087333378E-2</v>
      </c>
      <c r="J2804">
        <v>1.7191234417310169E-2</v>
      </c>
      <c r="K2804">
        <v>-0.1360728987758289</v>
      </c>
      <c r="L2804">
        <v>0.99229792456858001</v>
      </c>
    </row>
    <row r="2805" spans="1:12">
      <c r="A2805" t="s">
        <v>317</v>
      </c>
      <c r="B2805" t="s">
        <v>486</v>
      </c>
      <c r="C2805">
        <v>48447</v>
      </c>
      <c r="D2805" t="s">
        <v>135</v>
      </c>
      <c r="E2805">
        <v>340</v>
      </c>
      <c r="F2805" t="s">
        <v>75</v>
      </c>
      <c r="G2805" t="s">
        <v>79</v>
      </c>
      <c r="H2805">
        <v>184</v>
      </c>
      <c r="I2805">
        <v>8.7045523483136863E-2</v>
      </c>
      <c r="J2805">
        <v>1.170784097608512E-2</v>
      </c>
      <c r="K2805">
        <v>-5.130238325380343E-2</v>
      </c>
      <c r="L2805">
        <v>0.71989620412823307</v>
      </c>
    </row>
    <row r="2806" spans="1:12">
      <c r="A2806" t="s">
        <v>317</v>
      </c>
      <c r="B2806" t="s">
        <v>486</v>
      </c>
      <c r="C2806">
        <v>48447</v>
      </c>
      <c r="D2806" t="s">
        <v>135</v>
      </c>
      <c r="E2806">
        <v>340</v>
      </c>
      <c r="F2806" t="s">
        <v>75</v>
      </c>
      <c r="G2806" t="s">
        <v>80</v>
      </c>
      <c r="H2806">
        <v>1435</v>
      </c>
      <c r="I2806">
        <v>0.108802020101159</v>
      </c>
      <c r="J2806">
        <v>3.4406358838950019E-3</v>
      </c>
      <c r="K2806">
        <v>-0.19054771270986559</v>
      </c>
      <c r="L2806">
        <v>0.71108499169660166</v>
      </c>
    </row>
    <row r="2807" spans="1:12">
      <c r="A2807" t="s">
        <v>317</v>
      </c>
      <c r="B2807" t="s">
        <v>486</v>
      </c>
      <c r="C2807">
        <v>48447</v>
      </c>
      <c r="D2807" t="s">
        <v>135</v>
      </c>
      <c r="E2807">
        <v>340</v>
      </c>
      <c r="F2807" t="s">
        <v>75</v>
      </c>
      <c r="G2807" t="s">
        <v>81</v>
      </c>
      <c r="H2807">
        <v>1435</v>
      </c>
      <c r="I2807">
        <v>9.7871065420842562E-2</v>
      </c>
      <c r="J2807">
        <v>3.3834058844481661E-3</v>
      </c>
      <c r="K2807">
        <v>-0.20388551559696089</v>
      </c>
      <c r="L2807">
        <v>0.62795727324088857</v>
      </c>
    </row>
    <row r="2808" spans="1:12">
      <c r="A2808" t="s">
        <v>317</v>
      </c>
      <c r="B2808" t="s">
        <v>486</v>
      </c>
      <c r="C2808">
        <v>48447</v>
      </c>
      <c r="D2808" t="s">
        <v>135</v>
      </c>
      <c r="E2808">
        <v>340</v>
      </c>
      <c r="F2808" t="s">
        <v>75</v>
      </c>
      <c r="G2808" t="s">
        <v>82</v>
      </c>
      <c r="H2808">
        <v>184</v>
      </c>
      <c r="I2808">
        <v>4.4181048130009851E-2</v>
      </c>
      <c r="J2808">
        <v>8.7325001593582322E-3</v>
      </c>
      <c r="K2808">
        <v>-5.5140337024627423E-2</v>
      </c>
      <c r="L2808">
        <v>0.78761132010740531</v>
      </c>
    </row>
    <row r="2809" spans="1:12">
      <c r="A2809" t="s">
        <v>317</v>
      </c>
      <c r="B2809" t="s">
        <v>486</v>
      </c>
      <c r="C2809">
        <v>48447</v>
      </c>
      <c r="D2809" t="s">
        <v>135</v>
      </c>
      <c r="E2809">
        <v>340</v>
      </c>
      <c r="F2809" t="s">
        <v>75</v>
      </c>
      <c r="G2809" t="s">
        <v>83</v>
      </c>
      <c r="H2809">
        <v>184</v>
      </c>
      <c r="I2809">
        <v>6.9183022148688281E-2</v>
      </c>
      <c r="J2809">
        <v>1.0556599373353801E-2</v>
      </c>
      <c r="K2809">
        <v>-4.8299567193569252E-2</v>
      </c>
      <c r="L2809">
        <v>0.82599200084515145</v>
      </c>
    </row>
    <row r="2810" spans="1:12">
      <c r="A2810" t="s">
        <v>317</v>
      </c>
      <c r="B2810" t="s">
        <v>487</v>
      </c>
      <c r="C2810">
        <v>48449</v>
      </c>
      <c r="D2810" t="s">
        <v>135</v>
      </c>
      <c r="E2810">
        <v>340</v>
      </c>
      <c r="F2810" t="s">
        <v>75</v>
      </c>
      <c r="G2810" t="s">
        <v>76</v>
      </c>
      <c r="H2810">
        <v>21</v>
      </c>
      <c r="I2810">
        <v>0.94802300431180508</v>
      </c>
      <c r="J2810">
        <v>0.15836772729439491</v>
      </c>
      <c r="K2810">
        <v>-3.1845050118976051E-2</v>
      </c>
      <c r="L2810">
        <v>2.2924388333402139</v>
      </c>
    </row>
    <row r="2811" spans="1:12">
      <c r="A2811" t="s">
        <v>317</v>
      </c>
      <c r="B2811" t="s">
        <v>487</v>
      </c>
      <c r="C2811">
        <v>48449</v>
      </c>
      <c r="D2811" t="s">
        <v>135</v>
      </c>
      <c r="E2811">
        <v>340</v>
      </c>
      <c r="F2811" t="s">
        <v>75</v>
      </c>
      <c r="G2811" t="s">
        <v>77</v>
      </c>
      <c r="H2811">
        <v>21</v>
      </c>
      <c r="I2811">
        <v>0.8359769053009638</v>
      </c>
      <c r="J2811">
        <v>0.14667710078413379</v>
      </c>
      <c r="K2811">
        <v>-5.5322941445729967E-2</v>
      </c>
      <c r="L2811">
        <v>1.9120315065875191</v>
      </c>
    </row>
    <row r="2812" spans="1:12">
      <c r="A2812" t="s">
        <v>317</v>
      </c>
      <c r="B2812" t="s">
        <v>487</v>
      </c>
      <c r="C2812">
        <v>48449</v>
      </c>
      <c r="D2812" t="s">
        <v>135</v>
      </c>
      <c r="E2812">
        <v>340</v>
      </c>
      <c r="F2812" t="s">
        <v>75</v>
      </c>
      <c r="G2812" t="s">
        <v>78</v>
      </c>
      <c r="H2812">
        <v>477</v>
      </c>
      <c r="I2812">
        <v>0.47002404957641081</v>
      </c>
      <c r="J2812">
        <v>2.201952487031595E-2</v>
      </c>
      <c r="K2812">
        <v>-0.17807197018957649</v>
      </c>
      <c r="L2812">
        <v>1.7180589789559519</v>
      </c>
    </row>
    <row r="2813" spans="1:12">
      <c r="A2813" t="s">
        <v>317</v>
      </c>
      <c r="B2813" t="s">
        <v>487</v>
      </c>
      <c r="C2813">
        <v>48449</v>
      </c>
      <c r="D2813" t="s">
        <v>135</v>
      </c>
      <c r="E2813">
        <v>340</v>
      </c>
      <c r="F2813" t="s">
        <v>75</v>
      </c>
      <c r="G2813" t="s">
        <v>79</v>
      </c>
      <c r="H2813">
        <v>477</v>
      </c>
      <c r="I2813">
        <v>0.52849029500186406</v>
      </c>
      <c r="J2813">
        <v>2.1842442519557768E-2</v>
      </c>
      <c r="K2813">
        <v>-2.4732166588428809E-2</v>
      </c>
      <c r="L2813">
        <v>1.940954066439077</v>
      </c>
    </row>
    <row r="2814" spans="1:12">
      <c r="A2814" t="s">
        <v>317</v>
      </c>
      <c r="B2814" t="s">
        <v>487</v>
      </c>
      <c r="C2814">
        <v>48449</v>
      </c>
      <c r="D2814" t="s">
        <v>135</v>
      </c>
      <c r="E2814">
        <v>340</v>
      </c>
      <c r="F2814" t="s">
        <v>75</v>
      </c>
      <c r="G2814" t="s">
        <v>80</v>
      </c>
      <c r="H2814">
        <v>21</v>
      </c>
      <c r="I2814">
        <v>0.53443214061031252</v>
      </c>
      <c r="J2814">
        <v>0.1012406481964041</v>
      </c>
      <c r="K2814">
        <v>-4.057804519820838E-2</v>
      </c>
      <c r="L2814">
        <v>1.309636917346475</v>
      </c>
    </row>
    <row r="2815" spans="1:12">
      <c r="A2815" t="s">
        <v>317</v>
      </c>
      <c r="B2815" t="s">
        <v>487</v>
      </c>
      <c r="C2815">
        <v>48449</v>
      </c>
      <c r="D2815" t="s">
        <v>135</v>
      </c>
      <c r="E2815">
        <v>340</v>
      </c>
      <c r="F2815" t="s">
        <v>75</v>
      </c>
      <c r="G2815" t="s">
        <v>81</v>
      </c>
      <c r="H2815">
        <v>21</v>
      </c>
      <c r="I2815">
        <v>0.41793780794298968</v>
      </c>
      <c r="J2815">
        <v>7.7339006773496019E-2</v>
      </c>
      <c r="K2815">
        <v>-2.9626460758395881E-2</v>
      </c>
      <c r="L2815">
        <v>1.0625612956853321</v>
      </c>
    </row>
    <row r="2816" spans="1:12">
      <c r="A2816" t="s">
        <v>317</v>
      </c>
      <c r="B2816" t="s">
        <v>487</v>
      </c>
      <c r="C2816">
        <v>48449</v>
      </c>
      <c r="D2816" t="s">
        <v>135</v>
      </c>
      <c r="E2816">
        <v>340</v>
      </c>
      <c r="F2816" t="s">
        <v>75</v>
      </c>
      <c r="G2816" t="s">
        <v>82</v>
      </c>
      <c r="H2816">
        <v>477</v>
      </c>
      <c r="I2816">
        <v>0.17789285088256609</v>
      </c>
      <c r="J2816">
        <v>9.7041293425012155E-3</v>
      </c>
      <c r="K2816">
        <v>-7.7809692889770618E-2</v>
      </c>
      <c r="L2816">
        <v>1.004367731260523</v>
      </c>
    </row>
    <row r="2817" spans="1:12">
      <c r="A2817" t="s">
        <v>317</v>
      </c>
      <c r="B2817" t="s">
        <v>487</v>
      </c>
      <c r="C2817">
        <v>48449</v>
      </c>
      <c r="D2817" t="s">
        <v>135</v>
      </c>
      <c r="E2817">
        <v>340</v>
      </c>
      <c r="F2817" t="s">
        <v>75</v>
      </c>
      <c r="G2817" t="s">
        <v>83</v>
      </c>
      <c r="H2817">
        <v>477</v>
      </c>
      <c r="I2817">
        <v>0.31392068403380852</v>
      </c>
      <c r="J2817">
        <v>1.324136140021207E-2</v>
      </c>
      <c r="K2817">
        <v>-2.252864148413488E-2</v>
      </c>
      <c r="L2817">
        <v>1.2824358133224341</v>
      </c>
    </row>
    <row r="2818" spans="1:12">
      <c r="A2818" t="s">
        <v>317</v>
      </c>
      <c r="B2818" t="s">
        <v>488</v>
      </c>
      <c r="C2818">
        <v>48451</v>
      </c>
      <c r="D2818" t="s">
        <v>135</v>
      </c>
      <c r="E2818">
        <v>340</v>
      </c>
      <c r="F2818" t="s">
        <v>75</v>
      </c>
      <c r="G2818" t="s">
        <v>76</v>
      </c>
      <c r="H2818">
        <v>20</v>
      </c>
      <c r="I2818">
        <v>1.43132266567419</v>
      </c>
      <c r="J2818">
        <v>0.13686405506522109</v>
      </c>
      <c r="K2818">
        <v>-6.0619013430026989E-3</v>
      </c>
      <c r="L2818">
        <v>1.8523702674220339</v>
      </c>
    </row>
    <row r="2819" spans="1:12">
      <c r="A2819" t="s">
        <v>317</v>
      </c>
      <c r="B2819" t="s">
        <v>488</v>
      </c>
      <c r="C2819">
        <v>48451</v>
      </c>
      <c r="D2819" t="s">
        <v>135</v>
      </c>
      <c r="E2819">
        <v>340</v>
      </c>
      <c r="F2819" t="s">
        <v>75</v>
      </c>
      <c r="G2819" t="s">
        <v>77</v>
      </c>
      <c r="H2819">
        <v>20</v>
      </c>
      <c r="I2819">
        <v>1.0041023945654091</v>
      </c>
      <c r="J2819">
        <v>0.10232161286299291</v>
      </c>
      <c r="K2819">
        <v>-0.15104992406239981</v>
      </c>
      <c r="L2819">
        <v>1.370153997953115</v>
      </c>
    </row>
    <row r="2820" spans="1:12">
      <c r="A2820" t="s">
        <v>317</v>
      </c>
      <c r="B2820" t="s">
        <v>488</v>
      </c>
      <c r="C2820">
        <v>48451</v>
      </c>
      <c r="D2820" t="s">
        <v>135</v>
      </c>
      <c r="E2820">
        <v>340</v>
      </c>
      <c r="F2820" t="s">
        <v>75</v>
      </c>
      <c r="G2820" t="s">
        <v>78</v>
      </c>
      <c r="H2820">
        <v>39</v>
      </c>
      <c r="I2820">
        <v>0.263275074836329</v>
      </c>
      <c r="J2820">
        <v>5.3221763703895773E-2</v>
      </c>
      <c r="K2820">
        <v>-0.15327125475478409</v>
      </c>
      <c r="L2820">
        <v>1.295516502481018</v>
      </c>
    </row>
    <row r="2821" spans="1:12">
      <c r="A2821" t="s">
        <v>317</v>
      </c>
      <c r="B2821" t="s">
        <v>488</v>
      </c>
      <c r="C2821">
        <v>48451</v>
      </c>
      <c r="D2821" t="s">
        <v>135</v>
      </c>
      <c r="E2821">
        <v>340</v>
      </c>
      <c r="F2821" t="s">
        <v>75</v>
      </c>
      <c r="G2821" t="s">
        <v>79</v>
      </c>
      <c r="H2821">
        <v>39</v>
      </c>
      <c r="I2821">
        <v>0.24123975361173211</v>
      </c>
      <c r="J2821">
        <v>5.331054751185714E-2</v>
      </c>
      <c r="K2821">
        <v>-8.7889109084368297E-2</v>
      </c>
      <c r="L2821">
        <v>1.400450759600727</v>
      </c>
    </row>
    <row r="2822" spans="1:12">
      <c r="A2822" t="s">
        <v>317</v>
      </c>
      <c r="B2822" t="s">
        <v>488</v>
      </c>
      <c r="C2822">
        <v>48451</v>
      </c>
      <c r="D2822" t="s">
        <v>135</v>
      </c>
      <c r="E2822">
        <v>340</v>
      </c>
      <c r="F2822" t="s">
        <v>75</v>
      </c>
      <c r="G2822" t="s">
        <v>80</v>
      </c>
      <c r="H2822">
        <v>20</v>
      </c>
      <c r="I2822">
        <v>3.3389161155423612E-2</v>
      </c>
      <c r="J2822">
        <v>3.9494243302733937E-3</v>
      </c>
      <c r="K2822">
        <v>-6.0619013430026989E-3</v>
      </c>
      <c r="L2822">
        <v>6.9272490911775675E-2</v>
      </c>
    </row>
    <row r="2823" spans="1:12">
      <c r="A2823" t="s">
        <v>317</v>
      </c>
      <c r="B2823" t="s">
        <v>488</v>
      </c>
      <c r="C2823">
        <v>48451</v>
      </c>
      <c r="D2823" t="s">
        <v>135</v>
      </c>
      <c r="E2823">
        <v>340</v>
      </c>
      <c r="F2823" t="s">
        <v>75</v>
      </c>
      <c r="G2823" t="s">
        <v>81</v>
      </c>
      <c r="H2823">
        <v>20</v>
      </c>
      <c r="I2823">
        <v>-2.581301116844583E-2</v>
      </c>
      <c r="J2823">
        <v>5.0461026006845102E-3</v>
      </c>
      <c r="K2823">
        <v>-5.6711160161049448E-2</v>
      </c>
      <c r="L2823">
        <v>2.804990172812492E-2</v>
      </c>
    </row>
    <row r="2824" spans="1:12">
      <c r="A2824" t="s">
        <v>317</v>
      </c>
      <c r="B2824" t="s">
        <v>488</v>
      </c>
      <c r="C2824">
        <v>48451</v>
      </c>
      <c r="D2824" t="s">
        <v>135</v>
      </c>
      <c r="E2824">
        <v>340</v>
      </c>
      <c r="F2824" t="s">
        <v>75</v>
      </c>
      <c r="G2824" t="s">
        <v>82</v>
      </c>
      <c r="H2824">
        <v>39</v>
      </c>
      <c r="I2824">
        <v>0.1321037753339579</v>
      </c>
      <c r="J2824">
        <v>2.4854593680276271E-2</v>
      </c>
      <c r="K2824">
        <v>-6.4556363199707867E-2</v>
      </c>
      <c r="L2824">
        <v>0.36556871961082332</v>
      </c>
    </row>
    <row r="2825" spans="1:12">
      <c r="A2825" t="s">
        <v>317</v>
      </c>
      <c r="B2825" t="s">
        <v>488</v>
      </c>
      <c r="C2825">
        <v>48451</v>
      </c>
      <c r="D2825" t="s">
        <v>135</v>
      </c>
      <c r="E2825">
        <v>340</v>
      </c>
      <c r="F2825" t="s">
        <v>75</v>
      </c>
      <c r="G2825" t="s">
        <v>83</v>
      </c>
      <c r="H2825">
        <v>39</v>
      </c>
      <c r="I2825">
        <v>0.1092266089969211</v>
      </c>
      <c r="J2825">
        <v>1.6806495595162989E-2</v>
      </c>
      <c r="K2825">
        <v>-8.7889109084368297E-2</v>
      </c>
      <c r="L2825">
        <v>0.27319689238534328</v>
      </c>
    </row>
    <row r="2826" spans="1:12">
      <c r="A2826" t="s">
        <v>317</v>
      </c>
      <c r="B2826" t="s">
        <v>489</v>
      </c>
      <c r="C2826">
        <v>48453</v>
      </c>
      <c r="D2826" t="s">
        <v>135</v>
      </c>
      <c r="E2826">
        <v>340</v>
      </c>
      <c r="F2826" t="s">
        <v>75</v>
      </c>
      <c r="G2826" t="s">
        <v>76</v>
      </c>
      <c r="H2826">
        <v>249</v>
      </c>
      <c r="I2826">
        <v>1.27881908605408</v>
      </c>
      <c r="J2826">
        <v>3.2553311382010001E-2</v>
      </c>
      <c r="K2826">
        <v>-8.7481138747138535E-3</v>
      </c>
      <c r="L2826">
        <v>2.7032730267981671</v>
      </c>
    </row>
    <row r="2827" spans="1:12">
      <c r="A2827" t="s">
        <v>317</v>
      </c>
      <c r="B2827" t="s">
        <v>489</v>
      </c>
      <c r="C2827">
        <v>48453</v>
      </c>
      <c r="D2827" t="s">
        <v>135</v>
      </c>
      <c r="E2827">
        <v>340</v>
      </c>
      <c r="F2827" t="s">
        <v>75</v>
      </c>
      <c r="G2827" t="s">
        <v>77</v>
      </c>
      <c r="H2827">
        <v>249</v>
      </c>
      <c r="I2827">
        <v>1.169898476163429</v>
      </c>
      <c r="J2827">
        <v>3.053078061451265E-2</v>
      </c>
      <c r="K2827">
        <v>-0.15104992406239981</v>
      </c>
      <c r="L2827">
        <v>2.3249132787640092</v>
      </c>
    </row>
    <row r="2828" spans="1:12">
      <c r="A2828" t="s">
        <v>317</v>
      </c>
      <c r="B2828" t="s">
        <v>489</v>
      </c>
      <c r="C2828">
        <v>48453</v>
      </c>
      <c r="D2828" t="s">
        <v>135</v>
      </c>
      <c r="E2828">
        <v>340</v>
      </c>
      <c r="F2828" t="s">
        <v>75</v>
      </c>
      <c r="G2828" t="s">
        <v>78</v>
      </c>
      <c r="H2828">
        <v>334</v>
      </c>
      <c r="I2828">
        <v>0.66785679232017625</v>
      </c>
      <c r="J2828">
        <v>2.053531383695013E-2</v>
      </c>
      <c r="K2828">
        <v>-0.15327125475478409</v>
      </c>
      <c r="L2828">
        <v>1.455419850139384</v>
      </c>
    </row>
    <row r="2829" spans="1:12">
      <c r="A2829" t="s">
        <v>317</v>
      </c>
      <c r="B2829" t="s">
        <v>489</v>
      </c>
      <c r="C2829">
        <v>48453</v>
      </c>
      <c r="D2829" t="s">
        <v>135</v>
      </c>
      <c r="E2829">
        <v>340</v>
      </c>
      <c r="F2829" t="s">
        <v>75</v>
      </c>
      <c r="G2829" t="s">
        <v>79</v>
      </c>
      <c r="H2829">
        <v>334</v>
      </c>
      <c r="I2829">
        <v>0.46887522773334728</v>
      </c>
      <c r="J2829">
        <v>1.592137758614149E-2</v>
      </c>
      <c r="K2829">
        <v>-8.7889109084368297E-2</v>
      </c>
      <c r="L2829">
        <v>1.5120864356328581</v>
      </c>
    </row>
    <row r="2830" spans="1:12">
      <c r="A2830" t="s">
        <v>317</v>
      </c>
      <c r="B2830" t="s">
        <v>489</v>
      </c>
      <c r="C2830">
        <v>48453</v>
      </c>
      <c r="D2830" t="s">
        <v>135</v>
      </c>
      <c r="E2830">
        <v>340</v>
      </c>
      <c r="F2830" t="s">
        <v>75</v>
      </c>
      <c r="G2830" t="s">
        <v>80</v>
      </c>
      <c r="H2830">
        <v>249</v>
      </c>
      <c r="I2830">
        <v>0.26349523711259548</v>
      </c>
      <c r="J2830">
        <v>1.0320498946984131E-2</v>
      </c>
      <c r="K2830">
        <v>-8.7481138747138535E-3</v>
      </c>
      <c r="L2830">
        <v>0.78599237608333916</v>
      </c>
    </row>
    <row r="2831" spans="1:12">
      <c r="A2831" t="s">
        <v>317</v>
      </c>
      <c r="B2831" t="s">
        <v>489</v>
      </c>
      <c r="C2831">
        <v>48453</v>
      </c>
      <c r="D2831" t="s">
        <v>135</v>
      </c>
      <c r="E2831">
        <v>340</v>
      </c>
      <c r="F2831" t="s">
        <v>75</v>
      </c>
      <c r="G2831" t="s">
        <v>81</v>
      </c>
      <c r="H2831">
        <v>249</v>
      </c>
      <c r="I2831">
        <v>0.21365359452212121</v>
      </c>
      <c r="J2831">
        <v>8.4735077284033167E-3</v>
      </c>
      <c r="K2831">
        <v>-5.9019618741999222E-2</v>
      </c>
      <c r="L2831">
        <v>0.62933129676180433</v>
      </c>
    </row>
    <row r="2832" spans="1:12">
      <c r="A2832" t="s">
        <v>317</v>
      </c>
      <c r="B2832" t="s">
        <v>489</v>
      </c>
      <c r="C2832">
        <v>48453</v>
      </c>
      <c r="D2832" t="s">
        <v>135</v>
      </c>
      <c r="E2832">
        <v>340</v>
      </c>
      <c r="F2832" t="s">
        <v>75</v>
      </c>
      <c r="G2832" t="s">
        <v>82</v>
      </c>
      <c r="H2832">
        <v>334</v>
      </c>
      <c r="I2832">
        <v>0.25993389541477863</v>
      </c>
      <c r="J2832">
        <v>9.7576215893254332E-3</v>
      </c>
      <c r="K2832">
        <v>-6.4556363199707867E-2</v>
      </c>
      <c r="L2832">
        <v>1.0646078605459699</v>
      </c>
    </row>
    <row r="2833" spans="1:12">
      <c r="A2833" t="s">
        <v>317</v>
      </c>
      <c r="B2833" t="s">
        <v>489</v>
      </c>
      <c r="C2833">
        <v>48453</v>
      </c>
      <c r="D2833" t="s">
        <v>135</v>
      </c>
      <c r="E2833">
        <v>340</v>
      </c>
      <c r="F2833" t="s">
        <v>75</v>
      </c>
      <c r="G2833" t="s">
        <v>83</v>
      </c>
      <c r="H2833">
        <v>334</v>
      </c>
      <c r="I2833">
        <v>0.34252192720732172</v>
      </c>
      <c r="J2833">
        <v>1.2296224754550431E-2</v>
      </c>
      <c r="K2833">
        <v>-8.7889109084368297E-2</v>
      </c>
      <c r="L2833">
        <v>0.98309426460041371</v>
      </c>
    </row>
    <row r="2834" spans="1:12">
      <c r="A2834" t="s">
        <v>317</v>
      </c>
      <c r="B2834" t="s">
        <v>490</v>
      </c>
      <c r="C2834">
        <v>48455</v>
      </c>
      <c r="D2834" t="s">
        <v>135</v>
      </c>
      <c r="E2834">
        <v>340</v>
      </c>
      <c r="F2834" t="s">
        <v>75</v>
      </c>
      <c r="G2834" t="s">
        <v>76</v>
      </c>
      <c r="H2834">
        <v>385</v>
      </c>
      <c r="I2834">
        <v>0.91001391946697396</v>
      </c>
      <c r="J2834">
        <v>2.6472917666060799E-2</v>
      </c>
      <c r="K2834">
        <v>-3.0638636008281771E-2</v>
      </c>
      <c r="L2834">
        <v>2.087745747220874</v>
      </c>
    </row>
    <row r="2835" spans="1:12">
      <c r="A2835" t="s">
        <v>317</v>
      </c>
      <c r="B2835" t="s">
        <v>490</v>
      </c>
      <c r="C2835">
        <v>48455</v>
      </c>
      <c r="D2835" t="s">
        <v>135</v>
      </c>
      <c r="E2835">
        <v>340</v>
      </c>
      <c r="F2835" t="s">
        <v>75</v>
      </c>
      <c r="G2835" t="s">
        <v>77</v>
      </c>
      <c r="H2835">
        <v>385</v>
      </c>
      <c r="I2835">
        <v>0.94631599599383132</v>
      </c>
      <c r="J2835">
        <v>1.524687456088834E-2</v>
      </c>
      <c r="K2835">
        <v>2.8825912307132839E-3</v>
      </c>
      <c r="L2835">
        <v>1.698715518721547</v>
      </c>
    </row>
    <row r="2836" spans="1:12">
      <c r="A2836" t="s">
        <v>317</v>
      </c>
      <c r="B2836" t="s">
        <v>490</v>
      </c>
      <c r="C2836">
        <v>48455</v>
      </c>
      <c r="D2836" t="s">
        <v>135</v>
      </c>
      <c r="E2836">
        <v>340</v>
      </c>
      <c r="F2836" t="s">
        <v>75</v>
      </c>
      <c r="G2836" t="s">
        <v>78</v>
      </c>
      <c r="H2836">
        <v>613</v>
      </c>
      <c r="I2836">
        <v>0.72984543187217421</v>
      </c>
      <c r="J2836">
        <v>1.336315119516474E-2</v>
      </c>
      <c r="K2836">
        <v>-0.11514536438751399</v>
      </c>
      <c r="L2836">
        <v>1.977532716254599</v>
      </c>
    </row>
    <row r="2837" spans="1:12">
      <c r="A2837" t="s">
        <v>317</v>
      </c>
      <c r="B2837" t="s">
        <v>490</v>
      </c>
      <c r="C2837">
        <v>48455</v>
      </c>
      <c r="D2837" t="s">
        <v>135</v>
      </c>
      <c r="E2837">
        <v>340</v>
      </c>
      <c r="F2837" t="s">
        <v>75</v>
      </c>
      <c r="G2837" t="s">
        <v>79</v>
      </c>
      <c r="H2837">
        <v>615</v>
      </c>
      <c r="I2837">
        <v>0.75965927340890593</v>
      </c>
      <c r="J2837">
        <v>1.9503353812222339E-2</v>
      </c>
      <c r="K2837">
        <v>-4.2538851409136609E-2</v>
      </c>
      <c r="L2837">
        <v>2.6598036713554079</v>
      </c>
    </row>
    <row r="2838" spans="1:12">
      <c r="A2838" t="s">
        <v>317</v>
      </c>
      <c r="B2838" t="s">
        <v>490</v>
      </c>
      <c r="C2838">
        <v>48455</v>
      </c>
      <c r="D2838" t="s">
        <v>135</v>
      </c>
      <c r="E2838">
        <v>340</v>
      </c>
      <c r="F2838" t="s">
        <v>75</v>
      </c>
      <c r="G2838" t="s">
        <v>80</v>
      </c>
      <c r="H2838">
        <v>385</v>
      </c>
      <c r="I2838">
        <v>0.4133720514728913</v>
      </c>
      <c r="J2838">
        <v>1.7253106778067299E-2</v>
      </c>
      <c r="K2838">
        <v>-4.2665271630145447E-2</v>
      </c>
      <c r="L2838">
        <v>1.39429762092215</v>
      </c>
    </row>
    <row r="2839" spans="1:12">
      <c r="A2839" t="s">
        <v>317</v>
      </c>
      <c r="B2839" t="s">
        <v>490</v>
      </c>
      <c r="C2839">
        <v>48455</v>
      </c>
      <c r="D2839" t="s">
        <v>135</v>
      </c>
      <c r="E2839">
        <v>340</v>
      </c>
      <c r="F2839" t="s">
        <v>75</v>
      </c>
      <c r="G2839" t="s">
        <v>81</v>
      </c>
      <c r="H2839">
        <v>385</v>
      </c>
      <c r="I2839">
        <v>0.37238257247131801</v>
      </c>
      <c r="J2839">
        <v>1.0835304703549519E-2</v>
      </c>
      <c r="K2839">
        <v>2.8825912307132839E-3</v>
      </c>
      <c r="L2839">
        <v>1.0199343617707239</v>
      </c>
    </row>
    <row r="2840" spans="1:12">
      <c r="A2840" t="s">
        <v>317</v>
      </c>
      <c r="B2840" t="s">
        <v>490</v>
      </c>
      <c r="C2840">
        <v>48455</v>
      </c>
      <c r="D2840" t="s">
        <v>135</v>
      </c>
      <c r="E2840">
        <v>340</v>
      </c>
      <c r="F2840" t="s">
        <v>75</v>
      </c>
      <c r="G2840" t="s">
        <v>82</v>
      </c>
      <c r="H2840">
        <v>613</v>
      </c>
      <c r="I2840">
        <v>0.36078593286063387</v>
      </c>
      <c r="J2840">
        <v>9.3951014914537122E-3</v>
      </c>
      <c r="K2840">
        <v>-5.5210562053024902E-2</v>
      </c>
      <c r="L2840">
        <v>1.4819196336965761</v>
      </c>
    </row>
    <row r="2841" spans="1:12">
      <c r="A2841" t="s">
        <v>317</v>
      </c>
      <c r="B2841" t="s">
        <v>490</v>
      </c>
      <c r="C2841">
        <v>48455</v>
      </c>
      <c r="D2841" t="s">
        <v>135</v>
      </c>
      <c r="E2841">
        <v>340</v>
      </c>
      <c r="F2841" t="s">
        <v>75</v>
      </c>
      <c r="G2841" t="s">
        <v>83</v>
      </c>
      <c r="H2841">
        <v>615</v>
      </c>
      <c r="I2841">
        <v>0.41519273917216548</v>
      </c>
      <c r="J2841">
        <v>1.230087848609515E-2</v>
      </c>
      <c r="K2841">
        <v>-4.2538851409136609E-2</v>
      </c>
      <c r="L2841">
        <v>1.925232112039841</v>
      </c>
    </row>
    <row r="2842" spans="1:12">
      <c r="A2842" t="s">
        <v>317</v>
      </c>
      <c r="B2842" t="s">
        <v>491</v>
      </c>
      <c r="C2842">
        <v>48457</v>
      </c>
      <c r="D2842" t="s">
        <v>135</v>
      </c>
      <c r="E2842">
        <v>340</v>
      </c>
      <c r="F2842" t="s">
        <v>75</v>
      </c>
      <c r="G2842" t="s">
        <v>76</v>
      </c>
      <c r="H2842">
        <v>385</v>
      </c>
      <c r="I2842">
        <v>0.91001391946697396</v>
      </c>
      <c r="J2842">
        <v>2.6472917666060799E-2</v>
      </c>
      <c r="K2842">
        <v>-3.0638636008281771E-2</v>
      </c>
      <c r="L2842">
        <v>2.087745747220874</v>
      </c>
    </row>
    <row r="2843" spans="1:12">
      <c r="A2843" t="s">
        <v>317</v>
      </c>
      <c r="B2843" t="s">
        <v>491</v>
      </c>
      <c r="C2843">
        <v>48457</v>
      </c>
      <c r="D2843" t="s">
        <v>135</v>
      </c>
      <c r="E2843">
        <v>340</v>
      </c>
      <c r="F2843" t="s">
        <v>75</v>
      </c>
      <c r="G2843" t="s">
        <v>77</v>
      </c>
      <c r="H2843">
        <v>385</v>
      </c>
      <c r="I2843">
        <v>0.94631599599383132</v>
      </c>
      <c r="J2843">
        <v>1.524687456088834E-2</v>
      </c>
      <c r="K2843">
        <v>2.8825912307132839E-3</v>
      </c>
      <c r="L2843">
        <v>1.698715518721547</v>
      </c>
    </row>
    <row r="2844" spans="1:12">
      <c r="A2844" t="s">
        <v>317</v>
      </c>
      <c r="B2844" t="s">
        <v>491</v>
      </c>
      <c r="C2844">
        <v>48457</v>
      </c>
      <c r="D2844" t="s">
        <v>135</v>
      </c>
      <c r="E2844">
        <v>340</v>
      </c>
      <c r="F2844" t="s">
        <v>75</v>
      </c>
      <c r="G2844" t="s">
        <v>78</v>
      </c>
      <c r="H2844">
        <v>613</v>
      </c>
      <c r="I2844">
        <v>0.72984543187217421</v>
      </c>
      <c r="J2844">
        <v>1.336315119516474E-2</v>
      </c>
      <c r="K2844">
        <v>-0.11514536438751399</v>
      </c>
      <c r="L2844">
        <v>1.977532716254599</v>
      </c>
    </row>
    <row r="2845" spans="1:12">
      <c r="A2845" t="s">
        <v>317</v>
      </c>
      <c r="B2845" t="s">
        <v>491</v>
      </c>
      <c r="C2845">
        <v>48457</v>
      </c>
      <c r="D2845" t="s">
        <v>135</v>
      </c>
      <c r="E2845">
        <v>340</v>
      </c>
      <c r="F2845" t="s">
        <v>75</v>
      </c>
      <c r="G2845" t="s">
        <v>79</v>
      </c>
      <c r="H2845">
        <v>615</v>
      </c>
      <c r="I2845">
        <v>0.75965927340890593</v>
      </c>
      <c r="J2845">
        <v>1.9503353812222339E-2</v>
      </c>
      <c r="K2845">
        <v>-4.2538851409136609E-2</v>
      </c>
      <c r="L2845">
        <v>2.6598036713554079</v>
      </c>
    </row>
    <row r="2846" spans="1:12">
      <c r="A2846" t="s">
        <v>317</v>
      </c>
      <c r="B2846" t="s">
        <v>491</v>
      </c>
      <c r="C2846">
        <v>48457</v>
      </c>
      <c r="D2846" t="s">
        <v>135</v>
      </c>
      <c r="E2846">
        <v>340</v>
      </c>
      <c r="F2846" t="s">
        <v>75</v>
      </c>
      <c r="G2846" t="s">
        <v>80</v>
      </c>
      <c r="H2846">
        <v>385</v>
      </c>
      <c r="I2846">
        <v>0.4133720514728913</v>
      </c>
      <c r="J2846">
        <v>1.7253106778067299E-2</v>
      </c>
      <c r="K2846">
        <v>-4.2665271630145447E-2</v>
      </c>
      <c r="L2846">
        <v>1.39429762092215</v>
      </c>
    </row>
    <row r="2847" spans="1:12">
      <c r="A2847" t="s">
        <v>317</v>
      </c>
      <c r="B2847" t="s">
        <v>491</v>
      </c>
      <c r="C2847">
        <v>48457</v>
      </c>
      <c r="D2847" t="s">
        <v>135</v>
      </c>
      <c r="E2847">
        <v>340</v>
      </c>
      <c r="F2847" t="s">
        <v>75</v>
      </c>
      <c r="G2847" t="s">
        <v>81</v>
      </c>
      <c r="H2847">
        <v>385</v>
      </c>
      <c r="I2847">
        <v>0.37238257247131801</v>
      </c>
      <c r="J2847">
        <v>1.0835304703549519E-2</v>
      </c>
      <c r="K2847">
        <v>2.8825912307132839E-3</v>
      </c>
      <c r="L2847">
        <v>1.0199343617707239</v>
      </c>
    </row>
    <row r="2848" spans="1:12">
      <c r="A2848" t="s">
        <v>317</v>
      </c>
      <c r="B2848" t="s">
        <v>491</v>
      </c>
      <c r="C2848">
        <v>48457</v>
      </c>
      <c r="D2848" t="s">
        <v>135</v>
      </c>
      <c r="E2848">
        <v>340</v>
      </c>
      <c r="F2848" t="s">
        <v>75</v>
      </c>
      <c r="G2848" t="s">
        <v>82</v>
      </c>
      <c r="H2848">
        <v>613</v>
      </c>
      <c r="I2848">
        <v>0.36078593286063387</v>
      </c>
      <c r="J2848">
        <v>9.3951014914537122E-3</v>
      </c>
      <c r="K2848">
        <v>-5.5210562053024902E-2</v>
      </c>
      <c r="L2848">
        <v>1.4819196336965761</v>
      </c>
    </row>
    <row r="2849" spans="1:12">
      <c r="A2849" t="s">
        <v>317</v>
      </c>
      <c r="B2849" t="s">
        <v>491</v>
      </c>
      <c r="C2849">
        <v>48457</v>
      </c>
      <c r="D2849" t="s">
        <v>135</v>
      </c>
      <c r="E2849">
        <v>340</v>
      </c>
      <c r="F2849" t="s">
        <v>75</v>
      </c>
      <c r="G2849" t="s">
        <v>83</v>
      </c>
      <c r="H2849">
        <v>615</v>
      </c>
      <c r="I2849">
        <v>0.41519273917216548</v>
      </c>
      <c r="J2849">
        <v>1.230087848609515E-2</v>
      </c>
      <c r="K2849">
        <v>-4.2538851409136609E-2</v>
      </c>
      <c r="L2849">
        <v>1.925232112039841</v>
      </c>
    </row>
    <row r="2850" spans="1:12">
      <c r="A2850" t="s">
        <v>317</v>
      </c>
      <c r="B2850" t="s">
        <v>492</v>
      </c>
      <c r="C2850">
        <v>48459</v>
      </c>
      <c r="D2850" t="s">
        <v>135</v>
      </c>
      <c r="E2850">
        <v>340</v>
      </c>
      <c r="F2850" t="s">
        <v>75</v>
      </c>
      <c r="G2850" t="s">
        <v>76</v>
      </c>
      <c r="H2850">
        <v>385</v>
      </c>
      <c r="I2850">
        <v>0.91001391946697396</v>
      </c>
      <c r="J2850">
        <v>2.6472917666060799E-2</v>
      </c>
      <c r="K2850">
        <v>-3.0638636008281771E-2</v>
      </c>
      <c r="L2850">
        <v>2.087745747220874</v>
      </c>
    </row>
    <row r="2851" spans="1:12">
      <c r="A2851" t="s">
        <v>317</v>
      </c>
      <c r="B2851" t="s">
        <v>492</v>
      </c>
      <c r="C2851">
        <v>48459</v>
      </c>
      <c r="D2851" t="s">
        <v>135</v>
      </c>
      <c r="E2851">
        <v>340</v>
      </c>
      <c r="F2851" t="s">
        <v>75</v>
      </c>
      <c r="G2851" t="s">
        <v>77</v>
      </c>
      <c r="H2851">
        <v>385</v>
      </c>
      <c r="I2851">
        <v>0.94631599599383132</v>
      </c>
      <c r="J2851">
        <v>1.524687456088834E-2</v>
      </c>
      <c r="K2851">
        <v>2.8825912307132839E-3</v>
      </c>
      <c r="L2851">
        <v>1.698715518721547</v>
      </c>
    </row>
    <row r="2852" spans="1:12">
      <c r="A2852" t="s">
        <v>317</v>
      </c>
      <c r="B2852" t="s">
        <v>492</v>
      </c>
      <c r="C2852">
        <v>48459</v>
      </c>
      <c r="D2852" t="s">
        <v>135</v>
      </c>
      <c r="E2852">
        <v>340</v>
      </c>
      <c r="F2852" t="s">
        <v>75</v>
      </c>
      <c r="G2852" t="s">
        <v>78</v>
      </c>
      <c r="H2852">
        <v>613</v>
      </c>
      <c r="I2852">
        <v>0.72984543187217421</v>
      </c>
      <c r="J2852">
        <v>1.336315119516474E-2</v>
      </c>
      <c r="K2852">
        <v>-0.11514536438751399</v>
      </c>
      <c r="L2852">
        <v>1.977532716254599</v>
      </c>
    </row>
    <row r="2853" spans="1:12">
      <c r="A2853" t="s">
        <v>317</v>
      </c>
      <c r="B2853" t="s">
        <v>492</v>
      </c>
      <c r="C2853">
        <v>48459</v>
      </c>
      <c r="D2853" t="s">
        <v>135</v>
      </c>
      <c r="E2853">
        <v>340</v>
      </c>
      <c r="F2853" t="s">
        <v>75</v>
      </c>
      <c r="G2853" t="s">
        <v>79</v>
      </c>
      <c r="H2853">
        <v>615</v>
      </c>
      <c r="I2853">
        <v>0.75965927340890593</v>
      </c>
      <c r="J2853">
        <v>1.9503353812222339E-2</v>
      </c>
      <c r="K2853">
        <v>-4.2538851409136609E-2</v>
      </c>
      <c r="L2853">
        <v>2.6598036713554079</v>
      </c>
    </row>
    <row r="2854" spans="1:12">
      <c r="A2854" t="s">
        <v>317</v>
      </c>
      <c r="B2854" t="s">
        <v>492</v>
      </c>
      <c r="C2854">
        <v>48459</v>
      </c>
      <c r="D2854" t="s">
        <v>135</v>
      </c>
      <c r="E2854">
        <v>340</v>
      </c>
      <c r="F2854" t="s">
        <v>75</v>
      </c>
      <c r="G2854" t="s">
        <v>80</v>
      </c>
      <c r="H2854">
        <v>385</v>
      </c>
      <c r="I2854">
        <v>0.4133720514728913</v>
      </c>
      <c r="J2854">
        <v>1.7253106778067299E-2</v>
      </c>
      <c r="K2854">
        <v>-4.2665271630145447E-2</v>
      </c>
      <c r="L2854">
        <v>1.39429762092215</v>
      </c>
    </row>
    <row r="2855" spans="1:12">
      <c r="A2855" t="s">
        <v>317</v>
      </c>
      <c r="B2855" t="s">
        <v>492</v>
      </c>
      <c r="C2855">
        <v>48459</v>
      </c>
      <c r="D2855" t="s">
        <v>135</v>
      </c>
      <c r="E2855">
        <v>340</v>
      </c>
      <c r="F2855" t="s">
        <v>75</v>
      </c>
      <c r="G2855" t="s">
        <v>81</v>
      </c>
      <c r="H2855">
        <v>385</v>
      </c>
      <c r="I2855">
        <v>0.37238257247131801</v>
      </c>
      <c r="J2855">
        <v>1.0835304703549519E-2</v>
      </c>
      <c r="K2855">
        <v>2.8825912307132839E-3</v>
      </c>
      <c r="L2855">
        <v>1.0199343617707239</v>
      </c>
    </row>
    <row r="2856" spans="1:12">
      <c r="A2856" t="s">
        <v>317</v>
      </c>
      <c r="B2856" t="s">
        <v>492</v>
      </c>
      <c r="C2856">
        <v>48459</v>
      </c>
      <c r="D2856" t="s">
        <v>135</v>
      </c>
      <c r="E2856">
        <v>340</v>
      </c>
      <c r="F2856" t="s">
        <v>75</v>
      </c>
      <c r="G2856" t="s">
        <v>82</v>
      </c>
      <c r="H2856">
        <v>613</v>
      </c>
      <c r="I2856">
        <v>0.36078593286063387</v>
      </c>
      <c r="J2856">
        <v>9.3951014914537122E-3</v>
      </c>
      <c r="K2856">
        <v>-5.5210562053024902E-2</v>
      </c>
      <c r="L2856">
        <v>1.4819196336965761</v>
      </c>
    </row>
    <row r="2857" spans="1:12">
      <c r="A2857" t="s">
        <v>317</v>
      </c>
      <c r="B2857" t="s">
        <v>492</v>
      </c>
      <c r="C2857">
        <v>48459</v>
      </c>
      <c r="D2857" t="s">
        <v>135</v>
      </c>
      <c r="E2857">
        <v>340</v>
      </c>
      <c r="F2857" t="s">
        <v>75</v>
      </c>
      <c r="G2857" t="s">
        <v>83</v>
      </c>
      <c r="H2857">
        <v>615</v>
      </c>
      <c r="I2857">
        <v>0.41519273917216548</v>
      </c>
      <c r="J2857">
        <v>1.230087848609515E-2</v>
      </c>
      <c r="K2857">
        <v>-4.2538851409136609E-2</v>
      </c>
      <c r="L2857">
        <v>1.925232112039841</v>
      </c>
    </row>
    <row r="2858" spans="1:12">
      <c r="A2858" t="s">
        <v>317</v>
      </c>
      <c r="B2858" t="s">
        <v>493</v>
      </c>
      <c r="C2858">
        <v>48461</v>
      </c>
      <c r="D2858" t="s">
        <v>135</v>
      </c>
      <c r="E2858">
        <v>340</v>
      </c>
      <c r="F2858" t="s">
        <v>75</v>
      </c>
      <c r="G2858" t="s">
        <v>76</v>
      </c>
      <c r="H2858">
        <v>20</v>
      </c>
      <c r="I2858">
        <v>1.43132266567419</v>
      </c>
      <c r="J2858">
        <v>0.13686405506522109</v>
      </c>
      <c r="K2858">
        <v>-6.0619013430026989E-3</v>
      </c>
      <c r="L2858">
        <v>1.8523702674220339</v>
      </c>
    </row>
    <row r="2859" spans="1:12">
      <c r="A2859" t="s">
        <v>317</v>
      </c>
      <c r="B2859" t="s">
        <v>493</v>
      </c>
      <c r="C2859">
        <v>48461</v>
      </c>
      <c r="D2859" t="s">
        <v>135</v>
      </c>
      <c r="E2859">
        <v>340</v>
      </c>
      <c r="F2859" t="s">
        <v>75</v>
      </c>
      <c r="G2859" t="s">
        <v>77</v>
      </c>
      <c r="H2859">
        <v>20</v>
      </c>
      <c r="I2859">
        <v>1.0041023945654091</v>
      </c>
      <c r="J2859">
        <v>0.10232161286299291</v>
      </c>
      <c r="K2859">
        <v>-0.15104992406239981</v>
      </c>
      <c r="L2859">
        <v>1.370153997953115</v>
      </c>
    </row>
    <row r="2860" spans="1:12">
      <c r="A2860" t="s">
        <v>317</v>
      </c>
      <c r="B2860" t="s">
        <v>493</v>
      </c>
      <c r="C2860">
        <v>48461</v>
      </c>
      <c r="D2860" t="s">
        <v>135</v>
      </c>
      <c r="E2860">
        <v>340</v>
      </c>
      <c r="F2860" t="s">
        <v>75</v>
      </c>
      <c r="G2860" t="s">
        <v>78</v>
      </c>
      <c r="H2860">
        <v>39</v>
      </c>
      <c r="I2860">
        <v>0.263275074836329</v>
      </c>
      <c r="J2860">
        <v>5.3221763703895773E-2</v>
      </c>
      <c r="K2860">
        <v>-0.15327125475478409</v>
      </c>
      <c r="L2860">
        <v>1.295516502481018</v>
      </c>
    </row>
    <row r="2861" spans="1:12">
      <c r="A2861" t="s">
        <v>317</v>
      </c>
      <c r="B2861" t="s">
        <v>493</v>
      </c>
      <c r="C2861">
        <v>48461</v>
      </c>
      <c r="D2861" t="s">
        <v>135</v>
      </c>
      <c r="E2861">
        <v>340</v>
      </c>
      <c r="F2861" t="s">
        <v>75</v>
      </c>
      <c r="G2861" t="s">
        <v>79</v>
      </c>
      <c r="H2861">
        <v>39</v>
      </c>
      <c r="I2861">
        <v>0.24123975361173211</v>
      </c>
      <c r="J2861">
        <v>5.331054751185714E-2</v>
      </c>
      <c r="K2861">
        <v>-8.7889109084368297E-2</v>
      </c>
      <c r="L2861">
        <v>1.400450759600727</v>
      </c>
    </row>
    <row r="2862" spans="1:12">
      <c r="A2862" t="s">
        <v>317</v>
      </c>
      <c r="B2862" t="s">
        <v>493</v>
      </c>
      <c r="C2862">
        <v>48461</v>
      </c>
      <c r="D2862" t="s">
        <v>135</v>
      </c>
      <c r="E2862">
        <v>340</v>
      </c>
      <c r="F2862" t="s">
        <v>75</v>
      </c>
      <c r="G2862" t="s">
        <v>80</v>
      </c>
      <c r="H2862">
        <v>20</v>
      </c>
      <c r="I2862">
        <v>3.3389161155423612E-2</v>
      </c>
      <c r="J2862">
        <v>3.9494243302733937E-3</v>
      </c>
      <c r="K2862">
        <v>-6.0619013430026989E-3</v>
      </c>
      <c r="L2862">
        <v>6.9272490911775675E-2</v>
      </c>
    </row>
    <row r="2863" spans="1:12">
      <c r="A2863" t="s">
        <v>317</v>
      </c>
      <c r="B2863" t="s">
        <v>493</v>
      </c>
      <c r="C2863">
        <v>48461</v>
      </c>
      <c r="D2863" t="s">
        <v>135</v>
      </c>
      <c r="E2863">
        <v>340</v>
      </c>
      <c r="F2863" t="s">
        <v>75</v>
      </c>
      <c r="G2863" t="s">
        <v>81</v>
      </c>
      <c r="H2863">
        <v>20</v>
      </c>
      <c r="I2863">
        <v>-2.581301116844583E-2</v>
      </c>
      <c r="J2863">
        <v>5.0461026006845102E-3</v>
      </c>
      <c r="K2863">
        <v>-5.6711160161049448E-2</v>
      </c>
      <c r="L2863">
        <v>2.804990172812492E-2</v>
      </c>
    </row>
    <row r="2864" spans="1:12">
      <c r="A2864" t="s">
        <v>317</v>
      </c>
      <c r="B2864" t="s">
        <v>493</v>
      </c>
      <c r="C2864">
        <v>48461</v>
      </c>
      <c r="D2864" t="s">
        <v>135</v>
      </c>
      <c r="E2864">
        <v>340</v>
      </c>
      <c r="F2864" t="s">
        <v>75</v>
      </c>
      <c r="G2864" t="s">
        <v>82</v>
      </c>
      <c r="H2864">
        <v>39</v>
      </c>
      <c r="I2864">
        <v>0.1321037753339579</v>
      </c>
      <c r="J2864">
        <v>2.4854593680276271E-2</v>
      </c>
      <c r="K2864">
        <v>-6.4556363199707867E-2</v>
      </c>
      <c r="L2864">
        <v>0.36556871961082332</v>
      </c>
    </row>
    <row r="2865" spans="1:12">
      <c r="A2865" t="s">
        <v>317</v>
      </c>
      <c r="B2865" t="s">
        <v>493</v>
      </c>
      <c r="C2865">
        <v>48461</v>
      </c>
      <c r="D2865" t="s">
        <v>135</v>
      </c>
      <c r="E2865">
        <v>340</v>
      </c>
      <c r="F2865" t="s">
        <v>75</v>
      </c>
      <c r="G2865" t="s">
        <v>83</v>
      </c>
      <c r="H2865">
        <v>39</v>
      </c>
      <c r="I2865">
        <v>0.1092266089969211</v>
      </c>
      <c r="J2865">
        <v>1.6806495595162989E-2</v>
      </c>
      <c r="K2865">
        <v>-8.7889109084368297E-2</v>
      </c>
      <c r="L2865">
        <v>0.27319689238534328</v>
      </c>
    </row>
    <row r="2866" spans="1:12">
      <c r="A2866" t="s">
        <v>317</v>
      </c>
      <c r="B2866" t="s">
        <v>494</v>
      </c>
      <c r="C2866">
        <v>48463</v>
      </c>
      <c r="D2866" t="s">
        <v>135</v>
      </c>
      <c r="E2866">
        <v>340</v>
      </c>
      <c r="F2866" t="s">
        <v>75</v>
      </c>
      <c r="G2866" t="s">
        <v>76</v>
      </c>
      <c r="H2866">
        <v>109</v>
      </c>
      <c r="I2866">
        <v>0.98210151683692259</v>
      </c>
      <c r="J2866">
        <v>4.7129691144469139E-2</v>
      </c>
      <c r="K2866">
        <v>-8.7481138747138535E-3</v>
      </c>
      <c r="L2866">
        <v>2.0873224792027201</v>
      </c>
    </row>
    <row r="2867" spans="1:12">
      <c r="A2867" t="s">
        <v>317</v>
      </c>
      <c r="B2867" t="s">
        <v>494</v>
      </c>
      <c r="C2867">
        <v>48463</v>
      </c>
      <c r="D2867" t="s">
        <v>135</v>
      </c>
      <c r="E2867">
        <v>340</v>
      </c>
      <c r="F2867" t="s">
        <v>75</v>
      </c>
      <c r="G2867" t="s">
        <v>77</v>
      </c>
      <c r="H2867">
        <v>109</v>
      </c>
      <c r="I2867">
        <v>0.87491424435705767</v>
      </c>
      <c r="J2867">
        <v>4.274505936939612E-2</v>
      </c>
      <c r="K2867">
        <v>-0.1121927015690153</v>
      </c>
      <c r="L2867">
        <v>1.7400205073052011</v>
      </c>
    </row>
    <row r="2868" spans="1:12">
      <c r="A2868" t="s">
        <v>317</v>
      </c>
      <c r="B2868" t="s">
        <v>494</v>
      </c>
      <c r="C2868">
        <v>48463</v>
      </c>
      <c r="D2868" t="s">
        <v>135</v>
      </c>
      <c r="E2868">
        <v>340</v>
      </c>
      <c r="F2868" t="s">
        <v>75</v>
      </c>
      <c r="G2868" t="s">
        <v>78</v>
      </c>
      <c r="H2868">
        <v>68</v>
      </c>
      <c r="I2868">
        <v>0.58965839841472345</v>
      </c>
      <c r="J2868">
        <v>3.9366201008828421E-2</v>
      </c>
      <c r="K2868">
        <v>-3.7049311468957832E-2</v>
      </c>
      <c r="L2868">
        <v>1.3369284233840031</v>
      </c>
    </row>
    <row r="2869" spans="1:12">
      <c r="A2869" t="s">
        <v>317</v>
      </c>
      <c r="B2869" t="s">
        <v>494</v>
      </c>
      <c r="C2869">
        <v>48463</v>
      </c>
      <c r="D2869" t="s">
        <v>135</v>
      </c>
      <c r="E2869">
        <v>340</v>
      </c>
      <c r="F2869" t="s">
        <v>75</v>
      </c>
      <c r="G2869" t="s">
        <v>79</v>
      </c>
      <c r="H2869">
        <v>68</v>
      </c>
      <c r="I2869">
        <v>0.44277212820505069</v>
      </c>
      <c r="J2869">
        <v>2.864715073574756E-2</v>
      </c>
      <c r="K2869">
        <v>-4.7254695947096817E-2</v>
      </c>
      <c r="L2869">
        <v>1.207689825842758</v>
      </c>
    </row>
    <row r="2870" spans="1:12">
      <c r="A2870" t="s">
        <v>317</v>
      </c>
      <c r="B2870" t="s">
        <v>494</v>
      </c>
      <c r="C2870">
        <v>48463</v>
      </c>
      <c r="D2870" t="s">
        <v>135</v>
      </c>
      <c r="E2870">
        <v>340</v>
      </c>
      <c r="F2870" t="s">
        <v>75</v>
      </c>
      <c r="G2870" t="s">
        <v>80</v>
      </c>
      <c r="H2870">
        <v>109</v>
      </c>
      <c r="I2870">
        <v>0.25091775884868039</v>
      </c>
      <c r="J2870">
        <v>1.512636396436199E-2</v>
      </c>
      <c r="K2870">
        <v>-8.7481138747138535E-3</v>
      </c>
      <c r="L2870">
        <v>0.7376888747392909</v>
      </c>
    </row>
    <row r="2871" spans="1:12">
      <c r="A2871" t="s">
        <v>317</v>
      </c>
      <c r="B2871" t="s">
        <v>494</v>
      </c>
      <c r="C2871">
        <v>48463</v>
      </c>
      <c r="D2871" t="s">
        <v>135</v>
      </c>
      <c r="E2871">
        <v>340</v>
      </c>
      <c r="F2871" t="s">
        <v>75</v>
      </c>
      <c r="G2871" t="s">
        <v>81</v>
      </c>
      <c r="H2871">
        <v>109</v>
      </c>
      <c r="I2871">
        <v>0.17899201057073821</v>
      </c>
      <c r="J2871">
        <v>1.067944431511258E-2</v>
      </c>
      <c r="K2871">
        <v>-5.9019618741999222E-2</v>
      </c>
      <c r="L2871">
        <v>0.48553403265687478</v>
      </c>
    </row>
    <row r="2872" spans="1:12">
      <c r="A2872" t="s">
        <v>317</v>
      </c>
      <c r="B2872" t="s">
        <v>494</v>
      </c>
      <c r="C2872">
        <v>48463</v>
      </c>
      <c r="D2872" t="s">
        <v>135</v>
      </c>
      <c r="E2872">
        <v>340</v>
      </c>
      <c r="F2872" t="s">
        <v>75</v>
      </c>
      <c r="G2872" t="s">
        <v>82</v>
      </c>
      <c r="H2872">
        <v>68</v>
      </c>
      <c r="I2872">
        <v>0.33082750044946219</v>
      </c>
      <c r="J2872">
        <v>2.9776847437895951E-2</v>
      </c>
      <c r="K2872">
        <v>-2.8779462151155979E-2</v>
      </c>
      <c r="L2872">
        <v>1.0646078605459699</v>
      </c>
    </row>
    <row r="2873" spans="1:12">
      <c r="A2873" t="s">
        <v>317</v>
      </c>
      <c r="B2873" t="s">
        <v>494</v>
      </c>
      <c r="C2873">
        <v>48463</v>
      </c>
      <c r="D2873" t="s">
        <v>135</v>
      </c>
      <c r="E2873">
        <v>340</v>
      </c>
      <c r="F2873" t="s">
        <v>75</v>
      </c>
      <c r="G2873" t="s">
        <v>83</v>
      </c>
      <c r="H2873">
        <v>68</v>
      </c>
      <c r="I2873">
        <v>0.40758802107010822</v>
      </c>
      <c r="J2873">
        <v>2.9042481893016441E-2</v>
      </c>
      <c r="K2873">
        <v>-2.999141663067767E-2</v>
      </c>
      <c r="L2873">
        <v>0.98309426460041371</v>
      </c>
    </row>
    <row r="2874" spans="1:12">
      <c r="A2874" t="s">
        <v>317</v>
      </c>
      <c r="B2874" t="s">
        <v>495</v>
      </c>
      <c r="C2874">
        <v>48465</v>
      </c>
      <c r="D2874" t="s">
        <v>135</v>
      </c>
      <c r="E2874">
        <v>340</v>
      </c>
      <c r="F2874" t="s">
        <v>75</v>
      </c>
      <c r="G2874" t="s">
        <v>76</v>
      </c>
      <c r="H2874">
        <v>20</v>
      </c>
      <c r="I2874">
        <v>1.43132266567419</v>
      </c>
      <c r="J2874">
        <v>0.13686405506522109</v>
      </c>
      <c r="K2874">
        <v>-6.0619013430026989E-3</v>
      </c>
      <c r="L2874">
        <v>1.8523702674220339</v>
      </c>
    </row>
    <row r="2875" spans="1:12">
      <c r="A2875" t="s">
        <v>317</v>
      </c>
      <c r="B2875" t="s">
        <v>495</v>
      </c>
      <c r="C2875">
        <v>48465</v>
      </c>
      <c r="D2875" t="s">
        <v>135</v>
      </c>
      <c r="E2875">
        <v>340</v>
      </c>
      <c r="F2875" t="s">
        <v>75</v>
      </c>
      <c r="G2875" t="s">
        <v>77</v>
      </c>
      <c r="H2875">
        <v>20</v>
      </c>
      <c r="I2875">
        <v>1.0041023945654091</v>
      </c>
      <c r="J2875">
        <v>0.10232161286299291</v>
      </c>
      <c r="K2875">
        <v>-0.15104992406239981</v>
      </c>
      <c r="L2875">
        <v>1.370153997953115</v>
      </c>
    </row>
    <row r="2876" spans="1:12">
      <c r="A2876" t="s">
        <v>317</v>
      </c>
      <c r="B2876" t="s">
        <v>495</v>
      </c>
      <c r="C2876">
        <v>48465</v>
      </c>
      <c r="D2876" t="s">
        <v>135</v>
      </c>
      <c r="E2876">
        <v>340</v>
      </c>
      <c r="F2876" t="s">
        <v>75</v>
      </c>
      <c r="G2876" t="s">
        <v>78</v>
      </c>
      <c r="H2876">
        <v>39</v>
      </c>
      <c r="I2876">
        <v>0.263275074836329</v>
      </c>
      <c r="J2876">
        <v>5.3221763703895773E-2</v>
      </c>
      <c r="K2876">
        <v>-0.15327125475478409</v>
      </c>
      <c r="L2876">
        <v>1.295516502481018</v>
      </c>
    </row>
    <row r="2877" spans="1:12">
      <c r="A2877" t="s">
        <v>317</v>
      </c>
      <c r="B2877" t="s">
        <v>495</v>
      </c>
      <c r="C2877">
        <v>48465</v>
      </c>
      <c r="D2877" t="s">
        <v>135</v>
      </c>
      <c r="E2877">
        <v>340</v>
      </c>
      <c r="F2877" t="s">
        <v>75</v>
      </c>
      <c r="G2877" t="s">
        <v>79</v>
      </c>
      <c r="H2877">
        <v>39</v>
      </c>
      <c r="I2877">
        <v>0.24123975361173211</v>
      </c>
      <c r="J2877">
        <v>5.331054751185714E-2</v>
      </c>
      <c r="K2877">
        <v>-8.7889109084368297E-2</v>
      </c>
      <c r="L2877">
        <v>1.400450759600727</v>
      </c>
    </row>
    <row r="2878" spans="1:12">
      <c r="A2878" t="s">
        <v>317</v>
      </c>
      <c r="B2878" t="s">
        <v>495</v>
      </c>
      <c r="C2878">
        <v>48465</v>
      </c>
      <c r="D2878" t="s">
        <v>135</v>
      </c>
      <c r="E2878">
        <v>340</v>
      </c>
      <c r="F2878" t="s">
        <v>75</v>
      </c>
      <c r="G2878" t="s">
        <v>80</v>
      </c>
      <c r="H2878">
        <v>20</v>
      </c>
      <c r="I2878">
        <v>3.3389161155423612E-2</v>
      </c>
      <c r="J2878">
        <v>3.9494243302733937E-3</v>
      </c>
      <c r="K2878">
        <v>-6.0619013430026989E-3</v>
      </c>
      <c r="L2878">
        <v>6.9272490911775675E-2</v>
      </c>
    </row>
    <row r="2879" spans="1:12">
      <c r="A2879" t="s">
        <v>317</v>
      </c>
      <c r="B2879" t="s">
        <v>495</v>
      </c>
      <c r="C2879">
        <v>48465</v>
      </c>
      <c r="D2879" t="s">
        <v>135</v>
      </c>
      <c r="E2879">
        <v>340</v>
      </c>
      <c r="F2879" t="s">
        <v>75</v>
      </c>
      <c r="G2879" t="s">
        <v>81</v>
      </c>
      <c r="H2879">
        <v>20</v>
      </c>
      <c r="I2879">
        <v>-2.581301116844583E-2</v>
      </c>
      <c r="J2879">
        <v>5.0461026006845102E-3</v>
      </c>
      <c r="K2879">
        <v>-5.6711160161049448E-2</v>
      </c>
      <c r="L2879">
        <v>2.804990172812492E-2</v>
      </c>
    </row>
    <row r="2880" spans="1:12">
      <c r="A2880" t="s">
        <v>317</v>
      </c>
      <c r="B2880" t="s">
        <v>495</v>
      </c>
      <c r="C2880">
        <v>48465</v>
      </c>
      <c r="D2880" t="s">
        <v>135</v>
      </c>
      <c r="E2880">
        <v>340</v>
      </c>
      <c r="F2880" t="s">
        <v>75</v>
      </c>
      <c r="G2880" t="s">
        <v>82</v>
      </c>
      <c r="H2880">
        <v>39</v>
      </c>
      <c r="I2880">
        <v>0.1321037753339579</v>
      </c>
      <c r="J2880">
        <v>2.4854593680276271E-2</v>
      </c>
      <c r="K2880">
        <v>-6.4556363199707867E-2</v>
      </c>
      <c r="L2880">
        <v>0.36556871961082332</v>
      </c>
    </row>
    <row r="2881" spans="1:12">
      <c r="A2881" t="s">
        <v>317</v>
      </c>
      <c r="B2881" t="s">
        <v>495</v>
      </c>
      <c r="C2881">
        <v>48465</v>
      </c>
      <c r="D2881" t="s">
        <v>135</v>
      </c>
      <c r="E2881">
        <v>340</v>
      </c>
      <c r="F2881" t="s">
        <v>75</v>
      </c>
      <c r="G2881" t="s">
        <v>83</v>
      </c>
      <c r="H2881">
        <v>39</v>
      </c>
      <c r="I2881">
        <v>0.1092266089969211</v>
      </c>
      <c r="J2881">
        <v>1.6806495595162989E-2</v>
      </c>
      <c r="K2881">
        <v>-8.7889109084368297E-2</v>
      </c>
      <c r="L2881">
        <v>0.27319689238534328</v>
      </c>
    </row>
    <row r="2882" spans="1:12">
      <c r="A2882" t="s">
        <v>317</v>
      </c>
      <c r="B2882" t="s">
        <v>496</v>
      </c>
      <c r="C2882">
        <v>48467</v>
      </c>
      <c r="D2882" t="s">
        <v>135</v>
      </c>
      <c r="E2882">
        <v>340</v>
      </c>
      <c r="F2882" t="s">
        <v>75</v>
      </c>
      <c r="G2882" t="s">
        <v>76</v>
      </c>
      <c r="H2882">
        <v>21</v>
      </c>
      <c r="I2882">
        <v>0.94802300431180508</v>
      </c>
      <c r="J2882">
        <v>0.15836772729439491</v>
      </c>
      <c r="K2882">
        <v>-3.1845050118976051E-2</v>
      </c>
      <c r="L2882">
        <v>2.2924388333402139</v>
      </c>
    </row>
    <row r="2883" spans="1:12">
      <c r="A2883" t="s">
        <v>317</v>
      </c>
      <c r="B2883" t="s">
        <v>496</v>
      </c>
      <c r="C2883">
        <v>48467</v>
      </c>
      <c r="D2883" t="s">
        <v>135</v>
      </c>
      <c r="E2883">
        <v>340</v>
      </c>
      <c r="F2883" t="s">
        <v>75</v>
      </c>
      <c r="G2883" t="s">
        <v>77</v>
      </c>
      <c r="H2883">
        <v>21</v>
      </c>
      <c r="I2883">
        <v>0.8359769053009638</v>
      </c>
      <c r="J2883">
        <v>0.14667710078413379</v>
      </c>
      <c r="K2883">
        <v>-5.5322941445729967E-2</v>
      </c>
      <c r="L2883">
        <v>1.9120315065875191</v>
      </c>
    </row>
    <row r="2884" spans="1:12">
      <c r="A2884" t="s">
        <v>317</v>
      </c>
      <c r="B2884" t="s">
        <v>496</v>
      </c>
      <c r="C2884">
        <v>48467</v>
      </c>
      <c r="D2884" t="s">
        <v>135</v>
      </c>
      <c r="E2884">
        <v>340</v>
      </c>
      <c r="F2884" t="s">
        <v>75</v>
      </c>
      <c r="G2884" t="s">
        <v>78</v>
      </c>
      <c r="H2884">
        <v>477</v>
      </c>
      <c r="I2884">
        <v>0.47002404957641081</v>
      </c>
      <c r="J2884">
        <v>2.201952487031595E-2</v>
      </c>
      <c r="K2884">
        <v>-0.17807197018957649</v>
      </c>
      <c r="L2884">
        <v>1.7180589789559519</v>
      </c>
    </row>
    <row r="2885" spans="1:12">
      <c r="A2885" t="s">
        <v>317</v>
      </c>
      <c r="B2885" t="s">
        <v>496</v>
      </c>
      <c r="C2885">
        <v>48467</v>
      </c>
      <c r="D2885" t="s">
        <v>135</v>
      </c>
      <c r="E2885">
        <v>340</v>
      </c>
      <c r="F2885" t="s">
        <v>75</v>
      </c>
      <c r="G2885" t="s">
        <v>79</v>
      </c>
      <c r="H2885">
        <v>477</v>
      </c>
      <c r="I2885">
        <v>0.52849029500186406</v>
      </c>
      <c r="J2885">
        <v>2.1842442519557768E-2</v>
      </c>
      <c r="K2885">
        <v>-2.4732166588428809E-2</v>
      </c>
      <c r="L2885">
        <v>1.940954066439077</v>
      </c>
    </row>
    <row r="2886" spans="1:12">
      <c r="A2886" t="s">
        <v>317</v>
      </c>
      <c r="B2886" t="s">
        <v>496</v>
      </c>
      <c r="C2886">
        <v>48467</v>
      </c>
      <c r="D2886" t="s">
        <v>135</v>
      </c>
      <c r="E2886">
        <v>340</v>
      </c>
      <c r="F2886" t="s">
        <v>75</v>
      </c>
      <c r="G2886" t="s">
        <v>80</v>
      </c>
      <c r="H2886">
        <v>21</v>
      </c>
      <c r="I2886">
        <v>0.53443214061031252</v>
      </c>
      <c r="J2886">
        <v>0.1012406481964041</v>
      </c>
      <c r="K2886">
        <v>-4.057804519820838E-2</v>
      </c>
      <c r="L2886">
        <v>1.309636917346475</v>
      </c>
    </row>
    <row r="2887" spans="1:12">
      <c r="A2887" t="s">
        <v>317</v>
      </c>
      <c r="B2887" t="s">
        <v>496</v>
      </c>
      <c r="C2887">
        <v>48467</v>
      </c>
      <c r="D2887" t="s">
        <v>135</v>
      </c>
      <c r="E2887">
        <v>340</v>
      </c>
      <c r="F2887" t="s">
        <v>75</v>
      </c>
      <c r="G2887" t="s">
        <v>81</v>
      </c>
      <c r="H2887">
        <v>21</v>
      </c>
      <c r="I2887">
        <v>0.41793780794298968</v>
      </c>
      <c r="J2887">
        <v>7.7339006773496019E-2</v>
      </c>
      <c r="K2887">
        <v>-2.9626460758395881E-2</v>
      </c>
      <c r="L2887">
        <v>1.0625612956853321</v>
      </c>
    </row>
    <row r="2888" spans="1:12">
      <c r="A2888" t="s">
        <v>317</v>
      </c>
      <c r="B2888" t="s">
        <v>496</v>
      </c>
      <c r="C2888">
        <v>48467</v>
      </c>
      <c r="D2888" t="s">
        <v>135</v>
      </c>
      <c r="E2888">
        <v>340</v>
      </c>
      <c r="F2888" t="s">
        <v>75</v>
      </c>
      <c r="G2888" t="s">
        <v>82</v>
      </c>
      <c r="H2888">
        <v>477</v>
      </c>
      <c r="I2888">
        <v>0.17789285088256609</v>
      </c>
      <c r="J2888">
        <v>9.7041293425012155E-3</v>
      </c>
      <c r="K2888">
        <v>-7.7809692889770618E-2</v>
      </c>
      <c r="L2888">
        <v>1.004367731260523</v>
      </c>
    </row>
    <row r="2889" spans="1:12">
      <c r="A2889" t="s">
        <v>317</v>
      </c>
      <c r="B2889" t="s">
        <v>496</v>
      </c>
      <c r="C2889">
        <v>48467</v>
      </c>
      <c r="D2889" t="s">
        <v>135</v>
      </c>
      <c r="E2889">
        <v>340</v>
      </c>
      <c r="F2889" t="s">
        <v>75</v>
      </c>
      <c r="G2889" t="s">
        <v>83</v>
      </c>
      <c r="H2889">
        <v>477</v>
      </c>
      <c r="I2889">
        <v>0.31392068403380852</v>
      </c>
      <c r="J2889">
        <v>1.324136140021207E-2</v>
      </c>
      <c r="K2889">
        <v>-2.252864148413488E-2</v>
      </c>
      <c r="L2889">
        <v>1.2824358133224341</v>
      </c>
    </row>
    <row r="2890" spans="1:12">
      <c r="A2890" t="s">
        <v>317</v>
      </c>
      <c r="B2890" t="s">
        <v>497</v>
      </c>
      <c r="C2890">
        <v>48469</v>
      </c>
      <c r="D2890" t="s">
        <v>135</v>
      </c>
      <c r="E2890">
        <v>340</v>
      </c>
      <c r="F2890" t="s">
        <v>75</v>
      </c>
      <c r="G2890" t="s">
        <v>76</v>
      </c>
      <c r="H2890">
        <v>119</v>
      </c>
      <c r="I2890">
        <v>1.741769811611219</v>
      </c>
      <c r="J2890">
        <v>3.332194636189735E-2</v>
      </c>
      <c r="K2890">
        <v>0.4110586467464919</v>
      </c>
      <c r="L2890">
        <v>2.7891469689735842</v>
      </c>
    </row>
    <row r="2891" spans="1:12">
      <c r="A2891" t="s">
        <v>317</v>
      </c>
      <c r="B2891" t="s">
        <v>497</v>
      </c>
      <c r="C2891">
        <v>48469</v>
      </c>
      <c r="D2891" t="s">
        <v>135</v>
      </c>
      <c r="E2891">
        <v>340</v>
      </c>
      <c r="F2891" t="s">
        <v>75</v>
      </c>
      <c r="G2891" t="s">
        <v>77</v>
      </c>
      <c r="H2891">
        <v>119</v>
      </c>
      <c r="I2891">
        <v>1.5113709014201699</v>
      </c>
      <c r="J2891">
        <v>2.4416804778977421E-2</v>
      </c>
      <c r="K2891">
        <v>0.36146907713575188</v>
      </c>
      <c r="L2891">
        <v>2.1768095245184331</v>
      </c>
    </row>
    <row r="2892" spans="1:12">
      <c r="A2892" t="s">
        <v>317</v>
      </c>
      <c r="B2892" t="s">
        <v>497</v>
      </c>
      <c r="C2892">
        <v>48469</v>
      </c>
      <c r="D2892" t="s">
        <v>135</v>
      </c>
      <c r="E2892">
        <v>340</v>
      </c>
      <c r="F2892" t="s">
        <v>75</v>
      </c>
      <c r="G2892" t="s">
        <v>78</v>
      </c>
      <c r="H2892">
        <v>154</v>
      </c>
      <c r="I2892">
        <v>0.99089098884725135</v>
      </c>
      <c r="J2892">
        <v>2.5665850828018321E-2</v>
      </c>
      <c r="K2892">
        <v>-9.1965967588810305E-4</v>
      </c>
      <c r="L2892">
        <v>1.7305967602410139</v>
      </c>
    </row>
    <row r="2893" spans="1:12">
      <c r="A2893" t="s">
        <v>317</v>
      </c>
      <c r="B2893" t="s">
        <v>497</v>
      </c>
      <c r="C2893">
        <v>48469</v>
      </c>
      <c r="D2893" t="s">
        <v>135</v>
      </c>
      <c r="E2893">
        <v>340</v>
      </c>
      <c r="F2893" t="s">
        <v>75</v>
      </c>
      <c r="G2893" t="s">
        <v>79</v>
      </c>
      <c r="H2893">
        <v>154</v>
      </c>
      <c r="I2893">
        <v>0.87262670333038939</v>
      </c>
      <c r="J2893">
        <v>3.4281192580850127E-2</v>
      </c>
      <c r="K2893">
        <v>-2.6987167649939149E-3</v>
      </c>
      <c r="L2893">
        <v>2.2849724039296762</v>
      </c>
    </row>
    <row r="2894" spans="1:12">
      <c r="A2894" t="s">
        <v>317</v>
      </c>
      <c r="B2894" t="s">
        <v>497</v>
      </c>
      <c r="C2894">
        <v>48469</v>
      </c>
      <c r="D2894" t="s">
        <v>135</v>
      </c>
      <c r="E2894">
        <v>340</v>
      </c>
      <c r="F2894" t="s">
        <v>75</v>
      </c>
      <c r="G2894" t="s">
        <v>80</v>
      </c>
      <c r="H2894">
        <v>119</v>
      </c>
      <c r="I2894">
        <v>0.68768089650826603</v>
      </c>
      <c r="J2894">
        <v>2.9467773059289229E-2</v>
      </c>
      <c r="K2894">
        <v>0.14152861696010241</v>
      </c>
      <c r="L2894">
        <v>1.603003998907726</v>
      </c>
    </row>
    <row r="2895" spans="1:12">
      <c r="A2895" t="s">
        <v>317</v>
      </c>
      <c r="B2895" t="s">
        <v>497</v>
      </c>
      <c r="C2895">
        <v>48469</v>
      </c>
      <c r="D2895" t="s">
        <v>135</v>
      </c>
      <c r="E2895">
        <v>340</v>
      </c>
      <c r="F2895" t="s">
        <v>75</v>
      </c>
      <c r="G2895" t="s">
        <v>81</v>
      </c>
      <c r="H2895">
        <v>119</v>
      </c>
      <c r="I2895">
        <v>0.51636994031885652</v>
      </c>
      <c r="J2895">
        <v>2.0525899097935361E-2</v>
      </c>
      <c r="K2895">
        <v>8.4688048524949336E-2</v>
      </c>
      <c r="L2895">
        <v>1.242499571596057</v>
      </c>
    </row>
    <row r="2896" spans="1:12">
      <c r="A2896" t="s">
        <v>317</v>
      </c>
      <c r="B2896" t="s">
        <v>497</v>
      </c>
      <c r="C2896">
        <v>48469</v>
      </c>
      <c r="D2896" t="s">
        <v>135</v>
      </c>
      <c r="E2896">
        <v>340</v>
      </c>
      <c r="F2896" t="s">
        <v>75</v>
      </c>
      <c r="G2896" t="s">
        <v>82</v>
      </c>
      <c r="H2896">
        <v>154</v>
      </c>
      <c r="I2896">
        <v>0.35391204197756032</v>
      </c>
      <c r="J2896">
        <v>1.0427290014402041E-2</v>
      </c>
      <c r="K2896">
        <v>-9.1965967588810305E-4</v>
      </c>
      <c r="L2896">
        <v>0.62478310485063315</v>
      </c>
    </row>
    <row r="2897" spans="1:12">
      <c r="A2897" t="s">
        <v>317</v>
      </c>
      <c r="B2897" t="s">
        <v>497</v>
      </c>
      <c r="C2897">
        <v>48469</v>
      </c>
      <c r="D2897" t="s">
        <v>135</v>
      </c>
      <c r="E2897">
        <v>340</v>
      </c>
      <c r="F2897" t="s">
        <v>75</v>
      </c>
      <c r="G2897" t="s">
        <v>83</v>
      </c>
      <c r="H2897">
        <v>154</v>
      </c>
      <c r="I2897">
        <v>0.51222685923947109</v>
      </c>
      <c r="J2897">
        <v>1.6899764801885729E-2</v>
      </c>
      <c r="K2897">
        <v>-2.6987167649939149E-3</v>
      </c>
      <c r="L2897">
        <v>0.96192852929720973</v>
      </c>
    </row>
    <row r="2898" spans="1:12">
      <c r="A2898" t="s">
        <v>317</v>
      </c>
      <c r="B2898" t="s">
        <v>498</v>
      </c>
      <c r="C2898">
        <v>48471</v>
      </c>
      <c r="D2898" t="s">
        <v>135</v>
      </c>
      <c r="E2898">
        <v>340</v>
      </c>
      <c r="F2898" t="s">
        <v>75</v>
      </c>
      <c r="G2898" t="s">
        <v>76</v>
      </c>
      <c r="H2898">
        <v>385</v>
      </c>
      <c r="I2898">
        <v>0.91001391946697396</v>
      </c>
      <c r="J2898">
        <v>2.6472917666060799E-2</v>
      </c>
      <c r="K2898">
        <v>-3.0638636008281771E-2</v>
      </c>
      <c r="L2898">
        <v>2.087745747220874</v>
      </c>
    </row>
    <row r="2899" spans="1:12">
      <c r="A2899" t="s">
        <v>317</v>
      </c>
      <c r="B2899" t="s">
        <v>498</v>
      </c>
      <c r="C2899">
        <v>48471</v>
      </c>
      <c r="D2899" t="s">
        <v>135</v>
      </c>
      <c r="E2899">
        <v>340</v>
      </c>
      <c r="F2899" t="s">
        <v>75</v>
      </c>
      <c r="G2899" t="s">
        <v>77</v>
      </c>
      <c r="H2899">
        <v>385</v>
      </c>
      <c r="I2899">
        <v>0.94631599599383132</v>
      </c>
      <c r="J2899">
        <v>1.524687456088834E-2</v>
      </c>
      <c r="K2899">
        <v>2.8825912307132839E-3</v>
      </c>
      <c r="L2899">
        <v>1.698715518721547</v>
      </c>
    </row>
    <row r="2900" spans="1:12">
      <c r="A2900" t="s">
        <v>317</v>
      </c>
      <c r="B2900" t="s">
        <v>498</v>
      </c>
      <c r="C2900">
        <v>48471</v>
      </c>
      <c r="D2900" t="s">
        <v>135</v>
      </c>
      <c r="E2900">
        <v>340</v>
      </c>
      <c r="F2900" t="s">
        <v>75</v>
      </c>
      <c r="G2900" t="s">
        <v>78</v>
      </c>
      <c r="H2900">
        <v>613</v>
      </c>
      <c r="I2900">
        <v>0.72984543187217421</v>
      </c>
      <c r="J2900">
        <v>1.336315119516474E-2</v>
      </c>
      <c r="K2900">
        <v>-0.11514536438751399</v>
      </c>
      <c r="L2900">
        <v>1.977532716254599</v>
      </c>
    </row>
    <row r="2901" spans="1:12">
      <c r="A2901" t="s">
        <v>317</v>
      </c>
      <c r="B2901" t="s">
        <v>498</v>
      </c>
      <c r="C2901">
        <v>48471</v>
      </c>
      <c r="D2901" t="s">
        <v>135</v>
      </c>
      <c r="E2901">
        <v>340</v>
      </c>
      <c r="F2901" t="s">
        <v>75</v>
      </c>
      <c r="G2901" t="s">
        <v>79</v>
      </c>
      <c r="H2901">
        <v>615</v>
      </c>
      <c r="I2901">
        <v>0.75965927340890593</v>
      </c>
      <c r="J2901">
        <v>1.9503353812222339E-2</v>
      </c>
      <c r="K2901">
        <v>-4.2538851409136609E-2</v>
      </c>
      <c r="L2901">
        <v>2.6598036713554079</v>
      </c>
    </row>
    <row r="2902" spans="1:12">
      <c r="A2902" t="s">
        <v>317</v>
      </c>
      <c r="B2902" t="s">
        <v>498</v>
      </c>
      <c r="C2902">
        <v>48471</v>
      </c>
      <c r="D2902" t="s">
        <v>135</v>
      </c>
      <c r="E2902">
        <v>340</v>
      </c>
      <c r="F2902" t="s">
        <v>75</v>
      </c>
      <c r="G2902" t="s">
        <v>80</v>
      </c>
      <c r="H2902">
        <v>385</v>
      </c>
      <c r="I2902">
        <v>0.4133720514728913</v>
      </c>
      <c r="J2902">
        <v>1.7253106778067299E-2</v>
      </c>
      <c r="K2902">
        <v>-4.2665271630145447E-2</v>
      </c>
      <c r="L2902">
        <v>1.39429762092215</v>
      </c>
    </row>
    <row r="2903" spans="1:12">
      <c r="A2903" t="s">
        <v>317</v>
      </c>
      <c r="B2903" t="s">
        <v>498</v>
      </c>
      <c r="C2903">
        <v>48471</v>
      </c>
      <c r="D2903" t="s">
        <v>135</v>
      </c>
      <c r="E2903">
        <v>340</v>
      </c>
      <c r="F2903" t="s">
        <v>75</v>
      </c>
      <c r="G2903" t="s">
        <v>81</v>
      </c>
      <c r="H2903">
        <v>385</v>
      </c>
      <c r="I2903">
        <v>0.37238257247131801</v>
      </c>
      <c r="J2903">
        <v>1.0835304703549519E-2</v>
      </c>
      <c r="K2903">
        <v>2.8825912307132839E-3</v>
      </c>
      <c r="L2903">
        <v>1.0199343617707239</v>
      </c>
    </row>
    <row r="2904" spans="1:12">
      <c r="A2904" t="s">
        <v>317</v>
      </c>
      <c r="B2904" t="s">
        <v>498</v>
      </c>
      <c r="C2904">
        <v>48471</v>
      </c>
      <c r="D2904" t="s">
        <v>135</v>
      </c>
      <c r="E2904">
        <v>340</v>
      </c>
      <c r="F2904" t="s">
        <v>75</v>
      </c>
      <c r="G2904" t="s">
        <v>82</v>
      </c>
      <c r="H2904">
        <v>613</v>
      </c>
      <c r="I2904">
        <v>0.36078593286063387</v>
      </c>
      <c r="J2904">
        <v>9.3951014914537122E-3</v>
      </c>
      <c r="K2904">
        <v>-5.5210562053024902E-2</v>
      </c>
      <c r="L2904">
        <v>1.4819196336965761</v>
      </c>
    </row>
    <row r="2905" spans="1:12">
      <c r="A2905" t="s">
        <v>317</v>
      </c>
      <c r="B2905" t="s">
        <v>498</v>
      </c>
      <c r="C2905">
        <v>48471</v>
      </c>
      <c r="D2905" t="s">
        <v>135</v>
      </c>
      <c r="E2905">
        <v>340</v>
      </c>
      <c r="F2905" t="s">
        <v>75</v>
      </c>
      <c r="G2905" t="s">
        <v>83</v>
      </c>
      <c r="H2905">
        <v>615</v>
      </c>
      <c r="I2905">
        <v>0.41519273917216548</v>
      </c>
      <c r="J2905">
        <v>1.230087848609515E-2</v>
      </c>
      <c r="K2905">
        <v>-4.2538851409136609E-2</v>
      </c>
      <c r="L2905">
        <v>1.925232112039841</v>
      </c>
    </row>
    <row r="2906" spans="1:12">
      <c r="A2906" t="s">
        <v>317</v>
      </c>
      <c r="B2906" t="s">
        <v>499</v>
      </c>
      <c r="C2906">
        <v>48473</v>
      </c>
      <c r="D2906" t="s">
        <v>135</v>
      </c>
      <c r="E2906">
        <v>340</v>
      </c>
      <c r="F2906" t="s">
        <v>75</v>
      </c>
      <c r="G2906" t="s">
        <v>76</v>
      </c>
      <c r="H2906">
        <v>119</v>
      </c>
      <c r="I2906">
        <v>1.741769811611219</v>
      </c>
      <c r="J2906">
        <v>3.332194636189735E-2</v>
      </c>
      <c r="K2906">
        <v>0.4110586467464919</v>
      </c>
      <c r="L2906">
        <v>2.7891469689735842</v>
      </c>
    </row>
    <row r="2907" spans="1:12">
      <c r="A2907" t="s">
        <v>317</v>
      </c>
      <c r="B2907" t="s">
        <v>499</v>
      </c>
      <c r="C2907">
        <v>48473</v>
      </c>
      <c r="D2907" t="s">
        <v>135</v>
      </c>
      <c r="E2907">
        <v>340</v>
      </c>
      <c r="F2907" t="s">
        <v>75</v>
      </c>
      <c r="G2907" t="s">
        <v>77</v>
      </c>
      <c r="H2907">
        <v>119</v>
      </c>
      <c r="I2907">
        <v>1.5113709014201699</v>
      </c>
      <c r="J2907">
        <v>2.4416804778977421E-2</v>
      </c>
      <c r="K2907">
        <v>0.36146907713575188</v>
      </c>
      <c r="L2907">
        <v>2.1768095245184331</v>
      </c>
    </row>
    <row r="2908" spans="1:12">
      <c r="A2908" t="s">
        <v>317</v>
      </c>
      <c r="B2908" t="s">
        <v>499</v>
      </c>
      <c r="C2908">
        <v>48473</v>
      </c>
      <c r="D2908" t="s">
        <v>135</v>
      </c>
      <c r="E2908">
        <v>340</v>
      </c>
      <c r="F2908" t="s">
        <v>75</v>
      </c>
      <c r="G2908" t="s">
        <v>78</v>
      </c>
      <c r="H2908">
        <v>154</v>
      </c>
      <c r="I2908">
        <v>0.99089098884725135</v>
      </c>
      <c r="J2908">
        <v>2.5665850828018321E-2</v>
      </c>
      <c r="K2908">
        <v>-9.1965967588810305E-4</v>
      </c>
      <c r="L2908">
        <v>1.7305967602410139</v>
      </c>
    </row>
    <row r="2909" spans="1:12">
      <c r="A2909" t="s">
        <v>317</v>
      </c>
      <c r="B2909" t="s">
        <v>499</v>
      </c>
      <c r="C2909">
        <v>48473</v>
      </c>
      <c r="D2909" t="s">
        <v>135</v>
      </c>
      <c r="E2909">
        <v>340</v>
      </c>
      <c r="F2909" t="s">
        <v>75</v>
      </c>
      <c r="G2909" t="s">
        <v>79</v>
      </c>
      <c r="H2909">
        <v>154</v>
      </c>
      <c r="I2909">
        <v>0.87262670333038939</v>
      </c>
      <c r="J2909">
        <v>3.4281192580850127E-2</v>
      </c>
      <c r="K2909">
        <v>-2.6987167649939149E-3</v>
      </c>
      <c r="L2909">
        <v>2.2849724039296762</v>
      </c>
    </row>
    <row r="2910" spans="1:12">
      <c r="A2910" t="s">
        <v>317</v>
      </c>
      <c r="B2910" t="s">
        <v>499</v>
      </c>
      <c r="C2910">
        <v>48473</v>
      </c>
      <c r="D2910" t="s">
        <v>135</v>
      </c>
      <c r="E2910">
        <v>340</v>
      </c>
      <c r="F2910" t="s">
        <v>75</v>
      </c>
      <c r="G2910" t="s">
        <v>80</v>
      </c>
      <c r="H2910">
        <v>119</v>
      </c>
      <c r="I2910">
        <v>0.68768089650826603</v>
      </c>
      <c r="J2910">
        <v>2.9467773059289229E-2</v>
      </c>
      <c r="K2910">
        <v>0.14152861696010241</v>
      </c>
      <c r="L2910">
        <v>1.603003998907726</v>
      </c>
    </row>
    <row r="2911" spans="1:12">
      <c r="A2911" t="s">
        <v>317</v>
      </c>
      <c r="B2911" t="s">
        <v>499</v>
      </c>
      <c r="C2911">
        <v>48473</v>
      </c>
      <c r="D2911" t="s">
        <v>135</v>
      </c>
      <c r="E2911">
        <v>340</v>
      </c>
      <c r="F2911" t="s">
        <v>75</v>
      </c>
      <c r="G2911" t="s">
        <v>81</v>
      </c>
      <c r="H2911">
        <v>119</v>
      </c>
      <c r="I2911">
        <v>0.51636994031885652</v>
      </c>
      <c r="J2911">
        <v>2.0525899097935361E-2</v>
      </c>
      <c r="K2911">
        <v>8.4688048524949336E-2</v>
      </c>
      <c r="L2911">
        <v>1.242499571596057</v>
      </c>
    </row>
    <row r="2912" spans="1:12">
      <c r="A2912" t="s">
        <v>317</v>
      </c>
      <c r="B2912" t="s">
        <v>499</v>
      </c>
      <c r="C2912">
        <v>48473</v>
      </c>
      <c r="D2912" t="s">
        <v>135</v>
      </c>
      <c r="E2912">
        <v>340</v>
      </c>
      <c r="F2912" t="s">
        <v>75</v>
      </c>
      <c r="G2912" t="s">
        <v>82</v>
      </c>
      <c r="H2912">
        <v>154</v>
      </c>
      <c r="I2912">
        <v>0.35391204197756032</v>
      </c>
      <c r="J2912">
        <v>1.0427290014402041E-2</v>
      </c>
      <c r="K2912">
        <v>-9.1965967588810305E-4</v>
      </c>
      <c r="L2912">
        <v>0.62478310485063315</v>
      </c>
    </row>
    <row r="2913" spans="1:12">
      <c r="A2913" t="s">
        <v>317</v>
      </c>
      <c r="B2913" t="s">
        <v>499</v>
      </c>
      <c r="C2913">
        <v>48473</v>
      </c>
      <c r="D2913" t="s">
        <v>135</v>
      </c>
      <c r="E2913">
        <v>340</v>
      </c>
      <c r="F2913" t="s">
        <v>75</v>
      </c>
      <c r="G2913" t="s">
        <v>83</v>
      </c>
      <c r="H2913">
        <v>154</v>
      </c>
      <c r="I2913">
        <v>0.51222685923947109</v>
      </c>
      <c r="J2913">
        <v>1.6899764801885729E-2</v>
      </c>
      <c r="K2913">
        <v>-2.6987167649939149E-3</v>
      </c>
      <c r="L2913">
        <v>0.96192852929720973</v>
      </c>
    </row>
    <row r="2914" spans="1:12">
      <c r="A2914" t="s">
        <v>317</v>
      </c>
      <c r="B2914" t="s">
        <v>500</v>
      </c>
      <c r="C2914">
        <v>48475</v>
      </c>
      <c r="D2914" t="s">
        <v>135</v>
      </c>
      <c r="E2914">
        <v>340</v>
      </c>
      <c r="F2914" t="s">
        <v>75</v>
      </c>
      <c r="G2914" t="s">
        <v>76</v>
      </c>
      <c r="H2914">
        <v>389</v>
      </c>
      <c r="I2914">
        <v>0.18249610322361531</v>
      </c>
      <c r="J2914">
        <v>1.528289232308748E-2</v>
      </c>
      <c r="K2914">
        <v>-0.38834029335448411</v>
      </c>
      <c r="L2914">
        <v>1.5795555478227199</v>
      </c>
    </row>
    <row r="2915" spans="1:12">
      <c r="A2915" t="s">
        <v>317</v>
      </c>
      <c r="B2915" t="s">
        <v>500</v>
      </c>
      <c r="C2915">
        <v>48475</v>
      </c>
      <c r="D2915" t="s">
        <v>135</v>
      </c>
      <c r="E2915">
        <v>340</v>
      </c>
      <c r="F2915" t="s">
        <v>75</v>
      </c>
      <c r="G2915" t="s">
        <v>77</v>
      </c>
      <c r="H2915">
        <v>389</v>
      </c>
      <c r="I2915">
        <v>0.16778025528947671</v>
      </c>
      <c r="J2915">
        <v>1.3877141753563081E-2</v>
      </c>
      <c r="K2915">
        <v>-0.27656156142600252</v>
      </c>
      <c r="L2915">
        <v>1.159131045704781</v>
      </c>
    </row>
    <row r="2916" spans="1:12">
      <c r="A2916" t="s">
        <v>317</v>
      </c>
      <c r="B2916" t="s">
        <v>500</v>
      </c>
      <c r="C2916">
        <v>48475</v>
      </c>
      <c r="D2916" t="s">
        <v>135</v>
      </c>
      <c r="E2916">
        <v>340</v>
      </c>
      <c r="F2916" t="s">
        <v>75</v>
      </c>
      <c r="G2916" t="s">
        <v>78</v>
      </c>
      <c r="H2916">
        <v>138</v>
      </c>
      <c r="I2916">
        <v>0.2150929189247244</v>
      </c>
      <c r="J2916">
        <v>1.415189390304542E-2</v>
      </c>
      <c r="K2916">
        <v>-7.7997220264367007E-2</v>
      </c>
      <c r="L2916">
        <v>0.8961657518443531</v>
      </c>
    </row>
    <row r="2917" spans="1:12">
      <c r="A2917" t="s">
        <v>317</v>
      </c>
      <c r="B2917" t="s">
        <v>500</v>
      </c>
      <c r="C2917">
        <v>48475</v>
      </c>
      <c r="D2917" t="s">
        <v>135</v>
      </c>
      <c r="E2917">
        <v>340</v>
      </c>
      <c r="F2917" t="s">
        <v>75</v>
      </c>
      <c r="G2917" t="s">
        <v>79</v>
      </c>
      <c r="H2917">
        <v>138</v>
      </c>
      <c r="I2917">
        <v>0.2270458007287236</v>
      </c>
      <c r="J2917">
        <v>1.7912687951725861E-2</v>
      </c>
      <c r="K2917">
        <v>-7.5549597369242355E-2</v>
      </c>
      <c r="L2917">
        <v>1.294292044465982</v>
      </c>
    </row>
    <row r="2918" spans="1:12">
      <c r="A2918" t="s">
        <v>317</v>
      </c>
      <c r="B2918" t="s">
        <v>500</v>
      </c>
      <c r="C2918">
        <v>48475</v>
      </c>
      <c r="D2918" t="s">
        <v>135</v>
      </c>
      <c r="E2918">
        <v>340</v>
      </c>
      <c r="F2918" t="s">
        <v>75</v>
      </c>
      <c r="G2918" t="s">
        <v>80</v>
      </c>
      <c r="H2918">
        <v>389</v>
      </c>
      <c r="I2918">
        <v>3.6550937133705753E-2</v>
      </c>
      <c r="J2918">
        <v>4.6466342234407496E-3</v>
      </c>
      <c r="K2918">
        <v>-0.38349835718777991</v>
      </c>
      <c r="L2918">
        <v>0.46474121273872232</v>
      </c>
    </row>
    <row r="2919" spans="1:12">
      <c r="A2919" t="s">
        <v>317</v>
      </c>
      <c r="B2919" t="s">
        <v>500</v>
      </c>
      <c r="C2919">
        <v>48475</v>
      </c>
      <c r="D2919" t="s">
        <v>135</v>
      </c>
      <c r="E2919">
        <v>340</v>
      </c>
      <c r="F2919" t="s">
        <v>75</v>
      </c>
      <c r="G2919" t="s">
        <v>81</v>
      </c>
      <c r="H2919">
        <v>389</v>
      </c>
      <c r="I2919">
        <v>3.26141372584813E-2</v>
      </c>
      <c r="J2919">
        <v>3.751973761786155E-3</v>
      </c>
      <c r="K2919">
        <v>-0.232728300525717</v>
      </c>
      <c r="L2919">
        <v>0.3343421674608642</v>
      </c>
    </row>
    <row r="2920" spans="1:12">
      <c r="A2920" t="s">
        <v>317</v>
      </c>
      <c r="B2920" t="s">
        <v>500</v>
      </c>
      <c r="C2920">
        <v>48475</v>
      </c>
      <c r="D2920" t="s">
        <v>135</v>
      </c>
      <c r="E2920">
        <v>340</v>
      </c>
      <c r="F2920" t="s">
        <v>75</v>
      </c>
      <c r="G2920" t="s">
        <v>82</v>
      </c>
      <c r="H2920">
        <v>138</v>
      </c>
      <c r="I2920">
        <v>0.17101860917422421</v>
      </c>
      <c r="J2920">
        <v>1.104373058395155E-2</v>
      </c>
      <c r="K2920">
        <v>-8.1734077718618597E-2</v>
      </c>
      <c r="L2920">
        <v>0.63390161588272287</v>
      </c>
    </row>
    <row r="2921" spans="1:12">
      <c r="A2921" t="s">
        <v>317</v>
      </c>
      <c r="B2921" t="s">
        <v>500</v>
      </c>
      <c r="C2921">
        <v>48475</v>
      </c>
      <c r="D2921" t="s">
        <v>135</v>
      </c>
      <c r="E2921">
        <v>340</v>
      </c>
      <c r="F2921" t="s">
        <v>75</v>
      </c>
      <c r="G2921" t="s">
        <v>83</v>
      </c>
      <c r="H2921">
        <v>138</v>
      </c>
      <c r="I2921">
        <v>0.19880848662460349</v>
      </c>
      <c r="J2921">
        <v>1.377696958095939E-2</v>
      </c>
      <c r="K2921">
        <v>-7.5549597369242355E-2</v>
      </c>
      <c r="L2921">
        <v>0.76809931415477795</v>
      </c>
    </row>
    <row r="2922" spans="1:12">
      <c r="A2922" t="s">
        <v>317</v>
      </c>
      <c r="B2922" t="s">
        <v>255</v>
      </c>
      <c r="C2922">
        <v>48477</v>
      </c>
      <c r="D2922" t="s">
        <v>135</v>
      </c>
      <c r="E2922">
        <v>340</v>
      </c>
      <c r="F2922" t="s">
        <v>75</v>
      </c>
      <c r="G2922" t="s">
        <v>76</v>
      </c>
      <c r="H2922">
        <v>21</v>
      </c>
      <c r="I2922">
        <v>0.94802300431180508</v>
      </c>
      <c r="J2922">
        <v>0.15836772729439491</v>
      </c>
      <c r="K2922">
        <v>-3.1845050118976051E-2</v>
      </c>
      <c r="L2922">
        <v>2.2924388333402139</v>
      </c>
    </row>
    <row r="2923" spans="1:12">
      <c r="A2923" t="s">
        <v>317</v>
      </c>
      <c r="B2923" t="s">
        <v>255</v>
      </c>
      <c r="C2923">
        <v>48477</v>
      </c>
      <c r="D2923" t="s">
        <v>135</v>
      </c>
      <c r="E2923">
        <v>340</v>
      </c>
      <c r="F2923" t="s">
        <v>75</v>
      </c>
      <c r="G2923" t="s">
        <v>77</v>
      </c>
      <c r="H2923">
        <v>21</v>
      </c>
      <c r="I2923">
        <v>0.8359769053009638</v>
      </c>
      <c r="J2923">
        <v>0.14667710078413379</v>
      </c>
      <c r="K2923">
        <v>-5.5322941445729967E-2</v>
      </c>
      <c r="L2923">
        <v>1.9120315065875191</v>
      </c>
    </row>
    <row r="2924" spans="1:12">
      <c r="A2924" t="s">
        <v>317</v>
      </c>
      <c r="B2924" t="s">
        <v>255</v>
      </c>
      <c r="C2924">
        <v>48477</v>
      </c>
      <c r="D2924" t="s">
        <v>135</v>
      </c>
      <c r="E2924">
        <v>340</v>
      </c>
      <c r="F2924" t="s">
        <v>75</v>
      </c>
      <c r="G2924" t="s">
        <v>78</v>
      </c>
      <c r="H2924">
        <v>477</v>
      </c>
      <c r="I2924">
        <v>0.47002404957641081</v>
      </c>
      <c r="J2924">
        <v>2.201952487031595E-2</v>
      </c>
      <c r="K2924">
        <v>-0.17807197018957649</v>
      </c>
      <c r="L2924">
        <v>1.7180589789559519</v>
      </c>
    </row>
    <row r="2925" spans="1:12">
      <c r="A2925" t="s">
        <v>317</v>
      </c>
      <c r="B2925" t="s">
        <v>255</v>
      </c>
      <c r="C2925">
        <v>48477</v>
      </c>
      <c r="D2925" t="s">
        <v>135</v>
      </c>
      <c r="E2925">
        <v>340</v>
      </c>
      <c r="F2925" t="s">
        <v>75</v>
      </c>
      <c r="G2925" t="s">
        <v>79</v>
      </c>
      <c r="H2925">
        <v>477</v>
      </c>
      <c r="I2925">
        <v>0.52849029500186406</v>
      </c>
      <c r="J2925">
        <v>2.1842442519557768E-2</v>
      </c>
      <c r="K2925">
        <v>-2.4732166588428809E-2</v>
      </c>
      <c r="L2925">
        <v>1.940954066439077</v>
      </c>
    </row>
    <row r="2926" spans="1:12">
      <c r="A2926" t="s">
        <v>317</v>
      </c>
      <c r="B2926" t="s">
        <v>255</v>
      </c>
      <c r="C2926">
        <v>48477</v>
      </c>
      <c r="D2926" t="s">
        <v>135</v>
      </c>
      <c r="E2926">
        <v>340</v>
      </c>
      <c r="F2926" t="s">
        <v>75</v>
      </c>
      <c r="G2926" t="s">
        <v>80</v>
      </c>
      <c r="H2926">
        <v>21</v>
      </c>
      <c r="I2926">
        <v>0.53443214061031252</v>
      </c>
      <c r="J2926">
        <v>0.1012406481964041</v>
      </c>
      <c r="K2926">
        <v>-4.057804519820838E-2</v>
      </c>
      <c r="L2926">
        <v>1.309636917346475</v>
      </c>
    </row>
    <row r="2927" spans="1:12">
      <c r="A2927" t="s">
        <v>317</v>
      </c>
      <c r="B2927" t="s">
        <v>255</v>
      </c>
      <c r="C2927">
        <v>48477</v>
      </c>
      <c r="D2927" t="s">
        <v>135</v>
      </c>
      <c r="E2927">
        <v>340</v>
      </c>
      <c r="F2927" t="s">
        <v>75</v>
      </c>
      <c r="G2927" t="s">
        <v>81</v>
      </c>
      <c r="H2927">
        <v>21</v>
      </c>
      <c r="I2927">
        <v>0.41793780794298968</v>
      </c>
      <c r="J2927">
        <v>7.7339006773496019E-2</v>
      </c>
      <c r="K2927">
        <v>-2.9626460758395881E-2</v>
      </c>
      <c r="L2927">
        <v>1.0625612956853321</v>
      </c>
    </row>
    <row r="2928" spans="1:12">
      <c r="A2928" t="s">
        <v>317</v>
      </c>
      <c r="B2928" t="s">
        <v>255</v>
      </c>
      <c r="C2928">
        <v>48477</v>
      </c>
      <c r="D2928" t="s">
        <v>135</v>
      </c>
      <c r="E2928">
        <v>340</v>
      </c>
      <c r="F2928" t="s">
        <v>75</v>
      </c>
      <c r="G2928" t="s">
        <v>82</v>
      </c>
      <c r="H2928">
        <v>477</v>
      </c>
      <c r="I2928">
        <v>0.17789285088256609</v>
      </c>
      <c r="J2928">
        <v>9.7041293425012155E-3</v>
      </c>
      <c r="K2928">
        <v>-7.7809692889770618E-2</v>
      </c>
      <c r="L2928">
        <v>1.004367731260523</v>
      </c>
    </row>
    <row r="2929" spans="1:12">
      <c r="A2929" t="s">
        <v>317</v>
      </c>
      <c r="B2929" t="s">
        <v>255</v>
      </c>
      <c r="C2929">
        <v>48477</v>
      </c>
      <c r="D2929" t="s">
        <v>135</v>
      </c>
      <c r="E2929">
        <v>340</v>
      </c>
      <c r="F2929" t="s">
        <v>75</v>
      </c>
      <c r="G2929" t="s">
        <v>83</v>
      </c>
      <c r="H2929">
        <v>477</v>
      </c>
      <c r="I2929">
        <v>0.31392068403380852</v>
      </c>
      <c r="J2929">
        <v>1.324136140021207E-2</v>
      </c>
      <c r="K2929">
        <v>-2.252864148413488E-2</v>
      </c>
      <c r="L2929">
        <v>1.2824358133224341</v>
      </c>
    </row>
    <row r="2930" spans="1:12">
      <c r="A2930" t="s">
        <v>317</v>
      </c>
      <c r="B2930" t="s">
        <v>501</v>
      </c>
      <c r="C2930">
        <v>48479</v>
      </c>
      <c r="D2930" t="s">
        <v>135</v>
      </c>
      <c r="E2930">
        <v>340</v>
      </c>
      <c r="F2930" t="s">
        <v>75</v>
      </c>
      <c r="G2930" t="s">
        <v>76</v>
      </c>
      <c r="H2930">
        <v>249</v>
      </c>
      <c r="I2930">
        <v>1.27881908605408</v>
      </c>
      <c r="J2930">
        <v>3.2553311382010001E-2</v>
      </c>
      <c r="K2930">
        <v>-8.7481138747138535E-3</v>
      </c>
      <c r="L2930">
        <v>2.7032730267981671</v>
      </c>
    </row>
    <row r="2931" spans="1:12">
      <c r="A2931" t="s">
        <v>317</v>
      </c>
      <c r="B2931" t="s">
        <v>501</v>
      </c>
      <c r="C2931">
        <v>48479</v>
      </c>
      <c r="D2931" t="s">
        <v>135</v>
      </c>
      <c r="E2931">
        <v>340</v>
      </c>
      <c r="F2931" t="s">
        <v>75</v>
      </c>
      <c r="G2931" t="s">
        <v>77</v>
      </c>
      <c r="H2931">
        <v>249</v>
      </c>
      <c r="I2931">
        <v>1.169898476163429</v>
      </c>
      <c r="J2931">
        <v>3.053078061451265E-2</v>
      </c>
      <c r="K2931">
        <v>-0.15104992406239981</v>
      </c>
      <c r="L2931">
        <v>2.3249132787640092</v>
      </c>
    </row>
    <row r="2932" spans="1:12">
      <c r="A2932" t="s">
        <v>317</v>
      </c>
      <c r="B2932" t="s">
        <v>501</v>
      </c>
      <c r="C2932">
        <v>48479</v>
      </c>
      <c r="D2932" t="s">
        <v>135</v>
      </c>
      <c r="E2932">
        <v>340</v>
      </c>
      <c r="F2932" t="s">
        <v>75</v>
      </c>
      <c r="G2932" t="s">
        <v>78</v>
      </c>
      <c r="H2932">
        <v>334</v>
      </c>
      <c r="I2932">
        <v>0.66785679232017625</v>
      </c>
      <c r="J2932">
        <v>2.053531383695013E-2</v>
      </c>
      <c r="K2932">
        <v>-0.15327125475478409</v>
      </c>
      <c r="L2932">
        <v>1.455419850139384</v>
      </c>
    </row>
    <row r="2933" spans="1:12">
      <c r="A2933" t="s">
        <v>317</v>
      </c>
      <c r="B2933" t="s">
        <v>501</v>
      </c>
      <c r="C2933">
        <v>48479</v>
      </c>
      <c r="D2933" t="s">
        <v>135</v>
      </c>
      <c r="E2933">
        <v>340</v>
      </c>
      <c r="F2933" t="s">
        <v>75</v>
      </c>
      <c r="G2933" t="s">
        <v>79</v>
      </c>
      <c r="H2933">
        <v>334</v>
      </c>
      <c r="I2933">
        <v>0.46887522773334728</v>
      </c>
      <c r="J2933">
        <v>1.592137758614149E-2</v>
      </c>
      <c r="K2933">
        <v>-8.7889109084368297E-2</v>
      </c>
      <c r="L2933">
        <v>1.5120864356328581</v>
      </c>
    </row>
    <row r="2934" spans="1:12">
      <c r="A2934" t="s">
        <v>317</v>
      </c>
      <c r="B2934" t="s">
        <v>501</v>
      </c>
      <c r="C2934">
        <v>48479</v>
      </c>
      <c r="D2934" t="s">
        <v>135</v>
      </c>
      <c r="E2934">
        <v>340</v>
      </c>
      <c r="F2934" t="s">
        <v>75</v>
      </c>
      <c r="G2934" t="s">
        <v>80</v>
      </c>
      <c r="H2934">
        <v>249</v>
      </c>
      <c r="I2934">
        <v>0.26349523711259548</v>
      </c>
      <c r="J2934">
        <v>1.0320498946984131E-2</v>
      </c>
      <c r="K2934">
        <v>-8.7481138747138535E-3</v>
      </c>
      <c r="L2934">
        <v>0.78599237608333916</v>
      </c>
    </row>
    <row r="2935" spans="1:12">
      <c r="A2935" t="s">
        <v>317</v>
      </c>
      <c r="B2935" t="s">
        <v>501</v>
      </c>
      <c r="C2935">
        <v>48479</v>
      </c>
      <c r="D2935" t="s">
        <v>135</v>
      </c>
      <c r="E2935">
        <v>340</v>
      </c>
      <c r="F2935" t="s">
        <v>75</v>
      </c>
      <c r="G2935" t="s">
        <v>81</v>
      </c>
      <c r="H2935">
        <v>249</v>
      </c>
      <c r="I2935">
        <v>0.21365359452212121</v>
      </c>
      <c r="J2935">
        <v>8.4735077284033167E-3</v>
      </c>
      <c r="K2935">
        <v>-5.9019618741999222E-2</v>
      </c>
      <c r="L2935">
        <v>0.62933129676180433</v>
      </c>
    </row>
    <row r="2936" spans="1:12">
      <c r="A2936" t="s">
        <v>317</v>
      </c>
      <c r="B2936" t="s">
        <v>501</v>
      </c>
      <c r="C2936">
        <v>48479</v>
      </c>
      <c r="D2936" t="s">
        <v>135</v>
      </c>
      <c r="E2936">
        <v>340</v>
      </c>
      <c r="F2936" t="s">
        <v>75</v>
      </c>
      <c r="G2936" t="s">
        <v>82</v>
      </c>
      <c r="H2936">
        <v>334</v>
      </c>
      <c r="I2936">
        <v>0.25993389541477863</v>
      </c>
      <c r="J2936">
        <v>9.7576215893254332E-3</v>
      </c>
      <c r="K2936">
        <v>-6.4556363199707867E-2</v>
      </c>
      <c r="L2936">
        <v>1.0646078605459699</v>
      </c>
    </row>
    <row r="2937" spans="1:12">
      <c r="A2937" t="s">
        <v>317</v>
      </c>
      <c r="B2937" t="s">
        <v>501</v>
      </c>
      <c r="C2937">
        <v>48479</v>
      </c>
      <c r="D2937" t="s">
        <v>135</v>
      </c>
      <c r="E2937">
        <v>340</v>
      </c>
      <c r="F2937" t="s">
        <v>75</v>
      </c>
      <c r="G2937" t="s">
        <v>83</v>
      </c>
      <c r="H2937">
        <v>334</v>
      </c>
      <c r="I2937">
        <v>0.34252192720732172</v>
      </c>
      <c r="J2937">
        <v>1.2296224754550431E-2</v>
      </c>
      <c r="K2937">
        <v>-8.7889109084368297E-2</v>
      </c>
      <c r="L2937">
        <v>0.98309426460041371</v>
      </c>
    </row>
    <row r="2938" spans="1:12">
      <c r="A2938" t="s">
        <v>317</v>
      </c>
      <c r="B2938" t="s">
        <v>502</v>
      </c>
      <c r="C2938">
        <v>48481</v>
      </c>
      <c r="D2938" t="s">
        <v>135</v>
      </c>
      <c r="E2938">
        <v>340</v>
      </c>
      <c r="F2938" t="s">
        <v>75</v>
      </c>
      <c r="G2938" t="s">
        <v>76</v>
      </c>
      <c r="H2938">
        <v>119</v>
      </c>
      <c r="I2938">
        <v>1.741769811611219</v>
      </c>
      <c r="J2938">
        <v>3.332194636189735E-2</v>
      </c>
      <c r="K2938">
        <v>0.4110586467464919</v>
      </c>
      <c r="L2938">
        <v>2.7891469689735842</v>
      </c>
    </row>
    <row r="2939" spans="1:12">
      <c r="A2939" t="s">
        <v>317</v>
      </c>
      <c r="B2939" t="s">
        <v>502</v>
      </c>
      <c r="C2939">
        <v>48481</v>
      </c>
      <c r="D2939" t="s">
        <v>135</v>
      </c>
      <c r="E2939">
        <v>340</v>
      </c>
      <c r="F2939" t="s">
        <v>75</v>
      </c>
      <c r="G2939" t="s">
        <v>77</v>
      </c>
      <c r="H2939">
        <v>119</v>
      </c>
      <c r="I2939">
        <v>1.5113709014201699</v>
      </c>
      <c r="J2939">
        <v>2.4416804778977421E-2</v>
      </c>
      <c r="K2939">
        <v>0.36146907713575188</v>
      </c>
      <c r="L2939">
        <v>2.1768095245184331</v>
      </c>
    </row>
    <row r="2940" spans="1:12">
      <c r="A2940" t="s">
        <v>317</v>
      </c>
      <c r="B2940" t="s">
        <v>502</v>
      </c>
      <c r="C2940">
        <v>48481</v>
      </c>
      <c r="D2940" t="s">
        <v>135</v>
      </c>
      <c r="E2940">
        <v>340</v>
      </c>
      <c r="F2940" t="s">
        <v>75</v>
      </c>
      <c r="G2940" t="s">
        <v>78</v>
      </c>
      <c r="H2940">
        <v>154</v>
      </c>
      <c r="I2940">
        <v>0.99089098884725135</v>
      </c>
      <c r="J2940">
        <v>2.5665850828018321E-2</v>
      </c>
      <c r="K2940">
        <v>-9.1965967588810305E-4</v>
      </c>
      <c r="L2940">
        <v>1.7305967602410139</v>
      </c>
    </row>
    <row r="2941" spans="1:12">
      <c r="A2941" t="s">
        <v>317</v>
      </c>
      <c r="B2941" t="s">
        <v>502</v>
      </c>
      <c r="C2941">
        <v>48481</v>
      </c>
      <c r="D2941" t="s">
        <v>135</v>
      </c>
      <c r="E2941">
        <v>340</v>
      </c>
      <c r="F2941" t="s">
        <v>75</v>
      </c>
      <c r="G2941" t="s">
        <v>79</v>
      </c>
      <c r="H2941">
        <v>154</v>
      </c>
      <c r="I2941">
        <v>0.87262670333038939</v>
      </c>
      <c r="J2941">
        <v>3.4281192580850127E-2</v>
      </c>
      <c r="K2941">
        <v>-2.6987167649939149E-3</v>
      </c>
      <c r="L2941">
        <v>2.2849724039296762</v>
      </c>
    </row>
    <row r="2942" spans="1:12">
      <c r="A2942" t="s">
        <v>317</v>
      </c>
      <c r="B2942" t="s">
        <v>502</v>
      </c>
      <c r="C2942">
        <v>48481</v>
      </c>
      <c r="D2942" t="s">
        <v>135</v>
      </c>
      <c r="E2942">
        <v>340</v>
      </c>
      <c r="F2942" t="s">
        <v>75</v>
      </c>
      <c r="G2942" t="s">
        <v>80</v>
      </c>
      <c r="H2942">
        <v>119</v>
      </c>
      <c r="I2942">
        <v>0.68768089650826603</v>
      </c>
      <c r="J2942">
        <v>2.9467773059289229E-2</v>
      </c>
      <c r="K2942">
        <v>0.14152861696010241</v>
      </c>
      <c r="L2942">
        <v>1.603003998907726</v>
      </c>
    </row>
    <row r="2943" spans="1:12">
      <c r="A2943" t="s">
        <v>317</v>
      </c>
      <c r="B2943" t="s">
        <v>502</v>
      </c>
      <c r="C2943">
        <v>48481</v>
      </c>
      <c r="D2943" t="s">
        <v>135</v>
      </c>
      <c r="E2943">
        <v>340</v>
      </c>
      <c r="F2943" t="s">
        <v>75</v>
      </c>
      <c r="G2943" t="s">
        <v>81</v>
      </c>
      <c r="H2943">
        <v>119</v>
      </c>
      <c r="I2943">
        <v>0.51636994031885652</v>
      </c>
      <c r="J2943">
        <v>2.0525899097935361E-2</v>
      </c>
      <c r="K2943">
        <v>8.4688048524949336E-2</v>
      </c>
      <c r="L2943">
        <v>1.242499571596057</v>
      </c>
    </row>
    <row r="2944" spans="1:12">
      <c r="A2944" t="s">
        <v>317</v>
      </c>
      <c r="B2944" t="s">
        <v>502</v>
      </c>
      <c r="C2944">
        <v>48481</v>
      </c>
      <c r="D2944" t="s">
        <v>135</v>
      </c>
      <c r="E2944">
        <v>340</v>
      </c>
      <c r="F2944" t="s">
        <v>75</v>
      </c>
      <c r="G2944" t="s">
        <v>82</v>
      </c>
      <c r="H2944">
        <v>154</v>
      </c>
      <c r="I2944">
        <v>0.35391204197756032</v>
      </c>
      <c r="J2944">
        <v>1.0427290014402041E-2</v>
      </c>
      <c r="K2944">
        <v>-9.1965967588810305E-4</v>
      </c>
      <c r="L2944">
        <v>0.62478310485063315</v>
      </c>
    </row>
    <row r="2945" spans="1:12">
      <c r="A2945" t="s">
        <v>317</v>
      </c>
      <c r="B2945" t="s">
        <v>502</v>
      </c>
      <c r="C2945">
        <v>48481</v>
      </c>
      <c r="D2945" t="s">
        <v>135</v>
      </c>
      <c r="E2945">
        <v>340</v>
      </c>
      <c r="F2945" t="s">
        <v>75</v>
      </c>
      <c r="G2945" t="s">
        <v>83</v>
      </c>
      <c r="H2945">
        <v>154</v>
      </c>
      <c r="I2945">
        <v>0.51222685923947109</v>
      </c>
      <c r="J2945">
        <v>1.6899764801885729E-2</v>
      </c>
      <c r="K2945">
        <v>-2.6987167649939149E-3</v>
      </c>
      <c r="L2945">
        <v>0.96192852929720973</v>
      </c>
    </row>
    <row r="2946" spans="1:12">
      <c r="A2946" t="s">
        <v>317</v>
      </c>
      <c r="B2946" t="s">
        <v>300</v>
      </c>
      <c r="C2946">
        <v>48483</v>
      </c>
      <c r="D2946" t="s">
        <v>135</v>
      </c>
      <c r="E2946">
        <v>340</v>
      </c>
      <c r="F2946" t="s">
        <v>75</v>
      </c>
      <c r="G2946" t="s">
        <v>76</v>
      </c>
      <c r="H2946">
        <v>119</v>
      </c>
      <c r="I2946">
        <v>0.31686088730395973</v>
      </c>
      <c r="J2946">
        <v>3.5714552787336019E-2</v>
      </c>
      <c r="K2946">
        <v>-4.4614530259078869E-2</v>
      </c>
      <c r="L2946">
        <v>1.383974277523371</v>
      </c>
    </row>
    <row r="2947" spans="1:12">
      <c r="A2947" t="s">
        <v>317</v>
      </c>
      <c r="B2947" t="s">
        <v>300</v>
      </c>
      <c r="C2947">
        <v>48483</v>
      </c>
      <c r="D2947" t="s">
        <v>135</v>
      </c>
      <c r="E2947">
        <v>340</v>
      </c>
      <c r="F2947" t="s">
        <v>75</v>
      </c>
      <c r="G2947" t="s">
        <v>77</v>
      </c>
      <c r="H2947">
        <v>119</v>
      </c>
      <c r="I2947">
        <v>0.2245876222305509</v>
      </c>
      <c r="J2947">
        <v>3.5775102339881043E-2</v>
      </c>
      <c r="K2947">
        <v>-0.21077141423709539</v>
      </c>
      <c r="L2947">
        <v>1.0906713579723819</v>
      </c>
    </row>
    <row r="2948" spans="1:12">
      <c r="A2948" t="s">
        <v>317</v>
      </c>
      <c r="B2948" t="s">
        <v>300</v>
      </c>
      <c r="C2948">
        <v>48483</v>
      </c>
      <c r="D2948" t="s">
        <v>135</v>
      </c>
      <c r="E2948">
        <v>340</v>
      </c>
      <c r="F2948" t="s">
        <v>75</v>
      </c>
      <c r="G2948" t="s">
        <v>78</v>
      </c>
      <c r="H2948">
        <v>249</v>
      </c>
      <c r="I2948">
        <v>-2.2127411481327609E-2</v>
      </c>
      <c r="J2948">
        <v>8.1311417866348334E-3</v>
      </c>
      <c r="K2948">
        <v>-0.22377169437624159</v>
      </c>
      <c r="L2948">
        <v>0.58173764917022452</v>
      </c>
    </row>
    <row r="2949" spans="1:12">
      <c r="A2949" t="s">
        <v>317</v>
      </c>
      <c r="B2949" t="s">
        <v>300</v>
      </c>
      <c r="C2949">
        <v>48483</v>
      </c>
      <c r="D2949" t="s">
        <v>135</v>
      </c>
      <c r="E2949">
        <v>340</v>
      </c>
      <c r="F2949" t="s">
        <v>75</v>
      </c>
      <c r="G2949" t="s">
        <v>79</v>
      </c>
      <c r="H2949">
        <v>249</v>
      </c>
      <c r="I2949">
        <v>6.4541729076467644E-2</v>
      </c>
      <c r="J2949">
        <v>8.1499984039792809E-3</v>
      </c>
      <c r="K2949">
        <v>-0.1191342623638621</v>
      </c>
      <c r="L2949">
        <v>0.71755063287663601</v>
      </c>
    </row>
    <row r="2950" spans="1:12">
      <c r="A2950" t="s">
        <v>317</v>
      </c>
      <c r="B2950" t="s">
        <v>300</v>
      </c>
      <c r="C2950">
        <v>48483</v>
      </c>
      <c r="D2950" t="s">
        <v>135</v>
      </c>
      <c r="E2950">
        <v>340</v>
      </c>
      <c r="F2950" t="s">
        <v>75</v>
      </c>
      <c r="G2950" t="s">
        <v>80</v>
      </c>
      <c r="H2950">
        <v>119</v>
      </c>
      <c r="I2950">
        <v>3.5211317222191743E-2</v>
      </c>
      <c r="J2950">
        <v>5.7441320190564074E-3</v>
      </c>
      <c r="K2950">
        <v>-4.0262662609087799E-2</v>
      </c>
      <c r="L2950">
        <v>0.23999643574864671</v>
      </c>
    </row>
    <row r="2951" spans="1:12">
      <c r="A2951" t="s">
        <v>317</v>
      </c>
      <c r="B2951" t="s">
        <v>300</v>
      </c>
      <c r="C2951">
        <v>48483</v>
      </c>
      <c r="D2951" t="s">
        <v>135</v>
      </c>
      <c r="E2951">
        <v>340</v>
      </c>
      <c r="F2951" t="s">
        <v>75</v>
      </c>
      <c r="G2951" t="s">
        <v>81</v>
      </c>
      <c r="H2951">
        <v>119</v>
      </c>
      <c r="I2951">
        <v>-1.48782831910003E-2</v>
      </c>
      <c r="J2951">
        <v>3.9178074483272362E-3</v>
      </c>
      <c r="K2951">
        <v>-0.1030122639781391</v>
      </c>
      <c r="L2951">
        <v>0.13363134629219531</v>
      </c>
    </row>
    <row r="2952" spans="1:12">
      <c r="A2952" t="s">
        <v>317</v>
      </c>
      <c r="B2952" t="s">
        <v>300</v>
      </c>
      <c r="C2952">
        <v>48483</v>
      </c>
      <c r="D2952" t="s">
        <v>135</v>
      </c>
      <c r="E2952">
        <v>340</v>
      </c>
      <c r="F2952" t="s">
        <v>75</v>
      </c>
      <c r="G2952" t="s">
        <v>82</v>
      </c>
      <c r="H2952">
        <v>249</v>
      </c>
      <c r="I2952">
        <v>-9.8844907932444971E-3</v>
      </c>
      <c r="J2952">
        <v>3.463254014645058E-3</v>
      </c>
      <c r="K2952">
        <v>-0.1196452221782394</v>
      </c>
      <c r="L2952">
        <v>0.31012911297722701</v>
      </c>
    </row>
    <row r="2953" spans="1:12">
      <c r="A2953" t="s">
        <v>317</v>
      </c>
      <c r="B2953" t="s">
        <v>300</v>
      </c>
      <c r="C2953">
        <v>48483</v>
      </c>
      <c r="D2953" t="s">
        <v>135</v>
      </c>
      <c r="E2953">
        <v>340</v>
      </c>
      <c r="F2953" t="s">
        <v>75</v>
      </c>
      <c r="G2953" t="s">
        <v>83</v>
      </c>
      <c r="H2953">
        <v>249</v>
      </c>
      <c r="I2953">
        <v>3.001338191334884E-2</v>
      </c>
      <c r="J2953">
        <v>4.3860796671687952E-3</v>
      </c>
      <c r="K2953">
        <v>-0.1191342623638621</v>
      </c>
      <c r="L2953">
        <v>0.44895980509346722</v>
      </c>
    </row>
    <row r="2954" spans="1:12">
      <c r="A2954" t="s">
        <v>317</v>
      </c>
      <c r="B2954" t="s">
        <v>503</v>
      </c>
      <c r="C2954">
        <v>48485</v>
      </c>
      <c r="D2954" t="s">
        <v>135</v>
      </c>
      <c r="E2954">
        <v>340</v>
      </c>
      <c r="F2954" t="s">
        <v>75</v>
      </c>
      <c r="G2954" t="s">
        <v>76</v>
      </c>
      <c r="H2954">
        <v>78</v>
      </c>
      <c r="I2954">
        <v>0.21979881353412531</v>
      </c>
      <c r="J2954">
        <v>3.4861467847545152E-2</v>
      </c>
      <c r="K2954">
        <v>-0.1269994903672573</v>
      </c>
      <c r="L2954">
        <v>1.20492354860452</v>
      </c>
    </row>
    <row r="2955" spans="1:12">
      <c r="A2955" t="s">
        <v>317</v>
      </c>
      <c r="B2955" t="s">
        <v>503</v>
      </c>
      <c r="C2955">
        <v>48485</v>
      </c>
      <c r="D2955" t="s">
        <v>135</v>
      </c>
      <c r="E2955">
        <v>340</v>
      </c>
      <c r="F2955" t="s">
        <v>75</v>
      </c>
      <c r="G2955" t="s">
        <v>77</v>
      </c>
      <c r="H2955">
        <v>78</v>
      </c>
      <c r="I2955">
        <v>0.1845068254884423</v>
      </c>
      <c r="J2955">
        <v>3.8148733676057082E-2</v>
      </c>
      <c r="K2955">
        <v>-0.24700926517749749</v>
      </c>
      <c r="L2955">
        <v>1.0378520716043551</v>
      </c>
    </row>
    <row r="2956" spans="1:12">
      <c r="A2956" t="s">
        <v>317</v>
      </c>
      <c r="B2956" t="s">
        <v>503</v>
      </c>
      <c r="C2956">
        <v>48485</v>
      </c>
      <c r="D2956" t="s">
        <v>135</v>
      </c>
      <c r="E2956">
        <v>340</v>
      </c>
      <c r="F2956" t="s">
        <v>75</v>
      </c>
      <c r="G2956" t="s">
        <v>78</v>
      </c>
      <c r="H2956">
        <v>258</v>
      </c>
      <c r="I2956">
        <v>3.7215383688343449E-3</v>
      </c>
      <c r="J2956">
        <v>1.21897542691942E-2</v>
      </c>
      <c r="K2956">
        <v>-0.17605528988679081</v>
      </c>
      <c r="L2956">
        <v>0.89955140781989207</v>
      </c>
    </row>
    <row r="2957" spans="1:12">
      <c r="A2957" t="s">
        <v>317</v>
      </c>
      <c r="B2957" t="s">
        <v>503</v>
      </c>
      <c r="C2957">
        <v>48485</v>
      </c>
      <c r="D2957" t="s">
        <v>135</v>
      </c>
      <c r="E2957">
        <v>340</v>
      </c>
      <c r="F2957" t="s">
        <v>75</v>
      </c>
      <c r="G2957" t="s">
        <v>79</v>
      </c>
      <c r="H2957">
        <v>258</v>
      </c>
      <c r="I2957">
        <v>8.525560355083138E-2</v>
      </c>
      <c r="J2957">
        <v>1.1687964464316331E-2</v>
      </c>
      <c r="K2957">
        <v>-4.2382834604364858E-2</v>
      </c>
      <c r="L2957">
        <v>1.096448063265886</v>
      </c>
    </row>
    <row r="2958" spans="1:12">
      <c r="A2958" t="s">
        <v>317</v>
      </c>
      <c r="B2958" t="s">
        <v>503</v>
      </c>
      <c r="C2958">
        <v>48485</v>
      </c>
      <c r="D2958" t="s">
        <v>135</v>
      </c>
      <c r="E2958">
        <v>340</v>
      </c>
      <c r="F2958" t="s">
        <v>75</v>
      </c>
      <c r="G2958" t="s">
        <v>80</v>
      </c>
      <c r="H2958">
        <v>78</v>
      </c>
      <c r="I2958">
        <v>5.9609936592689518E-2</v>
      </c>
      <c r="J2958">
        <v>1.5939457304486971E-2</v>
      </c>
      <c r="K2958">
        <v>-0.1269994903672573</v>
      </c>
      <c r="L2958">
        <v>0.625442738949048</v>
      </c>
    </row>
    <row r="2959" spans="1:12">
      <c r="A2959" t="s">
        <v>317</v>
      </c>
      <c r="B2959" t="s">
        <v>503</v>
      </c>
      <c r="C2959">
        <v>48485</v>
      </c>
      <c r="D2959" t="s">
        <v>135</v>
      </c>
      <c r="E2959">
        <v>340</v>
      </c>
      <c r="F2959" t="s">
        <v>75</v>
      </c>
      <c r="G2959" t="s">
        <v>81</v>
      </c>
      <c r="H2959">
        <v>78</v>
      </c>
      <c r="I2959">
        <v>6.479203092091125E-2</v>
      </c>
      <c r="J2959">
        <v>1.4705024624153599E-2</v>
      </c>
      <c r="K2959">
        <v>-9.9514840582926728E-2</v>
      </c>
      <c r="L2959">
        <v>0.55673599324664602</v>
      </c>
    </row>
    <row r="2960" spans="1:12">
      <c r="A2960" t="s">
        <v>317</v>
      </c>
      <c r="B2960" t="s">
        <v>503</v>
      </c>
      <c r="C2960">
        <v>48485</v>
      </c>
      <c r="D2960" t="s">
        <v>135</v>
      </c>
      <c r="E2960">
        <v>340</v>
      </c>
      <c r="F2960" t="s">
        <v>75</v>
      </c>
      <c r="G2960" t="s">
        <v>82</v>
      </c>
      <c r="H2960">
        <v>258</v>
      </c>
      <c r="I2960">
        <v>-4.6655818816009297E-3</v>
      </c>
      <c r="J2960">
        <v>4.6857304236494791E-3</v>
      </c>
      <c r="K2960">
        <v>-0.1228417604707446</v>
      </c>
      <c r="L2960">
        <v>0.46387041088013908</v>
      </c>
    </row>
    <row r="2961" spans="1:12">
      <c r="A2961" t="s">
        <v>317</v>
      </c>
      <c r="B2961" t="s">
        <v>503</v>
      </c>
      <c r="C2961">
        <v>48485</v>
      </c>
      <c r="D2961" t="s">
        <v>135</v>
      </c>
      <c r="E2961">
        <v>340</v>
      </c>
      <c r="F2961" t="s">
        <v>75</v>
      </c>
      <c r="G2961" t="s">
        <v>83</v>
      </c>
      <c r="H2961">
        <v>258</v>
      </c>
      <c r="I2961">
        <v>4.1298001245098082E-2</v>
      </c>
      <c r="J2961">
        <v>5.4043699893000681E-3</v>
      </c>
      <c r="K2961">
        <v>-4.2382834604364858E-2</v>
      </c>
      <c r="L2961">
        <v>0.6093967473408276</v>
      </c>
    </row>
    <row r="2962" spans="1:12">
      <c r="A2962" t="s">
        <v>317</v>
      </c>
      <c r="B2962" t="s">
        <v>504</v>
      </c>
      <c r="C2962">
        <v>48487</v>
      </c>
      <c r="D2962" t="s">
        <v>135</v>
      </c>
      <c r="E2962">
        <v>340</v>
      </c>
      <c r="F2962" t="s">
        <v>75</v>
      </c>
      <c r="G2962" t="s">
        <v>76</v>
      </c>
      <c r="H2962">
        <v>119</v>
      </c>
      <c r="I2962">
        <v>0.31686088730395973</v>
      </c>
      <c r="J2962">
        <v>3.5714552787336019E-2</v>
      </c>
      <c r="K2962">
        <v>-4.4614530259078869E-2</v>
      </c>
      <c r="L2962">
        <v>1.383974277523371</v>
      </c>
    </row>
    <row r="2963" spans="1:12">
      <c r="A2963" t="s">
        <v>317</v>
      </c>
      <c r="B2963" t="s">
        <v>504</v>
      </c>
      <c r="C2963">
        <v>48487</v>
      </c>
      <c r="D2963" t="s">
        <v>135</v>
      </c>
      <c r="E2963">
        <v>340</v>
      </c>
      <c r="F2963" t="s">
        <v>75</v>
      </c>
      <c r="G2963" t="s">
        <v>77</v>
      </c>
      <c r="H2963">
        <v>119</v>
      </c>
      <c r="I2963">
        <v>0.2245876222305509</v>
      </c>
      <c r="J2963">
        <v>3.5775102339881043E-2</v>
      </c>
      <c r="K2963">
        <v>-0.21077141423709539</v>
      </c>
      <c r="L2963">
        <v>1.0906713579723819</v>
      </c>
    </row>
    <row r="2964" spans="1:12">
      <c r="A2964" t="s">
        <v>317</v>
      </c>
      <c r="B2964" t="s">
        <v>504</v>
      </c>
      <c r="C2964">
        <v>48487</v>
      </c>
      <c r="D2964" t="s">
        <v>135</v>
      </c>
      <c r="E2964">
        <v>340</v>
      </c>
      <c r="F2964" t="s">
        <v>75</v>
      </c>
      <c r="G2964" t="s">
        <v>78</v>
      </c>
      <c r="H2964">
        <v>249</v>
      </c>
      <c r="I2964">
        <v>-2.2127411481327609E-2</v>
      </c>
      <c r="J2964">
        <v>8.1311417866348334E-3</v>
      </c>
      <c r="K2964">
        <v>-0.22377169437624159</v>
      </c>
      <c r="L2964">
        <v>0.58173764917022452</v>
      </c>
    </row>
    <row r="2965" spans="1:12">
      <c r="A2965" t="s">
        <v>317</v>
      </c>
      <c r="B2965" t="s">
        <v>504</v>
      </c>
      <c r="C2965">
        <v>48487</v>
      </c>
      <c r="D2965" t="s">
        <v>135</v>
      </c>
      <c r="E2965">
        <v>340</v>
      </c>
      <c r="F2965" t="s">
        <v>75</v>
      </c>
      <c r="G2965" t="s">
        <v>79</v>
      </c>
      <c r="H2965">
        <v>249</v>
      </c>
      <c r="I2965">
        <v>6.4541729076467644E-2</v>
      </c>
      <c r="J2965">
        <v>8.1499984039792809E-3</v>
      </c>
      <c r="K2965">
        <v>-0.1191342623638621</v>
      </c>
      <c r="L2965">
        <v>0.71755063287663601</v>
      </c>
    </row>
    <row r="2966" spans="1:12">
      <c r="A2966" t="s">
        <v>317</v>
      </c>
      <c r="B2966" t="s">
        <v>504</v>
      </c>
      <c r="C2966">
        <v>48487</v>
      </c>
      <c r="D2966" t="s">
        <v>135</v>
      </c>
      <c r="E2966">
        <v>340</v>
      </c>
      <c r="F2966" t="s">
        <v>75</v>
      </c>
      <c r="G2966" t="s">
        <v>80</v>
      </c>
      <c r="H2966">
        <v>119</v>
      </c>
      <c r="I2966">
        <v>3.5211317222191743E-2</v>
      </c>
      <c r="J2966">
        <v>5.7441320190564074E-3</v>
      </c>
      <c r="K2966">
        <v>-4.0262662609087799E-2</v>
      </c>
      <c r="L2966">
        <v>0.23999643574864671</v>
      </c>
    </row>
    <row r="2967" spans="1:12">
      <c r="A2967" t="s">
        <v>317</v>
      </c>
      <c r="B2967" t="s">
        <v>504</v>
      </c>
      <c r="C2967">
        <v>48487</v>
      </c>
      <c r="D2967" t="s">
        <v>135</v>
      </c>
      <c r="E2967">
        <v>340</v>
      </c>
      <c r="F2967" t="s">
        <v>75</v>
      </c>
      <c r="G2967" t="s">
        <v>81</v>
      </c>
      <c r="H2967">
        <v>119</v>
      </c>
      <c r="I2967">
        <v>-1.48782831910003E-2</v>
      </c>
      <c r="J2967">
        <v>3.9178074483272362E-3</v>
      </c>
      <c r="K2967">
        <v>-0.1030122639781391</v>
      </c>
      <c r="L2967">
        <v>0.13363134629219531</v>
      </c>
    </row>
    <row r="2968" spans="1:12">
      <c r="A2968" t="s">
        <v>317</v>
      </c>
      <c r="B2968" t="s">
        <v>504</v>
      </c>
      <c r="C2968">
        <v>48487</v>
      </c>
      <c r="D2968" t="s">
        <v>135</v>
      </c>
      <c r="E2968">
        <v>340</v>
      </c>
      <c r="F2968" t="s">
        <v>75</v>
      </c>
      <c r="G2968" t="s">
        <v>82</v>
      </c>
      <c r="H2968">
        <v>249</v>
      </c>
      <c r="I2968">
        <v>-9.8844907932444971E-3</v>
      </c>
      <c r="J2968">
        <v>3.463254014645058E-3</v>
      </c>
      <c r="K2968">
        <v>-0.1196452221782394</v>
      </c>
      <c r="L2968">
        <v>0.31012911297722701</v>
      </c>
    </row>
    <row r="2969" spans="1:12">
      <c r="A2969" t="s">
        <v>317</v>
      </c>
      <c r="B2969" t="s">
        <v>504</v>
      </c>
      <c r="C2969">
        <v>48487</v>
      </c>
      <c r="D2969" t="s">
        <v>135</v>
      </c>
      <c r="E2969">
        <v>340</v>
      </c>
      <c r="F2969" t="s">
        <v>75</v>
      </c>
      <c r="G2969" t="s">
        <v>83</v>
      </c>
      <c r="H2969">
        <v>249</v>
      </c>
      <c r="I2969">
        <v>3.001338191334884E-2</v>
      </c>
      <c r="J2969">
        <v>4.3860796671687952E-3</v>
      </c>
      <c r="K2969">
        <v>-0.1191342623638621</v>
      </c>
      <c r="L2969">
        <v>0.44895980509346722</v>
      </c>
    </row>
    <row r="2970" spans="1:12">
      <c r="A2970" t="s">
        <v>317</v>
      </c>
      <c r="B2970" t="s">
        <v>505</v>
      </c>
      <c r="C2970">
        <v>48489</v>
      </c>
      <c r="D2970" t="s">
        <v>135</v>
      </c>
      <c r="E2970">
        <v>340</v>
      </c>
      <c r="F2970" t="s">
        <v>75</v>
      </c>
      <c r="G2970" t="s">
        <v>76</v>
      </c>
      <c r="H2970">
        <v>119</v>
      </c>
      <c r="I2970">
        <v>1.5330172319864599</v>
      </c>
      <c r="J2970">
        <v>3.1013203767059419E-2</v>
      </c>
      <c r="K2970">
        <v>0.36807417465512382</v>
      </c>
      <c r="L2970">
        <v>2.7032730267981671</v>
      </c>
    </row>
    <row r="2971" spans="1:12">
      <c r="A2971" t="s">
        <v>317</v>
      </c>
      <c r="B2971" t="s">
        <v>505</v>
      </c>
      <c r="C2971">
        <v>48489</v>
      </c>
      <c r="D2971" t="s">
        <v>135</v>
      </c>
      <c r="E2971">
        <v>340</v>
      </c>
      <c r="F2971" t="s">
        <v>75</v>
      </c>
      <c r="G2971" t="s">
        <v>77</v>
      </c>
      <c r="H2971">
        <v>119</v>
      </c>
      <c r="I2971">
        <v>1.4756138351878989</v>
      </c>
      <c r="J2971">
        <v>2.6801949611564738E-2</v>
      </c>
      <c r="K2971">
        <v>0.45304339552620843</v>
      </c>
      <c r="L2971">
        <v>2.3249132787640092</v>
      </c>
    </row>
    <row r="2972" spans="1:12">
      <c r="A2972" t="s">
        <v>317</v>
      </c>
      <c r="B2972" t="s">
        <v>505</v>
      </c>
      <c r="C2972">
        <v>48489</v>
      </c>
      <c r="D2972" t="s">
        <v>135</v>
      </c>
      <c r="E2972">
        <v>340</v>
      </c>
      <c r="F2972" t="s">
        <v>75</v>
      </c>
      <c r="G2972" t="s">
        <v>78</v>
      </c>
      <c r="H2972">
        <v>119</v>
      </c>
      <c r="I2972">
        <v>0.9172688706497315</v>
      </c>
      <c r="J2972">
        <v>1.911516364056999E-2</v>
      </c>
      <c r="K2972">
        <v>0.34887330246992632</v>
      </c>
      <c r="L2972">
        <v>1.455419850139384</v>
      </c>
    </row>
    <row r="2973" spans="1:12">
      <c r="A2973" t="s">
        <v>317</v>
      </c>
      <c r="B2973" t="s">
        <v>505</v>
      </c>
      <c r="C2973">
        <v>48489</v>
      </c>
      <c r="D2973" t="s">
        <v>135</v>
      </c>
      <c r="E2973">
        <v>340</v>
      </c>
      <c r="F2973" t="s">
        <v>75</v>
      </c>
      <c r="G2973" t="s">
        <v>79</v>
      </c>
      <c r="H2973">
        <v>119</v>
      </c>
      <c r="I2973">
        <v>0.65494070958733697</v>
      </c>
      <c r="J2973">
        <v>2.3044225336615241E-2</v>
      </c>
      <c r="K2973">
        <v>0.17960052662726611</v>
      </c>
      <c r="L2973">
        <v>1.5120864356328581</v>
      </c>
    </row>
    <row r="2974" spans="1:12">
      <c r="A2974" t="s">
        <v>317</v>
      </c>
      <c r="B2974" t="s">
        <v>505</v>
      </c>
      <c r="C2974">
        <v>48489</v>
      </c>
      <c r="D2974" t="s">
        <v>135</v>
      </c>
      <c r="E2974">
        <v>340</v>
      </c>
      <c r="F2974" t="s">
        <v>75</v>
      </c>
      <c r="G2974" t="s">
        <v>80</v>
      </c>
      <c r="H2974">
        <v>119</v>
      </c>
      <c r="I2974">
        <v>0.31472634895526569</v>
      </c>
      <c r="J2974">
        <v>1.32738839284702E-2</v>
      </c>
      <c r="K2974">
        <v>1.472955704998475E-2</v>
      </c>
      <c r="L2974">
        <v>0.78599237608333916</v>
      </c>
    </row>
    <row r="2975" spans="1:12">
      <c r="A2975" t="s">
        <v>317</v>
      </c>
      <c r="B2975" t="s">
        <v>505</v>
      </c>
      <c r="C2975">
        <v>48489</v>
      </c>
      <c r="D2975" t="s">
        <v>135</v>
      </c>
      <c r="E2975">
        <v>340</v>
      </c>
      <c r="F2975" t="s">
        <v>75</v>
      </c>
      <c r="G2975" t="s">
        <v>81</v>
      </c>
      <c r="H2975">
        <v>119</v>
      </c>
      <c r="I2975">
        <v>0.28659652043086947</v>
      </c>
      <c r="J2975">
        <v>9.0804201298862602E-3</v>
      </c>
      <c r="K2975">
        <v>1.278634295935587E-2</v>
      </c>
      <c r="L2975">
        <v>0.62933129676180433</v>
      </c>
    </row>
    <row r="2976" spans="1:12">
      <c r="A2976" t="s">
        <v>317</v>
      </c>
      <c r="B2976" t="s">
        <v>505</v>
      </c>
      <c r="C2976">
        <v>48489</v>
      </c>
      <c r="D2976" t="s">
        <v>135</v>
      </c>
      <c r="E2976">
        <v>340</v>
      </c>
      <c r="F2976" t="s">
        <v>75</v>
      </c>
      <c r="G2976" t="s">
        <v>82</v>
      </c>
      <c r="H2976">
        <v>119</v>
      </c>
      <c r="I2976">
        <v>0.32637736059385453</v>
      </c>
      <c r="J2976">
        <v>1.1126861115316279E-2</v>
      </c>
      <c r="K2976">
        <v>2.093424679633886E-2</v>
      </c>
      <c r="L2976">
        <v>0.79802310619959682</v>
      </c>
    </row>
    <row r="2977" spans="1:12">
      <c r="A2977" t="s">
        <v>317</v>
      </c>
      <c r="B2977" t="s">
        <v>505</v>
      </c>
      <c r="C2977">
        <v>48489</v>
      </c>
      <c r="D2977" t="s">
        <v>135</v>
      </c>
      <c r="E2977">
        <v>340</v>
      </c>
      <c r="F2977" t="s">
        <v>75</v>
      </c>
      <c r="G2977" t="s">
        <v>83</v>
      </c>
      <c r="H2977">
        <v>119</v>
      </c>
      <c r="I2977">
        <v>0.46458094469908512</v>
      </c>
      <c r="J2977">
        <v>1.6449411352455159E-2</v>
      </c>
      <c r="K2977">
        <v>5.7486062944087382E-2</v>
      </c>
      <c r="L2977">
        <v>0.92344341795116913</v>
      </c>
    </row>
    <row r="2978" spans="1:12">
      <c r="A2978" t="s">
        <v>317</v>
      </c>
      <c r="B2978" t="s">
        <v>314</v>
      </c>
      <c r="C2978">
        <v>48491</v>
      </c>
      <c r="D2978" t="s">
        <v>135</v>
      </c>
      <c r="E2978">
        <v>340</v>
      </c>
      <c r="F2978" t="s">
        <v>75</v>
      </c>
      <c r="G2978" t="s">
        <v>76</v>
      </c>
      <c r="H2978">
        <v>21</v>
      </c>
      <c r="I2978">
        <v>0.94802300431180508</v>
      </c>
      <c r="J2978">
        <v>0.15836772729439491</v>
      </c>
      <c r="K2978">
        <v>-3.1845050118976051E-2</v>
      </c>
      <c r="L2978">
        <v>2.2924388333402139</v>
      </c>
    </row>
    <row r="2979" spans="1:12">
      <c r="A2979" t="s">
        <v>317</v>
      </c>
      <c r="B2979" t="s">
        <v>314</v>
      </c>
      <c r="C2979">
        <v>48491</v>
      </c>
      <c r="D2979" t="s">
        <v>135</v>
      </c>
      <c r="E2979">
        <v>340</v>
      </c>
      <c r="F2979" t="s">
        <v>75</v>
      </c>
      <c r="G2979" t="s">
        <v>77</v>
      </c>
      <c r="H2979">
        <v>21</v>
      </c>
      <c r="I2979">
        <v>0.8359769053009638</v>
      </c>
      <c r="J2979">
        <v>0.14667710078413379</v>
      </c>
      <c r="K2979">
        <v>-5.5322941445729967E-2</v>
      </c>
      <c r="L2979">
        <v>1.9120315065875191</v>
      </c>
    </row>
    <row r="2980" spans="1:12">
      <c r="A2980" t="s">
        <v>317</v>
      </c>
      <c r="B2980" t="s">
        <v>314</v>
      </c>
      <c r="C2980">
        <v>48491</v>
      </c>
      <c r="D2980" t="s">
        <v>135</v>
      </c>
      <c r="E2980">
        <v>340</v>
      </c>
      <c r="F2980" t="s">
        <v>75</v>
      </c>
      <c r="G2980" t="s">
        <v>78</v>
      </c>
      <c r="H2980">
        <v>321</v>
      </c>
      <c r="I2980">
        <v>0.55046635852582315</v>
      </c>
      <c r="J2980">
        <v>2.6647639385367621E-2</v>
      </c>
      <c r="K2980">
        <v>-0.17807197018957649</v>
      </c>
      <c r="L2980">
        <v>1.7180589789559519</v>
      </c>
    </row>
    <row r="2981" spans="1:12">
      <c r="A2981" t="s">
        <v>317</v>
      </c>
      <c r="B2981" t="s">
        <v>314</v>
      </c>
      <c r="C2981">
        <v>48491</v>
      </c>
      <c r="D2981" t="s">
        <v>135</v>
      </c>
      <c r="E2981">
        <v>340</v>
      </c>
      <c r="F2981" t="s">
        <v>75</v>
      </c>
      <c r="G2981" t="s">
        <v>79</v>
      </c>
      <c r="H2981">
        <v>321</v>
      </c>
      <c r="I2981">
        <v>0.60096221200520605</v>
      </c>
      <c r="J2981">
        <v>2.572080857657023E-2</v>
      </c>
      <c r="K2981">
        <v>-1.9526777984124711E-2</v>
      </c>
      <c r="L2981">
        <v>1.940954066439077</v>
      </c>
    </row>
    <row r="2982" spans="1:12">
      <c r="A2982" t="s">
        <v>317</v>
      </c>
      <c r="B2982" t="s">
        <v>314</v>
      </c>
      <c r="C2982">
        <v>48491</v>
      </c>
      <c r="D2982" t="s">
        <v>135</v>
      </c>
      <c r="E2982">
        <v>340</v>
      </c>
      <c r="F2982" t="s">
        <v>75</v>
      </c>
      <c r="G2982" t="s">
        <v>80</v>
      </c>
      <c r="H2982">
        <v>21</v>
      </c>
      <c r="I2982">
        <v>0.53443214061031252</v>
      </c>
      <c r="J2982">
        <v>0.1012406481964041</v>
      </c>
      <c r="K2982">
        <v>-4.057804519820838E-2</v>
      </c>
      <c r="L2982">
        <v>1.309636917346475</v>
      </c>
    </row>
    <row r="2983" spans="1:12">
      <c r="A2983" t="s">
        <v>317</v>
      </c>
      <c r="B2983" t="s">
        <v>314</v>
      </c>
      <c r="C2983">
        <v>48491</v>
      </c>
      <c r="D2983" t="s">
        <v>135</v>
      </c>
      <c r="E2983">
        <v>340</v>
      </c>
      <c r="F2983" t="s">
        <v>75</v>
      </c>
      <c r="G2983" t="s">
        <v>81</v>
      </c>
      <c r="H2983">
        <v>21</v>
      </c>
      <c r="I2983">
        <v>0.41793780794298968</v>
      </c>
      <c r="J2983">
        <v>7.7339006773496019E-2</v>
      </c>
      <c r="K2983">
        <v>-2.9626460758395881E-2</v>
      </c>
      <c r="L2983">
        <v>1.0625612956853321</v>
      </c>
    </row>
    <row r="2984" spans="1:12">
      <c r="A2984" t="s">
        <v>317</v>
      </c>
      <c r="B2984" t="s">
        <v>314</v>
      </c>
      <c r="C2984">
        <v>48491</v>
      </c>
      <c r="D2984" t="s">
        <v>135</v>
      </c>
      <c r="E2984">
        <v>340</v>
      </c>
      <c r="F2984" t="s">
        <v>75</v>
      </c>
      <c r="G2984" t="s">
        <v>82</v>
      </c>
      <c r="H2984">
        <v>321</v>
      </c>
      <c r="I2984">
        <v>0.21220519989793199</v>
      </c>
      <c r="J2984">
        <v>1.20769194400257E-2</v>
      </c>
      <c r="K2984">
        <v>-7.7809692889770618E-2</v>
      </c>
      <c r="L2984">
        <v>1.004367731260523</v>
      </c>
    </row>
    <row r="2985" spans="1:12">
      <c r="A2985" t="s">
        <v>317</v>
      </c>
      <c r="B2985" t="s">
        <v>314</v>
      </c>
      <c r="C2985">
        <v>48491</v>
      </c>
      <c r="D2985" t="s">
        <v>135</v>
      </c>
      <c r="E2985">
        <v>340</v>
      </c>
      <c r="F2985" t="s">
        <v>75</v>
      </c>
      <c r="G2985" t="s">
        <v>83</v>
      </c>
      <c r="H2985">
        <v>321</v>
      </c>
      <c r="I2985">
        <v>0.36829291299224032</v>
      </c>
      <c r="J2985">
        <v>1.6198585597246979E-2</v>
      </c>
      <c r="K2985">
        <v>-1.9526777984124711E-2</v>
      </c>
      <c r="L2985">
        <v>1.2824358133224341</v>
      </c>
    </row>
    <row r="2986" spans="1:12">
      <c r="A2986" t="s">
        <v>317</v>
      </c>
      <c r="B2986" t="s">
        <v>290</v>
      </c>
      <c r="C2986">
        <v>48493</v>
      </c>
      <c r="D2986" t="s">
        <v>135</v>
      </c>
      <c r="E2986">
        <v>340</v>
      </c>
      <c r="F2986" t="s">
        <v>75</v>
      </c>
      <c r="G2986" t="s">
        <v>76</v>
      </c>
      <c r="H2986">
        <v>109</v>
      </c>
      <c r="I2986">
        <v>0.98210151683692259</v>
      </c>
      <c r="J2986">
        <v>4.7129691144469139E-2</v>
      </c>
      <c r="K2986">
        <v>-8.7481138747138535E-3</v>
      </c>
      <c r="L2986">
        <v>2.0873224792027201</v>
      </c>
    </row>
    <row r="2987" spans="1:12">
      <c r="A2987" t="s">
        <v>317</v>
      </c>
      <c r="B2987" t="s">
        <v>290</v>
      </c>
      <c r="C2987">
        <v>48493</v>
      </c>
      <c r="D2987" t="s">
        <v>135</v>
      </c>
      <c r="E2987">
        <v>340</v>
      </c>
      <c r="F2987" t="s">
        <v>75</v>
      </c>
      <c r="G2987" t="s">
        <v>77</v>
      </c>
      <c r="H2987">
        <v>109</v>
      </c>
      <c r="I2987">
        <v>0.87491424435705767</v>
      </c>
      <c r="J2987">
        <v>4.274505936939612E-2</v>
      </c>
      <c r="K2987">
        <v>-0.1121927015690153</v>
      </c>
      <c r="L2987">
        <v>1.7400205073052011</v>
      </c>
    </row>
    <row r="2988" spans="1:12">
      <c r="A2988" t="s">
        <v>317</v>
      </c>
      <c r="B2988" t="s">
        <v>290</v>
      </c>
      <c r="C2988">
        <v>48493</v>
      </c>
      <c r="D2988" t="s">
        <v>135</v>
      </c>
      <c r="E2988">
        <v>340</v>
      </c>
      <c r="F2988" t="s">
        <v>75</v>
      </c>
      <c r="G2988" t="s">
        <v>78</v>
      </c>
      <c r="H2988">
        <v>68</v>
      </c>
      <c r="I2988">
        <v>0.58965839841472345</v>
      </c>
      <c r="J2988">
        <v>3.9366201008828421E-2</v>
      </c>
      <c r="K2988">
        <v>-3.7049311468957832E-2</v>
      </c>
      <c r="L2988">
        <v>1.3369284233840031</v>
      </c>
    </row>
    <row r="2989" spans="1:12">
      <c r="A2989" t="s">
        <v>317</v>
      </c>
      <c r="B2989" t="s">
        <v>290</v>
      </c>
      <c r="C2989">
        <v>48493</v>
      </c>
      <c r="D2989" t="s">
        <v>135</v>
      </c>
      <c r="E2989">
        <v>340</v>
      </c>
      <c r="F2989" t="s">
        <v>75</v>
      </c>
      <c r="G2989" t="s">
        <v>79</v>
      </c>
      <c r="H2989">
        <v>68</v>
      </c>
      <c r="I2989">
        <v>0.44277212820505069</v>
      </c>
      <c r="J2989">
        <v>2.864715073574756E-2</v>
      </c>
      <c r="K2989">
        <v>-4.7254695947096817E-2</v>
      </c>
      <c r="L2989">
        <v>1.207689825842758</v>
      </c>
    </row>
    <row r="2990" spans="1:12">
      <c r="A2990" t="s">
        <v>317</v>
      </c>
      <c r="B2990" t="s">
        <v>290</v>
      </c>
      <c r="C2990">
        <v>48493</v>
      </c>
      <c r="D2990" t="s">
        <v>135</v>
      </c>
      <c r="E2990">
        <v>340</v>
      </c>
      <c r="F2990" t="s">
        <v>75</v>
      </c>
      <c r="G2990" t="s">
        <v>80</v>
      </c>
      <c r="H2990">
        <v>109</v>
      </c>
      <c r="I2990">
        <v>0.25091775884868039</v>
      </c>
      <c r="J2990">
        <v>1.512636396436199E-2</v>
      </c>
      <c r="K2990">
        <v>-8.7481138747138535E-3</v>
      </c>
      <c r="L2990">
        <v>0.7376888747392909</v>
      </c>
    </row>
    <row r="2991" spans="1:12">
      <c r="A2991" t="s">
        <v>317</v>
      </c>
      <c r="B2991" t="s">
        <v>290</v>
      </c>
      <c r="C2991">
        <v>48493</v>
      </c>
      <c r="D2991" t="s">
        <v>135</v>
      </c>
      <c r="E2991">
        <v>340</v>
      </c>
      <c r="F2991" t="s">
        <v>75</v>
      </c>
      <c r="G2991" t="s">
        <v>81</v>
      </c>
      <c r="H2991">
        <v>109</v>
      </c>
      <c r="I2991">
        <v>0.17899201057073821</v>
      </c>
      <c r="J2991">
        <v>1.067944431511258E-2</v>
      </c>
      <c r="K2991">
        <v>-5.9019618741999222E-2</v>
      </c>
      <c r="L2991">
        <v>0.48553403265687478</v>
      </c>
    </row>
    <row r="2992" spans="1:12">
      <c r="A2992" t="s">
        <v>317</v>
      </c>
      <c r="B2992" t="s">
        <v>290</v>
      </c>
      <c r="C2992">
        <v>48493</v>
      </c>
      <c r="D2992" t="s">
        <v>135</v>
      </c>
      <c r="E2992">
        <v>340</v>
      </c>
      <c r="F2992" t="s">
        <v>75</v>
      </c>
      <c r="G2992" t="s">
        <v>82</v>
      </c>
      <c r="H2992">
        <v>68</v>
      </c>
      <c r="I2992">
        <v>0.33082750044946219</v>
      </c>
      <c r="J2992">
        <v>2.9776847437895951E-2</v>
      </c>
      <c r="K2992">
        <v>-2.8779462151155979E-2</v>
      </c>
      <c r="L2992">
        <v>1.0646078605459699</v>
      </c>
    </row>
    <row r="2993" spans="1:12">
      <c r="A2993" t="s">
        <v>317</v>
      </c>
      <c r="B2993" t="s">
        <v>290</v>
      </c>
      <c r="C2993">
        <v>48493</v>
      </c>
      <c r="D2993" t="s">
        <v>135</v>
      </c>
      <c r="E2993">
        <v>340</v>
      </c>
      <c r="F2993" t="s">
        <v>75</v>
      </c>
      <c r="G2993" t="s">
        <v>83</v>
      </c>
      <c r="H2993">
        <v>68</v>
      </c>
      <c r="I2993">
        <v>0.40758802107010822</v>
      </c>
      <c r="J2993">
        <v>2.9042481893016441E-2</v>
      </c>
      <c r="K2993">
        <v>-2.999141663067767E-2</v>
      </c>
      <c r="L2993">
        <v>0.98309426460041371</v>
      </c>
    </row>
    <row r="2994" spans="1:12">
      <c r="A2994" t="s">
        <v>317</v>
      </c>
      <c r="B2994" t="s">
        <v>506</v>
      </c>
      <c r="C2994">
        <v>48495</v>
      </c>
      <c r="D2994" t="s">
        <v>135</v>
      </c>
      <c r="E2994">
        <v>340</v>
      </c>
      <c r="F2994" t="s">
        <v>75</v>
      </c>
      <c r="G2994" t="s">
        <v>76</v>
      </c>
      <c r="H2994">
        <v>389</v>
      </c>
      <c r="I2994">
        <v>0.18249610322361531</v>
      </c>
      <c r="J2994">
        <v>1.528289232308748E-2</v>
      </c>
      <c r="K2994">
        <v>-0.38834029335448411</v>
      </c>
      <c r="L2994">
        <v>1.5795555478227199</v>
      </c>
    </row>
    <row r="2995" spans="1:12">
      <c r="A2995" t="s">
        <v>317</v>
      </c>
      <c r="B2995" t="s">
        <v>506</v>
      </c>
      <c r="C2995">
        <v>48495</v>
      </c>
      <c r="D2995" t="s">
        <v>135</v>
      </c>
      <c r="E2995">
        <v>340</v>
      </c>
      <c r="F2995" t="s">
        <v>75</v>
      </c>
      <c r="G2995" t="s">
        <v>77</v>
      </c>
      <c r="H2995">
        <v>389</v>
      </c>
      <c r="I2995">
        <v>0.16778025528947671</v>
      </c>
      <c r="J2995">
        <v>1.3877141753563081E-2</v>
      </c>
      <c r="K2995">
        <v>-0.27656156142600252</v>
      </c>
      <c r="L2995">
        <v>1.159131045704781</v>
      </c>
    </row>
    <row r="2996" spans="1:12">
      <c r="A2996" t="s">
        <v>317</v>
      </c>
      <c r="B2996" t="s">
        <v>506</v>
      </c>
      <c r="C2996">
        <v>48495</v>
      </c>
      <c r="D2996" t="s">
        <v>135</v>
      </c>
      <c r="E2996">
        <v>340</v>
      </c>
      <c r="F2996" t="s">
        <v>75</v>
      </c>
      <c r="G2996" t="s">
        <v>78</v>
      </c>
      <c r="H2996">
        <v>138</v>
      </c>
      <c r="I2996">
        <v>0.2150929189247244</v>
      </c>
      <c r="J2996">
        <v>1.415189390304542E-2</v>
      </c>
      <c r="K2996">
        <v>-7.7997220264367007E-2</v>
      </c>
      <c r="L2996">
        <v>0.8961657518443531</v>
      </c>
    </row>
    <row r="2997" spans="1:12">
      <c r="A2997" t="s">
        <v>317</v>
      </c>
      <c r="B2997" t="s">
        <v>506</v>
      </c>
      <c r="C2997">
        <v>48495</v>
      </c>
      <c r="D2997" t="s">
        <v>135</v>
      </c>
      <c r="E2997">
        <v>340</v>
      </c>
      <c r="F2997" t="s">
        <v>75</v>
      </c>
      <c r="G2997" t="s">
        <v>79</v>
      </c>
      <c r="H2997">
        <v>138</v>
      </c>
      <c r="I2997">
        <v>0.2270458007287236</v>
      </c>
      <c r="J2997">
        <v>1.7912687951725861E-2</v>
      </c>
      <c r="K2997">
        <v>-7.5549597369242355E-2</v>
      </c>
      <c r="L2997">
        <v>1.294292044465982</v>
      </c>
    </row>
    <row r="2998" spans="1:12">
      <c r="A2998" t="s">
        <v>317</v>
      </c>
      <c r="B2998" t="s">
        <v>506</v>
      </c>
      <c r="C2998">
        <v>48495</v>
      </c>
      <c r="D2998" t="s">
        <v>135</v>
      </c>
      <c r="E2998">
        <v>340</v>
      </c>
      <c r="F2998" t="s">
        <v>75</v>
      </c>
      <c r="G2998" t="s">
        <v>80</v>
      </c>
      <c r="H2998">
        <v>389</v>
      </c>
      <c r="I2998">
        <v>3.6550937133705753E-2</v>
      </c>
      <c r="J2998">
        <v>4.6466342234407496E-3</v>
      </c>
      <c r="K2998">
        <v>-0.38349835718777991</v>
      </c>
      <c r="L2998">
        <v>0.46474121273872232</v>
      </c>
    </row>
    <row r="2999" spans="1:12">
      <c r="A2999" t="s">
        <v>317</v>
      </c>
      <c r="B2999" t="s">
        <v>506</v>
      </c>
      <c r="C2999">
        <v>48495</v>
      </c>
      <c r="D2999" t="s">
        <v>135</v>
      </c>
      <c r="E2999">
        <v>340</v>
      </c>
      <c r="F2999" t="s">
        <v>75</v>
      </c>
      <c r="G2999" t="s">
        <v>81</v>
      </c>
      <c r="H2999">
        <v>389</v>
      </c>
      <c r="I2999">
        <v>3.26141372584813E-2</v>
      </c>
      <c r="J2999">
        <v>3.751973761786155E-3</v>
      </c>
      <c r="K2999">
        <v>-0.232728300525717</v>
      </c>
      <c r="L2999">
        <v>0.3343421674608642</v>
      </c>
    </row>
    <row r="3000" spans="1:12">
      <c r="A3000" t="s">
        <v>317</v>
      </c>
      <c r="B3000" t="s">
        <v>506</v>
      </c>
      <c r="C3000">
        <v>48495</v>
      </c>
      <c r="D3000" t="s">
        <v>135</v>
      </c>
      <c r="E3000">
        <v>340</v>
      </c>
      <c r="F3000" t="s">
        <v>75</v>
      </c>
      <c r="G3000" t="s">
        <v>82</v>
      </c>
      <c r="H3000">
        <v>138</v>
      </c>
      <c r="I3000">
        <v>0.17101860917422421</v>
      </c>
      <c r="J3000">
        <v>1.104373058395155E-2</v>
      </c>
      <c r="K3000">
        <v>-8.1734077718618597E-2</v>
      </c>
      <c r="L3000">
        <v>0.63390161588272287</v>
      </c>
    </row>
    <row r="3001" spans="1:12">
      <c r="A3001" t="s">
        <v>317</v>
      </c>
      <c r="B3001" t="s">
        <v>506</v>
      </c>
      <c r="C3001">
        <v>48495</v>
      </c>
      <c r="D3001" t="s">
        <v>135</v>
      </c>
      <c r="E3001">
        <v>340</v>
      </c>
      <c r="F3001" t="s">
        <v>75</v>
      </c>
      <c r="G3001" t="s">
        <v>83</v>
      </c>
      <c r="H3001">
        <v>138</v>
      </c>
      <c r="I3001">
        <v>0.19880848662460349</v>
      </c>
      <c r="J3001">
        <v>1.377696958095939E-2</v>
      </c>
      <c r="K3001">
        <v>-7.5549597369242355E-2</v>
      </c>
      <c r="L3001">
        <v>0.76809931415477795</v>
      </c>
    </row>
    <row r="3002" spans="1:12">
      <c r="A3002" t="s">
        <v>317</v>
      </c>
      <c r="B3002" t="s">
        <v>507</v>
      </c>
      <c r="C3002">
        <v>48497</v>
      </c>
      <c r="D3002" t="s">
        <v>135</v>
      </c>
      <c r="E3002">
        <v>340</v>
      </c>
      <c r="F3002" t="s">
        <v>75</v>
      </c>
      <c r="G3002" t="s">
        <v>76</v>
      </c>
      <c r="H3002">
        <v>21</v>
      </c>
      <c r="I3002">
        <v>0.94802300431180508</v>
      </c>
      <c r="J3002">
        <v>0.15836772729439491</v>
      </c>
      <c r="K3002">
        <v>-3.1845050118976051E-2</v>
      </c>
      <c r="L3002">
        <v>2.2924388333402139</v>
      </c>
    </row>
    <row r="3003" spans="1:12">
      <c r="A3003" t="s">
        <v>317</v>
      </c>
      <c r="B3003" t="s">
        <v>507</v>
      </c>
      <c r="C3003">
        <v>48497</v>
      </c>
      <c r="D3003" t="s">
        <v>135</v>
      </c>
      <c r="E3003">
        <v>340</v>
      </c>
      <c r="F3003" t="s">
        <v>75</v>
      </c>
      <c r="G3003" t="s">
        <v>77</v>
      </c>
      <c r="H3003">
        <v>21</v>
      </c>
      <c r="I3003">
        <v>0.8359769053009638</v>
      </c>
      <c r="J3003">
        <v>0.14667710078413379</v>
      </c>
      <c r="K3003">
        <v>-5.5322941445729967E-2</v>
      </c>
      <c r="L3003">
        <v>1.9120315065875191</v>
      </c>
    </row>
    <row r="3004" spans="1:12">
      <c r="A3004" t="s">
        <v>317</v>
      </c>
      <c r="B3004" t="s">
        <v>507</v>
      </c>
      <c r="C3004">
        <v>48497</v>
      </c>
      <c r="D3004" t="s">
        <v>135</v>
      </c>
      <c r="E3004">
        <v>340</v>
      </c>
      <c r="F3004" t="s">
        <v>75</v>
      </c>
      <c r="G3004" t="s">
        <v>78</v>
      </c>
      <c r="H3004">
        <v>46</v>
      </c>
      <c r="I3004">
        <v>0.17466897607943521</v>
      </c>
      <c r="J3004">
        <v>4.1906870785378927E-2</v>
      </c>
      <c r="K3004">
        <v>-0.1745060707976554</v>
      </c>
      <c r="L3004">
        <v>1.1895857884772081</v>
      </c>
    </row>
    <row r="3005" spans="1:12">
      <c r="A3005" t="s">
        <v>317</v>
      </c>
      <c r="B3005" t="s">
        <v>507</v>
      </c>
      <c r="C3005">
        <v>48497</v>
      </c>
      <c r="D3005" t="s">
        <v>135</v>
      </c>
      <c r="E3005">
        <v>340</v>
      </c>
      <c r="F3005" t="s">
        <v>75</v>
      </c>
      <c r="G3005" t="s">
        <v>79</v>
      </c>
      <c r="H3005">
        <v>46</v>
      </c>
      <c r="I3005">
        <v>0.15653883094197521</v>
      </c>
      <c r="J3005">
        <v>3.2321808644284418E-2</v>
      </c>
      <c r="K3005">
        <v>-2.4732166588428809E-2</v>
      </c>
      <c r="L3005">
        <v>0.92012214544345083</v>
      </c>
    </row>
    <row r="3006" spans="1:12">
      <c r="A3006" t="s">
        <v>317</v>
      </c>
      <c r="B3006" t="s">
        <v>507</v>
      </c>
      <c r="C3006">
        <v>48497</v>
      </c>
      <c r="D3006" t="s">
        <v>135</v>
      </c>
      <c r="E3006">
        <v>340</v>
      </c>
      <c r="F3006" t="s">
        <v>75</v>
      </c>
      <c r="G3006" t="s">
        <v>80</v>
      </c>
      <c r="H3006">
        <v>21</v>
      </c>
      <c r="I3006">
        <v>0.53443214061031252</v>
      </c>
      <c r="J3006">
        <v>0.1012406481964041</v>
      </c>
      <c r="K3006">
        <v>-4.057804519820838E-2</v>
      </c>
      <c r="L3006">
        <v>1.309636917346475</v>
      </c>
    </row>
    <row r="3007" spans="1:12">
      <c r="A3007" t="s">
        <v>317</v>
      </c>
      <c r="B3007" t="s">
        <v>507</v>
      </c>
      <c r="C3007">
        <v>48497</v>
      </c>
      <c r="D3007" t="s">
        <v>135</v>
      </c>
      <c r="E3007">
        <v>340</v>
      </c>
      <c r="F3007" t="s">
        <v>75</v>
      </c>
      <c r="G3007" t="s">
        <v>81</v>
      </c>
      <c r="H3007">
        <v>21</v>
      </c>
      <c r="I3007">
        <v>0.41793780794298968</v>
      </c>
      <c r="J3007">
        <v>7.7339006773496019E-2</v>
      </c>
      <c r="K3007">
        <v>-2.9626460758395881E-2</v>
      </c>
      <c r="L3007">
        <v>1.0625612956853321</v>
      </c>
    </row>
    <row r="3008" spans="1:12">
      <c r="A3008" t="s">
        <v>317</v>
      </c>
      <c r="B3008" t="s">
        <v>507</v>
      </c>
      <c r="C3008">
        <v>48497</v>
      </c>
      <c r="D3008" t="s">
        <v>135</v>
      </c>
      <c r="E3008">
        <v>340</v>
      </c>
      <c r="F3008" t="s">
        <v>75</v>
      </c>
      <c r="G3008" t="s">
        <v>82</v>
      </c>
      <c r="H3008">
        <v>46</v>
      </c>
      <c r="I3008">
        <v>8.7733162047061358E-2</v>
      </c>
      <c r="J3008">
        <v>2.3484997099803111E-2</v>
      </c>
      <c r="K3008">
        <v>-7.574239380034746E-2</v>
      </c>
      <c r="L3008">
        <v>0.63740404224125591</v>
      </c>
    </row>
    <row r="3009" spans="1:12">
      <c r="A3009" t="s">
        <v>317</v>
      </c>
      <c r="B3009" t="s">
        <v>507</v>
      </c>
      <c r="C3009">
        <v>48497</v>
      </c>
      <c r="D3009" t="s">
        <v>135</v>
      </c>
      <c r="E3009">
        <v>340</v>
      </c>
      <c r="F3009" t="s">
        <v>75</v>
      </c>
      <c r="G3009" t="s">
        <v>83</v>
      </c>
      <c r="H3009">
        <v>46</v>
      </c>
      <c r="I3009">
        <v>0.1187948646144896</v>
      </c>
      <c r="J3009">
        <v>2.7705872937040112E-2</v>
      </c>
      <c r="K3009">
        <v>-1.763005217150089E-2</v>
      </c>
      <c r="L3009">
        <v>0.81810803382610298</v>
      </c>
    </row>
    <row r="3010" spans="1:12">
      <c r="A3010" t="s">
        <v>317</v>
      </c>
      <c r="B3010" t="s">
        <v>508</v>
      </c>
      <c r="C3010">
        <v>48499</v>
      </c>
      <c r="D3010" t="s">
        <v>135</v>
      </c>
      <c r="E3010">
        <v>340</v>
      </c>
      <c r="F3010" t="s">
        <v>75</v>
      </c>
      <c r="G3010" t="s">
        <v>76</v>
      </c>
      <c r="H3010">
        <v>385</v>
      </c>
      <c r="I3010">
        <v>0.91001391946697396</v>
      </c>
      <c r="J3010">
        <v>2.6472917666060799E-2</v>
      </c>
      <c r="K3010">
        <v>-3.0638636008281771E-2</v>
      </c>
      <c r="L3010">
        <v>2.087745747220874</v>
      </c>
    </row>
    <row r="3011" spans="1:12">
      <c r="A3011" t="s">
        <v>317</v>
      </c>
      <c r="B3011" t="s">
        <v>508</v>
      </c>
      <c r="C3011">
        <v>48499</v>
      </c>
      <c r="D3011" t="s">
        <v>135</v>
      </c>
      <c r="E3011">
        <v>340</v>
      </c>
      <c r="F3011" t="s">
        <v>75</v>
      </c>
      <c r="G3011" t="s">
        <v>77</v>
      </c>
      <c r="H3011">
        <v>385</v>
      </c>
      <c r="I3011">
        <v>0.94631599599383132</v>
      </c>
      <c r="J3011">
        <v>1.524687456088834E-2</v>
      </c>
      <c r="K3011">
        <v>2.8825912307132839E-3</v>
      </c>
      <c r="L3011">
        <v>1.698715518721547</v>
      </c>
    </row>
    <row r="3012" spans="1:12">
      <c r="A3012" t="s">
        <v>317</v>
      </c>
      <c r="B3012" t="s">
        <v>508</v>
      </c>
      <c r="C3012">
        <v>48499</v>
      </c>
      <c r="D3012" t="s">
        <v>135</v>
      </c>
      <c r="E3012">
        <v>340</v>
      </c>
      <c r="F3012" t="s">
        <v>75</v>
      </c>
      <c r="G3012" t="s">
        <v>78</v>
      </c>
      <c r="H3012">
        <v>613</v>
      </c>
      <c r="I3012">
        <v>0.72984543187217421</v>
      </c>
      <c r="J3012">
        <v>1.336315119516474E-2</v>
      </c>
      <c r="K3012">
        <v>-0.11514536438751399</v>
      </c>
      <c r="L3012">
        <v>1.977532716254599</v>
      </c>
    </row>
    <row r="3013" spans="1:12">
      <c r="A3013" t="s">
        <v>317</v>
      </c>
      <c r="B3013" t="s">
        <v>508</v>
      </c>
      <c r="C3013">
        <v>48499</v>
      </c>
      <c r="D3013" t="s">
        <v>135</v>
      </c>
      <c r="E3013">
        <v>340</v>
      </c>
      <c r="F3013" t="s">
        <v>75</v>
      </c>
      <c r="G3013" t="s">
        <v>79</v>
      </c>
      <c r="H3013">
        <v>615</v>
      </c>
      <c r="I3013">
        <v>0.75965927340890593</v>
      </c>
      <c r="J3013">
        <v>1.9503353812222339E-2</v>
      </c>
      <c r="K3013">
        <v>-4.2538851409136609E-2</v>
      </c>
      <c r="L3013">
        <v>2.6598036713554079</v>
      </c>
    </row>
    <row r="3014" spans="1:12">
      <c r="A3014" t="s">
        <v>317</v>
      </c>
      <c r="B3014" t="s">
        <v>508</v>
      </c>
      <c r="C3014">
        <v>48499</v>
      </c>
      <c r="D3014" t="s">
        <v>135</v>
      </c>
      <c r="E3014">
        <v>340</v>
      </c>
      <c r="F3014" t="s">
        <v>75</v>
      </c>
      <c r="G3014" t="s">
        <v>80</v>
      </c>
      <c r="H3014">
        <v>385</v>
      </c>
      <c r="I3014">
        <v>0.4133720514728913</v>
      </c>
      <c r="J3014">
        <v>1.7253106778067299E-2</v>
      </c>
      <c r="K3014">
        <v>-4.2665271630145447E-2</v>
      </c>
      <c r="L3014">
        <v>1.39429762092215</v>
      </c>
    </row>
    <row r="3015" spans="1:12">
      <c r="A3015" t="s">
        <v>317</v>
      </c>
      <c r="B3015" t="s">
        <v>508</v>
      </c>
      <c r="C3015">
        <v>48499</v>
      </c>
      <c r="D3015" t="s">
        <v>135</v>
      </c>
      <c r="E3015">
        <v>340</v>
      </c>
      <c r="F3015" t="s">
        <v>75</v>
      </c>
      <c r="G3015" t="s">
        <v>81</v>
      </c>
      <c r="H3015">
        <v>385</v>
      </c>
      <c r="I3015">
        <v>0.37238257247131801</v>
      </c>
      <c r="J3015">
        <v>1.0835304703549519E-2</v>
      </c>
      <c r="K3015">
        <v>2.8825912307132839E-3</v>
      </c>
      <c r="L3015">
        <v>1.0199343617707239</v>
      </c>
    </row>
    <row r="3016" spans="1:12">
      <c r="A3016" t="s">
        <v>317</v>
      </c>
      <c r="B3016" t="s">
        <v>508</v>
      </c>
      <c r="C3016">
        <v>48499</v>
      </c>
      <c r="D3016" t="s">
        <v>135</v>
      </c>
      <c r="E3016">
        <v>340</v>
      </c>
      <c r="F3016" t="s">
        <v>75</v>
      </c>
      <c r="G3016" t="s">
        <v>82</v>
      </c>
      <c r="H3016">
        <v>613</v>
      </c>
      <c r="I3016">
        <v>0.36078593286063387</v>
      </c>
      <c r="J3016">
        <v>9.3951014914537122E-3</v>
      </c>
      <c r="K3016">
        <v>-5.5210562053024902E-2</v>
      </c>
      <c r="L3016">
        <v>1.4819196336965761</v>
      </c>
    </row>
    <row r="3017" spans="1:12">
      <c r="A3017" t="s">
        <v>317</v>
      </c>
      <c r="B3017" t="s">
        <v>508</v>
      </c>
      <c r="C3017">
        <v>48499</v>
      </c>
      <c r="D3017" t="s">
        <v>135</v>
      </c>
      <c r="E3017">
        <v>340</v>
      </c>
      <c r="F3017" t="s">
        <v>75</v>
      </c>
      <c r="G3017" t="s">
        <v>83</v>
      </c>
      <c r="H3017">
        <v>615</v>
      </c>
      <c r="I3017">
        <v>0.41519273917216548</v>
      </c>
      <c r="J3017">
        <v>1.230087848609515E-2</v>
      </c>
      <c r="K3017">
        <v>-4.2538851409136609E-2</v>
      </c>
      <c r="L3017">
        <v>1.925232112039841</v>
      </c>
    </row>
    <row r="3018" spans="1:12">
      <c r="A3018" t="s">
        <v>317</v>
      </c>
      <c r="B3018" t="s">
        <v>509</v>
      </c>
      <c r="C3018">
        <v>48501</v>
      </c>
      <c r="D3018" t="s">
        <v>135</v>
      </c>
      <c r="E3018">
        <v>340</v>
      </c>
      <c r="F3018" t="s">
        <v>75</v>
      </c>
      <c r="G3018" t="s">
        <v>76</v>
      </c>
      <c r="H3018">
        <v>195</v>
      </c>
      <c r="I3018">
        <v>0.49084779689034203</v>
      </c>
      <c r="J3018">
        <v>2.50299110027156E-2</v>
      </c>
      <c r="K3018">
        <v>-2.1856528089586779E-2</v>
      </c>
      <c r="L3018">
        <v>1.5906471471860431</v>
      </c>
    </row>
    <row r="3019" spans="1:12">
      <c r="A3019" t="s">
        <v>317</v>
      </c>
      <c r="B3019" t="s">
        <v>509</v>
      </c>
      <c r="C3019">
        <v>48501</v>
      </c>
      <c r="D3019" t="s">
        <v>135</v>
      </c>
      <c r="E3019">
        <v>340</v>
      </c>
      <c r="F3019" t="s">
        <v>75</v>
      </c>
      <c r="G3019" t="s">
        <v>77</v>
      </c>
      <c r="H3019">
        <v>195</v>
      </c>
      <c r="I3019">
        <v>0.49621635763886268</v>
      </c>
      <c r="J3019">
        <v>2.244630286849468E-2</v>
      </c>
      <c r="K3019">
        <v>-0.1561195254302736</v>
      </c>
      <c r="L3019">
        <v>1.071330005568202</v>
      </c>
    </row>
    <row r="3020" spans="1:12">
      <c r="A3020" t="s">
        <v>317</v>
      </c>
      <c r="B3020" t="s">
        <v>509</v>
      </c>
      <c r="C3020">
        <v>48501</v>
      </c>
      <c r="D3020" t="s">
        <v>135</v>
      </c>
      <c r="E3020">
        <v>340</v>
      </c>
      <c r="F3020" t="s">
        <v>75</v>
      </c>
      <c r="G3020" t="s">
        <v>78</v>
      </c>
      <c r="H3020">
        <v>190</v>
      </c>
      <c r="I3020">
        <v>0.20444809720603341</v>
      </c>
      <c r="J3020">
        <v>9.8164959887349305E-3</v>
      </c>
      <c r="K3020">
        <v>-5.265264890726383E-2</v>
      </c>
      <c r="L3020">
        <v>0.57556578888251331</v>
      </c>
    </row>
    <row r="3021" spans="1:12">
      <c r="A3021" t="s">
        <v>317</v>
      </c>
      <c r="B3021" t="s">
        <v>509</v>
      </c>
      <c r="C3021">
        <v>48501</v>
      </c>
      <c r="D3021" t="s">
        <v>135</v>
      </c>
      <c r="E3021">
        <v>340</v>
      </c>
      <c r="F3021" t="s">
        <v>75</v>
      </c>
      <c r="G3021" t="s">
        <v>79</v>
      </c>
      <c r="H3021">
        <v>190</v>
      </c>
      <c r="I3021">
        <v>-1.4668836113474819E-2</v>
      </c>
      <c r="J3021">
        <v>5.1070393102945469E-3</v>
      </c>
      <c r="K3021">
        <v>-0.14576258747574039</v>
      </c>
      <c r="L3021">
        <v>0.2620600889507807</v>
      </c>
    </row>
    <row r="3022" spans="1:12">
      <c r="A3022" t="s">
        <v>317</v>
      </c>
      <c r="B3022" t="s">
        <v>509</v>
      </c>
      <c r="C3022">
        <v>48501</v>
      </c>
      <c r="D3022" t="s">
        <v>135</v>
      </c>
      <c r="E3022">
        <v>340</v>
      </c>
      <c r="F3022" t="s">
        <v>75</v>
      </c>
      <c r="G3022" t="s">
        <v>80</v>
      </c>
      <c r="H3022">
        <v>195</v>
      </c>
      <c r="I3022">
        <v>3.3799525156982438E-2</v>
      </c>
      <c r="J3022">
        <v>3.1693977075464949E-3</v>
      </c>
      <c r="K3022">
        <v>-2.8385104216716119E-2</v>
      </c>
      <c r="L3022">
        <v>0.24294706223227219</v>
      </c>
    </row>
    <row r="3023" spans="1:12">
      <c r="A3023" t="s">
        <v>317</v>
      </c>
      <c r="B3023" t="s">
        <v>509</v>
      </c>
      <c r="C3023">
        <v>48501</v>
      </c>
      <c r="D3023" t="s">
        <v>135</v>
      </c>
      <c r="E3023">
        <v>340</v>
      </c>
      <c r="F3023" t="s">
        <v>75</v>
      </c>
      <c r="G3023" t="s">
        <v>81</v>
      </c>
      <c r="H3023">
        <v>195</v>
      </c>
      <c r="I3023">
        <v>1.530581508443315E-2</v>
      </c>
      <c r="J3023">
        <v>3.4815033542680601E-3</v>
      </c>
      <c r="K3023">
        <v>-0.1244750414141577</v>
      </c>
      <c r="L3023">
        <v>0.18827105485888429</v>
      </c>
    </row>
    <row r="3024" spans="1:12">
      <c r="A3024" t="s">
        <v>317</v>
      </c>
      <c r="B3024" t="s">
        <v>509</v>
      </c>
      <c r="C3024">
        <v>48501</v>
      </c>
      <c r="D3024" t="s">
        <v>135</v>
      </c>
      <c r="E3024">
        <v>340</v>
      </c>
      <c r="F3024" t="s">
        <v>75</v>
      </c>
      <c r="G3024" t="s">
        <v>82</v>
      </c>
      <c r="H3024">
        <v>190</v>
      </c>
      <c r="I3024">
        <v>8.9717536832629383E-2</v>
      </c>
      <c r="J3024">
        <v>4.8872708234723207E-3</v>
      </c>
      <c r="K3024">
        <v>-3.5448900501467248E-2</v>
      </c>
      <c r="L3024">
        <v>0.33446091103771508</v>
      </c>
    </row>
    <row r="3025" spans="1:12">
      <c r="A3025" t="s">
        <v>317</v>
      </c>
      <c r="B3025" t="s">
        <v>509</v>
      </c>
      <c r="C3025">
        <v>48501</v>
      </c>
      <c r="D3025" t="s">
        <v>135</v>
      </c>
      <c r="E3025">
        <v>340</v>
      </c>
      <c r="F3025" t="s">
        <v>75</v>
      </c>
      <c r="G3025" t="s">
        <v>83</v>
      </c>
      <c r="H3025">
        <v>190</v>
      </c>
      <c r="I3025">
        <v>5.5071727162525959E-2</v>
      </c>
      <c r="J3025">
        <v>5.0377435611532991E-3</v>
      </c>
      <c r="K3025">
        <v>-0.1144744435641776</v>
      </c>
      <c r="L3025">
        <v>0.2950114031958937</v>
      </c>
    </row>
    <row r="3026" spans="1:12">
      <c r="A3026" t="s">
        <v>317</v>
      </c>
      <c r="B3026" t="s">
        <v>510</v>
      </c>
      <c r="C3026">
        <v>48503</v>
      </c>
      <c r="D3026" t="s">
        <v>135</v>
      </c>
      <c r="E3026">
        <v>340</v>
      </c>
      <c r="F3026" t="s">
        <v>75</v>
      </c>
      <c r="G3026" t="s">
        <v>76</v>
      </c>
      <c r="H3026">
        <v>1435</v>
      </c>
      <c r="I3026">
        <v>0.47515323406453491</v>
      </c>
      <c r="J3026">
        <v>9.4865223996307459E-3</v>
      </c>
      <c r="K3026">
        <v>-0.1902425041602343</v>
      </c>
      <c r="L3026">
        <v>1.8254571900160479</v>
      </c>
    </row>
    <row r="3027" spans="1:12">
      <c r="A3027" t="s">
        <v>317</v>
      </c>
      <c r="B3027" t="s">
        <v>510</v>
      </c>
      <c r="C3027">
        <v>48503</v>
      </c>
      <c r="D3027" t="s">
        <v>135</v>
      </c>
      <c r="E3027">
        <v>340</v>
      </c>
      <c r="F3027" t="s">
        <v>75</v>
      </c>
      <c r="G3027" t="s">
        <v>77</v>
      </c>
      <c r="H3027">
        <v>1435</v>
      </c>
      <c r="I3027">
        <v>0.43637431503937918</v>
      </c>
      <c r="J3027">
        <v>8.7798990194098651E-3</v>
      </c>
      <c r="K3027">
        <v>-0.38717878834324748</v>
      </c>
      <c r="L3027">
        <v>1.363077476333431</v>
      </c>
    </row>
    <row r="3028" spans="1:12">
      <c r="A3028" t="s">
        <v>317</v>
      </c>
      <c r="B3028" t="s">
        <v>510</v>
      </c>
      <c r="C3028">
        <v>48503</v>
      </c>
      <c r="D3028" t="s">
        <v>135</v>
      </c>
      <c r="E3028">
        <v>340</v>
      </c>
      <c r="F3028" t="s">
        <v>75</v>
      </c>
      <c r="G3028" t="s">
        <v>78</v>
      </c>
      <c r="H3028">
        <v>61</v>
      </c>
      <c r="I3028">
        <v>7.225251358725376E-3</v>
      </c>
      <c r="J3028">
        <v>3.0874221960266401E-2</v>
      </c>
      <c r="K3028">
        <v>-0.16324557644813251</v>
      </c>
      <c r="L3028">
        <v>1.095906584117287</v>
      </c>
    </row>
    <row r="3029" spans="1:12">
      <c r="A3029" t="s">
        <v>317</v>
      </c>
      <c r="B3029" t="s">
        <v>510</v>
      </c>
      <c r="C3029">
        <v>48503</v>
      </c>
      <c r="D3029" t="s">
        <v>135</v>
      </c>
      <c r="E3029">
        <v>340</v>
      </c>
      <c r="F3029" t="s">
        <v>75</v>
      </c>
      <c r="G3029" t="s">
        <v>79</v>
      </c>
      <c r="H3029">
        <v>61</v>
      </c>
      <c r="I3029">
        <v>8.7654094644248823E-2</v>
      </c>
      <c r="J3029">
        <v>2.589120723171039E-2</v>
      </c>
      <c r="K3029">
        <v>-1.847132834926939E-2</v>
      </c>
      <c r="L3029">
        <v>0.94823287018834113</v>
      </c>
    </row>
    <row r="3030" spans="1:12">
      <c r="A3030" t="s">
        <v>317</v>
      </c>
      <c r="B3030" t="s">
        <v>510</v>
      </c>
      <c r="C3030">
        <v>48503</v>
      </c>
      <c r="D3030" t="s">
        <v>135</v>
      </c>
      <c r="E3030">
        <v>340</v>
      </c>
      <c r="F3030" t="s">
        <v>75</v>
      </c>
      <c r="G3030" t="s">
        <v>80</v>
      </c>
      <c r="H3030">
        <v>1435</v>
      </c>
      <c r="I3030">
        <v>0.108802020101159</v>
      </c>
      <c r="J3030">
        <v>3.4406358838950019E-3</v>
      </c>
      <c r="K3030">
        <v>-0.19054771270986559</v>
      </c>
      <c r="L3030">
        <v>0.71108499169660166</v>
      </c>
    </row>
    <row r="3031" spans="1:12">
      <c r="A3031" t="s">
        <v>317</v>
      </c>
      <c r="B3031" t="s">
        <v>510</v>
      </c>
      <c r="C3031">
        <v>48503</v>
      </c>
      <c r="D3031" t="s">
        <v>135</v>
      </c>
      <c r="E3031">
        <v>340</v>
      </c>
      <c r="F3031" t="s">
        <v>75</v>
      </c>
      <c r="G3031" t="s">
        <v>81</v>
      </c>
      <c r="H3031">
        <v>1435</v>
      </c>
      <c r="I3031">
        <v>9.7871065420842562E-2</v>
      </c>
      <c r="J3031">
        <v>3.3834058844481661E-3</v>
      </c>
      <c r="K3031">
        <v>-0.20388551559696089</v>
      </c>
      <c r="L3031">
        <v>0.62795727324088857</v>
      </c>
    </row>
    <row r="3032" spans="1:12">
      <c r="A3032" t="s">
        <v>317</v>
      </c>
      <c r="B3032" t="s">
        <v>510</v>
      </c>
      <c r="C3032">
        <v>48503</v>
      </c>
      <c r="D3032" t="s">
        <v>135</v>
      </c>
      <c r="E3032">
        <v>340</v>
      </c>
      <c r="F3032" t="s">
        <v>75</v>
      </c>
      <c r="G3032" t="s">
        <v>82</v>
      </c>
      <c r="H3032">
        <v>61</v>
      </c>
      <c r="I3032">
        <v>7.3712850335803867E-3</v>
      </c>
      <c r="J3032">
        <v>1.5185530823222829E-2</v>
      </c>
      <c r="K3032">
        <v>-8.2734157254821875E-2</v>
      </c>
      <c r="L3032">
        <v>0.64506328351864561</v>
      </c>
    </row>
    <row r="3033" spans="1:12">
      <c r="A3033" t="s">
        <v>317</v>
      </c>
      <c r="B3033" t="s">
        <v>510</v>
      </c>
      <c r="C3033">
        <v>48503</v>
      </c>
      <c r="D3033" t="s">
        <v>135</v>
      </c>
      <c r="E3033">
        <v>340</v>
      </c>
      <c r="F3033" t="s">
        <v>75</v>
      </c>
      <c r="G3033" t="s">
        <v>83</v>
      </c>
      <c r="H3033">
        <v>61</v>
      </c>
      <c r="I3033">
        <v>5.675594371281853E-2</v>
      </c>
      <c r="J3033">
        <v>2.0351427367664651E-2</v>
      </c>
      <c r="K3033">
        <v>-1.847132834926939E-2</v>
      </c>
      <c r="L3033">
        <v>0.974735801126414</v>
      </c>
    </row>
    <row r="3034" spans="1:12">
      <c r="A3034" t="s">
        <v>317</v>
      </c>
      <c r="B3034" t="s">
        <v>511</v>
      </c>
      <c r="C3034">
        <v>48505</v>
      </c>
      <c r="D3034" t="s">
        <v>135</v>
      </c>
      <c r="E3034">
        <v>340</v>
      </c>
      <c r="F3034" t="s">
        <v>75</v>
      </c>
      <c r="G3034" t="s">
        <v>76</v>
      </c>
      <c r="H3034">
        <v>249</v>
      </c>
      <c r="I3034">
        <v>1.27881908605408</v>
      </c>
      <c r="J3034">
        <v>3.2553311382010001E-2</v>
      </c>
      <c r="K3034">
        <v>-8.7481138747138535E-3</v>
      </c>
      <c r="L3034">
        <v>2.7032730267981671</v>
      </c>
    </row>
    <row r="3035" spans="1:12">
      <c r="A3035" t="s">
        <v>317</v>
      </c>
      <c r="B3035" t="s">
        <v>511</v>
      </c>
      <c r="C3035">
        <v>48505</v>
      </c>
      <c r="D3035" t="s">
        <v>135</v>
      </c>
      <c r="E3035">
        <v>340</v>
      </c>
      <c r="F3035" t="s">
        <v>75</v>
      </c>
      <c r="G3035" t="s">
        <v>77</v>
      </c>
      <c r="H3035">
        <v>249</v>
      </c>
      <c r="I3035">
        <v>1.169898476163429</v>
      </c>
      <c r="J3035">
        <v>3.053078061451265E-2</v>
      </c>
      <c r="K3035">
        <v>-0.15104992406239981</v>
      </c>
      <c r="L3035">
        <v>2.3249132787640092</v>
      </c>
    </row>
    <row r="3036" spans="1:12">
      <c r="A3036" t="s">
        <v>317</v>
      </c>
      <c r="B3036" t="s">
        <v>511</v>
      </c>
      <c r="C3036">
        <v>48505</v>
      </c>
      <c r="D3036" t="s">
        <v>135</v>
      </c>
      <c r="E3036">
        <v>340</v>
      </c>
      <c r="F3036" t="s">
        <v>75</v>
      </c>
      <c r="G3036" t="s">
        <v>78</v>
      </c>
      <c r="H3036">
        <v>334</v>
      </c>
      <c r="I3036">
        <v>0.66785679232017625</v>
      </c>
      <c r="J3036">
        <v>2.053531383695013E-2</v>
      </c>
      <c r="K3036">
        <v>-0.15327125475478409</v>
      </c>
      <c r="L3036">
        <v>1.455419850139384</v>
      </c>
    </row>
    <row r="3037" spans="1:12">
      <c r="A3037" t="s">
        <v>317</v>
      </c>
      <c r="B3037" t="s">
        <v>511</v>
      </c>
      <c r="C3037">
        <v>48505</v>
      </c>
      <c r="D3037" t="s">
        <v>135</v>
      </c>
      <c r="E3037">
        <v>340</v>
      </c>
      <c r="F3037" t="s">
        <v>75</v>
      </c>
      <c r="G3037" t="s">
        <v>79</v>
      </c>
      <c r="H3037">
        <v>334</v>
      </c>
      <c r="I3037">
        <v>0.46887522773334728</v>
      </c>
      <c r="J3037">
        <v>1.592137758614149E-2</v>
      </c>
      <c r="K3037">
        <v>-8.7889109084368297E-2</v>
      </c>
      <c r="L3037">
        <v>1.5120864356328581</v>
      </c>
    </row>
    <row r="3038" spans="1:12">
      <c r="A3038" t="s">
        <v>317</v>
      </c>
      <c r="B3038" t="s">
        <v>511</v>
      </c>
      <c r="C3038">
        <v>48505</v>
      </c>
      <c r="D3038" t="s">
        <v>135</v>
      </c>
      <c r="E3038">
        <v>340</v>
      </c>
      <c r="F3038" t="s">
        <v>75</v>
      </c>
      <c r="G3038" t="s">
        <v>80</v>
      </c>
      <c r="H3038">
        <v>249</v>
      </c>
      <c r="I3038">
        <v>0.26349523711259548</v>
      </c>
      <c r="J3038">
        <v>1.0320498946984131E-2</v>
      </c>
      <c r="K3038">
        <v>-8.7481138747138535E-3</v>
      </c>
      <c r="L3038">
        <v>0.78599237608333916</v>
      </c>
    </row>
    <row r="3039" spans="1:12">
      <c r="A3039" t="s">
        <v>317</v>
      </c>
      <c r="B3039" t="s">
        <v>511</v>
      </c>
      <c r="C3039">
        <v>48505</v>
      </c>
      <c r="D3039" t="s">
        <v>135</v>
      </c>
      <c r="E3039">
        <v>340</v>
      </c>
      <c r="F3039" t="s">
        <v>75</v>
      </c>
      <c r="G3039" t="s">
        <v>81</v>
      </c>
      <c r="H3039">
        <v>249</v>
      </c>
      <c r="I3039">
        <v>0.21365359452212121</v>
      </c>
      <c r="J3039">
        <v>8.4735077284033167E-3</v>
      </c>
      <c r="K3039">
        <v>-5.9019618741999222E-2</v>
      </c>
      <c r="L3039">
        <v>0.62933129676180433</v>
      </c>
    </row>
    <row r="3040" spans="1:12">
      <c r="A3040" t="s">
        <v>317</v>
      </c>
      <c r="B3040" t="s">
        <v>511</v>
      </c>
      <c r="C3040">
        <v>48505</v>
      </c>
      <c r="D3040" t="s">
        <v>135</v>
      </c>
      <c r="E3040">
        <v>340</v>
      </c>
      <c r="F3040" t="s">
        <v>75</v>
      </c>
      <c r="G3040" t="s">
        <v>82</v>
      </c>
      <c r="H3040">
        <v>334</v>
      </c>
      <c r="I3040">
        <v>0.25993389541477863</v>
      </c>
      <c r="J3040">
        <v>9.7576215893254332E-3</v>
      </c>
      <c r="K3040">
        <v>-6.4556363199707867E-2</v>
      </c>
      <c r="L3040">
        <v>1.0646078605459699</v>
      </c>
    </row>
    <row r="3041" spans="1:12">
      <c r="A3041" t="s">
        <v>317</v>
      </c>
      <c r="B3041" t="s">
        <v>511</v>
      </c>
      <c r="C3041">
        <v>48505</v>
      </c>
      <c r="D3041" t="s">
        <v>135</v>
      </c>
      <c r="E3041">
        <v>340</v>
      </c>
      <c r="F3041" t="s">
        <v>75</v>
      </c>
      <c r="G3041" t="s">
        <v>83</v>
      </c>
      <c r="H3041">
        <v>334</v>
      </c>
      <c r="I3041">
        <v>0.34252192720732172</v>
      </c>
      <c r="J3041">
        <v>1.2296224754550431E-2</v>
      </c>
      <c r="K3041">
        <v>-8.7889109084368297E-2</v>
      </c>
      <c r="L3041">
        <v>0.98309426460041371</v>
      </c>
    </row>
    <row r="3042" spans="1:12">
      <c r="A3042" t="s">
        <v>317</v>
      </c>
      <c r="B3042" t="s">
        <v>512</v>
      </c>
      <c r="C3042">
        <v>48507</v>
      </c>
      <c r="D3042" t="s">
        <v>135</v>
      </c>
      <c r="E3042">
        <v>340</v>
      </c>
      <c r="F3042" t="s">
        <v>75</v>
      </c>
      <c r="G3042" t="s">
        <v>76</v>
      </c>
      <c r="H3042">
        <v>109</v>
      </c>
      <c r="I3042">
        <v>0.98210151683692259</v>
      </c>
      <c r="J3042">
        <v>4.7129691144469139E-2</v>
      </c>
      <c r="K3042">
        <v>-8.7481138747138535E-3</v>
      </c>
      <c r="L3042">
        <v>2.0873224792027201</v>
      </c>
    </row>
    <row r="3043" spans="1:12">
      <c r="A3043" t="s">
        <v>317</v>
      </c>
      <c r="B3043" t="s">
        <v>512</v>
      </c>
      <c r="C3043">
        <v>48507</v>
      </c>
      <c r="D3043" t="s">
        <v>135</v>
      </c>
      <c r="E3043">
        <v>340</v>
      </c>
      <c r="F3043" t="s">
        <v>75</v>
      </c>
      <c r="G3043" t="s">
        <v>77</v>
      </c>
      <c r="H3043">
        <v>109</v>
      </c>
      <c r="I3043">
        <v>0.87491424435705767</v>
      </c>
      <c r="J3043">
        <v>4.274505936939612E-2</v>
      </c>
      <c r="K3043">
        <v>-0.1121927015690153</v>
      </c>
      <c r="L3043">
        <v>1.7400205073052011</v>
      </c>
    </row>
    <row r="3044" spans="1:12">
      <c r="A3044" t="s">
        <v>317</v>
      </c>
      <c r="B3044" t="s">
        <v>512</v>
      </c>
      <c r="C3044">
        <v>48507</v>
      </c>
      <c r="D3044" t="s">
        <v>135</v>
      </c>
      <c r="E3044">
        <v>340</v>
      </c>
      <c r="F3044" t="s">
        <v>75</v>
      </c>
      <c r="G3044" t="s">
        <v>78</v>
      </c>
      <c r="H3044">
        <v>68</v>
      </c>
      <c r="I3044">
        <v>0.58965839841472345</v>
      </c>
      <c r="J3044">
        <v>3.9366201008828421E-2</v>
      </c>
      <c r="K3044">
        <v>-3.7049311468957832E-2</v>
      </c>
      <c r="L3044">
        <v>1.3369284233840031</v>
      </c>
    </row>
    <row r="3045" spans="1:12">
      <c r="A3045" t="s">
        <v>317</v>
      </c>
      <c r="B3045" t="s">
        <v>512</v>
      </c>
      <c r="C3045">
        <v>48507</v>
      </c>
      <c r="D3045" t="s">
        <v>135</v>
      </c>
      <c r="E3045">
        <v>340</v>
      </c>
      <c r="F3045" t="s">
        <v>75</v>
      </c>
      <c r="G3045" t="s">
        <v>79</v>
      </c>
      <c r="H3045">
        <v>68</v>
      </c>
      <c r="I3045">
        <v>0.44277212820505069</v>
      </c>
      <c r="J3045">
        <v>2.864715073574756E-2</v>
      </c>
      <c r="K3045">
        <v>-4.7254695947096817E-2</v>
      </c>
      <c r="L3045">
        <v>1.207689825842758</v>
      </c>
    </row>
    <row r="3046" spans="1:12">
      <c r="A3046" t="s">
        <v>317</v>
      </c>
      <c r="B3046" t="s">
        <v>512</v>
      </c>
      <c r="C3046">
        <v>48507</v>
      </c>
      <c r="D3046" t="s">
        <v>135</v>
      </c>
      <c r="E3046">
        <v>340</v>
      </c>
      <c r="F3046" t="s">
        <v>75</v>
      </c>
      <c r="G3046" t="s">
        <v>80</v>
      </c>
      <c r="H3046">
        <v>109</v>
      </c>
      <c r="I3046">
        <v>0.25091775884868039</v>
      </c>
      <c r="J3046">
        <v>1.512636396436199E-2</v>
      </c>
      <c r="K3046">
        <v>-8.7481138747138535E-3</v>
      </c>
      <c r="L3046">
        <v>0.7376888747392909</v>
      </c>
    </row>
    <row r="3047" spans="1:12">
      <c r="A3047" t="s">
        <v>317</v>
      </c>
      <c r="B3047" t="s">
        <v>512</v>
      </c>
      <c r="C3047">
        <v>48507</v>
      </c>
      <c r="D3047" t="s">
        <v>135</v>
      </c>
      <c r="E3047">
        <v>340</v>
      </c>
      <c r="F3047" t="s">
        <v>75</v>
      </c>
      <c r="G3047" t="s">
        <v>81</v>
      </c>
      <c r="H3047">
        <v>109</v>
      </c>
      <c r="I3047">
        <v>0.17899201057073821</v>
      </c>
      <c r="J3047">
        <v>1.067944431511258E-2</v>
      </c>
      <c r="K3047">
        <v>-5.9019618741999222E-2</v>
      </c>
      <c r="L3047">
        <v>0.48553403265687478</v>
      </c>
    </row>
    <row r="3048" spans="1:12">
      <c r="A3048" t="s">
        <v>317</v>
      </c>
      <c r="B3048" t="s">
        <v>512</v>
      </c>
      <c r="C3048">
        <v>48507</v>
      </c>
      <c r="D3048" t="s">
        <v>135</v>
      </c>
      <c r="E3048">
        <v>340</v>
      </c>
      <c r="F3048" t="s">
        <v>75</v>
      </c>
      <c r="G3048" t="s">
        <v>82</v>
      </c>
      <c r="H3048">
        <v>68</v>
      </c>
      <c r="I3048">
        <v>0.33082750044946219</v>
      </c>
      <c r="J3048">
        <v>2.9776847437895951E-2</v>
      </c>
      <c r="K3048">
        <v>-2.8779462151155979E-2</v>
      </c>
      <c r="L3048">
        <v>1.0646078605459699</v>
      </c>
    </row>
    <row r="3049" spans="1:12">
      <c r="A3049" t="s">
        <v>317</v>
      </c>
      <c r="B3049" t="s">
        <v>512</v>
      </c>
      <c r="C3049">
        <v>48507</v>
      </c>
      <c r="D3049" t="s">
        <v>135</v>
      </c>
      <c r="E3049">
        <v>340</v>
      </c>
      <c r="F3049" t="s">
        <v>75</v>
      </c>
      <c r="G3049" t="s">
        <v>83</v>
      </c>
      <c r="H3049">
        <v>68</v>
      </c>
      <c r="I3049">
        <v>0.40758802107010822</v>
      </c>
      <c r="J3049">
        <v>2.9042481893016441E-2</v>
      </c>
      <c r="K3049">
        <v>-2.999141663067767E-2</v>
      </c>
      <c r="L3049">
        <v>0.98309426460041371</v>
      </c>
    </row>
    <row r="3050" spans="1:12">
      <c r="A3050" t="s">
        <v>317</v>
      </c>
      <c r="B3050" t="s">
        <v>306</v>
      </c>
      <c r="C3050">
        <v>48001</v>
      </c>
      <c r="D3050" t="s">
        <v>164</v>
      </c>
      <c r="E3050">
        <v>512</v>
      </c>
      <c r="F3050" t="s">
        <v>84</v>
      </c>
      <c r="G3050" t="s">
        <v>85</v>
      </c>
      <c r="H3050">
        <v>387</v>
      </c>
      <c r="I3050">
        <v>1.3457174070758999</v>
      </c>
      <c r="J3050">
        <v>1.1494718533182459E-2</v>
      </c>
      <c r="K3050">
        <v>0.8299638824679606</v>
      </c>
      <c r="L3050">
        <v>2.2014806625158951</v>
      </c>
    </row>
    <row r="3051" spans="1:12">
      <c r="A3051" t="s">
        <v>317</v>
      </c>
      <c r="B3051" t="s">
        <v>306</v>
      </c>
      <c r="C3051">
        <v>48001</v>
      </c>
      <c r="D3051" t="s">
        <v>164</v>
      </c>
      <c r="E3051">
        <v>512</v>
      </c>
      <c r="F3051" t="s">
        <v>84</v>
      </c>
      <c r="G3051" t="s">
        <v>86</v>
      </c>
      <c r="H3051">
        <v>615</v>
      </c>
      <c r="I3051">
        <v>1.0003744451582151</v>
      </c>
      <c r="J3051">
        <v>1.138407761419607E-2</v>
      </c>
      <c r="K3051">
        <v>0.49228033142942262</v>
      </c>
      <c r="L3051">
        <v>2.5712403337347198</v>
      </c>
    </row>
    <row r="3052" spans="1:12">
      <c r="A3052" t="s">
        <v>317</v>
      </c>
      <c r="B3052" t="s">
        <v>318</v>
      </c>
      <c r="C3052">
        <v>48003</v>
      </c>
      <c r="D3052" t="s">
        <v>164</v>
      </c>
      <c r="E3052">
        <v>512</v>
      </c>
      <c r="F3052" t="s">
        <v>84</v>
      </c>
      <c r="G3052" t="s">
        <v>85</v>
      </c>
      <c r="H3052">
        <v>20</v>
      </c>
      <c r="I3052">
        <v>0.91746692824581755</v>
      </c>
      <c r="J3052">
        <v>2.939771248348217E-2</v>
      </c>
      <c r="K3052">
        <v>0.70382293142660557</v>
      </c>
      <c r="L3052">
        <v>1.235198902947616</v>
      </c>
    </row>
    <row r="3053" spans="1:12">
      <c r="A3053" t="s">
        <v>317</v>
      </c>
      <c r="B3053" t="s">
        <v>318</v>
      </c>
      <c r="C3053">
        <v>48003</v>
      </c>
      <c r="D3053" t="s">
        <v>164</v>
      </c>
      <c r="E3053">
        <v>512</v>
      </c>
      <c r="F3053" t="s">
        <v>84</v>
      </c>
      <c r="G3053" t="s">
        <v>86</v>
      </c>
      <c r="H3053">
        <v>2230</v>
      </c>
      <c r="I3053">
        <v>0.71978889301303328</v>
      </c>
      <c r="J3053">
        <v>6.7896251602479144E-3</v>
      </c>
      <c r="K3053">
        <v>-0.122166484675459</v>
      </c>
      <c r="L3053">
        <v>1.937272049375836</v>
      </c>
    </row>
    <row r="3054" spans="1:12">
      <c r="A3054" t="s">
        <v>317</v>
      </c>
      <c r="B3054" t="s">
        <v>319</v>
      </c>
      <c r="C3054">
        <v>48005</v>
      </c>
      <c r="D3054" t="s">
        <v>164</v>
      </c>
      <c r="E3054">
        <v>512</v>
      </c>
      <c r="F3054" t="s">
        <v>84</v>
      </c>
      <c r="G3054" t="s">
        <v>85</v>
      </c>
      <c r="H3054">
        <v>387</v>
      </c>
      <c r="I3054">
        <v>1.3457174070758999</v>
      </c>
      <c r="J3054">
        <v>1.1494718533182459E-2</v>
      </c>
      <c r="K3054">
        <v>0.8299638824679606</v>
      </c>
      <c r="L3054">
        <v>2.2014806625158951</v>
      </c>
    </row>
    <row r="3055" spans="1:12">
      <c r="A3055" t="s">
        <v>317</v>
      </c>
      <c r="B3055" t="s">
        <v>319</v>
      </c>
      <c r="C3055">
        <v>48005</v>
      </c>
      <c r="D3055" t="s">
        <v>164</v>
      </c>
      <c r="E3055">
        <v>512</v>
      </c>
      <c r="F3055" t="s">
        <v>84</v>
      </c>
      <c r="G3055" t="s">
        <v>86</v>
      </c>
      <c r="H3055">
        <v>615</v>
      </c>
      <c r="I3055">
        <v>1.0003744451582151</v>
      </c>
      <c r="J3055">
        <v>1.138407761419607E-2</v>
      </c>
      <c r="K3055">
        <v>0.49228033142942262</v>
      </c>
      <c r="L3055">
        <v>2.5712403337347198</v>
      </c>
    </row>
    <row r="3056" spans="1:12">
      <c r="A3056" t="s">
        <v>317</v>
      </c>
      <c r="B3056" t="s">
        <v>320</v>
      </c>
      <c r="C3056">
        <v>48007</v>
      </c>
      <c r="D3056" t="s">
        <v>164</v>
      </c>
      <c r="E3056">
        <v>512</v>
      </c>
      <c r="F3056" t="s">
        <v>84</v>
      </c>
      <c r="G3056" t="s">
        <v>85</v>
      </c>
      <c r="H3056">
        <v>556</v>
      </c>
      <c r="I3056">
        <v>1.2376853269033961</v>
      </c>
      <c r="J3056">
        <v>1.0643347737626679E-2</v>
      </c>
      <c r="K3056">
        <v>0.84116382220018071</v>
      </c>
      <c r="L3056">
        <v>2.4070987777849209</v>
      </c>
    </row>
    <row r="3057" spans="1:12">
      <c r="A3057" t="s">
        <v>317</v>
      </c>
      <c r="B3057" t="s">
        <v>320</v>
      </c>
      <c r="C3057">
        <v>48007</v>
      </c>
      <c r="D3057" t="s">
        <v>164</v>
      </c>
      <c r="E3057">
        <v>512</v>
      </c>
      <c r="F3057" t="s">
        <v>84</v>
      </c>
      <c r="G3057" t="s">
        <v>86</v>
      </c>
      <c r="H3057">
        <v>457</v>
      </c>
      <c r="I3057">
        <v>0.92988492210364471</v>
      </c>
      <c r="J3057">
        <v>1.209336441660719E-2</v>
      </c>
      <c r="K3057">
        <v>0.42691774421013901</v>
      </c>
      <c r="L3057">
        <v>2.0718903064249981</v>
      </c>
    </row>
    <row r="3058" spans="1:12">
      <c r="A3058" t="s">
        <v>317</v>
      </c>
      <c r="B3058" t="s">
        <v>321</v>
      </c>
      <c r="C3058">
        <v>48009</v>
      </c>
      <c r="D3058" t="s">
        <v>164</v>
      </c>
      <c r="E3058">
        <v>512</v>
      </c>
      <c r="F3058" t="s">
        <v>84</v>
      </c>
      <c r="G3058" t="s">
        <v>85</v>
      </c>
      <c r="H3058">
        <v>89</v>
      </c>
      <c r="I3058">
        <v>1.0869096135387879</v>
      </c>
      <c r="J3058">
        <v>2.3404359029127849E-2</v>
      </c>
      <c r="K3058">
        <v>0.53149743936730265</v>
      </c>
      <c r="L3058">
        <v>1.6220900610668381</v>
      </c>
    </row>
    <row r="3059" spans="1:12">
      <c r="A3059" t="s">
        <v>317</v>
      </c>
      <c r="B3059" t="s">
        <v>321</v>
      </c>
      <c r="C3059">
        <v>48009</v>
      </c>
      <c r="D3059" t="s">
        <v>164</v>
      </c>
      <c r="E3059">
        <v>512</v>
      </c>
      <c r="F3059" t="s">
        <v>84</v>
      </c>
      <c r="G3059" t="s">
        <v>86</v>
      </c>
      <c r="H3059">
        <v>258</v>
      </c>
      <c r="I3059">
        <v>0.85672905430600399</v>
      </c>
      <c r="J3059">
        <v>1.34284369143511E-2</v>
      </c>
      <c r="K3059">
        <v>0.37074984441782971</v>
      </c>
      <c r="L3059">
        <v>1.554175894699712</v>
      </c>
    </row>
    <row r="3060" spans="1:12">
      <c r="A3060" t="s">
        <v>317</v>
      </c>
      <c r="B3060" t="s">
        <v>301</v>
      </c>
      <c r="C3060">
        <v>48011</v>
      </c>
      <c r="D3060" t="s">
        <v>164</v>
      </c>
      <c r="E3060">
        <v>512</v>
      </c>
      <c r="F3060" t="s">
        <v>84</v>
      </c>
      <c r="G3060" t="s">
        <v>85</v>
      </c>
      <c r="H3060">
        <v>199</v>
      </c>
      <c r="I3060">
        <v>1.0277045308180299</v>
      </c>
      <c r="J3060">
        <v>9.2933564277646371E-3</v>
      </c>
      <c r="K3060">
        <v>0.670290048517865</v>
      </c>
      <c r="L3060">
        <v>1.4008360470518391</v>
      </c>
    </row>
    <row r="3061" spans="1:12">
      <c r="A3061" t="s">
        <v>317</v>
      </c>
      <c r="B3061" t="s">
        <v>301</v>
      </c>
      <c r="C3061">
        <v>48011</v>
      </c>
      <c r="D3061" t="s">
        <v>164</v>
      </c>
      <c r="E3061">
        <v>512</v>
      </c>
      <c r="F3061" t="s">
        <v>84</v>
      </c>
      <c r="G3061" t="s">
        <v>86</v>
      </c>
      <c r="H3061">
        <v>190</v>
      </c>
      <c r="I3061">
        <v>0.35637058924602871</v>
      </c>
      <c r="J3061">
        <v>1.199977735973182E-2</v>
      </c>
      <c r="K3061">
        <v>0.15100981091696489</v>
      </c>
      <c r="L3061">
        <v>0.86768380690594182</v>
      </c>
    </row>
    <row r="3062" spans="1:12">
      <c r="A3062" t="s">
        <v>317</v>
      </c>
      <c r="B3062" t="s">
        <v>322</v>
      </c>
      <c r="C3062">
        <v>48013</v>
      </c>
      <c r="D3062" t="s">
        <v>164</v>
      </c>
      <c r="E3062">
        <v>512</v>
      </c>
      <c r="F3062" t="s">
        <v>84</v>
      </c>
      <c r="G3062" t="s">
        <v>85</v>
      </c>
      <c r="H3062">
        <v>112</v>
      </c>
      <c r="I3062">
        <v>1.300356530696035</v>
      </c>
      <c r="J3062">
        <v>1.8472083200364559E-2</v>
      </c>
      <c r="K3062">
        <v>0.80714099778760673</v>
      </c>
      <c r="L3062">
        <v>1.794461898043711</v>
      </c>
    </row>
    <row r="3063" spans="1:12">
      <c r="A3063" t="s">
        <v>317</v>
      </c>
      <c r="B3063" t="s">
        <v>322</v>
      </c>
      <c r="C3063">
        <v>48013</v>
      </c>
      <c r="D3063" t="s">
        <v>164</v>
      </c>
      <c r="E3063">
        <v>512</v>
      </c>
      <c r="F3063" t="s">
        <v>84</v>
      </c>
      <c r="G3063" t="s">
        <v>86</v>
      </c>
      <c r="H3063">
        <v>68</v>
      </c>
      <c r="I3063">
        <v>0.62000943904640304</v>
      </c>
      <c r="J3063">
        <v>2.1866936766871251E-2</v>
      </c>
      <c r="K3063">
        <v>0.20500719493555611</v>
      </c>
      <c r="L3063">
        <v>1.062066954037842</v>
      </c>
    </row>
    <row r="3064" spans="1:12">
      <c r="A3064" t="s">
        <v>317</v>
      </c>
      <c r="B3064" t="s">
        <v>323</v>
      </c>
      <c r="C3064">
        <v>48015</v>
      </c>
      <c r="D3064" t="s">
        <v>164</v>
      </c>
      <c r="E3064">
        <v>512</v>
      </c>
      <c r="F3064" t="s">
        <v>84</v>
      </c>
      <c r="G3064" t="s">
        <v>85</v>
      </c>
      <c r="H3064">
        <v>119</v>
      </c>
      <c r="I3064">
        <v>1.6038381837846389</v>
      </c>
      <c r="J3064">
        <v>2.0168158388237961E-2</v>
      </c>
      <c r="K3064">
        <v>1.269775480078849</v>
      </c>
      <c r="L3064">
        <v>2.4070987777849209</v>
      </c>
    </row>
    <row r="3065" spans="1:12">
      <c r="A3065" t="s">
        <v>317</v>
      </c>
      <c r="B3065" t="s">
        <v>323</v>
      </c>
      <c r="C3065">
        <v>48015</v>
      </c>
      <c r="D3065" t="s">
        <v>164</v>
      </c>
      <c r="E3065">
        <v>512</v>
      </c>
      <c r="F3065" t="s">
        <v>84</v>
      </c>
      <c r="G3065" t="s">
        <v>86</v>
      </c>
      <c r="H3065">
        <v>154</v>
      </c>
      <c r="I3065">
        <v>0.90615040133989799</v>
      </c>
      <c r="J3065">
        <v>2.8021944098769389E-2</v>
      </c>
      <c r="K3065">
        <v>0.42691774421013901</v>
      </c>
      <c r="L3065">
        <v>2.0718903064249981</v>
      </c>
    </row>
    <row r="3066" spans="1:12">
      <c r="A3066" t="s">
        <v>317</v>
      </c>
      <c r="B3066" t="s">
        <v>324</v>
      </c>
      <c r="C3066">
        <v>48017</v>
      </c>
      <c r="D3066" t="s">
        <v>164</v>
      </c>
      <c r="E3066">
        <v>512</v>
      </c>
      <c r="F3066" t="s">
        <v>84</v>
      </c>
      <c r="G3066" t="s">
        <v>85</v>
      </c>
      <c r="H3066">
        <v>199</v>
      </c>
      <c r="I3066">
        <v>1.0277045308180299</v>
      </c>
      <c r="J3066">
        <v>9.2933564277646371E-3</v>
      </c>
      <c r="K3066">
        <v>0.670290048517865</v>
      </c>
      <c r="L3066">
        <v>1.4008360470518391</v>
      </c>
    </row>
    <row r="3067" spans="1:12">
      <c r="A3067" t="s">
        <v>317</v>
      </c>
      <c r="B3067" t="s">
        <v>324</v>
      </c>
      <c r="C3067">
        <v>48017</v>
      </c>
      <c r="D3067" t="s">
        <v>164</v>
      </c>
      <c r="E3067">
        <v>512</v>
      </c>
      <c r="F3067" t="s">
        <v>84</v>
      </c>
      <c r="G3067" t="s">
        <v>86</v>
      </c>
      <c r="H3067">
        <v>190</v>
      </c>
      <c r="I3067">
        <v>0.35637058924602871</v>
      </c>
      <c r="J3067">
        <v>1.199977735973182E-2</v>
      </c>
      <c r="K3067">
        <v>0.15100981091696489</v>
      </c>
      <c r="L3067">
        <v>0.86768380690594182</v>
      </c>
    </row>
    <row r="3068" spans="1:12">
      <c r="A3068" t="s">
        <v>317</v>
      </c>
      <c r="B3068" t="s">
        <v>325</v>
      </c>
      <c r="C3068">
        <v>48019</v>
      </c>
      <c r="D3068" t="s">
        <v>164</v>
      </c>
      <c r="E3068">
        <v>512</v>
      </c>
      <c r="F3068" t="s">
        <v>84</v>
      </c>
      <c r="G3068" t="s">
        <v>85</v>
      </c>
      <c r="H3068">
        <v>252</v>
      </c>
      <c r="I3068">
        <v>1.383434186347533</v>
      </c>
      <c r="J3068">
        <v>1.21504273203785E-2</v>
      </c>
      <c r="K3068">
        <v>0.80714099778760673</v>
      </c>
      <c r="L3068">
        <v>2.0001115332327202</v>
      </c>
    </row>
    <row r="3069" spans="1:12">
      <c r="A3069" t="s">
        <v>317</v>
      </c>
      <c r="B3069" t="s">
        <v>325</v>
      </c>
      <c r="C3069">
        <v>48019</v>
      </c>
      <c r="D3069" t="s">
        <v>164</v>
      </c>
      <c r="E3069">
        <v>512</v>
      </c>
      <c r="F3069" t="s">
        <v>84</v>
      </c>
      <c r="G3069" t="s">
        <v>86</v>
      </c>
      <c r="H3069">
        <v>334</v>
      </c>
      <c r="I3069">
        <v>0.57515385068351943</v>
      </c>
      <c r="J3069">
        <v>1.110958144474297E-2</v>
      </c>
      <c r="K3069">
        <v>0.1043491237210174</v>
      </c>
      <c r="L3069">
        <v>1.171803958573733</v>
      </c>
    </row>
    <row r="3070" spans="1:12">
      <c r="A3070" t="s">
        <v>317</v>
      </c>
      <c r="B3070" t="s">
        <v>326</v>
      </c>
      <c r="C3070">
        <v>48021</v>
      </c>
      <c r="D3070" t="s">
        <v>164</v>
      </c>
      <c r="E3070">
        <v>512</v>
      </c>
      <c r="F3070" t="s">
        <v>84</v>
      </c>
      <c r="G3070" t="s">
        <v>85</v>
      </c>
      <c r="H3070">
        <v>21</v>
      </c>
      <c r="I3070">
        <v>1.6292423808733481</v>
      </c>
      <c r="J3070">
        <v>7.155934590824177E-2</v>
      </c>
      <c r="K3070">
        <v>0.86187432059410884</v>
      </c>
      <c r="L3070">
        <v>2.3189077354311221</v>
      </c>
    </row>
    <row r="3071" spans="1:12">
      <c r="A3071" t="s">
        <v>317</v>
      </c>
      <c r="B3071" t="s">
        <v>326</v>
      </c>
      <c r="C3071">
        <v>48021</v>
      </c>
      <c r="D3071" t="s">
        <v>164</v>
      </c>
      <c r="E3071">
        <v>512</v>
      </c>
      <c r="F3071" t="s">
        <v>84</v>
      </c>
      <c r="G3071" t="s">
        <v>86</v>
      </c>
      <c r="H3071">
        <v>22</v>
      </c>
      <c r="I3071">
        <v>0.9576919805489289</v>
      </c>
      <c r="J3071">
        <v>5.6191354263714452E-2</v>
      </c>
      <c r="K3071">
        <v>0.28102253943033673</v>
      </c>
      <c r="L3071">
        <v>1.5136099287065401</v>
      </c>
    </row>
    <row r="3072" spans="1:12">
      <c r="A3072" t="s">
        <v>317</v>
      </c>
      <c r="B3072" t="s">
        <v>327</v>
      </c>
      <c r="C3072">
        <v>48023</v>
      </c>
      <c r="D3072" t="s">
        <v>164</v>
      </c>
      <c r="E3072">
        <v>512</v>
      </c>
      <c r="F3072" t="s">
        <v>84</v>
      </c>
      <c r="G3072" t="s">
        <v>85</v>
      </c>
      <c r="H3072">
        <v>125</v>
      </c>
      <c r="I3072">
        <v>1.06365893733755</v>
      </c>
      <c r="J3072">
        <v>1.585652550255787E-2</v>
      </c>
      <c r="K3072">
        <v>0.54088156116356934</v>
      </c>
      <c r="L3072">
        <v>1.459857694108184</v>
      </c>
    </row>
    <row r="3073" spans="1:12">
      <c r="A3073" t="s">
        <v>317</v>
      </c>
      <c r="B3073" t="s">
        <v>327</v>
      </c>
      <c r="C3073">
        <v>48023</v>
      </c>
      <c r="D3073" t="s">
        <v>164</v>
      </c>
      <c r="E3073">
        <v>512</v>
      </c>
      <c r="F3073" t="s">
        <v>84</v>
      </c>
      <c r="G3073" t="s">
        <v>86</v>
      </c>
      <c r="H3073">
        <v>249</v>
      </c>
      <c r="I3073">
        <v>0.652858621049064</v>
      </c>
      <c r="J3073">
        <v>1.2808577505333169E-2</v>
      </c>
      <c r="K3073">
        <v>0.17199393141828201</v>
      </c>
      <c r="L3073">
        <v>1.50487211200414</v>
      </c>
    </row>
    <row r="3074" spans="1:12">
      <c r="A3074" t="s">
        <v>317</v>
      </c>
      <c r="B3074" t="s">
        <v>328</v>
      </c>
      <c r="C3074">
        <v>48025</v>
      </c>
      <c r="D3074" t="s">
        <v>164</v>
      </c>
      <c r="E3074">
        <v>512</v>
      </c>
      <c r="F3074" t="s">
        <v>84</v>
      </c>
      <c r="G3074" t="s">
        <v>85</v>
      </c>
      <c r="H3074">
        <v>112</v>
      </c>
      <c r="I3074">
        <v>1.300356530696035</v>
      </c>
      <c r="J3074">
        <v>1.8472083200364559E-2</v>
      </c>
      <c r="K3074">
        <v>0.80714099778760673</v>
      </c>
      <c r="L3074">
        <v>1.794461898043711</v>
      </c>
    </row>
    <row r="3075" spans="1:12">
      <c r="A3075" t="s">
        <v>317</v>
      </c>
      <c r="B3075" t="s">
        <v>328</v>
      </c>
      <c r="C3075">
        <v>48025</v>
      </c>
      <c r="D3075" t="s">
        <v>164</v>
      </c>
      <c r="E3075">
        <v>512</v>
      </c>
      <c r="F3075" t="s">
        <v>84</v>
      </c>
      <c r="G3075" t="s">
        <v>86</v>
      </c>
      <c r="H3075">
        <v>68</v>
      </c>
      <c r="I3075">
        <v>0.62000943904640304</v>
      </c>
      <c r="J3075">
        <v>2.1866936766871251E-2</v>
      </c>
      <c r="K3075">
        <v>0.20500719493555611</v>
      </c>
      <c r="L3075">
        <v>1.062066954037842</v>
      </c>
    </row>
    <row r="3076" spans="1:12">
      <c r="A3076" t="s">
        <v>317</v>
      </c>
      <c r="B3076" t="s">
        <v>329</v>
      </c>
      <c r="C3076">
        <v>48027</v>
      </c>
      <c r="D3076" t="s">
        <v>164</v>
      </c>
      <c r="E3076">
        <v>512</v>
      </c>
      <c r="F3076" t="s">
        <v>84</v>
      </c>
      <c r="G3076" t="s">
        <v>85</v>
      </c>
      <c r="H3076">
        <v>21</v>
      </c>
      <c r="I3076">
        <v>1.6292423808733481</v>
      </c>
      <c r="J3076">
        <v>7.155934590824177E-2</v>
      </c>
      <c r="K3076">
        <v>0.86187432059410884</v>
      </c>
      <c r="L3076">
        <v>2.3189077354311221</v>
      </c>
    </row>
    <row r="3077" spans="1:12">
      <c r="A3077" t="s">
        <v>317</v>
      </c>
      <c r="B3077" t="s">
        <v>329</v>
      </c>
      <c r="C3077">
        <v>48027</v>
      </c>
      <c r="D3077" t="s">
        <v>164</v>
      </c>
      <c r="E3077">
        <v>512</v>
      </c>
      <c r="F3077" t="s">
        <v>84</v>
      </c>
      <c r="G3077" t="s">
        <v>86</v>
      </c>
      <c r="H3077">
        <v>321</v>
      </c>
      <c r="I3077">
        <v>0.8789410325304412</v>
      </c>
      <c r="J3077">
        <v>1.3287457034444341E-2</v>
      </c>
      <c r="K3077">
        <v>0.36165949363756422</v>
      </c>
      <c r="L3077">
        <v>1.6412801779857329</v>
      </c>
    </row>
    <row r="3078" spans="1:12">
      <c r="A3078" t="s">
        <v>317</v>
      </c>
      <c r="B3078" t="s">
        <v>330</v>
      </c>
      <c r="C3078">
        <v>48029</v>
      </c>
      <c r="D3078" t="s">
        <v>164</v>
      </c>
      <c r="E3078">
        <v>512</v>
      </c>
      <c r="F3078" t="s">
        <v>84</v>
      </c>
      <c r="G3078" t="s">
        <v>85</v>
      </c>
      <c r="H3078">
        <v>21</v>
      </c>
      <c r="I3078">
        <v>1.6292423808733481</v>
      </c>
      <c r="J3078">
        <v>7.155934590824177E-2</v>
      </c>
      <c r="K3078">
        <v>0.86187432059410884</v>
      </c>
      <c r="L3078">
        <v>2.3189077354311221</v>
      </c>
    </row>
    <row r="3079" spans="1:12">
      <c r="A3079" t="s">
        <v>317</v>
      </c>
      <c r="B3079" t="s">
        <v>330</v>
      </c>
      <c r="C3079">
        <v>48029</v>
      </c>
      <c r="D3079" t="s">
        <v>164</v>
      </c>
      <c r="E3079">
        <v>512</v>
      </c>
      <c r="F3079" t="s">
        <v>84</v>
      </c>
      <c r="G3079" t="s">
        <v>86</v>
      </c>
      <c r="H3079">
        <v>321</v>
      </c>
      <c r="I3079">
        <v>0.8789410325304412</v>
      </c>
      <c r="J3079">
        <v>1.3287457034444341E-2</v>
      </c>
      <c r="K3079">
        <v>0.36165949363756422</v>
      </c>
      <c r="L3079">
        <v>1.6412801779857329</v>
      </c>
    </row>
    <row r="3080" spans="1:12">
      <c r="A3080" t="s">
        <v>317</v>
      </c>
      <c r="B3080" t="s">
        <v>331</v>
      </c>
      <c r="C3080">
        <v>48031</v>
      </c>
      <c r="D3080" t="s">
        <v>164</v>
      </c>
      <c r="E3080">
        <v>512</v>
      </c>
      <c r="F3080" t="s">
        <v>84</v>
      </c>
      <c r="G3080" t="s">
        <v>85</v>
      </c>
      <c r="H3080">
        <v>252</v>
      </c>
      <c r="I3080">
        <v>1.383434186347533</v>
      </c>
      <c r="J3080">
        <v>1.21504273203785E-2</v>
      </c>
      <c r="K3080">
        <v>0.80714099778760673</v>
      </c>
      <c r="L3080">
        <v>2.0001115332327202</v>
      </c>
    </row>
    <row r="3081" spans="1:12">
      <c r="A3081" t="s">
        <v>317</v>
      </c>
      <c r="B3081" t="s">
        <v>331</v>
      </c>
      <c r="C3081">
        <v>48031</v>
      </c>
      <c r="D3081" t="s">
        <v>164</v>
      </c>
      <c r="E3081">
        <v>512</v>
      </c>
      <c r="F3081" t="s">
        <v>84</v>
      </c>
      <c r="G3081" t="s">
        <v>86</v>
      </c>
      <c r="H3081">
        <v>334</v>
      </c>
      <c r="I3081">
        <v>0.57515385068351943</v>
      </c>
      <c r="J3081">
        <v>1.110958144474297E-2</v>
      </c>
      <c r="K3081">
        <v>0.1043491237210174</v>
      </c>
      <c r="L3081">
        <v>1.171803958573733</v>
      </c>
    </row>
    <row r="3082" spans="1:12">
      <c r="A3082" t="s">
        <v>317</v>
      </c>
      <c r="B3082" t="s">
        <v>332</v>
      </c>
      <c r="C3082">
        <v>48033</v>
      </c>
      <c r="D3082" t="s">
        <v>164</v>
      </c>
      <c r="E3082">
        <v>512</v>
      </c>
      <c r="F3082" t="s">
        <v>84</v>
      </c>
      <c r="G3082" t="s">
        <v>85</v>
      </c>
      <c r="H3082">
        <v>110</v>
      </c>
      <c r="I3082">
        <v>1.103120775561562</v>
      </c>
      <c r="J3082">
        <v>1.282079273961163E-2</v>
      </c>
      <c r="K3082">
        <v>0.59417433462642522</v>
      </c>
      <c r="L3082">
        <v>1.3793477721904599</v>
      </c>
    </row>
    <row r="3083" spans="1:12">
      <c r="A3083" t="s">
        <v>317</v>
      </c>
      <c r="B3083" t="s">
        <v>332</v>
      </c>
      <c r="C3083">
        <v>48033</v>
      </c>
      <c r="D3083" t="s">
        <v>164</v>
      </c>
      <c r="E3083">
        <v>512</v>
      </c>
      <c r="F3083" t="s">
        <v>84</v>
      </c>
      <c r="G3083" t="s">
        <v>86</v>
      </c>
      <c r="H3083">
        <v>185</v>
      </c>
      <c r="I3083">
        <v>0.45023760476804142</v>
      </c>
      <c r="J3083">
        <v>9.8145157261221427E-3</v>
      </c>
      <c r="K3083">
        <v>0.20331808174902691</v>
      </c>
      <c r="L3083">
        <v>0.85944454331966891</v>
      </c>
    </row>
    <row r="3084" spans="1:12">
      <c r="A3084" t="s">
        <v>317</v>
      </c>
      <c r="B3084" t="s">
        <v>333</v>
      </c>
      <c r="C3084">
        <v>48035</v>
      </c>
      <c r="D3084" t="s">
        <v>164</v>
      </c>
      <c r="E3084">
        <v>512</v>
      </c>
      <c r="F3084" t="s">
        <v>84</v>
      </c>
      <c r="G3084" t="s">
        <v>85</v>
      </c>
      <c r="H3084">
        <v>21</v>
      </c>
      <c r="I3084">
        <v>1.6292423808733481</v>
      </c>
      <c r="J3084">
        <v>7.155934590824177E-2</v>
      </c>
      <c r="K3084">
        <v>0.86187432059410884</v>
      </c>
      <c r="L3084">
        <v>2.3189077354311221</v>
      </c>
    </row>
    <row r="3085" spans="1:12">
      <c r="A3085" t="s">
        <v>317</v>
      </c>
      <c r="B3085" t="s">
        <v>333</v>
      </c>
      <c r="C3085">
        <v>48035</v>
      </c>
      <c r="D3085" t="s">
        <v>164</v>
      </c>
      <c r="E3085">
        <v>512</v>
      </c>
      <c r="F3085" t="s">
        <v>84</v>
      </c>
      <c r="G3085" t="s">
        <v>86</v>
      </c>
      <c r="H3085">
        <v>73</v>
      </c>
      <c r="I3085">
        <v>0.80739963216298827</v>
      </c>
      <c r="J3085">
        <v>2.121596265430729E-2</v>
      </c>
      <c r="K3085">
        <v>0.43160564534217272</v>
      </c>
      <c r="L3085">
        <v>1.263065517775515</v>
      </c>
    </row>
    <row r="3086" spans="1:12">
      <c r="A3086" t="s">
        <v>317</v>
      </c>
      <c r="B3086" t="s">
        <v>334</v>
      </c>
      <c r="C3086">
        <v>48037</v>
      </c>
      <c r="D3086" t="s">
        <v>164</v>
      </c>
      <c r="E3086">
        <v>512</v>
      </c>
      <c r="F3086" t="s">
        <v>84</v>
      </c>
      <c r="G3086" t="s">
        <v>85</v>
      </c>
      <c r="H3086">
        <v>387</v>
      </c>
      <c r="I3086">
        <v>1.3457174070758999</v>
      </c>
      <c r="J3086">
        <v>1.1494718533182459E-2</v>
      </c>
      <c r="K3086">
        <v>0.8299638824679606</v>
      </c>
      <c r="L3086">
        <v>2.2014806625158951</v>
      </c>
    </row>
    <row r="3087" spans="1:12">
      <c r="A3087" t="s">
        <v>317</v>
      </c>
      <c r="B3087" t="s">
        <v>334</v>
      </c>
      <c r="C3087">
        <v>48037</v>
      </c>
      <c r="D3087" t="s">
        <v>164</v>
      </c>
      <c r="E3087">
        <v>512</v>
      </c>
      <c r="F3087" t="s">
        <v>84</v>
      </c>
      <c r="G3087" t="s">
        <v>86</v>
      </c>
      <c r="H3087">
        <v>615</v>
      </c>
      <c r="I3087">
        <v>1.0003744451582151</v>
      </c>
      <c r="J3087">
        <v>1.138407761419607E-2</v>
      </c>
      <c r="K3087">
        <v>0.49228033142942262</v>
      </c>
      <c r="L3087">
        <v>2.5712403337347198</v>
      </c>
    </row>
    <row r="3088" spans="1:12">
      <c r="A3088" t="s">
        <v>317</v>
      </c>
      <c r="B3088" t="s">
        <v>335</v>
      </c>
      <c r="C3088">
        <v>48039</v>
      </c>
      <c r="D3088" t="s">
        <v>164</v>
      </c>
      <c r="E3088">
        <v>512</v>
      </c>
      <c r="F3088" t="s">
        <v>84</v>
      </c>
      <c r="G3088" t="s">
        <v>85</v>
      </c>
      <c r="H3088">
        <v>119</v>
      </c>
      <c r="I3088">
        <v>1.6038381837846389</v>
      </c>
      <c r="J3088">
        <v>2.0168158388237961E-2</v>
      </c>
      <c r="K3088">
        <v>1.269775480078849</v>
      </c>
      <c r="L3088">
        <v>2.4070987777849209</v>
      </c>
    </row>
    <row r="3089" spans="1:12">
      <c r="A3089" t="s">
        <v>317</v>
      </c>
      <c r="B3089" t="s">
        <v>335</v>
      </c>
      <c r="C3089">
        <v>48039</v>
      </c>
      <c r="D3089" t="s">
        <v>164</v>
      </c>
      <c r="E3089">
        <v>512</v>
      </c>
      <c r="F3089" t="s">
        <v>84</v>
      </c>
      <c r="G3089" t="s">
        <v>86</v>
      </c>
      <c r="H3089">
        <v>154</v>
      </c>
      <c r="I3089">
        <v>0.90615040133989799</v>
      </c>
      <c r="J3089">
        <v>2.8021944098769389E-2</v>
      </c>
      <c r="K3089">
        <v>0.42691774421013901</v>
      </c>
      <c r="L3089">
        <v>2.0718903064249981</v>
      </c>
    </row>
    <row r="3090" spans="1:12">
      <c r="A3090" t="s">
        <v>317</v>
      </c>
      <c r="B3090" t="s">
        <v>336</v>
      </c>
      <c r="C3090">
        <v>48041</v>
      </c>
      <c r="D3090" t="s">
        <v>164</v>
      </c>
      <c r="E3090">
        <v>512</v>
      </c>
      <c r="F3090" t="s">
        <v>84</v>
      </c>
      <c r="G3090" t="s">
        <v>85</v>
      </c>
      <c r="H3090">
        <v>21</v>
      </c>
      <c r="I3090">
        <v>1.6292423808733481</v>
      </c>
      <c r="J3090">
        <v>7.155934590824177E-2</v>
      </c>
      <c r="K3090">
        <v>0.86187432059410884</v>
      </c>
      <c r="L3090">
        <v>2.3189077354311221</v>
      </c>
    </row>
    <row r="3091" spans="1:12">
      <c r="A3091" t="s">
        <v>317</v>
      </c>
      <c r="B3091" t="s">
        <v>336</v>
      </c>
      <c r="C3091">
        <v>48041</v>
      </c>
      <c r="D3091" t="s">
        <v>164</v>
      </c>
      <c r="E3091">
        <v>512</v>
      </c>
      <c r="F3091" t="s">
        <v>84</v>
      </c>
      <c r="G3091" t="s">
        <v>86</v>
      </c>
      <c r="H3091">
        <v>22</v>
      </c>
      <c r="I3091">
        <v>0.9576919805489289</v>
      </c>
      <c r="J3091">
        <v>5.6191354263714452E-2</v>
      </c>
      <c r="K3091">
        <v>0.28102253943033673</v>
      </c>
      <c r="L3091">
        <v>1.5136099287065401</v>
      </c>
    </row>
    <row r="3092" spans="1:12">
      <c r="A3092" t="s">
        <v>317</v>
      </c>
      <c r="B3092" t="s">
        <v>337</v>
      </c>
      <c r="C3092">
        <v>48043</v>
      </c>
      <c r="D3092" t="s">
        <v>164</v>
      </c>
      <c r="E3092">
        <v>512</v>
      </c>
      <c r="F3092" t="s">
        <v>84</v>
      </c>
      <c r="G3092" t="s">
        <v>85</v>
      </c>
      <c r="H3092">
        <v>394</v>
      </c>
      <c r="I3092">
        <v>0.80266692609559354</v>
      </c>
      <c r="J3092">
        <v>1.9892172942084969E-2</v>
      </c>
      <c r="K3092">
        <v>-9.3043570381684787E-2</v>
      </c>
      <c r="L3092">
        <v>2.221391304749528</v>
      </c>
    </row>
    <row r="3093" spans="1:12">
      <c r="A3093" t="s">
        <v>317</v>
      </c>
      <c r="B3093" t="s">
        <v>337</v>
      </c>
      <c r="C3093">
        <v>48043</v>
      </c>
      <c r="D3093" t="s">
        <v>164</v>
      </c>
      <c r="E3093">
        <v>512</v>
      </c>
      <c r="F3093" t="s">
        <v>84</v>
      </c>
      <c r="G3093" t="s">
        <v>86</v>
      </c>
      <c r="H3093">
        <v>138</v>
      </c>
      <c r="I3093">
        <v>0.51714913616088365</v>
      </c>
      <c r="J3093">
        <v>3.2352505990129683E-2</v>
      </c>
      <c r="K3093">
        <v>6.6286956324122737E-2</v>
      </c>
      <c r="L3093">
        <v>2.0003772357510829</v>
      </c>
    </row>
    <row r="3094" spans="1:12">
      <c r="A3094" t="s">
        <v>317</v>
      </c>
      <c r="B3094" t="s">
        <v>338</v>
      </c>
      <c r="C3094">
        <v>48045</v>
      </c>
      <c r="D3094" t="s">
        <v>164</v>
      </c>
      <c r="E3094">
        <v>512</v>
      </c>
      <c r="F3094" t="s">
        <v>84</v>
      </c>
      <c r="G3094" t="s">
        <v>85</v>
      </c>
      <c r="H3094">
        <v>110</v>
      </c>
      <c r="I3094">
        <v>1.103120775561562</v>
      </c>
      <c r="J3094">
        <v>1.282079273961163E-2</v>
      </c>
      <c r="K3094">
        <v>0.59417433462642522</v>
      </c>
      <c r="L3094">
        <v>1.3793477721904599</v>
      </c>
    </row>
    <row r="3095" spans="1:12">
      <c r="A3095" t="s">
        <v>317</v>
      </c>
      <c r="B3095" t="s">
        <v>338</v>
      </c>
      <c r="C3095">
        <v>48045</v>
      </c>
      <c r="D3095" t="s">
        <v>164</v>
      </c>
      <c r="E3095">
        <v>512</v>
      </c>
      <c r="F3095" t="s">
        <v>84</v>
      </c>
      <c r="G3095" t="s">
        <v>86</v>
      </c>
      <c r="H3095">
        <v>185</v>
      </c>
      <c r="I3095">
        <v>0.45023760476804142</v>
      </c>
      <c r="J3095">
        <v>9.8145157261221427E-3</v>
      </c>
      <c r="K3095">
        <v>0.20331808174902691</v>
      </c>
      <c r="L3095">
        <v>0.85944454331966891</v>
      </c>
    </row>
    <row r="3096" spans="1:12">
      <c r="A3096" t="s">
        <v>317</v>
      </c>
      <c r="B3096" t="s">
        <v>339</v>
      </c>
      <c r="C3096">
        <v>48047</v>
      </c>
      <c r="D3096" t="s">
        <v>164</v>
      </c>
      <c r="E3096">
        <v>512</v>
      </c>
      <c r="F3096" t="s">
        <v>84</v>
      </c>
      <c r="G3096" t="s">
        <v>85</v>
      </c>
      <c r="H3096">
        <v>252</v>
      </c>
      <c r="I3096">
        <v>1.383434186347533</v>
      </c>
      <c r="J3096">
        <v>1.21504273203785E-2</v>
      </c>
      <c r="K3096">
        <v>0.80714099778760673</v>
      </c>
      <c r="L3096">
        <v>2.0001115332327202</v>
      </c>
    </row>
    <row r="3097" spans="1:12">
      <c r="A3097" t="s">
        <v>317</v>
      </c>
      <c r="B3097" t="s">
        <v>339</v>
      </c>
      <c r="C3097">
        <v>48047</v>
      </c>
      <c r="D3097" t="s">
        <v>164</v>
      </c>
      <c r="E3097">
        <v>512</v>
      </c>
      <c r="F3097" t="s">
        <v>84</v>
      </c>
      <c r="G3097" t="s">
        <v>86</v>
      </c>
      <c r="H3097">
        <v>74</v>
      </c>
      <c r="I3097">
        <v>0.47527894012113669</v>
      </c>
      <c r="J3097">
        <v>9.9100519863215587E-3</v>
      </c>
      <c r="K3097">
        <v>0.22582699301649259</v>
      </c>
      <c r="L3097">
        <v>0.7891064897679414</v>
      </c>
    </row>
    <row r="3098" spans="1:12">
      <c r="A3098" t="s">
        <v>317</v>
      </c>
      <c r="B3098" t="s">
        <v>340</v>
      </c>
      <c r="C3098">
        <v>48049</v>
      </c>
      <c r="D3098" t="s">
        <v>164</v>
      </c>
      <c r="E3098">
        <v>512</v>
      </c>
      <c r="F3098" t="s">
        <v>84</v>
      </c>
      <c r="G3098" t="s">
        <v>85</v>
      </c>
      <c r="H3098">
        <v>1466</v>
      </c>
      <c r="I3098">
        <v>1.212747502799447</v>
      </c>
      <c r="J3098">
        <v>6.7894182932447091E-3</v>
      </c>
      <c r="K3098">
        <v>0.34114573777091939</v>
      </c>
      <c r="L3098">
        <v>2.0951960957221689</v>
      </c>
    </row>
    <row r="3099" spans="1:12">
      <c r="A3099" t="s">
        <v>317</v>
      </c>
      <c r="B3099" t="s">
        <v>340</v>
      </c>
      <c r="C3099">
        <v>48049</v>
      </c>
      <c r="D3099" t="s">
        <v>164</v>
      </c>
      <c r="E3099">
        <v>512</v>
      </c>
      <c r="F3099" t="s">
        <v>84</v>
      </c>
      <c r="G3099" t="s">
        <v>86</v>
      </c>
      <c r="H3099">
        <v>61</v>
      </c>
      <c r="I3099">
        <v>0.60377377287827694</v>
      </c>
      <c r="J3099">
        <v>2.047559989697072E-2</v>
      </c>
      <c r="K3099">
        <v>0.372091309648101</v>
      </c>
      <c r="L3099">
        <v>1.1144444380079901</v>
      </c>
    </row>
    <row r="3100" spans="1:12">
      <c r="A3100" t="s">
        <v>317</v>
      </c>
      <c r="B3100" t="s">
        <v>341</v>
      </c>
      <c r="C3100">
        <v>48051</v>
      </c>
      <c r="D3100" t="s">
        <v>164</v>
      </c>
      <c r="E3100">
        <v>512</v>
      </c>
      <c r="F3100" t="s">
        <v>84</v>
      </c>
      <c r="G3100" t="s">
        <v>85</v>
      </c>
      <c r="H3100">
        <v>21</v>
      </c>
      <c r="I3100">
        <v>1.6292423808733481</v>
      </c>
      <c r="J3100">
        <v>7.155934590824177E-2</v>
      </c>
      <c r="K3100">
        <v>0.86187432059410884</v>
      </c>
      <c r="L3100">
        <v>2.3189077354311221</v>
      </c>
    </row>
    <row r="3101" spans="1:12">
      <c r="A3101" t="s">
        <v>317</v>
      </c>
      <c r="B3101" t="s">
        <v>341</v>
      </c>
      <c r="C3101">
        <v>48051</v>
      </c>
      <c r="D3101" t="s">
        <v>164</v>
      </c>
      <c r="E3101">
        <v>512</v>
      </c>
      <c r="F3101" t="s">
        <v>84</v>
      </c>
      <c r="G3101" t="s">
        <v>86</v>
      </c>
      <c r="H3101">
        <v>22</v>
      </c>
      <c r="I3101">
        <v>0.9576919805489289</v>
      </c>
      <c r="J3101">
        <v>5.6191354263714452E-2</v>
      </c>
      <c r="K3101">
        <v>0.28102253943033673</v>
      </c>
      <c r="L3101">
        <v>1.5136099287065401</v>
      </c>
    </row>
    <row r="3102" spans="1:12">
      <c r="A3102" t="s">
        <v>317</v>
      </c>
      <c r="B3102" t="s">
        <v>342</v>
      </c>
      <c r="C3102">
        <v>48053</v>
      </c>
      <c r="D3102" t="s">
        <v>164</v>
      </c>
      <c r="E3102">
        <v>512</v>
      </c>
      <c r="F3102" t="s">
        <v>84</v>
      </c>
      <c r="G3102" t="s">
        <v>85</v>
      </c>
      <c r="H3102">
        <v>252</v>
      </c>
      <c r="I3102">
        <v>1.383434186347533</v>
      </c>
      <c r="J3102">
        <v>1.21504273203785E-2</v>
      </c>
      <c r="K3102">
        <v>0.80714099778760673</v>
      </c>
      <c r="L3102">
        <v>2.0001115332327202</v>
      </c>
    </row>
    <row r="3103" spans="1:12">
      <c r="A3103" t="s">
        <v>317</v>
      </c>
      <c r="B3103" t="s">
        <v>342</v>
      </c>
      <c r="C3103">
        <v>48053</v>
      </c>
      <c r="D3103" t="s">
        <v>164</v>
      </c>
      <c r="E3103">
        <v>512</v>
      </c>
      <c r="F3103" t="s">
        <v>84</v>
      </c>
      <c r="G3103" t="s">
        <v>86</v>
      </c>
      <c r="H3103">
        <v>334</v>
      </c>
      <c r="I3103">
        <v>0.57515385068351943</v>
      </c>
      <c r="J3103">
        <v>1.110958144474297E-2</v>
      </c>
      <c r="K3103">
        <v>0.1043491237210174</v>
      </c>
      <c r="L3103">
        <v>1.171803958573733</v>
      </c>
    </row>
    <row r="3104" spans="1:12">
      <c r="A3104" t="s">
        <v>317</v>
      </c>
      <c r="B3104" t="s">
        <v>282</v>
      </c>
      <c r="C3104">
        <v>48055</v>
      </c>
      <c r="D3104" t="s">
        <v>164</v>
      </c>
      <c r="E3104">
        <v>512</v>
      </c>
      <c r="F3104" t="s">
        <v>84</v>
      </c>
      <c r="G3104" t="s">
        <v>85</v>
      </c>
      <c r="H3104">
        <v>21</v>
      </c>
      <c r="I3104">
        <v>1.6292423808733481</v>
      </c>
      <c r="J3104">
        <v>7.155934590824177E-2</v>
      </c>
      <c r="K3104">
        <v>0.86187432059410884</v>
      </c>
      <c r="L3104">
        <v>2.3189077354311221</v>
      </c>
    </row>
    <row r="3105" spans="1:12">
      <c r="A3105" t="s">
        <v>317</v>
      </c>
      <c r="B3105" t="s">
        <v>282</v>
      </c>
      <c r="C3105">
        <v>48055</v>
      </c>
      <c r="D3105" t="s">
        <v>164</v>
      </c>
      <c r="E3105">
        <v>512</v>
      </c>
      <c r="F3105" t="s">
        <v>84</v>
      </c>
      <c r="G3105" t="s">
        <v>86</v>
      </c>
      <c r="H3105">
        <v>321</v>
      </c>
      <c r="I3105">
        <v>0.8789410325304412</v>
      </c>
      <c r="J3105">
        <v>1.3287457034444341E-2</v>
      </c>
      <c r="K3105">
        <v>0.36165949363756422</v>
      </c>
      <c r="L3105">
        <v>1.6412801779857329</v>
      </c>
    </row>
    <row r="3106" spans="1:12">
      <c r="A3106" t="s">
        <v>317</v>
      </c>
      <c r="B3106" t="s">
        <v>261</v>
      </c>
      <c r="C3106">
        <v>48057</v>
      </c>
      <c r="D3106" t="s">
        <v>164</v>
      </c>
      <c r="E3106">
        <v>512</v>
      </c>
      <c r="F3106" t="s">
        <v>84</v>
      </c>
      <c r="G3106" t="s">
        <v>85</v>
      </c>
      <c r="H3106">
        <v>556</v>
      </c>
      <c r="I3106">
        <v>1.2376853269033961</v>
      </c>
      <c r="J3106">
        <v>1.0643347737626679E-2</v>
      </c>
      <c r="K3106">
        <v>0.84116382220018071</v>
      </c>
      <c r="L3106">
        <v>2.4070987777849209</v>
      </c>
    </row>
    <row r="3107" spans="1:12">
      <c r="A3107" t="s">
        <v>317</v>
      </c>
      <c r="B3107" t="s">
        <v>261</v>
      </c>
      <c r="C3107">
        <v>48057</v>
      </c>
      <c r="D3107" t="s">
        <v>164</v>
      </c>
      <c r="E3107">
        <v>512</v>
      </c>
      <c r="F3107" t="s">
        <v>84</v>
      </c>
      <c r="G3107" t="s">
        <v>86</v>
      </c>
      <c r="H3107">
        <v>457</v>
      </c>
      <c r="I3107">
        <v>0.92988492210364471</v>
      </c>
      <c r="J3107">
        <v>1.209336441660719E-2</v>
      </c>
      <c r="K3107">
        <v>0.42691774421013901</v>
      </c>
      <c r="L3107">
        <v>2.0718903064249981</v>
      </c>
    </row>
    <row r="3108" spans="1:12">
      <c r="A3108" t="s">
        <v>317</v>
      </c>
      <c r="B3108" t="s">
        <v>343</v>
      </c>
      <c r="C3108">
        <v>48059</v>
      </c>
      <c r="D3108" t="s">
        <v>164</v>
      </c>
      <c r="E3108">
        <v>512</v>
      </c>
      <c r="F3108" t="s">
        <v>84</v>
      </c>
      <c r="G3108" t="s">
        <v>85</v>
      </c>
      <c r="H3108">
        <v>1466</v>
      </c>
      <c r="I3108">
        <v>1.212747502799447</v>
      </c>
      <c r="J3108">
        <v>6.7894182932447091E-3</v>
      </c>
      <c r="K3108">
        <v>0.34114573777091939</v>
      </c>
      <c r="L3108">
        <v>2.0951960957221689</v>
      </c>
    </row>
    <row r="3109" spans="1:12">
      <c r="A3109" t="s">
        <v>317</v>
      </c>
      <c r="B3109" t="s">
        <v>343</v>
      </c>
      <c r="C3109">
        <v>48059</v>
      </c>
      <c r="D3109" t="s">
        <v>164</v>
      </c>
      <c r="E3109">
        <v>512</v>
      </c>
      <c r="F3109" t="s">
        <v>84</v>
      </c>
      <c r="G3109" t="s">
        <v>86</v>
      </c>
      <c r="H3109">
        <v>184</v>
      </c>
      <c r="I3109">
        <v>0.55265125409993576</v>
      </c>
      <c r="J3109">
        <v>1.0446854136186569E-2</v>
      </c>
      <c r="K3109">
        <v>0.30464836403716328</v>
      </c>
      <c r="L3109">
        <v>1.0978713984001629</v>
      </c>
    </row>
    <row r="3110" spans="1:12">
      <c r="A3110" t="s">
        <v>317</v>
      </c>
      <c r="B3110" t="s">
        <v>302</v>
      </c>
      <c r="C3110">
        <v>48061</v>
      </c>
      <c r="D3110" t="s">
        <v>164</v>
      </c>
      <c r="E3110">
        <v>512</v>
      </c>
      <c r="F3110" t="s">
        <v>84</v>
      </c>
      <c r="G3110" t="s">
        <v>85</v>
      </c>
      <c r="H3110">
        <v>119</v>
      </c>
      <c r="I3110">
        <v>1.4667376859673611</v>
      </c>
      <c r="J3110">
        <v>1.476966956238421E-2</v>
      </c>
      <c r="K3110">
        <v>0.98964622262480939</v>
      </c>
      <c r="L3110">
        <v>2.0001115332327202</v>
      </c>
    </row>
    <row r="3111" spans="1:12">
      <c r="A3111" t="s">
        <v>317</v>
      </c>
      <c r="B3111" t="s">
        <v>302</v>
      </c>
      <c r="C3111">
        <v>48061</v>
      </c>
      <c r="D3111" t="s">
        <v>164</v>
      </c>
      <c r="E3111">
        <v>512</v>
      </c>
      <c r="F3111" t="s">
        <v>84</v>
      </c>
      <c r="G3111" t="s">
        <v>86</v>
      </c>
      <c r="H3111">
        <v>119</v>
      </c>
      <c r="I3111">
        <v>0.5483085107627842</v>
      </c>
      <c r="J3111">
        <v>1.7940993365395549E-2</v>
      </c>
      <c r="K3111">
        <v>0.1043491237210174</v>
      </c>
      <c r="L3111">
        <v>1.0891144886595621</v>
      </c>
    </row>
    <row r="3112" spans="1:12">
      <c r="A3112" t="s">
        <v>317</v>
      </c>
      <c r="B3112" t="s">
        <v>344</v>
      </c>
      <c r="C3112">
        <v>48063</v>
      </c>
      <c r="D3112" t="s">
        <v>164</v>
      </c>
      <c r="E3112">
        <v>512</v>
      </c>
      <c r="F3112" t="s">
        <v>84</v>
      </c>
      <c r="G3112" t="s">
        <v>85</v>
      </c>
      <c r="H3112">
        <v>387</v>
      </c>
      <c r="I3112">
        <v>1.3457174070758999</v>
      </c>
      <c r="J3112">
        <v>1.1494718533182459E-2</v>
      </c>
      <c r="K3112">
        <v>0.8299638824679606</v>
      </c>
      <c r="L3112">
        <v>2.2014806625158951</v>
      </c>
    </row>
    <row r="3113" spans="1:12">
      <c r="A3113" t="s">
        <v>317</v>
      </c>
      <c r="B3113" t="s">
        <v>344</v>
      </c>
      <c r="C3113">
        <v>48063</v>
      </c>
      <c r="D3113" t="s">
        <v>164</v>
      </c>
      <c r="E3113">
        <v>512</v>
      </c>
      <c r="F3113" t="s">
        <v>84</v>
      </c>
      <c r="G3113" t="s">
        <v>86</v>
      </c>
      <c r="H3113">
        <v>615</v>
      </c>
      <c r="I3113">
        <v>1.0003744451582151</v>
      </c>
      <c r="J3113">
        <v>1.138407761419607E-2</v>
      </c>
      <c r="K3113">
        <v>0.49228033142942262</v>
      </c>
      <c r="L3113">
        <v>2.5712403337347198</v>
      </c>
    </row>
    <row r="3114" spans="1:12">
      <c r="A3114" t="s">
        <v>317</v>
      </c>
      <c r="B3114" t="s">
        <v>345</v>
      </c>
      <c r="C3114">
        <v>48065</v>
      </c>
      <c r="D3114" t="s">
        <v>164</v>
      </c>
      <c r="E3114">
        <v>512</v>
      </c>
      <c r="F3114" t="s">
        <v>84</v>
      </c>
      <c r="G3114" t="s">
        <v>85</v>
      </c>
      <c r="H3114">
        <v>199</v>
      </c>
      <c r="I3114">
        <v>1.0277045308180299</v>
      </c>
      <c r="J3114">
        <v>9.2933564277646371E-3</v>
      </c>
      <c r="K3114">
        <v>0.670290048517865</v>
      </c>
      <c r="L3114">
        <v>1.4008360470518391</v>
      </c>
    </row>
    <row r="3115" spans="1:12">
      <c r="A3115" t="s">
        <v>317</v>
      </c>
      <c r="B3115" t="s">
        <v>345</v>
      </c>
      <c r="C3115">
        <v>48065</v>
      </c>
      <c r="D3115" t="s">
        <v>164</v>
      </c>
      <c r="E3115">
        <v>512</v>
      </c>
      <c r="F3115" t="s">
        <v>84</v>
      </c>
      <c r="G3115" t="s">
        <v>86</v>
      </c>
      <c r="H3115">
        <v>190</v>
      </c>
      <c r="I3115">
        <v>0.35637058924602871</v>
      </c>
      <c r="J3115">
        <v>1.199977735973182E-2</v>
      </c>
      <c r="K3115">
        <v>0.15100981091696489</v>
      </c>
      <c r="L3115">
        <v>0.86768380690594182</v>
      </c>
    </row>
    <row r="3116" spans="1:12">
      <c r="A3116" t="s">
        <v>317</v>
      </c>
      <c r="B3116" t="s">
        <v>262</v>
      </c>
      <c r="C3116">
        <v>48067</v>
      </c>
      <c r="D3116" t="s">
        <v>164</v>
      </c>
      <c r="E3116">
        <v>512</v>
      </c>
      <c r="F3116" t="s">
        <v>84</v>
      </c>
      <c r="G3116" t="s">
        <v>85</v>
      </c>
      <c r="H3116">
        <v>387</v>
      </c>
      <c r="I3116">
        <v>1.3457174070758999</v>
      </c>
      <c r="J3116">
        <v>1.1494718533182459E-2</v>
      </c>
      <c r="K3116">
        <v>0.8299638824679606</v>
      </c>
      <c r="L3116">
        <v>2.2014806625158951</v>
      </c>
    </row>
    <row r="3117" spans="1:12">
      <c r="A3117" t="s">
        <v>317</v>
      </c>
      <c r="B3117" t="s">
        <v>262</v>
      </c>
      <c r="C3117">
        <v>48067</v>
      </c>
      <c r="D3117" t="s">
        <v>164</v>
      </c>
      <c r="E3117">
        <v>512</v>
      </c>
      <c r="F3117" t="s">
        <v>84</v>
      </c>
      <c r="G3117" t="s">
        <v>86</v>
      </c>
      <c r="H3117">
        <v>615</v>
      </c>
      <c r="I3117">
        <v>1.0003744451582151</v>
      </c>
      <c r="J3117">
        <v>1.138407761419607E-2</v>
      </c>
      <c r="K3117">
        <v>0.49228033142942262</v>
      </c>
      <c r="L3117">
        <v>2.5712403337347198</v>
      </c>
    </row>
    <row r="3118" spans="1:12">
      <c r="A3118" t="s">
        <v>317</v>
      </c>
      <c r="B3118" t="s">
        <v>346</v>
      </c>
      <c r="C3118">
        <v>48069</v>
      </c>
      <c r="D3118" t="s">
        <v>164</v>
      </c>
      <c r="E3118">
        <v>512</v>
      </c>
      <c r="F3118" t="s">
        <v>84</v>
      </c>
      <c r="G3118" t="s">
        <v>85</v>
      </c>
      <c r="H3118">
        <v>199</v>
      </c>
      <c r="I3118">
        <v>1.0277045308180299</v>
      </c>
      <c r="J3118">
        <v>9.2933564277646371E-3</v>
      </c>
      <c r="K3118">
        <v>0.670290048517865</v>
      </c>
      <c r="L3118">
        <v>1.4008360470518391</v>
      </c>
    </row>
    <row r="3119" spans="1:12">
      <c r="A3119" t="s">
        <v>317</v>
      </c>
      <c r="B3119" t="s">
        <v>346</v>
      </c>
      <c r="C3119">
        <v>48069</v>
      </c>
      <c r="D3119" t="s">
        <v>164</v>
      </c>
      <c r="E3119">
        <v>512</v>
      </c>
      <c r="F3119" t="s">
        <v>84</v>
      </c>
      <c r="G3119" t="s">
        <v>86</v>
      </c>
      <c r="H3119">
        <v>190</v>
      </c>
      <c r="I3119">
        <v>0.35637058924602871</v>
      </c>
      <c r="J3119">
        <v>1.199977735973182E-2</v>
      </c>
      <c r="K3119">
        <v>0.15100981091696489</v>
      </c>
      <c r="L3119">
        <v>0.86768380690594182</v>
      </c>
    </row>
    <row r="3120" spans="1:12">
      <c r="A3120" t="s">
        <v>317</v>
      </c>
      <c r="B3120" t="s">
        <v>347</v>
      </c>
      <c r="C3120">
        <v>48071</v>
      </c>
      <c r="D3120" t="s">
        <v>164</v>
      </c>
      <c r="E3120">
        <v>512</v>
      </c>
      <c r="F3120" t="s">
        <v>84</v>
      </c>
      <c r="G3120" t="s">
        <v>85</v>
      </c>
      <c r="H3120">
        <v>119</v>
      </c>
      <c r="I3120">
        <v>1.6038381837846389</v>
      </c>
      <c r="J3120">
        <v>2.0168158388237961E-2</v>
      </c>
      <c r="K3120">
        <v>1.269775480078849</v>
      </c>
      <c r="L3120">
        <v>2.4070987777849209</v>
      </c>
    </row>
    <row r="3121" spans="1:12">
      <c r="A3121" t="s">
        <v>317</v>
      </c>
      <c r="B3121" t="s">
        <v>347</v>
      </c>
      <c r="C3121">
        <v>48071</v>
      </c>
      <c r="D3121" t="s">
        <v>164</v>
      </c>
      <c r="E3121">
        <v>512</v>
      </c>
      <c r="F3121" t="s">
        <v>84</v>
      </c>
      <c r="G3121" t="s">
        <v>86</v>
      </c>
      <c r="H3121">
        <v>154</v>
      </c>
      <c r="I3121">
        <v>0.90615040133989799</v>
      </c>
      <c r="J3121">
        <v>2.8021944098769389E-2</v>
      </c>
      <c r="K3121">
        <v>0.42691774421013901</v>
      </c>
      <c r="L3121">
        <v>2.0718903064249981</v>
      </c>
    </row>
    <row r="3122" spans="1:12">
      <c r="A3122" t="s">
        <v>317</v>
      </c>
      <c r="B3122" t="s">
        <v>283</v>
      </c>
      <c r="C3122">
        <v>48073</v>
      </c>
      <c r="D3122" t="s">
        <v>164</v>
      </c>
      <c r="E3122">
        <v>512</v>
      </c>
      <c r="F3122" t="s">
        <v>84</v>
      </c>
      <c r="G3122" t="s">
        <v>85</v>
      </c>
      <c r="H3122">
        <v>387</v>
      </c>
      <c r="I3122">
        <v>1.3457174070758999</v>
      </c>
      <c r="J3122">
        <v>1.1494718533182459E-2</v>
      </c>
      <c r="K3122">
        <v>0.8299638824679606</v>
      </c>
      <c r="L3122">
        <v>2.2014806625158951</v>
      </c>
    </row>
    <row r="3123" spans="1:12">
      <c r="A3123" t="s">
        <v>317</v>
      </c>
      <c r="B3123" t="s">
        <v>283</v>
      </c>
      <c r="C3123">
        <v>48073</v>
      </c>
      <c r="D3123" t="s">
        <v>164</v>
      </c>
      <c r="E3123">
        <v>512</v>
      </c>
      <c r="F3123" t="s">
        <v>84</v>
      </c>
      <c r="G3123" t="s">
        <v>86</v>
      </c>
      <c r="H3123">
        <v>615</v>
      </c>
      <c r="I3123">
        <v>1.0003744451582151</v>
      </c>
      <c r="J3123">
        <v>1.138407761419607E-2</v>
      </c>
      <c r="K3123">
        <v>0.49228033142942262</v>
      </c>
      <c r="L3123">
        <v>2.5712403337347198</v>
      </c>
    </row>
    <row r="3124" spans="1:12">
      <c r="A3124" t="s">
        <v>317</v>
      </c>
      <c r="B3124" t="s">
        <v>348</v>
      </c>
      <c r="C3124">
        <v>48075</v>
      </c>
      <c r="D3124" t="s">
        <v>164</v>
      </c>
      <c r="E3124">
        <v>512</v>
      </c>
      <c r="F3124" t="s">
        <v>84</v>
      </c>
      <c r="G3124" t="s">
        <v>85</v>
      </c>
      <c r="H3124">
        <v>110</v>
      </c>
      <c r="I3124">
        <v>1.103120775561562</v>
      </c>
      <c r="J3124">
        <v>1.282079273961163E-2</v>
      </c>
      <c r="K3124">
        <v>0.59417433462642522</v>
      </c>
      <c r="L3124">
        <v>1.3793477721904599</v>
      </c>
    </row>
    <row r="3125" spans="1:12">
      <c r="A3125" t="s">
        <v>317</v>
      </c>
      <c r="B3125" t="s">
        <v>348</v>
      </c>
      <c r="C3125">
        <v>48075</v>
      </c>
      <c r="D3125" t="s">
        <v>164</v>
      </c>
      <c r="E3125">
        <v>512</v>
      </c>
      <c r="F3125" t="s">
        <v>84</v>
      </c>
      <c r="G3125" t="s">
        <v>86</v>
      </c>
      <c r="H3125">
        <v>185</v>
      </c>
      <c r="I3125">
        <v>0.45023760476804142</v>
      </c>
      <c r="J3125">
        <v>9.8145157261221427E-3</v>
      </c>
      <c r="K3125">
        <v>0.20331808174902691</v>
      </c>
      <c r="L3125">
        <v>0.85944454331966891</v>
      </c>
    </row>
    <row r="3126" spans="1:12">
      <c r="A3126" t="s">
        <v>317</v>
      </c>
      <c r="B3126" t="s">
        <v>267</v>
      </c>
      <c r="C3126">
        <v>48077</v>
      </c>
      <c r="D3126" t="s">
        <v>164</v>
      </c>
      <c r="E3126">
        <v>512</v>
      </c>
      <c r="F3126" t="s">
        <v>84</v>
      </c>
      <c r="G3126" t="s">
        <v>85</v>
      </c>
      <c r="H3126">
        <v>89</v>
      </c>
      <c r="I3126">
        <v>1.0869096135387879</v>
      </c>
      <c r="J3126">
        <v>2.3404359029127849E-2</v>
      </c>
      <c r="K3126">
        <v>0.53149743936730265</v>
      </c>
      <c r="L3126">
        <v>1.6220900610668381</v>
      </c>
    </row>
    <row r="3127" spans="1:12">
      <c r="A3127" t="s">
        <v>317</v>
      </c>
      <c r="B3127" t="s">
        <v>267</v>
      </c>
      <c r="C3127">
        <v>48077</v>
      </c>
      <c r="D3127" t="s">
        <v>164</v>
      </c>
      <c r="E3127">
        <v>512</v>
      </c>
      <c r="F3127" t="s">
        <v>84</v>
      </c>
      <c r="G3127" t="s">
        <v>86</v>
      </c>
      <c r="H3127">
        <v>258</v>
      </c>
      <c r="I3127">
        <v>0.85672905430600399</v>
      </c>
      <c r="J3127">
        <v>1.34284369143511E-2</v>
      </c>
      <c r="K3127">
        <v>0.37074984441782971</v>
      </c>
      <c r="L3127">
        <v>1.554175894699712</v>
      </c>
    </row>
    <row r="3128" spans="1:12">
      <c r="A3128" t="s">
        <v>317</v>
      </c>
      <c r="B3128" t="s">
        <v>349</v>
      </c>
      <c r="C3128">
        <v>48079</v>
      </c>
      <c r="D3128" t="s">
        <v>164</v>
      </c>
      <c r="E3128">
        <v>512</v>
      </c>
      <c r="F3128" t="s">
        <v>84</v>
      </c>
      <c r="G3128" t="s">
        <v>85</v>
      </c>
      <c r="H3128">
        <v>199</v>
      </c>
      <c r="I3128">
        <v>1.0277045308180299</v>
      </c>
      <c r="J3128">
        <v>9.2933564277646371E-3</v>
      </c>
      <c r="K3128">
        <v>0.670290048517865</v>
      </c>
      <c r="L3128">
        <v>1.4008360470518391</v>
      </c>
    </row>
    <row r="3129" spans="1:12">
      <c r="A3129" t="s">
        <v>317</v>
      </c>
      <c r="B3129" t="s">
        <v>349</v>
      </c>
      <c r="C3129">
        <v>48079</v>
      </c>
      <c r="D3129" t="s">
        <v>164</v>
      </c>
      <c r="E3129">
        <v>512</v>
      </c>
      <c r="F3129" t="s">
        <v>84</v>
      </c>
      <c r="G3129" t="s">
        <v>86</v>
      </c>
      <c r="H3129">
        <v>190</v>
      </c>
      <c r="I3129">
        <v>0.35637058924602871</v>
      </c>
      <c r="J3129">
        <v>1.199977735973182E-2</v>
      </c>
      <c r="K3129">
        <v>0.15100981091696489</v>
      </c>
      <c r="L3129">
        <v>0.86768380690594182</v>
      </c>
    </row>
    <row r="3130" spans="1:12">
      <c r="A3130" t="s">
        <v>317</v>
      </c>
      <c r="B3130" t="s">
        <v>350</v>
      </c>
      <c r="C3130">
        <v>48081</v>
      </c>
      <c r="D3130" t="s">
        <v>164</v>
      </c>
      <c r="E3130">
        <v>512</v>
      </c>
      <c r="F3130" t="s">
        <v>84</v>
      </c>
      <c r="G3130" t="s">
        <v>85</v>
      </c>
      <c r="H3130">
        <v>110</v>
      </c>
      <c r="I3130">
        <v>1.103120775561562</v>
      </c>
      <c r="J3130">
        <v>1.282079273961163E-2</v>
      </c>
      <c r="K3130">
        <v>0.59417433462642522</v>
      </c>
      <c r="L3130">
        <v>1.3793477721904599</v>
      </c>
    </row>
    <row r="3131" spans="1:12">
      <c r="A3131" t="s">
        <v>317</v>
      </c>
      <c r="B3131" t="s">
        <v>350</v>
      </c>
      <c r="C3131">
        <v>48081</v>
      </c>
      <c r="D3131" t="s">
        <v>164</v>
      </c>
      <c r="E3131">
        <v>512</v>
      </c>
      <c r="F3131" t="s">
        <v>84</v>
      </c>
      <c r="G3131" t="s">
        <v>86</v>
      </c>
      <c r="H3131">
        <v>185</v>
      </c>
      <c r="I3131">
        <v>0.45023760476804142</v>
      </c>
      <c r="J3131">
        <v>9.8145157261221427E-3</v>
      </c>
      <c r="K3131">
        <v>0.20331808174902691</v>
      </c>
      <c r="L3131">
        <v>0.85944454331966891</v>
      </c>
    </row>
    <row r="3132" spans="1:12">
      <c r="A3132" t="s">
        <v>317</v>
      </c>
      <c r="B3132" t="s">
        <v>351</v>
      </c>
      <c r="C3132">
        <v>48083</v>
      </c>
      <c r="D3132" t="s">
        <v>164</v>
      </c>
      <c r="E3132">
        <v>512</v>
      </c>
      <c r="F3132" t="s">
        <v>84</v>
      </c>
      <c r="G3132" t="s">
        <v>85</v>
      </c>
      <c r="H3132">
        <v>1466</v>
      </c>
      <c r="I3132">
        <v>1.212747502799447</v>
      </c>
      <c r="J3132">
        <v>6.7894182932447091E-3</v>
      </c>
      <c r="K3132">
        <v>0.34114573777091939</v>
      </c>
      <c r="L3132">
        <v>2.0951960957221689</v>
      </c>
    </row>
    <row r="3133" spans="1:12">
      <c r="A3133" t="s">
        <v>317</v>
      </c>
      <c r="B3133" t="s">
        <v>351</v>
      </c>
      <c r="C3133">
        <v>48083</v>
      </c>
      <c r="D3133" t="s">
        <v>164</v>
      </c>
      <c r="E3133">
        <v>512</v>
      </c>
      <c r="F3133" t="s">
        <v>84</v>
      </c>
      <c r="G3133" t="s">
        <v>86</v>
      </c>
      <c r="H3133">
        <v>184</v>
      </c>
      <c r="I3133">
        <v>0.55265125409993576</v>
      </c>
      <c r="J3133">
        <v>1.0446854136186569E-2</v>
      </c>
      <c r="K3133">
        <v>0.30464836403716328</v>
      </c>
      <c r="L3133">
        <v>1.0978713984001629</v>
      </c>
    </row>
    <row r="3134" spans="1:12">
      <c r="A3134" t="s">
        <v>317</v>
      </c>
      <c r="B3134" t="s">
        <v>352</v>
      </c>
      <c r="C3134">
        <v>48085</v>
      </c>
      <c r="D3134" t="s">
        <v>164</v>
      </c>
      <c r="E3134">
        <v>512</v>
      </c>
      <c r="F3134" t="s">
        <v>84</v>
      </c>
      <c r="G3134" t="s">
        <v>85</v>
      </c>
      <c r="H3134">
        <v>21</v>
      </c>
      <c r="I3134">
        <v>1.6292423808733481</v>
      </c>
      <c r="J3134">
        <v>7.155934590824177E-2</v>
      </c>
      <c r="K3134">
        <v>0.86187432059410884</v>
      </c>
      <c r="L3134">
        <v>2.3189077354311221</v>
      </c>
    </row>
    <row r="3135" spans="1:12">
      <c r="A3135" t="s">
        <v>317</v>
      </c>
      <c r="B3135" t="s">
        <v>352</v>
      </c>
      <c r="C3135">
        <v>48085</v>
      </c>
      <c r="D3135" t="s">
        <v>164</v>
      </c>
      <c r="E3135">
        <v>512</v>
      </c>
      <c r="F3135" t="s">
        <v>84</v>
      </c>
      <c r="G3135" t="s">
        <v>86</v>
      </c>
      <c r="H3135">
        <v>321</v>
      </c>
      <c r="I3135">
        <v>0.8789410325304412</v>
      </c>
      <c r="J3135">
        <v>1.3287457034444341E-2</v>
      </c>
      <c r="K3135">
        <v>0.36165949363756422</v>
      </c>
      <c r="L3135">
        <v>1.6412801779857329</v>
      </c>
    </row>
    <row r="3136" spans="1:12">
      <c r="A3136" t="s">
        <v>317</v>
      </c>
      <c r="B3136" t="s">
        <v>353</v>
      </c>
      <c r="C3136">
        <v>48087</v>
      </c>
      <c r="D3136" t="s">
        <v>164</v>
      </c>
      <c r="E3136">
        <v>512</v>
      </c>
      <c r="F3136" t="s">
        <v>84</v>
      </c>
      <c r="G3136" t="s">
        <v>85</v>
      </c>
      <c r="H3136">
        <v>110</v>
      </c>
      <c r="I3136">
        <v>1.103120775561562</v>
      </c>
      <c r="J3136">
        <v>1.282079273961163E-2</v>
      </c>
      <c r="K3136">
        <v>0.59417433462642522</v>
      </c>
      <c r="L3136">
        <v>1.3793477721904599</v>
      </c>
    </row>
    <row r="3137" spans="1:12">
      <c r="A3137" t="s">
        <v>317</v>
      </c>
      <c r="B3137" t="s">
        <v>353</v>
      </c>
      <c r="C3137">
        <v>48087</v>
      </c>
      <c r="D3137" t="s">
        <v>164</v>
      </c>
      <c r="E3137">
        <v>512</v>
      </c>
      <c r="F3137" t="s">
        <v>84</v>
      </c>
      <c r="G3137" t="s">
        <v>86</v>
      </c>
      <c r="H3137">
        <v>185</v>
      </c>
      <c r="I3137">
        <v>0.45023760476804142</v>
      </c>
      <c r="J3137">
        <v>9.8145157261221427E-3</v>
      </c>
      <c r="K3137">
        <v>0.20331808174902691</v>
      </c>
      <c r="L3137">
        <v>0.85944454331966891</v>
      </c>
    </row>
    <row r="3138" spans="1:12">
      <c r="A3138" t="s">
        <v>317</v>
      </c>
      <c r="B3138" t="s">
        <v>354</v>
      </c>
      <c r="C3138">
        <v>48089</v>
      </c>
      <c r="D3138" t="s">
        <v>164</v>
      </c>
      <c r="E3138">
        <v>512</v>
      </c>
      <c r="F3138" t="s">
        <v>84</v>
      </c>
      <c r="G3138" t="s">
        <v>85</v>
      </c>
      <c r="H3138">
        <v>119</v>
      </c>
      <c r="I3138">
        <v>1.6038381837846389</v>
      </c>
      <c r="J3138">
        <v>2.0168158388237961E-2</v>
      </c>
      <c r="K3138">
        <v>1.269775480078849</v>
      </c>
      <c r="L3138">
        <v>2.4070987777849209</v>
      </c>
    </row>
    <row r="3139" spans="1:12">
      <c r="A3139" t="s">
        <v>317</v>
      </c>
      <c r="B3139" t="s">
        <v>354</v>
      </c>
      <c r="C3139">
        <v>48089</v>
      </c>
      <c r="D3139" t="s">
        <v>164</v>
      </c>
      <c r="E3139">
        <v>512</v>
      </c>
      <c r="F3139" t="s">
        <v>84</v>
      </c>
      <c r="G3139" t="s">
        <v>86</v>
      </c>
      <c r="H3139">
        <v>154</v>
      </c>
      <c r="I3139">
        <v>0.90615040133989799</v>
      </c>
      <c r="J3139">
        <v>2.8021944098769389E-2</v>
      </c>
      <c r="K3139">
        <v>0.42691774421013901</v>
      </c>
      <c r="L3139">
        <v>2.0718903064249981</v>
      </c>
    </row>
    <row r="3140" spans="1:12">
      <c r="A3140" t="s">
        <v>317</v>
      </c>
      <c r="B3140" t="s">
        <v>355</v>
      </c>
      <c r="C3140">
        <v>48091</v>
      </c>
      <c r="D3140" t="s">
        <v>164</v>
      </c>
      <c r="E3140">
        <v>512</v>
      </c>
      <c r="F3140" t="s">
        <v>84</v>
      </c>
      <c r="G3140" t="s">
        <v>85</v>
      </c>
      <c r="H3140">
        <v>252</v>
      </c>
      <c r="I3140">
        <v>1.383434186347533</v>
      </c>
      <c r="J3140">
        <v>1.21504273203785E-2</v>
      </c>
      <c r="K3140">
        <v>0.80714099778760673</v>
      </c>
      <c r="L3140">
        <v>2.0001115332327202</v>
      </c>
    </row>
    <row r="3141" spans="1:12">
      <c r="A3141" t="s">
        <v>317</v>
      </c>
      <c r="B3141" t="s">
        <v>355</v>
      </c>
      <c r="C3141">
        <v>48091</v>
      </c>
      <c r="D3141" t="s">
        <v>164</v>
      </c>
      <c r="E3141">
        <v>512</v>
      </c>
      <c r="F3141" t="s">
        <v>84</v>
      </c>
      <c r="G3141" t="s">
        <v>86</v>
      </c>
      <c r="H3141">
        <v>334</v>
      </c>
      <c r="I3141">
        <v>0.57515385068351943</v>
      </c>
      <c r="J3141">
        <v>1.110958144474297E-2</v>
      </c>
      <c r="K3141">
        <v>0.1043491237210174</v>
      </c>
      <c r="L3141">
        <v>1.171803958573733</v>
      </c>
    </row>
    <row r="3142" spans="1:12">
      <c r="A3142" t="s">
        <v>317</v>
      </c>
      <c r="B3142" t="s">
        <v>295</v>
      </c>
      <c r="C3142">
        <v>48093</v>
      </c>
      <c r="D3142" t="s">
        <v>164</v>
      </c>
      <c r="E3142">
        <v>512</v>
      </c>
      <c r="F3142" t="s">
        <v>84</v>
      </c>
      <c r="G3142" t="s">
        <v>85</v>
      </c>
      <c r="H3142">
        <v>21</v>
      </c>
      <c r="I3142">
        <v>1.6292423808733481</v>
      </c>
      <c r="J3142">
        <v>7.155934590824177E-2</v>
      </c>
      <c r="K3142">
        <v>0.86187432059410884</v>
      </c>
      <c r="L3142">
        <v>2.3189077354311221</v>
      </c>
    </row>
    <row r="3143" spans="1:12">
      <c r="A3143" t="s">
        <v>317</v>
      </c>
      <c r="B3143" t="s">
        <v>295</v>
      </c>
      <c r="C3143">
        <v>48093</v>
      </c>
      <c r="D3143" t="s">
        <v>164</v>
      </c>
      <c r="E3143">
        <v>512</v>
      </c>
      <c r="F3143" t="s">
        <v>84</v>
      </c>
      <c r="G3143" t="s">
        <v>86</v>
      </c>
      <c r="H3143">
        <v>46</v>
      </c>
      <c r="I3143">
        <v>0.67855078208342756</v>
      </c>
      <c r="J3143">
        <v>3.1589564138327017E-2</v>
      </c>
      <c r="K3143">
        <v>0.38025246438743332</v>
      </c>
      <c r="L3143">
        <v>1.1572375876855769</v>
      </c>
    </row>
    <row r="3144" spans="1:12">
      <c r="A3144" t="s">
        <v>317</v>
      </c>
      <c r="B3144" t="s">
        <v>356</v>
      </c>
      <c r="C3144">
        <v>48095</v>
      </c>
      <c r="D3144" t="s">
        <v>164</v>
      </c>
      <c r="E3144">
        <v>512</v>
      </c>
      <c r="F3144" t="s">
        <v>84</v>
      </c>
      <c r="G3144" t="s">
        <v>85</v>
      </c>
      <c r="H3144">
        <v>1466</v>
      </c>
      <c r="I3144">
        <v>1.212747502799447</v>
      </c>
      <c r="J3144">
        <v>6.7894182932447091E-3</v>
      </c>
      <c r="K3144">
        <v>0.34114573777091939</v>
      </c>
      <c r="L3144">
        <v>2.0951960957221689</v>
      </c>
    </row>
    <row r="3145" spans="1:12">
      <c r="A3145" t="s">
        <v>317</v>
      </c>
      <c r="B3145" t="s">
        <v>356</v>
      </c>
      <c r="C3145">
        <v>48095</v>
      </c>
      <c r="D3145" t="s">
        <v>164</v>
      </c>
      <c r="E3145">
        <v>512</v>
      </c>
      <c r="F3145" t="s">
        <v>84</v>
      </c>
      <c r="G3145" t="s">
        <v>86</v>
      </c>
      <c r="H3145">
        <v>184</v>
      </c>
      <c r="I3145">
        <v>0.55265125409993576</v>
      </c>
      <c r="J3145">
        <v>1.0446854136186569E-2</v>
      </c>
      <c r="K3145">
        <v>0.30464836403716328</v>
      </c>
      <c r="L3145">
        <v>1.0978713984001629</v>
      </c>
    </row>
    <row r="3146" spans="1:12">
      <c r="A3146" t="s">
        <v>317</v>
      </c>
      <c r="B3146" t="s">
        <v>357</v>
      </c>
      <c r="C3146">
        <v>48097</v>
      </c>
      <c r="D3146" t="s">
        <v>164</v>
      </c>
      <c r="E3146">
        <v>512</v>
      </c>
      <c r="F3146" t="s">
        <v>84</v>
      </c>
      <c r="G3146" t="s">
        <v>85</v>
      </c>
      <c r="H3146">
        <v>21</v>
      </c>
      <c r="I3146">
        <v>1.6292423808733481</v>
      </c>
      <c r="J3146">
        <v>7.155934590824177E-2</v>
      </c>
      <c r="K3146">
        <v>0.86187432059410884</v>
      </c>
      <c r="L3146">
        <v>2.3189077354311221</v>
      </c>
    </row>
    <row r="3147" spans="1:12">
      <c r="A3147" t="s">
        <v>317</v>
      </c>
      <c r="B3147" t="s">
        <v>357</v>
      </c>
      <c r="C3147">
        <v>48097</v>
      </c>
      <c r="D3147" t="s">
        <v>164</v>
      </c>
      <c r="E3147">
        <v>512</v>
      </c>
      <c r="F3147" t="s">
        <v>84</v>
      </c>
      <c r="G3147" t="s">
        <v>86</v>
      </c>
      <c r="H3147">
        <v>73</v>
      </c>
      <c r="I3147">
        <v>0.80739963216298827</v>
      </c>
      <c r="J3147">
        <v>2.121596265430729E-2</v>
      </c>
      <c r="K3147">
        <v>0.43160564534217272</v>
      </c>
      <c r="L3147">
        <v>1.263065517775515</v>
      </c>
    </row>
    <row r="3148" spans="1:12">
      <c r="A3148" t="s">
        <v>317</v>
      </c>
      <c r="B3148" t="s">
        <v>358</v>
      </c>
      <c r="C3148">
        <v>48099</v>
      </c>
      <c r="D3148" t="s">
        <v>164</v>
      </c>
      <c r="E3148">
        <v>512</v>
      </c>
      <c r="F3148" t="s">
        <v>84</v>
      </c>
      <c r="G3148" t="s">
        <v>85</v>
      </c>
      <c r="H3148">
        <v>21</v>
      </c>
      <c r="I3148">
        <v>1.6292423808733481</v>
      </c>
      <c r="J3148">
        <v>7.155934590824177E-2</v>
      </c>
      <c r="K3148">
        <v>0.86187432059410884</v>
      </c>
      <c r="L3148">
        <v>2.3189077354311221</v>
      </c>
    </row>
    <row r="3149" spans="1:12">
      <c r="A3149" t="s">
        <v>317</v>
      </c>
      <c r="B3149" t="s">
        <v>358</v>
      </c>
      <c r="C3149">
        <v>48099</v>
      </c>
      <c r="D3149" t="s">
        <v>164</v>
      </c>
      <c r="E3149">
        <v>512</v>
      </c>
      <c r="F3149" t="s">
        <v>84</v>
      </c>
      <c r="G3149" t="s">
        <v>86</v>
      </c>
      <c r="H3149">
        <v>73</v>
      </c>
      <c r="I3149">
        <v>0.80739963216298827</v>
      </c>
      <c r="J3149">
        <v>2.121596265430729E-2</v>
      </c>
      <c r="K3149">
        <v>0.43160564534217272</v>
      </c>
      <c r="L3149">
        <v>1.263065517775515</v>
      </c>
    </row>
    <row r="3150" spans="1:12">
      <c r="A3150" t="s">
        <v>317</v>
      </c>
      <c r="B3150" t="s">
        <v>359</v>
      </c>
      <c r="C3150">
        <v>48101</v>
      </c>
      <c r="D3150" t="s">
        <v>164</v>
      </c>
      <c r="E3150">
        <v>512</v>
      </c>
      <c r="F3150" t="s">
        <v>84</v>
      </c>
      <c r="G3150" t="s">
        <v>85</v>
      </c>
      <c r="H3150">
        <v>110</v>
      </c>
      <c r="I3150">
        <v>1.103120775561562</v>
      </c>
      <c r="J3150">
        <v>1.282079273961163E-2</v>
      </c>
      <c r="K3150">
        <v>0.59417433462642522</v>
      </c>
      <c r="L3150">
        <v>1.3793477721904599</v>
      </c>
    </row>
    <row r="3151" spans="1:12">
      <c r="A3151" t="s">
        <v>317</v>
      </c>
      <c r="B3151" t="s">
        <v>359</v>
      </c>
      <c r="C3151">
        <v>48101</v>
      </c>
      <c r="D3151" t="s">
        <v>164</v>
      </c>
      <c r="E3151">
        <v>512</v>
      </c>
      <c r="F3151" t="s">
        <v>84</v>
      </c>
      <c r="G3151" t="s">
        <v>86</v>
      </c>
      <c r="H3151">
        <v>185</v>
      </c>
      <c r="I3151">
        <v>0.45023760476804142</v>
      </c>
      <c r="J3151">
        <v>9.8145157261221427E-3</v>
      </c>
      <c r="K3151">
        <v>0.20331808174902691</v>
      </c>
      <c r="L3151">
        <v>0.85944454331966891</v>
      </c>
    </row>
    <row r="3152" spans="1:12">
      <c r="A3152" t="s">
        <v>317</v>
      </c>
      <c r="B3152" t="s">
        <v>360</v>
      </c>
      <c r="C3152">
        <v>48103</v>
      </c>
      <c r="D3152" t="s">
        <v>164</v>
      </c>
      <c r="E3152">
        <v>512</v>
      </c>
      <c r="F3152" t="s">
        <v>84</v>
      </c>
      <c r="G3152" t="s">
        <v>85</v>
      </c>
      <c r="H3152">
        <v>394</v>
      </c>
      <c r="I3152">
        <v>0.80266692609559354</v>
      </c>
      <c r="J3152">
        <v>1.9892172942084969E-2</v>
      </c>
      <c r="K3152">
        <v>-9.3043570381684787E-2</v>
      </c>
      <c r="L3152">
        <v>2.221391304749528</v>
      </c>
    </row>
    <row r="3153" spans="1:12">
      <c r="A3153" t="s">
        <v>317</v>
      </c>
      <c r="B3153" t="s">
        <v>360</v>
      </c>
      <c r="C3153">
        <v>48103</v>
      </c>
      <c r="D3153" t="s">
        <v>164</v>
      </c>
      <c r="E3153">
        <v>512</v>
      </c>
      <c r="F3153" t="s">
        <v>84</v>
      </c>
      <c r="G3153" t="s">
        <v>86</v>
      </c>
      <c r="H3153">
        <v>138</v>
      </c>
      <c r="I3153">
        <v>0.51714913616088365</v>
      </c>
      <c r="J3153">
        <v>3.2352505990129683E-2</v>
      </c>
      <c r="K3153">
        <v>6.6286956324122737E-2</v>
      </c>
      <c r="L3153">
        <v>2.0003772357510829</v>
      </c>
    </row>
    <row r="3154" spans="1:12">
      <c r="A3154" t="s">
        <v>317</v>
      </c>
      <c r="B3154" t="s">
        <v>307</v>
      </c>
      <c r="C3154">
        <v>48105</v>
      </c>
      <c r="D3154" t="s">
        <v>164</v>
      </c>
      <c r="E3154">
        <v>512</v>
      </c>
      <c r="F3154" t="s">
        <v>84</v>
      </c>
      <c r="G3154" t="s">
        <v>85</v>
      </c>
      <c r="H3154">
        <v>20</v>
      </c>
      <c r="I3154">
        <v>1.329160285682885</v>
      </c>
      <c r="J3154">
        <v>1.970710988761867E-2</v>
      </c>
      <c r="K3154">
        <v>1.252812964680647</v>
      </c>
      <c r="L3154">
        <v>1.49204434120084</v>
      </c>
    </row>
    <row r="3155" spans="1:12">
      <c r="A3155" t="s">
        <v>317</v>
      </c>
      <c r="B3155" t="s">
        <v>307</v>
      </c>
      <c r="C3155">
        <v>48105</v>
      </c>
      <c r="D3155" t="s">
        <v>164</v>
      </c>
      <c r="E3155">
        <v>512</v>
      </c>
      <c r="F3155" t="s">
        <v>84</v>
      </c>
      <c r="G3155" t="s">
        <v>86</v>
      </c>
      <c r="H3155">
        <v>39</v>
      </c>
      <c r="I3155">
        <v>0.67443504304044155</v>
      </c>
      <c r="J3155">
        <v>4.8390557182180438E-2</v>
      </c>
      <c r="K3155">
        <v>0.34480482634666471</v>
      </c>
      <c r="L3155">
        <v>1.171803958573733</v>
      </c>
    </row>
    <row r="3156" spans="1:12">
      <c r="A3156" t="s">
        <v>317</v>
      </c>
      <c r="B3156" t="s">
        <v>361</v>
      </c>
      <c r="C3156">
        <v>48107</v>
      </c>
      <c r="D3156" t="s">
        <v>164</v>
      </c>
      <c r="E3156">
        <v>512</v>
      </c>
      <c r="F3156" t="s">
        <v>84</v>
      </c>
      <c r="G3156" t="s">
        <v>85</v>
      </c>
      <c r="H3156">
        <v>199</v>
      </c>
      <c r="I3156">
        <v>1.0277045308180299</v>
      </c>
      <c r="J3156">
        <v>9.2933564277646371E-3</v>
      </c>
      <c r="K3156">
        <v>0.670290048517865</v>
      </c>
      <c r="L3156">
        <v>1.4008360470518391</v>
      </c>
    </row>
    <row r="3157" spans="1:12">
      <c r="A3157" t="s">
        <v>317</v>
      </c>
      <c r="B3157" t="s">
        <v>361</v>
      </c>
      <c r="C3157">
        <v>48107</v>
      </c>
      <c r="D3157" t="s">
        <v>164</v>
      </c>
      <c r="E3157">
        <v>512</v>
      </c>
      <c r="F3157" t="s">
        <v>84</v>
      </c>
      <c r="G3157" t="s">
        <v>86</v>
      </c>
      <c r="H3157">
        <v>190</v>
      </c>
      <c r="I3157">
        <v>0.35637058924602871</v>
      </c>
      <c r="J3157">
        <v>1.199977735973182E-2</v>
      </c>
      <c r="K3157">
        <v>0.15100981091696489</v>
      </c>
      <c r="L3157">
        <v>0.86768380690594182</v>
      </c>
    </row>
    <row r="3158" spans="1:12">
      <c r="A3158" t="s">
        <v>317</v>
      </c>
      <c r="B3158" t="s">
        <v>362</v>
      </c>
      <c r="C3158">
        <v>48109</v>
      </c>
      <c r="D3158" t="s">
        <v>164</v>
      </c>
      <c r="E3158">
        <v>512</v>
      </c>
      <c r="F3158" t="s">
        <v>84</v>
      </c>
      <c r="G3158" t="s">
        <v>85</v>
      </c>
      <c r="H3158">
        <v>394</v>
      </c>
      <c r="I3158">
        <v>0.80266692609559354</v>
      </c>
      <c r="J3158">
        <v>1.9892172942084969E-2</v>
      </c>
      <c r="K3158">
        <v>-9.3043570381684787E-2</v>
      </c>
      <c r="L3158">
        <v>2.221391304749528</v>
      </c>
    </row>
    <row r="3159" spans="1:12">
      <c r="A3159" t="s">
        <v>317</v>
      </c>
      <c r="B3159" t="s">
        <v>362</v>
      </c>
      <c r="C3159">
        <v>48109</v>
      </c>
      <c r="D3159" t="s">
        <v>164</v>
      </c>
      <c r="E3159">
        <v>512</v>
      </c>
      <c r="F3159" t="s">
        <v>84</v>
      </c>
      <c r="G3159" t="s">
        <v>86</v>
      </c>
      <c r="H3159">
        <v>138</v>
      </c>
      <c r="I3159">
        <v>0.51714913616088365</v>
      </c>
      <c r="J3159">
        <v>3.2352505990129683E-2</v>
      </c>
      <c r="K3159">
        <v>6.6286956324122737E-2</v>
      </c>
      <c r="L3159">
        <v>2.0003772357510829</v>
      </c>
    </row>
    <row r="3160" spans="1:12">
      <c r="A3160" t="s">
        <v>317</v>
      </c>
      <c r="B3160" t="s">
        <v>363</v>
      </c>
      <c r="C3160">
        <v>48111</v>
      </c>
      <c r="D3160" t="s">
        <v>164</v>
      </c>
      <c r="E3160">
        <v>512</v>
      </c>
      <c r="F3160" t="s">
        <v>84</v>
      </c>
      <c r="G3160" t="s">
        <v>85</v>
      </c>
      <c r="H3160">
        <v>78</v>
      </c>
      <c r="I3160">
        <v>1.059744464858329</v>
      </c>
      <c r="J3160">
        <v>2.1993541362178119E-2</v>
      </c>
      <c r="K3160">
        <v>0.38320130323020701</v>
      </c>
      <c r="L3160">
        <v>1.4623521283465239</v>
      </c>
    </row>
    <row r="3161" spans="1:12">
      <c r="A3161" t="s">
        <v>317</v>
      </c>
      <c r="B3161" t="s">
        <v>363</v>
      </c>
      <c r="C3161">
        <v>48111</v>
      </c>
      <c r="D3161" t="s">
        <v>164</v>
      </c>
      <c r="E3161">
        <v>512</v>
      </c>
      <c r="F3161" t="s">
        <v>84</v>
      </c>
      <c r="G3161" t="s">
        <v>86</v>
      </c>
      <c r="H3161">
        <v>113</v>
      </c>
      <c r="I3161">
        <v>0.40846321244885131</v>
      </c>
      <c r="J3161">
        <v>2.0320693463893959E-2</v>
      </c>
      <c r="K3161">
        <v>-5.8102797896486383E-2</v>
      </c>
      <c r="L3161">
        <v>1.219570789396262</v>
      </c>
    </row>
    <row r="3162" spans="1:12">
      <c r="A3162" t="s">
        <v>317</v>
      </c>
      <c r="B3162" t="s">
        <v>364</v>
      </c>
      <c r="C3162">
        <v>48113</v>
      </c>
      <c r="D3162" t="s">
        <v>164</v>
      </c>
      <c r="E3162">
        <v>512</v>
      </c>
      <c r="F3162" t="s">
        <v>84</v>
      </c>
      <c r="G3162" t="s">
        <v>85</v>
      </c>
      <c r="H3162">
        <v>21</v>
      </c>
      <c r="I3162">
        <v>1.6292423808733481</v>
      </c>
      <c r="J3162">
        <v>7.155934590824177E-2</v>
      </c>
      <c r="K3162">
        <v>0.86187432059410884</v>
      </c>
      <c r="L3162">
        <v>2.3189077354311221</v>
      </c>
    </row>
    <row r="3163" spans="1:12">
      <c r="A3163" t="s">
        <v>317</v>
      </c>
      <c r="B3163" t="s">
        <v>364</v>
      </c>
      <c r="C3163">
        <v>48113</v>
      </c>
      <c r="D3163" t="s">
        <v>164</v>
      </c>
      <c r="E3163">
        <v>512</v>
      </c>
      <c r="F3163" t="s">
        <v>84</v>
      </c>
      <c r="G3163" t="s">
        <v>86</v>
      </c>
      <c r="H3163">
        <v>321</v>
      </c>
      <c r="I3163">
        <v>0.8789410325304412</v>
      </c>
      <c r="J3163">
        <v>1.3287457034444341E-2</v>
      </c>
      <c r="K3163">
        <v>0.36165949363756422</v>
      </c>
      <c r="L3163">
        <v>1.6412801779857329</v>
      </c>
    </row>
    <row r="3164" spans="1:12">
      <c r="A3164" t="s">
        <v>317</v>
      </c>
      <c r="B3164" t="s">
        <v>279</v>
      </c>
      <c r="C3164">
        <v>48115</v>
      </c>
      <c r="D3164" t="s">
        <v>164</v>
      </c>
      <c r="E3164">
        <v>512</v>
      </c>
      <c r="F3164" t="s">
        <v>84</v>
      </c>
      <c r="G3164" t="s">
        <v>85</v>
      </c>
      <c r="H3164">
        <v>199</v>
      </c>
      <c r="I3164">
        <v>1.0277045308180299</v>
      </c>
      <c r="J3164">
        <v>9.2933564277646371E-3</v>
      </c>
      <c r="K3164">
        <v>0.670290048517865</v>
      </c>
      <c r="L3164">
        <v>1.4008360470518391</v>
      </c>
    </row>
    <row r="3165" spans="1:12">
      <c r="A3165" t="s">
        <v>317</v>
      </c>
      <c r="B3165" t="s">
        <v>279</v>
      </c>
      <c r="C3165">
        <v>48115</v>
      </c>
      <c r="D3165" t="s">
        <v>164</v>
      </c>
      <c r="E3165">
        <v>512</v>
      </c>
      <c r="F3165" t="s">
        <v>84</v>
      </c>
      <c r="G3165" t="s">
        <v>86</v>
      </c>
      <c r="H3165">
        <v>190</v>
      </c>
      <c r="I3165">
        <v>0.35637058924602871</v>
      </c>
      <c r="J3165">
        <v>1.199977735973182E-2</v>
      </c>
      <c r="K3165">
        <v>0.15100981091696489</v>
      </c>
      <c r="L3165">
        <v>0.86768380690594182</v>
      </c>
    </row>
    <row r="3166" spans="1:12">
      <c r="A3166" t="s">
        <v>317</v>
      </c>
      <c r="B3166" t="s">
        <v>365</v>
      </c>
      <c r="C3166">
        <v>48117</v>
      </c>
      <c r="D3166" t="s">
        <v>164</v>
      </c>
      <c r="E3166">
        <v>512</v>
      </c>
      <c r="F3166" t="s">
        <v>84</v>
      </c>
      <c r="G3166" t="s">
        <v>85</v>
      </c>
      <c r="H3166">
        <v>199</v>
      </c>
      <c r="I3166">
        <v>1.0277045308180299</v>
      </c>
      <c r="J3166">
        <v>9.2933564277646371E-3</v>
      </c>
      <c r="K3166">
        <v>0.670290048517865</v>
      </c>
      <c r="L3166">
        <v>1.4008360470518391</v>
      </c>
    </row>
    <row r="3167" spans="1:12">
      <c r="A3167" t="s">
        <v>317</v>
      </c>
      <c r="B3167" t="s">
        <v>365</v>
      </c>
      <c r="C3167">
        <v>48117</v>
      </c>
      <c r="D3167" t="s">
        <v>164</v>
      </c>
      <c r="E3167">
        <v>512</v>
      </c>
      <c r="F3167" t="s">
        <v>84</v>
      </c>
      <c r="G3167" t="s">
        <v>86</v>
      </c>
      <c r="H3167">
        <v>190</v>
      </c>
      <c r="I3167">
        <v>0.35637058924602871</v>
      </c>
      <c r="J3167">
        <v>1.199977735973182E-2</v>
      </c>
      <c r="K3167">
        <v>0.15100981091696489</v>
      </c>
      <c r="L3167">
        <v>0.86768380690594182</v>
      </c>
    </row>
    <row r="3168" spans="1:12">
      <c r="A3168" t="s">
        <v>317</v>
      </c>
      <c r="B3168" t="s">
        <v>263</v>
      </c>
      <c r="C3168">
        <v>48119</v>
      </c>
      <c r="D3168" t="s">
        <v>164</v>
      </c>
      <c r="E3168">
        <v>512</v>
      </c>
      <c r="F3168" t="s">
        <v>84</v>
      </c>
      <c r="G3168" t="s">
        <v>85</v>
      </c>
      <c r="H3168">
        <v>21</v>
      </c>
      <c r="I3168">
        <v>1.6292423808733481</v>
      </c>
      <c r="J3168">
        <v>7.155934590824177E-2</v>
      </c>
      <c r="K3168">
        <v>0.86187432059410884</v>
      </c>
      <c r="L3168">
        <v>2.3189077354311221</v>
      </c>
    </row>
    <row r="3169" spans="1:12">
      <c r="A3169" t="s">
        <v>317</v>
      </c>
      <c r="B3169" t="s">
        <v>263</v>
      </c>
      <c r="C3169">
        <v>48119</v>
      </c>
      <c r="D3169" t="s">
        <v>164</v>
      </c>
      <c r="E3169">
        <v>512</v>
      </c>
      <c r="F3169" t="s">
        <v>84</v>
      </c>
      <c r="G3169" t="s">
        <v>86</v>
      </c>
      <c r="H3169">
        <v>321</v>
      </c>
      <c r="I3169">
        <v>0.8789410325304412</v>
      </c>
      <c r="J3169">
        <v>1.3287457034444341E-2</v>
      </c>
      <c r="K3169">
        <v>0.36165949363756422</v>
      </c>
      <c r="L3169">
        <v>1.6412801779857329</v>
      </c>
    </row>
    <row r="3170" spans="1:12">
      <c r="A3170" t="s">
        <v>317</v>
      </c>
      <c r="B3170" t="s">
        <v>366</v>
      </c>
      <c r="C3170">
        <v>48121</v>
      </c>
      <c r="D3170" t="s">
        <v>164</v>
      </c>
      <c r="E3170">
        <v>512</v>
      </c>
      <c r="F3170" t="s">
        <v>84</v>
      </c>
      <c r="G3170" t="s">
        <v>85</v>
      </c>
      <c r="H3170">
        <v>21</v>
      </c>
      <c r="I3170">
        <v>1.6292423808733481</v>
      </c>
      <c r="J3170">
        <v>7.155934590824177E-2</v>
      </c>
      <c r="K3170">
        <v>0.86187432059410884</v>
      </c>
      <c r="L3170">
        <v>2.3189077354311221</v>
      </c>
    </row>
    <row r="3171" spans="1:12">
      <c r="A3171" t="s">
        <v>317</v>
      </c>
      <c r="B3171" t="s">
        <v>366</v>
      </c>
      <c r="C3171">
        <v>48121</v>
      </c>
      <c r="D3171" t="s">
        <v>164</v>
      </c>
      <c r="E3171">
        <v>512</v>
      </c>
      <c r="F3171" t="s">
        <v>84</v>
      </c>
      <c r="G3171" t="s">
        <v>86</v>
      </c>
      <c r="H3171">
        <v>73</v>
      </c>
      <c r="I3171">
        <v>0.80739963216298827</v>
      </c>
      <c r="J3171">
        <v>2.121596265430729E-2</v>
      </c>
      <c r="K3171">
        <v>0.43160564534217272</v>
      </c>
      <c r="L3171">
        <v>1.263065517775515</v>
      </c>
    </row>
    <row r="3172" spans="1:12">
      <c r="A3172" t="s">
        <v>317</v>
      </c>
      <c r="B3172" t="s">
        <v>367</v>
      </c>
      <c r="C3172">
        <v>48123</v>
      </c>
      <c r="D3172" t="s">
        <v>164</v>
      </c>
      <c r="E3172">
        <v>512</v>
      </c>
      <c r="F3172" t="s">
        <v>84</v>
      </c>
      <c r="G3172" t="s">
        <v>85</v>
      </c>
      <c r="H3172">
        <v>112</v>
      </c>
      <c r="I3172">
        <v>1.300356530696035</v>
      </c>
      <c r="J3172">
        <v>1.8472083200364559E-2</v>
      </c>
      <c r="K3172">
        <v>0.80714099778760673</v>
      </c>
      <c r="L3172">
        <v>1.794461898043711</v>
      </c>
    </row>
    <row r="3173" spans="1:12">
      <c r="A3173" t="s">
        <v>317</v>
      </c>
      <c r="B3173" t="s">
        <v>367</v>
      </c>
      <c r="C3173">
        <v>48123</v>
      </c>
      <c r="D3173" t="s">
        <v>164</v>
      </c>
      <c r="E3173">
        <v>512</v>
      </c>
      <c r="F3173" t="s">
        <v>84</v>
      </c>
      <c r="G3173" t="s">
        <v>86</v>
      </c>
      <c r="H3173">
        <v>68</v>
      </c>
      <c r="I3173">
        <v>0.62000943904640304</v>
      </c>
      <c r="J3173">
        <v>2.1866936766871251E-2</v>
      </c>
      <c r="K3173">
        <v>0.20500719493555611</v>
      </c>
      <c r="L3173">
        <v>1.062066954037842</v>
      </c>
    </row>
    <row r="3174" spans="1:12">
      <c r="A3174" t="s">
        <v>317</v>
      </c>
      <c r="B3174" t="s">
        <v>368</v>
      </c>
      <c r="C3174">
        <v>48125</v>
      </c>
      <c r="D3174" t="s">
        <v>164</v>
      </c>
      <c r="E3174">
        <v>512</v>
      </c>
      <c r="F3174" t="s">
        <v>84</v>
      </c>
      <c r="G3174" t="s">
        <v>85</v>
      </c>
      <c r="H3174">
        <v>110</v>
      </c>
      <c r="I3174">
        <v>1.103120775561562</v>
      </c>
      <c r="J3174">
        <v>1.282079273961163E-2</v>
      </c>
      <c r="K3174">
        <v>0.59417433462642522</v>
      </c>
      <c r="L3174">
        <v>1.3793477721904599</v>
      </c>
    </row>
    <row r="3175" spans="1:12">
      <c r="A3175" t="s">
        <v>317</v>
      </c>
      <c r="B3175" t="s">
        <v>368</v>
      </c>
      <c r="C3175">
        <v>48125</v>
      </c>
      <c r="D3175" t="s">
        <v>164</v>
      </c>
      <c r="E3175">
        <v>512</v>
      </c>
      <c r="F3175" t="s">
        <v>84</v>
      </c>
      <c r="G3175" t="s">
        <v>86</v>
      </c>
      <c r="H3175">
        <v>185</v>
      </c>
      <c r="I3175">
        <v>0.45023760476804142</v>
      </c>
      <c r="J3175">
        <v>9.8145157261221427E-3</v>
      </c>
      <c r="K3175">
        <v>0.20331808174902691</v>
      </c>
      <c r="L3175">
        <v>0.85944454331966891</v>
      </c>
    </row>
    <row r="3176" spans="1:12">
      <c r="A3176" t="s">
        <v>317</v>
      </c>
      <c r="B3176" t="s">
        <v>369</v>
      </c>
      <c r="C3176">
        <v>48127</v>
      </c>
      <c r="D3176" t="s">
        <v>164</v>
      </c>
      <c r="E3176">
        <v>512</v>
      </c>
      <c r="F3176" t="s">
        <v>84</v>
      </c>
      <c r="G3176" t="s">
        <v>85</v>
      </c>
      <c r="H3176">
        <v>252</v>
      </c>
      <c r="I3176">
        <v>1.383434186347533</v>
      </c>
      <c r="J3176">
        <v>1.21504273203785E-2</v>
      </c>
      <c r="K3176">
        <v>0.80714099778760673</v>
      </c>
      <c r="L3176">
        <v>2.0001115332327202</v>
      </c>
    </row>
    <row r="3177" spans="1:12">
      <c r="A3177" t="s">
        <v>317</v>
      </c>
      <c r="B3177" t="s">
        <v>369</v>
      </c>
      <c r="C3177">
        <v>48127</v>
      </c>
      <c r="D3177" t="s">
        <v>164</v>
      </c>
      <c r="E3177">
        <v>512</v>
      </c>
      <c r="F3177" t="s">
        <v>84</v>
      </c>
      <c r="G3177" t="s">
        <v>86</v>
      </c>
      <c r="H3177">
        <v>334</v>
      </c>
      <c r="I3177">
        <v>0.57515385068351943</v>
      </c>
      <c r="J3177">
        <v>1.110958144474297E-2</v>
      </c>
      <c r="K3177">
        <v>0.1043491237210174</v>
      </c>
      <c r="L3177">
        <v>1.171803958573733</v>
      </c>
    </row>
    <row r="3178" spans="1:12">
      <c r="A3178" t="s">
        <v>317</v>
      </c>
      <c r="B3178" t="s">
        <v>370</v>
      </c>
      <c r="C3178">
        <v>48129</v>
      </c>
      <c r="D3178" t="s">
        <v>164</v>
      </c>
      <c r="E3178">
        <v>512</v>
      </c>
      <c r="F3178" t="s">
        <v>84</v>
      </c>
      <c r="G3178" t="s">
        <v>85</v>
      </c>
      <c r="H3178">
        <v>110</v>
      </c>
      <c r="I3178">
        <v>1.103120775561562</v>
      </c>
      <c r="J3178">
        <v>1.282079273961163E-2</v>
      </c>
      <c r="K3178">
        <v>0.59417433462642522</v>
      </c>
      <c r="L3178">
        <v>1.3793477721904599</v>
      </c>
    </row>
    <row r="3179" spans="1:12">
      <c r="A3179" t="s">
        <v>317</v>
      </c>
      <c r="B3179" t="s">
        <v>370</v>
      </c>
      <c r="C3179">
        <v>48129</v>
      </c>
      <c r="D3179" t="s">
        <v>164</v>
      </c>
      <c r="E3179">
        <v>512</v>
      </c>
      <c r="F3179" t="s">
        <v>84</v>
      </c>
      <c r="G3179" t="s">
        <v>86</v>
      </c>
      <c r="H3179">
        <v>185</v>
      </c>
      <c r="I3179">
        <v>0.45023760476804142</v>
      </c>
      <c r="J3179">
        <v>9.8145157261221427E-3</v>
      </c>
      <c r="K3179">
        <v>0.20331808174902691</v>
      </c>
      <c r="L3179">
        <v>0.85944454331966891</v>
      </c>
    </row>
    <row r="3180" spans="1:12">
      <c r="A3180" t="s">
        <v>317</v>
      </c>
      <c r="B3180" t="s">
        <v>371</v>
      </c>
      <c r="C3180">
        <v>48131</v>
      </c>
      <c r="D3180" t="s">
        <v>164</v>
      </c>
      <c r="E3180">
        <v>512</v>
      </c>
      <c r="F3180" t="s">
        <v>84</v>
      </c>
      <c r="G3180" t="s">
        <v>85</v>
      </c>
      <c r="H3180">
        <v>252</v>
      </c>
      <c r="I3180">
        <v>1.383434186347533</v>
      </c>
      <c r="J3180">
        <v>1.21504273203785E-2</v>
      </c>
      <c r="K3180">
        <v>0.80714099778760673</v>
      </c>
      <c r="L3180">
        <v>2.0001115332327202</v>
      </c>
    </row>
    <row r="3181" spans="1:12">
      <c r="A3181" t="s">
        <v>317</v>
      </c>
      <c r="B3181" t="s">
        <v>371</v>
      </c>
      <c r="C3181">
        <v>48131</v>
      </c>
      <c r="D3181" t="s">
        <v>164</v>
      </c>
      <c r="E3181">
        <v>512</v>
      </c>
      <c r="F3181" t="s">
        <v>84</v>
      </c>
      <c r="G3181" t="s">
        <v>86</v>
      </c>
      <c r="H3181">
        <v>334</v>
      </c>
      <c r="I3181">
        <v>0.57515385068351943</v>
      </c>
      <c r="J3181">
        <v>1.110958144474297E-2</v>
      </c>
      <c r="K3181">
        <v>0.1043491237210174</v>
      </c>
      <c r="L3181">
        <v>1.171803958573733</v>
      </c>
    </row>
    <row r="3182" spans="1:12">
      <c r="A3182" t="s">
        <v>317</v>
      </c>
      <c r="B3182" t="s">
        <v>372</v>
      </c>
      <c r="C3182">
        <v>48133</v>
      </c>
      <c r="D3182" t="s">
        <v>164</v>
      </c>
      <c r="E3182">
        <v>512</v>
      </c>
      <c r="F3182" t="s">
        <v>84</v>
      </c>
      <c r="G3182" t="s">
        <v>85</v>
      </c>
      <c r="H3182">
        <v>21</v>
      </c>
      <c r="I3182">
        <v>1.6292423808733481</v>
      </c>
      <c r="J3182">
        <v>7.155934590824177E-2</v>
      </c>
      <c r="K3182">
        <v>0.86187432059410884</v>
      </c>
      <c r="L3182">
        <v>2.3189077354311221</v>
      </c>
    </row>
    <row r="3183" spans="1:12">
      <c r="A3183" t="s">
        <v>317</v>
      </c>
      <c r="B3183" t="s">
        <v>372</v>
      </c>
      <c r="C3183">
        <v>48133</v>
      </c>
      <c r="D3183" t="s">
        <v>164</v>
      </c>
      <c r="E3183">
        <v>512</v>
      </c>
      <c r="F3183" t="s">
        <v>84</v>
      </c>
      <c r="G3183" t="s">
        <v>86</v>
      </c>
      <c r="H3183">
        <v>46</v>
      </c>
      <c r="I3183">
        <v>0.67855078208342756</v>
      </c>
      <c r="J3183">
        <v>3.1589564138327017E-2</v>
      </c>
      <c r="K3183">
        <v>0.38025246438743332</v>
      </c>
      <c r="L3183">
        <v>1.1572375876855769</v>
      </c>
    </row>
    <row r="3184" spans="1:12">
      <c r="A3184" t="s">
        <v>317</v>
      </c>
      <c r="B3184" t="s">
        <v>373</v>
      </c>
      <c r="C3184">
        <v>48135</v>
      </c>
      <c r="D3184" t="s">
        <v>164</v>
      </c>
      <c r="E3184">
        <v>512</v>
      </c>
      <c r="F3184" t="s">
        <v>84</v>
      </c>
      <c r="G3184" t="s">
        <v>85</v>
      </c>
      <c r="H3184">
        <v>20</v>
      </c>
      <c r="I3184">
        <v>0.91746692824581755</v>
      </c>
      <c r="J3184">
        <v>2.939771248348217E-2</v>
      </c>
      <c r="K3184">
        <v>0.70382293142660557</v>
      </c>
      <c r="L3184">
        <v>1.235198902947616</v>
      </c>
    </row>
    <row r="3185" spans="1:12">
      <c r="A3185" t="s">
        <v>317</v>
      </c>
      <c r="B3185" t="s">
        <v>373</v>
      </c>
      <c r="C3185">
        <v>48135</v>
      </c>
      <c r="D3185" t="s">
        <v>164</v>
      </c>
      <c r="E3185">
        <v>512</v>
      </c>
      <c r="F3185" t="s">
        <v>84</v>
      </c>
      <c r="G3185" t="s">
        <v>86</v>
      </c>
      <c r="H3185">
        <v>2230</v>
      </c>
      <c r="I3185">
        <v>0.71978889301303328</v>
      </c>
      <c r="J3185">
        <v>6.7896251602479144E-3</v>
      </c>
      <c r="K3185">
        <v>-0.122166484675459</v>
      </c>
      <c r="L3185">
        <v>1.937272049375836</v>
      </c>
    </row>
    <row r="3186" spans="1:12">
      <c r="A3186" t="s">
        <v>317</v>
      </c>
      <c r="B3186" t="s">
        <v>374</v>
      </c>
      <c r="C3186">
        <v>48137</v>
      </c>
      <c r="D3186" t="s">
        <v>164</v>
      </c>
      <c r="E3186">
        <v>512</v>
      </c>
      <c r="F3186" t="s">
        <v>84</v>
      </c>
      <c r="G3186" t="s">
        <v>85</v>
      </c>
      <c r="H3186">
        <v>252</v>
      </c>
      <c r="I3186">
        <v>1.383434186347533</v>
      </c>
      <c r="J3186">
        <v>1.21504273203785E-2</v>
      </c>
      <c r="K3186">
        <v>0.80714099778760673</v>
      </c>
      <c r="L3186">
        <v>2.0001115332327202</v>
      </c>
    </row>
    <row r="3187" spans="1:12">
      <c r="A3187" t="s">
        <v>317</v>
      </c>
      <c r="B3187" t="s">
        <v>374</v>
      </c>
      <c r="C3187">
        <v>48137</v>
      </c>
      <c r="D3187" t="s">
        <v>164</v>
      </c>
      <c r="E3187">
        <v>512</v>
      </c>
      <c r="F3187" t="s">
        <v>84</v>
      </c>
      <c r="G3187" t="s">
        <v>86</v>
      </c>
      <c r="H3187">
        <v>29</v>
      </c>
      <c r="I3187">
        <v>0.70702692198867745</v>
      </c>
      <c r="J3187">
        <v>3.7723215286874112E-2</v>
      </c>
      <c r="K3187">
        <v>0.39643211272744278</v>
      </c>
      <c r="L3187">
        <v>1.170859610761835</v>
      </c>
    </row>
    <row r="3188" spans="1:12">
      <c r="A3188" t="s">
        <v>317</v>
      </c>
      <c r="B3188" t="s">
        <v>375</v>
      </c>
      <c r="C3188">
        <v>48141</v>
      </c>
      <c r="D3188" t="s">
        <v>164</v>
      </c>
      <c r="E3188">
        <v>512</v>
      </c>
      <c r="F3188" t="s">
        <v>84</v>
      </c>
      <c r="G3188" t="s">
        <v>85</v>
      </c>
      <c r="H3188">
        <v>394</v>
      </c>
      <c r="I3188">
        <v>0.80266692609559354</v>
      </c>
      <c r="J3188">
        <v>1.9892172942084969E-2</v>
      </c>
      <c r="K3188">
        <v>-9.3043570381684787E-2</v>
      </c>
      <c r="L3188">
        <v>2.221391304749528</v>
      </c>
    </row>
    <row r="3189" spans="1:12">
      <c r="A3189" t="s">
        <v>317</v>
      </c>
      <c r="B3189" t="s">
        <v>375</v>
      </c>
      <c r="C3189">
        <v>48141</v>
      </c>
      <c r="D3189" t="s">
        <v>164</v>
      </c>
      <c r="E3189">
        <v>512</v>
      </c>
      <c r="F3189" t="s">
        <v>84</v>
      </c>
      <c r="G3189" t="s">
        <v>86</v>
      </c>
      <c r="H3189">
        <v>138</v>
      </c>
      <c r="I3189">
        <v>0.51714913616088365</v>
      </c>
      <c r="J3189">
        <v>3.2352505990129683E-2</v>
      </c>
      <c r="K3189">
        <v>6.6286956324122737E-2</v>
      </c>
      <c r="L3189">
        <v>2.0003772357510829</v>
      </c>
    </row>
    <row r="3190" spans="1:12">
      <c r="A3190" t="s">
        <v>317</v>
      </c>
      <c r="B3190" t="s">
        <v>296</v>
      </c>
      <c r="C3190">
        <v>48139</v>
      </c>
      <c r="D3190" t="s">
        <v>164</v>
      </c>
      <c r="E3190">
        <v>512</v>
      </c>
      <c r="F3190" t="s">
        <v>84</v>
      </c>
      <c r="G3190" t="s">
        <v>85</v>
      </c>
      <c r="H3190">
        <v>21</v>
      </c>
      <c r="I3190">
        <v>1.6292423808733481</v>
      </c>
      <c r="J3190">
        <v>7.155934590824177E-2</v>
      </c>
      <c r="K3190">
        <v>0.86187432059410884</v>
      </c>
      <c r="L3190">
        <v>2.3189077354311221</v>
      </c>
    </row>
    <row r="3191" spans="1:12">
      <c r="A3191" t="s">
        <v>317</v>
      </c>
      <c r="B3191" t="s">
        <v>296</v>
      </c>
      <c r="C3191">
        <v>48139</v>
      </c>
      <c r="D3191" t="s">
        <v>164</v>
      </c>
      <c r="E3191">
        <v>512</v>
      </c>
      <c r="F3191" t="s">
        <v>84</v>
      </c>
      <c r="G3191" t="s">
        <v>86</v>
      </c>
      <c r="H3191">
        <v>321</v>
      </c>
      <c r="I3191">
        <v>0.8789410325304412</v>
      </c>
      <c r="J3191">
        <v>1.3287457034444341E-2</v>
      </c>
      <c r="K3191">
        <v>0.36165949363756422</v>
      </c>
      <c r="L3191">
        <v>1.6412801779857329</v>
      </c>
    </row>
    <row r="3192" spans="1:12">
      <c r="A3192" t="s">
        <v>317</v>
      </c>
      <c r="B3192" t="s">
        <v>376</v>
      </c>
      <c r="C3192">
        <v>48143</v>
      </c>
      <c r="D3192" t="s">
        <v>164</v>
      </c>
      <c r="E3192">
        <v>512</v>
      </c>
      <c r="F3192" t="s">
        <v>84</v>
      </c>
      <c r="G3192" t="s">
        <v>85</v>
      </c>
      <c r="H3192">
        <v>21</v>
      </c>
      <c r="I3192">
        <v>1.6292423808733481</v>
      </c>
      <c r="J3192">
        <v>7.155934590824177E-2</v>
      </c>
      <c r="K3192">
        <v>0.86187432059410884</v>
      </c>
      <c r="L3192">
        <v>2.3189077354311221</v>
      </c>
    </row>
    <row r="3193" spans="1:12">
      <c r="A3193" t="s">
        <v>317</v>
      </c>
      <c r="B3193" t="s">
        <v>376</v>
      </c>
      <c r="C3193">
        <v>48143</v>
      </c>
      <c r="D3193" t="s">
        <v>164</v>
      </c>
      <c r="E3193">
        <v>512</v>
      </c>
      <c r="F3193" t="s">
        <v>84</v>
      </c>
      <c r="G3193" t="s">
        <v>86</v>
      </c>
      <c r="H3193">
        <v>46</v>
      </c>
      <c r="I3193">
        <v>0.67855078208342756</v>
      </c>
      <c r="J3193">
        <v>3.1589564138327017E-2</v>
      </c>
      <c r="K3193">
        <v>0.38025246438743332</v>
      </c>
      <c r="L3193">
        <v>1.1572375876855769</v>
      </c>
    </row>
    <row r="3194" spans="1:12">
      <c r="A3194" t="s">
        <v>317</v>
      </c>
      <c r="B3194" t="s">
        <v>377</v>
      </c>
      <c r="C3194">
        <v>48145</v>
      </c>
      <c r="D3194" t="s">
        <v>164</v>
      </c>
      <c r="E3194">
        <v>512</v>
      </c>
      <c r="F3194" t="s">
        <v>84</v>
      </c>
      <c r="G3194" t="s">
        <v>85</v>
      </c>
      <c r="H3194">
        <v>21</v>
      </c>
      <c r="I3194">
        <v>1.6292423808733481</v>
      </c>
      <c r="J3194">
        <v>7.155934590824177E-2</v>
      </c>
      <c r="K3194">
        <v>0.86187432059410884</v>
      </c>
      <c r="L3194">
        <v>2.3189077354311221</v>
      </c>
    </row>
    <row r="3195" spans="1:12">
      <c r="A3195" t="s">
        <v>317</v>
      </c>
      <c r="B3195" t="s">
        <v>377</v>
      </c>
      <c r="C3195">
        <v>48145</v>
      </c>
      <c r="D3195" t="s">
        <v>164</v>
      </c>
      <c r="E3195">
        <v>512</v>
      </c>
      <c r="F3195" t="s">
        <v>84</v>
      </c>
      <c r="G3195" t="s">
        <v>86</v>
      </c>
      <c r="H3195">
        <v>321</v>
      </c>
      <c r="I3195">
        <v>0.8789410325304412</v>
      </c>
      <c r="J3195">
        <v>1.3287457034444341E-2</v>
      </c>
      <c r="K3195">
        <v>0.36165949363756422</v>
      </c>
      <c r="L3195">
        <v>1.6412801779857329</v>
      </c>
    </row>
    <row r="3196" spans="1:12">
      <c r="A3196" t="s">
        <v>317</v>
      </c>
      <c r="B3196" t="s">
        <v>378</v>
      </c>
      <c r="C3196">
        <v>48147</v>
      </c>
      <c r="D3196" t="s">
        <v>164</v>
      </c>
      <c r="E3196">
        <v>512</v>
      </c>
      <c r="F3196" t="s">
        <v>84</v>
      </c>
      <c r="G3196" t="s">
        <v>85</v>
      </c>
      <c r="H3196">
        <v>21</v>
      </c>
      <c r="I3196">
        <v>1.6292423808733481</v>
      </c>
      <c r="J3196">
        <v>7.155934590824177E-2</v>
      </c>
      <c r="K3196">
        <v>0.86187432059410884</v>
      </c>
      <c r="L3196">
        <v>2.3189077354311221</v>
      </c>
    </row>
    <row r="3197" spans="1:12">
      <c r="A3197" t="s">
        <v>317</v>
      </c>
      <c r="B3197" t="s">
        <v>378</v>
      </c>
      <c r="C3197">
        <v>48147</v>
      </c>
      <c r="D3197" t="s">
        <v>164</v>
      </c>
      <c r="E3197">
        <v>512</v>
      </c>
      <c r="F3197" t="s">
        <v>84</v>
      </c>
      <c r="G3197" t="s">
        <v>86</v>
      </c>
      <c r="H3197">
        <v>321</v>
      </c>
      <c r="I3197">
        <v>0.8789410325304412</v>
      </c>
      <c r="J3197">
        <v>1.3287457034444341E-2</v>
      </c>
      <c r="K3197">
        <v>0.36165949363756422</v>
      </c>
      <c r="L3197">
        <v>1.6412801779857329</v>
      </c>
    </row>
    <row r="3198" spans="1:12">
      <c r="A3198" t="s">
        <v>317</v>
      </c>
      <c r="B3198" t="s">
        <v>303</v>
      </c>
      <c r="C3198">
        <v>48149</v>
      </c>
      <c r="D3198" t="s">
        <v>164</v>
      </c>
      <c r="E3198">
        <v>512</v>
      </c>
      <c r="F3198" t="s">
        <v>84</v>
      </c>
      <c r="G3198" t="s">
        <v>85</v>
      </c>
      <c r="H3198">
        <v>21</v>
      </c>
      <c r="I3198">
        <v>1.6292423808733481</v>
      </c>
      <c r="J3198">
        <v>7.155934590824177E-2</v>
      </c>
      <c r="K3198">
        <v>0.86187432059410884</v>
      </c>
      <c r="L3198">
        <v>2.3189077354311221</v>
      </c>
    </row>
    <row r="3199" spans="1:12">
      <c r="A3199" t="s">
        <v>317</v>
      </c>
      <c r="B3199" t="s">
        <v>303</v>
      </c>
      <c r="C3199">
        <v>48149</v>
      </c>
      <c r="D3199" t="s">
        <v>164</v>
      </c>
      <c r="E3199">
        <v>512</v>
      </c>
      <c r="F3199" t="s">
        <v>84</v>
      </c>
      <c r="G3199" t="s">
        <v>86</v>
      </c>
      <c r="H3199">
        <v>22</v>
      </c>
      <c r="I3199">
        <v>0.9576919805489289</v>
      </c>
      <c r="J3199">
        <v>5.6191354263714452E-2</v>
      </c>
      <c r="K3199">
        <v>0.28102253943033673</v>
      </c>
      <c r="L3199">
        <v>1.5136099287065401</v>
      </c>
    </row>
    <row r="3200" spans="1:12">
      <c r="A3200" t="s">
        <v>317</v>
      </c>
      <c r="B3200" t="s">
        <v>379</v>
      </c>
      <c r="C3200">
        <v>48151</v>
      </c>
      <c r="D3200" t="s">
        <v>164</v>
      </c>
      <c r="E3200">
        <v>512</v>
      </c>
      <c r="F3200" t="s">
        <v>84</v>
      </c>
      <c r="G3200" t="s">
        <v>85</v>
      </c>
      <c r="H3200">
        <v>110</v>
      </c>
      <c r="I3200">
        <v>1.103120775561562</v>
      </c>
      <c r="J3200">
        <v>1.282079273961163E-2</v>
      </c>
      <c r="K3200">
        <v>0.59417433462642522</v>
      </c>
      <c r="L3200">
        <v>1.3793477721904599</v>
      </c>
    </row>
    <row r="3201" spans="1:12">
      <c r="A3201" t="s">
        <v>317</v>
      </c>
      <c r="B3201" t="s">
        <v>379</v>
      </c>
      <c r="C3201">
        <v>48151</v>
      </c>
      <c r="D3201" t="s">
        <v>164</v>
      </c>
      <c r="E3201">
        <v>512</v>
      </c>
      <c r="F3201" t="s">
        <v>84</v>
      </c>
      <c r="G3201" t="s">
        <v>86</v>
      </c>
      <c r="H3201">
        <v>185</v>
      </c>
      <c r="I3201">
        <v>0.45023760476804142</v>
      </c>
      <c r="J3201">
        <v>9.8145157261221427E-3</v>
      </c>
      <c r="K3201">
        <v>0.20331808174902691</v>
      </c>
      <c r="L3201">
        <v>0.85944454331966891</v>
      </c>
    </row>
    <row r="3202" spans="1:12">
      <c r="A3202" t="s">
        <v>317</v>
      </c>
      <c r="B3202" t="s">
        <v>380</v>
      </c>
      <c r="C3202">
        <v>48153</v>
      </c>
      <c r="D3202" t="s">
        <v>164</v>
      </c>
      <c r="E3202">
        <v>512</v>
      </c>
      <c r="F3202" t="s">
        <v>84</v>
      </c>
      <c r="G3202" t="s">
        <v>85</v>
      </c>
      <c r="H3202">
        <v>199</v>
      </c>
      <c r="I3202">
        <v>1.0277045308180299</v>
      </c>
      <c r="J3202">
        <v>9.2933564277646371E-3</v>
      </c>
      <c r="K3202">
        <v>0.670290048517865</v>
      </c>
      <c r="L3202">
        <v>1.4008360470518391</v>
      </c>
    </row>
    <row r="3203" spans="1:12">
      <c r="A3203" t="s">
        <v>317</v>
      </c>
      <c r="B3203" t="s">
        <v>380</v>
      </c>
      <c r="C3203">
        <v>48153</v>
      </c>
      <c r="D3203" t="s">
        <v>164</v>
      </c>
      <c r="E3203">
        <v>512</v>
      </c>
      <c r="F3203" t="s">
        <v>84</v>
      </c>
      <c r="G3203" t="s">
        <v>86</v>
      </c>
      <c r="H3203">
        <v>190</v>
      </c>
      <c r="I3203">
        <v>0.35637058924602871</v>
      </c>
      <c r="J3203">
        <v>1.199977735973182E-2</v>
      </c>
      <c r="K3203">
        <v>0.15100981091696489</v>
      </c>
      <c r="L3203">
        <v>0.86768380690594182</v>
      </c>
    </row>
    <row r="3204" spans="1:12">
      <c r="A3204" t="s">
        <v>317</v>
      </c>
      <c r="B3204" t="s">
        <v>381</v>
      </c>
      <c r="C3204">
        <v>48155</v>
      </c>
      <c r="D3204" t="s">
        <v>164</v>
      </c>
      <c r="E3204">
        <v>512</v>
      </c>
      <c r="F3204" t="s">
        <v>84</v>
      </c>
      <c r="G3204" t="s">
        <v>85</v>
      </c>
      <c r="H3204">
        <v>110</v>
      </c>
      <c r="I3204">
        <v>1.103120775561562</v>
      </c>
      <c r="J3204">
        <v>1.282079273961163E-2</v>
      </c>
      <c r="K3204">
        <v>0.59417433462642522</v>
      </c>
      <c r="L3204">
        <v>1.3793477721904599</v>
      </c>
    </row>
    <row r="3205" spans="1:12">
      <c r="A3205" t="s">
        <v>317</v>
      </c>
      <c r="B3205" t="s">
        <v>381</v>
      </c>
      <c r="C3205">
        <v>48155</v>
      </c>
      <c r="D3205" t="s">
        <v>164</v>
      </c>
      <c r="E3205">
        <v>512</v>
      </c>
      <c r="F3205" t="s">
        <v>84</v>
      </c>
      <c r="G3205" t="s">
        <v>86</v>
      </c>
      <c r="H3205">
        <v>185</v>
      </c>
      <c r="I3205">
        <v>0.45023760476804142</v>
      </c>
      <c r="J3205">
        <v>9.8145157261221427E-3</v>
      </c>
      <c r="K3205">
        <v>0.20331808174902691</v>
      </c>
      <c r="L3205">
        <v>0.85944454331966891</v>
      </c>
    </row>
    <row r="3206" spans="1:12">
      <c r="A3206" t="s">
        <v>317</v>
      </c>
      <c r="B3206" t="s">
        <v>382</v>
      </c>
      <c r="C3206">
        <v>48157</v>
      </c>
      <c r="D3206" t="s">
        <v>164</v>
      </c>
      <c r="E3206">
        <v>512</v>
      </c>
      <c r="F3206" t="s">
        <v>84</v>
      </c>
      <c r="G3206" t="s">
        <v>85</v>
      </c>
      <c r="H3206">
        <v>119</v>
      </c>
      <c r="I3206">
        <v>1.6038381837846389</v>
      </c>
      <c r="J3206">
        <v>2.0168158388237961E-2</v>
      </c>
      <c r="K3206">
        <v>1.269775480078849</v>
      </c>
      <c r="L3206">
        <v>2.4070987777849209</v>
      </c>
    </row>
    <row r="3207" spans="1:12">
      <c r="A3207" t="s">
        <v>317</v>
      </c>
      <c r="B3207" t="s">
        <v>382</v>
      </c>
      <c r="C3207">
        <v>48157</v>
      </c>
      <c r="D3207" t="s">
        <v>164</v>
      </c>
      <c r="E3207">
        <v>512</v>
      </c>
      <c r="F3207" t="s">
        <v>84</v>
      </c>
      <c r="G3207" t="s">
        <v>86</v>
      </c>
      <c r="H3207">
        <v>154</v>
      </c>
      <c r="I3207">
        <v>0.90615040133989799</v>
      </c>
      <c r="J3207">
        <v>2.8021944098769389E-2</v>
      </c>
      <c r="K3207">
        <v>0.42691774421013901</v>
      </c>
      <c r="L3207">
        <v>2.0718903064249981</v>
      </c>
    </row>
    <row r="3208" spans="1:12">
      <c r="A3208" t="s">
        <v>317</v>
      </c>
      <c r="B3208" t="s">
        <v>259</v>
      </c>
      <c r="C3208">
        <v>48159</v>
      </c>
      <c r="D3208" t="s">
        <v>164</v>
      </c>
      <c r="E3208">
        <v>512</v>
      </c>
      <c r="F3208" t="s">
        <v>84</v>
      </c>
      <c r="G3208" t="s">
        <v>85</v>
      </c>
      <c r="H3208">
        <v>21</v>
      </c>
      <c r="I3208">
        <v>1.6292423808733481</v>
      </c>
      <c r="J3208">
        <v>7.155934590824177E-2</v>
      </c>
      <c r="K3208">
        <v>0.86187432059410884</v>
      </c>
      <c r="L3208">
        <v>2.3189077354311221</v>
      </c>
    </row>
    <row r="3209" spans="1:12">
      <c r="A3209" t="s">
        <v>317</v>
      </c>
      <c r="B3209" t="s">
        <v>259</v>
      </c>
      <c r="C3209">
        <v>48159</v>
      </c>
      <c r="D3209" t="s">
        <v>164</v>
      </c>
      <c r="E3209">
        <v>512</v>
      </c>
      <c r="F3209" t="s">
        <v>84</v>
      </c>
      <c r="G3209" t="s">
        <v>86</v>
      </c>
      <c r="H3209">
        <v>477</v>
      </c>
      <c r="I3209">
        <v>0.85234105985484188</v>
      </c>
      <c r="J3209">
        <v>1.0822291145912049E-2</v>
      </c>
      <c r="K3209">
        <v>0.28102253943033673</v>
      </c>
      <c r="L3209">
        <v>1.6412801779857329</v>
      </c>
    </row>
    <row r="3210" spans="1:12">
      <c r="A3210" t="s">
        <v>317</v>
      </c>
      <c r="B3210" t="s">
        <v>383</v>
      </c>
      <c r="C3210">
        <v>48161</v>
      </c>
      <c r="D3210" t="s">
        <v>164</v>
      </c>
      <c r="E3210">
        <v>512</v>
      </c>
      <c r="F3210" t="s">
        <v>84</v>
      </c>
      <c r="G3210" t="s">
        <v>85</v>
      </c>
      <c r="H3210">
        <v>21</v>
      </c>
      <c r="I3210">
        <v>1.6292423808733481</v>
      </c>
      <c r="J3210">
        <v>7.155934590824177E-2</v>
      </c>
      <c r="K3210">
        <v>0.86187432059410884</v>
      </c>
      <c r="L3210">
        <v>2.3189077354311221</v>
      </c>
    </row>
    <row r="3211" spans="1:12">
      <c r="A3211" t="s">
        <v>317</v>
      </c>
      <c r="B3211" t="s">
        <v>383</v>
      </c>
      <c r="C3211">
        <v>48161</v>
      </c>
      <c r="D3211" t="s">
        <v>164</v>
      </c>
      <c r="E3211">
        <v>512</v>
      </c>
      <c r="F3211" t="s">
        <v>84</v>
      </c>
      <c r="G3211" t="s">
        <v>86</v>
      </c>
      <c r="H3211">
        <v>22</v>
      </c>
      <c r="I3211">
        <v>0.9576919805489289</v>
      </c>
      <c r="J3211">
        <v>5.6191354263714452E-2</v>
      </c>
      <c r="K3211">
        <v>0.28102253943033673</v>
      </c>
      <c r="L3211">
        <v>1.5136099287065401</v>
      </c>
    </row>
    <row r="3212" spans="1:12">
      <c r="A3212" t="s">
        <v>317</v>
      </c>
      <c r="B3212" t="s">
        <v>384</v>
      </c>
      <c r="C3212">
        <v>48163</v>
      </c>
      <c r="D3212" t="s">
        <v>164</v>
      </c>
      <c r="E3212">
        <v>512</v>
      </c>
      <c r="F3212" t="s">
        <v>84</v>
      </c>
      <c r="G3212" t="s">
        <v>85</v>
      </c>
      <c r="H3212">
        <v>112</v>
      </c>
      <c r="I3212">
        <v>1.300356530696035</v>
      </c>
      <c r="J3212">
        <v>1.8472083200364559E-2</v>
      </c>
      <c r="K3212">
        <v>0.80714099778760673</v>
      </c>
      <c r="L3212">
        <v>1.794461898043711</v>
      </c>
    </row>
    <row r="3213" spans="1:12">
      <c r="A3213" t="s">
        <v>317</v>
      </c>
      <c r="B3213" t="s">
        <v>384</v>
      </c>
      <c r="C3213">
        <v>48163</v>
      </c>
      <c r="D3213" t="s">
        <v>164</v>
      </c>
      <c r="E3213">
        <v>512</v>
      </c>
      <c r="F3213" t="s">
        <v>84</v>
      </c>
      <c r="G3213" t="s">
        <v>86</v>
      </c>
      <c r="H3213">
        <v>68</v>
      </c>
      <c r="I3213">
        <v>0.62000943904640304</v>
      </c>
      <c r="J3213">
        <v>2.1866936766871251E-2</v>
      </c>
      <c r="K3213">
        <v>0.20500719493555611</v>
      </c>
      <c r="L3213">
        <v>1.062066954037842</v>
      </c>
    </row>
    <row r="3214" spans="1:12">
      <c r="A3214" t="s">
        <v>317</v>
      </c>
      <c r="B3214" t="s">
        <v>385</v>
      </c>
      <c r="C3214">
        <v>48165</v>
      </c>
      <c r="D3214" t="s">
        <v>164</v>
      </c>
      <c r="E3214">
        <v>512</v>
      </c>
      <c r="F3214" t="s">
        <v>84</v>
      </c>
      <c r="G3214" t="s">
        <v>85</v>
      </c>
      <c r="H3214">
        <v>199</v>
      </c>
      <c r="I3214">
        <v>1.0277045308180299</v>
      </c>
      <c r="J3214">
        <v>9.2933564277646371E-3</v>
      </c>
      <c r="K3214">
        <v>0.670290048517865</v>
      </c>
      <c r="L3214">
        <v>1.4008360470518391</v>
      </c>
    </row>
    <row r="3215" spans="1:12">
      <c r="A3215" t="s">
        <v>317</v>
      </c>
      <c r="B3215" t="s">
        <v>385</v>
      </c>
      <c r="C3215">
        <v>48165</v>
      </c>
      <c r="D3215" t="s">
        <v>164</v>
      </c>
      <c r="E3215">
        <v>512</v>
      </c>
      <c r="F3215" t="s">
        <v>84</v>
      </c>
      <c r="G3215" t="s">
        <v>86</v>
      </c>
      <c r="H3215">
        <v>190</v>
      </c>
      <c r="I3215">
        <v>0.35637058924602871</v>
      </c>
      <c r="J3215">
        <v>1.199977735973182E-2</v>
      </c>
      <c r="K3215">
        <v>0.15100981091696489</v>
      </c>
      <c r="L3215">
        <v>0.86768380690594182</v>
      </c>
    </row>
    <row r="3216" spans="1:12">
      <c r="A3216" t="s">
        <v>317</v>
      </c>
      <c r="B3216" t="s">
        <v>386</v>
      </c>
      <c r="C3216">
        <v>48167</v>
      </c>
      <c r="D3216" t="s">
        <v>164</v>
      </c>
      <c r="E3216">
        <v>512</v>
      </c>
      <c r="F3216" t="s">
        <v>84</v>
      </c>
      <c r="G3216" t="s">
        <v>85</v>
      </c>
      <c r="H3216">
        <v>119</v>
      </c>
      <c r="I3216">
        <v>1.6038381837846389</v>
      </c>
      <c r="J3216">
        <v>2.0168158388237961E-2</v>
      </c>
      <c r="K3216">
        <v>1.269775480078849</v>
      </c>
      <c r="L3216">
        <v>2.4070987777849209</v>
      </c>
    </row>
    <row r="3217" spans="1:12">
      <c r="A3217" t="s">
        <v>317</v>
      </c>
      <c r="B3217" t="s">
        <v>386</v>
      </c>
      <c r="C3217">
        <v>48167</v>
      </c>
      <c r="D3217" t="s">
        <v>164</v>
      </c>
      <c r="E3217">
        <v>512</v>
      </c>
      <c r="F3217" t="s">
        <v>84</v>
      </c>
      <c r="G3217" t="s">
        <v>86</v>
      </c>
      <c r="H3217">
        <v>154</v>
      </c>
      <c r="I3217">
        <v>0.90615040133989799</v>
      </c>
      <c r="J3217">
        <v>2.8021944098769389E-2</v>
      </c>
      <c r="K3217">
        <v>0.42691774421013901</v>
      </c>
      <c r="L3217">
        <v>2.0718903064249981</v>
      </c>
    </row>
    <row r="3218" spans="1:12">
      <c r="A3218" t="s">
        <v>317</v>
      </c>
      <c r="B3218" t="s">
        <v>387</v>
      </c>
      <c r="C3218">
        <v>48169</v>
      </c>
      <c r="D3218" t="s">
        <v>164</v>
      </c>
      <c r="E3218">
        <v>512</v>
      </c>
      <c r="F3218" t="s">
        <v>84</v>
      </c>
      <c r="G3218" t="s">
        <v>85</v>
      </c>
      <c r="H3218">
        <v>110</v>
      </c>
      <c r="I3218">
        <v>1.103120775561562</v>
      </c>
      <c r="J3218">
        <v>1.282079273961163E-2</v>
      </c>
      <c r="K3218">
        <v>0.59417433462642522</v>
      </c>
      <c r="L3218">
        <v>1.3793477721904599</v>
      </c>
    </row>
    <row r="3219" spans="1:12">
      <c r="A3219" t="s">
        <v>317</v>
      </c>
      <c r="B3219" t="s">
        <v>387</v>
      </c>
      <c r="C3219">
        <v>48169</v>
      </c>
      <c r="D3219" t="s">
        <v>164</v>
      </c>
      <c r="E3219">
        <v>512</v>
      </c>
      <c r="F3219" t="s">
        <v>84</v>
      </c>
      <c r="G3219" t="s">
        <v>86</v>
      </c>
      <c r="H3219">
        <v>185</v>
      </c>
      <c r="I3219">
        <v>0.45023760476804142</v>
      </c>
      <c r="J3219">
        <v>9.8145157261221427E-3</v>
      </c>
      <c r="K3219">
        <v>0.20331808174902691</v>
      </c>
      <c r="L3219">
        <v>0.85944454331966891</v>
      </c>
    </row>
    <row r="3220" spans="1:12">
      <c r="A3220" t="s">
        <v>317</v>
      </c>
      <c r="B3220" t="s">
        <v>388</v>
      </c>
      <c r="C3220">
        <v>48171</v>
      </c>
      <c r="D3220" t="s">
        <v>164</v>
      </c>
      <c r="E3220">
        <v>512</v>
      </c>
      <c r="F3220" t="s">
        <v>84</v>
      </c>
      <c r="G3220" t="s">
        <v>85</v>
      </c>
      <c r="H3220">
        <v>252</v>
      </c>
      <c r="I3220">
        <v>1.383434186347533</v>
      </c>
      <c r="J3220">
        <v>1.21504273203785E-2</v>
      </c>
      <c r="K3220">
        <v>0.80714099778760673</v>
      </c>
      <c r="L3220">
        <v>2.0001115332327202</v>
      </c>
    </row>
    <row r="3221" spans="1:12">
      <c r="A3221" t="s">
        <v>317</v>
      </c>
      <c r="B3221" t="s">
        <v>388</v>
      </c>
      <c r="C3221">
        <v>48171</v>
      </c>
      <c r="D3221" t="s">
        <v>164</v>
      </c>
      <c r="E3221">
        <v>512</v>
      </c>
      <c r="F3221" t="s">
        <v>84</v>
      </c>
      <c r="G3221" t="s">
        <v>86</v>
      </c>
      <c r="H3221">
        <v>29</v>
      </c>
      <c r="I3221">
        <v>0.70702692198867745</v>
      </c>
      <c r="J3221">
        <v>3.7723215286874112E-2</v>
      </c>
      <c r="K3221">
        <v>0.39643211272744278</v>
      </c>
      <c r="L3221">
        <v>1.170859610761835</v>
      </c>
    </row>
    <row r="3222" spans="1:12">
      <c r="A3222" t="s">
        <v>317</v>
      </c>
      <c r="B3222" t="s">
        <v>389</v>
      </c>
      <c r="C3222">
        <v>48173</v>
      </c>
      <c r="D3222" t="s">
        <v>164</v>
      </c>
      <c r="E3222">
        <v>512</v>
      </c>
      <c r="F3222" t="s">
        <v>84</v>
      </c>
      <c r="G3222" t="s">
        <v>85</v>
      </c>
      <c r="H3222">
        <v>20</v>
      </c>
      <c r="I3222">
        <v>1.329160285682885</v>
      </c>
      <c r="J3222">
        <v>1.970710988761867E-2</v>
      </c>
      <c r="K3222">
        <v>1.252812964680647</v>
      </c>
      <c r="L3222">
        <v>1.49204434120084</v>
      </c>
    </row>
    <row r="3223" spans="1:12">
      <c r="A3223" t="s">
        <v>317</v>
      </c>
      <c r="B3223" t="s">
        <v>389</v>
      </c>
      <c r="C3223">
        <v>48173</v>
      </c>
      <c r="D3223" t="s">
        <v>164</v>
      </c>
      <c r="E3223">
        <v>512</v>
      </c>
      <c r="F3223" t="s">
        <v>84</v>
      </c>
      <c r="G3223" t="s">
        <v>86</v>
      </c>
      <c r="H3223">
        <v>39</v>
      </c>
      <c r="I3223">
        <v>0.67443504304044155</v>
      </c>
      <c r="J3223">
        <v>4.8390557182180438E-2</v>
      </c>
      <c r="K3223">
        <v>0.34480482634666471</v>
      </c>
      <c r="L3223">
        <v>1.171803958573733</v>
      </c>
    </row>
    <row r="3224" spans="1:12">
      <c r="A3224" t="s">
        <v>317</v>
      </c>
      <c r="B3224" t="s">
        <v>390</v>
      </c>
      <c r="C3224">
        <v>48175</v>
      </c>
      <c r="D3224" t="s">
        <v>164</v>
      </c>
      <c r="E3224">
        <v>512</v>
      </c>
      <c r="F3224" t="s">
        <v>84</v>
      </c>
      <c r="G3224" t="s">
        <v>85</v>
      </c>
      <c r="H3224">
        <v>112</v>
      </c>
      <c r="I3224">
        <v>1.300356530696035</v>
      </c>
      <c r="J3224">
        <v>1.8472083200364559E-2</v>
      </c>
      <c r="K3224">
        <v>0.80714099778760673</v>
      </c>
      <c r="L3224">
        <v>1.794461898043711</v>
      </c>
    </row>
    <row r="3225" spans="1:12">
      <c r="A3225" t="s">
        <v>317</v>
      </c>
      <c r="B3225" t="s">
        <v>390</v>
      </c>
      <c r="C3225">
        <v>48175</v>
      </c>
      <c r="D3225" t="s">
        <v>164</v>
      </c>
      <c r="E3225">
        <v>512</v>
      </c>
      <c r="F3225" t="s">
        <v>84</v>
      </c>
      <c r="G3225" t="s">
        <v>86</v>
      </c>
      <c r="H3225">
        <v>68</v>
      </c>
      <c r="I3225">
        <v>0.62000943904640304</v>
      </c>
      <c r="J3225">
        <v>2.1866936766871251E-2</v>
      </c>
      <c r="K3225">
        <v>0.20500719493555611</v>
      </c>
      <c r="L3225">
        <v>1.062066954037842</v>
      </c>
    </row>
    <row r="3226" spans="1:12">
      <c r="A3226" t="s">
        <v>317</v>
      </c>
      <c r="B3226" t="s">
        <v>391</v>
      </c>
      <c r="C3226">
        <v>48177</v>
      </c>
      <c r="D3226" t="s">
        <v>164</v>
      </c>
      <c r="E3226">
        <v>512</v>
      </c>
      <c r="F3226" t="s">
        <v>84</v>
      </c>
      <c r="G3226" t="s">
        <v>85</v>
      </c>
      <c r="H3226">
        <v>21</v>
      </c>
      <c r="I3226">
        <v>1.6292423808733481</v>
      </c>
      <c r="J3226">
        <v>7.155934590824177E-2</v>
      </c>
      <c r="K3226">
        <v>0.86187432059410884</v>
      </c>
      <c r="L3226">
        <v>2.3189077354311221</v>
      </c>
    </row>
    <row r="3227" spans="1:12">
      <c r="A3227" t="s">
        <v>317</v>
      </c>
      <c r="B3227" t="s">
        <v>391</v>
      </c>
      <c r="C3227">
        <v>48177</v>
      </c>
      <c r="D3227" t="s">
        <v>164</v>
      </c>
      <c r="E3227">
        <v>512</v>
      </c>
      <c r="F3227" t="s">
        <v>84</v>
      </c>
      <c r="G3227" t="s">
        <v>86</v>
      </c>
      <c r="H3227">
        <v>22</v>
      </c>
      <c r="I3227">
        <v>0.9576919805489289</v>
      </c>
      <c r="J3227">
        <v>5.6191354263714452E-2</v>
      </c>
      <c r="K3227">
        <v>0.28102253943033673</v>
      </c>
      <c r="L3227">
        <v>1.5136099287065401</v>
      </c>
    </row>
    <row r="3228" spans="1:12">
      <c r="A3228" t="s">
        <v>317</v>
      </c>
      <c r="B3228" t="s">
        <v>392</v>
      </c>
      <c r="C3228">
        <v>48179</v>
      </c>
      <c r="D3228" t="s">
        <v>164</v>
      </c>
      <c r="E3228">
        <v>512</v>
      </c>
      <c r="F3228" t="s">
        <v>84</v>
      </c>
      <c r="G3228" t="s">
        <v>85</v>
      </c>
      <c r="H3228">
        <v>1466</v>
      </c>
      <c r="I3228">
        <v>1.212747502799447</v>
      </c>
      <c r="J3228">
        <v>6.7894182932447091E-3</v>
      </c>
      <c r="K3228">
        <v>0.34114573777091939</v>
      </c>
      <c r="L3228">
        <v>2.0951960957221689</v>
      </c>
    </row>
    <row r="3229" spans="1:12">
      <c r="A3229" t="s">
        <v>317</v>
      </c>
      <c r="B3229" t="s">
        <v>392</v>
      </c>
      <c r="C3229">
        <v>48179</v>
      </c>
      <c r="D3229" t="s">
        <v>164</v>
      </c>
      <c r="E3229">
        <v>512</v>
      </c>
      <c r="F3229" t="s">
        <v>84</v>
      </c>
      <c r="G3229" t="s">
        <v>86</v>
      </c>
      <c r="H3229">
        <v>65</v>
      </c>
      <c r="I3229">
        <v>0.75784077034047981</v>
      </c>
      <c r="J3229">
        <v>2.958166074545697E-2</v>
      </c>
      <c r="K3229">
        <v>0.1486705258121894</v>
      </c>
      <c r="L3229">
        <v>1.3892185796175669</v>
      </c>
    </row>
    <row r="3230" spans="1:12">
      <c r="A3230" t="s">
        <v>317</v>
      </c>
      <c r="B3230" t="s">
        <v>393</v>
      </c>
      <c r="C3230">
        <v>48181</v>
      </c>
      <c r="D3230" t="s">
        <v>164</v>
      </c>
      <c r="E3230">
        <v>512</v>
      </c>
      <c r="F3230" t="s">
        <v>84</v>
      </c>
      <c r="G3230" t="s">
        <v>85</v>
      </c>
      <c r="H3230">
        <v>21</v>
      </c>
      <c r="I3230">
        <v>1.6292423808733481</v>
      </c>
      <c r="J3230">
        <v>7.155934590824177E-2</v>
      </c>
      <c r="K3230">
        <v>0.86187432059410884</v>
      </c>
      <c r="L3230">
        <v>2.3189077354311221</v>
      </c>
    </row>
    <row r="3231" spans="1:12">
      <c r="A3231" t="s">
        <v>317</v>
      </c>
      <c r="B3231" t="s">
        <v>393</v>
      </c>
      <c r="C3231">
        <v>48181</v>
      </c>
      <c r="D3231" t="s">
        <v>164</v>
      </c>
      <c r="E3231">
        <v>512</v>
      </c>
      <c r="F3231" t="s">
        <v>84</v>
      </c>
      <c r="G3231" t="s">
        <v>86</v>
      </c>
      <c r="H3231">
        <v>321</v>
      </c>
      <c r="I3231">
        <v>0.8789410325304412</v>
      </c>
      <c r="J3231">
        <v>1.3287457034444341E-2</v>
      </c>
      <c r="K3231">
        <v>0.36165949363756422</v>
      </c>
      <c r="L3231">
        <v>1.6412801779857329</v>
      </c>
    </row>
    <row r="3232" spans="1:12">
      <c r="A3232" t="s">
        <v>317</v>
      </c>
      <c r="B3232" t="s">
        <v>394</v>
      </c>
      <c r="C3232">
        <v>48183</v>
      </c>
      <c r="D3232" t="s">
        <v>164</v>
      </c>
      <c r="E3232">
        <v>512</v>
      </c>
      <c r="F3232" t="s">
        <v>84</v>
      </c>
      <c r="G3232" t="s">
        <v>85</v>
      </c>
      <c r="H3232">
        <v>387</v>
      </c>
      <c r="I3232">
        <v>1.3457174070758999</v>
      </c>
      <c r="J3232">
        <v>1.1494718533182459E-2</v>
      </c>
      <c r="K3232">
        <v>0.8299638824679606</v>
      </c>
      <c r="L3232">
        <v>2.2014806625158951</v>
      </c>
    </row>
    <row r="3233" spans="1:12">
      <c r="A3233" t="s">
        <v>317</v>
      </c>
      <c r="B3233" t="s">
        <v>394</v>
      </c>
      <c r="C3233">
        <v>48183</v>
      </c>
      <c r="D3233" t="s">
        <v>164</v>
      </c>
      <c r="E3233">
        <v>512</v>
      </c>
      <c r="F3233" t="s">
        <v>84</v>
      </c>
      <c r="G3233" t="s">
        <v>86</v>
      </c>
      <c r="H3233">
        <v>615</v>
      </c>
      <c r="I3233">
        <v>1.0003744451582151</v>
      </c>
      <c r="J3233">
        <v>1.138407761419607E-2</v>
      </c>
      <c r="K3233">
        <v>0.49228033142942262</v>
      </c>
      <c r="L3233">
        <v>2.5712403337347198</v>
      </c>
    </row>
    <row r="3234" spans="1:12">
      <c r="A3234" t="s">
        <v>317</v>
      </c>
      <c r="B3234" t="s">
        <v>395</v>
      </c>
      <c r="C3234">
        <v>48185</v>
      </c>
      <c r="D3234" t="s">
        <v>164</v>
      </c>
      <c r="E3234">
        <v>512</v>
      </c>
      <c r="F3234" t="s">
        <v>84</v>
      </c>
      <c r="G3234" t="s">
        <v>85</v>
      </c>
      <c r="H3234">
        <v>21</v>
      </c>
      <c r="I3234">
        <v>1.6292423808733481</v>
      </c>
      <c r="J3234">
        <v>7.155934590824177E-2</v>
      </c>
      <c r="K3234">
        <v>0.86187432059410884</v>
      </c>
      <c r="L3234">
        <v>2.3189077354311221</v>
      </c>
    </row>
    <row r="3235" spans="1:12">
      <c r="A3235" t="s">
        <v>317</v>
      </c>
      <c r="B3235" t="s">
        <v>395</v>
      </c>
      <c r="C3235">
        <v>48185</v>
      </c>
      <c r="D3235" t="s">
        <v>164</v>
      </c>
      <c r="E3235">
        <v>512</v>
      </c>
      <c r="F3235" t="s">
        <v>84</v>
      </c>
      <c r="G3235" t="s">
        <v>86</v>
      </c>
      <c r="H3235">
        <v>22</v>
      </c>
      <c r="I3235">
        <v>0.9576919805489289</v>
      </c>
      <c r="J3235">
        <v>5.6191354263714452E-2</v>
      </c>
      <c r="K3235">
        <v>0.28102253943033673</v>
      </c>
      <c r="L3235">
        <v>1.5136099287065401</v>
      </c>
    </row>
    <row r="3236" spans="1:12">
      <c r="A3236" t="s">
        <v>317</v>
      </c>
      <c r="B3236" t="s">
        <v>292</v>
      </c>
      <c r="C3236">
        <v>48187</v>
      </c>
      <c r="D3236" t="s">
        <v>164</v>
      </c>
      <c r="E3236">
        <v>512</v>
      </c>
      <c r="F3236" t="s">
        <v>84</v>
      </c>
      <c r="G3236" t="s">
        <v>85</v>
      </c>
      <c r="H3236">
        <v>21</v>
      </c>
      <c r="I3236">
        <v>1.6292423808733481</v>
      </c>
      <c r="J3236">
        <v>7.155934590824177E-2</v>
      </c>
      <c r="K3236">
        <v>0.86187432059410884</v>
      </c>
      <c r="L3236">
        <v>2.3189077354311221</v>
      </c>
    </row>
    <row r="3237" spans="1:12">
      <c r="A3237" t="s">
        <v>317</v>
      </c>
      <c r="B3237" t="s">
        <v>292</v>
      </c>
      <c r="C3237">
        <v>48187</v>
      </c>
      <c r="D3237" t="s">
        <v>164</v>
      </c>
      <c r="E3237">
        <v>512</v>
      </c>
      <c r="F3237" t="s">
        <v>84</v>
      </c>
      <c r="G3237" t="s">
        <v>86</v>
      </c>
      <c r="H3237">
        <v>22</v>
      </c>
      <c r="I3237">
        <v>0.9576919805489289</v>
      </c>
      <c r="J3237">
        <v>5.6191354263714452E-2</v>
      </c>
      <c r="K3237">
        <v>0.28102253943033673</v>
      </c>
      <c r="L3237">
        <v>1.5136099287065401</v>
      </c>
    </row>
    <row r="3238" spans="1:12">
      <c r="A3238" t="s">
        <v>317</v>
      </c>
      <c r="B3238" t="s">
        <v>396</v>
      </c>
      <c r="C3238">
        <v>48189</v>
      </c>
      <c r="D3238" t="s">
        <v>164</v>
      </c>
      <c r="E3238">
        <v>512</v>
      </c>
      <c r="F3238" t="s">
        <v>84</v>
      </c>
      <c r="G3238" t="s">
        <v>85</v>
      </c>
      <c r="H3238">
        <v>199</v>
      </c>
      <c r="I3238">
        <v>1.0277045308180299</v>
      </c>
      <c r="J3238">
        <v>9.2933564277646371E-3</v>
      </c>
      <c r="K3238">
        <v>0.670290048517865</v>
      </c>
      <c r="L3238">
        <v>1.4008360470518391</v>
      </c>
    </row>
    <row r="3239" spans="1:12">
      <c r="A3239" t="s">
        <v>317</v>
      </c>
      <c r="B3239" t="s">
        <v>396</v>
      </c>
      <c r="C3239">
        <v>48189</v>
      </c>
      <c r="D3239" t="s">
        <v>164</v>
      </c>
      <c r="E3239">
        <v>512</v>
      </c>
      <c r="F3239" t="s">
        <v>84</v>
      </c>
      <c r="G3239" t="s">
        <v>86</v>
      </c>
      <c r="H3239">
        <v>190</v>
      </c>
      <c r="I3239">
        <v>0.35637058924602871</v>
      </c>
      <c r="J3239">
        <v>1.199977735973182E-2</v>
      </c>
      <c r="K3239">
        <v>0.15100981091696489</v>
      </c>
      <c r="L3239">
        <v>0.86768380690594182</v>
      </c>
    </row>
    <row r="3240" spans="1:12">
      <c r="A3240" t="s">
        <v>317</v>
      </c>
      <c r="B3240" t="s">
        <v>397</v>
      </c>
      <c r="C3240">
        <v>48191</v>
      </c>
      <c r="D3240" t="s">
        <v>164</v>
      </c>
      <c r="E3240">
        <v>512</v>
      </c>
      <c r="F3240" t="s">
        <v>84</v>
      </c>
      <c r="G3240" t="s">
        <v>85</v>
      </c>
      <c r="H3240">
        <v>110</v>
      </c>
      <c r="I3240">
        <v>1.103120775561562</v>
      </c>
      <c r="J3240">
        <v>1.282079273961163E-2</v>
      </c>
      <c r="K3240">
        <v>0.59417433462642522</v>
      </c>
      <c r="L3240">
        <v>1.3793477721904599</v>
      </c>
    </row>
    <row r="3241" spans="1:12">
      <c r="A3241" t="s">
        <v>317</v>
      </c>
      <c r="B3241" t="s">
        <v>397</v>
      </c>
      <c r="C3241">
        <v>48191</v>
      </c>
      <c r="D3241" t="s">
        <v>164</v>
      </c>
      <c r="E3241">
        <v>512</v>
      </c>
      <c r="F3241" t="s">
        <v>84</v>
      </c>
      <c r="G3241" t="s">
        <v>86</v>
      </c>
      <c r="H3241">
        <v>185</v>
      </c>
      <c r="I3241">
        <v>0.45023760476804142</v>
      </c>
      <c r="J3241">
        <v>9.8145157261221427E-3</v>
      </c>
      <c r="K3241">
        <v>0.20331808174902691</v>
      </c>
      <c r="L3241">
        <v>0.85944454331966891</v>
      </c>
    </row>
    <row r="3242" spans="1:12">
      <c r="A3242" t="s">
        <v>317</v>
      </c>
      <c r="B3242" t="s">
        <v>294</v>
      </c>
      <c r="C3242">
        <v>48193</v>
      </c>
      <c r="D3242" t="s">
        <v>164</v>
      </c>
      <c r="E3242">
        <v>512</v>
      </c>
      <c r="F3242" t="s">
        <v>84</v>
      </c>
      <c r="G3242" t="s">
        <v>85</v>
      </c>
      <c r="H3242">
        <v>21</v>
      </c>
      <c r="I3242">
        <v>1.6292423808733481</v>
      </c>
      <c r="J3242">
        <v>7.155934590824177E-2</v>
      </c>
      <c r="K3242">
        <v>0.86187432059410884</v>
      </c>
      <c r="L3242">
        <v>2.3189077354311221</v>
      </c>
    </row>
    <row r="3243" spans="1:12">
      <c r="A3243" t="s">
        <v>317</v>
      </c>
      <c r="B3243" t="s">
        <v>294</v>
      </c>
      <c r="C3243">
        <v>48193</v>
      </c>
      <c r="D3243" t="s">
        <v>164</v>
      </c>
      <c r="E3243">
        <v>512</v>
      </c>
      <c r="F3243" t="s">
        <v>84</v>
      </c>
      <c r="G3243" t="s">
        <v>86</v>
      </c>
      <c r="H3243">
        <v>73</v>
      </c>
      <c r="I3243">
        <v>0.80739963216298827</v>
      </c>
      <c r="J3243">
        <v>2.121596265430729E-2</v>
      </c>
      <c r="K3243">
        <v>0.43160564534217272</v>
      </c>
      <c r="L3243">
        <v>1.263065517775515</v>
      </c>
    </row>
    <row r="3244" spans="1:12">
      <c r="A3244" t="s">
        <v>317</v>
      </c>
      <c r="B3244" t="s">
        <v>398</v>
      </c>
      <c r="C3244">
        <v>48195</v>
      </c>
      <c r="D3244" t="s">
        <v>164</v>
      </c>
      <c r="E3244">
        <v>512</v>
      </c>
      <c r="F3244" t="s">
        <v>84</v>
      </c>
      <c r="G3244" t="s">
        <v>85</v>
      </c>
      <c r="H3244">
        <v>89</v>
      </c>
      <c r="I3244">
        <v>1.1274420073084379</v>
      </c>
      <c r="J3244">
        <v>1.8712575638142031E-2</v>
      </c>
      <c r="K3244">
        <v>0.50461631483643166</v>
      </c>
      <c r="L3244">
        <v>1.4938616842543559</v>
      </c>
    </row>
    <row r="3245" spans="1:12">
      <c r="A3245" t="s">
        <v>317</v>
      </c>
      <c r="B3245" t="s">
        <v>398</v>
      </c>
      <c r="C3245">
        <v>48195</v>
      </c>
      <c r="D3245" t="s">
        <v>164</v>
      </c>
      <c r="E3245">
        <v>512</v>
      </c>
      <c r="F3245" t="s">
        <v>84</v>
      </c>
      <c r="G3245" t="s">
        <v>86</v>
      </c>
      <c r="H3245">
        <v>138</v>
      </c>
      <c r="I3245">
        <v>0.73233722473759788</v>
      </c>
      <c r="J3245">
        <v>2.568568234640287E-2</v>
      </c>
      <c r="K3245">
        <v>-0.122166484675459</v>
      </c>
      <c r="L3245">
        <v>1.4479993614015521</v>
      </c>
    </row>
    <row r="3246" spans="1:12">
      <c r="A3246" t="s">
        <v>317</v>
      </c>
      <c r="B3246" t="s">
        <v>308</v>
      </c>
      <c r="C3246">
        <v>48197</v>
      </c>
      <c r="D3246" t="s">
        <v>164</v>
      </c>
      <c r="E3246">
        <v>512</v>
      </c>
      <c r="F3246" t="s">
        <v>84</v>
      </c>
      <c r="G3246" t="s">
        <v>85</v>
      </c>
      <c r="H3246">
        <v>110</v>
      </c>
      <c r="I3246">
        <v>1.103120775561562</v>
      </c>
      <c r="J3246">
        <v>1.282079273961163E-2</v>
      </c>
      <c r="K3246">
        <v>0.59417433462642522</v>
      </c>
      <c r="L3246">
        <v>1.3793477721904599</v>
      </c>
    </row>
    <row r="3247" spans="1:12">
      <c r="A3247" t="s">
        <v>317</v>
      </c>
      <c r="B3247" t="s">
        <v>308</v>
      </c>
      <c r="C3247">
        <v>48197</v>
      </c>
      <c r="D3247" t="s">
        <v>164</v>
      </c>
      <c r="E3247">
        <v>512</v>
      </c>
      <c r="F3247" t="s">
        <v>84</v>
      </c>
      <c r="G3247" t="s">
        <v>86</v>
      </c>
      <c r="H3247">
        <v>185</v>
      </c>
      <c r="I3247">
        <v>0.45023760476804142</v>
      </c>
      <c r="J3247">
        <v>9.8145157261221427E-3</v>
      </c>
      <c r="K3247">
        <v>0.20331808174902691</v>
      </c>
      <c r="L3247">
        <v>0.85944454331966891</v>
      </c>
    </row>
    <row r="3248" spans="1:12">
      <c r="A3248" t="s">
        <v>317</v>
      </c>
      <c r="B3248" t="s">
        <v>309</v>
      </c>
      <c r="C3248">
        <v>48199</v>
      </c>
      <c r="D3248" t="s">
        <v>164</v>
      </c>
      <c r="E3248">
        <v>512</v>
      </c>
      <c r="F3248" t="s">
        <v>84</v>
      </c>
      <c r="G3248" t="s">
        <v>85</v>
      </c>
      <c r="H3248">
        <v>556</v>
      </c>
      <c r="I3248">
        <v>1.2376853269033961</v>
      </c>
      <c r="J3248">
        <v>1.0643347737626679E-2</v>
      </c>
      <c r="K3248">
        <v>0.84116382220018071</v>
      </c>
      <c r="L3248">
        <v>2.4070987777849209</v>
      </c>
    </row>
    <row r="3249" spans="1:12">
      <c r="A3249" t="s">
        <v>317</v>
      </c>
      <c r="B3249" t="s">
        <v>309</v>
      </c>
      <c r="C3249">
        <v>48199</v>
      </c>
      <c r="D3249" t="s">
        <v>164</v>
      </c>
      <c r="E3249">
        <v>512</v>
      </c>
      <c r="F3249" t="s">
        <v>84</v>
      </c>
      <c r="G3249" t="s">
        <v>86</v>
      </c>
      <c r="H3249">
        <v>457</v>
      </c>
      <c r="I3249">
        <v>0.92988492210364471</v>
      </c>
      <c r="J3249">
        <v>1.209336441660719E-2</v>
      </c>
      <c r="K3249">
        <v>0.42691774421013901</v>
      </c>
      <c r="L3249">
        <v>2.0718903064249981</v>
      </c>
    </row>
    <row r="3250" spans="1:12">
      <c r="A3250" t="s">
        <v>317</v>
      </c>
      <c r="B3250" t="s">
        <v>399</v>
      </c>
      <c r="C3250">
        <v>48201</v>
      </c>
      <c r="D3250" t="s">
        <v>164</v>
      </c>
      <c r="E3250">
        <v>512</v>
      </c>
      <c r="F3250" t="s">
        <v>84</v>
      </c>
      <c r="G3250" t="s">
        <v>85</v>
      </c>
      <c r="H3250">
        <v>119</v>
      </c>
      <c r="I3250">
        <v>1.6038381837846389</v>
      </c>
      <c r="J3250">
        <v>2.0168158388237961E-2</v>
      </c>
      <c r="K3250">
        <v>1.269775480078849</v>
      </c>
      <c r="L3250">
        <v>2.4070987777849209</v>
      </c>
    </row>
    <row r="3251" spans="1:12">
      <c r="A3251" t="s">
        <v>317</v>
      </c>
      <c r="B3251" t="s">
        <v>399</v>
      </c>
      <c r="C3251">
        <v>48201</v>
      </c>
      <c r="D3251" t="s">
        <v>164</v>
      </c>
      <c r="E3251">
        <v>512</v>
      </c>
      <c r="F3251" t="s">
        <v>84</v>
      </c>
      <c r="G3251" t="s">
        <v>86</v>
      </c>
      <c r="H3251">
        <v>154</v>
      </c>
      <c r="I3251">
        <v>0.90615040133989799</v>
      </c>
      <c r="J3251">
        <v>2.8021944098769389E-2</v>
      </c>
      <c r="K3251">
        <v>0.42691774421013901</v>
      </c>
      <c r="L3251">
        <v>2.0718903064249981</v>
      </c>
    </row>
    <row r="3252" spans="1:12">
      <c r="A3252" t="s">
        <v>317</v>
      </c>
      <c r="B3252" t="s">
        <v>268</v>
      </c>
      <c r="C3252">
        <v>48203</v>
      </c>
      <c r="D3252" t="s">
        <v>164</v>
      </c>
      <c r="E3252">
        <v>512</v>
      </c>
      <c r="F3252" t="s">
        <v>84</v>
      </c>
      <c r="G3252" t="s">
        <v>85</v>
      </c>
      <c r="H3252">
        <v>387</v>
      </c>
      <c r="I3252">
        <v>1.3457174070758999</v>
      </c>
      <c r="J3252">
        <v>1.1494718533182459E-2</v>
      </c>
      <c r="K3252">
        <v>0.8299638824679606</v>
      </c>
      <c r="L3252">
        <v>2.2014806625158951</v>
      </c>
    </row>
    <row r="3253" spans="1:12">
      <c r="A3253" t="s">
        <v>317</v>
      </c>
      <c r="B3253" t="s">
        <v>268</v>
      </c>
      <c r="C3253">
        <v>48203</v>
      </c>
      <c r="D3253" t="s">
        <v>164</v>
      </c>
      <c r="E3253">
        <v>512</v>
      </c>
      <c r="F3253" t="s">
        <v>84</v>
      </c>
      <c r="G3253" t="s">
        <v>86</v>
      </c>
      <c r="H3253">
        <v>615</v>
      </c>
      <c r="I3253">
        <v>1.0003744451582151</v>
      </c>
      <c r="J3253">
        <v>1.138407761419607E-2</v>
      </c>
      <c r="K3253">
        <v>0.49228033142942262</v>
      </c>
      <c r="L3253">
        <v>2.5712403337347198</v>
      </c>
    </row>
    <row r="3254" spans="1:12">
      <c r="A3254" t="s">
        <v>317</v>
      </c>
      <c r="B3254" t="s">
        <v>400</v>
      </c>
      <c r="C3254">
        <v>48205</v>
      </c>
      <c r="D3254" t="s">
        <v>164</v>
      </c>
      <c r="E3254">
        <v>512</v>
      </c>
      <c r="F3254" t="s">
        <v>84</v>
      </c>
      <c r="G3254" t="s">
        <v>85</v>
      </c>
      <c r="H3254">
        <v>78</v>
      </c>
      <c r="I3254">
        <v>1.059744464858329</v>
      </c>
      <c r="J3254">
        <v>2.1993541362178119E-2</v>
      </c>
      <c r="K3254">
        <v>0.38320130323020701</v>
      </c>
      <c r="L3254">
        <v>1.4623521283465239</v>
      </c>
    </row>
    <row r="3255" spans="1:12">
      <c r="A3255" t="s">
        <v>317</v>
      </c>
      <c r="B3255" t="s">
        <v>400</v>
      </c>
      <c r="C3255">
        <v>48205</v>
      </c>
      <c r="D3255" t="s">
        <v>164</v>
      </c>
      <c r="E3255">
        <v>512</v>
      </c>
      <c r="F3255" t="s">
        <v>84</v>
      </c>
      <c r="G3255" t="s">
        <v>86</v>
      </c>
      <c r="H3255">
        <v>113</v>
      </c>
      <c r="I3255">
        <v>0.40846321244885131</v>
      </c>
      <c r="J3255">
        <v>2.0320693463893959E-2</v>
      </c>
      <c r="K3255">
        <v>-5.8102797896486383E-2</v>
      </c>
      <c r="L3255">
        <v>1.219570789396262</v>
      </c>
    </row>
    <row r="3256" spans="1:12">
      <c r="A3256" t="s">
        <v>317</v>
      </c>
      <c r="B3256" t="s">
        <v>297</v>
      </c>
      <c r="C3256">
        <v>48207</v>
      </c>
      <c r="D3256" t="s">
        <v>164</v>
      </c>
      <c r="E3256">
        <v>512</v>
      </c>
      <c r="F3256" t="s">
        <v>84</v>
      </c>
      <c r="G3256" t="s">
        <v>85</v>
      </c>
      <c r="H3256">
        <v>125</v>
      </c>
      <c r="I3256">
        <v>1.06365893733755</v>
      </c>
      <c r="J3256">
        <v>1.585652550255787E-2</v>
      </c>
      <c r="K3256">
        <v>0.54088156116356934</v>
      </c>
      <c r="L3256">
        <v>1.459857694108184</v>
      </c>
    </row>
    <row r="3257" spans="1:12">
      <c r="A3257" t="s">
        <v>317</v>
      </c>
      <c r="B3257" t="s">
        <v>297</v>
      </c>
      <c r="C3257">
        <v>48207</v>
      </c>
      <c r="D3257" t="s">
        <v>164</v>
      </c>
      <c r="E3257">
        <v>512</v>
      </c>
      <c r="F3257" t="s">
        <v>84</v>
      </c>
      <c r="G3257" t="s">
        <v>86</v>
      </c>
      <c r="H3257">
        <v>249</v>
      </c>
      <c r="I3257">
        <v>0.652858621049064</v>
      </c>
      <c r="J3257">
        <v>1.2808577505333169E-2</v>
      </c>
      <c r="K3257">
        <v>0.17199393141828201</v>
      </c>
      <c r="L3257">
        <v>1.50487211200414</v>
      </c>
    </row>
    <row r="3258" spans="1:12">
      <c r="A3258" t="s">
        <v>317</v>
      </c>
      <c r="B3258" t="s">
        <v>401</v>
      </c>
      <c r="C3258">
        <v>48209</v>
      </c>
      <c r="D3258" t="s">
        <v>164</v>
      </c>
      <c r="E3258">
        <v>512</v>
      </c>
      <c r="F3258" t="s">
        <v>84</v>
      </c>
      <c r="G3258" t="s">
        <v>85</v>
      </c>
      <c r="H3258">
        <v>252</v>
      </c>
      <c r="I3258">
        <v>1.383434186347533</v>
      </c>
      <c r="J3258">
        <v>1.21504273203785E-2</v>
      </c>
      <c r="K3258">
        <v>0.80714099778760673</v>
      </c>
      <c r="L3258">
        <v>2.0001115332327202</v>
      </c>
    </row>
    <row r="3259" spans="1:12">
      <c r="A3259" t="s">
        <v>317</v>
      </c>
      <c r="B3259" t="s">
        <v>401</v>
      </c>
      <c r="C3259">
        <v>48209</v>
      </c>
      <c r="D3259" t="s">
        <v>164</v>
      </c>
      <c r="E3259">
        <v>512</v>
      </c>
      <c r="F3259" t="s">
        <v>84</v>
      </c>
      <c r="G3259" t="s">
        <v>86</v>
      </c>
      <c r="H3259">
        <v>334</v>
      </c>
      <c r="I3259">
        <v>0.57515385068351943</v>
      </c>
      <c r="J3259">
        <v>1.110958144474297E-2</v>
      </c>
      <c r="K3259">
        <v>0.1043491237210174</v>
      </c>
      <c r="L3259">
        <v>1.171803958573733</v>
      </c>
    </row>
    <row r="3260" spans="1:12">
      <c r="A3260" t="s">
        <v>317</v>
      </c>
      <c r="B3260" t="s">
        <v>402</v>
      </c>
      <c r="C3260">
        <v>48211</v>
      </c>
      <c r="D3260" t="s">
        <v>164</v>
      </c>
      <c r="E3260">
        <v>512</v>
      </c>
      <c r="F3260" t="s">
        <v>84</v>
      </c>
      <c r="G3260" t="s">
        <v>85</v>
      </c>
      <c r="H3260">
        <v>1466</v>
      </c>
      <c r="I3260">
        <v>1.212747502799447</v>
      </c>
      <c r="J3260">
        <v>6.7894182932447091E-3</v>
      </c>
      <c r="K3260">
        <v>0.34114573777091939</v>
      </c>
      <c r="L3260">
        <v>2.0951960957221689</v>
      </c>
    </row>
    <row r="3261" spans="1:12">
      <c r="A3261" t="s">
        <v>317</v>
      </c>
      <c r="B3261" t="s">
        <v>402</v>
      </c>
      <c r="C3261">
        <v>48211</v>
      </c>
      <c r="D3261" t="s">
        <v>164</v>
      </c>
      <c r="E3261">
        <v>512</v>
      </c>
      <c r="F3261" t="s">
        <v>84</v>
      </c>
      <c r="G3261" t="s">
        <v>86</v>
      </c>
      <c r="H3261">
        <v>65</v>
      </c>
      <c r="I3261">
        <v>0.75784077034047981</v>
      </c>
      <c r="J3261">
        <v>2.958166074545697E-2</v>
      </c>
      <c r="K3261">
        <v>0.1486705258121894</v>
      </c>
      <c r="L3261">
        <v>1.3892185796175669</v>
      </c>
    </row>
    <row r="3262" spans="1:12">
      <c r="A3262" t="s">
        <v>317</v>
      </c>
      <c r="B3262" t="s">
        <v>284</v>
      </c>
      <c r="C3262">
        <v>48213</v>
      </c>
      <c r="D3262" t="s">
        <v>164</v>
      </c>
      <c r="E3262">
        <v>512</v>
      </c>
      <c r="F3262" t="s">
        <v>84</v>
      </c>
      <c r="G3262" t="s">
        <v>85</v>
      </c>
      <c r="H3262">
        <v>387</v>
      </c>
      <c r="I3262">
        <v>1.3457174070758999</v>
      </c>
      <c r="J3262">
        <v>1.1494718533182459E-2</v>
      </c>
      <c r="K3262">
        <v>0.8299638824679606</v>
      </c>
      <c r="L3262">
        <v>2.2014806625158951</v>
      </c>
    </row>
    <row r="3263" spans="1:12">
      <c r="A3263" t="s">
        <v>317</v>
      </c>
      <c r="B3263" t="s">
        <v>284</v>
      </c>
      <c r="C3263">
        <v>48213</v>
      </c>
      <c r="D3263" t="s">
        <v>164</v>
      </c>
      <c r="E3263">
        <v>512</v>
      </c>
      <c r="F3263" t="s">
        <v>84</v>
      </c>
      <c r="G3263" t="s">
        <v>86</v>
      </c>
      <c r="H3263">
        <v>615</v>
      </c>
      <c r="I3263">
        <v>1.0003744451582151</v>
      </c>
      <c r="J3263">
        <v>1.138407761419607E-2</v>
      </c>
      <c r="K3263">
        <v>0.49228033142942262</v>
      </c>
      <c r="L3263">
        <v>2.5712403337347198</v>
      </c>
    </row>
    <row r="3264" spans="1:12">
      <c r="A3264" t="s">
        <v>317</v>
      </c>
      <c r="B3264" t="s">
        <v>293</v>
      </c>
      <c r="C3264">
        <v>48215</v>
      </c>
      <c r="D3264" t="s">
        <v>164</v>
      </c>
      <c r="E3264">
        <v>512</v>
      </c>
      <c r="F3264" t="s">
        <v>84</v>
      </c>
      <c r="G3264" t="s">
        <v>85</v>
      </c>
      <c r="H3264">
        <v>119</v>
      </c>
      <c r="I3264">
        <v>1.4667376859673611</v>
      </c>
      <c r="J3264">
        <v>1.476966956238421E-2</v>
      </c>
      <c r="K3264">
        <v>0.98964622262480939</v>
      </c>
      <c r="L3264">
        <v>2.0001115332327202</v>
      </c>
    </row>
    <row r="3265" spans="1:12">
      <c r="A3265" t="s">
        <v>317</v>
      </c>
      <c r="B3265" t="s">
        <v>293</v>
      </c>
      <c r="C3265">
        <v>48215</v>
      </c>
      <c r="D3265" t="s">
        <v>164</v>
      </c>
      <c r="E3265">
        <v>512</v>
      </c>
      <c r="F3265" t="s">
        <v>84</v>
      </c>
      <c r="G3265" t="s">
        <v>86</v>
      </c>
      <c r="H3265">
        <v>119</v>
      </c>
      <c r="I3265">
        <v>0.5483085107627842</v>
      </c>
      <c r="J3265">
        <v>1.7940993365395549E-2</v>
      </c>
      <c r="K3265">
        <v>0.1043491237210174</v>
      </c>
      <c r="L3265">
        <v>1.0891144886595621</v>
      </c>
    </row>
    <row r="3266" spans="1:12">
      <c r="A3266" t="s">
        <v>317</v>
      </c>
      <c r="B3266" t="s">
        <v>280</v>
      </c>
      <c r="C3266">
        <v>48217</v>
      </c>
      <c r="D3266" t="s">
        <v>164</v>
      </c>
      <c r="E3266">
        <v>512</v>
      </c>
      <c r="F3266" t="s">
        <v>84</v>
      </c>
      <c r="G3266" t="s">
        <v>85</v>
      </c>
      <c r="H3266">
        <v>21</v>
      </c>
      <c r="I3266">
        <v>1.6292423808733481</v>
      </c>
      <c r="J3266">
        <v>7.155934590824177E-2</v>
      </c>
      <c r="K3266">
        <v>0.86187432059410884</v>
      </c>
      <c r="L3266">
        <v>2.3189077354311221</v>
      </c>
    </row>
    <row r="3267" spans="1:12">
      <c r="A3267" t="s">
        <v>317</v>
      </c>
      <c r="B3267" t="s">
        <v>280</v>
      </c>
      <c r="C3267">
        <v>48217</v>
      </c>
      <c r="D3267" t="s">
        <v>164</v>
      </c>
      <c r="E3267">
        <v>512</v>
      </c>
      <c r="F3267" t="s">
        <v>84</v>
      </c>
      <c r="G3267" t="s">
        <v>86</v>
      </c>
      <c r="H3267">
        <v>321</v>
      </c>
      <c r="I3267">
        <v>0.8789410325304412</v>
      </c>
      <c r="J3267">
        <v>1.3287457034444341E-2</v>
      </c>
      <c r="K3267">
        <v>0.36165949363756422</v>
      </c>
      <c r="L3267">
        <v>1.6412801779857329</v>
      </c>
    </row>
    <row r="3268" spans="1:12">
      <c r="A3268" t="s">
        <v>317</v>
      </c>
      <c r="B3268" t="s">
        <v>403</v>
      </c>
      <c r="C3268">
        <v>48219</v>
      </c>
      <c r="D3268" t="s">
        <v>164</v>
      </c>
      <c r="E3268">
        <v>512</v>
      </c>
      <c r="F3268" t="s">
        <v>84</v>
      </c>
      <c r="G3268" t="s">
        <v>85</v>
      </c>
      <c r="H3268">
        <v>199</v>
      </c>
      <c r="I3268">
        <v>1.0277045308180299</v>
      </c>
      <c r="J3268">
        <v>9.2933564277646371E-3</v>
      </c>
      <c r="K3268">
        <v>0.670290048517865</v>
      </c>
      <c r="L3268">
        <v>1.4008360470518391</v>
      </c>
    </row>
    <row r="3269" spans="1:12">
      <c r="A3269" t="s">
        <v>317</v>
      </c>
      <c r="B3269" t="s">
        <v>403</v>
      </c>
      <c r="C3269">
        <v>48219</v>
      </c>
      <c r="D3269" t="s">
        <v>164</v>
      </c>
      <c r="E3269">
        <v>512</v>
      </c>
      <c r="F3269" t="s">
        <v>84</v>
      </c>
      <c r="G3269" t="s">
        <v>86</v>
      </c>
      <c r="H3269">
        <v>190</v>
      </c>
      <c r="I3269">
        <v>0.35637058924602871</v>
      </c>
      <c r="J3269">
        <v>1.199977735973182E-2</v>
      </c>
      <c r="K3269">
        <v>0.15100981091696489</v>
      </c>
      <c r="L3269">
        <v>0.86768380690594182</v>
      </c>
    </row>
    <row r="3270" spans="1:12">
      <c r="A3270" t="s">
        <v>317</v>
      </c>
      <c r="B3270" t="s">
        <v>404</v>
      </c>
      <c r="C3270">
        <v>48221</v>
      </c>
      <c r="D3270" t="s">
        <v>164</v>
      </c>
      <c r="E3270">
        <v>512</v>
      </c>
      <c r="F3270" t="s">
        <v>84</v>
      </c>
      <c r="G3270" t="s">
        <v>85</v>
      </c>
      <c r="H3270">
        <v>21</v>
      </c>
      <c r="I3270">
        <v>1.6292423808733481</v>
      </c>
      <c r="J3270">
        <v>7.155934590824177E-2</v>
      </c>
      <c r="K3270">
        <v>0.86187432059410884</v>
      </c>
      <c r="L3270">
        <v>2.3189077354311221</v>
      </c>
    </row>
    <row r="3271" spans="1:12">
      <c r="A3271" t="s">
        <v>317</v>
      </c>
      <c r="B3271" t="s">
        <v>404</v>
      </c>
      <c r="C3271">
        <v>48221</v>
      </c>
      <c r="D3271" t="s">
        <v>164</v>
      </c>
      <c r="E3271">
        <v>512</v>
      </c>
      <c r="F3271" t="s">
        <v>84</v>
      </c>
      <c r="G3271" t="s">
        <v>86</v>
      </c>
      <c r="H3271">
        <v>46</v>
      </c>
      <c r="I3271">
        <v>0.67855078208342756</v>
      </c>
      <c r="J3271">
        <v>3.1589564138327017E-2</v>
      </c>
      <c r="K3271">
        <v>0.38025246438743332</v>
      </c>
      <c r="L3271">
        <v>1.1572375876855769</v>
      </c>
    </row>
    <row r="3272" spans="1:12">
      <c r="A3272" t="s">
        <v>317</v>
      </c>
      <c r="B3272" t="s">
        <v>405</v>
      </c>
      <c r="C3272">
        <v>48223</v>
      </c>
      <c r="D3272" t="s">
        <v>164</v>
      </c>
      <c r="E3272">
        <v>512</v>
      </c>
      <c r="F3272" t="s">
        <v>84</v>
      </c>
      <c r="G3272" t="s">
        <v>85</v>
      </c>
      <c r="H3272">
        <v>21</v>
      </c>
      <c r="I3272">
        <v>1.6292423808733481</v>
      </c>
      <c r="J3272">
        <v>7.155934590824177E-2</v>
      </c>
      <c r="K3272">
        <v>0.86187432059410884</v>
      </c>
      <c r="L3272">
        <v>2.3189077354311221</v>
      </c>
    </row>
    <row r="3273" spans="1:12">
      <c r="A3273" t="s">
        <v>317</v>
      </c>
      <c r="B3273" t="s">
        <v>405</v>
      </c>
      <c r="C3273">
        <v>48223</v>
      </c>
      <c r="D3273" t="s">
        <v>164</v>
      </c>
      <c r="E3273">
        <v>512</v>
      </c>
      <c r="F3273" t="s">
        <v>84</v>
      </c>
      <c r="G3273" t="s">
        <v>86</v>
      </c>
      <c r="H3273">
        <v>321</v>
      </c>
      <c r="I3273">
        <v>0.8789410325304412</v>
      </c>
      <c r="J3273">
        <v>1.3287457034444341E-2</v>
      </c>
      <c r="K3273">
        <v>0.36165949363756422</v>
      </c>
      <c r="L3273">
        <v>1.6412801779857329</v>
      </c>
    </row>
    <row r="3274" spans="1:12">
      <c r="A3274" t="s">
        <v>317</v>
      </c>
      <c r="B3274" t="s">
        <v>310</v>
      </c>
      <c r="C3274">
        <v>48225</v>
      </c>
      <c r="D3274" t="s">
        <v>164</v>
      </c>
      <c r="E3274">
        <v>512</v>
      </c>
      <c r="F3274" t="s">
        <v>84</v>
      </c>
      <c r="G3274" t="s">
        <v>85</v>
      </c>
      <c r="H3274">
        <v>387</v>
      </c>
      <c r="I3274">
        <v>1.3457174070758999</v>
      </c>
      <c r="J3274">
        <v>1.1494718533182459E-2</v>
      </c>
      <c r="K3274">
        <v>0.8299638824679606</v>
      </c>
      <c r="L3274">
        <v>2.2014806625158951</v>
      </c>
    </row>
    <row r="3275" spans="1:12">
      <c r="A3275" t="s">
        <v>317</v>
      </c>
      <c r="B3275" t="s">
        <v>310</v>
      </c>
      <c r="C3275">
        <v>48225</v>
      </c>
      <c r="D3275" t="s">
        <v>164</v>
      </c>
      <c r="E3275">
        <v>512</v>
      </c>
      <c r="F3275" t="s">
        <v>84</v>
      </c>
      <c r="G3275" t="s">
        <v>86</v>
      </c>
      <c r="H3275">
        <v>615</v>
      </c>
      <c r="I3275">
        <v>1.0003744451582151</v>
      </c>
      <c r="J3275">
        <v>1.138407761419607E-2</v>
      </c>
      <c r="K3275">
        <v>0.49228033142942262</v>
      </c>
      <c r="L3275">
        <v>2.5712403337347198</v>
      </c>
    </row>
    <row r="3276" spans="1:12">
      <c r="A3276" t="s">
        <v>317</v>
      </c>
      <c r="B3276" t="s">
        <v>258</v>
      </c>
      <c r="C3276">
        <v>48227</v>
      </c>
      <c r="D3276" t="s">
        <v>164</v>
      </c>
      <c r="E3276">
        <v>512</v>
      </c>
      <c r="F3276" t="s">
        <v>84</v>
      </c>
      <c r="G3276" t="s">
        <v>85</v>
      </c>
      <c r="H3276">
        <v>199</v>
      </c>
      <c r="I3276">
        <v>1.0277045308180299</v>
      </c>
      <c r="J3276">
        <v>9.2933564277646371E-3</v>
      </c>
      <c r="K3276">
        <v>0.670290048517865</v>
      </c>
      <c r="L3276">
        <v>1.4008360470518391</v>
      </c>
    </row>
    <row r="3277" spans="1:12">
      <c r="A3277" t="s">
        <v>317</v>
      </c>
      <c r="B3277" t="s">
        <v>258</v>
      </c>
      <c r="C3277">
        <v>48227</v>
      </c>
      <c r="D3277" t="s">
        <v>164</v>
      </c>
      <c r="E3277">
        <v>512</v>
      </c>
      <c r="F3277" t="s">
        <v>84</v>
      </c>
      <c r="G3277" t="s">
        <v>86</v>
      </c>
      <c r="H3277">
        <v>190</v>
      </c>
      <c r="I3277">
        <v>0.35637058924602871</v>
      </c>
      <c r="J3277">
        <v>1.199977735973182E-2</v>
      </c>
      <c r="K3277">
        <v>0.15100981091696489</v>
      </c>
      <c r="L3277">
        <v>0.86768380690594182</v>
      </c>
    </row>
    <row r="3278" spans="1:12">
      <c r="A3278" t="s">
        <v>317</v>
      </c>
      <c r="B3278" t="s">
        <v>406</v>
      </c>
      <c r="C3278">
        <v>48229</v>
      </c>
      <c r="D3278" t="s">
        <v>164</v>
      </c>
      <c r="E3278">
        <v>512</v>
      </c>
      <c r="F3278" t="s">
        <v>84</v>
      </c>
      <c r="G3278" t="s">
        <v>85</v>
      </c>
      <c r="H3278">
        <v>394</v>
      </c>
      <c r="I3278">
        <v>0.80266692609559354</v>
      </c>
      <c r="J3278">
        <v>1.9892172942084969E-2</v>
      </c>
      <c r="K3278">
        <v>-9.3043570381684787E-2</v>
      </c>
      <c r="L3278">
        <v>2.221391304749528</v>
      </c>
    </row>
    <row r="3279" spans="1:12">
      <c r="A3279" t="s">
        <v>317</v>
      </c>
      <c r="B3279" t="s">
        <v>406</v>
      </c>
      <c r="C3279">
        <v>48229</v>
      </c>
      <c r="D3279" t="s">
        <v>164</v>
      </c>
      <c r="E3279">
        <v>512</v>
      </c>
      <c r="F3279" t="s">
        <v>84</v>
      </c>
      <c r="G3279" t="s">
        <v>86</v>
      </c>
      <c r="H3279">
        <v>138</v>
      </c>
      <c r="I3279">
        <v>0.51714913616088365</v>
      </c>
      <c r="J3279">
        <v>3.2352505990129683E-2</v>
      </c>
      <c r="K3279">
        <v>6.6286956324122737E-2</v>
      </c>
      <c r="L3279">
        <v>2.0003772357510829</v>
      </c>
    </row>
    <row r="3280" spans="1:12">
      <c r="A3280" t="s">
        <v>317</v>
      </c>
      <c r="B3280" t="s">
        <v>407</v>
      </c>
      <c r="C3280">
        <v>48231</v>
      </c>
      <c r="D3280" t="s">
        <v>164</v>
      </c>
      <c r="E3280">
        <v>512</v>
      </c>
      <c r="F3280" t="s">
        <v>84</v>
      </c>
      <c r="G3280" t="s">
        <v>85</v>
      </c>
      <c r="H3280">
        <v>21</v>
      </c>
      <c r="I3280">
        <v>1.6292423808733481</v>
      </c>
      <c r="J3280">
        <v>7.155934590824177E-2</v>
      </c>
      <c r="K3280">
        <v>0.86187432059410884</v>
      </c>
      <c r="L3280">
        <v>2.3189077354311221</v>
      </c>
    </row>
    <row r="3281" spans="1:12">
      <c r="A3281" t="s">
        <v>317</v>
      </c>
      <c r="B3281" t="s">
        <v>407</v>
      </c>
      <c r="C3281">
        <v>48231</v>
      </c>
      <c r="D3281" t="s">
        <v>164</v>
      </c>
      <c r="E3281">
        <v>512</v>
      </c>
      <c r="F3281" t="s">
        <v>84</v>
      </c>
      <c r="G3281" t="s">
        <v>86</v>
      </c>
      <c r="H3281">
        <v>321</v>
      </c>
      <c r="I3281">
        <v>0.8789410325304412</v>
      </c>
      <c r="J3281">
        <v>1.3287457034444341E-2</v>
      </c>
      <c r="K3281">
        <v>0.36165949363756422</v>
      </c>
      <c r="L3281">
        <v>1.6412801779857329</v>
      </c>
    </row>
    <row r="3282" spans="1:12">
      <c r="A3282" t="s">
        <v>317</v>
      </c>
      <c r="B3282" t="s">
        <v>408</v>
      </c>
      <c r="C3282">
        <v>48233</v>
      </c>
      <c r="D3282" t="s">
        <v>164</v>
      </c>
      <c r="E3282">
        <v>512</v>
      </c>
      <c r="F3282" t="s">
        <v>84</v>
      </c>
      <c r="G3282" t="s">
        <v>85</v>
      </c>
      <c r="H3282">
        <v>1466</v>
      </c>
      <c r="I3282">
        <v>1.212747502799447</v>
      </c>
      <c r="J3282">
        <v>6.7894182932447091E-3</v>
      </c>
      <c r="K3282">
        <v>0.34114573777091939</v>
      </c>
      <c r="L3282">
        <v>2.0951960957221689</v>
      </c>
    </row>
    <row r="3283" spans="1:12">
      <c r="A3283" t="s">
        <v>317</v>
      </c>
      <c r="B3283" t="s">
        <v>408</v>
      </c>
      <c r="C3283">
        <v>48233</v>
      </c>
      <c r="D3283" t="s">
        <v>164</v>
      </c>
      <c r="E3283">
        <v>512</v>
      </c>
      <c r="F3283" t="s">
        <v>84</v>
      </c>
      <c r="G3283" t="s">
        <v>86</v>
      </c>
      <c r="H3283">
        <v>65</v>
      </c>
      <c r="I3283">
        <v>0.75784077034047981</v>
      </c>
      <c r="J3283">
        <v>2.958166074545697E-2</v>
      </c>
      <c r="K3283">
        <v>0.1486705258121894</v>
      </c>
      <c r="L3283">
        <v>1.3892185796175669</v>
      </c>
    </row>
    <row r="3284" spans="1:12">
      <c r="A3284" t="s">
        <v>317</v>
      </c>
      <c r="B3284" t="s">
        <v>409</v>
      </c>
      <c r="C3284">
        <v>48235</v>
      </c>
      <c r="D3284" t="s">
        <v>164</v>
      </c>
      <c r="E3284">
        <v>512</v>
      </c>
      <c r="F3284" t="s">
        <v>84</v>
      </c>
      <c r="G3284" t="s">
        <v>85</v>
      </c>
      <c r="H3284">
        <v>20</v>
      </c>
      <c r="I3284">
        <v>1.329160285682885</v>
      </c>
      <c r="J3284">
        <v>1.970710988761867E-2</v>
      </c>
      <c r="K3284">
        <v>1.252812964680647</v>
      </c>
      <c r="L3284">
        <v>1.49204434120084</v>
      </c>
    </row>
    <row r="3285" spans="1:12">
      <c r="A3285" t="s">
        <v>317</v>
      </c>
      <c r="B3285" t="s">
        <v>409</v>
      </c>
      <c r="C3285">
        <v>48235</v>
      </c>
      <c r="D3285" t="s">
        <v>164</v>
      </c>
      <c r="E3285">
        <v>512</v>
      </c>
      <c r="F3285" t="s">
        <v>84</v>
      </c>
      <c r="G3285" t="s">
        <v>86</v>
      </c>
      <c r="H3285">
        <v>39</v>
      </c>
      <c r="I3285">
        <v>0.67443504304044155</v>
      </c>
      <c r="J3285">
        <v>4.8390557182180438E-2</v>
      </c>
      <c r="K3285">
        <v>0.34480482634666471</v>
      </c>
      <c r="L3285">
        <v>1.171803958573733</v>
      </c>
    </row>
    <row r="3286" spans="1:12">
      <c r="A3286" t="s">
        <v>317</v>
      </c>
      <c r="B3286" t="s">
        <v>410</v>
      </c>
      <c r="C3286">
        <v>48237</v>
      </c>
      <c r="D3286" t="s">
        <v>164</v>
      </c>
      <c r="E3286">
        <v>512</v>
      </c>
      <c r="F3286" t="s">
        <v>84</v>
      </c>
      <c r="G3286" t="s">
        <v>85</v>
      </c>
      <c r="H3286">
        <v>1466</v>
      </c>
      <c r="I3286">
        <v>1.212747502799447</v>
      </c>
      <c r="J3286">
        <v>6.7894182932447091E-3</v>
      </c>
      <c r="K3286">
        <v>0.34114573777091939</v>
      </c>
      <c r="L3286">
        <v>2.0951960957221689</v>
      </c>
    </row>
    <row r="3287" spans="1:12">
      <c r="A3287" t="s">
        <v>317</v>
      </c>
      <c r="B3287" t="s">
        <v>410</v>
      </c>
      <c r="C3287">
        <v>48237</v>
      </c>
      <c r="D3287" t="s">
        <v>164</v>
      </c>
      <c r="E3287">
        <v>512</v>
      </c>
      <c r="F3287" t="s">
        <v>84</v>
      </c>
      <c r="G3287" t="s">
        <v>86</v>
      </c>
      <c r="H3287">
        <v>61</v>
      </c>
      <c r="I3287">
        <v>0.60377377287827694</v>
      </c>
      <c r="J3287">
        <v>2.047559989697072E-2</v>
      </c>
      <c r="K3287">
        <v>0.372091309648101</v>
      </c>
      <c r="L3287">
        <v>1.1144444380079901</v>
      </c>
    </row>
    <row r="3288" spans="1:12">
      <c r="A3288" t="s">
        <v>317</v>
      </c>
      <c r="B3288" t="s">
        <v>264</v>
      </c>
      <c r="C3288">
        <v>48239</v>
      </c>
      <c r="D3288" t="s">
        <v>164</v>
      </c>
      <c r="E3288">
        <v>512</v>
      </c>
      <c r="F3288" t="s">
        <v>84</v>
      </c>
      <c r="G3288" t="s">
        <v>85</v>
      </c>
      <c r="H3288">
        <v>119</v>
      </c>
      <c r="I3288">
        <v>1.6038381837846389</v>
      </c>
      <c r="J3288">
        <v>2.0168158388237961E-2</v>
      </c>
      <c r="K3288">
        <v>1.269775480078849</v>
      </c>
      <c r="L3288">
        <v>2.4070987777849209</v>
      </c>
    </row>
    <row r="3289" spans="1:12">
      <c r="A3289" t="s">
        <v>317</v>
      </c>
      <c r="B3289" t="s">
        <v>264</v>
      </c>
      <c r="C3289">
        <v>48239</v>
      </c>
      <c r="D3289" t="s">
        <v>164</v>
      </c>
      <c r="E3289">
        <v>512</v>
      </c>
      <c r="F3289" t="s">
        <v>84</v>
      </c>
      <c r="G3289" t="s">
        <v>86</v>
      </c>
      <c r="H3289">
        <v>154</v>
      </c>
      <c r="I3289">
        <v>0.90615040133989799</v>
      </c>
      <c r="J3289">
        <v>2.8021944098769389E-2</v>
      </c>
      <c r="K3289">
        <v>0.42691774421013901</v>
      </c>
      <c r="L3289">
        <v>2.0718903064249981</v>
      </c>
    </row>
    <row r="3290" spans="1:12">
      <c r="A3290" t="s">
        <v>317</v>
      </c>
      <c r="B3290" t="s">
        <v>269</v>
      </c>
      <c r="C3290">
        <v>48241</v>
      </c>
      <c r="D3290" t="s">
        <v>164</v>
      </c>
      <c r="E3290">
        <v>512</v>
      </c>
      <c r="F3290" t="s">
        <v>84</v>
      </c>
      <c r="G3290" t="s">
        <v>85</v>
      </c>
      <c r="H3290">
        <v>387</v>
      </c>
      <c r="I3290">
        <v>1.3457174070758999</v>
      </c>
      <c r="J3290">
        <v>1.1494718533182459E-2</v>
      </c>
      <c r="K3290">
        <v>0.8299638824679606</v>
      </c>
      <c r="L3290">
        <v>2.2014806625158951</v>
      </c>
    </row>
    <row r="3291" spans="1:12">
      <c r="A3291" t="s">
        <v>317</v>
      </c>
      <c r="B3291" t="s">
        <v>269</v>
      </c>
      <c r="C3291">
        <v>48241</v>
      </c>
      <c r="D3291" t="s">
        <v>164</v>
      </c>
      <c r="E3291">
        <v>512</v>
      </c>
      <c r="F3291" t="s">
        <v>84</v>
      </c>
      <c r="G3291" t="s">
        <v>86</v>
      </c>
      <c r="H3291">
        <v>615</v>
      </c>
      <c r="I3291">
        <v>1.0003744451582151</v>
      </c>
      <c r="J3291">
        <v>1.138407761419607E-2</v>
      </c>
      <c r="K3291">
        <v>0.49228033142942262</v>
      </c>
      <c r="L3291">
        <v>2.5712403337347198</v>
      </c>
    </row>
    <row r="3292" spans="1:12">
      <c r="A3292" t="s">
        <v>317</v>
      </c>
      <c r="B3292" t="s">
        <v>411</v>
      </c>
      <c r="C3292">
        <v>48243</v>
      </c>
      <c r="D3292" t="s">
        <v>164</v>
      </c>
      <c r="E3292">
        <v>512</v>
      </c>
      <c r="F3292" t="s">
        <v>84</v>
      </c>
      <c r="G3292" t="s">
        <v>85</v>
      </c>
      <c r="H3292">
        <v>394</v>
      </c>
      <c r="I3292">
        <v>0.80266692609559354</v>
      </c>
      <c r="J3292">
        <v>1.9892172942084969E-2</v>
      </c>
      <c r="K3292">
        <v>-9.3043570381684787E-2</v>
      </c>
      <c r="L3292">
        <v>2.221391304749528</v>
      </c>
    </row>
    <row r="3293" spans="1:12">
      <c r="A3293" t="s">
        <v>317</v>
      </c>
      <c r="B3293" t="s">
        <v>411</v>
      </c>
      <c r="C3293">
        <v>48243</v>
      </c>
      <c r="D3293" t="s">
        <v>164</v>
      </c>
      <c r="E3293">
        <v>512</v>
      </c>
      <c r="F3293" t="s">
        <v>84</v>
      </c>
      <c r="G3293" t="s">
        <v>86</v>
      </c>
      <c r="H3293">
        <v>138</v>
      </c>
      <c r="I3293">
        <v>0.51714913616088365</v>
      </c>
      <c r="J3293">
        <v>3.2352505990129683E-2</v>
      </c>
      <c r="K3293">
        <v>6.6286956324122737E-2</v>
      </c>
      <c r="L3293">
        <v>2.0003772357510829</v>
      </c>
    </row>
    <row r="3294" spans="1:12">
      <c r="A3294" t="s">
        <v>317</v>
      </c>
      <c r="B3294" t="s">
        <v>270</v>
      </c>
      <c r="C3294">
        <v>48245</v>
      </c>
      <c r="D3294" t="s">
        <v>164</v>
      </c>
      <c r="E3294">
        <v>512</v>
      </c>
      <c r="F3294" t="s">
        <v>84</v>
      </c>
      <c r="G3294" t="s">
        <v>85</v>
      </c>
      <c r="H3294">
        <v>119</v>
      </c>
      <c r="I3294">
        <v>1.6038381837846389</v>
      </c>
      <c r="J3294">
        <v>2.0168158388237961E-2</v>
      </c>
      <c r="K3294">
        <v>1.269775480078849</v>
      </c>
      <c r="L3294">
        <v>2.4070987777849209</v>
      </c>
    </row>
    <row r="3295" spans="1:12">
      <c r="A3295" t="s">
        <v>317</v>
      </c>
      <c r="B3295" t="s">
        <v>270</v>
      </c>
      <c r="C3295">
        <v>48245</v>
      </c>
      <c r="D3295" t="s">
        <v>164</v>
      </c>
      <c r="E3295">
        <v>512</v>
      </c>
      <c r="F3295" t="s">
        <v>84</v>
      </c>
      <c r="G3295" t="s">
        <v>86</v>
      </c>
      <c r="H3295">
        <v>154</v>
      </c>
      <c r="I3295">
        <v>0.90615040133989799</v>
      </c>
      <c r="J3295">
        <v>2.8021944098769389E-2</v>
      </c>
      <c r="K3295">
        <v>0.42691774421013901</v>
      </c>
      <c r="L3295">
        <v>2.0718903064249981</v>
      </c>
    </row>
    <row r="3296" spans="1:12">
      <c r="A3296" t="s">
        <v>317</v>
      </c>
      <c r="B3296" t="s">
        <v>412</v>
      </c>
      <c r="C3296">
        <v>48247</v>
      </c>
      <c r="D3296" t="s">
        <v>164</v>
      </c>
      <c r="E3296">
        <v>512</v>
      </c>
      <c r="F3296" t="s">
        <v>84</v>
      </c>
      <c r="G3296" t="s">
        <v>85</v>
      </c>
      <c r="H3296">
        <v>252</v>
      </c>
      <c r="I3296">
        <v>1.383434186347533</v>
      </c>
      <c r="J3296">
        <v>1.21504273203785E-2</v>
      </c>
      <c r="K3296">
        <v>0.80714099778760673</v>
      </c>
      <c r="L3296">
        <v>2.0001115332327202</v>
      </c>
    </row>
    <row r="3297" spans="1:12">
      <c r="A3297" t="s">
        <v>317</v>
      </c>
      <c r="B3297" t="s">
        <v>412</v>
      </c>
      <c r="C3297">
        <v>48247</v>
      </c>
      <c r="D3297" t="s">
        <v>164</v>
      </c>
      <c r="E3297">
        <v>512</v>
      </c>
      <c r="F3297" t="s">
        <v>84</v>
      </c>
      <c r="G3297" t="s">
        <v>86</v>
      </c>
      <c r="H3297">
        <v>334</v>
      </c>
      <c r="I3297">
        <v>0.57515385068351943</v>
      </c>
      <c r="J3297">
        <v>1.110958144474297E-2</v>
      </c>
      <c r="K3297">
        <v>0.1043491237210174</v>
      </c>
      <c r="L3297">
        <v>1.171803958573733</v>
      </c>
    </row>
    <row r="3298" spans="1:12">
      <c r="A3298" t="s">
        <v>317</v>
      </c>
      <c r="B3298" t="s">
        <v>413</v>
      </c>
      <c r="C3298">
        <v>48249</v>
      </c>
      <c r="D3298" t="s">
        <v>164</v>
      </c>
      <c r="E3298">
        <v>512</v>
      </c>
      <c r="F3298" t="s">
        <v>84</v>
      </c>
      <c r="G3298" t="s">
        <v>85</v>
      </c>
      <c r="H3298">
        <v>252</v>
      </c>
      <c r="I3298">
        <v>1.383434186347533</v>
      </c>
      <c r="J3298">
        <v>1.21504273203785E-2</v>
      </c>
      <c r="K3298">
        <v>0.80714099778760673</v>
      </c>
      <c r="L3298">
        <v>2.0001115332327202</v>
      </c>
    </row>
    <row r="3299" spans="1:12">
      <c r="A3299" t="s">
        <v>317</v>
      </c>
      <c r="B3299" t="s">
        <v>413</v>
      </c>
      <c r="C3299">
        <v>48249</v>
      </c>
      <c r="D3299" t="s">
        <v>164</v>
      </c>
      <c r="E3299">
        <v>512</v>
      </c>
      <c r="F3299" t="s">
        <v>84</v>
      </c>
      <c r="G3299" t="s">
        <v>86</v>
      </c>
      <c r="H3299">
        <v>74</v>
      </c>
      <c r="I3299">
        <v>0.47527894012113669</v>
      </c>
      <c r="J3299">
        <v>9.9100519863215587E-3</v>
      </c>
      <c r="K3299">
        <v>0.22582699301649259</v>
      </c>
      <c r="L3299">
        <v>0.7891064897679414</v>
      </c>
    </row>
    <row r="3300" spans="1:12">
      <c r="A3300" t="s">
        <v>317</v>
      </c>
      <c r="B3300" t="s">
        <v>311</v>
      </c>
      <c r="C3300">
        <v>48251</v>
      </c>
      <c r="D3300" t="s">
        <v>164</v>
      </c>
      <c r="E3300">
        <v>512</v>
      </c>
      <c r="F3300" t="s">
        <v>84</v>
      </c>
      <c r="G3300" t="s">
        <v>85</v>
      </c>
      <c r="H3300">
        <v>21</v>
      </c>
      <c r="I3300">
        <v>1.6292423808733481</v>
      </c>
      <c r="J3300">
        <v>7.155934590824177E-2</v>
      </c>
      <c r="K3300">
        <v>0.86187432059410884</v>
      </c>
      <c r="L3300">
        <v>2.3189077354311221</v>
      </c>
    </row>
    <row r="3301" spans="1:12">
      <c r="A3301" t="s">
        <v>317</v>
      </c>
      <c r="B3301" t="s">
        <v>311</v>
      </c>
      <c r="C3301">
        <v>48251</v>
      </c>
      <c r="D3301" t="s">
        <v>164</v>
      </c>
      <c r="E3301">
        <v>512</v>
      </c>
      <c r="F3301" t="s">
        <v>84</v>
      </c>
      <c r="G3301" t="s">
        <v>86</v>
      </c>
      <c r="H3301">
        <v>73</v>
      </c>
      <c r="I3301">
        <v>0.80739963216298827</v>
      </c>
      <c r="J3301">
        <v>2.121596265430729E-2</v>
      </c>
      <c r="K3301">
        <v>0.43160564534217272</v>
      </c>
      <c r="L3301">
        <v>1.263065517775515</v>
      </c>
    </row>
    <row r="3302" spans="1:12">
      <c r="A3302" t="s">
        <v>317</v>
      </c>
      <c r="B3302" t="s">
        <v>271</v>
      </c>
      <c r="C3302">
        <v>48253</v>
      </c>
      <c r="D3302" t="s">
        <v>164</v>
      </c>
      <c r="E3302">
        <v>512</v>
      </c>
      <c r="F3302" t="s">
        <v>84</v>
      </c>
      <c r="G3302" t="s">
        <v>85</v>
      </c>
      <c r="H3302">
        <v>125</v>
      </c>
      <c r="I3302">
        <v>1.06365893733755</v>
      </c>
      <c r="J3302">
        <v>1.585652550255787E-2</v>
      </c>
      <c r="K3302">
        <v>0.54088156116356934</v>
      </c>
      <c r="L3302">
        <v>1.459857694108184</v>
      </c>
    </row>
    <row r="3303" spans="1:12">
      <c r="A3303" t="s">
        <v>317</v>
      </c>
      <c r="B3303" t="s">
        <v>271</v>
      </c>
      <c r="C3303">
        <v>48253</v>
      </c>
      <c r="D3303" t="s">
        <v>164</v>
      </c>
      <c r="E3303">
        <v>512</v>
      </c>
      <c r="F3303" t="s">
        <v>84</v>
      </c>
      <c r="G3303" t="s">
        <v>86</v>
      </c>
      <c r="H3303">
        <v>249</v>
      </c>
      <c r="I3303">
        <v>0.652858621049064</v>
      </c>
      <c r="J3303">
        <v>1.2808577505333169E-2</v>
      </c>
      <c r="K3303">
        <v>0.17199393141828201</v>
      </c>
      <c r="L3303">
        <v>1.50487211200414</v>
      </c>
    </row>
    <row r="3304" spans="1:12">
      <c r="A3304" t="s">
        <v>317</v>
      </c>
      <c r="B3304" t="s">
        <v>414</v>
      </c>
      <c r="C3304">
        <v>48255</v>
      </c>
      <c r="D3304" t="s">
        <v>164</v>
      </c>
      <c r="E3304">
        <v>512</v>
      </c>
      <c r="F3304" t="s">
        <v>84</v>
      </c>
      <c r="G3304" t="s">
        <v>85</v>
      </c>
      <c r="H3304">
        <v>112</v>
      </c>
      <c r="I3304">
        <v>1.300356530696035</v>
      </c>
      <c r="J3304">
        <v>1.8472083200364559E-2</v>
      </c>
      <c r="K3304">
        <v>0.80714099778760673</v>
      </c>
      <c r="L3304">
        <v>1.794461898043711</v>
      </c>
    </row>
    <row r="3305" spans="1:12">
      <c r="A3305" t="s">
        <v>317</v>
      </c>
      <c r="B3305" t="s">
        <v>414</v>
      </c>
      <c r="C3305">
        <v>48255</v>
      </c>
      <c r="D3305" t="s">
        <v>164</v>
      </c>
      <c r="E3305">
        <v>512</v>
      </c>
      <c r="F3305" t="s">
        <v>84</v>
      </c>
      <c r="G3305" t="s">
        <v>86</v>
      </c>
      <c r="H3305">
        <v>68</v>
      </c>
      <c r="I3305">
        <v>0.62000943904640304</v>
      </c>
      <c r="J3305">
        <v>2.1866936766871251E-2</v>
      </c>
      <c r="K3305">
        <v>0.20500719493555611</v>
      </c>
      <c r="L3305">
        <v>1.062066954037842</v>
      </c>
    </row>
    <row r="3306" spans="1:12">
      <c r="A3306" t="s">
        <v>317</v>
      </c>
      <c r="B3306" t="s">
        <v>415</v>
      </c>
      <c r="C3306">
        <v>48257</v>
      </c>
      <c r="D3306" t="s">
        <v>164</v>
      </c>
      <c r="E3306">
        <v>512</v>
      </c>
      <c r="F3306" t="s">
        <v>84</v>
      </c>
      <c r="G3306" t="s">
        <v>85</v>
      </c>
      <c r="H3306">
        <v>21</v>
      </c>
      <c r="I3306">
        <v>1.6292423808733481</v>
      </c>
      <c r="J3306">
        <v>7.155934590824177E-2</v>
      </c>
      <c r="K3306">
        <v>0.86187432059410884</v>
      </c>
      <c r="L3306">
        <v>2.3189077354311221</v>
      </c>
    </row>
    <row r="3307" spans="1:12">
      <c r="A3307" t="s">
        <v>317</v>
      </c>
      <c r="B3307" t="s">
        <v>415</v>
      </c>
      <c r="C3307">
        <v>48257</v>
      </c>
      <c r="D3307" t="s">
        <v>164</v>
      </c>
      <c r="E3307">
        <v>512</v>
      </c>
      <c r="F3307" t="s">
        <v>84</v>
      </c>
      <c r="G3307" t="s">
        <v>86</v>
      </c>
      <c r="H3307">
        <v>321</v>
      </c>
      <c r="I3307">
        <v>0.8789410325304412</v>
      </c>
      <c r="J3307">
        <v>1.3287457034444341E-2</v>
      </c>
      <c r="K3307">
        <v>0.36165949363756422</v>
      </c>
      <c r="L3307">
        <v>1.6412801779857329</v>
      </c>
    </row>
    <row r="3308" spans="1:12">
      <c r="A3308" t="s">
        <v>317</v>
      </c>
      <c r="B3308" t="s">
        <v>416</v>
      </c>
      <c r="C3308">
        <v>48259</v>
      </c>
      <c r="D3308" t="s">
        <v>164</v>
      </c>
      <c r="E3308">
        <v>512</v>
      </c>
      <c r="F3308" t="s">
        <v>84</v>
      </c>
      <c r="G3308" t="s">
        <v>85</v>
      </c>
      <c r="H3308">
        <v>252</v>
      </c>
      <c r="I3308">
        <v>1.383434186347533</v>
      </c>
      <c r="J3308">
        <v>1.21504273203785E-2</v>
      </c>
      <c r="K3308">
        <v>0.80714099778760673</v>
      </c>
      <c r="L3308">
        <v>2.0001115332327202</v>
      </c>
    </row>
    <row r="3309" spans="1:12">
      <c r="A3309" t="s">
        <v>317</v>
      </c>
      <c r="B3309" t="s">
        <v>416</v>
      </c>
      <c r="C3309">
        <v>48259</v>
      </c>
      <c r="D3309" t="s">
        <v>164</v>
      </c>
      <c r="E3309">
        <v>512</v>
      </c>
      <c r="F3309" t="s">
        <v>84</v>
      </c>
      <c r="G3309" t="s">
        <v>86</v>
      </c>
      <c r="H3309">
        <v>334</v>
      </c>
      <c r="I3309">
        <v>0.57515385068351943</v>
      </c>
      <c r="J3309">
        <v>1.110958144474297E-2</v>
      </c>
      <c r="K3309">
        <v>0.1043491237210174</v>
      </c>
      <c r="L3309">
        <v>1.171803958573733</v>
      </c>
    </row>
    <row r="3310" spans="1:12">
      <c r="A3310" t="s">
        <v>317</v>
      </c>
      <c r="B3310" t="s">
        <v>417</v>
      </c>
      <c r="C3310">
        <v>48261</v>
      </c>
      <c r="D3310" t="s">
        <v>164</v>
      </c>
      <c r="E3310">
        <v>512</v>
      </c>
      <c r="F3310" t="s">
        <v>84</v>
      </c>
      <c r="G3310" t="s">
        <v>85</v>
      </c>
      <c r="H3310">
        <v>252</v>
      </c>
      <c r="I3310">
        <v>1.383434186347533</v>
      </c>
      <c r="J3310">
        <v>1.21504273203785E-2</v>
      </c>
      <c r="K3310">
        <v>0.80714099778760673</v>
      </c>
      <c r="L3310">
        <v>2.0001115332327202</v>
      </c>
    </row>
    <row r="3311" spans="1:12">
      <c r="A3311" t="s">
        <v>317</v>
      </c>
      <c r="B3311" t="s">
        <v>417</v>
      </c>
      <c r="C3311">
        <v>48261</v>
      </c>
      <c r="D3311" t="s">
        <v>164</v>
      </c>
      <c r="E3311">
        <v>512</v>
      </c>
      <c r="F3311" t="s">
        <v>84</v>
      </c>
      <c r="G3311" t="s">
        <v>86</v>
      </c>
      <c r="H3311">
        <v>74</v>
      </c>
      <c r="I3311">
        <v>0.47527894012113669</v>
      </c>
      <c r="J3311">
        <v>9.9100519863215587E-3</v>
      </c>
      <c r="K3311">
        <v>0.22582699301649259</v>
      </c>
      <c r="L3311">
        <v>0.7891064897679414</v>
      </c>
    </row>
    <row r="3312" spans="1:12">
      <c r="A3312" t="s">
        <v>317</v>
      </c>
      <c r="B3312" t="s">
        <v>256</v>
      </c>
      <c r="C3312">
        <v>48263</v>
      </c>
      <c r="D3312" t="s">
        <v>164</v>
      </c>
      <c r="E3312">
        <v>512</v>
      </c>
      <c r="F3312" t="s">
        <v>84</v>
      </c>
      <c r="G3312" t="s">
        <v>85</v>
      </c>
      <c r="H3312">
        <v>110</v>
      </c>
      <c r="I3312">
        <v>1.103120775561562</v>
      </c>
      <c r="J3312">
        <v>1.282079273961163E-2</v>
      </c>
      <c r="K3312">
        <v>0.59417433462642522</v>
      </c>
      <c r="L3312">
        <v>1.3793477721904599</v>
      </c>
    </row>
    <row r="3313" spans="1:12">
      <c r="A3313" t="s">
        <v>317</v>
      </c>
      <c r="B3313" t="s">
        <v>256</v>
      </c>
      <c r="C3313">
        <v>48263</v>
      </c>
      <c r="D3313" t="s">
        <v>164</v>
      </c>
      <c r="E3313">
        <v>512</v>
      </c>
      <c r="F3313" t="s">
        <v>84</v>
      </c>
      <c r="G3313" t="s">
        <v>86</v>
      </c>
      <c r="H3313">
        <v>185</v>
      </c>
      <c r="I3313">
        <v>0.45023760476804142</v>
      </c>
      <c r="J3313">
        <v>9.8145157261221427E-3</v>
      </c>
      <c r="K3313">
        <v>0.20331808174902691</v>
      </c>
      <c r="L3313">
        <v>0.85944454331966891</v>
      </c>
    </row>
    <row r="3314" spans="1:12">
      <c r="A3314" t="s">
        <v>317</v>
      </c>
      <c r="B3314" t="s">
        <v>418</v>
      </c>
      <c r="C3314">
        <v>48265</v>
      </c>
      <c r="D3314" t="s">
        <v>164</v>
      </c>
      <c r="E3314">
        <v>512</v>
      </c>
      <c r="F3314" t="s">
        <v>84</v>
      </c>
      <c r="G3314" t="s">
        <v>85</v>
      </c>
      <c r="H3314">
        <v>252</v>
      </c>
      <c r="I3314">
        <v>1.383434186347533</v>
      </c>
      <c r="J3314">
        <v>1.21504273203785E-2</v>
      </c>
      <c r="K3314">
        <v>0.80714099778760673</v>
      </c>
      <c r="L3314">
        <v>2.0001115332327202</v>
      </c>
    </row>
    <row r="3315" spans="1:12">
      <c r="A3315" t="s">
        <v>317</v>
      </c>
      <c r="B3315" t="s">
        <v>418</v>
      </c>
      <c r="C3315">
        <v>48265</v>
      </c>
      <c r="D3315" t="s">
        <v>164</v>
      </c>
      <c r="E3315">
        <v>512</v>
      </c>
      <c r="F3315" t="s">
        <v>84</v>
      </c>
      <c r="G3315" t="s">
        <v>86</v>
      </c>
      <c r="H3315">
        <v>334</v>
      </c>
      <c r="I3315">
        <v>0.57515385068351943</v>
      </c>
      <c r="J3315">
        <v>1.110958144474297E-2</v>
      </c>
      <c r="K3315">
        <v>0.1043491237210174</v>
      </c>
      <c r="L3315">
        <v>1.171803958573733</v>
      </c>
    </row>
    <row r="3316" spans="1:12">
      <c r="A3316" t="s">
        <v>317</v>
      </c>
      <c r="B3316" t="s">
        <v>419</v>
      </c>
      <c r="C3316">
        <v>48267</v>
      </c>
      <c r="D3316" t="s">
        <v>164</v>
      </c>
      <c r="E3316">
        <v>512</v>
      </c>
      <c r="F3316" t="s">
        <v>84</v>
      </c>
      <c r="G3316" t="s">
        <v>85</v>
      </c>
      <c r="H3316">
        <v>252</v>
      </c>
      <c r="I3316">
        <v>1.383434186347533</v>
      </c>
      <c r="J3316">
        <v>1.21504273203785E-2</v>
      </c>
      <c r="K3316">
        <v>0.80714099778760673</v>
      </c>
      <c r="L3316">
        <v>2.0001115332327202</v>
      </c>
    </row>
    <row r="3317" spans="1:12">
      <c r="A3317" t="s">
        <v>317</v>
      </c>
      <c r="B3317" t="s">
        <v>419</v>
      </c>
      <c r="C3317">
        <v>48267</v>
      </c>
      <c r="D3317" t="s">
        <v>164</v>
      </c>
      <c r="E3317">
        <v>512</v>
      </c>
      <c r="F3317" t="s">
        <v>84</v>
      </c>
      <c r="G3317" t="s">
        <v>86</v>
      </c>
      <c r="H3317">
        <v>29</v>
      </c>
      <c r="I3317">
        <v>0.70702692198867745</v>
      </c>
      <c r="J3317">
        <v>3.7723215286874112E-2</v>
      </c>
      <c r="K3317">
        <v>0.39643211272744278</v>
      </c>
      <c r="L3317">
        <v>1.170859610761835</v>
      </c>
    </row>
    <row r="3318" spans="1:12">
      <c r="A3318" t="s">
        <v>317</v>
      </c>
      <c r="B3318" t="s">
        <v>420</v>
      </c>
      <c r="C3318">
        <v>48269</v>
      </c>
      <c r="D3318" t="s">
        <v>164</v>
      </c>
      <c r="E3318">
        <v>512</v>
      </c>
      <c r="F3318" t="s">
        <v>84</v>
      </c>
      <c r="G3318" t="s">
        <v>85</v>
      </c>
      <c r="H3318">
        <v>110</v>
      </c>
      <c r="I3318">
        <v>1.103120775561562</v>
      </c>
      <c r="J3318">
        <v>1.282079273961163E-2</v>
      </c>
      <c r="K3318">
        <v>0.59417433462642522</v>
      </c>
      <c r="L3318">
        <v>1.3793477721904599</v>
      </c>
    </row>
    <row r="3319" spans="1:12">
      <c r="A3319" t="s">
        <v>317</v>
      </c>
      <c r="B3319" t="s">
        <v>420</v>
      </c>
      <c r="C3319">
        <v>48269</v>
      </c>
      <c r="D3319" t="s">
        <v>164</v>
      </c>
      <c r="E3319">
        <v>512</v>
      </c>
      <c r="F3319" t="s">
        <v>84</v>
      </c>
      <c r="G3319" t="s">
        <v>86</v>
      </c>
      <c r="H3319">
        <v>185</v>
      </c>
      <c r="I3319">
        <v>0.45023760476804142</v>
      </c>
      <c r="J3319">
        <v>9.8145157261221427E-3</v>
      </c>
      <c r="K3319">
        <v>0.20331808174902691</v>
      </c>
      <c r="L3319">
        <v>0.85944454331966891</v>
      </c>
    </row>
    <row r="3320" spans="1:12">
      <c r="A3320" t="s">
        <v>317</v>
      </c>
      <c r="B3320" t="s">
        <v>421</v>
      </c>
      <c r="C3320">
        <v>48271</v>
      </c>
      <c r="D3320" t="s">
        <v>164</v>
      </c>
      <c r="E3320">
        <v>512</v>
      </c>
      <c r="F3320" t="s">
        <v>84</v>
      </c>
      <c r="G3320" t="s">
        <v>85</v>
      </c>
      <c r="H3320">
        <v>252</v>
      </c>
      <c r="I3320">
        <v>1.383434186347533</v>
      </c>
      <c r="J3320">
        <v>1.21504273203785E-2</v>
      </c>
      <c r="K3320">
        <v>0.80714099778760673</v>
      </c>
      <c r="L3320">
        <v>2.0001115332327202</v>
      </c>
    </row>
    <row r="3321" spans="1:12">
      <c r="A3321" t="s">
        <v>317</v>
      </c>
      <c r="B3321" t="s">
        <v>421</v>
      </c>
      <c r="C3321">
        <v>48271</v>
      </c>
      <c r="D3321" t="s">
        <v>164</v>
      </c>
      <c r="E3321">
        <v>512</v>
      </c>
      <c r="F3321" t="s">
        <v>84</v>
      </c>
      <c r="G3321" t="s">
        <v>86</v>
      </c>
      <c r="H3321">
        <v>334</v>
      </c>
      <c r="I3321">
        <v>0.57515385068351943</v>
      </c>
      <c r="J3321">
        <v>1.110958144474297E-2</v>
      </c>
      <c r="K3321">
        <v>0.1043491237210174</v>
      </c>
      <c r="L3321">
        <v>1.171803958573733</v>
      </c>
    </row>
    <row r="3322" spans="1:12">
      <c r="A3322" t="s">
        <v>317</v>
      </c>
      <c r="B3322" t="s">
        <v>422</v>
      </c>
      <c r="C3322">
        <v>48273</v>
      </c>
      <c r="D3322" t="s">
        <v>164</v>
      </c>
      <c r="E3322">
        <v>512</v>
      </c>
      <c r="F3322" t="s">
        <v>84</v>
      </c>
      <c r="G3322" t="s">
        <v>85</v>
      </c>
      <c r="H3322">
        <v>252</v>
      </c>
      <c r="I3322">
        <v>1.383434186347533</v>
      </c>
      <c r="J3322">
        <v>1.21504273203785E-2</v>
      </c>
      <c r="K3322">
        <v>0.80714099778760673</v>
      </c>
      <c r="L3322">
        <v>2.0001115332327202</v>
      </c>
    </row>
    <row r="3323" spans="1:12">
      <c r="A3323" t="s">
        <v>317</v>
      </c>
      <c r="B3323" t="s">
        <v>422</v>
      </c>
      <c r="C3323">
        <v>48273</v>
      </c>
      <c r="D3323" t="s">
        <v>164</v>
      </c>
      <c r="E3323">
        <v>512</v>
      </c>
      <c r="F3323" t="s">
        <v>84</v>
      </c>
      <c r="G3323" t="s">
        <v>86</v>
      </c>
      <c r="H3323">
        <v>74</v>
      </c>
      <c r="I3323">
        <v>0.47527894012113669</v>
      </c>
      <c r="J3323">
        <v>9.9100519863215587E-3</v>
      </c>
      <c r="K3323">
        <v>0.22582699301649259</v>
      </c>
      <c r="L3323">
        <v>0.7891064897679414</v>
      </c>
    </row>
    <row r="3324" spans="1:12">
      <c r="A3324" t="s">
        <v>317</v>
      </c>
      <c r="B3324" t="s">
        <v>260</v>
      </c>
      <c r="C3324">
        <v>48275</v>
      </c>
      <c r="D3324" t="s">
        <v>164</v>
      </c>
      <c r="E3324">
        <v>512</v>
      </c>
      <c r="F3324" t="s">
        <v>84</v>
      </c>
      <c r="G3324" t="s">
        <v>85</v>
      </c>
      <c r="H3324">
        <v>125</v>
      </c>
      <c r="I3324">
        <v>1.06365893733755</v>
      </c>
      <c r="J3324">
        <v>1.585652550255787E-2</v>
      </c>
      <c r="K3324">
        <v>0.54088156116356934</v>
      </c>
      <c r="L3324">
        <v>1.459857694108184</v>
      </c>
    </row>
    <row r="3325" spans="1:12">
      <c r="A3325" t="s">
        <v>317</v>
      </c>
      <c r="B3325" t="s">
        <v>260</v>
      </c>
      <c r="C3325">
        <v>48275</v>
      </c>
      <c r="D3325" t="s">
        <v>164</v>
      </c>
      <c r="E3325">
        <v>512</v>
      </c>
      <c r="F3325" t="s">
        <v>84</v>
      </c>
      <c r="G3325" t="s">
        <v>86</v>
      </c>
      <c r="H3325">
        <v>249</v>
      </c>
      <c r="I3325">
        <v>0.652858621049064</v>
      </c>
      <c r="J3325">
        <v>1.2808577505333169E-2</v>
      </c>
      <c r="K3325">
        <v>0.17199393141828201</v>
      </c>
      <c r="L3325">
        <v>1.50487211200414</v>
      </c>
    </row>
    <row r="3326" spans="1:12">
      <c r="A3326" t="s">
        <v>317</v>
      </c>
      <c r="B3326" t="s">
        <v>423</v>
      </c>
      <c r="C3326">
        <v>48283</v>
      </c>
      <c r="D3326" t="s">
        <v>164</v>
      </c>
      <c r="E3326">
        <v>512</v>
      </c>
      <c r="F3326" t="s">
        <v>84</v>
      </c>
      <c r="G3326" t="s">
        <v>85</v>
      </c>
      <c r="H3326">
        <v>252</v>
      </c>
      <c r="I3326">
        <v>1.383434186347533</v>
      </c>
      <c r="J3326">
        <v>1.21504273203785E-2</v>
      </c>
      <c r="K3326">
        <v>0.80714099778760673</v>
      </c>
      <c r="L3326">
        <v>2.0001115332327202</v>
      </c>
    </row>
    <row r="3327" spans="1:12">
      <c r="A3327" t="s">
        <v>317</v>
      </c>
      <c r="B3327" t="s">
        <v>423</v>
      </c>
      <c r="C3327">
        <v>48283</v>
      </c>
      <c r="D3327" t="s">
        <v>164</v>
      </c>
      <c r="E3327">
        <v>512</v>
      </c>
      <c r="F3327" t="s">
        <v>84</v>
      </c>
      <c r="G3327" t="s">
        <v>86</v>
      </c>
      <c r="H3327">
        <v>334</v>
      </c>
      <c r="I3327">
        <v>0.57515385068351943</v>
      </c>
      <c r="J3327">
        <v>1.110958144474297E-2</v>
      </c>
      <c r="K3327">
        <v>0.1043491237210174</v>
      </c>
      <c r="L3327">
        <v>1.171803958573733</v>
      </c>
    </row>
    <row r="3328" spans="1:12">
      <c r="A3328" t="s">
        <v>317</v>
      </c>
      <c r="B3328" t="s">
        <v>272</v>
      </c>
      <c r="C3328">
        <v>48277</v>
      </c>
      <c r="D3328" t="s">
        <v>164</v>
      </c>
      <c r="E3328">
        <v>512</v>
      </c>
      <c r="F3328" t="s">
        <v>84</v>
      </c>
      <c r="G3328" t="s">
        <v>85</v>
      </c>
      <c r="H3328">
        <v>21</v>
      </c>
      <c r="I3328">
        <v>1.6292423808733481</v>
      </c>
      <c r="J3328">
        <v>7.155934590824177E-2</v>
      </c>
      <c r="K3328">
        <v>0.86187432059410884</v>
      </c>
      <c r="L3328">
        <v>2.3189077354311221</v>
      </c>
    </row>
    <row r="3329" spans="1:12">
      <c r="A3329" t="s">
        <v>317</v>
      </c>
      <c r="B3329" t="s">
        <v>272</v>
      </c>
      <c r="C3329">
        <v>48277</v>
      </c>
      <c r="D3329" t="s">
        <v>164</v>
      </c>
      <c r="E3329">
        <v>512</v>
      </c>
      <c r="F3329" t="s">
        <v>84</v>
      </c>
      <c r="G3329" t="s">
        <v>86</v>
      </c>
      <c r="H3329">
        <v>321</v>
      </c>
      <c r="I3329">
        <v>0.8789410325304412</v>
      </c>
      <c r="J3329">
        <v>1.3287457034444341E-2</v>
      </c>
      <c r="K3329">
        <v>0.36165949363756422</v>
      </c>
      <c r="L3329">
        <v>1.6412801779857329</v>
      </c>
    </row>
    <row r="3330" spans="1:12">
      <c r="A3330" t="s">
        <v>317</v>
      </c>
      <c r="B3330" t="s">
        <v>424</v>
      </c>
      <c r="C3330">
        <v>48279</v>
      </c>
      <c r="D3330" t="s">
        <v>164</v>
      </c>
      <c r="E3330">
        <v>512</v>
      </c>
      <c r="F3330" t="s">
        <v>84</v>
      </c>
      <c r="G3330" t="s">
        <v>85</v>
      </c>
      <c r="H3330">
        <v>199</v>
      </c>
      <c r="I3330">
        <v>1.0277045308180299</v>
      </c>
      <c r="J3330">
        <v>9.2933564277646371E-3</v>
      </c>
      <c r="K3330">
        <v>0.670290048517865</v>
      </c>
      <c r="L3330">
        <v>1.4008360470518391</v>
      </c>
    </row>
    <row r="3331" spans="1:12">
      <c r="A3331" t="s">
        <v>317</v>
      </c>
      <c r="B3331" t="s">
        <v>424</v>
      </c>
      <c r="C3331">
        <v>48279</v>
      </c>
      <c r="D3331" t="s">
        <v>164</v>
      </c>
      <c r="E3331">
        <v>512</v>
      </c>
      <c r="F3331" t="s">
        <v>84</v>
      </c>
      <c r="G3331" t="s">
        <v>86</v>
      </c>
      <c r="H3331">
        <v>190</v>
      </c>
      <c r="I3331">
        <v>0.35637058924602871</v>
      </c>
      <c r="J3331">
        <v>1.199977735973182E-2</v>
      </c>
      <c r="K3331">
        <v>0.15100981091696489</v>
      </c>
      <c r="L3331">
        <v>0.86768380690594182</v>
      </c>
    </row>
    <row r="3332" spans="1:12">
      <c r="A3332" t="s">
        <v>317</v>
      </c>
      <c r="B3332" t="s">
        <v>425</v>
      </c>
      <c r="C3332">
        <v>48281</v>
      </c>
      <c r="D3332" t="s">
        <v>164</v>
      </c>
      <c r="E3332">
        <v>512</v>
      </c>
      <c r="F3332" t="s">
        <v>84</v>
      </c>
      <c r="G3332" t="s">
        <v>85</v>
      </c>
      <c r="H3332">
        <v>21</v>
      </c>
      <c r="I3332">
        <v>1.6292423808733481</v>
      </c>
      <c r="J3332">
        <v>7.155934590824177E-2</v>
      </c>
      <c r="K3332">
        <v>0.86187432059410884</v>
      </c>
      <c r="L3332">
        <v>2.3189077354311221</v>
      </c>
    </row>
    <row r="3333" spans="1:12">
      <c r="A3333" t="s">
        <v>317</v>
      </c>
      <c r="B3333" t="s">
        <v>425</v>
      </c>
      <c r="C3333">
        <v>48281</v>
      </c>
      <c r="D3333" t="s">
        <v>164</v>
      </c>
      <c r="E3333">
        <v>512</v>
      </c>
      <c r="F3333" t="s">
        <v>84</v>
      </c>
      <c r="G3333" t="s">
        <v>86</v>
      </c>
      <c r="H3333">
        <v>73</v>
      </c>
      <c r="I3333">
        <v>0.80739963216298827</v>
      </c>
      <c r="J3333">
        <v>2.121596265430729E-2</v>
      </c>
      <c r="K3333">
        <v>0.43160564534217272</v>
      </c>
      <c r="L3333">
        <v>1.263065517775515</v>
      </c>
    </row>
    <row r="3334" spans="1:12">
      <c r="A3334" t="s">
        <v>317</v>
      </c>
      <c r="B3334" t="s">
        <v>426</v>
      </c>
      <c r="C3334">
        <v>48285</v>
      </c>
      <c r="D3334" t="s">
        <v>164</v>
      </c>
      <c r="E3334">
        <v>512</v>
      </c>
      <c r="F3334" t="s">
        <v>84</v>
      </c>
      <c r="G3334" t="s">
        <v>85</v>
      </c>
      <c r="H3334">
        <v>21</v>
      </c>
      <c r="I3334">
        <v>1.6292423808733481</v>
      </c>
      <c r="J3334">
        <v>7.155934590824177E-2</v>
      </c>
      <c r="K3334">
        <v>0.86187432059410884</v>
      </c>
      <c r="L3334">
        <v>2.3189077354311221</v>
      </c>
    </row>
    <row r="3335" spans="1:12">
      <c r="A3335" t="s">
        <v>317</v>
      </c>
      <c r="B3335" t="s">
        <v>426</v>
      </c>
      <c r="C3335">
        <v>48285</v>
      </c>
      <c r="D3335" t="s">
        <v>164</v>
      </c>
      <c r="E3335">
        <v>512</v>
      </c>
      <c r="F3335" t="s">
        <v>84</v>
      </c>
      <c r="G3335" t="s">
        <v>86</v>
      </c>
      <c r="H3335">
        <v>477</v>
      </c>
      <c r="I3335">
        <v>0.85234105985484188</v>
      </c>
      <c r="J3335">
        <v>1.0822291145912049E-2</v>
      </c>
      <c r="K3335">
        <v>0.28102253943033673</v>
      </c>
      <c r="L3335">
        <v>1.6412801779857329</v>
      </c>
    </row>
    <row r="3336" spans="1:12">
      <c r="A3336" t="s">
        <v>317</v>
      </c>
      <c r="B3336" t="s">
        <v>273</v>
      </c>
      <c r="C3336">
        <v>48287</v>
      </c>
      <c r="D3336" t="s">
        <v>164</v>
      </c>
      <c r="E3336">
        <v>512</v>
      </c>
      <c r="F3336" t="s">
        <v>84</v>
      </c>
      <c r="G3336" t="s">
        <v>85</v>
      </c>
      <c r="H3336">
        <v>21</v>
      </c>
      <c r="I3336">
        <v>1.6292423808733481</v>
      </c>
      <c r="J3336">
        <v>7.155934590824177E-2</v>
      </c>
      <c r="K3336">
        <v>0.86187432059410884</v>
      </c>
      <c r="L3336">
        <v>2.3189077354311221</v>
      </c>
    </row>
    <row r="3337" spans="1:12">
      <c r="A3337" t="s">
        <v>317</v>
      </c>
      <c r="B3337" t="s">
        <v>273</v>
      </c>
      <c r="C3337">
        <v>48287</v>
      </c>
      <c r="D3337" t="s">
        <v>164</v>
      </c>
      <c r="E3337">
        <v>512</v>
      </c>
      <c r="F3337" t="s">
        <v>84</v>
      </c>
      <c r="G3337" t="s">
        <v>86</v>
      </c>
      <c r="H3337">
        <v>22</v>
      </c>
      <c r="I3337">
        <v>0.9576919805489289</v>
      </c>
      <c r="J3337">
        <v>5.6191354263714452E-2</v>
      </c>
      <c r="K3337">
        <v>0.28102253943033673</v>
      </c>
      <c r="L3337">
        <v>1.5136099287065401</v>
      </c>
    </row>
    <row r="3338" spans="1:12">
      <c r="A3338" t="s">
        <v>317</v>
      </c>
      <c r="B3338" t="s">
        <v>427</v>
      </c>
      <c r="C3338">
        <v>48289</v>
      </c>
      <c r="D3338" t="s">
        <v>164</v>
      </c>
      <c r="E3338">
        <v>512</v>
      </c>
      <c r="F3338" t="s">
        <v>84</v>
      </c>
      <c r="G3338" t="s">
        <v>85</v>
      </c>
      <c r="H3338">
        <v>21</v>
      </c>
      <c r="I3338">
        <v>1.6292423808733481</v>
      </c>
      <c r="J3338">
        <v>7.155934590824177E-2</v>
      </c>
      <c r="K3338">
        <v>0.86187432059410884</v>
      </c>
      <c r="L3338">
        <v>2.3189077354311221</v>
      </c>
    </row>
    <row r="3339" spans="1:12">
      <c r="A3339" t="s">
        <v>317</v>
      </c>
      <c r="B3339" t="s">
        <v>427</v>
      </c>
      <c r="C3339">
        <v>48289</v>
      </c>
      <c r="D3339" t="s">
        <v>164</v>
      </c>
      <c r="E3339">
        <v>512</v>
      </c>
      <c r="F3339" t="s">
        <v>84</v>
      </c>
      <c r="G3339" t="s">
        <v>86</v>
      </c>
      <c r="H3339">
        <v>22</v>
      </c>
      <c r="I3339">
        <v>0.9576919805489289</v>
      </c>
      <c r="J3339">
        <v>5.6191354263714452E-2</v>
      </c>
      <c r="K3339">
        <v>0.28102253943033673</v>
      </c>
      <c r="L3339">
        <v>1.5136099287065401</v>
      </c>
    </row>
    <row r="3340" spans="1:12">
      <c r="A3340" t="s">
        <v>317</v>
      </c>
      <c r="B3340" t="s">
        <v>281</v>
      </c>
      <c r="C3340">
        <v>48291</v>
      </c>
      <c r="D3340" t="s">
        <v>164</v>
      </c>
      <c r="E3340">
        <v>512</v>
      </c>
      <c r="F3340" t="s">
        <v>84</v>
      </c>
      <c r="G3340" t="s">
        <v>85</v>
      </c>
      <c r="H3340">
        <v>556</v>
      </c>
      <c r="I3340">
        <v>1.2376853269033961</v>
      </c>
      <c r="J3340">
        <v>1.0643347737626679E-2</v>
      </c>
      <c r="K3340">
        <v>0.84116382220018071</v>
      </c>
      <c r="L3340">
        <v>2.4070987777849209</v>
      </c>
    </row>
    <row r="3341" spans="1:12">
      <c r="A3341" t="s">
        <v>317</v>
      </c>
      <c r="B3341" t="s">
        <v>281</v>
      </c>
      <c r="C3341">
        <v>48291</v>
      </c>
      <c r="D3341" t="s">
        <v>164</v>
      </c>
      <c r="E3341">
        <v>512</v>
      </c>
      <c r="F3341" t="s">
        <v>84</v>
      </c>
      <c r="G3341" t="s">
        <v>86</v>
      </c>
      <c r="H3341">
        <v>457</v>
      </c>
      <c r="I3341">
        <v>0.92988492210364471</v>
      </c>
      <c r="J3341">
        <v>1.209336441660719E-2</v>
      </c>
      <c r="K3341">
        <v>0.42691774421013901</v>
      </c>
      <c r="L3341">
        <v>2.0718903064249981</v>
      </c>
    </row>
    <row r="3342" spans="1:12">
      <c r="A3342" t="s">
        <v>317</v>
      </c>
      <c r="B3342" t="s">
        <v>428</v>
      </c>
      <c r="C3342">
        <v>48293</v>
      </c>
      <c r="D3342" t="s">
        <v>164</v>
      </c>
      <c r="E3342">
        <v>512</v>
      </c>
      <c r="F3342" t="s">
        <v>84</v>
      </c>
      <c r="G3342" t="s">
        <v>85</v>
      </c>
      <c r="H3342">
        <v>21</v>
      </c>
      <c r="I3342">
        <v>1.6292423808733481</v>
      </c>
      <c r="J3342">
        <v>7.155934590824177E-2</v>
      </c>
      <c r="K3342">
        <v>0.86187432059410884</v>
      </c>
      <c r="L3342">
        <v>2.3189077354311221</v>
      </c>
    </row>
    <row r="3343" spans="1:12">
      <c r="A3343" t="s">
        <v>317</v>
      </c>
      <c r="B3343" t="s">
        <v>428</v>
      </c>
      <c r="C3343">
        <v>48293</v>
      </c>
      <c r="D3343" t="s">
        <v>164</v>
      </c>
      <c r="E3343">
        <v>512</v>
      </c>
      <c r="F3343" t="s">
        <v>84</v>
      </c>
      <c r="G3343" t="s">
        <v>86</v>
      </c>
      <c r="H3343">
        <v>321</v>
      </c>
      <c r="I3343">
        <v>0.8789410325304412</v>
      </c>
      <c r="J3343">
        <v>1.3287457034444341E-2</v>
      </c>
      <c r="K3343">
        <v>0.36165949363756422</v>
      </c>
      <c r="L3343">
        <v>1.6412801779857329</v>
      </c>
    </row>
    <row r="3344" spans="1:12">
      <c r="A3344" t="s">
        <v>317</v>
      </c>
      <c r="B3344" t="s">
        <v>429</v>
      </c>
      <c r="C3344">
        <v>48295</v>
      </c>
      <c r="D3344" t="s">
        <v>164</v>
      </c>
      <c r="E3344">
        <v>512</v>
      </c>
      <c r="F3344" t="s">
        <v>84</v>
      </c>
      <c r="G3344" t="s">
        <v>85</v>
      </c>
      <c r="H3344">
        <v>1466</v>
      </c>
      <c r="I3344">
        <v>1.212747502799447</v>
      </c>
      <c r="J3344">
        <v>6.7894182932447091E-3</v>
      </c>
      <c r="K3344">
        <v>0.34114573777091939</v>
      </c>
      <c r="L3344">
        <v>2.0951960957221689</v>
      </c>
    </row>
    <row r="3345" spans="1:12">
      <c r="A3345" t="s">
        <v>317</v>
      </c>
      <c r="B3345" t="s">
        <v>429</v>
      </c>
      <c r="C3345">
        <v>48295</v>
      </c>
      <c r="D3345" t="s">
        <v>164</v>
      </c>
      <c r="E3345">
        <v>512</v>
      </c>
      <c r="F3345" t="s">
        <v>84</v>
      </c>
      <c r="G3345" t="s">
        <v>86</v>
      </c>
      <c r="H3345">
        <v>65</v>
      </c>
      <c r="I3345">
        <v>0.75784077034047981</v>
      </c>
      <c r="J3345">
        <v>2.958166074545697E-2</v>
      </c>
      <c r="K3345">
        <v>0.1486705258121894</v>
      </c>
      <c r="L3345">
        <v>1.3892185796175669</v>
      </c>
    </row>
    <row r="3346" spans="1:12">
      <c r="A3346" t="s">
        <v>317</v>
      </c>
      <c r="B3346" t="s">
        <v>430</v>
      </c>
      <c r="C3346">
        <v>48297</v>
      </c>
      <c r="D3346" t="s">
        <v>164</v>
      </c>
      <c r="E3346">
        <v>512</v>
      </c>
      <c r="F3346" t="s">
        <v>84</v>
      </c>
      <c r="G3346" t="s">
        <v>85</v>
      </c>
      <c r="H3346">
        <v>252</v>
      </c>
      <c r="I3346">
        <v>1.383434186347533</v>
      </c>
      <c r="J3346">
        <v>1.21504273203785E-2</v>
      </c>
      <c r="K3346">
        <v>0.80714099778760673</v>
      </c>
      <c r="L3346">
        <v>2.0001115332327202</v>
      </c>
    </row>
    <row r="3347" spans="1:12">
      <c r="A3347" t="s">
        <v>317</v>
      </c>
      <c r="B3347" t="s">
        <v>430</v>
      </c>
      <c r="C3347">
        <v>48297</v>
      </c>
      <c r="D3347" t="s">
        <v>164</v>
      </c>
      <c r="E3347">
        <v>512</v>
      </c>
      <c r="F3347" t="s">
        <v>84</v>
      </c>
      <c r="G3347" t="s">
        <v>86</v>
      </c>
      <c r="H3347">
        <v>334</v>
      </c>
      <c r="I3347">
        <v>0.57515385068351943</v>
      </c>
      <c r="J3347">
        <v>1.110958144474297E-2</v>
      </c>
      <c r="K3347">
        <v>0.1043491237210174</v>
      </c>
      <c r="L3347">
        <v>1.171803958573733</v>
      </c>
    </row>
    <row r="3348" spans="1:12">
      <c r="A3348" t="s">
        <v>317</v>
      </c>
      <c r="B3348" t="s">
        <v>431</v>
      </c>
      <c r="C3348">
        <v>48299</v>
      </c>
      <c r="D3348" t="s">
        <v>164</v>
      </c>
      <c r="E3348">
        <v>512</v>
      </c>
      <c r="F3348" t="s">
        <v>84</v>
      </c>
      <c r="G3348" t="s">
        <v>85</v>
      </c>
      <c r="H3348">
        <v>252</v>
      </c>
      <c r="I3348">
        <v>1.383434186347533</v>
      </c>
      <c r="J3348">
        <v>1.21504273203785E-2</v>
      </c>
      <c r="K3348">
        <v>0.80714099778760673</v>
      </c>
      <c r="L3348">
        <v>2.0001115332327202</v>
      </c>
    </row>
    <row r="3349" spans="1:12">
      <c r="A3349" t="s">
        <v>317</v>
      </c>
      <c r="B3349" t="s">
        <v>431</v>
      </c>
      <c r="C3349">
        <v>48299</v>
      </c>
      <c r="D3349" t="s">
        <v>164</v>
      </c>
      <c r="E3349">
        <v>512</v>
      </c>
      <c r="F3349" t="s">
        <v>84</v>
      </c>
      <c r="G3349" t="s">
        <v>86</v>
      </c>
      <c r="H3349">
        <v>334</v>
      </c>
      <c r="I3349">
        <v>0.57515385068351943</v>
      </c>
      <c r="J3349">
        <v>1.110958144474297E-2</v>
      </c>
      <c r="K3349">
        <v>0.1043491237210174</v>
      </c>
      <c r="L3349">
        <v>1.171803958573733</v>
      </c>
    </row>
    <row r="3350" spans="1:12">
      <c r="A3350" t="s">
        <v>317</v>
      </c>
      <c r="B3350" t="s">
        <v>432</v>
      </c>
      <c r="C3350">
        <v>48301</v>
      </c>
      <c r="D3350" t="s">
        <v>164</v>
      </c>
      <c r="E3350">
        <v>512</v>
      </c>
      <c r="F3350" t="s">
        <v>84</v>
      </c>
      <c r="G3350" t="s">
        <v>85</v>
      </c>
      <c r="H3350">
        <v>394</v>
      </c>
      <c r="I3350">
        <v>0.80266692609559354</v>
      </c>
      <c r="J3350">
        <v>1.9892172942084969E-2</v>
      </c>
      <c r="K3350">
        <v>-9.3043570381684787E-2</v>
      </c>
      <c r="L3350">
        <v>2.221391304749528</v>
      </c>
    </row>
    <row r="3351" spans="1:12">
      <c r="A3351" t="s">
        <v>317</v>
      </c>
      <c r="B3351" t="s">
        <v>432</v>
      </c>
      <c r="C3351">
        <v>48301</v>
      </c>
      <c r="D3351" t="s">
        <v>164</v>
      </c>
      <c r="E3351">
        <v>512</v>
      </c>
      <c r="F3351" t="s">
        <v>84</v>
      </c>
      <c r="G3351" t="s">
        <v>86</v>
      </c>
      <c r="H3351">
        <v>138</v>
      </c>
      <c r="I3351">
        <v>0.51714913616088365</v>
      </c>
      <c r="J3351">
        <v>3.2352505990129683E-2</v>
      </c>
      <c r="K3351">
        <v>6.6286956324122737E-2</v>
      </c>
      <c r="L3351">
        <v>2.0003772357510829</v>
      </c>
    </row>
    <row r="3352" spans="1:12">
      <c r="A3352" t="s">
        <v>317</v>
      </c>
      <c r="B3352" t="s">
        <v>433</v>
      </c>
      <c r="C3352">
        <v>48303</v>
      </c>
      <c r="D3352" t="s">
        <v>164</v>
      </c>
      <c r="E3352">
        <v>512</v>
      </c>
      <c r="F3352" t="s">
        <v>84</v>
      </c>
      <c r="G3352" t="s">
        <v>85</v>
      </c>
      <c r="H3352">
        <v>199</v>
      </c>
      <c r="I3352">
        <v>1.0277045308180299</v>
      </c>
      <c r="J3352">
        <v>9.2933564277646371E-3</v>
      </c>
      <c r="K3352">
        <v>0.670290048517865</v>
      </c>
      <c r="L3352">
        <v>1.4008360470518391</v>
      </c>
    </row>
    <row r="3353" spans="1:12">
      <c r="A3353" t="s">
        <v>317</v>
      </c>
      <c r="B3353" t="s">
        <v>433</v>
      </c>
      <c r="C3353">
        <v>48303</v>
      </c>
      <c r="D3353" t="s">
        <v>164</v>
      </c>
      <c r="E3353">
        <v>512</v>
      </c>
      <c r="F3353" t="s">
        <v>84</v>
      </c>
      <c r="G3353" t="s">
        <v>86</v>
      </c>
      <c r="H3353">
        <v>190</v>
      </c>
      <c r="I3353">
        <v>0.35637058924602871</v>
      </c>
      <c r="J3353">
        <v>1.199977735973182E-2</v>
      </c>
      <c r="K3353">
        <v>0.15100981091696489</v>
      </c>
      <c r="L3353">
        <v>0.86768380690594182</v>
      </c>
    </row>
    <row r="3354" spans="1:12">
      <c r="A3354" t="s">
        <v>317</v>
      </c>
      <c r="B3354" t="s">
        <v>434</v>
      </c>
      <c r="C3354">
        <v>48305</v>
      </c>
      <c r="D3354" t="s">
        <v>164</v>
      </c>
      <c r="E3354">
        <v>512</v>
      </c>
      <c r="F3354" t="s">
        <v>84</v>
      </c>
      <c r="G3354" t="s">
        <v>85</v>
      </c>
      <c r="H3354">
        <v>199</v>
      </c>
      <c r="I3354">
        <v>1.0277045308180299</v>
      </c>
      <c r="J3354">
        <v>9.2933564277646371E-3</v>
      </c>
      <c r="K3354">
        <v>0.670290048517865</v>
      </c>
      <c r="L3354">
        <v>1.4008360470518391</v>
      </c>
    </row>
    <row r="3355" spans="1:12">
      <c r="A3355" t="s">
        <v>317</v>
      </c>
      <c r="B3355" t="s">
        <v>434</v>
      </c>
      <c r="C3355">
        <v>48305</v>
      </c>
      <c r="D3355" t="s">
        <v>164</v>
      </c>
      <c r="E3355">
        <v>512</v>
      </c>
      <c r="F3355" t="s">
        <v>84</v>
      </c>
      <c r="G3355" t="s">
        <v>86</v>
      </c>
      <c r="H3355">
        <v>190</v>
      </c>
      <c r="I3355">
        <v>0.35637058924602871</v>
      </c>
      <c r="J3355">
        <v>1.199977735973182E-2</v>
      </c>
      <c r="K3355">
        <v>0.15100981091696489</v>
      </c>
      <c r="L3355">
        <v>0.86768380690594182</v>
      </c>
    </row>
    <row r="3356" spans="1:12">
      <c r="A3356" t="s">
        <v>317</v>
      </c>
      <c r="B3356" t="s">
        <v>274</v>
      </c>
      <c r="C3356">
        <v>48313</v>
      </c>
      <c r="D3356" t="s">
        <v>164</v>
      </c>
      <c r="E3356">
        <v>512</v>
      </c>
      <c r="F3356" t="s">
        <v>84</v>
      </c>
      <c r="G3356" t="s">
        <v>85</v>
      </c>
      <c r="H3356">
        <v>21</v>
      </c>
      <c r="I3356">
        <v>1.6292423808733481</v>
      </c>
      <c r="J3356">
        <v>7.155934590824177E-2</v>
      </c>
      <c r="K3356">
        <v>0.86187432059410884</v>
      </c>
      <c r="L3356">
        <v>2.3189077354311221</v>
      </c>
    </row>
    <row r="3357" spans="1:12">
      <c r="A3357" t="s">
        <v>317</v>
      </c>
      <c r="B3357" t="s">
        <v>274</v>
      </c>
      <c r="C3357">
        <v>48313</v>
      </c>
      <c r="D3357" t="s">
        <v>164</v>
      </c>
      <c r="E3357">
        <v>512</v>
      </c>
      <c r="F3357" t="s">
        <v>84</v>
      </c>
      <c r="G3357" t="s">
        <v>86</v>
      </c>
      <c r="H3357">
        <v>22</v>
      </c>
      <c r="I3357">
        <v>0.9576919805489289</v>
      </c>
      <c r="J3357">
        <v>5.6191354263714452E-2</v>
      </c>
      <c r="K3357">
        <v>0.28102253943033673</v>
      </c>
      <c r="L3357">
        <v>1.5136099287065401</v>
      </c>
    </row>
    <row r="3358" spans="1:12">
      <c r="A3358" t="s">
        <v>317</v>
      </c>
      <c r="B3358" t="s">
        <v>275</v>
      </c>
      <c r="C3358">
        <v>48315</v>
      </c>
      <c r="D3358" t="s">
        <v>164</v>
      </c>
      <c r="E3358">
        <v>512</v>
      </c>
      <c r="F3358" t="s">
        <v>84</v>
      </c>
      <c r="G3358" t="s">
        <v>85</v>
      </c>
      <c r="H3358">
        <v>387</v>
      </c>
      <c r="I3358">
        <v>1.3457174070758999</v>
      </c>
      <c r="J3358">
        <v>1.1494718533182459E-2</v>
      </c>
      <c r="K3358">
        <v>0.8299638824679606</v>
      </c>
      <c r="L3358">
        <v>2.2014806625158951</v>
      </c>
    </row>
    <row r="3359" spans="1:12">
      <c r="A3359" t="s">
        <v>317</v>
      </c>
      <c r="B3359" t="s">
        <v>275</v>
      </c>
      <c r="C3359">
        <v>48315</v>
      </c>
      <c r="D3359" t="s">
        <v>164</v>
      </c>
      <c r="E3359">
        <v>512</v>
      </c>
      <c r="F3359" t="s">
        <v>84</v>
      </c>
      <c r="G3359" t="s">
        <v>86</v>
      </c>
      <c r="H3359">
        <v>615</v>
      </c>
      <c r="I3359">
        <v>1.0003744451582151</v>
      </c>
      <c r="J3359">
        <v>1.138407761419607E-2</v>
      </c>
      <c r="K3359">
        <v>0.49228033142942262</v>
      </c>
      <c r="L3359">
        <v>2.5712403337347198</v>
      </c>
    </row>
    <row r="3360" spans="1:12">
      <c r="A3360" t="s">
        <v>317</v>
      </c>
      <c r="B3360" t="s">
        <v>285</v>
      </c>
      <c r="C3360">
        <v>48317</v>
      </c>
      <c r="D3360" t="s">
        <v>164</v>
      </c>
      <c r="E3360">
        <v>512</v>
      </c>
      <c r="F3360" t="s">
        <v>84</v>
      </c>
      <c r="G3360" t="s">
        <v>85</v>
      </c>
      <c r="H3360">
        <v>199</v>
      </c>
      <c r="I3360">
        <v>1.0277045308180299</v>
      </c>
      <c r="J3360">
        <v>9.2933564277646371E-3</v>
      </c>
      <c r="K3360">
        <v>0.670290048517865</v>
      </c>
      <c r="L3360">
        <v>1.4008360470518391</v>
      </c>
    </row>
    <row r="3361" spans="1:12">
      <c r="A3361" t="s">
        <v>317</v>
      </c>
      <c r="B3361" t="s">
        <v>285</v>
      </c>
      <c r="C3361">
        <v>48317</v>
      </c>
      <c r="D3361" t="s">
        <v>164</v>
      </c>
      <c r="E3361">
        <v>512</v>
      </c>
      <c r="F3361" t="s">
        <v>84</v>
      </c>
      <c r="G3361" t="s">
        <v>86</v>
      </c>
      <c r="H3361">
        <v>190</v>
      </c>
      <c r="I3361">
        <v>0.35637058924602871</v>
      </c>
      <c r="J3361">
        <v>1.199977735973182E-2</v>
      </c>
      <c r="K3361">
        <v>0.15100981091696489</v>
      </c>
      <c r="L3361">
        <v>0.86768380690594182</v>
      </c>
    </row>
    <row r="3362" spans="1:12">
      <c r="A3362" t="s">
        <v>317</v>
      </c>
      <c r="B3362" t="s">
        <v>265</v>
      </c>
      <c r="C3362">
        <v>48319</v>
      </c>
      <c r="D3362" t="s">
        <v>164</v>
      </c>
      <c r="E3362">
        <v>512</v>
      </c>
      <c r="F3362" t="s">
        <v>84</v>
      </c>
      <c r="G3362" t="s">
        <v>85</v>
      </c>
      <c r="H3362">
        <v>252</v>
      </c>
      <c r="I3362">
        <v>1.383434186347533</v>
      </c>
      <c r="J3362">
        <v>1.21504273203785E-2</v>
      </c>
      <c r="K3362">
        <v>0.80714099778760673</v>
      </c>
      <c r="L3362">
        <v>2.0001115332327202</v>
      </c>
    </row>
    <row r="3363" spans="1:12">
      <c r="A3363" t="s">
        <v>317</v>
      </c>
      <c r="B3363" t="s">
        <v>265</v>
      </c>
      <c r="C3363">
        <v>48319</v>
      </c>
      <c r="D3363" t="s">
        <v>164</v>
      </c>
      <c r="E3363">
        <v>512</v>
      </c>
      <c r="F3363" t="s">
        <v>84</v>
      </c>
      <c r="G3363" t="s">
        <v>86</v>
      </c>
      <c r="H3363">
        <v>334</v>
      </c>
      <c r="I3363">
        <v>0.57515385068351943</v>
      </c>
      <c r="J3363">
        <v>1.110958144474297E-2</v>
      </c>
      <c r="K3363">
        <v>0.1043491237210174</v>
      </c>
      <c r="L3363">
        <v>1.171803958573733</v>
      </c>
    </row>
    <row r="3364" spans="1:12">
      <c r="A3364" t="s">
        <v>317</v>
      </c>
      <c r="B3364" t="s">
        <v>435</v>
      </c>
      <c r="C3364">
        <v>48321</v>
      </c>
      <c r="D3364" t="s">
        <v>164</v>
      </c>
      <c r="E3364">
        <v>512</v>
      </c>
      <c r="F3364" t="s">
        <v>84</v>
      </c>
      <c r="G3364" t="s">
        <v>85</v>
      </c>
      <c r="H3364">
        <v>119</v>
      </c>
      <c r="I3364">
        <v>1.6038381837846389</v>
      </c>
      <c r="J3364">
        <v>2.0168158388237961E-2</v>
      </c>
      <c r="K3364">
        <v>1.269775480078849</v>
      </c>
      <c r="L3364">
        <v>2.4070987777849209</v>
      </c>
    </row>
    <row r="3365" spans="1:12">
      <c r="A3365" t="s">
        <v>317</v>
      </c>
      <c r="B3365" t="s">
        <v>435</v>
      </c>
      <c r="C3365">
        <v>48321</v>
      </c>
      <c r="D3365" t="s">
        <v>164</v>
      </c>
      <c r="E3365">
        <v>512</v>
      </c>
      <c r="F3365" t="s">
        <v>84</v>
      </c>
      <c r="G3365" t="s">
        <v>86</v>
      </c>
      <c r="H3365">
        <v>154</v>
      </c>
      <c r="I3365">
        <v>0.90615040133989799</v>
      </c>
      <c r="J3365">
        <v>2.8021944098769389E-2</v>
      </c>
      <c r="K3365">
        <v>0.42691774421013901</v>
      </c>
      <c r="L3365">
        <v>2.0718903064249981</v>
      </c>
    </row>
    <row r="3366" spans="1:12">
      <c r="A3366" t="s">
        <v>317</v>
      </c>
      <c r="B3366" t="s">
        <v>436</v>
      </c>
      <c r="C3366">
        <v>48323</v>
      </c>
      <c r="D3366" t="s">
        <v>164</v>
      </c>
      <c r="E3366">
        <v>512</v>
      </c>
      <c r="F3366" t="s">
        <v>84</v>
      </c>
      <c r="G3366" t="s">
        <v>85</v>
      </c>
      <c r="H3366">
        <v>252</v>
      </c>
      <c r="I3366">
        <v>1.383434186347533</v>
      </c>
      <c r="J3366">
        <v>1.21504273203785E-2</v>
      </c>
      <c r="K3366">
        <v>0.80714099778760673</v>
      </c>
      <c r="L3366">
        <v>2.0001115332327202</v>
      </c>
    </row>
    <row r="3367" spans="1:12">
      <c r="A3367" t="s">
        <v>317</v>
      </c>
      <c r="B3367" t="s">
        <v>436</v>
      </c>
      <c r="C3367">
        <v>48323</v>
      </c>
      <c r="D3367" t="s">
        <v>164</v>
      </c>
      <c r="E3367">
        <v>512</v>
      </c>
      <c r="F3367" t="s">
        <v>84</v>
      </c>
      <c r="G3367" t="s">
        <v>86</v>
      </c>
      <c r="H3367">
        <v>334</v>
      </c>
      <c r="I3367">
        <v>0.57515385068351943</v>
      </c>
      <c r="J3367">
        <v>1.110958144474297E-2</v>
      </c>
      <c r="K3367">
        <v>0.1043491237210174</v>
      </c>
      <c r="L3367">
        <v>1.171803958573733</v>
      </c>
    </row>
    <row r="3368" spans="1:12">
      <c r="A3368" t="s">
        <v>317</v>
      </c>
      <c r="B3368" t="s">
        <v>437</v>
      </c>
      <c r="C3368">
        <v>48307</v>
      </c>
      <c r="D3368" t="s">
        <v>164</v>
      </c>
      <c r="E3368">
        <v>512</v>
      </c>
      <c r="F3368" t="s">
        <v>84</v>
      </c>
      <c r="G3368" t="s">
        <v>85</v>
      </c>
      <c r="H3368">
        <v>252</v>
      </c>
      <c r="I3368">
        <v>1.383434186347533</v>
      </c>
      <c r="J3368">
        <v>1.21504273203785E-2</v>
      </c>
      <c r="K3368">
        <v>0.80714099778760673</v>
      </c>
      <c r="L3368">
        <v>2.0001115332327202</v>
      </c>
    </row>
    <row r="3369" spans="1:12">
      <c r="A3369" t="s">
        <v>317</v>
      </c>
      <c r="B3369" t="s">
        <v>437</v>
      </c>
      <c r="C3369">
        <v>48307</v>
      </c>
      <c r="D3369" t="s">
        <v>164</v>
      </c>
      <c r="E3369">
        <v>512</v>
      </c>
      <c r="F3369" t="s">
        <v>84</v>
      </c>
      <c r="G3369" t="s">
        <v>86</v>
      </c>
      <c r="H3369">
        <v>29</v>
      </c>
      <c r="I3369">
        <v>0.70702692198867745</v>
      </c>
      <c r="J3369">
        <v>3.7723215286874112E-2</v>
      </c>
      <c r="K3369">
        <v>0.39643211272744278</v>
      </c>
      <c r="L3369">
        <v>1.170859610761835</v>
      </c>
    </row>
    <row r="3370" spans="1:12">
      <c r="A3370" t="s">
        <v>317</v>
      </c>
      <c r="B3370" t="s">
        <v>438</v>
      </c>
      <c r="C3370">
        <v>48309</v>
      </c>
      <c r="D3370" t="s">
        <v>164</v>
      </c>
      <c r="E3370">
        <v>512</v>
      </c>
      <c r="F3370" t="s">
        <v>84</v>
      </c>
      <c r="G3370" t="s">
        <v>85</v>
      </c>
      <c r="H3370">
        <v>21</v>
      </c>
      <c r="I3370">
        <v>1.6292423808733481</v>
      </c>
      <c r="J3370">
        <v>7.155934590824177E-2</v>
      </c>
      <c r="K3370">
        <v>0.86187432059410884</v>
      </c>
      <c r="L3370">
        <v>2.3189077354311221</v>
      </c>
    </row>
    <row r="3371" spans="1:12">
      <c r="A3371" t="s">
        <v>317</v>
      </c>
      <c r="B3371" t="s">
        <v>438</v>
      </c>
      <c r="C3371">
        <v>48309</v>
      </c>
      <c r="D3371" t="s">
        <v>164</v>
      </c>
      <c r="E3371">
        <v>512</v>
      </c>
      <c r="F3371" t="s">
        <v>84</v>
      </c>
      <c r="G3371" t="s">
        <v>86</v>
      </c>
      <c r="H3371">
        <v>321</v>
      </c>
      <c r="I3371">
        <v>0.8789410325304412</v>
      </c>
      <c r="J3371">
        <v>1.3287457034444341E-2</v>
      </c>
      <c r="K3371">
        <v>0.36165949363756422</v>
      </c>
      <c r="L3371">
        <v>1.6412801779857329</v>
      </c>
    </row>
    <row r="3372" spans="1:12">
      <c r="A3372" t="s">
        <v>317</v>
      </c>
      <c r="B3372" t="s">
        <v>439</v>
      </c>
      <c r="C3372">
        <v>48311</v>
      </c>
      <c r="D3372" t="s">
        <v>164</v>
      </c>
      <c r="E3372">
        <v>512</v>
      </c>
      <c r="F3372" t="s">
        <v>84</v>
      </c>
      <c r="G3372" t="s">
        <v>85</v>
      </c>
      <c r="H3372">
        <v>252</v>
      </c>
      <c r="I3372">
        <v>1.383434186347533</v>
      </c>
      <c r="J3372">
        <v>1.21504273203785E-2</v>
      </c>
      <c r="K3372">
        <v>0.80714099778760673</v>
      </c>
      <c r="L3372">
        <v>2.0001115332327202</v>
      </c>
    </row>
    <row r="3373" spans="1:12">
      <c r="A3373" t="s">
        <v>317</v>
      </c>
      <c r="B3373" t="s">
        <v>439</v>
      </c>
      <c r="C3373">
        <v>48311</v>
      </c>
      <c r="D3373" t="s">
        <v>164</v>
      </c>
      <c r="E3373">
        <v>512</v>
      </c>
      <c r="F3373" t="s">
        <v>84</v>
      </c>
      <c r="G3373" t="s">
        <v>86</v>
      </c>
      <c r="H3373">
        <v>334</v>
      </c>
      <c r="I3373">
        <v>0.57515385068351943</v>
      </c>
      <c r="J3373">
        <v>1.110958144474297E-2</v>
      </c>
      <c r="K3373">
        <v>0.1043491237210174</v>
      </c>
      <c r="L3373">
        <v>1.171803958573733</v>
      </c>
    </row>
    <row r="3374" spans="1:12">
      <c r="A3374" t="s">
        <v>317</v>
      </c>
      <c r="B3374" t="s">
        <v>440</v>
      </c>
      <c r="C3374">
        <v>48325</v>
      </c>
      <c r="D3374" t="s">
        <v>164</v>
      </c>
      <c r="E3374">
        <v>512</v>
      </c>
      <c r="F3374" t="s">
        <v>84</v>
      </c>
      <c r="G3374" t="s">
        <v>85</v>
      </c>
      <c r="H3374">
        <v>112</v>
      </c>
      <c r="I3374">
        <v>1.300356530696035</v>
      </c>
      <c r="J3374">
        <v>1.8472083200364559E-2</v>
      </c>
      <c r="K3374">
        <v>0.80714099778760673</v>
      </c>
      <c r="L3374">
        <v>1.794461898043711</v>
      </c>
    </row>
    <row r="3375" spans="1:12">
      <c r="A3375" t="s">
        <v>317</v>
      </c>
      <c r="B3375" t="s">
        <v>440</v>
      </c>
      <c r="C3375">
        <v>48325</v>
      </c>
      <c r="D3375" t="s">
        <v>164</v>
      </c>
      <c r="E3375">
        <v>512</v>
      </c>
      <c r="F3375" t="s">
        <v>84</v>
      </c>
      <c r="G3375" t="s">
        <v>86</v>
      </c>
      <c r="H3375">
        <v>68</v>
      </c>
      <c r="I3375">
        <v>0.62000943904640304</v>
      </c>
      <c r="J3375">
        <v>2.1866936766871251E-2</v>
      </c>
      <c r="K3375">
        <v>0.20500719493555611</v>
      </c>
      <c r="L3375">
        <v>1.062066954037842</v>
      </c>
    </row>
    <row r="3376" spans="1:12">
      <c r="A3376" t="s">
        <v>317</v>
      </c>
      <c r="B3376" t="s">
        <v>441</v>
      </c>
      <c r="C3376">
        <v>48327</v>
      </c>
      <c r="D3376" t="s">
        <v>164</v>
      </c>
      <c r="E3376">
        <v>512</v>
      </c>
      <c r="F3376" t="s">
        <v>84</v>
      </c>
      <c r="G3376" t="s">
        <v>85</v>
      </c>
      <c r="H3376">
        <v>252</v>
      </c>
      <c r="I3376">
        <v>1.383434186347533</v>
      </c>
      <c r="J3376">
        <v>1.21504273203785E-2</v>
      </c>
      <c r="K3376">
        <v>0.80714099778760673</v>
      </c>
      <c r="L3376">
        <v>2.0001115332327202</v>
      </c>
    </row>
    <row r="3377" spans="1:12">
      <c r="A3377" t="s">
        <v>317</v>
      </c>
      <c r="B3377" t="s">
        <v>441</v>
      </c>
      <c r="C3377">
        <v>48327</v>
      </c>
      <c r="D3377" t="s">
        <v>164</v>
      </c>
      <c r="E3377">
        <v>512</v>
      </c>
      <c r="F3377" t="s">
        <v>84</v>
      </c>
      <c r="G3377" t="s">
        <v>86</v>
      </c>
      <c r="H3377">
        <v>29</v>
      </c>
      <c r="I3377">
        <v>0.70702692198867745</v>
      </c>
      <c r="J3377">
        <v>3.7723215286874112E-2</v>
      </c>
      <c r="K3377">
        <v>0.39643211272744278</v>
      </c>
      <c r="L3377">
        <v>1.170859610761835</v>
      </c>
    </row>
    <row r="3378" spans="1:12">
      <c r="A3378" t="s">
        <v>317</v>
      </c>
      <c r="B3378" t="s">
        <v>266</v>
      </c>
      <c r="C3378">
        <v>48329</v>
      </c>
      <c r="D3378" t="s">
        <v>164</v>
      </c>
      <c r="E3378">
        <v>512</v>
      </c>
      <c r="F3378" t="s">
        <v>84</v>
      </c>
      <c r="G3378" t="s">
        <v>85</v>
      </c>
      <c r="H3378">
        <v>20</v>
      </c>
      <c r="I3378">
        <v>0.91746692824581755</v>
      </c>
      <c r="J3378">
        <v>2.939771248348217E-2</v>
      </c>
      <c r="K3378">
        <v>0.70382293142660557</v>
      </c>
      <c r="L3378">
        <v>1.235198902947616</v>
      </c>
    </row>
    <row r="3379" spans="1:12">
      <c r="A3379" t="s">
        <v>317</v>
      </c>
      <c r="B3379" t="s">
        <v>266</v>
      </c>
      <c r="C3379">
        <v>48329</v>
      </c>
      <c r="D3379" t="s">
        <v>164</v>
      </c>
      <c r="E3379">
        <v>512</v>
      </c>
      <c r="F3379" t="s">
        <v>84</v>
      </c>
      <c r="G3379" t="s">
        <v>86</v>
      </c>
      <c r="H3379">
        <v>2230</v>
      </c>
      <c r="I3379">
        <v>0.71978889301303328</v>
      </c>
      <c r="J3379">
        <v>6.7896251602479144E-3</v>
      </c>
      <c r="K3379">
        <v>-0.122166484675459</v>
      </c>
      <c r="L3379">
        <v>1.937272049375836</v>
      </c>
    </row>
    <row r="3380" spans="1:12">
      <c r="A3380" t="s">
        <v>317</v>
      </c>
      <c r="B3380" t="s">
        <v>442</v>
      </c>
      <c r="C3380">
        <v>48331</v>
      </c>
      <c r="D3380" t="s">
        <v>164</v>
      </c>
      <c r="E3380">
        <v>512</v>
      </c>
      <c r="F3380" t="s">
        <v>84</v>
      </c>
      <c r="G3380" t="s">
        <v>85</v>
      </c>
      <c r="H3380">
        <v>21</v>
      </c>
      <c r="I3380">
        <v>1.6292423808733481</v>
      </c>
      <c r="J3380">
        <v>7.155934590824177E-2</v>
      </c>
      <c r="K3380">
        <v>0.86187432059410884</v>
      </c>
      <c r="L3380">
        <v>2.3189077354311221</v>
      </c>
    </row>
    <row r="3381" spans="1:12">
      <c r="A3381" t="s">
        <v>317</v>
      </c>
      <c r="B3381" t="s">
        <v>442</v>
      </c>
      <c r="C3381">
        <v>48331</v>
      </c>
      <c r="D3381" t="s">
        <v>164</v>
      </c>
      <c r="E3381">
        <v>512</v>
      </c>
      <c r="F3381" t="s">
        <v>84</v>
      </c>
      <c r="G3381" t="s">
        <v>86</v>
      </c>
      <c r="H3381">
        <v>321</v>
      </c>
      <c r="I3381">
        <v>0.8789410325304412</v>
      </c>
      <c r="J3381">
        <v>1.3287457034444341E-2</v>
      </c>
      <c r="K3381">
        <v>0.36165949363756422</v>
      </c>
      <c r="L3381">
        <v>1.6412801779857329</v>
      </c>
    </row>
    <row r="3382" spans="1:12">
      <c r="A3382" t="s">
        <v>317</v>
      </c>
      <c r="B3382" t="s">
        <v>443</v>
      </c>
      <c r="C3382">
        <v>48333</v>
      </c>
      <c r="D3382" t="s">
        <v>164</v>
      </c>
      <c r="E3382">
        <v>512</v>
      </c>
      <c r="F3382" t="s">
        <v>84</v>
      </c>
      <c r="G3382" t="s">
        <v>85</v>
      </c>
      <c r="H3382">
        <v>21</v>
      </c>
      <c r="I3382">
        <v>1.6292423808733481</v>
      </c>
      <c r="J3382">
        <v>7.155934590824177E-2</v>
      </c>
      <c r="K3382">
        <v>0.86187432059410884</v>
      </c>
      <c r="L3382">
        <v>2.3189077354311221</v>
      </c>
    </row>
    <row r="3383" spans="1:12">
      <c r="A3383" t="s">
        <v>317</v>
      </c>
      <c r="B3383" t="s">
        <v>443</v>
      </c>
      <c r="C3383">
        <v>48333</v>
      </c>
      <c r="D3383" t="s">
        <v>164</v>
      </c>
      <c r="E3383">
        <v>512</v>
      </c>
      <c r="F3383" t="s">
        <v>84</v>
      </c>
      <c r="G3383" t="s">
        <v>86</v>
      </c>
      <c r="H3383">
        <v>73</v>
      </c>
      <c r="I3383">
        <v>0.80739963216298827</v>
      </c>
      <c r="J3383">
        <v>2.121596265430729E-2</v>
      </c>
      <c r="K3383">
        <v>0.43160564534217272</v>
      </c>
      <c r="L3383">
        <v>1.263065517775515</v>
      </c>
    </row>
    <row r="3384" spans="1:12">
      <c r="A3384" t="s">
        <v>317</v>
      </c>
      <c r="B3384" t="s">
        <v>286</v>
      </c>
      <c r="C3384">
        <v>48335</v>
      </c>
      <c r="D3384" t="s">
        <v>164</v>
      </c>
      <c r="E3384">
        <v>512</v>
      </c>
      <c r="F3384" t="s">
        <v>84</v>
      </c>
      <c r="G3384" t="s">
        <v>85</v>
      </c>
      <c r="H3384">
        <v>110</v>
      </c>
      <c r="I3384">
        <v>1.103120775561562</v>
      </c>
      <c r="J3384">
        <v>1.282079273961163E-2</v>
      </c>
      <c r="K3384">
        <v>0.59417433462642522</v>
      </c>
      <c r="L3384">
        <v>1.3793477721904599</v>
      </c>
    </row>
    <row r="3385" spans="1:12">
      <c r="A3385" t="s">
        <v>317</v>
      </c>
      <c r="B3385" t="s">
        <v>286</v>
      </c>
      <c r="C3385">
        <v>48335</v>
      </c>
      <c r="D3385" t="s">
        <v>164</v>
      </c>
      <c r="E3385">
        <v>512</v>
      </c>
      <c r="F3385" t="s">
        <v>84</v>
      </c>
      <c r="G3385" t="s">
        <v>86</v>
      </c>
      <c r="H3385">
        <v>185</v>
      </c>
      <c r="I3385">
        <v>0.45023760476804142</v>
      </c>
      <c r="J3385">
        <v>9.8145157261221427E-3</v>
      </c>
      <c r="K3385">
        <v>0.20331808174902691</v>
      </c>
      <c r="L3385">
        <v>0.85944454331966891</v>
      </c>
    </row>
    <row r="3386" spans="1:12">
      <c r="A3386" t="s">
        <v>317</v>
      </c>
      <c r="B3386" t="s">
        <v>444</v>
      </c>
      <c r="C3386">
        <v>48337</v>
      </c>
      <c r="D3386" t="s">
        <v>164</v>
      </c>
      <c r="E3386">
        <v>512</v>
      </c>
      <c r="F3386" t="s">
        <v>84</v>
      </c>
      <c r="G3386" t="s">
        <v>85</v>
      </c>
      <c r="H3386">
        <v>21</v>
      </c>
      <c r="I3386">
        <v>1.6292423808733481</v>
      </c>
      <c r="J3386">
        <v>7.155934590824177E-2</v>
      </c>
      <c r="K3386">
        <v>0.86187432059410884</v>
      </c>
      <c r="L3386">
        <v>2.3189077354311221</v>
      </c>
    </row>
    <row r="3387" spans="1:12">
      <c r="A3387" t="s">
        <v>317</v>
      </c>
      <c r="B3387" t="s">
        <v>444</v>
      </c>
      <c r="C3387">
        <v>48337</v>
      </c>
      <c r="D3387" t="s">
        <v>164</v>
      </c>
      <c r="E3387">
        <v>512</v>
      </c>
      <c r="F3387" t="s">
        <v>84</v>
      </c>
      <c r="G3387" t="s">
        <v>86</v>
      </c>
      <c r="H3387">
        <v>46</v>
      </c>
      <c r="I3387">
        <v>0.67855078208342756</v>
      </c>
      <c r="J3387">
        <v>3.1589564138327017E-2</v>
      </c>
      <c r="K3387">
        <v>0.38025246438743332</v>
      </c>
      <c r="L3387">
        <v>1.1572375876855769</v>
      </c>
    </row>
    <row r="3388" spans="1:12">
      <c r="A3388" t="s">
        <v>317</v>
      </c>
      <c r="B3388" t="s">
        <v>257</v>
      </c>
      <c r="C3388">
        <v>48339</v>
      </c>
      <c r="D3388" t="s">
        <v>164</v>
      </c>
      <c r="E3388">
        <v>512</v>
      </c>
      <c r="F3388" t="s">
        <v>84</v>
      </c>
      <c r="G3388" t="s">
        <v>85</v>
      </c>
      <c r="H3388">
        <v>387</v>
      </c>
      <c r="I3388">
        <v>1.3457174070758999</v>
      </c>
      <c r="J3388">
        <v>1.1494718533182459E-2</v>
      </c>
      <c r="K3388">
        <v>0.8299638824679606</v>
      </c>
      <c r="L3388">
        <v>2.2014806625158951</v>
      </c>
    </row>
    <row r="3389" spans="1:12">
      <c r="A3389" t="s">
        <v>317</v>
      </c>
      <c r="B3389" t="s">
        <v>257</v>
      </c>
      <c r="C3389">
        <v>48339</v>
      </c>
      <c r="D3389" t="s">
        <v>164</v>
      </c>
      <c r="E3389">
        <v>512</v>
      </c>
      <c r="F3389" t="s">
        <v>84</v>
      </c>
      <c r="G3389" t="s">
        <v>86</v>
      </c>
      <c r="H3389">
        <v>615</v>
      </c>
      <c r="I3389">
        <v>1.0003744451582151</v>
      </c>
      <c r="J3389">
        <v>1.138407761419607E-2</v>
      </c>
      <c r="K3389">
        <v>0.49228033142942262</v>
      </c>
      <c r="L3389">
        <v>2.5712403337347198</v>
      </c>
    </row>
    <row r="3390" spans="1:12">
      <c r="A3390" t="s">
        <v>317</v>
      </c>
      <c r="B3390" t="s">
        <v>287</v>
      </c>
      <c r="C3390">
        <v>48341</v>
      </c>
      <c r="D3390" t="s">
        <v>164</v>
      </c>
      <c r="E3390">
        <v>512</v>
      </c>
      <c r="F3390" t="s">
        <v>84</v>
      </c>
      <c r="G3390" t="s">
        <v>85</v>
      </c>
      <c r="H3390">
        <v>89</v>
      </c>
      <c r="I3390">
        <v>1.1274420073084379</v>
      </c>
      <c r="J3390">
        <v>1.8712575638142031E-2</v>
      </c>
      <c r="K3390">
        <v>0.50461631483643166</v>
      </c>
      <c r="L3390">
        <v>1.4938616842543559</v>
      </c>
    </row>
    <row r="3391" spans="1:12">
      <c r="A3391" t="s">
        <v>317</v>
      </c>
      <c r="B3391" t="s">
        <v>287</v>
      </c>
      <c r="C3391">
        <v>48341</v>
      </c>
      <c r="D3391" t="s">
        <v>164</v>
      </c>
      <c r="E3391">
        <v>512</v>
      </c>
      <c r="F3391" t="s">
        <v>84</v>
      </c>
      <c r="G3391" t="s">
        <v>86</v>
      </c>
      <c r="H3391">
        <v>138</v>
      </c>
      <c r="I3391">
        <v>0.73233722473759788</v>
      </c>
      <c r="J3391">
        <v>2.568568234640287E-2</v>
      </c>
      <c r="K3391">
        <v>-0.122166484675459</v>
      </c>
      <c r="L3391">
        <v>1.4479993614015521</v>
      </c>
    </row>
    <row r="3392" spans="1:12">
      <c r="A3392" t="s">
        <v>317</v>
      </c>
      <c r="B3392" t="s">
        <v>291</v>
      </c>
      <c r="C3392">
        <v>48343</v>
      </c>
      <c r="D3392" t="s">
        <v>164</v>
      </c>
      <c r="E3392">
        <v>512</v>
      </c>
      <c r="F3392" t="s">
        <v>84</v>
      </c>
      <c r="G3392" t="s">
        <v>85</v>
      </c>
      <c r="H3392">
        <v>387</v>
      </c>
      <c r="I3392">
        <v>1.3457174070758999</v>
      </c>
      <c r="J3392">
        <v>1.1494718533182459E-2</v>
      </c>
      <c r="K3392">
        <v>0.8299638824679606</v>
      </c>
      <c r="L3392">
        <v>2.2014806625158951</v>
      </c>
    </row>
    <row r="3393" spans="1:12">
      <c r="A3393" t="s">
        <v>317</v>
      </c>
      <c r="B3393" t="s">
        <v>291</v>
      </c>
      <c r="C3393">
        <v>48343</v>
      </c>
      <c r="D3393" t="s">
        <v>164</v>
      </c>
      <c r="E3393">
        <v>512</v>
      </c>
      <c r="F3393" t="s">
        <v>84</v>
      </c>
      <c r="G3393" t="s">
        <v>86</v>
      </c>
      <c r="H3393">
        <v>615</v>
      </c>
      <c r="I3393">
        <v>1.0003744451582151</v>
      </c>
      <c r="J3393">
        <v>1.138407761419607E-2</v>
      </c>
      <c r="K3393">
        <v>0.49228033142942262</v>
      </c>
      <c r="L3393">
        <v>2.5712403337347198</v>
      </c>
    </row>
    <row r="3394" spans="1:12">
      <c r="A3394" t="s">
        <v>317</v>
      </c>
      <c r="B3394" t="s">
        <v>445</v>
      </c>
      <c r="C3394">
        <v>48345</v>
      </c>
      <c r="D3394" t="s">
        <v>164</v>
      </c>
      <c r="E3394">
        <v>512</v>
      </c>
      <c r="F3394" t="s">
        <v>84</v>
      </c>
      <c r="G3394" t="s">
        <v>85</v>
      </c>
      <c r="H3394">
        <v>110</v>
      </c>
      <c r="I3394">
        <v>1.103120775561562</v>
      </c>
      <c r="J3394">
        <v>1.282079273961163E-2</v>
      </c>
      <c r="K3394">
        <v>0.59417433462642522</v>
      </c>
      <c r="L3394">
        <v>1.3793477721904599</v>
      </c>
    </row>
    <row r="3395" spans="1:12">
      <c r="A3395" t="s">
        <v>317</v>
      </c>
      <c r="B3395" t="s">
        <v>445</v>
      </c>
      <c r="C3395">
        <v>48345</v>
      </c>
      <c r="D3395" t="s">
        <v>164</v>
      </c>
      <c r="E3395">
        <v>512</v>
      </c>
      <c r="F3395" t="s">
        <v>84</v>
      </c>
      <c r="G3395" t="s">
        <v>86</v>
      </c>
      <c r="H3395">
        <v>185</v>
      </c>
      <c r="I3395">
        <v>0.45023760476804142</v>
      </c>
      <c r="J3395">
        <v>9.8145157261221427E-3</v>
      </c>
      <c r="K3395">
        <v>0.20331808174902691</v>
      </c>
      <c r="L3395">
        <v>0.85944454331966891</v>
      </c>
    </row>
    <row r="3396" spans="1:12">
      <c r="A3396" t="s">
        <v>317</v>
      </c>
      <c r="B3396" t="s">
        <v>446</v>
      </c>
      <c r="C3396">
        <v>48347</v>
      </c>
      <c r="D3396" t="s">
        <v>164</v>
      </c>
      <c r="E3396">
        <v>512</v>
      </c>
      <c r="F3396" t="s">
        <v>84</v>
      </c>
      <c r="G3396" t="s">
        <v>85</v>
      </c>
      <c r="H3396">
        <v>387</v>
      </c>
      <c r="I3396">
        <v>1.3457174070758999</v>
      </c>
      <c r="J3396">
        <v>1.1494718533182459E-2</v>
      </c>
      <c r="K3396">
        <v>0.8299638824679606</v>
      </c>
      <c r="L3396">
        <v>2.2014806625158951</v>
      </c>
    </row>
    <row r="3397" spans="1:12">
      <c r="A3397" t="s">
        <v>317</v>
      </c>
      <c r="B3397" t="s">
        <v>446</v>
      </c>
      <c r="C3397">
        <v>48347</v>
      </c>
      <c r="D3397" t="s">
        <v>164</v>
      </c>
      <c r="E3397">
        <v>512</v>
      </c>
      <c r="F3397" t="s">
        <v>84</v>
      </c>
      <c r="G3397" t="s">
        <v>86</v>
      </c>
      <c r="H3397">
        <v>615</v>
      </c>
      <c r="I3397">
        <v>1.0003744451582151</v>
      </c>
      <c r="J3397">
        <v>1.138407761419607E-2</v>
      </c>
      <c r="K3397">
        <v>0.49228033142942262</v>
      </c>
      <c r="L3397">
        <v>2.5712403337347198</v>
      </c>
    </row>
    <row r="3398" spans="1:12">
      <c r="A3398" t="s">
        <v>317</v>
      </c>
      <c r="B3398" t="s">
        <v>447</v>
      </c>
      <c r="C3398">
        <v>48349</v>
      </c>
      <c r="D3398" t="s">
        <v>164</v>
      </c>
      <c r="E3398">
        <v>512</v>
      </c>
      <c r="F3398" t="s">
        <v>84</v>
      </c>
      <c r="G3398" t="s">
        <v>85</v>
      </c>
      <c r="H3398">
        <v>21</v>
      </c>
      <c r="I3398">
        <v>1.6292423808733481</v>
      </c>
      <c r="J3398">
        <v>7.155934590824177E-2</v>
      </c>
      <c r="K3398">
        <v>0.86187432059410884</v>
      </c>
      <c r="L3398">
        <v>2.3189077354311221</v>
      </c>
    </row>
    <row r="3399" spans="1:12">
      <c r="A3399" t="s">
        <v>317</v>
      </c>
      <c r="B3399" t="s">
        <v>447</v>
      </c>
      <c r="C3399">
        <v>48349</v>
      </c>
      <c r="D3399" t="s">
        <v>164</v>
      </c>
      <c r="E3399">
        <v>512</v>
      </c>
      <c r="F3399" t="s">
        <v>84</v>
      </c>
      <c r="G3399" t="s">
        <v>86</v>
      </c>
      <c r="H3399">
        <v>321</v>
      </c>
      <c r="I3399">
        <v>0.8789410325304412</v>
      </c>
      <c r="J3399">
        <v>1.3287457034444341E-2</v>
      </c>
      <c r="K3399">
        <v>0.36165949363756422</v>
      </c>
      <c r="L3399">
        <v>1.6412801779857329</v>
      </c>
    </row>
    <row r="3400" spans="1:12">
      <c r="A3400" t="s">
        <v>317</v>
      </c>
      <c r="B3400" t="s">
        <v>276</v>
      </c>
      <c r="C3400">
        <v>48351</v>
      </c>
      <c r="D3400" t="s">
        <v>164</v>
      </c>
      <c r="E3400">
        <v>512</v>
      </c>
      <c r="F3400" t="s">
        <v>84</v>
      </c>
      <c r="G3400" t="s">
        <v>85</v>
      </c>
      <c r="H3400">
        <v>387</v>
      </c>
      <c r="I3400">
        <v>1.3457174070758999</v>
      </c>
      <c r="J3400">
        <v>1.1494718533182459E-2</v>
      </c>
      <c r="K3400">
        <v>0.8299638824679606</v>
      </c>
      <c r="L3400">
        <v>2.2014806625158951</v>
      </c>
    </row>
    <row r="3401" spans="1:12">
      <c r="A3401" t="s">
        <v>317</v>
      </c>
      <c r="B3401" t="s">
        <v>276</v>
      </c>
      <c r="C3401">
        <v>48351</v>
      </c>
      <c r="D3401" t="s">
        <v>164</v>
      </c>
      <c r="E3401">
        <v>512</v>
      </c>
      <c r="F3401" t="s">
        <v>84</v>
      </c>
      <c r="G3401" t="s">
        <v>86</v>
      </c>
      <c r="H3401">
        <v>615</v>
      </c>
      <c r="I3401">
        <v>1.0003744451582151</v>
      </c>
      <c r="J3401">
        <v>1.138407761419607E-2</v>
      </c>
      <c r="K3401">
        <v>0.49228033142942262</v>
      </c>
      <c r="L3401">
        <v>2.5712403337347198</v>
      </c>
    </row>
    <row r="3402" spans="1:12">
      <c r="A3402" t="s">
        <v>317</v>
      </c>
      <c r="B3402" t="s">
        <v>448</v>
      </c>
      <c r="C3402">
        <v>48353</v>
      </c>
      <c r="D3402" t="s">
        <v>164</v>
      </c>
      <c r="E3402">
        <v>512</v>
      </c>
      <c r="F3402" t="s">
        <v>84</v>
      </c>
      <c r="G3402" t="s">
        <v>85</v>
      </c>
      <c r="H3402">
        <v>110</v>
      </c>
      <c r="I3402">
        <v>1.103120775561562</v>
      </c>
      <c r="J3402">
        <v>1.282079273961163E-2</v>
      </c>
      <c r="K3402">
        <v>0.59417433462642522</v>
      </c>
      <c r="L3402">
        <v>1.3793477721904599</v>
      </c>
    </row>
    <row r="3403" spans="1:12">
      <c r="A3403" t="s">
        <v>317</v>
      </c>
      <c r="B3403" t="s">
        <v>448</v>
      </c>
      <c r="C3403">
        <v>48353</v>
      </c>
      <c r="D3403" t="s">
        <v>164</v>
      </c>
      <c r="E3403">
        <v>512</v>
      </c>
      <c r="F3403" t="s">
        <v>84</v>
      </c>
      <c r="G3403" t="s">
        <v>86</v>
      </c>
      <c r="H3403">
        <v>185</v>
      </c>
      <c r="I3403">
        <v>0.45023760476804142</v>
      </c>
      <c r="J3403">
        <v>9.8145157261221427E-3</v>
      </c>
      <c r="K3403">
        <v>0.20331808174902691</v>
      </c>
      <c r="L3403">
        <v>0.85944454331966891</v>
      </c>
    </row>
    <row r="3404" spans="1:12">
      <c r="A3404" t="s">
        <v>317</v>
      </c>
      <c r="B3404" t="s">
        <v>449</v>
      </c>
      <c r="C3404">
        <v>48355</v>
      </c>
      <c r="D3404" t="s">
        <v>164</v>
      </c>
      <c r="E3404">
        <v>512</v>
      </c>
      <c r="F3404" t="s">
        <v>84</v>
      </c>
      <c r="G3404" t="s">
        <v>85</v>
      </c>
      <c r="H3404">
        <v>119</v>
      </c>
      <c r="I3404">
        <v>1.6038381837846389</v>
      </c>
      <c r="J3404">
        <v>2.0168158388237961E-2</v>
      </c>
      <c r="K3404">
        <v>1.269775480078849</v>
      </c>
      <c r="L3404">
        <v>2.4070987777849209</v>
      </c>
    </row>
    <row r="3405" spans="1:12">
      <c r="A3405" t="s">
        <v>317</v>
      </c>
      <c r="B3405" t="s">
        <v>449</v>
      </c>
      <c r="C3405">
        <v>48355</v>
      </c>
      <c r="D3405" t="s">
        <v>164</v>
      </c>
      <c r="E3405">
        <v>512</v>
      </c>
      <c r="F3405" t="s">
        <v>84</v>
      </c>
      <c r="G3405" t="s">
        <v>86</v>
      </c>
      <c r="H3405">
        <v>154</v>
      </c>
      <c r="I3405">
        <v>0.90615040133989799</v>
      </c>
      <c r="J3405">
        <v>2.8021944098769389E-2</v>
      </c>
      <c r="K3405">
        <v>0.42691774421013901</v>
      </c>
      <c r="L3405">
        <v>2.0718903064249981</v>
      </c>
    </row>
    <row r="3406" spans="1:12">
      <c r="A3406" t="s">
        <v>317</v>
      </c>
      <c r="B3406" t="s">
        <v>450</v>
      </c>
      <c r="C3406">
        <v>48357</v>
      </c>
      <c r="D3406" t="s">
        <v>164</v>
      </c>
      <c r="E3406">
        <v>512</v>
      </c>
      <c r="F3406" t="s">
        <v>84</v>
      </c>
      <c r="G3406" t="s">
        <v>85</v>
      </c>
      <c r="H3406">
        <v>89</v>
      </c>
      <c r="I3406">
        <v>1.1274420073084379</v>
      </c>
      <c r="J3406">
        <v>1.8712575638142031E-2</v>
      </c>
      <c r="K3406">
        <v>0.50461631483643166</v>
      </c>
      <c r="L3406">
        <v>1.4938616842543559</v>
      </c>
    </row>
    <row r="3407" spans="1:12">
      <c r="A3407" t="s">
        <v>317</v>
      </c>
      <c r="B3407" t="s">
        <v>450</v>
      </c>
      <c r="C3407">
        <v>48357</v>
      </c>
      <c r="D3407" t="s">
        <v>164</v>
      </c>
      <c r="E3407">
        <v>512</v>
      </c>
      <c r="F3407" t="s">
        <v>84</v>
      </c>
      <c r="G3407" t="s">
        <v>86</v>
      </c>
      <c r="H3407">
        <v>138</v>
      </c>
      <c r="I3407">
        <v>0.73233722473759788</v>
      </c>
      <c r="J3407">
        <v>2.568568234640287E-2</v>
      </c>
      <c r="K3407">
        <v>-0.122166484675459</v>
      </c>
      <c r="L3407">
        <v>1.4479993614015521</v>
      </c>
    </row>
    <row r="3408" spans="1:12">
      <c r="A3408" t="s">
        <v>317</v>
      </c>
      <c r="B3408" t="s">
        <v>451</v>
      </c>
      <c r="C3408">
        <v>48359</v>
      </c>
      <c r="D3408" t="s">
        <v>164</v>
      </c>
      <c r="E3408">
        <v>512</v>
      </c>
      <c r="F3408" t="s">
        <v>84</v>
      </c>
      <c r="G3408" t="s">
        <v>85</v>
      </c>
      <c r="H3408">
        <v>638</v>
      </c>
      <c r="I3408">
        <v>0.985155264482656</v>
      </c>
      <c r="J3408">
        <v>1.361448357408269E-2</v>
      </c>
      <c r="K3408">
        <v>-1.4594652784268171E-2</v>
      </c>
      <c r="L3408">
        <v>1.884615774071688</v>
      </c>
    </row>
    <row r="3409" spans="1:12">
      <c r="A3409" t="s">
        <v>317</v>
      </c>
      <c r="B3409" t="s">
        <v>451</v>
      </c>
      <c r="C3409">
        <v>48359</v>
      </c>
      <c r="D3409" t="s">
        <v>164</v>
      </c>
      <c r="E3409">
        <v>512</v>
      </c>
      <c r="F3409" t="s">
        <v>84</v>
      </c>
      <c r="G3409" t="s">
        <v>86</v>
      </c>
      <c r="H3409">
        <v>1211</v>
      </c>
      <c r="I3409">
        <v>0.61474675778945853</v>
      </c>
      <c r="J3409">
        <v>7.2139803869821859E-3</v>
      </c>
      <c r="K3409">
        <v>-0.15832434135168941</v>
      </c>
      <c r="L3409">
        <v>1.707400031128457</v>
      </c>
    </row>
    <row r="3410" spans="1:12">
      <c r="A3410" t="s">
        <v>317</v>
      </c>
      <c r="B3410" t="s">
        <v>288</v>
      </c>
      <c r="C3410">
        <v>48361</v>
      </c>
      <c r="D3410" t="s">
        <v>164</v>
      </c>
      <c r="E3410">
        <v>512</v>
      </c>
      <c r="F3410" t="s">
        <v>84</v>
      </c>
      <c r="G3410" t="s">
        <v>85</v>
      </c>
      <c r="H3410">
        <v>119</v>
      </c>
      <c r="I3410">
        <v>1.6038381837846389</v>
      </c>
      <c r="J3410">
        <v>2.0168158388237961E-2</v>
      </c>
      <c r="K3410">
        <v>1.269775480078849</v>
      </c>
      <c r="L3410">
        <v>2.4070987777849209</v>
      </c>
    </row>
    <row r="3411" spans="1:12">
      <c r="A3411" t="s">
        <v>317</v>
      </c>
      <c r="B3411" t="s">
        <v>288</v>
      </c>
      <c r="C3411">
        <v>48361</v>
      </c>
      <c r="D3411" t="s">
        <v>164</v>
      </c>
      <c r="E3411">
        <v>512</v>
      </c>
      <c r="F3411" t="s">
        <v>84</v>
      </c>
      <c r="G3411" t="s">
        <v>86</v>
      </c>
      <c r="H3411">
        <v>154</v>
      </c>
      <c r="I3411">
        <v>0.90615040133989799</v>
      </c>
      <c r="J3411">
        <v>2.8021944098769389E-2</v>
      </c>
      <c r="K3411">
        <v>0.42691774421013901</v>
      </c>
      <c r="L3411">
        <v>2.0718903064249981</v>
      </c>
    </row>
    <row r="3412" spans="1:12">
      <c r="A3412" t="s">
        <v>317</v>
      </c>
      <c r="B3412" t="s">
        <v>452</v>
      </c>
      <c r="C3412">
        <v>48363</v>
      </c>
      <c r="D3412" t="s">
        <v>164</v>
      </c>
      <c r="E3412">
        <v>512</v>
      </c>
      <c r="F3412" t="s">
        <v>84</v>
      </c>
      <c r="G3412" t="s">
        <v>85</v>
      </c>
      <c r="H3412">
        <v>1466</v>
      </c>
      <c r="I3412">
        <v>1.212747502799447</v>
      </c>
      <c r="J3412">
        <v>6.7894182932447091E-3</v>
      </c>
      <c r="K3412">
        <v>0.34114573777091939</v>
      </c>
      <c r="L3412">
        <v>2.0951960957221689</v>
      </c>
    </row>
    <row r="3413" spans="1:12">
      <c r="A3413" t="s">
        <v>317</v>
      </c>
      <c r="B3413" t="s">
        <v>452</v>
      </c>
      <c r="C3413">
        <v>48363</v>
      </c>
      <c r="D3413" t="s">
        <v>164</v>
      </c>
      <c r="E3413">
        <v>512</v>
      </c>
      <c r="F3413" t="s">
        <v>84</v>
      </c>
      <c r="G3413" t="s">
        <v>86</v>
      </c>
      <c r="H3413">
        <v>61</v>
      </c>
      <c r="I3413">
        <v>0.60377377287827694</v>
      </c>
      <c r="J3413">
        <v>2.047559989697072E-2</v>
      </c>
      <c r="K3413">
        <v>0.372091309648101</v>
      </c>
      <c r="L3413">
        <v>1.1144444380079901</v>
      </c>
    </row>
    <row r="3414" spans="1:12">
      <c r="A3414" t="s">
        <v>317</v>
      </c>
      <c r="B3414" t="s">
        <v>277</v>
      </c>
      <c r="C3414">
        <v>48365</v>
      </c>
      <c r="D3414" t="s">
        <v>164</v>
      </c>
      <c r="E3414">
        <v>512</v>
      </c>
      <c r="F3414" t="s">
        <v>84</v>
      </c>
      <c r="G3414" t="s">
        <v>85</v>
      </c>
      <c r="H3414">
        <v>387</v>
      </c>
      <c r="I3414">
        <v>1.3457174070758999</v>
      </c>
      <c r="J3414">
        <v>1.1494718533182459E-2</v>
      </c>
      <c r="K3414">
        <v>0.8299638824679606</v>
      </c>
      <c r="L3414">
        <v>2.2014806625158951</v>
      </c>
    </row>
    <row r="3415" spans="1:12">
      <c r="A3415" t="s">
        <v>317</v>
      </c>
      <c r="B3415" t="s">
        <v>277</v>
      </c>
      <c r="C3415">
        <v>48365</v>
      </c>
      <c r="D3415" t="s">
        <v>164</v>
      </c>
      <c r="E3415">
        <v>512</v>
      </c>
      <c r="F3415" t="s">
        <v>84</v>
      </c>
      <c r="G3415" t="s">
        <v>86</v>
      </c>
      <c r="H3415">
        <v>615</v>
      </c>
      <c r="I3415">
        <v>1.0003744451582151</v>
      </c>
      <c r="J3415">
        <v>1.138407761419607E-2</v>
      </c>
      <c r="K3415">
        <v>0.49228033142942262</v>
      </c>
      <c r="L3415">
        <v>2.5712403337347198</v>
      </c>
    </row>
    <row r="3416" spans="1:12">
      <c r="A3416" t="s">
        <v>317</v>
      </c>
      <c r="B3416" t="s">
        <v>453</v>
      </c>
      <c r="C3416">
        <v>48367</v>
      </c>
      <c r="D3416" t="s">
        <v>164</v>
      </c>
      <c r="E3416">
        <v>512</v>
      </c>
      <c r="F3416" t="s">
        <v>84</v>
      </c>
      <c r="G3416" t="s">
        <v>85</v>
      </c>
      <c r="H3416">
        <v>21</v>
      </c>
      <c r="I3416">
        <v>1.6292423808733481</v>
      </c>
      <c r="J3416">
        <v>7.155934590824177E-2</v>
      </c>
      <c r="K3416">
        <v>0.86187432059410884</v>
      </c>
      <c r="L3416">
        <v>2.3189077354311221</v>
      </c>
    </row>
    <row r="3417" spans="1:12">
      <c r="A3417" t="s">
        <v>317</v>
      </c>
      <c r="B3417" t="s">
        <v>453</v>
      </c>
      <c r="C3417">
        <v>48367</v>
      </c>
      <c r="D3417" t="s">
        <v>164</v>
      </c>
      <c r="E3417">
        <v>512</v>
      </c>
      <c r="F3417" t="s">
        <v>84</v>
      </c>
      <c r="G3417" t="s">
        <v>86</v>
      </c>
      <c r="H3417">
        <v>46</v>
      </c>
      <c r="I3417">
        <v>0.67855078208342756</v>
      </c>
      <c r="J3417">
        <v>3.1589564138327017E-2</v>
      </c>
      <c r="K3417">
        <v>0.38025246438743332</v>
      </c>
      <c r="L3417">
        <v>1.1572375876855769</v>
      </c>
    </row>
    <row r="3418" spans="1:12">
      <c r="A3418" t="s">
        <v>317</v>
      </c>
      <c r="B3418" t="s">
        <v>454</v>
      </c>
      <c r="C3418">
        <v>48369</v>
      </c>
      <c r="D3418" t="s">
        <v>164</v>
      </c>
      <c r="E3418">
        <v>512</v>
      </c>
      <c r="F3418" t="s">
        <v>84</v>
      </c>
      <c r="G3418" t="s">
        <v>85</v>
      </c>
      <c r="H3418">
        <v>199</v>
      </c>
      <c r="I3418">
        <v>1.0277045308180299</v>
      </c>
      <c r="J3418">
        <v>9.2933564277646371E-3</v>
      </c>
      <c r="K3418">
        <v>0.670290048517865</v>
      </c>
      <c r="L3418">
        <v>1.4008360470518391</v>
      </c>
    </row>
    <row r="3419" spans="1:12">
      <c r="A3419" t="s">
        <v>317</v>
      </c>
      <c r="B3419" t="s">
        <v>454</v>
      </c>
      <c r="C3419">
        <v>48369</v>
      </c>
      <c r="D3419" t="s">
        <v>164</v>
      </c>
      <c r="E3419">
        <v>512</v>
      </c>
      <c r="F3419" t="s">
        <v>84</v>
      </c>
      <c r="G3419" t="s">
        <v>86</v>
      </c>
      <c r="H3419">
        <v>190</v>
      </c>
      <c r="I3419">
        <v>0.35637058924602871</v>
      </c>
      <c r="J3419">
        <v>1.199977735973182E-2</v>
      </c>
      <c r="K3419">
        <v>0.15100981091696489</v>
      </c>
      <c r="L3419">
        <v>0.86768380690594182</v>
      </c>
    </row>
    <row r="3420" spans="1:12">
      <c r="A3420" t="s">
        <v>317</v>
      </c>
      <c r="B3420" t="s">
        <v>455</v>
      </c>
      <c r="C3420">
        <v>48371</v>
      </c>
      <c r="D3420" t="s">
        <v>164</v>
      </c>
      <c r="E3420">
        <v>512</v>
      </c>
      <c r="F3420" t="s">
        <v>84</v>
      </c>
      <c r="G3420" t="s">
        <v>85</v>
      </c>
      <c r="H3420">
        <v>20</v>
      </c>
      <c r="I3420">
        <v>1.329160285682885</v>
      </c>
      <c r="J3420">
        <v>1.970710988761867E-2</v>
      </c>
      <c r="K3420">
        <v>1.252812964680647</v>
      </c>
      <c r="L3420">
        <v>1.49204434120084</v>
      </c>
    </row>
    <row r="3421" spans="1:12">
      <c r="A3421" t="s">
        <v>317</v>
      </c>
      <c r="B3421" t="s">
        <v>455</v>
      </c>
      <c r="C3421">
        <v>48371</v>
      </c>
      <c r="D3421" t="s">
        <v>164</v>
      </c>
      <c r="E3421">
        <v>512</v>
      </c>
      <c r="F3421" t="s">
        <v>84</v>
      </c>
      <c r="G3421" t="s">
        <v>86</v>
      </c>
      <c r="H3421">
        <v>39</v>
      </c>
      <c r="I3421">
        <v>0.67443504304044155</v>
      </c>
      <c r="J3421">
        <v>4.8390557182180438E-2</v>
      </c>
      <c r="K3421">
        <v>0.34480482634666471</v>
      </c>
      <c r="L3421">
        <v>1.171803958573733</v>
      </c>
    </row>
    <row r="3422" spans="1:12">
      <c r="A3422" t="s">
        <v>317</v>
      </c>
      <c r="B3422" t="s">
        <v>289</v>
      </c>
      <c r="C3422">
        <v>48373</v>
      </c>
      <c r="D3422" t="s">
        <v>164</v>
      </c>
      <c r="E3422">
        <v>512</v>
      </c>
      <c r="F3422" t="s">
        <v>84</v>
      </c>
      <c r="G3422" t="s">
        <v>85</v>
      </c>
      <c r="H3422">
        <v>387</v>
      </c>
      <c r="I3422">
        <v>1.3457174070758999</v>
      </c>
      <c r="J3422">
        <v>1.1494718533182459E-2</v>
      </c>
      <c r="K3422">
        <v>0.8299638824679606</v>
      </c>
      <c r="L3422">
        <v>2.2014806625158951</v>
      </c>
    </row>
    <row r="3423" spans="1:12">
      <c r="A3423" t="s">
        <v>317</v>
      </c>
      <c r="B3423" t="s">
        <v>289</v>
      </c>
      <c r="C3423">
        <v>48373</v>
      </c>
      <c r="D3423" t="s">
        <v>164</v>
      </c>
      <c r="E3423">
        <v>512</v>
      </c>
      <c r="F3423" t="s">
        <v>84</v>
      </c>
      <c r="G3423" t="s">
        <v>86</v>
      </c>
      <c r="H3423">
        <v>615</v>
      </c>
      <c r="I3423">
        <v>1.0003744451582151</v>
      </c>
      <c r="J3423">
        <v>1.138407761419607E-2</v>
      </c>
      <c r="K3423">
        <v>0.49228033142942262</v>
      </c>
      <c r="L3423">
        <v>2.5712403337347198</v>
      </c>
    </row>
    <row r="3424" spans="1:12">
      <c r="A3424" t="s">
        <v>317</v>
      </c>
      <c r="B3424" t="s">
        <v>304</v>
      </c>
      <c r="C3424">
        <v>48375</v>
      </c>
      <c r="D3424" t="s">
        <v>164</v>
      </c>
      <c r="E3424">
        <v>512</v>
      </c>
      <c r="F3424" t="s">
        <v>84</v>
      </c>
      <c r="G3424" t="s">
        <v>85</v>
      </c>
      <c r="H3424">
        <v>1466</v>
      </c>
      <c r="I3424">
        <v>1.212747502799447</v>
      </c>
      <c r="J3424">
        <v>6.7894182932447091E-3</v>
      </c>
      <c r="K3424">
        <v>0.34114573777091939</v>
      </c>
      <c r="L3424">
        <v>2.0951960957221689</v>
      </c>
    </row>
    <row r="3425" spans="1:12">
      <c r="A3425" t="s">
        <v>317</v>
      </c>
      <c r="B3425" t="s">
        <v>304</v>
      </c>
      <c r="C3425">
        <v>48375</v>
      </c>
      <c r="D3425" t="s">
        <v>164</v>
      </c>
      <c r="E3425">
        <v>512</v>
      </c>
      <c r="F3425" t="s">
        <v>84</v>
      </c>
      <c r="G3425" t="s">
        <v>86</v>
      </c>
      <c r="H3425">
        <v>65</v>
      </c>
      <c r="I3425">
        <v>0.75784077034047981</v>
      </c>
      <c r="J3425">
        <v>2.958166074545697E-2</v>
      </c>
      <c r="K3425">
        <v>0.1486705258121894</v>
      </c>
      <c r="L3425">
        <v>1.3892185796175669</v>
      </c>
    </row>
    <row r="3426" spans="1:12">
      <c r="A3426" t="s">
        <v>317</v>
      </c>
      <c r="B3426" t="s">
        <v>456</v>
      </c>
      <c r="C3426">
        <v>48377</v>
      </c>
      <c r="D3426" t="s">
        <v>164</v>
      </c>
      <c r="E3426">
        <v>512</v>
      </c>
      <c r="F3426" t="s">
        <v>84</v>
      </c>
      <c r="G3426" t="s">
        <v>85</v>
      </c>
      <c r="H3426">
        <v>394</v>
      </c>
      <c r="I3426">
        <v>0.80266692609559354</v>
      </c>
      <c r="J3426">
        <v>1.9892172942084969E-2</v>
      </c>
      <c r="K3426">
        <v>-9.3043570381684787E-2</v>
      </c>
      <c r="L3426">
        <v>2.221391304749528</v>
      </c>
    </row>
    <row r="3427" spans="1:12">
      <c r="A3427" t="s">
        <v>317</v>
      </c>
      <c r="B3427" t="s">
        <v>456</v>
      </c>
      <c r="C3427">
        <v>48377</v>
      </c>
      <c r="D3427" t="s">
        <v>164</v>
      </c>
      <c r="E3427">
        <v>512</v>
      </c>
      <c r="F3427" t="s">
        <v>84</v>
      </c>
      <c r="G3427" t="s">
        <v>86</v>
      </c>
      <c r="H3427">
        <v>138</v>
      </c>
      <c r="I3427">
        <v>0.51714913616088365</v>
      </c>
      <c r="J3427">
        <v>3.2352505990129683E-2</v>
      </c>
      <c r="K3427">
        <v>6.6286956324122737E-2</v>
      </c>
      <c r="L3427">
        <v>2.0003772357510829</v>
      </c>
    </row>
    <row r="3428" spans="1:12">
      <c r="A3428" t="s">
        <v>317</v>
      </c>
      <c r="B3428" t="s">
        <v>457</v>
      </c>
      <c r="C3428">
        <v>48379</v>
      </c>
      <c r="D3428" t="s">
        <v>164</v>
      </c>
      <c r="E3428">
        <v>512</v>
      </c>
      <c r="F3428" t="s">
        <v>84</v>
      </c>
      <c r="G3428" t="s">
        <v>85</v>
      </c>
      <c r="H3428">
        <v>21</v>
      </c>
      <c r="I3428">
        <v>1.6292423808733481</v>
      </c>
      <c r="J3428">
        <v>7.155934590824177E-2</v>
      </c>
      <c r="K3428">
        <v>0.86187432059410884</v>
      </c>
      <c r="L3428">
        <v>2.3189077354311221</v>
      </c>
    </row>
    <row r="3429" spans="1:12">
      <c r="A3429" t="s">
        <v>317</v>
      </c>
      <c r="B3429" t="s">
        <v>457</v>
      </c>
      <c r="C3429">
        <v>48379</v>
      </c>
      <c r="D3429" t="s">
        <v>164</v>
      </c>
      <c r="E3429">
        <v>512</v>
      </c>
      <c r="F3429" t="s">
        <v>84</v>
      </c>
      <c r="G3429" t="s">
        <v>86</v>
      </c>
      <c r="H3429">
        <v>477</v>
      </c>
      <c r="I3429">
        <v>0.85234105985484188</v>
      </c>
      <c r="J3429">
        <v>1.0822291145912049E-2</v>
      </c>
      <c r="K3429">
        <v>0.28102253943033673</v>
      </c>
      <c r="L3429">
        <v>1.6412801779857329</v>
      </c>
    </row>
    <row r="3430" spans="1:12">
      <c r="A3430" t="s">
        <v>317</v>
      </c>
      <c r="B3430" t="s">
        <v>458</v>
      </c>
      <c r="C3430">
        <v>48381</v>
      </c>
      <c r="D3430" t="s">
        <v>164</v>
      </c>
      <c r="E3430">
        <v>512</v>
      </c>
      <c r="F3430" t="s">
        <v>84</v>
      </c>
      <c r="G3430" t="s">
        <v>85</v>
      </c>
      <c r="H3430">
        <v>199</v>
      </c>
      <c r="I3430">
        <v>1.0277045308180299</v>
      </c>
      <c r="J3430">
        <v>9.2933564277646371E-3</v>
      </c>
      <c r="K3430">
        <v>0.670290048517865</v>
      </c>
      <c r="L3430">
        <v>1.4008360470518391</v>
      </c>
    </row>
    <row r="3431" spans="1:12">
      <c r="A3431" t="s">
        <v>317</v>
      </c>
      <c r="B3431" t="s">
        <v>458</v>
      </c>
      <c r="C3431">
        <v>48381</v>
      </c>
      <c r="D3431" t="s">
        <v>164</v>
      </c>
      <c r="E3431">
        <v>512</v>
      </c>
      <c r="F3431" t="s">
        <v>84</v>
      </c>
      <c r="G3431" t="s">
        <v>86</v>
      </c>
      <c r="H3431">
        <v>190</v>
      </c>
      <c r="I3431">
        <v>0.35637058924602871</v>
      </c>
      <c r="J3431">
        <v>1.199977735973182E-2</v>
      </c>
      <c r="K3431">
        <v>0.15100981091696489</v>
      </c>
      <c r="L3431">
        <v>0.86768380690594182</v>
      </c>
    </row>
    <row r="3432" spans="1:12">
      <c r="A3432" t="s">
        <v>317</v>
      </c>
      <c r="B3432" t="s">
        <v>459</v>
      </c>
      <c r="C3432">
        <v>48383</v>
      </c>
      <c r="D3432" t="s">
        <v>164</v>
      </c>
      <c r="E3432">
        <v>512</v>
      </c>
      <c r="F3432" t="s">
        <v>84</v>
      </c>
      <c r="G3432" t="s">
        <v>85</v>
      </c>
      <c r="H3432">
        <v>20</v>
      </c>
      <c r="I3432">
        <v>1.329160285682885</v>
      </c>
      <c r="J3432">
        <v>1.970710988761867E-2</v>
      </c>
      <c r="K3432">
        <v>1.252812964680647</v>
      </c>
      <c r="L3432">
        <v>1.49204434120084</v>
      </c>
    </row>
    <row r="3433" spans="1:12">
      <c r="A3433" t="s">
        <v>317</v>
      </c>
      <c r="B3433" t="s">
        <v>459</v>
      </c>
      <c r="C3433">
        <v>48383</v>
      </c>
      <c r="D3433" t="s">
        <v>164</v>
      </c>
      <c r="E3433">
        <v>512</v>
      </c>
      <c r="F3433" t="s">
        <v>84</v>
      </c>
      <c r="G3433" t="s">
        <v>86</v>
      </c>
      <c r="H3433">
        <v>39</v>
      </c>
      <c r="I3433">
        <v>0.67443504304044155</v>
      </c>
      <c r="J3433">
        <v>4.8390557182180438E-2</v>
      </c>
      <c r="K3433">
        <v>0.34480482634666471</v>
      </c>
      <c r="L3433">
        <v>1.171803958573733</v>
      </c>
    </row>
    <row r="3434" spans="1:12">
      <c r="A3434" t="s">
        <v>317</v>
      </c>
      <c r="B3434" t="s">
        <v>460</v>
      </c>
      <c r="C3434">
        <v>48385</v>
      </c>
      <c r="D3434" t="s">
        <v>164</v>
      </c>
      <c r="E3434">
        <v>512</v>
      </c>
      <c r="F3434" t="s">
        <v>84</v>
      </c>
      <c r="G3434" t="s">
        <v>85</v>
      </c>
      <c r="H3434">
        <v>252</v>
      </c>
      <c r="I3434">
        <v>1.383434186347533</v>
      </c>
      <c r="J3434">
        <v>1.21504273203785E-2</v>
      </c>
      <c r="K3434">
        <v>0.80714099778760673</v>
      </c>
      <c r="L3434">
        <v>2.0001115332327202</v>
      </c>
    </row>
    <row r="3435" spans="1:12">
      <c r="A3435" t="s">
        <v>317</v>
      </c>
      <c r="B3435" t="s">
        <v>460</v>
      </c>
      <c r="C3435">
        <v>48385</v>
      </c>
      <c r="D3435" t="s">
        <v>164</v>
      </c>
      <c r="E3435">
        <v>512</v>
      </c>
      <c r="F3435" t="s">
        <v>84</v>
      </c>
      <c r="G3435" t="s">
        <v>86</v>
      </c>
      <c r="H3435">
        <v>334</v>
      </c>
      <c r="I3435">
        <v>0.57515385068351943</v>
      </c>
      <c r="J3435">
        <v>1.110958144474297E-2</v>
      </c>
      <c r="K3435">
        <v>0.1043491237210174</v>
      </c>
      <c r="L3435">
        <v>1.171803958573733</v>
      </c>
    </row>
    <row r="3436" spans="1:12">
      <c r="A3436" t="s">
        <v>317</v>
      </c>
      <c r="B3436" t="s">
        <v>461</v>
      </c>
      <c r="C3436">
        <v>48387</v>
      </c>
      <c r="D3436" t="s">
        <v>164</v>
      </c>
      <c r="E3436">
        <v>512</v>
      </c>
      <c r="F3436" t="s">
        <v>84</v>
      </c>
      <c r="G3436" t="s">
        <v>85</v>
      </c>
      <c r="H3436">
        <v>21</v>
      </c>
      <c r="I3436">
        <v>1.6292423808733481</v>
      </c>
      <c r="J3436">
        <v>7.155934590824177E-2</v>
      </c>
      <c r="K3436">
        <v>0.86187432059410884</v>
      </c>
      <c r="L3436">
        <v>2.3189077354311221</v>
      </c>
    </row>
    <row r="3437" spans="1:12">
      <c r="A3437" t="s">
        <v>317</v>
      </c>
      <c r="B3437" t="s">
        <v>461</v>
      </c>
      <c r="C3437">
        <v>48387</v>
      </c>
      <c r="D3437" t="s">
        <v>164</v>
      </c>
      <c r="E3437">
        <v>512</v>
      </c>
      <c r="F3437" t="s">
        <v>84</v>
      </c>
      <c r="G3437" t="s">
        <v>86</v>
      </c>
      <c r="H3437">
        <v>477</v>
      </c>
      <c r="I3437">
        <v>0.85234105985484188</v>
      </c>
      <c r="J3437">
        <v>1.0822291145912049E-2</v>
      </c>
      <c r="K3437">
        <v>0.28102253943033673</v>
      </c>
      <c r="L3437">
        <v>1.6412801779857329</v>
      </c>
    </row>
    <row r="3438" spans="1:12">
      <c r="A3438" t="s">
        <v>317</v>
      </c>
      <c r="B3438" t="s">
        <v>462</v>
      </c>
      <c r="C3438">
        <v>48389</v>
      </c>
      <c r="D3438" t="s">
        <v>164</v>
      </c>
      <c r="E3438">
        <v>512</v>
      </c>
      <c r="F3438" t="s">
        <v>84</v>
      </c>
      <c r="G3438" t="s">
        <v>85</v>
      </c>
      <c r="H3438">
        <v>394</v>
      </c>
      <c r="I3438">
        <v>0.80266692609559354</v>
      </c>
      <c r="J3438">
        <v>1.9892172942084969E-2</v>
      </c>
      <c r="K3438">
        <v>-9.3043570381684787E-2</v>
      </c>
      <c r="L3438">
        <v>2.221391304749528</v>
      </c>
    </row>
    <row r="3439" spans="1:12">
      <c r="A3439" t="s">
        <v>317</v>
      </c>
      <c r="B3439" t="s">
        <v>462</v>
      </c>
      <c r="C3439">
        <v>48389</v>
      </c>
      <c r="D3439" t="s">
        <v>164</v>
      </c>
      <c r="E3439">
        <v>512</v>
      </c>
      <c r="F3439" t="s">
        <v>84</v>
      </c>
      <c r="G3439" t="s">
        <v>86</v>
      </c>
      <c r="H3439">
        <v>138</v>
      </c>
      <c r="I3439">
        <v>0.51714913616088365</v>
      </c>
      <c r="J3439">
        <v>3.2352505990129683E-2</v>
      </c>
      <c r="K3439">
        <v>6.6286956324122737E-2</v>
      </c>
      <c r="L3439">
        <v>2.0003772357510829</v>
      </c>
    </row>
    <row r="3440" spans="1:12">
      <c r="A3440" t="s">
        <v>317</v>
      </c>
      <c r="B3440" t="s">
        <v>463</v>
      </c>
      <c r="C3440">
        <v>48391</v>
      </c>
      <c r="D3440" t="s">
        <v>164</v>
      </c>
      <c r="E3440">
        <v>512</v>
      </c>
      <c r="F3440" t="s">
        <v>84</v>
      </c>
      <c r="G3440" t="s">
        <v>85</v>
      </c>
      <c r="H3440">
        <v>119</v>
      </c>
      <c r="I3440">
        <v>1.6038381837846389</v>
      </c>
      <c r="J3440">
        <v>2.0168158388237961E-2</v>
      </c>
      <c r="K3440">
        <v>1.269775480078849</v>
      </c>
      <c r="L3440">
        <v>2.4070987777849209</v>
      </c>
    </row>
    <row r="3441" spans="1:12">
      <c r="A3441" t="s">
        <v>317</v>
      </c>
      <c r="B3441" t="s">
        <v>463</v>
      </c>
      <c r="C3441">
        <v>48391</v>
      </c>
      <c r="D3441" t="s">
        <v>164</v>
      </c>
      <c r="E3441">
        <v>512</v>
      </c>
      <c r="F3441" t="s">
        <v>84</v>
      </c>
      <c r="G3441" t="s">
        <v>86</v>
      </c>
      <c r="H3441">
        <v>154</v>
      </c>
      <c r="I3441">
        <v>0.90615040133989799</v>
      </c>
      <c r="J3441">
        <v>2.8021944098769389E-2</v>
      </c>
      <c r="K3441">
        <v>0.42691774421013901</v>
      </c>
      <c r="L3441">
        <v>2.0718903064249981</v>
      </c>
    </row>
    <row r="3442" spans="1:12">
      <c r="A3442" t="s">
        <v>317</v>
      </c>
      <c r="B3442" t="s">
        <v>464</v>
      </c>
      <c r="C3442">
        <v>48393</v>
      </c>
      <c r="D3442" t="s">
        <v>164</v>
      </c>
      <c r="E3442">
        <v>512</v>
      </c>
      <c r="F3442" t="s">
        <v>84</v>
      </c>
      <c r="G3442" t="s">
        <v>85</v>
      </c>
      <c r="H3442">
        <v>1466</v>
      </c>
      <c r="I3442">
        <v>1.212747502799447</v>
      </c>
      <c r="J3442">
        <v>6.7894182932447091E-3</v>
      </c>
      <c r="K3442">
        <v>0.34114573777091939</v>
      </c>
      <c r="L3442">
        <v>2.0951960957221689</v>
      </c>
    </row>
    <row r="3443" spans="1:12">
      <c r="A3443" t="s">
        <v>317</v>
      </c>
      <c r="B3443" t="s">
        <v>464</v>
      </c>
      <c r="C3443">
        <v>48393</v>
      </c>
      <c r="D3443" t="s">
        <v>164</v>
      </c>
      <c r="E3443">
        <v>512</v>
      </c>
      <c r="F3443" t="s">
        <v>84</v>
      </c>
      <c r="G3443" t="s">
        <v>86</v>
      </c>
      <c r="H3443">
        <v>65</v>
      </c>
      <c r="I3443">
        <v>0.75784077034047981</v>
      </c>
      <c r="J3443">
        <v>2.958166074545697E-2</v>
      </c>
      <c r="K3443">
        <v>0.1486705258121894</v>
      </c>
      <c r="L3443">
        <v>1.3892185796175669</v>
      </c>
    </row>
    <row r="3444" spans="1:12">
      <c r="A3444" t="s">
        <v>317</v>
      </c>
      <c r="B3444" t="s">
        <v>312</v>
      </c>
      <c r="C3444">
        <v>48395</v>
      </c>
      <c r="D3444" t="s">
        <v>164</v>
      </c>
      <c r="E3444">
        <v>512</v>
      </c>
      <c r="F3444" t="s">
        <v>84</v>
      </c>
      <c r="G3444" t="s">
        <v>85</v>
      </c>
      <c r="H3444">
        <v>21</v>
      </c>
      <c r="I3444">
        <v>1.6292423808733481</v>
      </c>
      <c r="J3444">
        <v>7.155934590824177E-2</v>
      </c>
      <c r="K3444">
        <v>0.86187432059410884</v>
      </c>
      <c r="L3444">
        <v>2.3189077354311221</v>
      </c>
    </row>
    <row r="3445" spans="1:12">
      <c r="A3445" t="s">
        <v>317</v>
      </c>
      <c r="B3445" t="s">
        <v>312</v>
      </c>
      <c r="C3445">
        <v>48395</v>
      </c>
      <c r="D3445" t="s">
        <v>164</v>
      </c>
      <c r="E3445">
        <v>512</v>
      </c>
      <c r="F3445" t="s">
        <v>84</v>
      </c>
      <c r="G3445" t="s">
        <v>86</v>
      </c>
      <c r="H3445">
        <v>22</v>
      </c>
      <c r="I3445">
        <v>0.9576919805489289</v>
      </c>
      <c r="J3445">
        <v>5.6191354263714452E-2</v>
      </c>
      <c r="K3445">
        <v>0.28102253943033673</v>
      </c>
      <c r="L3445">
        <v>1.5136099287065401</v>
      </c>
    </row>
    <row r="3446" spans="1:12">
      <c r="A3446" t="s">
        <v>317</v>
      </c>
      <c r="B3446" t="s">
        <v>465</v>
      </c>
      <c r="C3446">
        <v>48397</v>
      </c>
      <c r="D3446" t="s">
        <v>164</v>
      </c>
      <c r="E3446">
        <v>512</v>
      </c>
      <c r="F3446" t="s">
        <v>84</v>
      </c>
      <c r="G3446" t="s">
        <v>85</v>
      </c>
      <c r="H3446">
        <v>21</v>
      </c>
      <c r="I3446">
        <v>1.6292423808733481</v>
      </c>
      <c r="J3446">
        <v>7.155934590824177E-2</v>
      </c>
      <c r="K3446">
        <v>0.86187432059410884</v>
      </c>
      <c r="L3446">
        <v>2.3189077354311221</v>
      </c>
    </row>
    <row r="3447" spans="1:12">
      <c r="A3447" t="s">
        <v>317</v>
      </c>
      <c r="B3447" t="s">
        <v>465</v>
      </c>
      <c r="C3447">
        <v>48397</v>
      </c>
      <c r="D3447" t="s">
        <v>164</v>
      </c>
      <c r="E3447">
        <v>512</v>
      </c>
      <c r="F3447" t="s">
        <v>84</v>
      </c>
      <c r="G3447" t="s">
        <v>86</v>
      </c>
      <c r="H3447">
        <v>321</v>
      </c>
      <c r="I3447">
        <v>0.8789410325304412</v>
      </c>
      <c r="J3447">
        <v>1.3287457034444341E-2</v>
      </c>
      <c r="K3447">
        <v>0.36165949363756422</v>
      </c>
      <c r="L3447">
        <v>1.6412801779857329</v>
      </c>
    </row>
    <row r="3448" spans="1:12">
      <c r="A3448" t="s">
        <v>317</v>
      </c>
      <c r="B3448" t="s">
        <v>466</v>
      </c>
      <c r="C3448">
        <v>48399</v>
      </c>
      <c r="D3448" t="s">
        <v>164</v>
      </c>
      <c r="E3448">
        <v>512</v>
      </c>
      <c r="F3448" t="s">
        <v>84</v>
      </c>
      <c r="G3448" t="s">
        <v>85</v>
      </c>
      <c r="H3448">
        <v>110</v>
      </c>
      <c r="I3448">
        <v>1.103120775561562</v>
      </c>
      <c r="J3448">
        <v>1.282079273961163E-2</v>
      </c>
      <c r="K3448">
        <v>0.59417433462642522</v>
      </c>
      <c r="L3448">
        <v>1.3793477721904599</v>
      </c>
    </row>
    <row r="3449" spans="1:12">
      <c r="A3449" t="s">
        <v>317</v>
      </c>
      <c r="B3449" t="s">
        <v>466</v>
      </c>
      <c r="C3449">
        <v>48399</v>
      </c>
      <c r="D3449" t="s">
        <v>164</v>
      </c>
      <c r="E3449">
        <v>512</v>
      </c>
      <c r="F3449" t="s">
        <v>84</v>
      </c>
      <c r="G3449" t="s">
        <v>86</v>
      </c>
      <c r="H3449">
        <v>185</v>
      </c>
      <c r="I3449">
        <v>0.45023760476804142</v>
      </c>
      <c r="J3449">
        <v>9.8145157261221427E-3</v>
      </c>
      <c r="K3449">
        <v>0.20331808174902691</v>
      </c>
      <c r="L3449">
        <v>0.85944454331966891</v>
      </c>
    </row>
    <row r="3450" spans="1:12">
      <c r="A3450" t="s">
        <v>317</v>
      </c>
      <c r="B3450" t="s">
        <v>467</v>
      </c>
      <c r="C3450">
        <v>48401</v>
      </c>
      <c r="D3450" t="s">
        <v>164</v>
      </c>
      <c r="E3450">
        <v>512</v>
      </c>
      <c r="F3450" t="s">
        <v>84</v>
      </c>
      <c r="G3450" t="s">
        <v>85</v>
      </c>
      <c r="H3450">
        <v>387</v>
      </c>
      <c r="I3450">
        <v>1.3457174070758999</v>
      </c>
      <c r="J3450">
        <v>1.1494718533182459E-2</v>
      </c>
      <c r="K3450">
        <v>0.8299638824679606</v>
      </c>
      <c r="L3450">
        <v>2.2014806625158951</v>
      </c>
    </row>
    <row r="3451" spans="1:12">
      <c r="A3451" t="s">
        <v>317</v>
      </c>
      <c r="B3451" t="s">
        <v>467</v>
      </c>
      <c r="C3451">
        <v>48401</v>
      </c>
      <c r="D3451" t="s">
        <v>164</v>
      </c>
      <c r="E3451">
        <v>512</v>
      </c>
      <c r="F3451" t="s">
        <v>84</v>
      </c>
      <c r="G3451" t="s">
        <v>86</v>
      </c>
      <c r="H3451">
        <v>615</v>
      </c>
      <c r="I3451">
        <v>1.0003744451582151</v>
      </c>
      <c r="J3451">
        <v>1.138407761419607E-2</v>
      </c>
      <c r="K3451">
        <v>0.49228033142942262</v>
      </c>
      <c r="L3451">
        <v>2.5712403337347198</v>
      </c>
    </row>
    <row r="3452" spans="1:12">
      <c r="A3452" t="s">
        <v>317</v>
      </c>
      <c r="B3452" t="s">
        <v>468</v>
      </c>
      <c r="C3452">
        <v>48403</v>
      </c>
      <c r="D3452" t="s">
        <v>164</v>
      </c>
      <c r="E3452">
        <v>512</v>
      </c>
      <c r="F3452" t="s">
        <v>84</v>
      </c>
      <c r="G3452" t="s">
        <v>85</v>
      </c>
      <c r="H3452">
        <v>387</v>
      </c>
      <c r="I3452">
        <v>1.3457174070758999</v>
      </c>
      <c r="J3452">
        <v>1.1494718533182459E-2</v>
      </c>
      <c r="K3452">
        <v>0.8299638824679606</v>
      </c>
      <c r="L3452">
        <v>2.2014806625158951</v>
      </c>
    </row>
    <row r="3453" spans="1:12">
      <c r="A3453" t="s">
        <v>317</v>
      </c>
      <c r="B3453" t="s">
        <v>468</v>
      </c>
      <c r="C3453">
        <v>48403</v>
      </c>
      <c r="D3453" t="s">
        <v>164</v>
      </c>
      <c r="E3453">
        <v>512</v>
      </c>
      <c r="F3453" t="s">
        <v>84</v>
      </c>
      <c r="G3453" t="s">
        <v>86</v>
      </c>
      <c r="H3453">
        <v>615</v>
      </c>
      <c r="I3453">
        <v>1.0003744451582151</v>
      </c>
      <c r="J3453">
        <v>1.138407761419607E-2</v>
      </c>
      <c r="K3453">
        <v>0.49228033142942262</v>
      </c>
      <c r="L3453">
        <v>2.5712403337347198</v>
      </c>
    </row>
    <row r="3454" spans="1:12">
      <c r="A3454" t="s">
        <v>317</v>
      </c>
      <c r="B3454" t="s">
        <v>469</v>
      </c>
      <c r="C3454">
        <v>48405</v>
      </c>
      <c r="D3454" t="s">
        <v>164</v>
      </c>
      <c r="E3454">
        <v>512</v>
      </c>
      <c r="F3454" t="s">
        <v>84</v>
      </c>
      <c r="G3454" t="s">
        <v>85</v>
      </c>
      <c r="H3454">
        <v>387</v>
      </c>
      <c r="I3454">
        <v>1.3457174070758999</v>
      </c>
      <c r="J3454">
        <v>1.1494718533182459E-2</v>
      </c>
      <c r="K3454">
        <v>0.8299638824679606</v>
      </c>
      <c r="L3454">
        <v>2.2014806625158951</v>
      </c>
    </row>
    <row r="3455" spans="1:12">
      <c r="A3455" t="s">
        <v>317</v>
      </c>
      <c r="B3455" t="s">
        <v>469</v>
      </c>
      <c r="C3455">
        <v>48405</v>
      </c>
      <c r="D3455" t="s">
        <v>164</v>
      </c>
      <c r="E3455">
        <v>512</v>
      </c>
      <c r="F3455" t="s">
        <v>84</v>
      </c>
      <c r="G3455" t="s">
        <v>86</v>
      </c>
      <c r="H3455">
        <v>615</v>
      </c>
      <c r="I3455">
        <v>1.0003744451582151</v>
      </c>
      <c r="J3455">
        <v>1.138407761419607E-2</v>
      </c>
      <c r="K3455">
        <v>0.49228033142942262</v>
      </c>
      <c r="L3455">
        <v>2.5712403337347198</v>
      </c>
    </row>
    <row r="3456" spans="1:12">
      <c r="A3456" t="s">
        <v>317</v>
      </c>
      <c r="B3456" t="s">
        <v>470</v>
      </c>
      <c r="C3456">
        <v>48407</v>
      </c>
      <c r="D3456" t="s">
        <v>164</v>
      </c>
      <c r="E3456">
        <v>512</v>
      </c>
      <c r="F3456" t="s">
        <v>84</v>
      </c>
      <c r="G3456" t="s">
        <v>85</v>
      </c>
      <c r="H3456">
        <v>387</v>
      </c>
      <c r="I3456">
        <v>1.3457174070758999</v>
      </c>
      <c r="J3456">
        <v>1.1494718533182459E-2</v>
      </c>
      <c r="K3456">
        <v>0.8299638824679606</v>
      </c>
      <c r="L3456">
        <v>2.2014806625158951</v>
      </c>
    </row>
    <row r="3457" spans="1:12">
      <c r="A3457" t="s">
        <v>317</v>
      </c>
      <c r="B3457" t="s">
        <v>470</v>
      </c>
      <c r="C3457">
        <v>48407</v>
      </c>
      <c r="D3457" t="s">
        <v>164</v>
      </c>
      <c r="E3457">
        <v>512</v>
      </c>
      <c r="F3457" t="s">
        <v>84</v>
      </c>
      <c r="G3457" t="s">
        <v>86</v>
      </c>
      <c r="H3457">
        <v>615</v>
      </c>
      <c r="I3457">
        <v>1.0003744451582151</v>
      </c>
      <c r="J3457">
        <v>1.138407761419607E-2</v>
      </c>
      <c r="K3457">
        <v>0.49228033142942262</v>
      </c>
      <c r="L3457">
        <v>2.5712403337347198</v>
      </c>
    </row>
    <row r="3458" spans="1:12">
      <c r="A3458" t="s">
        <v>317</v>
      </c>
      <c r="B3458" t="s">
        <v>471</v>
      </c>
      <c r="C3458">
        <v>48409</v>
      </c>
      <c r="D3458" t="s">
        <v>164</v>
      </c>
      <c r="E3458">
        <v>512</v>
      </c>
      <c r="F3458" t="s">
        <v>84</v>
      </c>
      <c r="G3458" t="s">
        <v>85</v>
      </c>
      <c r="H3458">
        <v>119</v>
      </c>
      <c r="I3458">
        <v>1.6038381837846389</v>
      </c>
      <c r="J3458">
        <v>2.0168158388237961E-2</v>
      </c>
      <c r="K3458">
        <v>1.269775480078849</v>
      </c>
      <c r="L3458">
        <v>2.4070987777849209</v>
      </c>
    </row>
    <row r="3459" spans="1:12">
      <c r="A3459" t="s">
        <v>317</v>
      </c>
      <c r="B3459" t="s">
        <v>471</v>
      </c>
      <c r="C3459">
        <v>48409</v>
      </c>
      <c r="D3459" t="s">
        <v>164</v>
      </c>
      <c r="E3459">
        <v>512</v>
      </c>
      <c r="F3459" t="s">
        <v>84</v>
      </c>
      <c r="G3459" t="s">
        <v>86</v>
      </c>
      <c r="H3459">
        <v>154</v>
      </c>
      <c r="I3459">
        <v>0.90615040133989799</v>
      </c>
      <c r="J3459">
        <v>2.8021944098769389E-2</v>
      </c>
      <c r="K3459">
        <v>0.42691774421013901</v>
      </c>
      <c r="L3459">
        <v>2.0718903064249981</v>
      </c>
    </row>
    <row r="3460" spans="1:12">
      <c r="A3460" t="s">
        <v>317</v>
      </c>
      <c r="B3460" t="s">
        <v>472</v>
      </c>
      <c r="C3460">
        <v>48411</v>
      </c>
      <c r="D3460" t="s">
        <v>164</v>
      </c>
      <c r="E3460">
        <v>512</v>
      </c>
      <c r="F3460" t="s">
        <v>84</v>
      </c>
      <c r="G3460" t="s">
        <v>85</v>
      </c>
      <c r="H3460">
        <v>252</v>
      </c>
      <c r="I3460">
        <v>1.383434186347533</v>
      </c>
      <c r="J3460">
        <v>1.21504273203785E-2</v>
      </c>
      <c r="K3460">
        <v>0.80714099778760673</v>
      </c>
      <c r="L3460">
        <v>2.0001115332327202</v>
      </c>
    </row>
    <row r="3461" spans="1:12">
      <c r="A3461" t="s">
        <v>317</v>
      </c>
      <c r="B3461" t="s">
        <v>472</v>
      </c>
      <c r="C3461">
        <v>48411</v>
      </c>
      <c r="D3461" t="s">
        <v>164</v>
      </c>
      <c r="E3461">
        <v>512</v>
      </c>
      <c r="F3461" t="s">
        <v>84</v>
      </c>
      <c r="G3461" t="s">
        <v>86</v>
      </c>
      <c r="H3461">
        <v>29</v>
      </c>
      <c r="I3461">
        <v>0.70702692198867745</v>
      </c>
      <c r="J3461">
        <v>3.7723215286874112E-2</v>
      </c>
      <c r="K3461">
        <v>0.39643211272744278</v>
      </c>
      <c r="L3461">
        <v>1.170859610761835</v>
      </c>
    </row>
    <row r="3462" spans="1:12">
      <c r="A3462" t="s">
        <v>317</v>
      </c>
      <c r="B3462" t="s">
        <v>473</v>
      </c>
      <c r="C3462">
        <v>48413</v>
      </c>
      <c r="D3462" t="s">
        <v>164</v>
      </c>
      <c r="E3462">
        <v>512</v>
      </c>
      <c r="F3462" t="s">
        <v>84</v>
      </c>
      <c r="G3462" t="s">
        <v>85</v>
      </c>
      <c r="H3462">
        <v>252</v>
      </c>
      <c r="I3462">
        <v>1.383434186347533</v>
      </c>
      <c r="J3462">
        <v>1.21504273203785E-2</v>
      </c>
      <c r="K3462">
        <v>0.80714099778760673</v>
      </c>
      <c r="L3462">
        <v>2.0001115332327202</v>
      </c>
    </row>
    <row r="3463" spans="1:12">
      <c r="A3463" t="s">
        <v>317</v>
      </c>
      <c r="B3463" t="s">
        <v>473</v>
      </c>
      <c r="C3463">
        <v>48413</v>
      </c>
      <c r="D3463" t="s">
        <v>164</v>
      </c>
      <c r="E3463">
        <v>512</v>
      </c>
      <c r="F3463" t="s">
        <v>84</v>
      </c>
      <c r="G3463" t="s">
        <v>86</v>
      </c>
      <c r="H3463">
        <v>29</v>
      </c>
      <c r="I3463">
        <v>0.70702692198867745</v>
      </c>
      <c r="J3463">
        <v>3.7723215286874112E-2</v>
      </c>
      <c r="K3463">
        <v>0.39643211272744278</v>
      </c>
      <c r="L3463">
        <v>1.170859610761835</v>
      </c>
    </row>
    <row r="3464" spans="1:12">
      <c r="A3464" t="s">
        <v>317</v>
      </c>
      <c r="B3464" t="s">
        <v>474</v>
      </c>
      <c r="C3464">
        <v>48415</v>
      </c>
      <c r="D3464" t="s">
        <v>164</v>
      </c>
      <c r="E3464">
        <v>512</v>
      </c>
      <c r="F3464" t="s">
        <v>84</v>
      </c>
      <c r="G3464" t="s">
        <v>85</v>
      </c>
      <c r="H3464">
        <v>110</v>
      </c>
      <c r="I3464">
        <v>1.103120775561562</v>
      </c>
      <c r="J3464">
        <v>1.282079273961163E-2</v>
      </c>
      <c r="K3464">
        <v>0.59417433462642522</v>
      </c>
      <c r="L3464">
        <v>1.3793477721904599</v>
      </c>
    </row>
    <row r="3465" spans="1:12">
      <c r="A3465" t="s">
        <v>317</v>
      </c>
      <c r="B3465" t="s">
        <v>474</v>
      </c>
      <c r="C3465">
        <v>48415</v>
      </c>
      <c r="D3465" t="s">
        <v>164</v>
      </c>
      <c r="E3465">
        <v>512</v>
      </c>
      <c r="F3465" t="s">
        <v>84</v>
      </c>
      <c r="G3465" t="s">
        <v>86</v>
      </c>
      <c r="H3465">
        <v>185</v>
      </c>
      <c r="I3465">
        <v>0.45023760476804142</v>
      </c>
      <c r="J3465">
        <v>9.8145157261221427E-3</v>
      </c>
      <c r="K3465">
        <v>0.20331808174902691</v>
      </c>
      <c r="L3465">
        <v>0.85944454331966891</v>
      </c>
    </row>
    <row r="3466" spans="1:12">
      <c r="A3466" t="s">
        <v>317</v>
      </c>
      <c r="B3466" t="s">
        <v>475</v>
      </c>
      <c r="C3466">
        <v>48417</v>
      </c>
      <c r="D3466" t="s">
        <v>164</v>
      </c>
      <c r="E3466">
        <v>512</v>
      </c>
      <c r="F3466" t="s">
        <v>84</v>
      </c>
      <c r="G3466" t="s">
        <v>85</v>
      </c>
      <c r="H3466">
        <v>1466</v>
      </c>
      <c r="I3466">
        <v>1.212747502799447</v>
      </c>
      <c r="J3466">
        <v>6.7894182932447091E-3</v>
      </c>
      <c r="K3466">
        <v>0.34114573777091939</v>
      </c>
      <c r="L3466">
        <v>2.0951960957221689</v>
      </c>
    </row>
    <row r="3467" spans="1:12">
      <c r="A3467" t="s">
        <v>317</v>
      </c>
      <c r="B3467" t="s">
        <v>475</v>
      </c>
      <c r="C3467">
        <v>48417</v>
      </c>
      <c r="D3467" t="s">
        <v>164</v>
      </c>
      <c r="E3467">
        <v>512</v>
      </c>
      <c r="F3467" t="s">
        <v>84</v>
      </c>
      <c r="G3467" t="s">
        <v>86</v>
      </c>
      <c r="H3467">
        <v>184</v>
      </c>
      <c r="I3467">
        <v>0.55265125409993576</v>
      </c>
      <c r="J3467">
        <v>1.0446854136186569E-2</v>
      </c>
      <c r="K3467">
        <v>0.30464836403716328</v>
      </c>
      <c r="L3467">
        <v>1.0978713984001629</v>
      </c>
    </row>
    <row r="3468" spans="1:12">
      <c r="A3468" t="s">
        <v>317</v>
      </c>
      <c r="B3468" t="s">
        <v>313</v>
      </c>
      <c r="C3468">
        <v>48419</v>
      </c>
      <c r="D3468" t="s">
        <v>164</v>
      </c>
      <c r="E3468">
        <v>512</v>
      </c>
      <c r="F3468" t="s">
        <v>84</v>
      </c>
      <c r="G3468" t="s">
        <v>85</v>
      </c>
      <c r="H3468">
        <v>387</v>
      </c>
      <c r="I3468">
        <v>1.3457174070758999</v>
      </c>
      <c r="J3468">
        <v>1.1494718533182459E-2</v>
      </c>
      <c r="K3468">
        <v>0.8299638824679606</v>
      </c>
      <c r="L3468">
        <v>2.2014806625158951</v>
      </c>
    </row>
    <row r="3469" spans="1:12">
      <c r="A3469" t="s">
        <v>317</v>
      </c>
      <c r="B3469" t="s">
        <v>313</v>
      </c>
      <c r="C3469">
        <v>48419</v>
      </c>
      <c r="D3469" t="s">
        <v>164</v>
      </c>
      <c r="E3469">
        <v>512</v>
      </c>
      <c r="F3469" t="s">
        <v>84</v>
      </c>
      <c r="G3469" t="s">
        <v>86</v>
      </c>
      <c r="H3469">
        <v>615</v>
      </c>
      <c r="I3469">
        <v>1.0003744451582151</v>
      </c>
      <c r="J3469">
        <v>1.138407761419607E-2</v>
      </c>
      <c r="K3469">
        <v>0.49228033142942262</v>
      </c>
      <c r="L3469">
        <v>2.5712403337347198</v>
      </c>
    </row>
    <row r="3470" spans="1:12">
      <c r="A3470" t="s">
        <v>317</v>
      </c>
      <c r="B3470" t="s">
        <v>299</v>
      </c>
      <c r="C3470">
        <v>48421</v>
      </c>
      <c r="D3470" t="s">
        <v>164</v>
      </c>
      <c r="E3470">
        <v>512</v>
      </c>
      <c r="F3470" t="s">
        <v>84</v>
      </c>
      <c r="G3470" t="s">
        <v>85</v>
      </c>
      <c r="H3470">
        <v>89</v>
      </c>
      <c r="I3470">
        <v>1.1274420073084379</v>
      </c>
      <c r="J3470">
        <v>1.8712575638142031E-2</v>
      </c>
      <c r="K3470">
        <v>0.50461631483643166</v>
      </c>
      <c r="L3470">
        <v>1.4938616842543559</v>
      </c>
    </row>
    <row r="3471" spans="1:12">
      <c r="A3471" t="s">
        <v>317</v>
      </c>
      <c r="B3471" t="s">
        <v>299</v>
      </c>
      <c r="C3471">
        <v>48421</v>
      </c>
      <c r="D3471" t="s">
        <v>164</v>
      </c>
      <c r="E3471">
        <v>512</v>
      </c>
      <c r="F3471" t="s">
        <v>84</v>
      </c>
      <c r="G3471" t="s">
        <v>86</v>
      </c>
      <c r="H3471">
        <v>138</v>
      </c>
      <c r="I3471">
        <v>0.73233722473759788</v>
      </c>
      <c r="J3471">
        <v>2.568568234640287E-2</v>
      </c>
      <c r="K3471">
        <v>-0.122166484675459</v>
      </c>
      <c r="L3471">
        <v>1.4479993614015521</v>
      </c>
    </row>
    <row r="3472" spans="1:12">
      <c r="A3472" t="s">
        <v>317</v>
      </c>
      <c r="B3472" t="s">
        <v>278</v>
      </c>
      <c r="C3472">
        <v>48423</v>
      </c>
      <c r="D3472" t="s">
        <v>164</v>
      </c>
      <c r="E3472">
        <v>512</v>
      </c>
      <c r="F3472" t="s">
        <v>84</v>
      </c>
      <c r="G3472" t="s">
        <v>85</v>
      </c>
      <c r="H3472">
        <v>387</v>
      </c>
      <c r="I3472">
        <v>1.3457174070758999</v>
      </c>
      <c r="J3472">
        <v>1.1494718533182459E-2</v>
      </c>
      <c r="K3472">
        <v>0.8299638824679606</v>
      </c>
      <c r="L3472">
        <v>2.2014806625158951</v>
      </c>
    </row>
    <row r="3473" spans="1:12">
      <c r="A3473" t="s">
        <v>317</v>
      </c>
      <c r="B3473" t="s">
        <v>278</v>
      </c>
      <c r="C3473">
        <v>48423</v>
      </c>
      <c r="D3473" t="s">
        <v>164</v>
      </c>
      <c r="E3473">
        <v>512</v>
      </c>
      <c r="F3473" t="s">
        <v>84</v>
      </c>
      <c r="G3473" t="s">
        <v>86</v>
      </c>
      <c r="H3473">
        <v>615</v>
      </c>
      <c r="I3473">
        <v>1.0003744451582151</v>
      </c>
      <c r="J3473">
        <v>1.138407761419607E-2</v>
      </c>
      <c r="K3473">
        <v>0.49228033142942262</v>
      </c>
      <c r="L3473">
        <v>2.5712403337347198</v>
      </c>
    </row>
    <row r="3474" spans="1:12">
      <c r="A3474" t="s">
        <v>317</v>
      </c>
      <c r="B3474" t="s">
        <v>476</v>
      </c>
      <c r="C3474">
        <v>48425</v>
      </c>
      <c r="D3474" t="s">
        <v>164</v>
      </c>
      <c r="E3474">
        <v>512</v>
      </c>
      <c r="F3474" t="s">
        <v>84</v>
      </c>
      <c r="G3474" t="s">
        <v>85</v>
      </c>
      <c r="H3474">
        <v>21</v>
      </c>
      <c r="I3474">
        <v>1.6292423808733481</v>
      </c>
      <c r="J3474">
        <v>7.155934590824177E-2</v>
      </c>
      <c r="K3474">
        <v>0.86187432059410884</v>
      </c>
      <c r="L3474">
        <v>2.3189077354311221</v>
      </c>
    </row>
    <row r="3475" spans="1:12">
      <c r="A3475" t="s">
        <v>317</v>
      </c>
      <c r="B3475" t="s">
        <v>476</v>
      </c>
      <c r="C3475">
        <v>48425</v>
      </c>
      <c r="D3475" t="s">
        <v>164</v>
      </c>
      <c r="E3475">
        <v>512</v>
      </c>
      <c r="F3475" t="s">
        <v>84</v>
      </c>
      <c r="G3475" t="s">
        <v>86</v>
      </c>
      <c r="H3475">
        <v>73</v>
      </c>
      <c r="I3475">
        <v>0.80739963216298827</v>
      </c>
      <c r="J3475">
        <v>2.121596265430729E-2</v>
      </c>
      <c r="K3475">
        <v>0.43160564534217272</v>
      </c>
      <c r="L3475">
        <v>1.263065517775515</v>
      </c>
    </row>
    <row r="3476" spans="1:12">
      <c r="A3476" t="s">
        <v>317</v>
      </c>
      <c r="B3476" t="s">
        <v>477</v>
      </c>
      <c r="C3476">
        <v>48427</v>
      </c>
      <c r="D3476" t="s">
        <v>164</v>
      </c>
      <c r="E3476">
        <v>512</v>
      </c>
      <c r="F3476" t="s">
        <v>84</v>
      </c>
      <c r="G3476" t="s">
        <v>85</v>
      </c>
      <c r="H3476">
        <v>119</v>
      </c>
      <c r="I3476">
        <v>1.4667376859673611</v>
      </c>
      <c r="J3476">
        <v>1.476966956238421E-2</v>
      </c>
      <c r="K3476">
        <v>0.98964622262480939</v>
      </c>
      <c r="L3476">
        <v>2.0001115332327202</v>
      </c>
    </row>
    <row r="3477" spans="1:12">
      <c r="A3477" t="s">
        <v>317</v>
      </c>
      <c r="B3477" t="s">
        <v>477</v>
      </c>
      <c r="C3477">
        <v>48427</v>
      </c>
      <c r="D3477" t="s">
        <v>164</v>
      </c>
      <c r="E3477">
        <v>512</v>
      </c>
      <c r="F3477" t="s">
        <v>84</v>
      </c>
      <c r="G3477" t="s">
        <v>86</v>
      </c>
      <c r="H3477">
        <v>119</v>
      </c>
      <c r="I3477">
        <v>0.5483085107627842</v>
      </c>
      <c r="J3477">
        <v>1.7940993365395549E-2</v>
      </c>
      <c r="K3477">
        <v>0.1043491237210174</v>
      </c>
      <c r="L3477">
        <v>1.0891144886595621</v>
      </c>
    </row>
    <row r="3478" spans="1:12">
      <c r="A3478" t="s">
        <v>317</v>
      </c>
      <c r="B3478" t="s">
        <v>298</v>
      </c>
      <c r="C3478">
        <v>48429</v>
      </c>
      <c r="D3478" t="s">
        <v>164</v>
      </c>
      <c r="E3478">
        <v>512</v>
      </c>
      <c r="F3478" t="s">
        <v>84</v>
      </c>
      <c r="G3478" t="s">
        <v>85</v>
      </c>
      <c r="H3478">
        <v>1466</v>
      </c>
      <c r="I3478">
        <v>1.212747502799447</v>
      </c>
      <c r="J3478">
        <v>6.7894182932447091E-3</v>
      </c>
      <c r="K3478">
        <v>0.34114573777091939</v>
      </c>
      <c r="L3478">
        <v>2.0951960957221689</v>
      </c>
    </row>
    <row r="3479" spans="1:12">
      <c r="A3479" t="s">
        <v>317</v>
      </c>
      <c r="B3479" t="s">
        <v>298</v>
      </c>
      <c r="C3479">
        <v>48429</v>
      </c>
      <c r="D3479" t="s">
        <v>164</v>
      </c>
      <c r="E3479">
        <v>512</v>
      </c>
      <c r="F3479" t="s">
        <v>84</v>
      </c>
      <c r="G3479" t="s">
        <v>86</v>
      </c>
      <c r="H3479">
        <v>61</v>
      </c>
      <c r="I3479">
        <v>0.60377377287827694</v>
      </c>
      <c r="J3479">
        <v>2.047559989697072E-2</v>
      </c>
      <c r="K3479">
        <v>0.372091309648101</v>
      </c>
      <c r="L3479">
        <v>1.1144444380079901</v>
      </c>
    </row>
    <row r="3480" spans="1:12">
      <c r="A3480" t="s">
        <v>317</v>
      </c>
      <c r="B3480" t="s">
        <v>478</v>
      </c>
      <c r="C3480">
        <v>48431</v>
      </c>
      <c r="D3480" t="s">
        <v>164</v>
      </c>
      <c r="E3480">
        <v>512</v>
      </c>
      <c r="F3480" t="s">
        <v>84</v>
      </c>
      <c r="G3480" t="s">
        <v>85</v>
      </c>
      <c r="H3480">
        <v>20</v>
      </c>
      <c r="I3480">
        <v>1.329160285682885</v>
      </c>
      <c r="J3480">
        <v>1.970710988761867E-2</v>
      </c>
      <c r="K3480">
        <v>1.252812964680647</v>
      </c>
      <c r="L3480">
        <v>1.49204434120084</v>
      </c>
    </row>
    <row r="3481" spans="1:12">
      <c r="A3481" t="s">
        <v>317</v>
      </c>
      <c r="B3481" t="s">
        <v>478</v>
      </c>
      <c r="C3481">
        <v>48431</v>
      </c>
      <c r="D3481" t="s">
        <v>164</v>
      </c>
      <c r="E3481">
        <v>512</v>
      </c>
      <c r="F3481" t="s">
        <v>84</v>
      </c>
      <c r="G3481" t="s">
        <v>86</v>
      </c>
      <c r="H3481">
        <v>39</v>
      </c>
      <c r="I3481">
        <v>0.67443504304044155</v>
      </c>
      <c r="J3481">
        <v>4.8390557182180438E-2</v>
      </c>
      <c r="K3481">
        <v>0.34480482634666471</v>
      </c>
      <c r="L3481">
        <v>1.171803958573733</v>
      </c>
    </row>
    <row r="3482" spans="1:12">
      <c r="A3482" t="s">
        <v>317</v>
      </c>
      <c r="B3482" t="s">
        <v>479</v>
      </c>
      <c r="C3482">
        <v>48433</v>
      </c>
      <c r="D3482" t="s">
        <v>164</v>
      </c>
      <c r="E3482">
        <v>512</v>
      </c>
      <c r="F3482" t="s">
        <v>84</v>
      </c>
      <c r="G3482" t="s">
        <v>85</v>
      </c>
      <c r="H3482">
        <v>110</v>
      </c>
      <c r="I3482">
        <v>1.103120775561562</v>
      </c>
      <c r="J3482">
        <v>1.282079273961163E-2</v>
      </c>
      <c r="K3482">
        <v>0.59417433462642522</v>
      </c>
      <c r="L3482">
        <v>1.3793477721904599</v>
      </c>
    </row>
    <row r="3483" spans="1:12">
      <c r="A3483" t="s">
        <v>317</v>
      </c>
      <c r="B3483" t="s">
        <v>479</v>
      </c>
      <c r="C3483">
        <v>48433</v>
      </c>
      <c r="D3483" t="s">
        <v>164</v>
      </c>
      <c r="E3483">
        <v>512</v>
      </c>
      <c r="F3483" t="s">
        <v>84</v>
      </c>
      <c r="G3483" t="s">
        <v>86</v>
      </c>
      <c r="H3483">
        <v>185</v>
      </c>
      <c r="I3483">
        <v>0.45023760476804142</v>
      </c>
      <c r="J3483">
        <v>9.8145157261221427E-3</v>
      </c>
      <c r="K3483">
        <v>0.20331808174902691</v>
      </c>
      <c r="L3483">
        <v>0.85944454331966891</v>
      </c>
    </row>
    <row r="3484" spans="1:12">
      <c r="A3484" t="s">
        <v>317</v>
      </c>
      <c r="B3484" t="s">
        <v>480</v>
      </c>
      <c r="C3484">
        <v>48435</v>
      </c>
      <c r="D3484" t="s">
        <v>164</v>
      </c>
      <c r="E3484">
        <v>512</v>
      </c>
      <c r="F3484" t="s">
        <v>84</v>
      </c>
      <c r="G3484" t="s">
        <v>85</v>
      </c>
      <c r="H3484">
        <v>252</v>
      </c>
      <c r="I3484">
        <v>1.383434186347533</v>
      </c>
      <c r="J3484">
        <v>1.21504273203785E-2</v>
      </c>
      <c r="K3484">
        <v>0.80714099778760673</v>
      </c>
      <c r="L3484">
        <v>2.0001115332327202</v>
      </c>
    </row>
    <row r="3485" spans="1:12">
      <c r="A3485" t="s">
        <v>317</v>
      </c>
      <c r="B3485" t="s">
        <v>480</v>
      </c>
      <c r="C3485">
        <v>48435</v>
      </c>
      <c r="D3485" t="s">
        <v>164</v>
      </c>
      <c r="E3485">
        <v>512</v>
      </c>
      <c r="F3485" t="s">
        <v>84</v>
      </c>
      <c r="G3485" t="s">
        <v>86</v>
      </c>
      <c r="H3485">
        <v>29</v>
      </c>
      <c r="I3485">
        <v>0.70702692198867745</v>
      </c>
      <c r="J3485">
        <v>3.7723215286874112E-2</v>
      </c>
      <c r="K3485">
        <v>0.39643211272744278</v>
      </c>
      <c r="L3485">
        <v>1.170859610761835</v>
      </c>
    </row>
    <row r="3486" spans="1:12">
      <c r="A3486" t="s">
        <v>317</v>
      </c>
      <c r="B3486" t="s">
        <v>481</v>
      </c>
      <c r="C3486">
        <v>48437</v>
      </c>
      <c r="D3486" t="s">
        <v>164</v>
      </c>
      <c r="E3486">
        <v>512</v>
      </c>
      <c r="F3486" t="s">
        <v>84</v>
      </c>
      <c r="G3486" t="s">
        <v>85</v>
      </c>
      <c r="H3486">
        <v>199</v>
      </c>
      <c r="I3486">
        <v>1.0277045308180299</v>
      </c>
      <c r="J3486">
        <v>9.2933564277646371E-3</v>
      </c>
      <c r="K3486">
        <v>0.670290048517865</v>
      </c>
      <c r="L3486">
        <v>1.4008360470518391</v>
      </c>
    </row>
    <row r="3487" spans="1:12">
      <c r="A3487" t="s">
        <v>317</v>
      </c>
      <c r="B3487" t="s">
        <v>481</v>
      </c>
      <c r="C3487">
        <v>48437</v>
      </c>
      <c r="D3487" t="s">
        <v>164</v>
      </c>
      <c r="E3487">
        <v>512</v>
      </c>
      <c r="F3487" t="s">
        <v>84</v>
      </c>
      <c r="G3487" t="s">
        <v>86</v>
      </c>
      <c r="H3487">
        <v>190</v>
      </c>
      <c r="I3487">
        <v>0.35637058924602871</v>
      </c>
      <c r="J3487">
        <v>1.199977735973182E-2</v>
      </c>
      <c r="K3487">
        <v>0.15100981091696489</v>
      </c>
      <c r="L3487">
        <v>0.86768380690594182</v>
      </c>
    </row>
    <row r="3488" spans="1:12">
      <c r="A3488" t="s">
        <v>317</v>
      </c>
      <c r="B3488" t="s">
        <v>482</v>
      </c>
      <c r="C3488">
        <v>48439</v>
      </c>
      <c r="D3488" t="s">
        <v>164</v>
      </c>
      <c r="E3488">
        <v>512</v>
      </c>
      <c r="F3488" t="s">
        <v>84</v>
      </c>
      <c r="G3488" t="s">
        <v>85</v>
      </c>
      <c r="H3488">
        <v>21</v>
      </c>
      <c r="I3488">
        <v>1.6292423808733481</v>
      </c>
      <c r="J3488">
        <v>7.155934590824177E-2</v>
      </c>
      <c r="K3488">
        <v>0.86187432059410884</v>
      </c>
      <c r="L3488">
        <v>2.3189077354311221</v>
      </c>
    </row>
    <row r="3489" spans="1:12">
      <c r="A3489" t="s">
        <v>317</v>
      </c>
      <c r="B3489" t="s">
        <v>482</v>
      </c>
      <c r="C3489">
        <v>48439</v>
      </c>
      <c r="D3489" t="s">
        <v>164</v>
      </c>
      <c r="E3489">
        <v>512</v>
      </c>
      <c r="F3489" t="s">
        <v>84</v>
      </c>
      <c r="G3489" t="s">
        <v>86</v>
      </c>
      <c r="H3489">
        <v>73</v>
      </c>
      <c r="I3489">
        <v>0.80739963216298827</v>
      </c>
      <c r="J3489">
        <v>2.121596265430729E-2</v>
      </c>
      <c r="K3489">
        <v>0.43160564534217272</v>
      </c>
      <c r="L3489">
        <v>1.263065517775515</v>
      </c>
    </row>
    <row r="3490" spans="1:12">
      <c r="A3490" t="s">
        <v>317</v>
      </c>
      <c r="B3490" t="s">
        <v>483</v>
      </c>
      <c r="C3490">
        <v>48441</v>
      </c>
      <c r="D3490" t="s">
        <v>164</v>
      </c>
      <c r="E3490">
        <v>512</v>
      </c>
      <c r="F3490" t="s">
        <v>84</v>
      </c>
      <c r="G3490" t="s">
        <v>85</v>
      </c>
      <c r="H3490">
        <v>125</v>
      </c>
      <c r="I3490">
        <v>1.06365893733755</v>
      </c>
      <c r="J3490">
        <v>1.585652550255787E-2</v>
      </c>
      <c r="K3490">
        <v>0.54088156116356934</v>
      </c>
      <c r="L3490">
        <v>1.459857694108184</v>
      </c>
    </row>
    <row r="3491" spans="1:12">
      <c r="A3491" t="s">
        <v>317</v>
      </c>
      <c r="B3491" t="s">
        <v>483</v>
      </c>
      <c r="C3491">
        <v>48441</v>
      </c>
      <c r="D3491" t="s">
        <v>164</v>
      </c>
      <c r="E3491">
        <v>512</v>
      </c>
      <c r="F3491" t="s">
        <v>84</v>
      </c>
      <c r="G3491" t="s">
        <v>86</v>
      </c>
      <c r="H3491">
        <v>249</v>
      </c>
      <c r="I3491">
        <v>0.652858621049064</v>
      </c>
      <c r="J3491">
        <v>1.2808577505333169E-2</v>
      </c>
      <c r="K3491">
        <v>0.17199393141828201</v>
      </c>
      <c r="L3491">
        <v>1.50487211200414</v>
      </c>
    </row>
    <row r="3492" spans="1:12">
      <c r="A3492" t="s">
        <v>317</v>
      </c>
      <c r="B3492" t="s">
        <v>484</v>
      </c>
      <c r="C3492">
        <v>48443</v>
      </c>
      <c r="D3492" t="s">
        <v>164</v>
      </c>
      <c r="E3492">
        <v>512</v>
      </c>
      <c r="F3492" t="s">
        <v>84</v>
      </c>
      <c r="G3492" t="s">
        <v>85</v>
      </c>
      <c r="H3492">
        <v>20</v>
      </c>
      <c r="I3492">
        <v>1.329160285682885</v>
      </c>
      <c r="J3492">
        <v>1.970710988761867E-2</v>
      </c>
      <c r="K3492">
        <v>1.252812964680647</v>
      </c>
      <c r="L3492">
        <v>1.49204434120084</v>
      </c>
    </row>
    <row r="3493" spans="1:12">
      <c r="A3493" t="s">
        <v>317</v>
      </c>
      <c r="B3493" t="s">
        <v>484</v>
      </c>
      <c r="C3493">
        <v>48443</v>
      </c>
      <c r="D3493" t="s">
        <v>164</v>
      </c>
      <c r="E3493">
        <v>512</v>
      </c>
      <c r="F3493" t="s">
        <v>84</v>
      </c>
      <c r="G3493" t="s">
        <v>86</v>
      </c>
      <c r="H3493">
        <v>39</v>
      </c>
      <c r="I3493">
        <v>0.67443504304044155</v>
      </c>
      <c r="J3493">
        <v>4.8390557182180438E-2</v>
      </c>
      <c r="K3493">
        <v>0.34480482634666471</v>
      </c>
      <c r="L3493">
        <v>1.171803958573733</v>
      </c>
    </row>
    <row r="3494" spans="1:12">
      <c r="A3494" t="s">
        <v>317</v>
      </c>
      <c r="B3494" t="s">
        <v>485</v>
      </c>
      <c r="C3494">
        <v>48445</v>
      </c>
      <c r="D3494" t="s">
        <v>164</v>
      </c>
      <c r="E3494">
        <v>512</v>
      </c>
      <c r="F3494" t="s">
        <v>84</v>
      </c>
      <c r="G3494" t="s">
        <v>85</v>
      </c>
      <c r="H3494">
        <v>199</v>
      </c>
      <c r="I3494">
        <v>1.0277045308180299</v>
      </c>
      <c r="J3494">
        <v>9.2933564277646371E-3</v>
      </c>
      <c r="K3494">
        <v>0.670290048517865</v>
      </c>
      <c r="L3494">
        <v>1.4008360470518391</v>
      </c>
    </row>
    <row r="3495" spans="1:12">
      <c r="A3495" t="s">
        <v>317</v>
      </c>
      <c r="B3495" t="s">
        <v>485</v>
      </c>
      <c r="C3495">
        <v>48445</v>
      </c>
      <c r="D3495" t="s">
        <v>164</v>
      </c>
      <c r="E3495">
        <v>512</v>
      </c>
      <c r="F3495" t="s">
        <v>84</v>
      </c>
      <c r="G3495" t="s">
        <v>86</v>
      </c>
      <c r="H3495">
        <v>190</v>
      </c>
      <c r="I3495">
        <v>0.35637058924602871</v>
      </c>
      <c r="J3495">
        <v>1.199977735973182E-2</v>
      </c>
      <c r="K3495">
        <v>0.15100981091696489</v>
      </c>
      <c r="L3495">
        <v>0.86768380690594182</v>
      </c>
    </row>
    <row r="3496" spans="1:12">
      <c r="A3496" t="s">
        <v>317</v>
      </c>
      <c r="B3496" t="s">
        <v>486</v>
      </c>
      <c r="C3496">
        <v>48447</v>
      </c>
      <c r="D3496" t="s">
        <v>164</v>
      </c>
      <c r="E3496">
        <v>512</v>
      </c>
      <c r="F3496" t="s">
        <v>84</v>
      </c>
      <c r="G3496" t="s">
        <v>85</v>
      </c>
      <c r="H3496">
        <v>1466</v>
      </c>
      <c r="I3496">
        <v>1.212747502799447</v>
      </c>
      <c r="J3496">
        <v>6.7894182932447091E-3</v>
      </c>
      <c r="K3496">
        <v>0.34114573777091939</v>
      </c>
      <c r="L3496">
        <v>2.0951960957221689</v>
      </c>
    </row>
    <row r="3497" spans="1:12">
      <c r="A3497" t="s">
        <v>317</v>
      </c>
      <c r="B3497" t="s">
        <v>486</v>
      </c>
      <c r="C3497">
        <v>48447</v>
      </c>
      <c r="D3497" t="s">
        <v>164</v>
      </c>
      <c r="E3497">
        <v>512</v>
      </c>
      <c r="F3497" t="s">
        <v>84</v>
      </c>
      <c r="G3497" t="s">
        <v>86</v>
      </c>
      <c r="H3497">
        <v>184</v>
      </c>
      <c r="I3497">
        <v>0.55265125409993576</v>
      </c>
      <c r="J3497">
        <v>1.0446854136186569E-2</v>
      </c>
      <c r="K3497">
        <v>0.30464836403716328</v>
      </c>
      <c r="L3497">
        <v>1.0978713984001629</v>
      </c>
    </row>
    <row r="3498" spans="1:12">
      <c r="A3498" t="s">
        <v>317</v>
      </c>
      <c r="B3498" t="s">
        <v>487</v>
      </c>
      <c r="C3498">
        <v>48449</v>
      </c>
      <c r="D3498" t="s">
        <v>164</v>
      </c>
      <c r="E3498">
        <v>512</v>
      </c>
      <c r="F3498" t="s">
        <v>84</v>
      </c>
      <c r="G3498" t="s">
        <v>85</v>
      </c>
      <c r="H3498">
        <v>21</v>
      </c>
      <c r="I3498">
        <v>1.6292423808733481</v>
      </c>
      <c r="J3498">
        <v>7.155934590824177E-2</v>
      </c>
      <c r="K3498">
        <v>0.86187432059410884</v>
      </c>
      <c r="L3498">
        <v>2.3189077354311221</v>
      </c>
    </row>
    <row r="3499" spans="1:12">
      <c r="A3499" t="s">
        <v>317</v>
      </c>
      <c r="B3499" t="s">
        <v>487</v>
      </c>
      <c r="C3499">
        <v>48449</v>
      </c>
      <c r="D3499" t="s">
        <v>164</v>
      </c>
      <c r="E3499">
        <v>512</v>
      </c>
      <c r="F3499" t="s">
        <v>84</v>
      </c>
      <c r="G3499" t="s">
        <v>86</v>
      </c>
      <c r="H3499">
        <v>477</v>
      </c>
      <c r="I3499">
        <v>0.85234105985484188</v>
      </c>
      <c r="J3499">
        <v>1.0822291145912049E-2</v>
      </c>
      <c r="K3499">
        <v>0.28102253943033673</v>
      </c>
      <c r="L3499">
        <v>1.6412801779857329</v>
      </c>
    </row>
    <row r="3500" spans="1:12">
      <c r="A3500" t="s">
        <v>317</v>
      </c>
      <c r="B3500" t="s">
        <v>488</v>
      </c>
      <c r="C3500">
        <v>48451</v>
      </c>
      <c r="D3500" t="s">
        <v>164</v>
      </c>
      <c r="E3500">
        <v>512</v>
      </c>
      <c r="F3500" t="s">
        <v>84</v>
      </c>
      <c r="G3500" t="s">
        <v>85</v>
      </c>
      <c r="H3500">
        <v>20</v>
      </c>
      <c r="I3500">
        <v>1.329160285682885</v>
      </c>
      <c r="J3500">
        <v>1.970710988761867E-2</v>
      </c>
      <c r="K3500">
        <v>1.252812964680647</v>
      </c>
      <c r="L3500">
        <v>1.49204434120084</v>
      </c>
    </row>
    <row r="3501" spans="1:12">
      <c r="A3501" t="s">
        <v>317</v>
      </c>
      <c r="B3501" t="s">
        <v>488</v>
      </c>
      <c r="C3501">
        <v>48451</v>
      </c>
      <c r="D3501" t="s">
        <v>164</v>
      </c>
      <c r="E3501">
        <v>512</v>
      </c>
      <c r="F3501" t="s">
        <v>84</v>
      </c>
      <c r="G3501" t="s">
        <v>86</v>
      </c>
      <c r="H3501">
        <v>39</v>
      </c>
      <c r="I3501">
        <v>0.67443504304044155</v>
      </c>
      <c r="J3501">
        <v>4.8390557182180438E-2</v>
      </c>
      <c r="K3501">
        <v>0.34480482634666471</v>
      </c>
      <c r="L3501">
        <v>1.171803958573733</v>
      </c>
    </row>
    <row r="3502" spans="1:12">
      <c r="A3502" t="s">
        <v>317</v>
      </c>
      <c r="B3502" t="s">
        <v>489</v>
      </c>
      <c r="C3502">
        <v>48453</v>
      </c>
      <c r="D3502" t="s">
        <v>164</v>
      </c>
      <c r="E3502">
        <v>512</v>
      </c>
      <c r="F3502" t="s">
        <v>84</v>
      </c>
      <c r="G3502" t="s">
        <v>85</v>
      </c>
      <c r="H3502">
        <v>252</v>
      </c>
      <c r="I3502">
        <v>1.383434186347533</v>
      </c>
      <c r="J3502">
        <v>1.21504273203785E-2</v>
      </c>
      <c r="K3502">
        <v>0.80714099778760673</v>
      </c>
      <c r="L3502">
        <v>2.0001115332327202</v>
      </c>
    </row>
    <row r="3503" spans="1:12">
      <c r="A3503" t="s">
        <v>317</v>
      </c>
      <c r="B3503" t="s">
        <v>489</v>
      </c>
      <c r="C3503">
        <v>48453</v>
      </c>
      <c r="D3503" t="s">
        <v>164</v>
      </c>
      <c r="E3503">
        <v>512</v>
      </c>
      <c r="F3503" t="s">
        <v>84</v>
      </c>
      <c r="G3503" t="s">
        <v>86</v>
      </c>
      <c r="H3503">
        <v>334</v>
      </c>
      <c r="I3503">
        <v>0.57515385068351943</v>
      </c>
      <c r="J3503">
        <v>1.110958144474297E-2</v>
      </c>
      <c r="K3503">
        <v>0.1043491237210174</v>
      </c>
      <c r="L3503">
        <v>1.171803958573733</v>
      </c>
    </row>
    <row r="3504" spans="1:12">
      <c r="A3504" t="s">
        <v>317</v>
      </c>
      <c r="B3504" t="s">
        <v>490</v>
      </c>
      <c r="C3504">
        <v>48455</v>
      </c>
      <c r="D3504" t="s">
        <v>164</v>
      </c>
      <c r="E3504">
        <v>512</v>
      </c>
      <c r="F3504" t="s">
        <v>84</v>
      </c>
      <c r="G3504" t="s">
        <v>85</v>
      </c>
      <c r="H3504">
        <v>387</v>
      </c>
      <c r="I3504">
        <v>1.3457174070758999</v>
      </c>
      <c r="J3504">
        <v>1.1494718533182459E-2</v>
      </c>
      <c r="K3504">
        <v>0.8299638824679606</v>
      </c>
      <c r="L3504">
        <v>2.2014806625158951</v>
      </c>
    </row>
    <row r="3505" spans="1:12">
      <c r="A3505" t="s">
        <v>317</v>
      </c>
      <c r="B3505" t="s">
        <v>490</v>
      </c>
      <c r="C3505">
        <v>48455</v>
      </c>
      <c r="D3505" t="s">
        <v>164</v>
      </c>
      <c r="E3505">
        <v>512</v>
      </c>
      <c r="F3505" t="s">
        <v>84</v>
      </c>
      <c r="G3505" t="s">
        <v>86</v>
      </c>
      <c r="H3505">
        <v>615</v>
      </c>
      <c r="I3505">
        <v>1.0003744451582151</v>
      </c>
      <c r="J3505">
        <v>1.138407761419607E-2</v>
      </c>
      <c r="K3505">
        <v>0.49228033142942262</v>
      </c>
      <c r="L3505">
        <v>2.5712403337347198</v>
      </c>
    </row>
    <row r="3506" spans="1:12">
      <c r="A3506" t="s">
        <v>317</v>
      </c>
      <c r="B3506" t="s">
        <v>491</v>
      </c>
      <c r="C3506">
        <v>48457</v>
      </c>
      <c r="D3506" t="s">
        <v>164</v>
      </c>
      <c r="E3506">
        <v>512</v>
      </c>
      <c r="F3506" t="s">
        <v>84</v>
      </c>
      <c r="G3506" t="s">
        <v>85</v>
      </c>
      <c r="H3506">
        <v>387</v>
      </c>
      <c r="I3506">
        <v>1.3457174070758999</v>
      </c>
      <c r="J3506">
        <v>1.1494718533182459E-2</v>
      </c>
      <c r="K3506">
        <v>0.8299638824679606</v>
      </c>
      <c r="L3506">
        <v>2.2014806625158951</v>
      </c>
    </row>
    <row r="3507" spans="1:12">
      <c r="A3507" t="s">
        <v>317</v>
      </c>
      <c r="B3507" t="s">
        <v>491</v>
      </c>
      <c r="C3507">
        <v>48457</v>
      </c>
      <c r="D3507" t="s">
        <v>164</v>
      </c>
      <c r="E3507">
        <v>512</v>
      </c>
      <c r="F3507" t="s">
        <v>84</v>
      </c>
      <c r="G3507" t="s">
        <v>86</v>
      </c>
      <c r="H3507">
        <v>615</v>
      </c>
      <c r="I3507">
        <v>1.0003744451582151</v>
      </c>
      <c r="J3507">
        <v>1.138407761419607E-2</v>
      </c>
      <c r="K3507">
        <v>0.49228033142942262</v>
      </c>
      <c r="L3507">
        <v>2.5712403337347198</v>
      </c>
    </row>
    <row r="3508" spans="1:12">
      <c r="A3508" t="s">
        <v>317</v>
      </c>
      <c r="B3508" t="s">
        <v>492</v>
      </c>
      <c r="C3508">
        <v>48459</v>
      </c>
      <c r="D3508" t="s">
        <v>164</v>
      </c>
      <c r="E3508">
        <v>512</v>
      </c>
      <c r="F3508" t="s">
        <v>84</v>
      </c>
      <c r="G3508" t="s">
        <v>85</v>
      </c>
      <c r="H3508">
        <v>387</v>
      </c>
      <c r="I3508">
        <v>1.3457174070758999</v>
      </c>
      <c r="J3508">
        <v>1.1494718533182459E-2</v>
      </c>
      <c r="K3508">
        <v>0.8299638824679606</v>
      </c>
      <c r="L3508">
        <v>2.2014806625158951</v>
      </c>
    </row>
    <row r="3509" spans="1:12">
      <c r="A3509" t="s">
        <v>317</v>
      </c>
      <c r="B3509" t="s">
        <v>492</v>
      </c>
      <c r="C3509">
        <v>48459</v>
      </c>
      <c r="D3509" t="s">
        <v>164</v>
      </c>
      <c r="E3509">
        <v>512</v>
      </c>
      <c r="F3509" t="s">
        <v>84</v>
      </c>
      <c r="G3509" t="s">
        <v>86</v>
      </c>
      <c r="H3509">
        <v>615</v>
      </c>
      <c r="I3509">
        <v>1.0003744451582151</v>
      </c>
      <c r="J3509">
        <v>1.138407761419607E-2</v>
      </c>
      <c r="K3509">
        <v>0.49228033142942262</v>
      </c>
      <c r="L3509">
        <v>2.5712403337347198</v>
      </c>
    </row>
    <row r="3510" spans="1:12">
      <c r="A3510" t="s">
        <v>317</v>
      </c>
      <c r="B3510" t="s">
        <v>493</v>
      </c>
      <c r="C3510">
        <v>48461</v>
      </c>
      <c r="D3510" t="s">
        <v>164</v>
      </c>
      <c r="E3510">
        <v>512</v>
      </c>
      <c r="F3510" t="s">
        <v>84</v>
      </c>
      <c r="G3510" t="s">
        <v>85</v>
      </c>
      <c r="H3510">
        <v>20</v>
      </c>
      <c r="I3510">
        <v>1.329160285682885</v>
      </c>
      <c r="J3510">
        <v>1.970710988761867E-2</v>
      </c>
      <c r="K3510">
        <v>1.252812964680647</v>
      </c>
      <c r="L3510">
        <v>1.49204434120084</v>
      </c>
    </row>
    <row r="3511" spans="1:12">
      <c r="A3511" t="s">
        <v>317</v>
      </c>
      <c r="B3511" t="s">
        <v>493</v>
      </c>
      <c r="C3511">
        <v>48461</v>
      </c>
      <c r="D3511" t="s">
        <v>164</v>
      </c>
      <c r="E3511">
        <v>512</v>
      </c>
      <c r="F3511" t="s">
        <v>84</v>
      </c>
      <c r="G3511" t="s">
        <v>86</v>
      </c>
      <c r="H3511">
        <v>39</v>
      </c>
      <c r="I3511">
        <v>0.67443504304044155</v>
      </c>
      <c r="J3511">
        <v>4.8390557182180438E-2</v>
      </c>
      <c r="K3511">
        <v>0.34480482634666471</v>
      </c>
      <c r="L3511">
        <v>1.171803958573733</v>
      </c>
    </row>
    <row r="3512" spans="1:12">
      <c r="A3512" t="s">
        <v>317</v>
      </c>
      <c r="B3512" t="s">
        <v>494</v>
      </c>
      <c r="C3512">
        <v>48463</v>
      </c>
      <c r="D3512" t="s">
        <v>164</v>
      </c>
      <c r="E3512">
        <v>512</v>
      </c>
      <c r="F3512" t="s">
        <v>84</v>
      </c>
      <c r="G3512" t="s">
        <v>85</v>
      </c>
      <c r="H3512">
        <v>112</v>
      </c>
      <c r="I3512">
        <v>1.300356530696035</v>
      </c>
      <c r="J3512">
        <v>1.8472083200364559E-2</v>
      </c>
      <c r="K3512">
        <v>0.80714099778760673</v>
      </c>
      <c r="L3512">
        <v>1.794461898043711</v>
      </c>
    </row>
    <row r="3513" spans="1:12">
      <c r="A3513" t="s">
        <v>317</v>
      </c>
      <c r="B3513" t="s">
        <v>494</v>
      </c>
      <c r="C3513">
        <v>48463</v>
      </c>
      <c r="D3513" t="s">
        <v>164</v>
      </c>
      <c r="E3513">
        <v>512</v>
      </c>
      <c r="F3513" t="s">
        <v>84</v>
      </c>
      <c r="G3513" t="s">
        <v>86</v>
      </c>
      <c r="H3513">
        <v>68</v>
      </c>
      <c r="I3513">
        <v>0.62000943904640304</v>
      </c>
      <c r="J3513">
        <v>2.1866936766871251E-2</v>
      </c>
      <c r="K3513">
        <v>0.20500719493555611</v>
      </c>
      <c r="L3513">
        <v>1.062066954037842</v>
      </c>
    </row>
    <row r="3514" spans="1:12">
      <c r="A3514" t="s">
        <v>317</v>
      </c>
      <c r="B3514" t="s">
        <v>495</v>
      </c>
      <c r="C3514">
        <v>48465</v>
      </c>
      <c r="D3514" t="s">
        <v>164</v>
      </c>
      <c r="E3514">
        <v>512</v>
      </c>
      <c r="F3514" t="s">
        <v>84</v>
      </c>
      <c r="G3514" t="s">
        <v>85</v>
      </c>
      <c r="H3514">
        <v>20</v>
      </c>
      <c r="I3514">
        <v>1.329160285682885</v>
      </c>
      <c r="J3514">
        <v>1.970710988761867E-2</v>
      </c>
      <c r="K3514">
        <v>1.252812964680647</v>
      </c>
      <c r="L3514">
        <v>1.49204434120084</v>
      </c>
    </row>
    <row r="3515" spans="1:12">
      <c r="A3515" t="s">
        <v>317</v>
      </c>
      <c r="B3515" t="s">
        <v>495</v>
      </c>
      <c r="C3515">
        <v>48465</v>
      </c>
      <c r="D3515" t="s">
        <v>164</v>
      </c>
      <c r="E3515">
        <v>512</v>
      </c>
      <c r="F3515" t="s">
        <v>84</v>
      </c>
      <c r="G3515" t="s">
        <v>86</v>
      </c>
      <c r="H3515">
        <v>39</v>
      </c>
      <c r="I3515">
        <v>0.67443504304044155</v>
      </c>
      <c r="J3515">
        <v>4.8390557182180438E-2</v>
      </c>
      <c r="K3515">
        <v>0.34480482634666471</v>
      </c>
      <c r="L3515">
        <v>1.171803958573733</v>
      </c>
    </row>
    <row r="3516" spans="1:12">
      <c r="A3516" t="s">
        <v>317</v>
      </c>
      <c r="B3516" t="s">
        <v>496</v>
      </c>
      <c r="C3516">
        <v>48467</v>
      </c>
      <c r="D3516" t="s">
        <v>164</v>
      </c>
      <c r="E3516">
        <v>512</v>
      </c>
      <c r="F3516" t="s">
        <v>84</v>
      </c>
      <c r="G3516" t="s">
        <v>85</v>
      </c>
      <c r="H3516">
        <v>21</v>
      </c>
      <c r="I3516">
        <v>1.6292423808733481</v>
      </c>
      <c r="J3516">
        <v>7.155934590824177E-2</v>
      </c>
      <c r="K3516">
        <v>0.86187432059410884</v>
      </c>
      <c r="L3516">
        <v>2.3189077354311221</v>
      </c>
    </row>
    <row r="3517" spans="1:12">
      <c r="A3517" t="s">
        <v>317</v>
      </c>
      <c r="B3517" t="s">
        <v>496</v>
      </c>
      <c r="C3517">
        <v>48467</v>
      </c>
      <c r="D3517" t="s">
        <v>164</v>
      </c>
      <c r="E3517">
        <v>512</v>
      </c>
      <c r="F3517" t="s">
        <v>84</v>
      </c>
      <c r="G3517" t="s">
        <v>86</v>
      </c>
      <c r="H3517">
        <v>477</v>
      </c>
      <c r="I3517">
        <v>0.85234105985484188</v>
      </c>
      <c r="J3517">
        <v>1.0822291145912049E-2</v>
      </c>
      <c r="K3517">
        <v>0.28102253943033673</v>
      </c>
      <c r="L3517">
        <v>1.6412801779857329</v>
      </c>
    </row>
    <row r="3518" spans="1:12">
      <c r="A3518" t="s">
        <v>317</v>
      </c>
      <c r="B3518" t="s">
        <v>497</v>
      </c>
      <c r="C3518">
        <v>48469</v>
      </c>
      <c r="D3518" t="s">
        <v>164</v>
      </c>
      <c r="E3518">
        <v>512</v>
      </c>
      <c r="F3518" t="s">
        <v>84</v>
      </c>
      <c r="G3518" t="s">
        <v>85</v>
      </c>
      <c r="H3518">
        <v>119</v>
      </c>
      <c r="I3518">
        <v>1.6038381837846389</v>
      </c>
      <c r="J3518">
        <v>2.0168158388237961E-2</v>
      </c>
      <c r="K3518">
        <v>1.269775480078849</v>
      </c>
      <c r="L3518">
        <v>2.4070987777849209</v>
      </c>
    </row>
    <row r="3519" spans="1:12">
      <c r="A3519" t="s">
        <v>317</v>
      </c>
      <c r="B3519" t="s">
        <v>497</v>
      </c>
      <c r="C3519">
        <v>48469</v>
      </c>
      <c r="D3519" t="s">
        <v>164</v>
      </c>
      <c r="E3519">
        <v>512</v>
      </c>
      <c r="F3519" t="s">
        <v>84</v>
      </c>
      <c r="G3519" t="s">
        <v>86</v>
      </c>
      <c r="H3519">
        <v>154</v>
      </c>
      <c r="I3519">
        <v>0.90615040133989799</v>
      </c>
      <c r="J3519">
        <v>2.8021944098769389E-2</v>
      </c>
      <c r="K3519">
        <v>0.42691774421013901</v>
      </c>
      <c r="L3519">
        <v>2.0718903064249981</v>
      </c>
    </row>
    <row r="3520" spans="1:12">
      <c r="A3520" t="s">
        <v>317</v>
      </c>
      <c r="B3520" t="s">
        <v>498</v>
      </c>
      <c r="C3520">
        <v>48471</v>
      </c>
      <c r="D3520" t="s">
        <v>164</v>
      </c>
      <c r="E3520">
        <v>512</v>
      </c>
      <c r="F3520" t="s">
        <v>84</v>
      </c>
      <c r="G3520" t="s">
        <v>85</v>
      </c>
      <c r="H3520">
        <v>387</v>
      </c>
      <c r="I3520">
        <v>1.3457174070758999</v>
      </c>
      <c r="J3520">
        <v>1.1494718533182459E-2</v>
      </c>
      <c r="K3520">
        <v>0.8299638824679606</v>
      </c>
      <c r="L3520">
        <v>2.2014806625158951</v>
      </c>
    </row>
    <row r="3521" spans="1:12">
      <c r="A3521" t="s">
        <v>317</v>
      </c>
      <c r="B3521" t="s">
        <v>498</v>
      </c>
      <c r="C3521">
        <v>48471</v>
      </c>
      <c r="D3521" t="s">
        <v>164</v>
      </c>
      <c r="E3521">
        <v>512</v>
      </c>
      <c r="F3521" t="s">
        <v>84</v>
      </c>
      <c r="G3521" t="s">
        <v>86</v>
      </c>
      <c r="H3521">
        <v>615</v>
      </c>
      <c r="I3521">
        <v>1.0003744451582151</v>
      </c>
      <c r="J3521">
        <v>1.138407761419607E-2</v>
      </c>
      <c r="K3521">
        <v>0.49228033142942262</v>
      </c>
      <c r="L3521">
        <v>2.5712403337347198</v>
      </c>
    </row>
    <row r="3522" spans="1:12">
      <c r="A3522" t="s">
        <v>317</v>
      </c>
      <c r="B3522" t="s">
        <v>499</v>
      </c>
      <c r="C3522">
        <v>48473</v>
      </c>
      <c r="D3522" t="s">
        <v>164</v>
      </c>
      <c r="E3522">
        <v>512</v>
      </c>
      <c r="F3522" t="s">
        <v>84</v>
      </c>
      <c r="G3522" t="s">
        <v>85</v>
      </c>
      <c r="H3522">
        <v>119</v>
      </c>
      <c r="I3522">
        <v>1.6038381837846389</v>
      </c>
      <c r="J3522">
        <v>2.0168158388237961E-2</v>
      </c>
      <c r="K3522">
        <v>1.269775480078849</v>
      </c>
      <c r="L3522">
        <v>2.4070987777849209</v>
      </c>
    </row>
    <row r="3523" spans="1:12">
      <c r="A3523" t="s">
        <v>317</v>
      </c>
      <c r="B3523" t="s">
        <v>499</v>
      </c>
      <c r="C3523">
        <v>48473</v>
      </c>
      <c r="D3523" t="s">
        <v>164</v>
      </c>
      <c r="E3523">
        <v>512</v>
      </c>
      <c r="F3523" t="s">
        <v>84</v>
      </c>
      <c r="G3523" t="s">
        <v>86</v>
      </c>
      <c r="H3523">
        <v>154</v>
      </c>
      <c r="I3523">
        <v>0.90615040133989799</v>
      </c>
      <c r="J3523">
        <v>2.8021944098769389E-2</v>
      </c>
      <c r="K3523">
        <v>0.42691774421013901</v>
      </c>
      <c r="L3523">
        <v>2.0718903064249981</v>
      </c>
    </row>
    <row r="3524" spans="1:12">
      <c r="A3524" t="s">
        <v>317</v>
      </c>
      <c r="B3524" t="s">
        <v>500</v>
      </c>
      <c r="C3524">
        <v>48475</v>
      </c>
      <c r="D3524" t="s">
        <v>164</v>
      </c>
      <c r="E3524">
        <v>512</v>
      </c>
      <c r="F3524" t="s">
        <v>84</v>
      </c>
      <c r="G3524" t="s">
        <v>85</v>
      </c>
      <c r="H3524">
        <v>394</v>
      </c>
      <c r="I3524">
        <v>0.80266692609559354</v>
      </c>
      <c r="J3524">
        <v>1.9892172942084969E-2</v>
      </c>
      <c r="K3524">
        <v>-9.3043570381684787E-2</v>
      </c>
      <c r="L3524">
        <v>2.221391304749528</v>
      </c>
    </row>
    <row r="3525" spans="1:12">
      <c r="A3525" t="s">
        <v>317</v>
      </c>
      <c r="B3525" t="s">
        <v>500</v>
      </c>
      <c r="C3525">
        <v>48475</v>
      </c>
      <c r="D3525" t="s">
        <v>164</v>
      </c>
      <c r="E3525">
        <v>512</v>
      </c>
      <c r="F3525" t="s">
        <v>84</v>
      </c>
      <c r="G3525" t="s">
        <v>86</v>
      </c>
      <c r="H3525">
        <v>138</v>
      </c>
      <c r="I3525">
        <v>0.51714913616088365</v>
      </c>
      <c r="J3525">
        <v>3.2352505990129683E-2</v>
      </c>
      <c r="K3525">
        <v>6.6286956324122737E-2</v>
      </c>
      <c r="L3525">
        <v>2.0003772357510829</v>
      </c>
    </row>
    <row r="3526" spans="1:12">
      <c r="A3526" t="s">
        <v>317</v>
      </c>
      <c r="B3526" t="s">
        <v>255</v>
      </c>
      <c r="C3526">
        <v>48477</v>
      </c>
      <c r="D3526" t="s">
        <v>164</v>
      </c>
      <c r="E3526">
        <v>512</v>
      </c>
      <c r="F3526" t="s">
        <v>84</v>
      </c>
      <c r="G3526" t="s">
        <v>85</v>
      </c>
      <c r="H3526">
        <v>21</v>
      </c>
      <c r="I3526">
        <v>1.6292423808733481</v>
      </c>
      <c r="J3526">
        <v>7.155934590824177E-2</v>
      </c>
      <c r="K3526">
        <v>0.86187432059410884</v>
      </c>
      <c r="L3526">
        <v>2.3189077354311221</v>
      </c>
    </row>
    <row r="3527" spans="1:12">
      <c r="A3527" t="s">
        <v>317</v>
      </c>
      <c r="B3527" t="s">
        <v>255</v>
      </c>
      <c r="C3527">
        <v>48477</v>
      </c>
      <c r="D3527" t="s">
        <v>164</v>
      </c>
      <c r="E3527">
        <v>512</v>
      </c>
      <c r="F3527" t="s">
        <v>84</v>
      </c>
      <c r="G3527" t="s">
        <v>86</v>
      </c>
      <c r="H3527">
        <v>477</v>
      </c>
      <c r="I3527">
        <v>0.85234105985484188</v>
      </c>
      <c r="J3527">
        <v>1.0822291145912049E-2</v>
      </c>
      <c r="K3527">
        <v>0.28102253943033673</v>
      </c>
      <c r="L3527">
        <v>1.6412801779857329</v>
      </c>
    </row>
    <row r="3528" spans="1:12">
      <c r="A3528" t="s">
        <v>317</v>
      </c>
      <c r="B3528" t="s">
        <v>501</v>
      </c>
      <c r="C3528">
        <v>48479</v>
      </c>
      <c r="D3528" t="s">
        <v>164</v>
      </c>
      <c r="E3528">
        <v>512</v>
      </c>
      <c r="F3528" t="s">
        <v>84</v>
      </c>
      <c r="G3528" t="s">
        <v>85</v>
      </c>
      <c r="H3528">
        <v>252</v>
      </c>
      <c r="I3528">
        <v>1.383434186347533</v>
      </c>
      <c r="J3528">
        <v>1.21504273203785E-2</v>
      </c>
      <c r="K3528">
        <v>0.80714099778760673</v>
      </c>
      <c r="L3528">
        <v>2.0001115332327202</v>
      </c>
    </row>
    <row r="3529" spans="1:12">
      <c r="A3529" t="s">
        <v>317</v>
      </c>
      <c r="B3529" t="s">
        <v>501</v>
      </c>
      <c r="C3529">
        <v>48479</v>
      </c>
      <c r="D3529" t="s">
        <v>164</v>
      </c>
      <c r="E3529">
        <v>512</v>
      </c>
      <c r="F3529" t="s">
        <v>84</v>
      </c>
      <c r="G3529" t="s">
        <v>86</v>
      </c>
      <c r="H3529">
        <v>334</v>
      </c>
      <c r="I3529">
        <v>0.57515385068351943</v>
      </c>
      <c r="J3529">
        <v>1.110958144474297E-2</v>
      </c>
      <c r="K3529">
        <v>0.1043491237210174</v>
      </c>
      <c r="L3529">
        <v>1.171803958573733</v>
      </c>
    </row>
    <row r="3530" spans="1:12">
      <c r="A3530" t="s">
        <v>317</v>
      </c>
      <c r="B3530" t="s">
        <v>502</v>
      </c>
      <c r="C3530">
        <v>48481</v>
      </c>
      <c r="D3530" t="s">
        <v>164</v>
      </c>
      <c r="E3530">
        <v>512</v>
      </c>
      <c r="F3530" t="s">
        <v>84</v>
      </c>
      <c r="G3530" t="s">
        <v>85</v>
      </c>
      <c r="H3530">
        <v>119</v>
      </c>
      <c r="I3530">
        <v>1.6038381837846389</v>
      </c>
      <c r="J3530">
        <v>2.0168158388237961E-2</v>
      </c>
      <c r="K3530">
        <v>1.269775480078849</v>
      </c>
      <c r="L3530">
        <v>2.4070987777849209</v>
      </c>
    </row>
    <row r="3531" spans="1:12">
      <c r="A3531" t="s">
        <v>317</v>
      </c>
      <c r="B3531" t="s">
        <v>502</v>
      </c>
      <c r="C3531">
        <v>48481</v>
      </c>
      <c r="D3531" t="s">
        <v>164</v>
      </c>
      <c r="E3531">
        <v>512</v>
      </c>
      <c r="F3531" t="s">
        <v>84</v>
      </c>
      <c r="G3531" t="s">
        <v>86</v>
      </c>
      <c r="H3531">
        <v>154</v>
      </c>
      <c r="I3531">
        <v>0.90615040133989799</v>
      </c>
      <c r="J3531">
        <v>2.8021944098769389E-2</v>
      </c>
      <c r="K3531">
        <v>0.42691774421013901</v>
      </c>
      <c r="L3531">
        <v>2.0718903064249981</v>
      </c>
    </row>
    <row r="3532" spans="1:12">
      <c r="A3532" t="s">
        <v>317</v>
      </c>
      <c r="B3532" t="s">
        <v>300</v>
      </c>
      <c r="C3532">
        <v>48483</v>
      </c>
      <c r="D3532" t="s">
        <v>164</v>
      </c>
      <c r="E3532">
        <v>512</v>
      </c>
      <c r="F3532" t="s">
        <v>84</v>
      </c>
      <c r="G3532" t="s">
        <v>85</v>
      </c>
      <c r="H3532">
        <v>125</v>
      </c>
      <c r="I3532">
        <v>1.06365893733755</v>
      </c>
      <c r="J3532">
        <v>1.585652550255787E-2</v>
      </c>
      <c r="K3532">
        <v>0.54088156116356934</v>
      </c>
      <c r="L3532">
        <v>1.459857694108184</v>
      </c>
    </row>
    <row r="3533" spans="1:12">
      <c r="A3533" t="s">
        <v>317</v>
      </c>
      <c r="B3533" t="s">
        <v>300</v>
      </c>
      <c r="C3533">
        <v>48483</v>
      </c>
      <c r="D3533" t="s">
        <v>164</v>
      </c>
      <c r="E3533">
        <v>512</v>
      </c>
      <c r="F3533" t="s">
        <v>84</v>
      </c>
      <c r="G3533" t="s">
        <v>86</v>
      </c>
      <c r="H3533">
        <v>249</v>
      </c>
      <c r="I3533">
        <v>0.652858621049064</v>
      </c>
      <c r="J3533">
        <v>1.2808577505333169E-2</v>
      </c>
      <c r="K3533">
        <v>0.17199393141828201</v>
      </c>
      <c r="L3533">
        <v>1.50487211200414</v>
      </c>
    </row>
    <row r="3534" spans="1:12">
      <c r="A3534" t="s">
        <v>317</v>
      </c>
      <c r="B3534" t="s">
        <v>503</v>
      </c>
      <c r="C3534">
        <v>48485</v>
      </c>
      <c r="D3534" t="s">
        <v>164</v>
      </c>
      <c r="E3534">
        <v>512</v>
      </c>
      <c r="F3534" t="s">
        <v>84</v>
      </c>
      <c r="G3534" t="s">
        <v>85</v>
      </c>
      <c r="H3534">
        <v>89</v>
      </c>
      <c r="I3534">
        <v>1.0869096135387879</v>
      </c>
      <c r="J3534">
        <v>2.3404359029127849E-2</v>
      </c>
      <c r="K3534">
        <v>0.53149743936730265</v>
      </c>
      <c r="L3534">
        <v>1.6220900610668381</v>
      </c>
    </row>
    <row r="3535" spans="1:12">
      <c r="A3535" t="s">
        <v>317</v>
      </c>
      <c r="B3535" t="s">
        <v>503</v>
      </c>
      <c r="C3535">
        <v>48485</v>
      </c>
      <c r="D3535" t="s">
        <v>164</v>
      </c>
      <c r="E3535">
        <v>512</v>
      </c>
      <c r="F3535" t="s">
        <v>84</v>
      </c>
      <c r="G3535" t="s">
        <v>86</v>
      </c>
      <c r="H3535">
        <v>258</v>
      </c>
      <c r="I3535">
        <v>0.85672905430600399</v>
      </c>
      <c r="J3535">
        <v>1.34284369143511E-2</v>
      </c>
      <c r="K3535">
        <v>0.37074984441782971</v>
      </c>
      <c r="L3535">
        <v>1.554175894699712</v>
      </c>
    </row>
    <row r="3536" spans="1:12">
      <c r="A3536" t="s">
        <v>317</v>
      </c>
      <c r="B3536" t="s">
        <v>504</v>
      </c>
      <c r="C3536">
        <v>48487</v>
      </c>
      <c r="D3536" t="s">
        <v>164</v>
      </c>
      <c r="E3536">
        <v>512</v>
      </c>
      <c r="F3536" t="s">
        <v>84</v>
      </c>
      <c r="G3536" t="s">
        <v>85</v>
      </c>
      <c r="H3536">
        <v>125</v>
      </c>
      <c r="I3536">
        <v>1.06365893733755</v>
      </c>
      <c r="J3536">
        <v>1.585652550255787E-2</v>
      </c>
      <c r="K3536">
        <v>0.54088156116356934</v>
      </c>
      <c r="L3536">
        <v>1.459857694108184</v>
      </c>
    </row>
    <row r="3537" spans="1:12">
      <c r="A3537" t="s">
        <v>317</v>
      </c>
      <c r="B3537" t="s">
        <v>504</v>
      </c>
      <c r="C3537">
        <v>48487</v>
      </c>
      <c r="D3537" t="s">
        <v>164</v>
      </c>
      <c r="E3537">
        <v>512</v>
      </c>
      <c r="F3537" t="s">
        <v>84</v>
      </c>
      <c r="G3537" t="s">
        <v>86</v>
      </c>
      <c r="H3537">
        <v>249</v>
      </c>
      <c r="I3537">
        <v>0.652858621049064</v>
      </c>
      <c r="J3537">
        <v>1.2808577505333169E-2</v>
      </c>
      <c r="K3537">
        <v>0.17199393141828201</v>
      </c>
      <c r="L3537">
        <v>1.50487211200414</v>
      </c>
    </row>
    <row r="3538" spans="1:12">
      <c r="A3538" t="s">
        <v>317</v>
      </c>
      <c r="B3538" t="s">
        <v>505</v>
      </c>
      <c r="C3538">
        <v>48489</v>
      </c>
      <c r="D3538" t="s">
        <v>164</v>
      </c>
      <c r="E3538">
        <v>512</v>
      </c>
      <c r="F3538" t="s">
        <v>84</v>
      </c>
      <c r="G3538" t="s">
        <v>85</v>
      </c>
      <c r="H3538">
        <v>119</v>
      </c>
      <c r="I3538">
        <v>1.4667376859673611</v>
      </c>
      <c r="J3538">
        <v>1.476966956238421E-2</v>
      </c>
      <c r="K3538">
        <v>0.98964622262480939</v>
      </c>
      <c r="L3538">
        <v>2.0001115332327202</v>
      </c>
    </row>
    <row r="3539" spans="1:12">
      <c r="A3539" t="s">
        <v>317</v>
      </c>
      <c r="B3539" t="s">
        <v>505</v>
      </c>
      <c r="C3539">
        <v>48489</v>
      </c>
      <c r="D3539" t="s">
        <v>164</v>
      </c>
      <c r="E3539">
        <v>512</v>
      </c>
      <c r="F3539" t="s">
        <v>84</v>
      </c>
      <c r="G3539" t="s">
        <v>86</v>
      </c>
      <c r="H3539">
        <v>119</v>
      </c>
      <c r="I3539">
        <v>0.5483085107627842</v>
      </c>
      <c r="J3539">
        <v>1.7940993365395549E-2</v>
      </c>
      <c r="K3539">
        <v>0.1043491237210174</v>
      </c>
      <c r="L3539">
        <v>1.0891144886595621</v>
      </c>
    </row>
    <row r="3540" spans="1:12">
      <c r="A3540" t="s">
        <v>317</v>
      </c>
      <c r="B3540" t="s">
        <v>314</v>
      </c>
      <c r="C3540">
        <v>48491</v>
      </c>
      <c r="D3540" t="s">
        <v>164</v>
      </c>
      <c r="E3540">
        <v>512</v>
      </c>
      <c r="F3540" t="s">
        <v>84</v>
      </c>
      <c r="G3540" t="s">
        <v>85</v>
      </c>
      <c r="H3540">
        <v>21</v>
      </c>
      <c r="I3540">
        <v>1.6292423808733481</v>
      </c>
      <c r="J3540">
        <v>7.155934590824177E-2</v>
      </c>
      <c r="K3540">
        <v>0.86187432059410884</v>
      </c>
      <c r="L3540">
        <v>2.3189077354311221</v>
      </c>
    </row>
    <row r="3541" spans="1:12">
      <c r="A3541" t="s">
        <v>317</v>
      </c>
      <c r="B3541" t="s">
        <v>314</v>
      </c>
      <c r="C3541">
        <v>48491</v>
      </c>
      <c r="D3541" t="s">
        <v>164</v>
      </c>
      <c r="E3541">
        <v>512</v>
      </c>
      <c r="F3541" t="s">
        <v>84</v>
      </c>
      <c r="G3541" t="s">
        <v>86</v>
      </c>
      <c r="H3541">
        <v>321</v>
      </c>
      <c r="I3541">
        <v>0.8789410325304412</v>
      </c>
      <c r="J3541">
        <v>1.3287457034444341E-2</v>
      </c>
      <c r="K3541">
        <v>0.36165949363756422</v>
      </c>
      <c r="L3541">
        <v>1.6412801779857329</v>
      </c>
    </row>
    <row r="3542" spans="1:12">
      <c r="A3542" t="s">
        <v>317</v>
      </c>
      <c r="B3542" t="s">
        <v>290</v>
      </c>
      <c r="C3542">
        <v>48493</v>
      </c>
      <c r="D3542" t="s">
        <v>164</v>
      </c>
      <c r="E3542">
        <v>512</v>
      </c>
      <c r="F3542" t="s">
        <v>84</v>
      </c>
      <c r="G3542" t="s">
        <v>85</v>
      </c>
      <c r="H3542">
        <v>112</v>
      </c>
      <c r="I3542">
        <v>1.300356530696035</v>
      </c>
      <c r="J3542">
        <v>1.8472083200364559E-2</v>
      </c>
      <c r="K3542">
        <v>0.80714099778760673</v>
      </c>
      <c r="L3542">
        <v>1.794461898043711</v>
      </c>
    </row>
    <row r="3543" spans="1:12">
      <c r="A3543" t="s">
        <v>317</v>
      </c>
      <c r="B3543" t="s">
        <v>290</v>
      </c>
      <c r="C3543">
        <v>48493</v>
      </c>
      <c r="D3543" t="s">
        <v>164</v>
      </c>
      <c r="E3543">
        <v>512</v>
      </c>
      <c r="F3543" t="s">
        <v>84</v>
      </c>
      <c r="G3543" t="s">
        <v>86</v>
      </c>
      <c r="H3543">
        <v>68</v>
      </c>
      <c r="I3543">
        <v>0.62000943904640304</v>
      </c>
      <c r="J3543">
        <v>2.1866936766871251E-2</v>
      </c>
      <c r="K3543">
        <v>0.20500719493555611</v>
      </c>
      <c r="L3543">
        <v>1.062066954037842</v>
      </c>
    </row>
    <row r="3544" spans="1:12">
      <c r="A3544" t="s">
        <v>317</v>
      </c>
      <c r="B3544" t="s">
        <v>506</v>
      </c>
      <c r="C3544">
        <v>48495</v>
      </c>
      <c r="D3544" t="s">
        <v>164</v>
      </c>
      <c r="E3544">
        <v>512</v>
      </c>
      <c r="F3544" t="s">
        <v>84</v>
      </c>
      <c r="G3544" t="s">
        <v>85</v>
      </c>
      <c r="H3544">
        <v>394</v>
      </c>
      <c r="I3544">
        <v>0.80266692609559354</v>
      </c>
      <c r="J3544">
        <v>1.9892172942084969E-2</v>
      </c>
      <c r="K3544">
        <v>-9.3043570381684787E-2</v>
      </c>
      <c r="L3544">
        <v>2.221391304749528</v>
      </c>
    </row>
    <row r="3545" spans="1:12">
      <c r="A3545" t="s">
        <v>317</v>
      </c>
      <c r="B3545" t="s">
        <v>506</v>
      </c>
      <c r="C3545">
        <v>48495</v>
      </c>
      <c r="D3545" t="s">
        <v>164</v>
      </c>
      <c r="E3545">
        <v>512</v>
      </c>
      <c r="F3545" t="s">
        <v>84</v>
      </c>
      <c r="G3545" t="s">
        <v>86</v>
      </c>
      <c r="H3545">
        <v>138</v>
      </c>
      <c r="I3545">
        <v>0.51714913616088365</v>
      </c>
      <c r="J3545">
        <v>3.2352505990129683E-2</v>
      </c>
      <c r="K3545">
        <v>6.6286956324122737E-2</v>
      </c>
      <c r="L3545">
        <v>2.0003772357510829</v>
      </c>
    </row>
    <row r="3546" spans="1:12">
      <c r="A3546" t="s">
        <v>317</v>
      </c>
      <c r="B3546" t="s">
        <v>507</v>
      </c>
      <c r="C3546">
        <v>48497</v>
      </c>
      <c r="D3546" t="s">
        <v>164</v>
      </c>
      <c r="E3546">
        <v>512</v>
      </c>
      <c r="F3546" t="s">
        <v>84</v>
      </c>
      <c r="G3546" t="s">
        <v>85</v>
      </c>
      <c r="H3546">
        <v>21</v>
      </c>
      <c r="I3546">
        <v>1.6292423808733481</v>
      </c>
      <c r="J3546">
        <v>7.155934590824177E-2</v>
      </c>
      <c r="K3546">
        <v>0.86187432059410884</v>
      </c>
      <c r="L3546">
        <v>2.3189077354311221</v>
      </c>
    </row>
    <row r="3547" spans="1:12">
      <c r="A3547" t="s">
        <v>317</v>
      </c>
      <c r="B3547" t="s">
        <v>507</v>
      </c>
      <c r="C3547">
        <v>48497</v>
      </c>
      <c r="D3547" t="s">
        <v>164</v>
      </c>
      <c r="E3547">
        <v>512</v>
      </c>
      <c r="F3547" t="s">
        <v>84</v>
      </c>
      <c r="G3547" t="s">
        <v>86</v>
      </c>
      <c r="H3547">
        <v>46</v>
      </c>
      <c r="I3547">
        <v>0.67855078208342756</v>
      </c>
      <c r="J3547">
        <v>3.1589564138327017E-2</v>
      </c>
      <c r="K3547">
        <v>0.38025246438743332</v>
      </c>
      <c r="L3547">
        <v>1.1572375876855769</v>
      </c>
    </row>
    <row r="3548" spans="1:12">
      <c r="A3548" t="s">
        <v>317</v>
      </c>
      <c r="B3548" t="s">
        <v>508</v>
      </c>
      <c r="C3548">
        <v>48499</v>
      </c>
      <c r="D3548" t="s">
        <v>164</v>
      </c>
      <c r="E3548">
        <v>512</v>
      </c>
      <c r="F3548" t="s">
        <v>84</v>
      </c>
      <c r="G3548" t="s">
        <v>85</v>
      </c>
      <c r="H3548">
        <v>387</v>
      </c>
      <c r="I3548">
        <v>1.3457174070758999</v>
      </c>
      <c r="J3548">
        <v>1.1494718533182459E-2</v>
      </c>
      <c r="K3548">
        <v>0.8299638824679606</v>
      </c>
      <c r="L3548">
        <v>2.2014806625158951</v>
      </c>
    </row>
    <row r="3549" spans="1:12">
      <c r="A3549" t="s">
        <v>317</v>
      </c>
      <c r="B3549" t="s">
        <v>508</v>
      </c>
      <c r="C3549">
        <v>48499</v>
      </c>
      <c r="D3549" t="s">
        <v>164</v>
      </c>
      <c r="E3549">
        <v>512</v>
      </c>
      <c r="F3549" t="s">
        <v>84</v>
      </c>
      <c r="G3549" t="s">
        <v>86</v>
      </c>
      <c r="H3549">
        <v>615</v>
      </c>
      <c r="I3549">
        <v>1.0003744451582151</v>
      </c>
      <c r="J3549">
        <v>1.138407761419607E-2</v>
      </c>
      <c r="K3549">
        <v>0.49228033142942262</v>
      </c>
      <c r="L3549">
        <v>2.5712403337347198</v>
      </c>
    </row>
    <row r="3550" spans="1:12">
      <c r="A3550" t="s">
        <v>317</v>
      </c>
      <c r="B3550" t="s">
        <v>509</v>
      </c>
      <c r="C3550">
        <v>48501</v>
      </c>
      <c r="D3550" t="s">
        <v>164</v>
      </c>
      <c r="E3550">
        <v>512</v>
      </c>
      <c r="F3550" t="s">
        <v>84</v>
      </c>
      <c r="G3550" t="s">
        <v>85</v>
      </c>
      <c r="H3550">
        <v>199</v>
      </c>
      <c r="I3550">
        <v>1.0277045308180299</v>
      </c>
      <c r="J3550">
        <v>9.2933564277646371E-3</v>
      </c>
      <c r="K3550">
        <v>0.670290048517865</v>
      </c>
      <c r="L3550">
        <v>1.4008360470518391</v>
      </c>
    </row>
    <row r="3551" spans="1:12">
      <c r="A3551" t="s">
        <v>317</v>
      </c>
      <c r="B3551" t="s">
        <v>509</v>
      </c>
      <c r="C3551">
        <v>48501</v>
      </c>
      <c r="D3551" t="s">
        <v>164</v>
      </c>
      <c r="E3551">
        <v>512</v>
      </c>
      <c r="F3551" t="s">
        <v>84</v>
      </c>
      <c r="G3551" t="s">
        <v>86</v>
      </c>
      <c r="H3551">
        <v>190</v>
      </c>
      <c r="I3551">
        <v>0.35637058924602871</v>
      </c>
      <c r="J3551">
        <v>1.199977735973182E-2</v>
      </c>
      <c r="K3551">
        <v>0.15100981091696489</v>
      </c>
      <c r="L3551">
        <v>0.86768380690594182</v>
      </c>
    </row>
    <row r="3552" spans="1:12">
      <c r="A3552" t="s">
        <v>317</v>
      </c>
      <c r="B3552" t="s">
        <v>510</v>
      </c>
      <c r="C3552">
        <v>48503</v>
      </c>
      <c r="D3552" t="s">
        <v>164</v>
      </c>
      <c r="E3552">
        <v>512</v>
      </c>
      <c r="F3552" t="s">
        <v>84</v>
      </c>
      <c r="G3552" t="s">
        <v>85</v>
      </c>
      <c r="H3552">
        <v>1466</v>
      </c>
      <c r="I3552">
        <v>1.212747502799447</v>
      </c>
      <c r="J3552">
        <v>6.7894182932447091E-3</v>
      </c>
      <c r="K3552">
        <v>0.34114573777091939</v>
      </c>
      <c r="L3552">
        <v>2.0951960957221689</v>
      </c>
    </row>
    <row r="3553" spans="1:12">
      <c r="A3553" t="s">
        <v>317</v>
      </c>
      <c r="B3553" t="s">
        <v>510</v>
      </c>
      <c r="C3553">
        <v>48503</v>
      </c>
      <c r="D3553" t="s">
        <v>164</v>
      </c>
      <c r="E3553">
        <v>512</v>
      </c>
      <c r="F3553" t="s">
        <v>84</v>
      </c>
      <c r="G3553" t="s">
        <v>86</v>
      </c>
      <c r="H3553">
        <v>61</v>
      </c>
      <c r="I3553">
        <v>0.60377377287827694</v>
      </c>
      <c r="J3553">
        <v>2.047559989697072E-2</v>
      </c>
      <c r="K3553">
        <v>0.372091309648101</v>
      </c>
      <c r="L3553">
        <v>1.1144444380079901</v>
      </c>
    </row>
    <row r="3554" spans="1:12">
      <c r="A3554" t="s">
        <v>317</v>
      </c>
      <c r="B3554" t="s">
        <v>511</v>
      </c>
      <c r="C3554">
        <v>48505</v>
      </c>
      <c r="D3554" t="s">
        <v>164</v>
      </c>
      <c r="E3554">
        <v>512</v>
      </c>
      <c r="F3554" t="s">
        <v>84</v>
      </c>
      <c r="G3554" t="s">
        <v>85</v>
      </c>
      <c r="H3554">
        <v>252</v>
      </c>
      <c r="I3554">
        <v>1.383434186347533</v>
      </c>
      <c r="J3554">
        <v>1.21504273203785E-2</v>
      </c>
      <c r="K3554">
        <v>0.80714099778760673</v>
      </c>
      <c r="L3554">
        <v>2.0001115332327202</v>
      </c>
    </row>
    <row r="3555" spans="1:12">
      <c r="A3555" t="s">
        <v>317</v>
      </c>
      <c r="B3555" t="s">
        <v>511</v>
      </c>
      <c r="C3555">
        <v>48505</v>
      </c>
      <c r="D3555" t="s">
        <v>164</v>
      </c>
      <c r="E3555">
        <v>512</v>
      </c>
      <c r="F3555" t="s">
        <v>84</v>
      </c>
      <c r="G3555" t="s">
        <v>86</v>
      </c>
      <c r="H3555">
        <v>334</v>
      </c>
      <c r="I3555">
        <v>0.57515385068351943</v>
      </c>
      <c r="J3555">
        <v>1.110958144474297E-2</v>
      </c>
      <c r="K3555">
        <v>0.1043491237210174</v>
      </c>
      <c r="L3555">
        <v>1.171803958573733</v>
      </c>
    </row>
    <row r="3556" spans="1:12">
      <c r="A3556" t="s">
        <v>317</v>
      </c>
      <c r="B3556" t="s">
        <v>512</v>
      </c>
      <c r="C3556">
        <v>48507</v>
      </c>
      <c r="D3556" t="s">
        <v>164</v>
      </c>
      <c r="E3556">
        <v>512</v>
      </c>
      <c r="F3556" t="s">
        <v>84</v>
      </c>
      <c r="G3556" t="s">
        <v>85</v>
      </c>
      <c r="H3556">
        <v>112</v>
      </c>
      <c r="I3556">
        <v>1.300356530696035</v>
      </c>
      <c r="J3556">
        <v>1.8472083200364559E-2</v>
      </c>
      <c r="K3556">
        <v>0.80714099778760673</v>
      </c>
      <c r="L3556">
        <v>1.794461898043711</v>
      </c>
    </row>
    <row r="3557" spans="1:12">
      <c r="A3557" t="s">
        <v>317</v>
      </c>
      <c r="B3557" t="s">
        <v>512</v>
      </c>
      <c r="C3557">
        <v>48507</v>
      </c>
      <c r="D3557" t="s">
        <v>164</v>
      </c>
      <c r="E3557">
        <v>512</v>
      </c>
      <c r="F3557" t="s">
        <v>84</v>
      </c>
      <c r="G3557" t="s">
        <v>86</v>
      </c>
      <c r="H3557">
        <v>68</v>
      </c>
      <c r="I3557">
        <v>0.62000943904640304</v>
      </c>
      <c r="J3557">
        <v>2.1866936766871251E-2</v>
      </c>
      <c r="K3557">
        <v>0.20500719493555611</v>
      </c>
      <c r="L3557">
        <v>1.062066954037842</v>
      </c>
    </row>
    <row r="3558" spans="1:12">
      <c r="A3558" t="s">
        <v>317</v>
      </c>
      <c r="B3558" t="s">
        <v>306</v>
      </c>
      <c r="C3558">
        <v>48001</v>
      </c>
      <c r="D3558" t="s">
        <v>135</v>
      </c>
      <c r="E3558">
        <v>888</v>
      </c>
      <c r="F3558" t="s">
        <v>87</v>
      </c>
      <c r="G3558" t="s">
        <v>88</v>
      </c>
      <c r="H3558">
        <v>385</v>
      </c>
      <c r="I3558">
        <v>1.384646637674855</v>
      </c>
      <c r="J3558">
        <v>2.022116502871887E-2</v>
      </c>
      <c r="K3558">
        <v>4.7015300867615753E-2</v>
      </c>
      <c r="L3558">
        <v>2.239003290385666</v>
      </c>
    </row>
    <row r="3559" spans="1:12">
      <c r="A3559" t="s">
        <v>317</v>
      </c>
      <c r="B3559" t="s">
        <v>306</v>
      </c>
      <c r="C3559">
        <v>48001</v>
      </c>
      <c r="D3559" t="s">
        <v>135</v>
      </c>
      <c r="E3559">
        <v>888</v>
      </c>
      <c r="F3559" t="s">
        <v>87</v>
      </c>
      <c r="G3559" t="s">
        <v>89</v>
      </c>
      <c r="H3559">
        <v>615</v>
      </c>
      <c r="I3559">
        <v>1.1446386915237181</v>
      </c>
      <c r="J3559">
        <v>1.8449569750455769E-2</v>
      </c>
      <c r="K3559">
        <v>-1.462983172424458E-2</v>
      </c>
      <c r="L3559">
        <v>2.5196881830949072</v>
      </c>
    </row>
    <row r="3560" spans="1:12">
      <c r="A3560" t="s">
        <v>317</v>
      </c>
      <c r="B3560" t="s">
        <v>306</v>
      </c>
      <c r="C3560">
        <v>48001</v>
      </c>
      <c r="D3560" t="s">
        <v>135</v>
      </c>
      <c r="E3560">
        <v>888</v>
      </c>
      <c r="F3560" t="s">
        <v>87</v>
      </c>
      <c r="G3560" t="s">
        <v>90</v>
      </c>
      <c r="H3560">
        <v>385</v>
      </c>
      <c r="I3560">
        <v>1.571857371280188</v>
      </c>
      <c r="J3560">
        <v>2.2136609604161559E-2</v>
      </c>
      <c r="K3560">
        <v>4.7015300867615753E-2</v>
      </c>
      <c r="L3560">
        <v>2.5578689964215342</v>
      </c>
    </row>
    <row r="3561" spans="1:12">
      <c r="A3561" t="s">
        <v>317</v>
      </c>
      <c r="B3561" t="s">
        <v>306</v>
      </c>
      <c r="C3561">
        <v>48001</v>
      </c>
      <c r="D3561" t="s">
        <v>135</v>
      </c>
      <c r="E3561">
        <v>888</v>
      </c>
      <c r="F3561" t="s">
        <v>87</v>
      </c>
      <c r="G3561" t="s">
        <v>91</v>
      </c>
      <c r="H3561">
        <v>615</v>
      </c>
      <c r="I3561">
        <v>1.272047308222624</v>
      </c>
      <c r="J3561">
        <v>2.026873725221167E-2</v>
      </c>
      <c r="K3561">
        <v>1.262468444269694E-2</v>
      </c>
      <c r="L3561">
        <v>2.573132236350494</v>
      </c>
    </row>
    <row r="3562" spans="1:12">
      <c r="A3562" t="s">
        <v>317</v>
      </c>
      <c r="B3562" t="s">
        <v>306</v>
      </c>
      <c r="C3562">
        <v>48001</v>
      </c>
      <c r="D3562" t="s">
        <v>135</v>
      </c>
      <c r="E3562">
        <v>888</v>
      </c>
      <c r="F3562" t="s">
        <v>87</v>
      </c>
      <c r="G3562" t="s">
        <v>92</v>
      </c>
      <c r="H3562">
        <v>385</v>
      </c>
      <c r="I3562">
        <v>1.673676798025407</v>
      </c>
      <c r="J3562">
        <v>2.3698164900405869E-2</v>
      </c>
      <c r="K3562">
        <v>4.7015300867615753E-2</v>
      </c>
      <c r="L3562">
        <v>2.7453747142849489</v>
      </c>
    </row>
    <row r="3563" spans="1:12">
      <c r="A3563" t="s">
        <v>317</v>
      </c>
      <c r="B3563" t="s">
        <v>306</v>
      </c>
      <c r="C3563">
        <v>48001</v>
      </c>
      <c r="D3563" t="s">
        <v>135</v>
      </c>
      <c r="E3563">
        <v>888</v>
      </c>
      <c r="F3563" t="s">
        <v>87</v>
      </c>
      <c r="G3563" t="s">
        <v>93</v>
      </c>
      <c r="H3563">
        <v>615</v>
      </c>
      <c r="I3563">
        <v>1.3369029583480281</v>
      </c>
      <c r="J3563">
        <v>2.1491747826218661E-2</v>
      </c>
      <c r="K3563">
        <v>1.3120094531762961E-2</v>
      </c>
      <c r="L3563">
        <v>2.6169737893420848</v>
      </c>
    </row>
    <row r="3564" spans="1:12">
      <c r="A3564" t="s">
        <v>317</v>
      </c>
      <c r="B3564" t="s">
        <v>306</v>
      </c>
      <c r="C3564">
        <v>48001</v>
      </c>
      <c r="D3564" t="s">
        <v>135</v>
      </c>
      <c r="E3564">
        <v>888</v>
      </c>
      <c r="F3564" t="s">
        <v>87</v>
      </c>
      <c r="G3564" t="s">
        <v>94</v>
      </c>
      <c r="H3564">
        <v>385</v>
      </c>
      <c r="I3564">
        <v>1.7680933031988311</v>
      </c>
      <c r="J3564">
        <v>2.504719182763936E-2</v>
      </c>
      <c r="K3564">
        <v>4.7015300867615753E-2</v>
      </c>
      <c r="L3564">
        <v>2.9108721514101061</v>
      </c>
    </row>
    <row r="3565" spans="1:12">
      <c r="A3565" t="s">
        <v>317</v>
      </c>
      <c r="B3565" t="s">
        <v>306</v>
      </c>
      <c r="C3565">
        <v>48001</v>
      </c>
      <c r="D3565" t="s">
        <v>135</v>
      </c>
      <c r="E3565">
        <v>888</v>
      </c>
      <c r="F3565" t="s">
        <v>87</v>
      </c>
      <c r="G3565" t="s">
        <v>95</v>
      </c>
      <c r="H3565">
        <v>615</v>
      </c>
      <c r="I3565">
        <v>1.402209669844612</v>
      </c>
      <c r="J3565">
        <v>2.2837125024573919E-2</v>
      </c>
      <c r="K3565">
        <v>1.3935983815374709E-2</v>
      </c>
      <c r="L3565">
        <v>2.7722176463906352</v>
      </c>
    </row>
    <row r="3566" spans="1:12">
      <c r="A3566" t="s">
        <v>317</v>
      </c>
      <c r="B3566" t="s">
        <v>306</v>
      </c>
      <c r="C3566">
        <v>48001</v>
      </c>
      <c r="D3566" t="s">
        <v>135</v>
      </c>
      <c r="E3566">
        <v>888</v>
      </c>
      <c r="F3566" t="s">
        <v>87</v>
      </c>
      <c r="G3566" t="s">
        <v>96</v>
      </c>
      <c r="H3566">
        <v>385</v>
      </c>
      <c r="I3566">
        <v>1.866689031339787</v>
      </c>
      <c r="J3566">
        <v>2.6526711766394481E-2</v>
      </c>
      <c r="K3566">
        <v>4.7015300867615753E-2</v>
      </c>
      <c r="L3566">
        <v>3.0798410123274671</v>
      </c>
    </row>
    <row r="3567" spans="1:12">
      <c r="A3567" t="s">
        <v>317</v>
      </c>
      <c r="B3567" t="s">
        <v>306</v>
      </c>
      <c r="C3567">
        <v>48001</v>
      </c>
      <c r="D3567" t="s">
        <v>135</v>
      </c>
      <c r="E3567">
        <v>888</v>
      </c>
      <c r="F3567" t="s">
        <v>87</v>
      </c>
      <c r="G3567" t="s">
        <v>97</v>
      </c>
      <c r="H3567">
        <v>615</v>
      </c>
      <c r="I3567">
        <v>1.469628778530325</v>
      </c>
      <c r="J3567">
        <v>2.418821948043089E-2</v>
      </c>
      <c r="K3567">
        <v>1.474738212572276E-2</v>
      </c>
      <c r="L3567">
        <v>2.9462558169672839</v>
      </c>
    </row>
    <row r="3568" spans="1:12">
      <c r="A3568" t="s">
        <v>317</v>
      </c>
      <c r="B3568" t="s">
        <v>306</v>
      </c>
      <c r="C3568">
        <v>48001</v>
      </c>
      <c r="D3568" t="s">
        <v>135</v>
      </c>
      <c r="E3568">
        <v>888</v>
      </c>
      <c r="F3568" t="s">
        <v>87</v>
      </c>
      <c r="G3568" t="s">
        <v>98</v>
      </c>
      <c r="H3568">
        <v>385</v>
      </c>
      <c r="I3568">
        <v>0.76771230997376572</v>
      </c>
      <c r="J3568">
        <v>1.6978449086585232E-2</v>
      </c>
      <c r="K3568">
        <v>4.7015300867615753E-2</v>
      </c>
      <c r="L3568">
        <v>1.5552207083419951</v>
      </c>
    </row>
    <row r="3569" spans="1:12">
      <c r="A3569" t="s">
        <v>317</v>
      </c>
      <c r="B3569" t="s">
        <v>306</v>
      </c>
      <c r="C3569">
        <v>48001</v>
      </c>
      <c r="D3569" t="s">
        <v>135</v>
      </c>
      <c r="E3569">
        <v>888</v>
      </c>
      <c r="F3569" t="s">
        <v>87</v>
      </c>
      <c r="G3569" t="s">
        <v>99</v>
      </c>
      <c r="H3569">
        <v>615</v>
      </c>
      <c r="I3569">
        <v>0.75104416870706536</v>
      </c>
      <c r="J3569">
        <v>1.452867810625628E-2</v>
      </c>
      <c r="K3569">
        <v>1.188295685162415E-2</v>
      </c>
      <c r="L3569">
        <v>1.990943086013055</v>
      </c>
    </row>
    <row r="3570" spans="1:12">
      <c r="A3570" t="s">
        <v>317</v>
      </c>
      <c r="B3570" t="s">
        <v>306</v>
      </c>
      <c r="C3570">
        <v>48001</v>
      </c>
      <c r="D3570" t="s">
        <v>135</v>
      </c>
      <c r="E3570">
        <v>888</v>
      </c>
      <c r="F3570" t="s">
        <v>87</v>
      </c>
      <c r="G3570" t="s">
        <v>100</v>
      </c>
      <c r="H3570">
        <v>385</v>
      </c>
      <c r="I3570">
        <v>1.1336065426520781</v>
      </c>
      <c r="J3570">
        <v>2.0077011241880049E-2</v>
      </c>
      <c r="K3570">
        <v>4.7015300867615753E-2</v>
      </c>
      <c r="L3570">
        <v>2.032990566081188</v>
      </c>
    </row>
    <row r="3571" spans="1:12">
      <c r="A3571" t="s">
        <v>317</v>
      </c>
      <c r="B3571" t="s">
        <v>306</v>
      </c>
      <c r="C3571">
        <v>48001</v>
      </c>
      <c r="D3571" t="s">
        <v>135</v>
      </c>
      <c r="E3571">
        <v>888</v>
      </c>
      <c r="F3571" t="s">
        <v>87</v>
      </c>
      <c r="G3571" t="s">
        <v>101</v>
      </c>
      <c r="H3571">
        <v>614</v>
      </c>
      <c r="I3571">
        <v>0.98143726803032527</v>
      </c>
      <c r="J3571">
        <v>1.7600515409937761E-2</v>
      </c>
      <c r="K3571">
        <v>1.2432111905293549E-2</v>
      </c>
      <c r="L3571">
        <v>2.1818166580975058</v>
      </c>
    </row>
    <row r="3572" spans="1:12">
      <c r="A3572" t="s">
        <v>317</v>
      </c>
      <c r="B3572" t="s">
        <v>306</v>
      </c>
      <c r="C3572">
        <v>48001</v>
      </c>
      <c r="D3572" t="s">
        <v>135</v>
      </c>
      <c r="E3572">
        <v>888</v>
      </c>
      <c r="F3572" t="s">
        <v>87</v>
      </c>
      <c r="G3572" t="s">
        <v>102</v>
      </c>
      <c r="H3572">
        <v>385</v>
      </c>
      <c r="I3572">
        <v>1.2417849066387381</v>
      </c>
      <c r="J3572">
        <v>2.1699977510773742E-2</v>
      </c>
      <c r="K3572">
        <v>4.7015300867615753E-2</v>
      </c>
      <c r="L3572">
        <v>2.227837132195075</v>
      </c>
    </row>
    <row r="3573" spans="1:12">
      <c r="A3573" t="s">
        <v>317</v>
      </c>
      <c r="B3573" t="s">
        <v>306</v>
      </c>
      <c r="C3573">
        <v>48001</v>
      </c>
      <c r="D3573" t="s">
        <v>135</v>
      </c>
      <c r="E3573">
        <v>888</v>
      </c>
      <c r="F3573" t="s">
        <v>87</v>
      </c>
      <c r="G3573" t="s">
        <v>103</v>
      </c>
      <c r="H3573">
        <v>615</v>
      </c>
      <c r="I3573">
        <v>1.043051232957158</v>
      </c>
      <c r="J3573">
        <v>1.8745854294726388E-2</v>
      </c>
      <c r="K3573">
        <v>1.292877738363029E-2</v>
      </c>
      <c r="L3573">
        <v>2.3277477427140298</v>
      </c>
    </row>
    <row r="3574" spans="1:12">
      <c r="A3574" t="s">
        <v>317</v>
      </c>
      <c r="B3574" t="s">
        <v>306</v>
      </c>
      <c r="C3574">
        <v>48001</v>
      </c>
      <c r="D3574" t="s">
        <v>135</v>
      </c>
      <c r="E3574">
        <v>888</v>
      </c>
      <c r="F3574" t="s">
        <v>87</v>
      </c>
      <c r="G3574" t="s">
        <v>104</v>
      </c>
      <c r="H3574">
        <v>385</v>
      </c>
      <c r="I3574">
        <v>1.3386099014279009</v>
      </c>
      <c r="J3574">
        <v>2.2784424816788131E-2</v>
      </c>
      <c r="K3574">
        <v>4.7015300867615753E-2</v>
      </c>
      <c r="L3574">
        <v>2.3951684965310931</v>
      </c>
    </row>
    <row r="3575" spans="1:12">
      <c r="A3575" t="s">
        <v>317</v>
      </c>
      <c r="B3575" t="s">
        <v>306</v>
      </c>
      <c r="C3575">
        <v>48001</v>
      </c>
      <c r="D3575" t="s">
        <v>135</v>
      </c>
      <c r="E3575">
        <v>888</v>
      </c>
      <c r="F3575" t="s">
        <v>87</v>
      </c>
      <c r="G3575" t="s">
        <v>105</v>
      </c>
      <c r="H3575">
        <v>614</v>
      </c>
      <c r="I3575">
        <v>1.1049268529615139</v>
      </c>
      <c r="J3575">
        <v>2.0024254321141549E-2</v>
      </c>
      <c r="K3575">
        <v>1.37449604108022E-2</v>
      </c>
      <c r="L3575">
        <v>2.508840677601246</v>
      </c>
    </row>
    <row r="3576" spans="1:12">
      <c r="A3576" t="s">
        <v>317</v>
      </c>
      <c r="B3576" t="s">
        <v>306</v>
      </c>
      <c r="C3576">
        <v>48001</v>
      </c>
      <c r="D3576" t="s">
        <v>135</v>
      </c>
      <c r="E3576">
        <v>888</v>
      </c>
      <c r="F3576" t="s">
        <v>87</v>
      </c>
      <c r="G3576" t="s">
        <v>106</v>
      </c>
      <c r="H3576">
        <v>385</v>
      </c>
      <c r="I3576">
        <v>1.438941171813809</v>
      </c>
      <c r="J3576">
        <v>2.4117518284707758E-2</v>
      </c>
      <c r="K3576">
        <v>4.7015300867615753E-2</v>
      </c>
      <c r="L3576">
        <v>2.562666542399366</v>
      </c>
    </row>
    <row r="3577" spans="1:12">
      <c r="A3577" t="s">
        <v>317</v>
      </c>
      <c r="B3577" t="s">
        <v>306</v>
      </c>
      <c r="C3577">
        <v>48001</v>
      </c>
      <c r="D3577" t="s">
        <v>135</v>
      </c>
      <c r="E3577">
        <v>888</v>
      </c>
      <c r="F3577" t="s">
        <v>87</v>
      </c>
      <c r="G3577" t="s">
        <v>107</v>
      </c>
      <c r="H3577">
        <v>614</v>
      </c>
      <c r="I3577">
        <v>1.1680057646722879</v>
      </c>
      <c r="J3577">
        <v>2.128880125280741E-2</v>
      </c>
      <c r="K3577">
        <v>1.455949765429183E-2</v>
      </c>
      <c r="L3577">
        <v>2.677849342735211</v>
      </c>
    </row>
    <row r="3578" spans="1:12">
      <c r="A3578" t="s">
        <v>317</v>
      </c>
      <c r="B3578" t="s">
        <v>306</v>
      </c>
      <c r="C3578">
        <v>48001</v>
      </c>
      <c r="D3578" t="s">
        <v>135</v>
      </c>
      <c r="E3578">
        <v>888</v>
      </c>
      <c r="F3578" t="s">
        <v>87</v>
      </c>
      <c r="G3578" t="s">
        <v>108</v>
      </c>
      <c r="H3578">
        <v>385</v>
      </c>
      <c r="I3578">
        <v>0.45307604960138081</v>
      </c>
      <c r="J3578">
        <v>9.3257948586015597E-3</v>
      </c>
      <c r="K3578">
        <v>4.7015300867615753E-2</v>
      </c>
      <c r="L3578">
        <v>1.1778982897199459</v>
      </c>
    </row>
    <row r="3579" spans="1:12">
      <c r="A3579" t="s">
        <v>317</v>
      </c>
      <c r="B3579" t="s">
        <v>306</v>
      </c>
      <c r="C3579">
        <v>48001</v>
      </c>
      <c r="D3579" t="s">
        <v>135</v>
      </c>
      <c r="E3579">
        <v>888</v>
      </c>
      <c r="F3579" t="s">
        <v>87</v>
      </c>
      <c r="G3579" t="s">
        <v>109</v>
      </c>
      <c r="H3579">
        <v>614</v>
      </c>
      <c r="I3579">
        <v>0.43391108773939158</v>
      </c>
      <c r="J3579">
        <v>8.0738110740064054E-3</v>
      </c>
      <c r="K3579">
        <v>1.1745082518886179E-2</v>
      </c>
      <c r="L3579">
        <v>1.1103789443611909</v>
      </c>
    </row>
    <row r="3580" spans="1:12">
      <c r="A3580" t="s">
        <v>317</v>
      </c>
      <c r="B3580" t="s">
        <v>318</v>
      </c>
      <c r="C3580">
        <v>48003</v>
      </c>
      <c r="D3580" t="s">
        <v>135</v>
      </c>
      <c r="E3580">
        <v>888</v>
      </c>
      <c r="F3580" t="s">
        <v>87</v>
      </c>
      <c r="G3580" t="s">
        <v>88</v>
      </c>
      <c r="H3580">
        <v>20</v>
      </c>
      <c r="I3580">
        <v>0.53641174879777753</v>
      </c>
      <c r="J3580">
        <v>6.4023583833112865E-2</v>
      </c>
      <c r="K3580">
        <v>0.2444568933835298</v>
      </c>
      <c r="L3580">
        <v>1.434324144608909</v>
      </c>
    </row>
    <row r="3581" spans="1:12">
      <c r="A3581" t="s">
        <v>317</v>
      </c>
      <c r="B3581" t="s">
        <v>318</v>
      </c>
      <c r="C3581">
        <v>48003</v>
      </c>
      <c r="D3581" t="s">
        <v>135</v>
      </c>
      <c r="E3581">
        <v>888</v>
      </c>
      <c r="F3581" t="s">
        <v>87</v>
      </c>
      <c r="G3581" t="s">
        <v>89</v>
      </c>
      <c r="H3581">
        <v>2225</v>
      </c>
      <c r="I3581">
        <v>0.42339361853553509</v>
      </c>
      <c r="J3581">
        <v>5.6801315750286338E-3</v>
      </c>
      <c r="K3581">
        <v>-5.846491096371885E-2</v>
      </c>
      <c r="L3581">
        <v>1.526773179378301</v>
      </c>
    </row>
    <row r="3582" spans="1:12">
      <c r="A3582" t="s">
        <v>317</v>
      </c>
      <c r="B3582" t="s">
        <v>318</v>
      </c>
      <c r="C3582">
        <v>48003</v>
      </c>
      <c r="D3582" t="s">
        <v>135</v>
      </c>
      <c r="E3582">
        <v>888</v>
      </c>
      <c r="F3582" t="s">
        <v>87</v>
      </c>
      <c r="G3582" t="s">
        <v>90</v>
      </c>
      <c r="H3582">
        <v>20</v>
      </c>
      <c r="I3582">
        <v>0.88157083842774464</v>
      </c>
      <c r="J3582">
        <v>6.292989456066797E-2</v>
      </c>
      <c r="K3582">
        <v>0.33286458061027341</v>
      </c>
      <c r="L3582">
        <v>1.620596582901136</v>
      </c>
    </row>
    <row r="3583" spans="1:12">
      <c r="A3583" t="s">
        <v>317</v>
      </c>
      <c r="B3583" t="s">
        <v>318</v>
      </c>
      <c r="C3583">
        <v>48003</v>
      </c>
      <c r="D3583" t="s">
        <v>135</v>
      </c>
      <c r="E3583">
        <v>888</v>
      </c>
      <c r="F3583" t="s">
        <v>87</v>
      </c>
      <c r="G3583" t="s">
        <v>91</v>
      </c>
      <c r="H3583">
        <v>2225</v>
      </c>
      <c r="I3583">
        <v>0.6087355001710606</v>
      </c>
      <c r="J3583">
        <v>5.7130863951517482E-3</v>
      </c>
      <c r="K3583">
        <v>-4.4276205475617801E-2</v>
      </c>
      <c r="L3583">
        <v>1.781110270548609</v>
      </c>
    </row>
    <row r="3584" spans="1:12">
      <c r="A3584" t="s">
        <v>317</v>
      </c>
      <c r="B3584" t="s">
        <v>318</v>
      </c>
      <c r="C3584">
        <v>48003</v>
      </c>
      <c r="D3584" t="s">
        <v>135</v>
      </c>
      <c r="E3584">
        <v>888</v>
      </c>
      <c r="F3584" t="s">
        <v>87</v>
      </c>
      <c r="G3584" t="s">
        <v>92</v>
      </c>
      <c r="H3584">
        <v>20</v>
      </c>
      <c r="I3584">
        <v>0.95144015531093373</v>
      </c>
      <c r="J3584">
        <v>6.7701532306247203E-2</v>
      </c>
      <c r="K3584">
        <v>0.33405705893685611</v>
      </c>
      <c r="L3584">
        <v>1.706744476438919</v>
      </c>
    </row>
    <row r="3585" spans="1:12">
      <c r="A3585" t="s">
        <v>317</v>
      </c>
      <c r="B3585" t="s">
        <v>318</v>
      </c>
      <c r="C3585">
        <v>48003</v>
      </c>
      <c r="D3585" t="s">
        <v>135</v>
      </c>
      <c r="E3585">
        <v>888</v>
      </c>
      <c r="F3585" t="s">
        <v>87</v>
      </c>
      <c r="G3585" t="s">
        <v>93</v>
      </c>
      <c r="H3585">
        <v>2225</v>
      </c>
      <c r="I3585">
        <v>0.66372088218137004</v>
      </c>
      <c r="J3585">
        <v>5.9992648149690018E-3</v>
      </c>
      <c r="K3585">
        <v>-3.7556939144882763E-2</v>
      </c>
      <c r="L3585">
        <v>1.8840806129902989</v>
      </c>
    </row>
    <row r="3586" spans="1:12">
      <c r="A3586" t="s">
        <v>317</v>
      </c>
      <c r="B3586" t="s">
        <v>318</v>
      </c>
      <c r="C3586">
        <v>48003</v>
      </c>
      <c r="D3586" t="s">
        <v>135</v>
      </c>
      <c r="E3586">
        <v>888</v>
      </c>
      <c r="F3586" t="s">
        <v>87</v>
      </c>
      <c r="G3586" t="s">
        <v>94</v>
      </c>
      <c r="H3586">
        <v>20</v>
      </c>
      <c r="I3586">
        <v>1.028767590399762</v>
      </c>
      <c r="J3586">
        <v>7.1728695621645508E-2</v>
      </c>
      <c r="K3586">
        <v>0.34012773802216262</v>
      </c>
      <c r="L3586">
        <v>1.7690154954204329</v>
      </c>
    </row>
    <row r="3587" spans="1:12">
      <c r="A3587" t="s">
        <v>317</v>
      </c>
      <c r="B3587" t="s">
        <v>318</v>
      </c>
      <c r="C3587">
        <v>48003</v>
      </c>
      <c r="D3587" t="s">
        <v>135</v>
      </c>
      <c r="E3587">
        <v>888</v>
      </c>
      <c r="F3587" t="s">
        <v>87</v>
      </c>
      <c r="G3587" t="s">
        <v>95</v>
      </c>
      <c r="H3587">
        <v>2225</v>
      </c>
      <c r="I3587">
        <v>0.71213159906303547</v>
      </c>
      <c r="J3587">
        <v>6.2799221926042956E-3</v>
      </c>
      <c r="K3587">
        <v>-3.2424668339139838E-2</v>
      </c>
      <c r="L3587">
        <v>1.9770740516870631</v>
      </c>
    </row>
    <row r="3588" spans="1:12">
      <c r="A3588" t="s">
        <v>317</v>
      </c>
      <c r="B3588" t="s">
        <v>318</v>
      </c>
      <c r="C3588">
        <v>48003</v>
      </c>
      <c r="D3588" t="s">
        <v>135</v>
      </c>
      <c r="E3588">
        <v>888</v>
      </c>
      <c r="F3588" t="s">
        <v>87</v>
      </c>
      <c r="G3588" t="s">
        <v>96</v>
      </c>
      <c r="H3588">
        <v>20</v>
      </c>
      <c r="I3588">
        <v>1.107046800978428</v>
      </c>
      <c r="J3588">
        <v>7.6638168782005814E-2</v>
      </c>
      <c r="K3588">
        <v>0.34655716365682349</v>
      </c>
      <c r="L3588">
        <v>1.85463384445124</v>
      </c>
    </row>
    <row r="3589" spans="1:12">
      <c r="A3589" t="s">
        <v>317</v>
      </c>
      <c r="B3589" t="s">
        <v>318</v>
      </c>
      <c r="C3589">
        <v>48003</v>
      </c>
      <c r="D3589" t="s">
        <v>135</v>
      </c>
      <c r="E3589">
        <v>888</v>
      </c>
      <c r="F3589" t="s">
        <v>87</v>
      </c>
      <c r="G3589" t="s">
        <v>97</v>
      </c>
      <c r="H3589">
        <v>2225</v>
      </c>
      <c r="I3589">
        <v>0.7695406116868978</v>
      </c>
      <c r="J3589">
        <v>6.6451257200458476E-3</v>
      </c>
      <c r="K3589">
        <v>-2.663918461356304E-2</v>
      </c>
      <c r="L3589">
        <v>2.0794929237449091</v>
      </c>
    </row>
    <row r="3590" spans="1:12">
      <c r="A3590" t="s">
        <v>317</v>
      </c>
      <c r="B3590" t="s">
        <v>318</v>
      </c>
      <c r="C3590">
        <v>48003</v>
      </c>
      <c r="D3590" t="s">
        <v>135</v>
      </c>
      <c r="E3590">
        <v>888</v>
      </c>
      <c r="F3590" t="s">
        <v>87</v>
      </c>
      <c r="G3590" t="s">
        <v>98</v>
      </c>
      <c r="H3590">
        <v>20</v>
      </c>
      <c r="I3590">
        <v>0.31175886087309851</v>
      </c>
      <c r="J3590">
        <v>1.275682754534125E-2</v>
      </c>
      <c r="K3590">
        <v>0.13076579540671621</v>
      </c>
      <c r="L3590">
        <v>0.39841784018933157</v>
      </c>
    </row>
    <row r="3591" spans="1:12">
      <c r="A3591" t="s">
        <v>317</v>
      </c>
      <c r="B3591" t="s">
        <v>318</v>
      </c>
      <c r="C3591">
        <v>48003</v>
      </c>
      <c r="D3591" t="s">
        <v>135</v>
      </c>
      <c r="E3591">
        <v>888</v>
      </c>
      <c r="F3591" t="s">
        <v>87</v>
      </c>
      <c r="G3591" t="s">
        <v>99</v>
      </c>
      <c r="H3591">
        <v>2225</v>
      </c>
      <c r="I3591">
        <v>0.33531880709566197</v>
      </c>
      <c r="J3591">
        <v>3.3595680886006549E-3</v>
      </c>
      <c r="K3591">
        <v>-5.9674697720478523E-2</v>
      </c>
      <c r="L3591">
        <v>1.4039429167263029</v>
      </c>
    </row>
    <row r="3592" spans="1:12">
      <c r="A3592" t="s">
        <v>317</v>
      </c>
      <c r="B3592" t="s">
        <v>318</v>
      </c>
      <c r="C3592">
        <v>48003</v>
      </c>
      <c r="D3592" t="s">
        <v>135</v>
      </c>
      <c r="E3592">
        <v>888</v>
      </c>
      <c r="F3592" t="s">
        <v>87</v>
      </c>
      <c r="G3592" t="s">
        <v>100</v>
      </c>
      <c r="H3592">
        <v>20</v>
      </c>
      <c r="I3592">
        <v>0.70642473579578213</v>
      </c>
      <c r="J3592">
        <v>3.3153982507035447E-2</v>
      </c>
      <c r="K3592">
        <v>0.36007641721265582</v>
      </c>
      <c r="L3592">
        <v>0.92660883839664709</v>
      </c>
    </row>
    <row r="3593" spans="1:12">
      <c r="A3593" t="s">
        <v>317</v>
      </c>
      <c r="B3593" t="s">
        <v>318</v>
      </c>
      <c r="C3593">
        <v>48003</v>
      </c>
      <c r="D3593" t="s">
        <v>135</v>
      </c>
      <c r="E3593">
        <v>888</v>
      </c>
      <c r="F3593" t="s">
        <v>87</v>
      </c>
      <c r="G3593" t="s">
        <v>101</v>
      </c>
      <c r="H3593">
        <v>2225</v>
      </c>
      <c r="I3593">
        <v>0.53545342288982178</v>
      </c>
      <c r="J3593">
        <v>4.2402298862562228E-3</v>
      </c>
      <c r="K3593">
        <v>-4.5863223883744239E-2</v>
      </c>
      <c r="L3593">
        <v>1.585722866909931</v>
      </c>
    </row>
    <row r="3594" spans="1:12">
      <c r="A3594" t="s">
        <v>317</v>
      </c>
      <c r="B3594" t="s">
        <v>318</v>
      </c>
      <c r="C3594">
        <v>48003</v>
      </c>
      <c r="D3594" t="s">
        <v>135</v>
      </c>
      <c r="E3594">
        <v>888</v>
      </c>
      <c r="F3594" t="s">
        <v>87</v>
      </c>
      <c r="G3594" t="s">
        <v>102</v>
      </c>
      <c r="H3594">
        <v>20</v>
      </c>
      <c r="I3594">
        <v>0.78502766018150072</v>
      </c>
      <c r="J3594">
        <v>3.8487463741893962E-2</v>
      </c>
      <c r="K3594">
        <v>0.36334716461283129</v>
      </c>
      <c r="L3594">
        <v>1.034609320192674</v>
      </c>
    </row>
    <row r="3595" spans="1:12">
      <c r="A3595" t="s">
        <v>317</v>
      </c>
      <c r="B3595" t="s">
        <v>318</v>
      </c>
      <c r="C3595">
        <v>48003</v>
      </c>
      <c r="D3595" t="s">
        <v>135</v>
      </c>
      <c r="E3595">
        <v>888</v>
      </c>
      <c r="F3595" t="s">
        <v>87</v>
      </c>
      <c r="G3595" t="s">
        <v>103</v>
      </c>
      <c r="H3595">
        <v>2225</v>
      </c>
      <c r="I3595">
        <v>0.58929812890682398</v>
      </c>
      <c r="J3595">
        <v>4.5350735009830273E-3</v>
      </c>
      <c r="K3595">
        <v>-3.8939905127951868E-2</v>
      </c>
      <c r="L3595">
        <v>1.6617256583568021</v>
      </c>
    </row>
    <row r="3596" spans="1:12">
      <c r="A3596" t="s">
        <v>317</v>
      </c>
      <c r="B3596" t="s">
        <v>318</v>
      </c>
      <c r="C3596">
        <v>48003</v>
      </c>
      <c r="D3596" t="s">
        <v>135</v>
      </c>
      <c r="E3596">
        <v>888</v>
      </c>
      <c r="F3596" t="s">
        <v>87</v>
      </c>
      <c r="G3596" t="s">
        <v>104</v>
      </c>
      <c r="H3596">
        <v>20</v>
      </c>
      <c r="I3596">
        <v>0.86726909346745984</v>
      </c>
      <c r="J3596">
        <v>4.4946111846265908E-2</v>
      </c>
      <c r="K3596">
        <v>0.370593815427877</v>
      </c>
      <c r="L3596">
        <v>1.1522491245706969</v>
      </c>
    </row>
    <row r="3597" spans="1:12">
      <c r="A3597" t="s">
        <v>317</v>
      </c>
      <c r="B3597" t="s">
        <v>318</v>
      </c>
      <c r="C3597">
        <v>48003</v>
      </c>
      <c r="D3597" t="s">
        <v>135</v>
      </c>
      <c r="E3597">
        <v>888</v>
      </c>
      <c r="F3597" t="s">
        <v>87</v>
      </c>
      <c r="G3597" t="s">
        <v>105</v>
      </c>
      <c r="H3597">
        <v>2225</v>
      </c>
      <c r="I3597">
        <v>0.6367081772021691</v>
      </c>
      <c r="J3597">
        <v>4.7921610970052863E-3</v>
      </c>
      <c r="K3597">
        <v>-3.3480330858571841E-2</v>
      </c>
      <c r="L3597">
        <v>1.734545736036724</v>
      </c>
    </row>
    <row r="3598" spans="1:12">
      <c r="A3598" t="s">
        <v>317</v>
      </c>
      <c r="B3598" t="s">
        <v>318</v>
      </c>
      <c r="C3598">
        <v>48003</v>
      </c>
      <c r="D3598" t="s">
        <v>135</v>
      </c>
      <c r="E3598">
        <v>888</v>
      </c>
      <c r="F3598" t="s">
        <v>87</v>
      </c>
      <c r="G3598" t="s">
        <v>106</v>
      </c>
      <c r="H3598">
        <v>20</v>
      </c>
      <c r="I3598">
        <v>0.94964479004130964</v>
      </c>
      <c r="J3598">
        <v>5.1064687783765203E-2</v>
      </c>
      <c r="K3598">
        <v>0.37786369933582392</v>
      </c>
      <c r="L3598">
        <v>1.2621686825428711</v>
      </c>
    </row>
    <row r="3599" spans="1:12">
      <c r="A3599" t="s">
        <v>317</v>
      </c>
      <c r="B3599" t="s">
        <v>318</v>
      </c>
      <c r="C3599">
        <v>48003</v>
      </c>
      <c r="D3599" t="s">
        <v>135</v>
      </c>
      <c r="E3599">
        <v>888</v>
      </c>
      <c r="F3599" t="s">
        <v>87</v>
      </c>
      <c r="G3599" t="s">
        <v>107</v>
      </c>
      <c r="H3599">
        <v>2225</v>
      </c>
      <c r="I3599">
        <v>0.69330151786340133</v>
      </c>
      <c r="J3599">
        <v>5.1517637477059624E-3</v>
      </c>
      <c r="K3599">
        <v>-2.7368114472578701E-2</v>
      </c>
      <c r="L3599">
        <v>1.82213362543644</v>
      </c>
    </row>
    <row r="3600" spans="1:12">
      <c r="A3600" t="s">
        <v>317</v>
      </c>
      <c r="B3600" t="s">
        <v>318</v>
      </c>
      <c r="C3600">
        <v>48003</v>
      </c>
      <c r="D3600" t="s">
        <v>135</v>
      </c>
      <c r="E3600">
        <v>888</v>
      </c>
      <c r="F3600" t="s">
        <v>87</v>
      </c>
      <c r="G3600" t="s">
        <v>108</v>
      </c>
      <c r="H3600">
        <v>20</v>
      </c>
      <c r="I3600">
        <v>0.30407677134694211</v>
      </c>
      <c r="J3600">
        <v>1.4095801548302299E-2</v>
      </c>
      <c r="K3600">
        <v>0.13024852617612701</v>
      </c>
      <c r="L3600">
        <v>0.40593690067350641</v>
      </c>
    </row>
    <row r="3601" spans="1:12">
      <c r="A3601" t="s">
        <v>317</v>
      </c>
      <c r="B3601" t="s">
        <v>318</v>
      </c>
      <c r="C3601">
        <v>48003</v>
      </c>
      <c r="D3601" t="s">
        <v>135</v>
      </c>
      <c r="E3601">
        <v>888</v>
      </c>
      <c r="F3601" t="s">
        <v>87</v>
      </c>
      <c r="G3601" t="s">
        <v>109</v>
      </c>
      <c r="H3601">
        <v>2225</v>
      </c>
      <c r="I3601">
        <v>0.2851982918948191</v>
      </c>
      <c r="J3601">
        <v>2.390233660991694E-3</v>
      </c>
      <c r="K3601">
        <v>-6.0252616434980852E-2</v>
      </c>
      <c r="L3601">
        <v>0.75429559659834233</v>
      </c>
    </row>
    <row r="3602" spans="1:12">
      <c r="A3602" t="s">
        <v>317</v>
      </c>
      <c r="B3602" t="s">
        <v>319</v>
      </c>
      <c r="C3602">
        <v>48005</v>
      </c>
      <c r="D3602" t="s">
        <v>135</v>
      </c>
      <c r="E3602">
        <v>888</v>
      </c>
      <c r="F3602" t="s">
        <v>87</v>
      </c>
      <c r="G3602" t="s">
        <v>88</v>
      </c>
      <c r="H3602">
        <v>385</v>
      </c>
      <c r="I3602">
        <v>1.384646637674855</v>
      </c>
      <c r="J3602">
        <v>2.022116502871887E-2</v>
      </c>
      <c r="K3602">
        <v>4.7015300867615753E-2</v>
      </c>
      <c r="L3602">
        <v>2.239003290385666</v>
      </c>
    </row>
    <row r="3603" spans="1:12">
      <c r="A3603" t="s">
        <v>317</v>
      </c>
      <c r="B3603" t="s">
        <v>319</v>
      </c>
      <c r="C3603">
        <v>48005</v>
      </c>
      <c r="D3603" t="s">
        <v>135</v>
      </c>
      <c r="E3603">
        <v>888</v>
      </c>
      <c r="F3603" t="s">
        <v>87</v>
      </c>
      <c r="G3603" t="s">
        <v>89</v>
      </c>
      <c r="H3603">
        <v>615</v>
      </c>
      <c r="I3603">
        <v>1.1446386915237181</v>
      </c>
      <c r="J3603">
        <v>1.8449569750455769E-2</v>
      </c>
      <c r="K3603">
        <v>-1.462983172424458E-2</v>
      </c>
      <c r="L3603">
        <v>2.5196881830949072</v>
      </c>
    </row>
    <row r="3604" spans="1:12">
      <c r="A3604" t="s">
        <v>317</v>
      </c>
      <c r="B3604" t="s">
        <v>319</v>
      </c>
      <c r="C3604">
        <v>48005</v>
      </c>
      <c r="D3604" t="s">
        <v>135</v>
      </c>
      <c r="E3604">
        <v>888</v>
      </c>
      <c r="F3604" t="s">
        <v>87</v>
      </c>
      <c r="G3604" t="s">
        <v>90</v>
      </c>
      <c r="H3604">
        <v>385</v>
      </c>
      <c r="I3604">
        <v>1.571857371280188</v>
      </c>
      <c r="J3604">
        <v>2.2136609604161559E-2</v>
      </c>
      <c r="K3604">
        <v>4.7015300867615753E-2</v>
      </c>
      <c r="L3604">
        <v>2.5578689964215342</v>
      </c>
    </row>
    <row r="3605" spans="1:12">
      <c r="A3605" t="s">
        <v>317</v>
      </c>
      <c r="B3605" t="s">
        <v>319</v>
      </c>
      <c r="C3605">
        <v>48005</v>
      </c>
      <c r="D3605" t="s">
        <v>135</v>
      </c>
      <c r="E3605">
        <v>888</v>
      </c>
      <c r="F3605" t="s">
        <v>87</v>
      </c>
      <c r="G3605" t="s">
        <v>91</v>
      </c>
      <c r="H3605">
        <v>615</v>
      </c>
      <c r="I3605">
        <v>1.272047308222624</v>
      </c>
      <c r="J3605">
        <v>2.026873725221167E-2</v>
      </c>
      <c r="K3605">
        <v>1.262468444269694E-2</v>
      </c>
      <c r="L3605">
        <v>2.573132236350494</v>
      </c>
    </row>
    <row r="3606" spans="1:12">
      <c r="A3606" t="s">
        <v>317</v>
      </c>
      <c r="B3606" t="s">
        <v>319</v>
      </c>
      <c r="C3606">
        <v>48005</v>
      </c>
      <c r="D3606" t="s">
        <v>135</v>
      </c>
      <c r="E3606">
        <v>888</v>
      </c>
      <c r="F3606" t="s">
        <v>87</v>
      </c>
      <c r="G3606" t="s">
        <v>92</v>
      </c>
      <c r="H3606">
        <v>385</v>
      </c>
      <c r="I3606">
        <v>1.673676798025407</v>
      </c>
      <c r="J3606">
        <v>2.3698164900405869E-2</v>
      </c>
      <c r="K3606">
        <v>4.7015300867615753E-2</v>
      </c>
      <c r="L3606">
        <v>2.7453747142849489</v>
      </c>
    </row>
    <row r="3607" spans="1:12">
      <c r="A3607" t="s">
        <v>317</v>
      </c>
      <c r="B3607" t="s">
        <v>319</v>
      </c>
      <c r="C3607">
        <v>48005</v>
      </c>
      <c r="D3607" t="s">
        <v>135</v>
      </c>
      <c r="E3607">
        <v>888</v>
      </c>
      <c r="F3607" t="s">
        <v>87</v>
      </c>
      <c r="G3607" t="s">
        <v>93</v>
      </c>
      <c r="H3607">
        <v>615</v>
      </c>
      <c r="I3607">
        <v>1.3369029583480281</v>
      </c>
      <c r="J3607">
        <v>2.1491747826218661E-2</v>
      </c>
      <c r="K3607">
        <v>1.3120094531762961E-2</v>
      </c>
      <c r="L3607">
        <v>2.6169737893420848</v>
      </c>
    </row>
    <row r="3608" spans="1:12">
      <c r="A3608" t="s">
        <v>317</v>
      </c>
      <c r="B3608" t="s">
        <v>319</v>
      </c>
      <c r="C3608">
        <v>48005</v>
      </c>
      <c r="D3608" t="s">
        <v>135</v>
      </c>
      <c r="E3608">
        <v>888</v>
      </c>
      <c r="F3608" t="s">
        <v>87</v>
      </c>
      <c r="G3608" t="s">
        <v>94</v>
      </c>
      <c r="H3608">
        <v>385</v>
      </c>
      <c r="I3608">
        <v>1.7680933031988311</v>
      </c>
      <c r="J3608">
        <v>2.504719182763936E-2</v>
      </c>
      <c r="K3608">
        <v>4.7015300867615753E-2</v>
      </c>
      <c r="L3608">
        <v>2.9108721514101061</v>
      </c>
    </row>
    <row r="3609" spans="1:12">
      <c r="A3609" t="s">
        <v>317</v>
      </c>
      <c r="B3609" t="s">
        <v>319</v>
      </c>
      <c r="C3609">
        <v>48005</v>
      </c>
      <c r="D3609" t="s">
        <v>135</v>
      </c>
      <c r="E3609">
        <v>888</v>
      </c>
      <c r="F3609" t="s">
        <v>87</v>
      </c>
      <c r="G3609" t="s">
        <v>95</v>
      </c>
      <c r="H3609">
        <v>615</v>
      </c>
      <c r="I3609">
        <v>1.402209669844612</v>
      </c>
      <c r="J3609">
        <v>2.2837125024573919E-2</v>
      </c>
      <c r="K3609">
        <v>1.3935983815374709E-2</v>
      </c>
      <c r="L3609">
        <v>2.7722176463906352</v>
      </c>
    </row>
    <row r="3610" spans="1:12">
      <c r="A3610" t="s">
        <v>317</v>
      </c>
      <c r="B3610" t="s">
        <v>319</v>
      </c>
      <c r="C3610">
        <v>48005</v>
      </c>
      <c r="D3610" t="s">
        <v>135</v>
      </c>
      <c r="E3610">
        <v>888</v>
      </c>
      <c r="F3610" t="s">
        <v>87</v>
      </c>
      <c r="G3610" t="s">
        <v>96</v>
      </c>
      <c r="H3610">
        <v>385</v>
      </c>
      <c r="I3610">
        <v>1.866689031339787</v>
      </c>
      <c r="J3610">
        <v>2.6526711766394481E-2</v>
      </c>
      <c r="K3610">
        <v>4.7015300867615753E-2</v>
      </c>
      <c r="L3610">
        <v>3.0798410123274671</v>
      </c>
    </row>
    <row r="3611" spans="1:12">
      <c r="A3611" t="s">
        <v>317</v>
      </c>
      <c r="B3611" t="s">
        <v>319</v>
      </c>
      <c r="C3611">
        <v>48005</v>
      </c>
      <c r="D3611" t="s">
        <v>135</v>
      </c>
      <c r="E3611">
        <v>888</v>
      </c>
      <c r="F3611" t="s">
        <v>87</v>
      </c>
      <c r="G3611" t="s">
        <v>97</v>
      </c>
      <c r="H3611">
        <v>615</v>
      </c>
      <c r="I3611">
        <v>1.469628778530325</v>
      </c>
      <c r="J3611">
        <v>2.418821948043089E-2</v>
      </c>
      <c r="K3611">
        <v>1.474738212572276E-2</v>
      </c>
      <c r="L3611">
        <v>2.9462558169672839</v>
      </c>
    </row>
    <row r="3612" spans="1:12">
      <c r="A3612" t="s">
        <v>317</v>
      </c>
      <c r="B3612" t="s">
        <v>319</v>
      </c>
      <c r="C3612">
        <v>48005</v>
      </c>
      <c r="D3612" t="s">
        <v>135</v>
      </c>
      <c r="E3612">
        <v>888</v>
      </c>
      <c r="F3612" t="s">
        <v>87</v>
      </c>
      <c r="G3612" t="s">
        <v>98</v>
      </c>
      <c r="H3612">
        <v>385</v>
      </c>
      <c r="I3612">
        <v>0.76771230997376572</v>
      </c>
      <c r="J3612">
        <v>1.6978449086585232E-2</v>
      </c>
      <c r="K3612">
        <v>4.7015300867615753E-2</v>
      </c>
      <c r="L3612">
        <v>1.5552207083419951</v>
      </c>
    </row>
    <row r="3613" spans="1:12">
      <c r="A3613" t="s">
        <v>317</v>
      </c>
      <c r="B3613" t="s">
        <v>319</v>
      </c>
      <c r="C3613">
        <v>48005</v>
      </c>
      <c r="D3613" t="s">
        <v>135</v>
      </c>
      <c r="E3613">
        <v>888</v>
      </c>
      <c r="F3613" t="s">
        <v>87</v>
      </c>
      <c r="G3613" t="s">
        <v>99</v>
      </c>
      <c r="H3613">
        <v>615</v>
      </c>
      <c r="I3613">
        <v>0.75104416870706536</v>
      </c>
      <c r="J3613">
        <v>1.452867810625628E-2</v>
      </c>
      <c r="K3613">
        <v>1.188295685162415E-2</v>
      </c>
      <c r="L3613">
        <v>1.990943086013055</v>
      </c>
    </row>
    <row r="3614" spans="1:12">
      <c r="A3614" t="s">
        <v>317</v>
      </c>
      <c r="B3614" t="s">
        <v>319</v>
      </c>
      <c r="C3614">
        <v>48005</v>
      </c>
      <c r="D3614" t="s">
        <v>135</v>
      </c>
      <c r="E3614">
        <v>888</v>
      </c>
      <c r="F3614" t="s">
        <v>87</v>
      </c>
      <c r="G3614" t="s">
        <v>100</v>
      </c>
      <c r="H3614">
        <v>385</v>
      </c>
      <c r="I3614">
        <v>1.1336065426520781</v>
      </c>
      <c r="J3614">
        <v>2.0077011241880049E-2</v>
      </c>
      <c r="K3614">
        <v>4.7015300867615753E-2</v>
      </c>
      <c r="L3614">
        <v>2.032990566081188</v>
      </c>
    </row>
    <row r="3615" spans="1:12">
      <c r="A3615" t="s">
        <v>317</v>
      </c>
      <c r="B3615" t="s">
        <v>319</v>
      </c>
      <c r="C3615">
        <v>48005</v>
      </c>
      <c r="D3615" t="s">
        <v>135</v>
      </c>
      <c r="E3615">
        <v>888</v>
      </c>
      <c r="F3615" t="s">
        <v>87</v>
      </c>
      <c r="G3615" t="s">
        <v>101</v>
      </c>
      <c r="H3615">
        <v>614</v>
      </c>
      <c r="I3615">
        <v>0.98143726803032527</v>
      </c>
      <c r="J3615">
        <v>1.7600515409937761E-2</v>
      </c>
      <c r="K3615">
        <v>1.2432111905293549E-2</v>
      </c>
      <c r="L3615">
        <v>2.1818166580975058</v>
      </c>
    </row>
    <row r="3616" spans="1:12">
      <c r="A3616" t="s">
        <v>317</v>
      </c>
      <c r="B3616" t="s">
        <v>319</v>
      </c>
      <c r="C3616">
        <v>48005</v>
      </c>
      <c r="D3616" t="s">
        <v>135</v>
      </c>
      <c r="E3616">
        <v>888</v>
      </c>
      <c r="F3616" t="s">
        <v>87</v>
      </c>
      <c r="G3616" t="s">
        <v>102</v>
      </c>
      <c r="H3616">
        <v>385</v>
      </c>
      <c r="I3616">
        <v>1.2417849066387381</v>
      </c>
      <c r="J3616">
        <v>2.1699977510773742E-2</v>
      </c>
      <c r="K3616">
        <v>4.7015300867615753E-2</v>
      </c>
      <c r="L3616">
        <v>2.227837132195075</v>
      </c>
    </row>
    <row r="3617" spans="1:12">
      <c r="A3617" t="s">
        <v>317</v>
      </c>
      <c r="B3617" t="s">
        <v>319</v>
      </c>
      <c r="C3617">
        <v>48005</v>
      </c>
      <c r="D3617" t="s">
        <v>135</v>
      </c>
      <c r="E3617">
        <v>888</v>
      </c>
      <c r="F3617" t="s">
        <v>87</v>
      </c>
      <c r="G3617" t="s">
        <v>103</v>
      </c>
      <c r="H3617">
        <v>615</v>
      </c>
      <c r="I3617">
        <v>1.043051232957158</v>
      </c>
      <c r="J3617">
        <v>1.8745854294726388E-2</v>
      </c>
      <c r="K3617">
        <v>1.292877738363029E-2</v>
      </c>
      <c r="L3617">
        <v>2.3277477427140298</v>
      </c>
    </row>
    <row r="3618" spans="1:12">
      <c r="A3618" t="s">
        <v>317</v>
      </c>
      <c r="B3618" t="s">
        <v>319</v>
      </c>
      <c r="C3618">
        <v>48005</v>
      </c>
      <c r="D3618" t="s">
        <v>135</v>
      </c>
      <c r="E3618">
        <v>888</v>
      </c>
      <c r="F3618" t="s">
        <v>87</v>
      </c>
      <c r="G3618" t="s">
        <v>104</v>
      </c>
      <c r="H3618">
        <v>385</v>
      </c>
      <c r="I3618">
        <v>1.3386099014279009</v>
      </c>
      <c r="J3618">
        <v>2.2784424816788131E-2</v>
      </c>
      <c r="K3618">
        <v>4.7015300867615753E-2</v>
      </c>
      <c r="L3618">
        <v>2.3951684965310931</v>
      </c>
    </row>
    <row r="3619" spans="1:12">
      <c r="A3619" t="s">
        <v>317</v>
      </c>
      <c r="B3619" t="s">
        <v>319</v>
      </c>
      <c r="C3619">
        <v>48005</v>
      </c>
      <c r="D3619" t="s">
        <v>135</v>
      </c>
      <c r="E3619">
        <v>888</v>
      </c>
      <c r="F3619" t="s">
        <v>87</v>
      </c>
      <c r="G3619" t="s">
        <v>105</v>
      </c>
      <c r="H3619">
        <v>614</v>
      </c>
      <c r="I3619">
        <v>1.1049268529615139</v>
      </c>
      <c r="J3619">
        <v>2.0024254321141549E-2</v>
      </c>
      <c r="K3619">
        <v>1.37449604108022E-2</v>
      </c>
      <c r="L3619">
        <v>2.508840677601246</v>
      </c>
    </row>
    <row r="3620" spans="1:12">
      <c r="A3620" t="s">
        <v>317</v>
      </c>
      <c r="B3620" t="s">
        <v>319</v>
      </c>
      <c r="C3620">
        <v>48005</v>
      </c>
      <c r="D3620" t="s">
        <v>135</v>
      </c>
      <c r="E3620">
        <v>888</v>
      </c>
      <c r="F3620" t="s">
        <v>87</v>
      </c>
      <c r="G3620" t="s">
        <v>106</v>
      </c>
      <c r="H3620">
        <v>385</v>
      </c>
      <c r="I3620">
        <v>1.438941171813809</v>
      </c>
      <c r="J3620">
        <v>2.4117518284707758E-2</v>
      </c>
      <c r="K3620">
        <v>4.7015300867615753E-2</v>
      </c>
      <c r="L3620">
        <v>2.562666542399366</v>
      </c>
    </row>
    <row r="3621" spans="1:12">
      <c r="A3621" t="s">
        <v>317</v>
      </c>
      <c r="B3621" t="s">
        <v>319</v>
      </c>
      <c r="C3621">
        <v>48005</v>
      </c>
      <c r="D3621" t="s">
        <v>135</v>
      </c>
      <c r="E3621">
        <v>888</v>
      </c>
      <c r="F3621" t="s">
        <v>87</v>
      </c>
      <c r="G3621" t="s">
        <v>107</v>
      </c>
      <c r="H3621">
        <v>614</v>
      </c>
      <c r="I3621">
        <v>1.1680057646722879</v>
      </c>
      <c r="J3621">
        <v>2.128880125280741E-2</v>
      </c>
      <c r="K3621">
        <v>1.455949765429183E-2</v>
      </c>
      <c r="L3621">
        <v>2.677849342735211</v>
      </c>
    </row>
    <row r="3622" spans="1:12">
      <c r="A3622" t="s">
        <v>317</v>
      </c>
      <c r="B3622" t="s">
        <v>319</v>
      </c>
      <c r="C3622">
        <v>48005</v>
      </c>
      <c r="D3622" t="s">
        <v>135</v>
      </c>
      <c r="E3622">
        <v>888</v>
      </c>
      <c r="F3622" t="s">
        <v>87</v>
      </c>
      <c r="G3622" t="s">
        <v>108</v>
      </c>
      <c r="H3622">
        <v>385</v>
      </c>
      <c r="I3622">
        <v>0.45307604960138081</v>
      </c>
      <c r="J3622">
        <v>9.3257948586015597E-3</v>
      </c>
      <c r="K3622">
        <v>4.7015300867615753E-2</v>
      </c>
      <c r="L3622">
        <v>1.1778982897199459</v>
      </c>
    </row>
    <row r="3623" spans="1:12">
      <c r="A3623" t="s">
        <v>317</v>
      </c>
      <c r="B3623" t="s">
        <v>319</v>
      </c>
      <c r="C3623">
        <v>48005</v>
      </c>
      <c r="D3623" t="s">
        <v>135</v>
      </c>
      <c r="E3623">
        <v>888</v>
      </c>
      <c r="F3623" t="s">
        <v>87</v>
      </c>
      <c r="G3623" t="s">
        <v>109</v>
      </c>
      <c r="H3623">
        <v>614</v>
      </c>
      <c r="I3623">
        <v>0.43391108773939158</v>
      </c>
      <c r="J3623">
        <v>8.0738110740064054E-3</v>
      </c>
      <c r="K3623">
        <v>1.1745082518886179E-2</v>
      </c>
      <c r="L3623">
        <v>1.1103789443611909</v>
      </c>
    </row>
    <row r="3624" spans="1:12">
      <c r="A3624" t="s">
        <v>317</v>
      </c>
      <c r="B3624" t="s">
        <v>320</v>
      </c>
      <c r="C3624">
        <v>48007</v>
      </c>
      <c r="D3624" t="s">
        <v>135</v>
      </c>
      <c r="E3624">
        <v>888</v>
      </c>
      <c r="F3624" t="s">
        <v>87</v>
      </c>
      <c r="G3624" t="s">
        <v>88</v>
      </c>
      <c r="H3624">
        <v>554</v>
      </c>
      <c r="I3624">
        <v>1.263089771182726</v>
      </c>
      <c r="J3624">
        <v>1.420565275830591E-2</v>
      </c>
      <c r="K3624">
        <v>0.51053696187814102</v>
      </c>
      <c r="L3624">
        <v>2.4816633020825209</v>
      </c>
    </row>
    <row r="3625" spans="1:12">
      <c r="A3625" t="s">
        <v>317</v>
      </c>
      <c r="B3625" t="s">
        <v>320</v>
      </c>
      <c r="C3625">
        <v>48007</v>
      </c>
      <c r="D3625" t="s">
        <v>135</v>
      </c>
      <c r="E3625">
        <v>888</v>
      </c>
      <c r="F3625" t="s">
        <v>87</v>
      </c>
      <c r="G3625" t="s">
        <v>89</v>
      </c>
      <c r="H3625">
        <v>457</v>
      </c>
      <c r="I3625">
        <v>1.143222992224858</v>
      </c>
      <c r="J3625">
        <v>1.6747885471158071E-2</v>
      </c>
      <c r="K3625">
        <v>-9.1141058196791917E-3</v>
      </c>
      <c r="L3625">
        <v>2.114449026108427</v>
      </c>
    </row>
    <row r="3626" spans="1:12">
      <c r="A3626" t="s">
        <v>317</v>
      </c>
      <c r="B3626" t="s">
        <v>320</v>
      </c>
      <c r="C3626">
        <v>48007</v>
      </c>
      <c r="D3626" t="s">
        <v>135</v>
      </c>
      <c r="E3626">
        <v>888</v>
      </c>
      <c r="F3626" t="s">
        <v>87</v>
      </c>
      <c r="G3626" t="s">
        <v>90</v>
      </c>
      <c r="H3626">
        <v>554</v>
      </c>
      <c r="I3626">
        <v>1.5048303301576891</v>
      </c>
      <c r="J3626">
        <v>1.5118820573822611E-2</v>
      </c>
      <c r="K3626">
        <v>0.51213785689207081</v>
      </c>
      <c r="L3626">
        <v>2.7473075029630389</v>
      </c>
    </row>
    <row r="3627" spans="1:12">
      <c r="A3627" t="s">
        <v>317</v>
      </c>
      <c r="B3627" t="s">
        <v>320</v>
      </c>
      <c r="C3627">
        <v>48007</v>
      </c>
      <c r="D3627" t="s">
        <v>135</v>
      </c>
      <c r="E3627">
        <v>888</v>
      </c>
      <c r="F3627" t="s">
        <v>87</v>
      </c>
      <c r="G3627" t="s">
        <v>91</v>
      </c>
      <c r="H3627">
        <v>457</v>
      </c>
      <c r="I3627">
        <v>1.263020160769831</v>
      </c>
      <c r="J3627">
        <v>1.8146485534190931E-2</v>
      </c>
      <c r="K3627">
        <v>-9.1141058196791917E-3</v>
      </c>
      <c r="L3627">
        <v>2.3405081495500322</v>
      </c>
    </row>
    <row r="3628" spans="1:12">
      <c r="A3628" t="s">
        <v>317</v>
      </c>
      <c r="B3628" t="s">
        <v>320</v>
      </c>
      <c r="C3628">
        <v>48007</v>
      </c>
      <c r="D3628" t="s">
        <v>135</v>
      </c>
      <c r="E3628">
        <v>888</v>
      </c>
      <c r="F3628" t="s">
        <v>87</v>
      </c>
      <c r="G3628" t="s">
        <v>92</v>
      </c>
      <c r="H3628">
        <v>554</v>
      </c>
      <c r="I3628">
        <v>1.6261241252879111</v>
      </c>
      <c r="J3628">
        <v>1.667735964150022E-2</v>
      </c>
      <c r="K3628">
        <v>0.51213785689207081</v>
      </c>
      <c r="L3628">
        <v>2.9118936351549909</v>
      </c>
    </row>
    <row r="3629" spans="1:12">
      <c r="A3629" t="s">
        <v>317</v>
      </c>
      <c r="B3629" t="s">
        <v>320</v>
      </c>
      <c r="C3629">
        <v>48007</v>
      </c>
      <c r="D3629" t="s">
        <v>135</v>
      </c>
      <c r="E3629">
        <v>888</v>
      </c>
      <c r="F3629" t="s">
        <v>87</v>
      </c>
      <c r="G3629" t="s">
        <v>93</v>
      </c>
      <c r="H3629">
        <v>457</v>
      </c>
      <c r="I3629">
        <v>1.3271099194872329</v>
      </c>
      <c r="J3629">
        <v>1.944722455520188E-2</v>
      </c>
      <c r="K3629">
        <v>-9.1141058196791917E-3</v>
      </c>
      <c r="L3629">
        <v>2.4483314923871902</v>
      </c>
    </row>
    <row r="3630" spans="1:12">
      <c r="A3630" t="s">
        <v>317</v>
      </c>
      <c r="B3630" t="s">
        <v>320</v>
      </c>
      <c r="C3630">
        <v>48007</v>
      </c>
      <c r="D3630" t="s">
        <v>135</v>
      </c>
      <c r="E3630">
        <v>888</v>
      </c>
      <c r="F3630" t="s">
        <v>87</v>
      </c>
      <c r="G3630" t="s">
        <v>94</v>
      </c>
      <c r="H3630">
        <v>554</v>
      </c>
      <c r="I3630">
        <v>1.7410810038789379</v>
      </c>
      <c r="J3630">
        <v>1.8233494504920969E-2</v>
      </c>
      <c r="K3630">
        <v>0.51213785689207081</v>
      </c>
      <c r="L3630">
        <v>3.095718866344976</v>
      </c>
    </row>
    <row r="3631" spans="1:12">
      <c r="A3631" t="s">
        <v>317</v>
      </c>
      <c r="B3631" t="s">
        <v>320</v>
      </c>
      <c r="C3631">
        <v>48007</v>
      </c>
      <c r="D3631" t="s">
        <v>135</v>
      </c>
      <c r="E3631">
        <v>888</v>
      </c>
      <c r="F3631" t="s">
        <v>87</v>
      </c>
      <c r="G3631" t="s">
        <v>95</v>
      </c>
      <c r="H3631">
        <v>457</v>
      </c>
      <c r="I3631">
        <v>1.389784518490687</v>
      </c>
      <c r="J3631">
        <v>2.072212014042564E-2</v>
      </c>
      <c r="K3631">
        <v>-9.1141058196791917E-3</v>
      </c>
      <c r="L3631">
        <v>2.599180473825375</v>
      </c>
    </row>
    <row r="3632" spans="1:12">
      <c r="A3632" t="s">
        <v>317</v>
      </c>
      <c r="B3632" t="s">
        <v>320</v>
      </c>
      <c r="C3632">
        <v>48007</v>
      </c>
      <c r="D3632" t="s">
        <v>135</v>
      </c>
      <c r="E3632">
        <v>888</v>
      </c>
      <c r="F3632" t="s">
        <v>87</v>
      </c>
      <c r="G3632" t="s">
        <v>96</v>
      </c>
      <c r="H3632">
        <v>554</v>
      </c>
      <c r="I3632">
        <v>1.854764899957164</v>
      </c>
      <c r="J3632">
        <v>1.9764265847408351E-2</v>
      </c>
      <c r="K3632">
        <v>0.51213785689207081</v>
      </c>
      <c r="L3632">
        <v>3.3260188600239222</v>
      </c>
    </row>
    <row r="3633" spans="1:12">
      <c r="A3633" t="s">
        <v>317</v>
      </c>
      <c r="B3633" t="s">
        <v>320</v>
      </c>
      <c r="C3633">
        <v>48007</v>
      </c>
      <c r="D3633" t="s">
        <v>135</v>
      </c>
      <c r="E3633">
        <v>888</v>
      </c>
      <c r="F3633" t="s">
        <v>87</v>
      </c>
      <c r="G3633" t="s">
        <v>97</v>
      </c>
      <c r="H3633">
        <v>457</v>
      </c>
      <c r="I3633">
        <v>1.457456428682862</v>
      </c>
      <c r="J3633">
        <v>2.2015791717529761E-2</v>
      </c>
      <c r="K3633">
        <v>-9.1141058196791917E-3</v>
      </c>
      <c r="L3633">
        <v>2.728018230396505</v>
      </c>
    </row>
    <row r="3634" spans="1:12">
      <c r="A3634" t="s">
        <v>317</v>
      </c>
      <c r="B3634" t="s">
        <v>320</v>
      </c>
      <c r="C3634">
        <v>48007</v>
      </c>
      <c r="D3634" t="s">
        <v>135</v>
      </c>
      <c r="E3634">
        <v>888</v>
      </c>
      <c r="F3634" t="s">
        <v>87</v>
      </c>
      <c r="G3634" t="s">
        <v>98</v>
      </c>
      <c r="H3634">
        <v>554</v>
      </c>
      <c r="I3634">
        <v>0.67239519426336758</v>
      </c>
      <c r="J3634">
        <v>8.405377556436824E-3</v>
      </c>
      <c r="K3634">
        <v>0.20352638496683781</v>
      </c>
      <c r="L3634">
        <v>1.566731034014254</v>
      </c>
    </row>
    <row r="3635" spans="1:12">
      <c r="A3635" t="s">
        <v>317</v>
      </c>
      <c r="B3635" t="s">
        <v>320</v>
      </c>
      <c r="C3635">
        <v>48007</v>
      </c>
      <c r="D3635" t="s">
        <v>135</v>
      </c>
      <c r="E3635">
        <v>888</v>
      </c>
      <c r="F3635" t="s">
        <v>87</v>
      </c>
      <c r="G3635" t="s">
        <v>99</v>
      </c>
      <c r="H3635">
        <v>457</v>
      </c>
      <c r="I3635">
        <v>0.66424064933582616</v>
      </c>
      <c r="J3635">
        <v>9.6080219835225147E-3</v>
      </c>
      <c r="K3635">
        <v>-9.1141058196791917E-3</v>
      </c>
      <c r="L3635">
        <v>1.168690900750011</v>
      </c>
    </row>
    <row r="3636" spans="1:12">
      <c r="A3636" t="s">
        <v>317</v>
      </c>
      <c r="B3636" t="s">
        <v>320</v>
      </c>
      <c r="C3636">
        <v>48007</v>
      </c>
      <c r="D3636" t="s">
        <v>135</v>
      </c>
      <c r="E3636">
        <v>888</v>
      </c>
      <c r="F3636" t="s">
        <v>87</v>
      </c>
      <c r="G3636" t="s">
        <v>100</v>
      </c>
      <c r="H3636">
        <v>554</v>
      </c>
      <c r="I3636">
        <v>1.097326167578929</v>
      </c>
      <c r="J3636">
        <v>1.1408090693787881E-2</v>
      </c>
      <c r="K3636">
        <v>0.29401230790509048</v>
      </c>
      <c r="L3636">
        <v>1.9134816468672571</v>
      </c>
    </row>
    <row r="3637" spans="1:12">
      <c r="A3637" t="s">
        <v>317</v>
      </c>
      <c r="B3637" t="s">
        <v>320</v>
      </c>
      <c r="C3637">
        <v>48007</v>
      </c>
      <c r="D3637" t="s">
        <v>135</v>
      </c>
      <c r="E3637">
        <v>888</v>
      </c>
      <c r="F3637" t="s">
        <v>87</v>
      </c>
      <c r="G3637" t="s">
        <v>101</v>
      </c>
      <c r="H3637">
        <v>457</v>
      </c>
      <c r="I3637">
        <v>0.94381329677247894</v>
      </c>
      <c r="J3637">
        <v>1.4685130221111E-2</v>
      </c>
      <c r="K3637">
        <v>-9.1141058196791917E-3</v>
      </c>
      <c r="L3637">
        <v>1.6826545674688489</v>
      </c>
    </row>
    <row r="3638" spans="1:12">
      <c r="A3638" t="s">
        <v>317</v>
      </c>
      <c r="B3638" t="s">
        <v>320</v>
      </c>
      <c r="C3638">
        <v>48007</v>
      </c>
      <c r="D3638" t="s">
        <v>135</v>
      </c>
      <c r="E3638">
        <v>888</v>
      </c>
      <c r="F3638" t="s">
        <v>87</v>
      </c>
      <c r="G3638" t="s">
        <v>102</v>
      </c>
      <c r="H3638">
        <v>554</v>
      </c>
      <c r="I3638">
        <v>1.228489293218918</v>
      </c>
      <c r="J3638">
        <v>1.3325931450730129E-2</v>
      </c>
      <c r="K3638">
        <v>0.32394274395534739</v>
      </c>
      <c r="L3638">
        <v>2.1796081470521709</v>
      </c>
    </row>
    <row r="3639" spans="1:12">
      <c r="A3639" t="s">
        <v>317</v>
      </c>
      <c r="B3639" t="s">
        <v>320</v>
      </c>
      <c r="C3639">
        <v>48007</v>
      </c>
      <c r="D3639" t="s">
        <v>135</v>
      </c>
      <c r="E3639">
        <v>888</v>
      </c>
      <c r="F3639" t="s">
        <v>87</v>
      </c>
      <c r="G3639" t="s">
        <v>103</v>
      </c>
      <c r="H3639">
        <v>457</v>
      </c>
      <c r="I3639">
        <v>0.99729238368086137</v>
      </c>
      <c r="J3639">
        <v>1.5762998311091792E-2</v>
      </c>
      <c r="K3639">
        <v>-9.1141058196791917E-3</v>
      </c>
      <c r="L3639">
        <v>1.811276904283899</v>
      </c>
    </row>
    <row r="3640" spans="1:12">
      <c r="A3640" t="s">
        <v>317</v>
      </c>
      <c r="B3640" t="s">
        <v>320</v>
      </c>
      <c r="C3640">
        <v>48007</v>
      </c>
      <c r="D3640" t="s">
        <v>135</v>
      </c>
      <c r="E3640">
        <v>888</v>
      </c>
      <c r="F3640" t="s">
        <v>87</v>
      </c>
      <c r="G3640" t="s">
        <v>104</v>
      </c>
      <c r="H3640">
        <v>554</v>
      </c>
      <c r="I3640">
        <v>1.3482615572786461</v>
      </c>
      <c r="J3640">
        <v>1.507496668012486E-2</v>
      </c>
      <c r="K3640">
        <v>0.34971841936240489</v>
      </c>
      <c r="L3640">
        <v>2.4519886601348491</v>
      </c>
    </row>
    <row r="3641" spans="1:12">
      <c r="A3641" t="s">
        <v>317</v>
      </c>
      <c r="B3641" t="s">
        <v>320</v>
      </c>
      <c r="C3641">
        <v>48007</v>
      </c>
      <c r="D3641" t="s">
        <v>135</v>
      </c>
      <c r="E3641">
        <v>888</v>
      </c>
      <c r="F3641" t="s">
        <v>87</v>
      </c>
      <c r="G3641" t="s">
        <v>105</v>
      </c>
      <c r="H3641">
        <v>457</v>
      </c>
      <c r="I3641">
        <v>1.050042514114351</v>
      </c>
      <c r="J3641">
        <v>1.681976036305298E-2</v>
      </c>
      <c r="K3641">
        <v>-9.1141058196791917E-3</v>
      </c>
      <c r="L3641">
        <v>1.9333475457718601</v>
      </c>
    </row>
    <row r="3642" spans="1:12">
      <c r="A3642" t="s">
        <v>317</v>
      </c>
      <c r="B3642" t="s">
        <v>320</v>
      </c>
      <c r="C3642">
        <v>48007</v>
      </c>
      <c r="D3642" t="s">
        <v>135</v>
      </c>
      <c r="E3642">
        <v>888</v>
      </c>
      <c r="F3642" t="s">
        <v>87</v>
      </c>
      <c r="G3642" t="s">
        <v>106</v>
      </c>
      <c r="H3642">
        <v>554</v>
      </c>
      <c r="I3642">
        <v>1.464997720272688</v>
      </c>
      <c r="J3642">
        <v>1.674249339259852E-2</v>
      </c>
      <c r="K3642">
        <v>0.36657713366268552</v>
      </c>
      <c r="L3642">
        <v>2.6951386258753449</v>
      </c>
    </row>
    <row r="3643" spans="1:12">
      <c r="A3643" t="s">
        <v>317</v>
      </c>
      <c r="B3643" t="s">
        <v>320</v>
      </c>
      <c r="C3643">
        <v>48007</v>
      </c>
      <c r="D3643" t="s">
        <v>135</v>
      </c>
      <c r="E3643">
        <v>888</v>
      </c>
      <c r="F3643" t="s">
        <v>87</v>
      </c>
      <c r="G3643" t="s">
        <v>107</v>
      </c>
      <c r="H3643">
        <v>457</v>
      </c>
      <c r="I3643">
        <v>1.1090221099930979</v>
      </c>
      <c r="J3643">
        <v>1.7852082593787288E-2</v>
      </c>
      <c r="K3643">
        <v>-9.1141058196791917E-3</v>
      </c>
      <c r="L3643">
        <v>2.010524680771129</v>
      </c>
    </row>
    <row r="3644" spans="1:12">
      <c r="A3644" t="s">
        <v>317</v>
      </c>
      <c r="B3644" t="s">
        <v>320</v>
      </c>
      <c r="C3644">
        <v>48007</v>
      </c>
      <c r="D3644" t="s">
        <v>135</v>
      </c>
      <c r="E3644">
        <v>888</v>
      </c>
      <c r="F3644" t="s">
        <v>87</v>
      </c>
      <c r="G3644" t="s">
        <v>108</v>
      </c>
      <c r="H3644">
        <v>554</v>
      </c>
      <c r="I3644">
        <v>0.4527016069166746</v>
      </c>
      <c r="J3644">
        <v>7.9223555643321772E-3</v>
      </c>
      <c r="K3644">
        <v>9.5018292171781704E-2</v>
      </c>
      <c r="L3644">
        <v>0.98390133347737796</v>
      </c>
    </row>
    <row r="3645" spans="1:12">
      <c r="A3645" t="s">
        <v>317</v>
      </c>
      <c r="B3645" t="s">
        <v>320</v>
      </c>
      <c r="C3645">
        <v>48007</v>
      </c>
      <c r="D3645" t="s">
        <v>135</v>
      </c>
      <c r="E3645">
        <v>888</v>
      </c>
      <c r="F3645" t="s">
        <v>87</v>
      </c>
      <c r="G3645" t="s">
        <v>109</v>
      </c>
      <c r="H3645">
        <v>457</v>
      </c>
      <c r="I3645">
        <v>0.42934153001133968</v>
      </c>
      <c r="J3645">
        <v>7.838644686459827E-3</v>
      </c>
      <c r="K3645">
        <v>-9.1141058196791917E-3</v>
      </c>
      <c r="L3645">
        <v>0.96565049853691565</v>
      </c>
    </row>
    <row r="3646" spans="1:12">
      <c r="A3646" t="s">
        <v>317</v>
      </c>
      <c r="B3646" t="s">
        <v>321</v>
      </c>
      <c r="C3646">
        <v>48009</v>
      </c>
      <c r="D3646" t="s">
        <v>135</v>
      </c>
      <c r="E3646">
        <v>888</v>
      </c>
      <c r="F3646" t="s">
        <v>87</v>
      </c>
      <c r="G3646" t="s">
        <v>88</v>
      </c>
      <c r="H3646">
        <v>78</v>
      </c>
      <c r="I3646">
        <v>0.64334558679243214</v>
      </c>
      <c r="J3646">
        <v>4.4426987473068238E-2</v>
      </c>
      <c r="K3646">
        <v>5.1066846658416633E-2</v>
      </c>
      <c r="L3646">
        <v>1.6422975287993571</v>
      </c>
    </row>
    <row r="3647" spans="1:12">
      <c r="A3647" t="s">
        <v>317</v>
      </c>
      <c r="B3647" t="s">
        <v>321</v>
      </c>
      <c r="C3647">
        <v>48009</v>
      </c>
      <c r="D3647" t="s">
        <v>135</v>
      </c>
      <c r="E3647">
        <v>888</v>
      </c>
      <c r="F3647" t="s">
        <v>87</v>
      </c>
      <c r="G3647" t="s">
        <v>89</v>
      </c>
      <c r="H3647">
        <v>258</v>
      </c>
      <c r="I3647">
        <v>0.27534252696523331</v>
      </c>
      <c r="J3647">
        <v>1.5119585081929451E-2</v>
      </c>
      <c r="K3647">
        <v>-1.9807532657335709E-2</v>
      </c>
      <c r="L3647">
        <v>1.391212838338336</v>
      </c>
    </row>
    <row r="3648" spans="1:12">
      <c r="A3648" t="s">
        <v>317</v>
      </c>
      <c r="B3648" t="s">
        <v>321</v>
      </c>
      <c r="C3648">
        <v>48009</v>
      </c>
      <c r="D3648" t="s">
        <v>135</v>
      </c>
      <c r="E3648">
        <v>888</v>
      </c>
      <c r="F3648" t="s">
        <v>87</v>
      </c>
      <c r="G3648" t="s">
        <v>90</v>
      </c>
      <c r="H3648">
        <v>78</v>
      </c>
      <c r="I3648">
        <v>1.024214200683448</v>
      </c>
      <c r="J3648">
        <v>4.4266994260356803E-2</v>
      </c>
      <c r="K3648">
        <v>0.1567258637594787</v>
      </c>
      <c r="L3648">
        <v>1.9947029072734039</v>
      </c>
    </row>
    <row r="3649" spans="1:12">
      <c r="A3649" t="s">
        <v>317</v>
      </c>
      <c r="B3649" t="s">
        <v>321</v>
      </c>
      <c r="C3649">
        <v>48009</v>
      </c>
      <c r="D3649" t="s">
        <v>135</v>
      </c>
      <c r="E3649">
        <v>888</v>
      </c>
      <c r="F3649" t="s">
        <v>87</v>
      </c>
      <c r="G3649" t="s">
        <v>91</v>
      </c>
      <c r="H3649">
        <v>258</v>
      </c>
      <c r="I3649">
        <v>0.53386106392303256</v>
      </c>
      <c r="J3649">
        <v>1.601120427816129E-2</v>
      </c>
      <c r="K3649">
        <v>4.1804094316260452E-3</v>
      </c>
      <c r="L3649">
        <v>1.757935689762985</v>
      </c>
    </row>
    <row r="3650" spans="1:12">
      <c r="A3650" t="s">
        <v>317</v>
      </c>
      <c r="B3650" t="s">
        <v>321</v>
      </c>
      <c r="C3650">
        <v>48009</v>
      </c>
      <c r="D3650" t="s">
        <v>135</v>
      </c>
      <c r="E3650">
        <v>888</v>
      </c>
      <c r="F3650" t="s">
        <v>87</v>
      </c>
      <c r="G3650" t="s">
        <v>92</v>
      </c>
      <c r="H3650">
        <v>78</v>
      </c>
      <c r="I3650">
        <v>1.1091873358499671</v>
      </c>
      <c r="J3650">
        <v>4.7668454621880033E-2</v>
      </c>
      <c r="K3650">
        <v>0.18238167932929231</v>
      </c>
      <c r="L3650">
        <v>2.1431375817886078</v>
      </c>
    </row>
    <row r="3651" spans="1:12">
      <c r="A3651" t="s">
        <v>317</v>
      </c>
      <c r="B3651" t="s">
        <v>321</v>
      </c>
      <c r="C3651">
        <v>48009</v>
      </c>
      <c r="D3651" t="s">
        <v>135</v>
      </c>
      <c r="E3651">
        <v>888</v>
      </c>
      <c r="F3651" t="s">
        <v>87</v>
      </c>
      <c r="G3651" t="s">
        <v>93</v>
      </c>
      <c r="H3651">
        <v>258</v>
      </c>
      <c r="I3651">
        <v>0.57272347967985415</v>
      </c>
      <c r="J3651">
        <v>1.6792491596414959E-2</v>
      </c>
      <c r="K3651">
        <v>4.1804094316260452E-3</v>
      </c>
      <c r="L3651">
        <v>1.863354558352831</v>
      </c>
    </row>
    <row r="3652" spans="1:12">
      <c r="A3652" t="s">
        <v>317</v>
      </c>
      <c r="B3652" t="s">
        <v>321</v>
      </c>
      <c r="C3652">
        <v>48009</v>
      </c>
      <c r="D3652" t="s">
        <v>135</v>
      </c>
      <c r="E3652">
        <v>888</v>
      </c>
      <c r="F3652" t="s">
        <v>87</v>
      </c>
      <c r="G3652" t="s">
        <v>94</v>
      </c>
      <c r="H3652">
        <v>78</v>
      </c>
      <c r="I3652">
        <v>1.1888311653796539</v>
      </c>
      <c r="J3652">
        <v>5.0950867419731399E-2</v>
      </c>
      <c r="K3652">
        <v>0.20553396410935171</v>
      </c>
      <c r="L3652">
        <v>2.2794487603067619</v>
      </c>
    </row>
    <row r="3653" spans="1:12">
      <c r="A3653" t="s">
        <v>317</v>
      </c>
      <c r="B3653" t="s">
        <v>321</v>
      </c>
      <c r="C3653">
        <v>48009</v>
      </c>
      <c r="D3653" t="s">
        <v>135</v>
      </c>
      <c r="E3653">
        <v>888</v>
      </c>
      <c r="F3653" t="s">
        <v>87</v>
      </c>
      <c r="G3653" t="s">
        <v>95</v>
      </c>
      <c r="H3653">
        <v>258</v>
      </c>
      <c r="I3653">
        <v>0.61113989551089754</v>
      </c>
      <c r="J3653">
        <v>1.755915453601431E-2</v>
      </c>
      <c r="K3653">
        <v>4.1804094316260452E-3</v>
      </c>
      <c r="L3653">
        <v>1.95775946472588</v>
      </c>
    </row>
    <row r="3654" spans="1:12">
      <c r="A3654" t="s">
        <v>317</v>
      </c>
      <c r="B3654" t="s">
        <v>321</v>
      </c>
      <c r="C3654">
        <v>48009</v>
      </c>
      <c r="D3654" t="s">
        <v>135</v>
      </c>
      <c r="E3654">
        <v>888</v>
      </c>
      <c r="F3654" t="s">
        <v>87</v>
      </c>
      <c r="G3654" t="s">
        <v>96</v>
      </c>
      <c r="H3654">
        <v>78</v>
      </c>
      <c r="I3654">
        <v>1.270699979339563</v>
      </c>
      <c r="J3654">
        <v>5.4370221506497743E-2</v>
      </c>
      <c r="K3654">
        <v>0.22683753349537211</v>
      </c>
      <c r="L3654">
        <v>2.4758637986658751</v>
      </c>
    </row>
    <row r="3655" spans="1:12">
      <c r="A3655" t="s">
        <v>317</v>
      </c>
      <c r="B3655" t="s">
        <v>321</v>
      </c>
      <c r="C3655">
        <v>48009</v>
      </c>
      <c r="D3655" t="s">
        <v>135</v>
      </c>
      <c r="E3655">
        <v>888</v>
      </c>
      <c r="F3655" t="s">
        <v>87</v>
      </c>
      <c r="G3655" t="s">
        <v>97</v>
      </c>
      <c r="H3655">
        <v>258</v>
      </c>
      <c r="I3655">
        <v>0.65425613958566509</v>
      </c>
      <c r="J3655">
        <v>1.8488998409369139E-2</v>
      </c>
      <c r="K3655">
        <v>4.1804094316260452E-3</v>
      </c>
      <c r="L3655">
        <v>2.0739739613177708</v>
      </c>
    </row>
    <row r="3656" spans="1:12">
      <c r="A3656" t="s">
        <v>317</v>
      </c>
      <c r="B3656" t="s">
        <v>321</v>
      </c>
      <c r="C3656">
        <v>48009</v>
      </c>
      <c r="D3656" t="s">
        <v>135</v>
      </c>
      <c r="E3656">
        <v>888</v>
      </c>
      <c r="F3656" t="s">
        <v>87</v>
      </c>
      <c r="G3656" t="s">
        <v>98</v>
      </c>
      <c r="H3656">
        <v>78</v>
      </c>
      <c r="I3656">
        <v>0.51265634406923299</v>
      </c>
      <c r="J3656">
        <v>2.5913573672531519E-2</v>
      </c>
      <c r="K3656">
        <v>8.7110347829844351E-2</v>
      </c>
      <c r="L3656">
        <v>1.028103882854426</v>
      </c>
    </row>
    <row r="3657" spans="1:12">
      <c r="A3657" t="s">
        <v>317</v>
      </c>
      <c r="B3657" t="s">
        <v>321</v>
      </c>
      <c r="C3657">
        <v>48009</v>
      </c>
      <c r="D3657" t="s">
        <v>135</v>
      </c>
      <c r="E3657">
        <v>888</v>
      </c>
      <c r="F3657" t="s">
        <v>87</v>
      </c>
      <c r="G3657" t="s">
        <v>99</v>
      </c>
      <c r="H3657">
        <v>258</v>
      </c>
      <c r="I3657">
        <v>0.2662753931852283</v>
      </c>
      <c r="J3657">
        <v>8.583897508635285E-3</v>
      </c>
      <c r="K3657">
        <v>-2.6752352560335392E-3</v>
      </c>
      <c r="L3657">
        <v>0.89052776880396078</v>
      </c>
    </row>
    <row r="3658" spans="1:12">
      <c r="A3658" t="s">
        <v>317</v>
      </c>
      <c r="B3658" t="s">
        <v>321</v>
      </c>
      <c r="C3658">
        <v>48009</v>
      </c>
      <c r="D3658" t="s">
        <v>135</v>
      </c>
      <c r="E3658">
        <v>888</v>
      </c>
      <c r="F3658" t="s">
        <v>87</v>
      </c>
      <c r="G3658" t="s">
        <v>100</v>
      </c>
      <c r="H3658">
        <v>78</v>
      </c>
      <c r="I3658">
        <v>0.90889528400956066</v>
      </c>
      <c r="J3658">
        <v>3.4737416558874849E-2</v>
      </c>
      <c r="K3658">
        <v>0.14837603956379519</v>
      </c>
      <c r="L3658">
        <v>1.5934471952138911</v>
      </c>
    </row>
    <row r="3659" spans="1:12">
      <c r="A3659" t="s">
        <v>317</v>
      </c>
      <c r="B3659" t="s">
        <v>321</v>
      </c>
      <c r="C3659">
        <v>48009</v>
      </c>
      <c r="D3659" t="s">
        <v>135</v>
      </c>
      <c r="E3659">
        <v>888</v>
      </c>
      <c r="F3659" t="s">
        <v>87</v>
      </c>
      <c r="G3659" t="s">
        <v>101</v>
      </c>
      <c r="H3659">
        <v>258</v>
      </c>
      <c r="I3659">
        <v>0.50111242142811807</v>
      </c>
      <c r="J3659">
        <v>1.1722447383757559E-2</v>
      </c>
      <c r="K3659">
        <v>4.1804094316260452E-3</v>
      </c>
      <c r="L3659">
        <v>1.3399365980400271</v>
      </c>
    </row>
    <row r="3660" spans="1:12">
      <c r="A3660" t="s">
        <v>317</v>
      </c>
      <c r="B3660" t="s">
        <v>321</v>
      </c>
      <c r="C3660">
        <v>48009</v>
      </c>
      <c r="D3660" t="s">
        <v>135</v>
      </c>
      <c r="E3660">
        <v>888</v>
      </c>
      <c r="F3660" t="s">
        <v>87</v>
      </c>
      <c r="G3660" t="s">
        <v>102</v>
      </c>
      <c r="H3660">
        <v>78</v>
      </c>
      <c r="I3660">
        <v>1.0021427550485329</v>
      </c>
      <c r="J3660">
        <v>3.8411733037037862E-2</v>
      </c>
      <c r="K3660">
        <v>0.176945427097942</v>
      </c>
      <c r="L3660">
        <v>1.8003749236505859</v>
      </c>
    </row>
    <row r="3661" spans="1:12">
      <c r="A3661" t="s">
        <v>317</v>
      </c>
      <c r="B3661" t="s">
        <v>321</v>
      </c>
      <c r="C3661">
        <v>48009</v>
      </c>
      <c r="D3661" t="s">
        <v>135</v>
      </c>
      <c r="E3661">
        <v>888</v>
      </c>
      <c r="F3661" t="s">
        <v>87</v>
      </c>
      <c r="G3661" t="s">
        <v>103</v>
      </c>
      <c r="H3661">
        <v>258</v>
      </c>
      <c r="I3661">
        <v>0.54226358775993733</v>
      </c>
      <c r="J3661">
        <v>1.25338994723007E-2</v>
      </c>
      <c r="K3661">
        <v>4.1804094316260452E-3</v>
      </c>
      <c r="L3661">
        <v>1.43742598217554</v>
      </c>
    </row>
    <row r="3662" spans="1:12">
      <c r="A3662" t="s">
        <v>317</v>
      </c>
      <c r="B3662" t="s">
        <v>321</v>
      </c>
      <c r="C3662">
        <v>48009</v>
      </c>
      <c r="D3662" t="s">
        <v>135</v>
      </c>
      <c r="E3662">
        <v>888</v>
      </c>
      <c r="F3662" t="s">
        <v>87</v>
      </c>
      <c r="G3662" t="s">
        <v>104</v>
      </c>
      <c r="H3662">
        <v>78</v>
      </c>
      <c r="I3662">
        <v>1.084813555348102</v>
      </c>
      <c r="J3662">
        <v>4.2138077459679749E-2</v>
      </c>
      <c r="K3662">
        <v>0.20329973163144049</v>
      </c>
      <c r="L3662">
        <v>2.0085481348890539</v>
      </c>
    </row>
    <row r="3663" spans="1:12">
      <c r="A3663" t="s">
        <v>317</v>
      </c>
      <c r="B3663" t="s">
        <v>321</v>
      </c>
      <c r="C3663">
        <v>48009</v>
      </c>
      <c r="D3663" t="s">
        <v>135</v>
      </c>
      <c r="E3663">
        <v>888</v>
      </c>
      <c r="F3663" t="s">
        <v>87</v>
      </c>
      <c r="G3663" t="s">
        <v>105</v>
      </c>
      <c r="H3663">
        <v>258</v>
      </c>
      <c r="I3663">
        <v>0.5824059950114181</v>
      </c>
      <c r="J3663">
        <v>1.3256953319684619E-2</v>
      </c>
      <c r="K3663">
        <v>4.1804094316260452E-3</v>
      </c>
      <c r="L3663">
        <v>1.5152007845138951</v>
      </c>
    </row>
    <row r="3664" spans="1:12">
      <c r="A3664" t="s">
        <v>317</v>
      </c>
      <c r="B3664" t="s">
        <v>321</v>
      </c>
      <c r="C3664">
        <v>48009</v>
      </c>
      <c r="D3664" t="s">
        <v>135</v>
      </c>
      <c r="E3664">
        <v>888</v>
      </c>
      <c r="F3664" t="s">
        <v>87</v>
      </c>
      <c r="G3664" t="s">
        <v>106</v>
      </c>
      <c r="H3664">
        <v>78</v>
      </c>
      <c r="I3664">
        <v>1.1702967260536561</v>
      </c>
      <c r="J3664">
        <v>4.5834000226493483E-2</v>
      </c>
      <c r="K3664">
        <v>0.22570037808663149</v>
      </c>
      <c r="L3664">
        <v>2.209578105857553</v>
      </c>
    </row>
    <row r="3665" spans="1:12">
      <c r="A3665" t="s">
        <v>317</v>
      </c>
      <c r="B3665" t="s">
        <v>321</v>
      </c>
      <c r="C3665">
        <v>48009</v>
      </c>
      <c r="D3665" t="s">
        <v>135</v>
      </c>
      <c r="E3665">
        <v>888</v>
      </c>
      <c r="F3665" t="s">
        <v>87</v>
      </c>
      <c r="G3665" t="s">
        <v>107</v>
      </c>
      <c r="H3665">
        <v>258</v>
      </c>
      <c r="I3665">
        <v>0.62677350854763436</v>
      </c>
      <c r="J3665">
        <v>1.4187650716834491E-2</v>
      </c>
      <c r="K3665">
        <v>4.1804094316260452E-3</v>
      </c>
      <c r="L3665">
        <v>1.6166490820864581</v>
      </c>
    </row>
    <row r="3666" spans="1:12">
      <c r="A3666" t="s">
        <v>317</v>
      </c>
      <c r="B3666" t="s">
        <v>321</v>
      </c>
      <c r="C3666">
        <v>48009</v>
      </c>
      <c r="D3666" t="s">
        <v>135</v>
      </c>
      <c r="E3666">
        <v>888</v>
      </c>
      <c r="F3666" t="s">
        <v>87</v>
      </c>
      <c r="G3666" t="s">
        <v>108</v>
      </c>
      <c r="H3666">
        <v>78</v>
      </c>
      <c r="I3666">
        <v>0.47175828932386421</v>
      </c>
      <c r="J3666">
        <v>2.1852612458964679E-2</v>
      </c>
      <c r="K3666">
        <v>8.5010570179137615E-2</v>
      </c>
      <c r="L3666">
        <v>0.99697612260483626</v>
      </c>
    </row>
    <row r="3667" spans="1:12">
      <c r="A3667" t="s">
        <v>317</v>
      </c>
      <c r="B3667" t="s">
        <v>321</v>
      </c>
      <c r="C3667">
        <v>48009</v>
      </c>
      <c r="D3667" t="s">
        <v>135</v>
      </c>
      <c r="E3667">
        <v>888</v>
      </c>
      <c r="F3667" t="s">
        <v>87</v>
      </c>
      <c r="G3667" t="s">
        <v>109</v>
      </c>
      <c r="H3667">
        <v>258</v>
      </c>
      <c r="I3667">
        <v>0.25771226488529803</v>
      </c>
      <c r="J3667">
        <v>6.5281480759360397E-3</v>
      </c>
      <c r="K3667">
        <v>2.8161040267129312E-3</v>
      </c>
      <c r="L3667">
        <v>0.73650460844048227</v>
      </c>
    </row>
    <row r="3668" spans="1:12">
      <c r="A3668" t="s">
        <v>317</v>
      </c>
      <c r="B3668" t="s">
        <v>301</v>
      </c>
      <c r="C3668">
        <v>48011</v>
      </c>
      <c r="D3668" t="s">
        <v>135</v>
      </c>
      <c r="E3668">
        <v>888</v>
      </c>
      <c r="F3668" t="s">
        <v>87</v>
      </c>
      <c r="G3668" t="s">
        <v>88</v>
      </c>
      <c r="H3668">
        <v>195</v>
      </c>
      <c r="I3668">
        <v>0.78341392942246146</v>
      </c>
      <c r="J3668">
        <v>2.3030464727247211E-2</v>
      </c>
      <c r="K3668">
        <v>6.0636211012504528E-2</v>
      </c>
      <c r="L3668">
        <v>1.3804866076375319</v>
      </c>
    </row>
    <row r="3669" spans="1:12">
      <c r="A3669" t="s">
        <v>317</v>
      </c>
      <c r="B3669" t="s">
        <v>301</v>
      </c>
      <c r="C3669">
        <v>48011</v>
      </c>
      <c r="D3669" t="s">
        <v>135</v>
      </c>
      <c r="E3669">
        <v>888</v>
      </c>
      <c r="F3669" t="s">
        <v>87</v>
      </c>
      <c r="G3669" t="s">
        <v>89</v>
      </c>
      <c r="H3669">
        <v>190</v>
      </c>
      <c r="I3669">
        <v>0.47239071020287748</v>
      </c>
      <c r="J3669">
        <v>1.044933925622289E-2</v>
      </c>
      <c r="K3669">
        <v>8.8824045335733612E-2</v>
      </c>
      <c r="L3669">
        <v>0.78956923611623142</v>
      </c>
    </row>
    <row r="3670" spans="1:12">
      <c r="A3670" t="s">
        <v>317</v>
      </c>
      <c r="B3670" t="s">
        <v>301</v>
      </c>
      <c r="C3670">
        <v>48011</v>
      </c>
      <c r="D3670" t="s">
        <v>135</v>
      </c>
      <c r="E3670">
        <v>888</v>
      </c>
      <c r="F3670" t="s">
        <v>87</v>
      </c>
      <c r="G3670" t="s">
        <v>90</v>
      </c>
      <c r="H3670">
        <v>195</v>
      </c>
      <c r="I3670">
        <v>1.1076809908815759</v>
      </c>
      <c r="J3670">
        <v>2.1100282620728019E-2</v>
      </c>
      <c r="K3670">
        <v>8.855628591461806E-2</v>
      </c>
      <c r="L3670">
        <v>1.9815269693906661</v>
      </c>
    </row>
    <row r="3671" spans="1:12">
      <c r="A3671" t="s">
        <v>317</v>
      </c>
      <c r="B3671" t="s">
        <v>301</v>
      </c>
      <c r="C3671">
        <v>48011</v>
      </c>
      <c r="D3671" t="s">
        <v>135</v>
      </c>
      <c r="E3671">
        <v>888</v>
      </c>
      <c r="F3671" t="s">
        <v>87</v>
      </c>
      <c r="G3671" t="s">
        <v>91</v>
      </c>
      <c r="H3671">
        <v>190</v>
      </c>
      <c r="I3671">
        <v>0.54452036154809047</v>
      </c>
      <c r="J3671">
        <v>9.8166214962787449E-3</v>
      </c>
      <c r="K3671">
        <v>0.16713678576808921</v>
      </c>
      <c r="L3671">
        <v>0.90146663499139734</v>
      </c>
    </row>
    <row r="3672" spans="1:12">
      <c r="A3672" t="s">
        <v>317</v>
      </c>
      <c r="B3672" t="s">
        <v>301</v>
      </c>
      <c r="C3672">
        <v>48011</v>
      </c>
      <c r="D3672" t="s">
        <v>135</v>
      </c>
      <c r="E3672">
        <v>888</v>
      </c>
      <c r="F3672" t="s">
        <v>87</v>
      </c>
      <c r="G3672" t="s">
        <v>92</v>
      </c>
      <c r="H3672">
        <v>195</v>
      </c>
      <c r="I3672">
        <v>1.196252559954375</v>
      </c>
      <c r="J3672">
        <v>2.2205352243663379E-2</v>
      </c>
      <c r="K3672">
        <v>9.8722123734035827E-2</v>
      </c>
      <c r="L3672">
        <v>2.1649322879237989</v>
      </c>
    </row>
    <row r="3673" spans="1:12">
      <c r="A3673" t="s">
        <v>317</v>
      </c>
      <c r="B3673" t="s">
        <v>301</v>
      </c>
      <c r="C3673">
        <v>48011</v>
      </c>
      <c r="D3673" t="s">
        <v>135</v>
      </c>
      <c r="E3673">
        <v>888</v>
      </c>
      <c r="F3673" t="s">
        <v>87</v>
      </c>
      <c r="G3673" t="s">
        <v>93</v>
      </c>
      <c r="H3673">
        <v>190</v>
      </c>
      <c r="I3673">
        <v>0.6059410244342196</v>
      </c>
      <c r="J3673">
        <v>1.0478484689254171E-2</v>
      </c>
      <c r="K3673">
        <v>0.18448207990396309</v>
      </c>
      <c r="L3673">
        <v>0.95965993917700998</v>
      </c>
    </row>
    <row r="3674" spans="1:12">
      <c r="A3674" t="s">
        <v>317</v>
      </c>
      <c r="B3674" t="s">
        <v>301</v>
      </c>
      <c r="C3674">
        <v>48011</v>
      </c>
      <c r="D3674" t="s">
        <v>135</v>
      </c>
      <c r="E3674">
        <v>888</v>
      </c>
      <c r="F3674" t="s">
        <v>87</v>
      </c>
      <c r="G3674" t="s">
        <v>94</v>
      </c>
      <c r="H3674">
        <v>195</v>
      </c>
      <c r="I3674">
        <v>1.2698227770998189</v>
      </c>
      <c r="J3674">
        <v>2.3509636595017501E-2</v>
      </c>
      <c r="K3674">
        <v>0.10691521063579459</v>
      </c>
      <c r="L3674">
        <v>2.3639875509560362</v>
      </c>
    </row>
    <row r="3675" spans="1:12">
      <c r="A3675" t="s">
        <v>317</v>
      </c>
      <c r="B3675" t="s">
        <v>301</v>
      </c>
      <c r="C3675">
        <v>48011</v>
      </c>
      <c r="D3675" t="s">
        <v>135</v>
      </c>
      <c r="E3675">
        <v>888</v>
      </c>
      <c r="F3675" t="s">
        <v>87</v>
      </c>
      <c r="G3675" t="s">
        <v>95</v>
      </c>
      <c r="H3675">
        <v>190</v>
      </c>
      <c r="I3675">
        <v>0.66364484724939332</v>
      </c>
      <c r="J3675">
        <v>1.130090641563874E-2</v>
      </c>
      <c r="K3675">
        <v>0.19570145264666661</v>
      </c>
      <c r="L3675">
        <v>1.050554817554161</v>
      </c>
    </row>
    <row r="3676" spans="1:12">
      <c r="A3676" t="s">
        <v>317</v>
      </c>
      <c r="B3676" t="s">
        <v>301</v>
      </c>
      <c r="C3676">
        <v>48011</v>
      </c>
      <c r="D3676" t="s">
        <v>135</v>
      </c>
      <c r="E3676">
        <v>888</v>
      </c>
      <c r="F3676" t="s">
        <v>87</v>
      </c>
      <c r="G3676" t="s">
        <v>96</v>
      </c>
      <c r="H3676">
        <v>195</v>
      </c>
      <c r="I3676">
        <v>1.356113859167956</v>
      </c>
      <c r="J3676">
        <v>2.4942992236810041E-2</v>
      </c>
      <c r="K3676">
        <v>0.1167907223401445</v>
      </c>
      <c r="L3676">
        <v>2.5674444302681012</v>
      </c>
    </row>
    <row r="3677" spans="1:12">
      <c r="A3677" t="s">
        <v>317</v>
      </c>
      <c r="B3677" t="s">
        <v>301</v>
      </c>
      <c r="C3677">
        <v>48011</v>
      </c>
      <c r="D3677" t="s">
        <v>135</v>
      </c>
      <c r="E3677">
        <v>888</v>
      </c>
      <c r="F3677" t="s">
        <v>87</v>
      </c>
      <c r="G3677" t="s">
        <v>97</v>
      </c>
      <c r="H3677">
        <v>190</v>
      </c>
      <c r="I3677">
        <v>0.7295709004719878</v>
      </c>
      <c r="J3677">
        <v>1.268540579061154E-2</v>
      </c>
      <c r="K3677">
        <v>0.2022283081651943</v>
      </c>
      <c r="L3677">
        <v>1.157840455618125</v>
      </c>
    </row>
    <row r="3678" spans="1:12">
      <c r="A3678" t="s">
        <v>317</v>
      </c>
      <c r="B3678" t="s">
        <v>301</v>
      </c>
      <c r="C3678">
        <v>48011</v>
      </c>
      <c r="D3678" t="s">
        <v>135</v>
      </c>
      <c r="E3678">
        <v>888</v>
      </c>
      <c r="F3678" t="s">
        <v>87</v>
      </c>
      <c r="G3678" t="s">
        <v>98</v>
      </c>
      <c r="H3678">
        <v>195</v>
      </c>
      <c r="I3678">
        <v>0.28839837613992408</v>
      </c>
      <c r="J3678">
        <v>6.3985570468794101E-3</v>
      </c>
      <c r="K3678">
        <v>4.7097569380749063E-2</v>
      </c>
      <c r="L3678">
        <v>0.71645823879906811</v>
      </c>
    </row>
    <row r="3679" spans="1:12">
      <c r="A3679" t="s">
        <v>317</v>
      </c>
      <c r="B3679" t="s">
        <v>301</v>
      </c>
      <c r="C3679">
        <v>48011</v>
      </c>
      <c r="D3679" t="s">
        <v>135</v>
      </c>
      <c r="E3679">
        <v>888</v>
      </c>
      <c r="F3679" t="s">
        <v>87</v>
      </c>
      <c r="G3679" t="s">
        <v>99</v>
      </c>
      <c r="H3679">
        <v>190</v>
      </c>
      <c r="I3679">
        <v>0.36715560199028963</v>
      </c>
      <c r="J3679">
        <v>8.4189684128926304E-3</v>
      </c>
      <c r="K3679">
        <v>0.1176425363049904</v>
      </c>
      <c r="L3679">
        <v>0.7032138873506405</v>
      </c>
    </row>
    <row r="3680" spans="1:12">
      <c r="A3680" t="s">
        <v>317</v>
      </c>
      <c r="B3680" t="s">
        <v>301</v>
      </c>
      <c r="C3680">
        <v>48011</v>
      </c>
      <c r="D3680" t="s">
        <v>135</v>
      </c>
      <c r="E3680">
        <v>888</v>
      </c>
      <c r="F3680" t="s">
        <v>87</v>
      </c>
      <c r="G3680" t="s">
        <v>100</v>
      </c>
      <c r="H3680">
        <v>195</v>
      </c>
      <c r="I3680">
        <v>0.72402517356903073</v>
      </c>
      <c r="J3680">
        <v>1.6081310304768091E-2</v>
      </c>
      <c r="K3680">
        <v>6.4207996823543445E-2</v>
      </c>
      <c r="L3680">
        <v>1.6335482420761711</v>
      </c>
    </row>
    <row r="3681" spans="1:12">
      <c r="A3681" t="s">
        <v>317</v>
      </c>
      <c r="B3681" t="s">
        <v>301</v>
      </c>
      <c r="C3681">
        <v>48011</v>
      </c>
      <c r="D3681" t="s">
        <v>135</v>
      </c>
      <c r="E3681">
        <v>888</v>
      </c>
      <c r="F3681" t="s">
        <v>87</v>
      </c>
      <c r="G3681" t="s">
        <v>101</v>
      </c>
      <c r="H3681">
        <v>190</v>
      </c>
      <c r="I3681">
        <v>0.49112526852698818</v>
      </c>
      <c r="J3681">
        <v>8.8164779578576886E-3</v>
      </c>
      <c r="K3681">
        <v>0.17801302971930699</v>
      </c>
      <c r="L3681">
        <v>0.81248856062125674</v>
      </c>
    </row>
    <row r="3682" spans="1:12">
      <c r="A3682" t="s">
        <v>317</v>
      </c>
      <c r="B3682" t="s">
        <v>301</v>
      </c>
      <c r="C3682">
        <v>48011</v>
      </c>
      <c r="D3682" t="s">
        <v>135</v>
      </c>
      <c r="E3682">
        <v>888</v>
      </c>
      <c r="F3682" t="s">
        <v>87</v>
      </c>
      <c r="G3682" t="s">
        <v>102</v>
      </c>
      <c r="H3682">
        <v>195</v>
      </c>
      <c r="I3682">
        <v>0.8242601678506748</v>
      </c>
      <c r="J3682">
        <v>1.7961457500426398E-2</v>
      </c>
      <c r="K3682">
        <v>7.5379688342831694E-2</v>
      </c>
      <c r="L3682">
        <v>1.842386536881393</v>
      </c>
    </row>
    <row r="3683" spans="1:12">
      <c r="A3683" t="s">
        <v>317</v>
      </c>
      <c r="B3683" t="s">
        <v>301</v>
      </c>
      <c r="C3683">
        <v>48011</v>
      </c>
      <c r="D3683" t="s">
        <v>135</v>
      </c>
      <c r="E3683">
        <v>888</v>
      </c>
      <c r="F3683" t="s">
        <v>87</v>
      </c>
      <c r="G3683" t="s">
        <v>103</v>
      </c>
      <c r="H3683">
        <v>190</v>
      </c>
      <c r="I3683">
        <v>0.54546122342006065</v>
      </c>
      <c r="J3683">
        <v>9.3141896218474907E-3</v>
      </c>
      <c r="K3683">
        <v>0.195033106890356</v>
      </c>
      <c r="L3683">
        <v>0.8815529357344577</v>
      </c>
    </row>
    <row r="3684" spans="1:12">
      <c r="A3684" t="s">
        <v>317</v>
      </c>
      <c r="B3684" t="s">
        <v>301</v>
      </c>
      <c r="C3684">
        <v>48011</v>
      </c>
      <c r="D3684" t="s">
        <v>135</v>
      </c>
      <c r="E3684">
        <v>888</v>
      </c>
      <c r="F3684" t="s">
        <v>87</v>
      </c>
      <c r="G3684" t="s">
        <v>104</v>
      </c>
      <c r="H3684">
        <v>195</v>
      </c>
      <c r="I3684">
        <v>0.89749738630147702</v>
      </c>
      <c r="J3684">
        <v>2.0389195076769139E-2</v>
      </c>
      <c r="K3684">
        <v>8.447986772672729E-2</v>
      </c>
      <c r="L3684">
        <v>2.0510351157346962</v>
      </c>
    </row>
    <row r="3685" spans="1:12">
      <c r="A3685" t="s">
        <v>317</v>
      </c>
      <c r="B3685" t="s">
        <v>301</v>
      </c>
      <c r="C3685">
        <v>48011</v>
      </c>
      <c r="D3685" t="s">
        <v>135</v>
      </c>
      <c r="E3685">
        <v>888</v>
      </c>
      <c r="F3685" t="s">
        <v>87</v>
      </c>
      <c r="G3685" t="s">
        <v>105</v>
      </c>
      <c r="H3685">
        <v>190</v>
      </c>
      <c r="I3685">
        <v>0.59669117928510751</v>
      </c>
      <c r="J3685">
        <v>9.9891622617045827E-3</v>
      </c>
      <c r="K3685">
        <v>0.2110348047180553</v>
      </c>
      <c r="L3685">
        <v>0.97055153783401682</v>
      </c>
    </row>
    <row r="3686" spans="1:12">
      <c r="A3686" t="s">
        <v>317</v>
      </c>
      <c r="B3686" t="s">
        <v>301</v>
      </c>
      <c r="C3686">
        <v>48011</v>
      </c>
      <c r="D3686" t="s">
        <v>135</v>
      </c>
      <c r="E3686">
        <v>888</v>
      </c>
      <c r="F3686" t="s">
        <v>87</v>
      </c>
      <c r="G3686" t="s">
        <v>106</v>
      </c>
      <c r="H3686">
        <v>195</v>
      </c>
      <c r="I3686">
        <v>0.98788484603907445</v>
      </c>
      <c r="J3686">
        <v>2.2313420743188719E-2</v>
      </c>
      <c r="K3686">
        <v>9.4930310381508939E-2</v>
      </c>
      <c r="L3686">
        <v>2.2549180688599639</v>
      </c>
    </row>
    <row r="3687" spans="1:12">
      <c r="A3687" t="s">
        <v>317</v>
      </c>
      <c r="B3687" t="s">
        <v>301</v>
      </c>
      <c r="C3687">
        <v>48011</v>
      </c>
      <c r="D3687" t="s">
        <v>135</v>
      </c>
      <c r="E3687">
        <v>888</v>
      </c>
      <c r="F3687" t="s">
        <v>87</v>
      </c>
      <c r="G3687" t="s">
        <v>107</v>
      </c>
      <c r="H3687">
        <v>190</v>
      </c>
      <c r="I3687">
        <v>0.65818909588023111</v>
      </c>
      <c r="J3687">
        <v>1.112793043715052E-2</v>
      </c>
      <c r="K3687">
        <v>0.21825770508090411</v>
      </c>
      <c r="L3687">
        <v>1.085580786622518</v>
      </c>
    </row>
    <row r="3688" spans="1:12">
      <c r="A3688" t="s">
        <v>317</v>
      </c>
      <c r="B3688" t="s">
        <v>301</v>
      </c>
      <c r="C3688">
        <v>48011</v>
      </c>
      <c r="D3688" t="s">
        <v>135</v>
      </c>
      <c r="E3688">
        <v>888</v>
      </c>
      <c r="F3688" t="s">
        <v>87</v>
      </c>
      <c r="G3688" t="s">
        <v>108</v>
      </c>
      <c r="H3688">
        <v>195</v>
      </c>
      <c r="I3688">
        <v>0.26413458115251531</v>
      </c>
      <c r="J3688">
        <v>5.5106460900557677E-3</v>
      </c>
      <c r="K3688">
        <v>4.4023660590970598E-2</v>
      </c>
      <c r="L3688">
        <v>0.57802260804440997</v>
      </c>
    </row>
    <row r="3689" spans="1:12">
      <c r="A3689" t="s">
        <v>317</v>
      </c>
      <c r="B3689" t="s">
        <v>301</v>
      </c>
      <c r="C3689">
        <v>48011</v>
      </c>
      <c r="D3689" t="s">
        <v>135</v>
      </c>
      <c r="E3689">
        <v>888</v>
      </c>
      <c r="F3689" t="s">
        <v>87</v>
      </c>
      <c r="G3689" t="s">
        <v>109</v>
      </c>
      <c r="H3689">
        <v>190</v>
      </c>
      <c r="I3689">
        <v>0.30566783748997178</v>
      </c>
      <c r="J3689">
        <v>5.9397851057183893E-3</v>
      </c>
      <c r="K3689">
        <v>0.10424179136799849</v>
      </c>
      <c r="L3689">
        <v>0.59620501343371557</v>
      </c>
    </row>
    <row r="3690" spans="1:12">
      <c r="A3690" t="s">
        <v>317</v>
      </c>
      <c r="B3690" t="s">
        <v>322</v>
      </c>
      <c r="C3690">
        <v>48013</v>
      </c>
      <c r="D3690" t="s">
        <v>135</v>
      </c>
      <c r="E3690">
        <v>888</v>
      </c>
      <c r="F3690" t="s">
        <v>87</v>
      </c>
      <c r="G3690" t="s">
        <v>88</v>
      </c>
      <c r="H3690">
        <v>109</v>
      </c>
      <c r="I3690">
        <v>1.0619888102769051</v>
      </c>
      <c r="J3690">
        <v>4.3872120819350567E-2</v>
      </c>
      <c r="K3690">
        <v>3.3643878631180971E-2</v>
      </c>
      <c r="L3690">
        <v>1.9686728462365859</v>
      </c>
    </row>
    <row r="3691" spans="1:12">
      <c r="A3691" t="s">
        <v>317</v>
      </c>
      <c r="B3691" t="s">
        <v>322</v>
      </c>
      <c r="C3691">
        <v>48013</v>
      </c>
      <c r="D3691" t="s">
        <v>135</v>
      </c>
      <c r="E3691">
        <v>888</v>
      </c>
      <c r="F3691" t="s">
        <v>87</v>
      </c>
      <c r="G3691" t="s">
        <v>89</v>
      </c>
      <c r="H3691">
        <v>68</v>
      </c>
      <c r="I3691">
        <v>0.84345779895734851</v>
      </c>
      <c r="J3691">
        <v>4.6886094879399813E-2</v>
      </c>
      <c r="K3691">
        <v>4.1614353289900017E-3</v>
      </c>
      <c r="L3691">
        <v>1.640357445004176</v>
      </c>
    </row>
    <row r="3692" spans="1:12">
      <c r="A3692" t="s">
        <v>317</v>
      </c>
      <c r="B3692" t="s">
        <v>322</v>
      </c>
      <c r="C3692">
        <v>48013</v>
      </c>
      <c r="D3692" t="s">
        <v>135</v>
      </c>
      <c r="E3692">
        <v>888</v>
      </c>
      <c r="F3692" t="s">
        <v>87</v>
      </c>
      <c r="G3692" t="s">
        <v>90</v>
      </c>
      <c r="H3692">
        <v>109</v>
      </c>
      <c r="I3692">
        <v>1.402767470978636</v>
      </c>
      <c r="J3692">
        <v>4.1727443457266207E-2</v>
      </c>
      <c r="K3692">
        <v>0.49831347890596522</v>
      </c>
      <c r="L3692">
        <v>2.2672979831746138</v>
      </c>
    </row>
    <row r="3693" spans="1:12">
      <c r="A3693" t="s">
        <v>317</v>
      </c>
      <c r="B3693" t="s">
        <v>322</v>
      </c>
      <c r="C3693">
        <v>48013</v>
      </c>
      <c r="D3693" t="s">
        <v>135</v>
      </c>
      <c r="E3693">
        <v>888</v>
      </c>
      <c r="F3693" t="s">
        <v>87</v>
      </c>
      <c r="G3693" t="s">
        <v>91</v>
      </c>
      <c r="H3693">
        <v>68</v>
      </c>
      <c r="I3693">
        <v>0.95195617615450367</v>
      </c>
      <c r="J3693">
        <v>4.8783587579212577E-2</v>
      </c>
      <c r="K3693">
        <v>4.1614353289900017E-3</v>
      </c>
      <c r="L3693">
        <v>1.7403378110366829</v>
      </c>
    </row>
    <row r="3694" spans="1:12">
      <c r="A3694" t="s">
        <v>317</v>
      </c>
      <c r="B3694" t="s">
        <v>322</v>
      </c>
      <c r="C3694">
        <v>48013</v>
      </c>
      <c r="D3694" t="s">
        <v>135</v>
      </c>
      <c r="E3694">
        <v>888</v>
      </c>
      <c r="F3694" t="s">
        <v>87</v>
      </c>
      <c r="G3694" t="s">
        <v>92</v>
      </c>
      <c r="H3694">
        <v>109</v>
      </c>
      <c r="I3694">
        <v>1.5429487447784911</v>
      </c>
      <c r="J3694">
        <v>4.4390034565158512E-2</v>
      </c>
      <c r="K3694">
        <v>0.54872026536986995</v>
      </c>
      <c r="L3694">
        <v>2.4937297059836201</v>
      </c>
    </row>
    <row r="3695" spans="1:12">
      <c r="A3695" t="s">
        <v>317</v>
      </c>
      <c r="B3695" t="s">
        <v>322</v>
      </c>
      <c r="C3695">
        <v>48013</v>
      </c>
      <c r="D3695" t="s">
        <v>135</v>
      </c>
      <c r="E3695">
        <v>888</v>
      </c>
      <c r="F3695" t="s">
        <v>87</v>
      </c>
      <c r="G3695" t="s">
        <v>93</v>
      </c>
      <c r="H3695">
        <v>68</v>
      </c>
      <c r="I3695">
        <v>1.028466587735311</v>
      </c>
      <c r="J3695">
        <v>5.2824536082489333E-2</v>
      </c>
      <c r="K3695">
        <v>4.1614353289900017E-3</v>
      </c>
      <c r="L3695">
        <v>1.8723757614156089</v>
      </c>
    </row>
    <row r="3696" spans="1:12">
      <c r="A3696" t="s">
        <v>317</v>
      </c>
      <c r="B3696" t="s">
        <v>322</v>
      </c>
      <c r="C3696">
        <v>48013</v>
      </c>
      <c r="D3696" t="s">
        <v>135</v>
      </c>
      <c r="E3696">
        <v>888</v>
      </c>
      <c r="F3696" t="s">
        <v>87</v>
      </c>
      <c r="G3696" t="s">
        <v>94</v>
      </c>
      <c r="H3696">
        <v>109</v>
      </c>
      <c r="I3696">
        <v>1.6726294726574</v>
      </c>
      <c r="J3696">
        <v>4.7263881436702633E-2</v>
      </c>
      <c r="K3696">
        <v>0.59331533431868477</v>
      </c>
      <c r="L3696">
        <v>2.7026850488827998</v>
      </c>
    </row>
    <row r="3697" spans="1:12">
      <c r="A3697" t="s">
        <v>317</v>
      </c>
      <c r="B3697" t="s">
        <v>322</v>
      </c>
      <c r="C3697">
        <v>48013</v>
      </c>
      <c r="D3697" t="s">
        <v>135</v>
      </c>
      <c r="E3697">
        <v>888</v>
      </c>
      <c r="F3697" t="s">
        <v>87</v>
      </c>
      <c r="G3697" t="s">
        <v>95</v>
      </c>
      <c r="H3697">
        <v>68</v>
      </c>
      <c r="I3697">
        <v>1.1011260390498769</v>
      </c>
      <c r="J3697">
        <v>5.6981098707934837E-2</v>
      </c>
      <c r="K3697">
        <v>4.1614353289900017E-3</v>
      </c>
      <c r="L3697">
        <v>1.995065720649235</v>
      </c>
    </row>
    <row r="3698" spans="1:12">
      <c r="A3698" t="s">
        <v>317</v>
      </c>
      <c r="B3698" t="s">
        <v>322</v>
      </c>
      <c r="C3698">
        <v>48013</v>
      </c>
      <c r="D3698" t="s">
        <v>135</v>
      </c>
      <c r="E3698">
        <v>888</v>
      </c>
      <c r="F3698" t="s">
        <v>87</v>
      </c>
      <c r="G3698" t="s">
        <v>96</v>
      </c>
      <c r="H3698">
        <v>109</v>
      </c>
      <c r="I3698">
        <v>1.8018724086785121</v>
      </c>
      <c r="J3698">
        <v>5.0107166053421873E-2</v>
      </c>
      <c r="K3698">
        <v>0.64230054599177022</v>
      </c>
      <c r="L3698">
        <v>2.9019578442689529</v>
      </c>
    </row>
    <row r="3699" spans="1:12">
      <c r="A3699" t="s">
        <v>317</v>
      </c>
      <c r="B3699" t="s">
        <v>322</v>
      </c>
      <c r="C3699">
        <v>48013</v>
      </c>
      <c r="D3699" t="s">
        <v>135</v>
      </c>
      <c r="E3699">
        <v>888</v>
      </c>
      <c r="F3699" t="s">
        <v>87</v>
      </c>
      <c r="G3699" t="s">
        <v>97</v>
      </c>
      <c r="H3699">
        <v>68</v>
      </c>
      <c r="I3699">
        <v>1.1709863633725861</v>
      </c>
      <c r="J3699">
        <v>6.0666161244871043E-2</v>
      </c>
      <c r="K3699">
        <v>4.1614353289900017E-3</v>
      </c>
      <c r="L3699">
        <v>2.1067011027884139</v>
      </c>
    </row>
    <row r="3700" spans="1:12">
      <c r="A3700" t="s">
        <v>317</v>
      </c>
      <c r="B3700" t="s">
        <v>322</v>
      </c>
      <c r="C3700">
        <v>48013</v>
      </c>
      <c r="D3700" t="s">
        <v>135</v>
      </c>
      <c r="E3700">
        <v>888</v>
      </c>
      <c r="F3700" t="s">
        <v>87</v>
      </c>
      <c r="G3700" t="s">
        <v>98</v>
      </c>
      <c r="H3700">
        <v>109</v>
      </c>
      <c r="I3700">
        <v>0.35818418360035048</v>
      </c>
      <c r="J3700">
        <v>1.2725201533440381E-2</v>
      </c>
      <c r="K3700">
        <v>5.9323117904128288E-2</v>
      </c>
      <c r="L3700">
        <v>0.73433204145452791</v>
      </c>
    </row>
    <row r="3701" spans="1:12">
      <c r="A3701" t="s">
        <v>317</v>
      </c>
      <c r="B3701" t="s">
        <v>322</v>
      </c>
      <c r="C3701">
        <v>48013</v>
      </c>
      <c r="D3701" t="s">
        <v>135</v>
      </c>
      <c r="E3701">
        <v>888</v>
      </c>
      <c r="F3701" t="s">
        <v>87</v>
      </c>
      <c r="G3701" t="s">
        <v>99</v>
      </c>
      <c r="H3701">
        <v>68</v>
      </c>
      <c r="I3701">
        <v>0.57697554713869492</v>
      </c>
      <c r="J3701">
        <v>3.7907735055044897E-2</v>
      </c>
      <c r="K3701">
        <v>4.1614353289900017E-3</v>
      </c>
      <c r="L3701">
        <v>1.4691269464682379</v>
      </c>
    </row>
    <row r="3702" spans="1:12">
      <c r="A3702" t="s">
        <v>317</v>
      </c>
      <c r="B3702" t="s">
        <v>322</v>
      </c>
      <c r="C3702">
        <v>48013</v>
      </c>
      <c r="D3702" t="s">
        <v>135</v>
      </c>
      <c r="E3702">
        <v>888</v>
      </c>
      <c r="F3702" t="s">
        <v>87</v>
      </c>
      <c r="G3702" t="s">
        <v>100</v>
      </c>
      <c r="H3702">
        <v>109</v>
      </c>
      <c r="I3702">
        <v>0.9254680701082979</v>
      </c>
      <c r="J3702">
        <v>2.4001225673548041E-2</v>
      </c>
      <c r="K3702">
        <v>0.35881808001486099</v>
      </c>
      <c r="L3702">
        <v>1.572489588677076</v>
      </c>
    </row>
    <row r="3703" spans="1:12">
      <c r="A3703" t="s">
        <v>317</v>
      </c>
      <c r="B3703" t="s">
        <v>322</v>
      </c>
      <c r="C3703">
        <v>48013</v>
      </c>
      <c r="D3703" t="s">
        <v>135</v>
      </c>
      <c r="E3703">
        <v>888</v>
      </c>
      <c r="F3703" t="s">
        <v>87</v>
      </c>
      <c r="G3703" t="s">
        <v>101</v>
      </c>
      <c r="H3703">
        <v>68</v>
      </c>
      <c r="I3703">
        <v>0.83231572058160741</v>
      </c>
      <c r="J3703">
        <v>4.8037700084064702E-2</v>
      </c>
      <c r="K3703">
        <v>4.1614353289900017E-3</v>
      </c>
      <c r="L3703">
        <v>1.669365192606491</v>
      </c>
    </row>
    <row r="3704" spans="1:12">
      <c r="A3704" t="s">
        <v>317</v>
      </c>
      <c r="B3704" t="s">
        <v>322</v>
      </c>
      <c r="C3704">
        <v>48013</v>
      </c>
      <c r="D3704" t="s">
        <v>135</v>
      </c>
      <c r="E3704">
        <v>888</v>
      </c>
      <c r="F3704" t="s">
        <v>87</v>
      </c>
      <c r="G3704" t="s">
        <v>102</v>
      </c>
      <c r="H3704">
        <v>109</v>
      </c>
      <c r="I3704">
        <v>1.082711998811323</v>
      </c>
      <c r="J3704">
        <v>2.760684355198113E-2</v>
      </c>
      <c r="K3704">
        <v>0.41693844654953233</v>
      </c>
      <c r="L3704">
        <v>1.7923248954084749</v>
      </c>
    </row>
    <row r="3705" spans="1:12">
      <c r="A3705" t="s">
        <v>317</v>
      </c>
      <c r="B3705" t="s">
        <v>322</v>
      </c>
      <c r="C3705">
        <v>48013</v>
      </c>
      <c r="D3705" t="s">
        <v>135</v>
      </c>
      <c r="E3705">
        <v>888</v>
      </c>
      <c r="F3705" t="s">
        <v>87</v>
      </c>
      <c r="G3705" t="s">
        <v>103</v>
      </c>
      <c r="H3705">
        <v>68</v>
      </c>
      <c r="I3705">
        <v>0.89841384467700913</v>
      </c>
      <c r="J3705">
        <v>5.1693086632234257E-2</v>
      </c>
      <c r="K3705">
        <v>4.1614353289900017E-3</v>
      </c>
      <c r="L3705">
        <v>1.7552037239467351</v>
      </c>
    </row>
    <row r="3706" spans="1:12">
      <c r="A3706" t="s">
        <v>317</v>
      </c>
      <c r="B3706" t="s">
        <v>322</v>
      </c>
      <c r="C3706">
        <v>48013</v>
      </c>
      <c r="D3706" t="s">
        <v>135</v>
      </c>
      <c r="E3706">
        <v>888</v>
      </c>
      <c r="F3706" t="s">
        <v>87</v>
      </c>
      <c r="G3706" t="s">
        <v>104</v>
      </c>
      <c r="H3706">
        <v>109</v>
      </c>
      <c r="I3706">
        <v>1.219397052804452</v>
      </c>
      <c r="J3706">
        <v>3.1245576488129919E-2</v>
      </c>
      <c r="K3706">
        <v>0.46326203091374568</v>
      </c>
      <c r="L3706">
        <v>2.003374221774441</v>
      </c>
    </row>
    <row r="3707" spans="1:12">
      <c r="A3707" t="s">
        <v>317</v>
      </c>
      <c r="B3707" t="s">
        <v>322</v>
      </c>
      <c r="C3707">
        <v>48013</v>
      </c>
      <c r="D3707" t="s">
        <v>135</v>
      </c>
      <c r="E3707">
        <v>888</v>
      </c>
      <c r="F3707" t="s">
        <v>87</v>
      </c>
      <c r="G3707" t="s">
        <v>105</v>
      </c>
      <c r="H3707">
        <v>68</v>
      </c>
      <c r="I3707">
        <v>0.96089047963159691</v>
      </c>
      <c r="J3707">
        <v>5.550501801677403E-2</v>
      </c>
      <c r="K3707">
        <v>4.1614353289900017E-3</v>
      </c>
      <c r="L3707">
        <v>1.873398708947267</v>
      </c>
    </row>
    <row r="3708" spans="1:12">
      <c r="A3708" t="s">
        <v>317</v>
      </c>
      <c r="B3708" t="s">
        <v>322</v>
      </c>
      <c r="C3708">
        <v>48013</v>
      </c>
      <c r="D3708" t="s">
        <v>135</v>
      </c>
      <c r="E3708">
        <v>888</v>
      </c>
      <c r="F3708" t="s">
        <v>87</v>
      </c>
      <c r="G3708" t="s">
        <v>106</v>
      </c>
      <c r="H3708">
        <v>109</v>
      </c>
      <c r="I3708">
        <v>1.352715863696738</v>
      </c>
      <c r="J3708">
        <v>3.4529793693643243E-2</v>
      </c>
      <c r="K3708">
        <v>0.50792079545145641</v>
      </c>
      <c r="L3708">
        <v>2.1938144240469111</v>
      </c>
    </row>
    <row r="3709" spans="1:12">
      <c r="A3709" t="s">
        <v>317</v>
      </c>
      <c r="B3709" t="s">
        <v>322</v>
      </c>
      <c r="C3709">
        <v>48013</v>
      </c>
      <c r="D3709" t="s">
        <v>135</v>
      </c>
      <c r="E3709">
        <v>888</v>
      </c>
      <c r="F3709" t="s">
        <v>87</v>
      </c>
      <c r="G3709" t="s">
        <v>107</v>
      </c>
      <c r="H3709">
        <v>68</v>
      </c>
      <c r="I3709">
        <v>1.018116575680418</v>
      </c>
      <c r="J3709">
        <v>5.8643064421555639E-2</v>
      </c>
      <c r="K3709">
        <v>4.1614353289900017E-3</v>
      </c>
      <c r="L3709">
        <v>1.983613718707478</v>
      </c>
    </row>
    <row r="3710" spans="1:12">
      <c r="A3710" t="s">
        <v>317</v>
      </c>
      <c r="B3710" t="s">
        <v>322</v>
      </c>
      <c r="C3710">
        <v>48013</v>
      </c>
      <c r="D3710" t="s">
        <v>135</v>
      </c>
      <c r="E3710">
        <v>888</v>
      </c>
      <c r="F3710" t="s">
        <v>87</v>
      </c>
      <c r="G3710" t="s">
        <v>108</v>
      </c>
      <c r="H3710">
        <v>109</v>
      </c>
      <c r="I3710">
        <v>0.17860457351798939</v>
      </c>
      <c r="J3710">
        <v>4.9711577580345417E-3</v>
      </c>
      <c r="K3710">
        <v>7.8532537549117071E-2</v>
      </c>
      <c r="L3710">
        <v>0.30375442582782591</v>
      </c>
    </row>
    <row r="3711" spans="1:12">
      <c r="A3711" t="s">
        <v>317</v>
      </c>
      <c r="B3711" t="s">
        <v>322</v>
      </c>
      <c r="C3711">
        <v>48013</v>
      </c>
      <c r="D3711" t="s">
        <v>135</v>
      </c>
      <c r="E3711">
        <v>888</v>
      </c>
      <c r="F3711" t="s">
        <v>87</v>
      </c>
      <c r="G3711" t="s">
        <v>109</v>
      </c>
      <c r="H3711">
        <v>68</v>
      </c>
      <c r="I3711">
        <v>0.28545138849334378</v>
      </c>
      <c r="J3711">
        <v>1.6349592638427349E-2</v>
      </c>
      <c r="K3711">
        <v>4.1614353289900017E-3</v>
      </c>
      <c r="L3711">
        <v>0.646276259831436</v>
      </c>
    </row>
    <row r="3712" spans="1:12">
      <c r="A3712" t="s">
        <v>317</v>
      </c>
      <c r="B3712" t="s">
        <v>323</v>
      </c>
      <c r="C3712">
        <v>48015</v>
      </c>
      <c r="D3712" t="s">
        <v>135</v>
      </c>
      <c r="E3712">
        <v>888</v>
      </c>
      <c r="F3712" t="s">
        <v>87</v>
      </c>
      <c r="G3712" t="s">
        <v>88</v>
      </c>
      <c r="H3712">
        <v>119</v>
      </c>
      <c r="I3712">
        <v>1.7646311461808211</v>
      </c>
      <c r="J3712">
        <v>2.5594488060371672E-2</v>
      </c>
      <c r="K3712">
        <v>0.51213785689207081</v>
      </c>
      <c r="L3712">
        <v>2.4816633020825209</v>
      </c>
    </row>
    <row r="3713" spans="1:12">
      <c r="A3713" t="s">
        <v>317</v>
      </c>
      <c r="B3713" t="s">
        <v>323</v>
      </c>
      <c r="C3713">
        <v>48015</v>
      </c>
      <c r="D3713" t="s">
        <v>135</v>
      </c>
      <c r="E3713">
        <v>888</v>
      </c>
      <c r="F3713" t="s">
        <v>87</v>
      </c>
      <c r="G3713" t="s">
        <v>89</v>
      </c>
      <c r="H3713">
        <v>154</v>
      </c>
      <c r="I3713">
        <v>1.3035901672445029</v>
      </c>
      <c r="J3713">
        <v>3.2095457108736382E-2</v>
      </c>
      <c r="K3713">
        <v>4.956130742973552E-3</v>
      </c>
      <c r="L3713">
        <v>2.114449026108427</v>
      </c>
    </row>
    <row r="3714" spans="1:12">
      <c r="A3714" t="s">
        <v>317</v>
      </c>
      <c r="B3714" t="s">
        <v>323</v>
      </c>
      <c r="C3714">
        <v>48015</v>
      </c>
      <c r="D3714" t="s">
        <v>135</v>
      </c>
      <c r="E3714">
        <v>888</v>
      </c>
      <c r="F3714" t="s">
        <v>87</v>
      </c>
      <c r="G3714" t="s">
        <v>90</v>
      </c>
      <c r="H3714">
        <v>119</v>
      </c>
      <c r="I3714">
        <v>1.9551745304185859</v>
      </c>
      <c r="J3714">
        <v>3.0129661409618289E-2</v>
      </c>
      <c r="K3714">
        <v>0.51213785689207081</v>
      </c>
      <c r="L3714">
        <v>2.7473075029630389</v>
      </c>
    </row>
    <row r="3715" spans="1:12">
      <c r="A3715" t="s">
        <v>317</v>
      </c>
      <c r="B3715" t="s">
        <v>323</v>
      </c>
      <c r="C3715">
        <v>48015</v>
      </c>
      <c r="D3715" t="s">
        <v>135</v>
      </c>
      <c r="E3715">
        <v>888</v>
      </c>
      <c r="F3715" t="s">
        <v>87</v>
      </c>
      <c r="G3715" t="s">
        <v>91</v>
      </c>
      <c r="H3715">
        <v>154</v>
      </c>
      <c r="I3715">
        <v>1.38143621858641</v>
      </c>
      <c r="J3715">
        <v>3.5138321918795873E-2</v>
      </c>
      <c r="K3715">
        <v>4.956130742973552E-3</v>
      </c>
      <c r="L3715">
        <v>2.3405081495500322</v>
      </c>
    </row>
    <row r="3716" spans="1:12">
      <c r="A3716" t="s">
        <v>317</v>
      </c>
      <c r="B3716" t="s">
        <v>323</v>
      </c>
      <c r="C3716">
        <v>48015</v>
      </c>
      <c r="D3716" t="s">
        <v>135</v>
      </c>
      <c r="E3716">
        <v>888</v>
      </c>
      <c r="F3716" t="s">
        <v>87</v>
      </c>
      <c r="G3716" t="s">
        <v>92</v>
      </c>
      <c r="H3716">
        <v>119</v>
      </c>
      <c r="I3716">
        <v>2.1090834632351299</v>
      </c>
      <c r="J3716">
        <v>3.3750801778304682E-2</v>
      </c>
      <c r="K3716">
        <v>0.51213785689207081</v>
      </c>
      <c r="L3716">
        <v>2.9118936351549909</v>
      </c>
    </row>
    <row r="3717" spans="1:12">
      <c r="A3717" t="s">
        <v>317</v>
      </c>
      <c r="B3717" t="s">
        <v>323</v>
      </c>
      <c r="C3717">
        <v>48015</v>
      </c>
      <c r="D3717" t="s">
        <v>135</v>
      </c>
      <c r="E3717">
        <v>888</v>
      </c>
      <c r="F3717" t="s">
        <v>87</v>
      </c>
      <c r="G3717" t="s">
        <v>93</v>
      </c>
      <c r="H3717">
        <v>154</v>
      </c>
      <c r="I3717">
        <v>1.462749532738854</v>
      </c>
      <c r="J3717">
        <v>3.80279513325587E-2</v>
      </c>
      <c r="K3717">
        <v>4.956130742973552E-3</v>
      </c>
      <c r="L3717">
        <v>2.4483314923871902</v>
      </c>
    </row>
    <row r="3718" spans="1:12">
      <c r="A3718" t="s">
        <v>317</v>
      </c>
      <c r="B3718" t="s">
        <v>323</v>
      </c>
      <c r="C3718">
        <v>48015</v>
      </c>
      <c r="D3718" t="s">
        <v>135</v>
      </c>
      <c r="E3718">
        <v>888</v>
      </c>
      <c r="F3718" t="s">
        <v>87</v>
      </c>
      <c r="G3718" t="s">
        <v>94</v>
      </c>
      <c r="H3718">
        <v>119</v>
      </c>
      <c r="I3718">
        <v>2.2565282872257488</v>
      </c>
      <c r="J3718">
        <v>3.7779775438854399E-2</v>
      </c>
      <c r="K3718">
        <v>0.51213785689207081</v>
      </c>
      <c r="L3718">
        <v>3.095718866344976</v>
      </c>
    </row>
    <row r="3719" spans="1:12">
      <c r="A3719" t="s">
        <v>317</v>
      </c>
      <c r="B3719" t="s">
        <v>323</v>
      </c>
      <c r="C3719">
        <v>48015</v>
      </c>
      <c r="D3719" t="s">
        <v>135</v>
      </c>
      <c r="E3719">
        <v>888</v>
      </c>
      <c r="F3719" t="s">
        <v>87</v>
      </c>
      <c r="G3719" t="s">
        <v>95</v>
      </c>
      <c r="H3719">
        <v>154</v>
      </c>
      <c r="I3719">
        <v>1.541324106168636</v>
      </c>
      <c r="J3719">
        <v>4.0870292873419548E-2</v>
      </c>
      <c r="K3719">
        <v>4.956130742973552E-3</v>
      </c>
      <c r="L3719">
        <v>2.599180473825375</v>
      </c>
    </row>
    <row r="3720" spans="1:12">
      <c r="A3720" t="s">
        <v>317</v>
      </c>
      <c r="B3720" t="s">
        <v>323</v>
      </c>
      <c r="C3720">
        <v>48015</v>
      </c>
      <c r="D3720" t="s">
        <v>135</v>
      </c>
      <c r="E3720">
        <v>888</v>
      </c>
      <c r="F3720" t="s">
        <v>87</v>
      </c>
      <c r="G3720" t="s">
        <v>96</v>
      </c>
      <c r="H3720">
        <v>119</v>
      </c>
      <c r="I3720">
        <v>2.398818477617644</v>
      </c>
      <c r="J3720">
        <v>4.1872318587884969E-2</v>
      </c>
      <c r="K3720">
        <v>0.51213785689207081</v>
      </c>
      <c r="L3720">
        <v>3.3260188600239222</v>
      </c>
    </row>
    <row r="3721" spans="1:12">
      <c r="A3721" t="s">
        <v>317</v>
      </c>
      <c r="B3721" t="s">
        <v>323</v>
      </c>
      <c r="C3721">
        <v>48015</v>
      </c>
      <c r="D3721" t="s">
        <v>135</v>
      </c>
      <c r="E3721">
        <v>888</v>
      </c>
      <c r="F3721" t="s">
        <v>87</v>
      </c>
      <c r="G3721" t="s">
        <v>97</v>
      </c>
      <c r="H3721">
        <v>154</v>
      </c>
      <c r="I3721">
        <v>1.620631984624149</v>
      </c>
      <c r="J3721">
        <v>4.3580791424690943E-2</v>
      </c>
      <c r="K3721">
        <v>4.956130742973552E-3</v>
      </c>
      <c r="L3721">
        <v>2.728018230396505</v>
      </c>
    </row>
    <row r="3722" spans="1:12">
      <c r="A3722" t="s">
        <v>317</v>
      </c>
      <c r="B3722" t="s">
        <v>323</v>
      </c>
      <c r="C3722">
        <v>48015</v>
      </c>
      <c r="D3722" t="s">
        <v>135</v>
      </c>
      <c r="E3722">
        <v>888</v>
      </c>
      <c r="F3722" t="s">
        <v>87</v>
      </c>
      <c r="G3722" t="s">
        <v>98</v>
      </c>
      <c r="H3722">
        <v>119</v>
      </c>
      <c r="I3722">
        <v>0.74584051659378148</v>
      </c>
      <c r="J3722">
        <v>2.3649258273109808E-2</v>
      </c>
      <c r="K3722">
        <v>0.22621920037102641</v>
      </c>
      <c r="L3722">
        <v>1.566731034014254</v>
      </c>
    </row>
    <row r="3723" spans="1:12">
      <c r="A3723" t="s">
        <v>317</v>
      </c>
      <c r="B3723" t="s">
        <v>323</v>
      </c>
      <c r="C3723">
        <v>48015</v>
      </c>
      <c r="D3723" t="s">
        <v>135</v>
      </c>
      <c r="E3723">
        <v>888</v>
      </c>
      <c r="F3723" t="s">
        <v>87</v>
      </c>
      <c r="G3723" t="s">
        <v>99</v>
      </c>
      <c r="H3723">
        <v>154</v>
      </c>
      <c r="I3723">
        <v>0.62976600419437911</v>
      </c>
      <c r="J3723">
        <v>1.6168657548461831E-2</v>
      </c>
      <c r="K3723">
        <v>4.956130742973552E-3</v>
      </c>
      <c r="L3723">
        <v>1.014232366999118</v>
      </c>
    </row>
    <row r="3724" spans="1:12">
      <c r="A3724" t="s">
        <v>317</v>
      </c>
      <c r="B3724" t="s">
        <v>323</v>
      </c>
      <c r="C3724">
        <v>48015</v>
      </c>
      <c r="D3724" t="s">
        <v>135</v>
      </c>
      <c r="E3724">
        <v>888</v>
      </c>
      <c r="F3724" t="s">
        <v>87</v>
      </c>
      <c r="G3724" t="s">
        <v>100</v>
      </c>
      <c r="H3724">
        <v>119</v>
      </c>
      <c r="I3724">
        <v>1.2960671176305709</v>
      </c>
      <c r="J3724">
        <v>2.7382767211101021E-2</v>
      </c>
      <c r="K3724">
        <v>0.36657713366268552</v>
      </c>
      <c r="L3724">
        <v>1.9134816468672571</v>
      </c>
    </row>
    <row r="3725" spans="1:12">
      <c r="A3725" t="s">
        <v>317</v>
      </c>
      <c r="B3725" t="s">
        <v>323</v>
      </c>
      <c r="C3725">
        <v>48015</v>
      </c>
      <c r="D3725" t="s">
        <v>135</v>
      </c>
      <c r="E3725">
        <v>888</v>
      </c>
      <c r="F3725" t="s">
        <v>87</v>
      </c>
      <c r="G3725" t="s">
        <v>101</v>
      </c>
      <c r="H3725">
        <v>154</v>
      </c>
      <c r="I3725">
        <v>1.0065572308883</v>
      </c>
      <c r="J3725">
        <v>2.9586142281674221E-2</v>
      </c>
      <c r="K3725">
        <v>4.956130742973552E-3</v>
      </c>
      <c r="L3725">
        <v>1.6826545674688489</v>
      </c>
    </row>
    <row r="3726" spans="1:12">
      <c r="A3726" t="s">
        <v>317</v>
      </c>
      <c r="B3726" t="s">
        <v>323</v>
      </c>
      <c r="C3726">
        <v>48015</v>
      </c>
      <c r="D3726" t="s">
        <v>135</v>
      </c>
      <c r="E3726">
        <v>888</v>
      </c>
      <c r="F3726" t="s">
        <v>87</v>
      </c>
      <c r="G3726" t="s">
        <v>102</v>
      </c>
      <c r="H3726">
        <v>119</v>
      </c>
      <c r="I3726">
        <v>1.4644746655923211</v>
      </c>
      <c r="J3726">
        <v>3.1322325895554018E-2</v>
      </c>
      <c r="K3726">
        <v>0.36657713366268552</v>
      </c>
      <c r="L3726">
        <v>2.1796081470521709</v>
      </c>
    </row>
    <row r="3727" spans="1:12">
      <c r="A3727" t="s">
        <v>317</v>
      </c>
      <c r="B3727" t="s">
        <v>323</v>
      </c>
      <c r="C3727">
        <v>48015</v>
      </c>
      <c r="D3727" t="s">
        <v>135</v>
      </c>
      <c r="E3727">
        <v>888</v>
      </c>
      <c r="F3727" t="s">
        <v>87</v>
      </c>
      <c r="G3727" t="s">
        <v>103</v>
      </c>
      <c r="H3727">
        <v>154</v>
      </c>
      <c r="I3727">
        <v>1.062861899947553</v>
      </c>
      <c r="J3727">
        <v>3.1750896966490208E-2</v>
      </c>
      <c r="K3727">
        <v>4.956130742973552E-3</v>
      </c>
      <c r="L3727">
        <v>1.811276904283899</v>
      </c>
    </row>
    <row r="3728" spans="1:12">
      <c r="A3728" t="s">
        <v>317</v>
      </c>
      <c r="B3728" t="s">
        <v>323</v>
      </c>
      <c r="C3728">
        <v>48015</v>
      </c>
      <c r="D3728" t="s">
        <v>135</v>
      </c>
      <c r="E3728">
        <v>888</v>
      </c>
      <c r="F3728" t="s">
        <v>87</v>
      </c>
      <c r="G3728" t="s">
        <v>104</v>
      </c>
      <c r="H3728">
        <v>119</v>
      </c>
      <c r="I3728">
        <v>1.614838316523288</v>
      </c>
      <c r="J3728">
        <v>3.6259869330946527E-2</v>
      </c>
      <c r="K3728">
        <v>0.36657713366268552</v>
      </c>
      <c r="L3728">
        <v>2.4519886601348491</v>
      </c>
    </row>
    <row r="3729" spans="1:12">
      <c r="A3729" t="s">
        <v>317</v>
      </c>
      <c r="B3729" t="s">
        <v>323</v>
      </c>
      <c r="C3729">
        <v>48015</v>
      </c>
      <c r="D3729" t="s">
        <v>135</v>
      </c>
      <c r="E3729">
        <v>888</v>
      </c>
      <c r="F3729" t="s">
        <v>87</v>
      </c>
      <c r="G3729" t="s">
        <v>105</v>
      </c>
      <c r="H3729">
        <v>154</v>
      </c>
      <c r="I3729">
        <v>1.1180861904606401</v>
      </c>
      <c r="J3729">
        <v>3.3907525358797493E-2</v>
      </c>
      <c r="K3729">
        <v>4.956130742973552E-3</v>
      </c>
      <c r="L3729">
        <v>1.9333475457718601</v>
      </c>
    </row>
    <row r="3730" spans="1:12">
      <c r="A3730" t="s">
        <v>317</v>
      </c>
      <c r="B3730" t="s">
        <v>323</v>
      </c>
      <c r="C3730">
        <v>48015</v>
      </c>
      <c r="D3730" t="s">
        <v>135</v>
      </c>
      <c r="E3730">
        <v>888</v>
      </c>
      <c r="F3730" t="s">
        <v>87</v>
      </c>
      <c r="G3730" t="s">
        <v>106</v>
      </c>
      <c r="H3730">
        <v>119</v>
      </c>
      <c r="I3730">
        <v>1.759191645981214</v>
      </c>
      <c r="J3730">
        <v>4.0540644088590858E-2</v>
      </c>
      <c r="K3730">
        <v>0.36657713366268552</v>
      </c>
      <c r="L3730">
        <v>2.6951386258753449</v>
      </c>
    </row>
    <row r="3731" spans="1:12">
      <c r="A3731" t="s">
        <v>317</v>
      </c>
      <c r="B3731" t="s">
        <v>323</v>
      </c>
      <c r="C3731">
        <v>48015</v>
      </c>
      <c r="D3731" t="s">
        <v>135</v>
      </c>
      <c r="E3731">
        <v>888</v>
      </c>
      <c r="F3731" t="s">
        <v>87</v>
      </c>
      <c r="G3731" t="s">
        <v>107</v>
      </c>
      <c r="H3731">
        <v>154</v>
      </c>
      <c r="I3731">
        <v>1.174871515947381</v>
      </c>
      <c r="J3731">
        <v>3.5677543252313412E-2</v>
      </c>
      <c r="K3731">
        <v>4.956130742973552E-3</v>
      </c>
      <c r="L3731">
        <v>2.010524680771129</v>
      </c>
    </row>
    <row r="3732" spans="1:12">
      <c r="A3732" t="s">
        <v>317</v>
      </c>
      <c r="B3732" t="s">
        <v>323</v>
      </c>
      <c r="C3732">
        <v>48015</v>
      </c>
      <c r="D3732" t="s">
        <v>135</v>
      </c>
      <c r="E3732">
        <v>888</v>
      </c>
      <c r="F3732" t="s">
        <v>87</v>
      </c>
      <c r="G3732" t="s">
        <v>108</v>
      </c>
      <c r="H3732">
        <v>119</v>
      </c>
      <c r="I3732">
        <v>0.27227887224413111</v>
      </c>
      <c r="J3732">
        <v>8.1769800195561453E-3</v>
      </c>
      <c r="K3732">
        <v>9.5018292171781704E-2</v>
      </c>
      <c r="L3732">
        <v>0.56648905968884666</v>
      </c>
    </row>
    <row r="3733" spans="1:12">
      <c r="A3733" t="s">
        <v>317</v>
      </c>
      <c r="B3733" t="s">
        <v>323</v>
      </c>
      <c r="C3733">
        <v>48015</v>
      </c>
      <c r="D3733" t="s">
        <v>135</v>
      </c>
      <c r="E3733">
        <v>888</v>
      </c>
      <c r="F3733" t="s">
        <v>87</v>
      </c>
      <c r="G3733" t="s">
        <v>109</v>
      </c>
      <c r="H3733">
        <v>154</v>
      </c>
      <c r="I3733">
        <v>0.32120141221349668</v>
      </c>
      <c r="J3733">
        <v>8.8965314274771466E-3</v>
      </c>
      <c r="K3733">
        <v>4.956130742973552E-3</v>
      </c>
      <c r="L3733">
        <v>0.50844429610848363</v>
      </c>
    </row>
    <row r="3734" spans="1:12">
      <c r="A3734" t="s">
        <v>317</v>
      </c>
      <c r="B3734" t="s">
        <v>324</v>
      </c>
      <c r="C3734">
        <v>48017</v>
      </c>
      <c r="D3734" t="s">
        <v>135</v>
      </c>
      <c r="E3734">
        <v>888</v>
      </c>
      <c r="F3734" t="s">
        <v>87</v>
      </c>
      <c r="G3734" t="s">
        <v>88</v>
      </c>
      <c r="H3734">
        <v>195</v>
      </c>
      <c r="I3734">
        <v>0.78341392942246146</v>
      </c>
      <c r="J3734">
        <v>2.3030464727247211E-2</v>
      </c>
      <c r="K3734">
        <v>6.0636211012504528E-2</v>
      </c>
      <c r="L3734">
        <v>1.3804866076375319</v>
      </c>
    </row>
    <row r="3735" spans="1:12">
      <c r="A3735" t="s">
        <v>317</v>
      </c>
      <c r="B3735" t="s">
        <v>324</v>
      </c>
      <c r="C3735">
        <v>48017</v>
      </c>
      <c r="D3735" t="s">
        <v>135</v>
      </c>
      <c r="E3735">
        <v>888</v>
      </c>
      <c r="F3735" t="s">
        <v>87</v>
      </c>
      <c r="G3735" t="s">
        <v>89</v>
      </c>
      <c r="H3735">
        <v>190</v>
      </c>
      <c r="I3735">
        <v>0.47239071020287748</v>
      </c>
      <c r="J3735">
        <v>1.044933925622289E-2</v>
      </c>
      <c r="K3735">
        <v>8.8824045335733612E-2</v>
      </c>
      <c r="L3735">
        <v>0.78956923611623142</v>
      </c>
    </row>
    <row r="3736" spans="1:12">
      <c r="A3736" t="s">
        <v>317</v>
      </c>
      <c r="B3736" t="s">
        <v>324</v>
      </c>
      <c r="C3736">
        <v>48017</v>
      </c>
      <c r="D3736" t="s">
        <v>135</v>
      </c>
      <c r="E3736">
        <v>888</v>
      </c>
      <c r="F3736" t="s">
        <v>87</v>
      </c>
      <c r="G3736" t="s">
        <v>90</v>
      </c>
      <c r="H3736">
        <v>195</v>
      </c>
      <c r="I3736">
        <v>1.1076809908815759</v>
      </c>
      <c r="J3736">
        <v>2.1100282620728019E-2</v>
      </c>
      <c r="K3736">
        <v>8.855628591461806E-2</v>
      </c>
      <c r="L3736">
        <v>1.9815269693906661</v>
      </c>
    </row>
    <row r="3737" spans="1:12">
      <c r="A3737" t="s">
        <v>317</v>
      </c>
      <c r="B3737" t="s">
        <v>324</v>
      </c>
      <c r="C3737">
        <v>48017</v>
      </c>
      <c r="D3737" t="s">
        <v>135</v>
      </c>
      <c r="E3737">
        <v>888</v>
      </c>
      <c r="F3737" t="s">
        <v>87</v>
      </c>
      <c r="G3737" t="s">
        <v>91</v>
      </c>
      <c r="H3737">
        <v>190</v>
      </c>
      <c r="I3737">
        <v>0.54452036154809047</v>
      </c>
      <c r="J3737">
        <v>9.8166214962787449E-3</v>
      </c>
      <c r="K3737">
        <v>0.16713678576808921</v>
      </c>
      <c r="L3737">
        <v>0.90146663499139734</v>
      </c>
    </row>
    <row r="3738" spans="1:12">
      <c r="A3738" t="s">
        <v>317</v>
      </c>
      <c r="B3738" t="s">
        <v>324</v>
      </c>
      <c r="C3738">
        <v>48017</v>
      </c>
      <c r="D3738" t="s">
        <v>135</v>
      </c>
      <c r="E3738">
        <v>888</v>
      </c>
      <c r="F3738" t="s">
        <v>87</v>
      </c>
      <c r="G3738" t="s">
        <v>92</v>
      </c>
      <c r="H3738">
        <v>195</v>
      </c>
      <c r="I3738">
        <v>1.196252559954375</v>
      </c>
      <c r="J3738">
        <v>2.2205352243663379E-2</v>
      </c>
      <c r="K3738">
        <v>9.8722123734035827E-2</v>
      </c>
      <c r="L3738">
        <v>2.1649322879237989</v>
      </c>
    </row>
    <row r="3739" spans="1:12">
      <c r="A3739" t="s">
        <v>317</v>
      </c>
      <c r="B3739" t="s">
        <v>324</v>
      </c>
      <c r="C3739">
        <v>48017</v>
      </c>
      <c r="D3739" t="s">
        <v>135</v>
      </c>
      <c r="E3739">
        <v>888</v>
      </c>
      <c r="F3739" t="s">
        <v>87</v>
      </c>
      <c r="G3739" t="s">
        <v>93</v>
      </c>
      <c r="H3739">
        <v>190</v>
      </c>
      <c r="I3739">
        <v>0.6059410244342196</v>
      </c>
      <c r="J3739">
        <v>1.0478484689254171E-2</v>
      </c>
      <c r="K3739">
        <v>0.18448207990396309</v>
      </c>
      <c r="L3739">
        <v>0.95965993917700998</v>
      </c>
    </row>
    <row r="3740" spans="1:12">
      <c r="A3740" t="s">
        <v>317</v>
      </c>
      <c r="B3740" t="s">
        <v>324</v>
      </c>
      <c r="C3740">
        <v>48017</v>
      </c>
      <c r="D3740" t="s">
        <v>135</v>
      </c>
      <c r="E3740">
        <v>888</v>
      </c>
      <c r="F3740" t="s">
        <v>87</v>
      </c>
      <c r="G3740" t="s">
        <v>94</v>
      </c>
      <c r="H3740">
        <v>195</v>
      </c>
      <c r="I3740">
        <v>1.2698227770998189</v>
      </c>
      <c r="J3740">
        <v>2.3509636595017501E-2</v>
      </c>
      <c r="K3740">
        <v>0.10691521063579459</v>
      </c>
      <c r="L3740">
        <v>2.3639875509560362</v>
      </c>
    </row>
    <row r="3741" spans="1:12">
      <c r="A3741" t="s">
        <v>317</v>
      </c>
      <c r="B3741" t="s">
        <v>324</v>
      </c>
      <c r="C3741">
        <v>48017</v>
      </c>
      <c r="D3741" t="s">
        <v>135</v>
      </c>
      <c r="E3741">
        <v>888</v>
      </c>
      <c r="F3741" t="s">
        <v>87</v>
      </c>
      <c r="G3741" t="s">
        <v>95</v>
      </c>
      <c r="H3741">
        <v>190</v>
      </c>
      <c r="I3741">
        <v>0.66364484724939332</v>
      </c>
      <c r="J3741">
        <v>1.130090641563874E-2</v>
      </c>
      <c r="K3741">
        <v>0.19570145264666661</v>
      </c>
      <c r="L3741">
        <v>1.050554817554161</v>
      </c>
    </row>
    <row r="3742" spans="1:12">
      <c r="A3742" t="s">
        <v>317</v>
      </c>
      <c r="B3742" t="s">
        <v>324</v>
      </c>
      <c r="C3742">
        <v>48017</v>
      </c>
      <c r="D3742" t="s">
        <v>135</v>
      </c>
      <c r="E3742">
        <v>888</v>
      </c>
      <c r="F3742" t="s">
        <v>87</v>
      </c>
      <c r="G3742" t="s">
        <v>96</v>
      </c>
      <c r="H3742">
        <v>195</v>
      </c>
      <c r="I3742">
        <v>1.356113859167956</v>
      </c>
      <c r="J3742">
        <v>2.4942992236810041E-2</v>
      </c>
      <c r="K3742">
        <v>0.1167907223401445</v>
      </c>
      <c r="L3742">
        <v>2.5674444302681012</v>
      </c>
    </row>
    <row r="3743" spans="1:12">
      <c r="A3743" t="s">
        <v>317</v>
      </c>
      <c r="B3743" t="s">
        <v>324</v>
      </c>
      <c r="C3743">
        <v>48017</v>
      </c>
      <c r="D3743" t="s">
        <v>135</v>
      </c>
      <c r="E3743">
        <v>888</v>
      </c>
      <c r="F3743" t="s">
        <v>87</v>
      </c>
      <c r="G3743" t="s">
        <v>97</v>
      </c>
      <c r="H3743">
        <v>190</v>
      </c>
      <c r="I3743">
        <v>0.7295709004719878</v>
      </c>
      <c r="J3743">
        <v>1.268540579061154E-2</v>
      </c>
      <c r="K3743">
        <v>0.2022283081651943</v>
      </c>
      <c r="L3743">
        <v>1.157840455618125</v>
      </c>
    </row>
    <row r="3744" spans="1:12">
      <c r="A3744" t="s">
        <v>317</v>
      </c>
      <c r="B3744" t="s">
        <v>324</v>
      </c>
      <c r="C3744">
        <v>48017</v>
      </c>
      <c r="D3744" t="s">
        <v>135</v>
      </c>
      <c r="E3744">
        <v>888</v>
      </c>
      <c r="F3744" t="s">
        <v>87</v>
      </c>
      <c r="G3744" t="s">
        <v>98</v>
      </c>
      <c r="H3744">
        <v>195</v>
      </c>
      <c r="I3744">
        <v>0.28839837613992408</v>
      </c>
      <c r="J3744">
        <v>6.3985570468794101E-3</v>
      </c>
      <c r="K3744">
        <v>4.7097569380749063E-2</v>
      </c>
      <c r="L3744">
        <v>0.71645823879906811</v>
      </c>
    </row>
    <row r="3745" spans="1:12">
      <c r="A3745" t="s">
        <v>317</v>
      </c>
      <c r="B3745" t="s">
        <v>324</v>
      </c>
      <c r="C3745">
        <v>48017</v>
      </c>
      <c r="D3745" t="s">
        <v>135</v>
      </c>
      <c r="E3745">
        <v>888</v>
      </c>
      <c r="F3745" t="s">
        <v>87</v>
      </c>
      <c r="G3745" t="s">
        <v>99</v>
      </c>
      <c r="H3745">
        <v>190</v>
      </c>
      <c r="I3745">
        <v>0.36715560199028963</v>
      </c>
      <c r="J3745">
        <v>8.4189684128926304E-3</v>
      </c>
      <c r="K3745">
        <v>0.1176425363049904</v>
      </c>
      <c r="L3745">
        <v>0.7032138873506405</v>
      </c>
    </row>
    <row r="3746" spans="1:12">
      <c r="A3746" t="s">
        <v>317</v>
      </c>
      <c r="B3746" t="s">
        <v>324</v>
      </c>
      <c r="C3746">
        <v>48017</v>
      </c>
      <c r="D3746" t="s">
        <v>135</v>
      </c>
      <c r="E3746">
        <v>888</v>
      </c>
      <c r="F3746" t="s">
        <v>87</v>
      </c>
      <c r="G3746" t="s">
        <v>100</v>
      </c>
      <c r="H3746">
        <v>195</v>
      </c>
      <c r="I3746">
        <v>0.72402517356903073</v>
      </c>
      <c r="J3746">
        <v>1.6081310304768091E-2</v>
      </c>
      <c r="K3746">
        <v>6.4207996823543445E-2</v>
      </c>
      <c r="L3746">
        <v>1.6335482420761711</v>
      </c>
    </row>
    <row r="3747" spans="1:12">
      <c r="A3747" t="s">
        <v>317</v>
      </c>
      <c r="B3747" t="s">
        <v>324</v>
      </c>
      <c r="C3747">
        <v>48017</v>
      </c>
      <c r="D3747" t="s">
        <v>135</v>
      </c>
      <c r="E3747">
        <v>888</v>
      </c>
      <c r="F3747" t="s">
        <v>87</v>
      </c>
      <c r="G3747" t="s">
        <v>101</v>
      </c>
      <c r="H3747">
        <v>190</v>
      </c>
      <c r="I3747">
        <v>0.49112526852698818</v>
      </c>
      <c r="J3747">
        <v>8.8164779578576886E-3</v>
      </c>
      <c r="K3747">
        <v>0.17801302971930699</v>
      </c>
      <c r="L3747">
        <v>0.81248856062125674</v>
      </c>
    </row>
    <row r="3748" spans="1:12">
      <c r="A3748" t="s">
        <v>317</v>
      </c>
      <c r="B3748" t="s">
        <v>324</v>
      </c>
      <c r="C3748">
        <v>48017</v>
      </c>
      <c r="D3748" t="s">
        <v>135</v>
      </c>
      <c r="E3748">
        <v>888</v>
      </c>
      <c r="F3748" t="s">
        <v>87</v>
      </c>
      <c r="G3748" t="s">
        <v>102</v>
      </c>
      <c r="H3748">
        <v>195</v>
      </c>
      <c r="I3748">
        <v>0.8242601678506748</v>
      </c>
      <c r="J3748">
        <v>1.7961457500426398E-2</v>
      </c>
      <c r="K3748">
        <v>7.5379688342831694E-2</v>
      </c>
      <c r="L3748">
        <v>1.842386536881393</v>
      </c>
    </row>
    <row r="3749" spans="1:12">
      <c r="A3749" t="s">
        <v>317</v>
      </c>
      <c r="B3749" t="s">
        <v>324</v>
      </c>
      <c r="C3749">
        <v>48017</v>
      </c>
      <c r="D3749" t="s">
        <v>135</v>
      </c>
      <c r="E3749">
        <v>888</v>
      </c>
      <c r="F3749" t="s">
        <v>87</v>
      </c>
      <c r="G3749" t="s">
        <v>103</v>
      </c>
      <c r="H3749">
        <v>190</v>
      </c>
      <c r="I3749">
        <v>0.54546122342006065</v>
      </c>
      <c r="J3749">
        <v>9.3141896218474907E-3</v>
      </c>
      <c r="K3749">
        <v>0.195033106890356</v>
      </c>
      <c r="L3749">
        <v>0.8815529357344577</v>
      </c>
    </row>
    <row r="3750" spans="1:12">
      <c r="A3750" t="s">
        <v>317</v>
      </c>
      <c r="B3750" t="s">
        <v>324</v>
      </c>
      <c r="C3750">
        <v>48017</v>
      </c>
      <c r="D3750" t="s">
        <v>135</v>
      </c>
      <c r="E3750">
        <v>888</v>
      </c>
      <c r="F3750" t="s">
        <v>87</v>
      </c>
      <c r="G3750" t="s">
        <v>104</v>
      </c>
      <c r="H3750">
        <v>195</v>
      </c>
      <c r="I3750">
        <v>0.89749738630147702</v>
      </c>
      <c r="J3750">
        <v>2.0389195076769139E-2</v>
      </c>
      <c r="K3750">
        <v>8.447986772672729E-2</v>
      </c>
      <c r="L3750">
        <v>2.0510351157346962</v>
      </c>
    </row>
    <row r="3751" spans="1:12">
      <c r="A3751" t="s">
        <v>317</v>
      </c>
      <c r="B3751" t="s">
        <v>324</v>
      </c>
      <c r="C3751">
        <v>48017</v>
      </c>
      <c r="D3751" t="s">
        <v>135</v>
      </c>
      <c r="E3751">
        <v>888</v>
      </c>
      <c r="F3751" t="s">
        <v>87</v>
      </c>
      <c r="G3751" t="s">
        <v>105</v>
      </c>
      <c r="H3751">
        <v>190</v>
      </c>
      <c r="I3751">
        <v>0.59669117928510751</v>
      </c>
      <c r="J3751">
        <v>9.9891622617045827E-3</v>
      </c>
      <c r="K3751">
        <v>0.2110348047180553</v>
      </c>
      <c r="L3751">
        <v>0.97055153783401682</v>
      </c>
    </row>
    <row r="3752" spans="1:12">
      <c r="A3752" t="s">
        <v>317</v>
      </c>
      <c r="B3752" t="s">
        <v>324</v>
      </c>
      <c r="C3752">
        <v>48017</v>
      </c>
      <c r="D3752" t="s">
        <v>135</v>
      </c>
      <c r="E3752">
        <v>888</v>
      </c>
      <c r="F3752" t="s">
        <v>87</v>
      </c>
      <c r="G3752" t="s">
        <v>106</v>
      </c>
      <c r="H3752">
        <v>195</v>
      </c>
      <c r="I3752">
        <v>0.98788484603907445</v>
      </c>
      <c r="J3752">
        <v>2.2313420743188719E-2</v>
      </c>
      <c r="K3752">
        <v>9.4930310381508939E-2</v>
      </c>
      <c r="L3752">
        <v>2.2549180688599639</v>
      </c>
    </row>
    <row r="3753" spans="1:12">
      <c r="A3753" t="s">
        <v>317</v>
      </c>
      <c r="B3753" t="s">
        <v>324</v>
      </c>
      <c r="C3753">
        <v>48017</v>
      </c>
      <c r="D3753" t="s">
        <v>135</v>
      </c>
      <c r="E3753">
        <v>888</v>
      </c>
      <c r="F3753" t="s">
        <v>87</v>
      </c>
      <c r="G3753" t="s">
        <v>107</v>
      </c>
      <c r="H3753">
        <v>190</v>
      </c>
      <c r="I3753">
        <v>0.65818909588023111</v>
      </c>
      <c r="J3753">
        <v>1.112793043715052E-2</v>
      </c>
      <c r="K3753">
        <v>0.21825770508090411</v>
      </c>
      <c r="L3753">
        <v>1.085580786622518</v>
      </c>
    </row>
    <row r="3754" spans="1:12">
      <c r="A3754" t="s">
        <v>317</v>
      </c>
      <c r="B3754" t="s">
        <v>324</v>
      </c>
      <c r="C3754">
        <v>48017</v>
      </c>
      <c r="D3754" t="s">
        <v>135</v>
      </c>
      <c r="E3754">
        <v>888</v>
      </c>
      <c r="F3754" t="s">
        <v>87</v>
      </c>
      <c r="G3754" t="s">
        <v>108</v>
      </c>
      <c r="H3754">
        <v>195</v>
      </c>
      <c r="I3754">
        <v>0.26413458115251531</v>
      </c>
      <c r="J3754">
        <v>5.5106460900557677E-3</v>
      </c>
      <c r="K3754">
        <v>4.4023660590970598E-2</v>
      </c>
      <c r="L3754">
        <v>0.57802260804440997</v>
      </c>
    </row>
    <row r="3755" spans="1:12">
      <c r="A3755" t="s">
        <v>317</v>
      </c>
      <c r="B3755" t="s">
        <v>324</v>
      </c>
      <c r="C3755">
        <v>48017</v>
      </c>
      <c r="D3755" t="s">
        <v>135</v>
      </c>
      <c r="E3755">
        <v>888</v>
      </c>
      <c r="F3755" t="s">
        <v>87</v>
      </c>
      <c r="G3755" t="s">
        <v>109</v>
      </c>
      <c r="H3755">
        <v>190</v>
      </c>
      <c r="I3755">
        <v>0.30566783748997178</v>
      </c>
      <c r="J3755">
        <v>5.9397851057183893E-3</v>
      </c>
      <c r="K3755">
        <v>0.10424179136799849</v>
      </c>
      <c r="L3755">
        <v>0.59620501343371557</v>
      </c>
    </row>
    <row r="3756" spans="1:12">
      <c r="A3756" t="s">
        <v>317</v>
      </c>
      <c r="B3756" t="s">
        <v>325</v>
      </c>
      <c r="C3756">
        <v>48019</v>
      </c>
      <c r="D3756" t="s">
        <v>135</v>
      </c>
      <c r="E3756">
        <v>888</v>
      </c>
      <c r="F3756" t="s">
        <v>87</v>
      </c>
      <c r="G3756" t="s">
        <v>88</v>
      </c>
      <c r="H3756">
        <v>249</v>
      </c>
      <c r="I3756">
        <v>1.3272480698098581</v>
      </c>
      <c r="J3756">
        <v>2.9221485110950358E-2</v>
      </c>
      <c r="K3756">
        <v>1.053024294447052E-2</v>
      </c>
      <c r="L3756">
        <v>2.3126070646557242</v>
      </c>
    </row>
    <row r="3757" spans="1:12">
      <c r="A3757" t="s">
        <v>317</v>
      </c>
      <c r="B3757" t="s">
        <v>325</v>
      </c>
      <c r="C3757">
        <v>48019</v>
      </c>
      <c r="D3757" t="s">
        <v>135</v>
      </c>
      <c r="E3757">
        <v>888</v>
      </c>
      <c r="F3757" t="s">
        <v>87</v>
      </c>
      <c r="G3757" t="s">
        <v>89</v>
      </c>
      <c r="H3757">
        <v>334</v>
      </c>
      <c r="I3757">
        <v>0.93556248128234332</v>
      </c>
      <c r="J3757">
        <v>2.2023634848507591E-2</v>
      </c>
      <c r="K3757">
        <v>4.1614353289900017E-3</v>
      </c>
      <c r="L3757">
        <v>1.706692669819454</v>
      </c>
    </row>
    <row r="3758" spans="1:12">
      <c r="A3758" t="s">
        <v>317</v>
      </c>
      <c r="B3758" t="s">
        <v>325</v>
      </c>
      <c r="C3758">
        <v>48019</v>
      </c>
      <c r="D3758" t="s">
        <v>135</v>
      </c>
      <c r="E3758">
        <v>888</v>
      </c>
      <c r="F3758" t="s">
        <v>87</v>
      </c>
      <c r="G3758" t="s">
        <v>90</v>
      </c>
      <c r="H3758">
        <v>249</v>
      </c>
      <c r="I3758">
        <v>1.6014957864240591</v>
      </c>
      <c r="J3758">
        <v>2.677911337687541E-2</v>
      </c>
      <c r="K3758">
        <v>0.49831347890596522</v>
      </c>
      <c r="L3758">
        <v>2.602420348373006</v>
      </c>
    </row>
    <row r="3759" spans="1:12">
      <c r="A3759" t="s">
        <v>317</v>
      </c>
      <c r="B3759" t="s">
        <v>325</v>
      </c>
      <c r="C3759">
        <v>48019</v>
      </c>
      <c r="D3759" t="s">
        <v>135</v>
      </c>
      <c r="E3759">
        <v>888</v>
      </c>
      <c r="F3759" t="s">
        <v>87</v>
      </c>
      <c r="G3759" t="s">
        <v>91</v>
      </c>
      <c r="H3759">
        <v>334</v>
      </c>
      <c r="I3759">
        <v>1.0729427022260389</v>
      </c>
      <c r="J3759">
        <v>2.1274704283514741E-2</v>
      </c>
      <c r="K3759">
        <v>4.1614353289900017E-3</v>
      </c>
      <c r="L3759">
        <v>1.87317238244714</v>
      </c>
    </row>
    <row r="3760" spans="1:12">
      <c r="A3760" t="s">
        <v>317</v>
      </c>
      <c r="B3760" t="s">
        <v>325</v>
      </c>
      <c r="C3760">
        <v>48019</v>
      </c>
      <c r="D3760" t="s">
        <v>135</v>
      </c>
      <c r="E3760">
        <v>888</v>
      </c>
      <c r="F3760" t="s">
        <v>87</v>
      </c>
      <c r="G3760" t="s">
        <v>92</v>
      </c>
      <c r="H3760">
        <v>249</v>
      </c>
      <c r="I3760">
        <v>1.7203459735095981</v>
      </c>
      <c r="J3760">
        <v>2.7397561904270479E-2</v>
      </c>
      <c r="K3760">
        <v>0.54872026536986995</v>
      </c>
      <c r="L3760">
        <v>2.7076279604979629</v>
      </c>
    </row>
    <row r="3761" spans="1:12">
      <c r="A3761" t="s">
        <v>317</v>
      </c>
      <c r="B3761" t="s">
        <v>325</v>
      </c>
      <c r="C3761">
        <v>48019</v>
      </c>
      <c r="D3761" t="s">
        <v>135</v>
      </c>
      <c r="E3761">
        <v>888</v>
      </c>
      <c r="F3761" t="s">
        <v>87</v>
      </c>
      <c r="G3761" t="s">
        <v>93</v>
      </c>
      <c r="H3761">
        <v>334</v>
      </c>
      <c r="I3761">
        <v>1.1490833999046499</v>
      </c>
      <c r="J3761">
        <v>2.1986764885354771E-2</v>
      </c>
      <c r="K3761">
        <v>4.1614353289900017E-3</v>
      </c>
      <c r="L3761">
        <v>1.9688439470527781</v>
      </c>
    </row>
    <row r="3762" spans="1:12">
      <c r="A3762" t="s">
        <v>317</v>
      </c>
      <c r="B3762" t="s">
        <v>325</v>
      </c>
      <c r="C3762">
        <v>48019</v>
      </c>
      <c r="D3762" t="s">
        <v>135</v>
      </c>
      <c r="E3762">
        <v>888</v>
      </c>
      <c r="F3762" t="s">
        <v>87</v>
      </c>
      <c r="G3762" t="s">
        <v>94</v>
      </c>
      <c r="H3762">
        <v>249</v>
      </c>
      <c r="I3762">
        <v>1.8293863573636191</v>
      </c>
      <c r="J3762">
        <v>2.8282093848543799E-2</v>
      </c>
      <c r="K3762">
        <v>0.59331533431868477</v>
      </c>
      <c r="L3762">
        <v>2.8069506566597289</v>
      </c>
    </row>
    <row r="3763" spans="1:12">
      <c r="A3763" t="s">
        <v>317</v>
      </c>
      <c r="B3763" t="s">
        <v>325</v>
      </c>
      <c r="C3763">
        <v>48019</v>
      </c>
      <c r="D3763" t="s">
        <v>135</v>
      </c>
      <c r="E3763">
        <v>888</v>
      </c>
      <c r="F3763" t="s">
        <v>87</v>
      </c>
      <c r="G3763" t="s">
        <v>95</v>
      </c>
      <c r="H3763">
        <v>334</v>
      </c>
      <c r="I3763">
        <v>1.2202182048336909</v>
      </c>
      <c r="J3763">
        <v>2.295495060049876E-2</v>
      </c>
      <c r="K3763">
        <v>4.1614353289900017E-3</v>
      </c>
      <c r="L3763">
        <v>2.061355500296886</v>
      </c>
    </row>
    <row r="3764" spans="1:12">
      <c r="A3764" t="s">
        <v>317</v>
      </c>
      <c r="B3764" t="s">
        <v>325</v>
      </c>
      <c r="C3764">
        <v>48019</v>
      </c>
      <c r="D3764" t="s">
        <v>135</v>
      </c>
      <c r="E3764">
        <v>888</v>
      </c>
      <c r="F3764" t="s">
        <v>87</v>
      </c>
      <c r="G3764" t="s">
        <v>96</v>
      </c>
      <c r="H3764">
        <v>249</v>
      </c>
      <c r="I3764">
        <v>1.941685238272935</v>
      </c>
      <c r="J3764">
        <v>2.9294338369352801E-2</v>
      </c>
      <c r="K3764">
        <v>0.64230054599177022</v>
      </c>
      <c r="L3764">
        <v>2.9081630121167361</v>
      </c>
    </row>
    <row r="3765" spans="1:12">
      <c r="A3765" t="s">
        <v>317</v>
      </c>
      <c r="B3765" t="s">
        <v>325</v>
      </c>
      <c r="C3765">
        <v>48019</v>
      </c>
      <c r="D3765" t="s">
        <v>135</v>
      </c>
      <c r="E3765">
        <v>888</v>
      </c>
      <c r="F3765" t="s">
        <v>87</v>
      </c>
      <c r="G3765" t="s">
        <v>97</v>
      </c>
      <c r="H3765">
        <v>334</v>
      </c>
      <c r="I3765">
        <v>1.2957319808449399</v>
      </c>
      <c r="J3765">
        <v>2.372832784324478E-2</v>
      </c>
      <c r="K3765">
        <v>4.1614353289900017E-3</v>
      </c>
      <c r="L3765">
        <v>2.159219318568498</v>
      </c>
    </row>
    <row r="3766" spans="1:12">
      <c r="A3766" t="s">
        <v>317</v>
      </c>
      <c r="B3766" t="s">
        <v>325</v>
      </c>
      <c r="C3766">
        <v>48019</v>
      </c>
      <c r="D3766" t="s">
        <v>135</v>
      </c>
      <c r="E3766">
        <v>888</v>
      </c>
      <c r="F3766" t="s">
        <v>87</v>
      </c>
      <c r="G3766" t="s">
        <v>98</v>
      </c>
      <c r="H3766">
        <v>249</v>
      </c>
      <c r="I3766">
        <v>0.36131823872605923</v>
      </c>
      <c r="J3766">
        <v>8.2331965856959986E-3</v>
      </c>
      <c r="K3766">
        <v>4.6123935453918873E-2</v>
      </c>
      <c r="L3766">
        <v>0.74911958182097538</v>
      </c>
    </row>
    <row r="3767" spans="1:12">
      <c r="A3767" t="s">
        <v>317</v>
      </c>
      <c r="B3767" t="s">
        <v>325</v>
      </c>
      <c r="C3767">
        <v>48019</v>
      </c>
      <c r="D3767" t="s">
        <v>135</v>
      </c>
      <c r="E3767">
        <v>888</v>
      </c>
      <c r="F3767" t="s">
        <v>87</v>
      </c>
      <c r="G3767" t="s">
        <v>99</v>
      </c>
      <c r="H3767">
        <v>334</v>
      </c>
      <c r="I3767">
        <v>0.5174270922006633</v>
      </c>
      <c r="J3767">
        <v>1.22237438095791E-2</v>
      </c>
      <c r="K3767">
        <v>4.1614353289900017E-3</v>
      </c>
      <c r="L3767">
        <v>1.4691269464682379</v>
      </c>
    </row>
    <row r="3768" spans="1:12">
      <c r="A3768" t="s">
        <v>317</v>
      </c>
      <c r="B3768" t="s">
        <v>325</v>
      </c>
      <c r="C3768">
        <v>48019</v>
      </c>
      <c r="D3768" t="s">
        <v>135</v>
      </c>
      <c r="E3768">
        <v>888</v>
      </c>
      <c r="F3768" t="s">
        <v>87</v>
      </c>
      <c r="G3768" t="s">
        <v>100</v>
      </c>
      <c r="H3768">
        <v>249</v>
      </c>
      <c r="I3768">
        <v>0.89069621579053615</v>
      </c>
      <c r="J3768">
        <v>1.397342157549925E-2</v>
      </c>
      <c r="K3768">
        <v>0.30177960208981791</v>
      </c>
      <c r="L3768">
        <v>1.5829159676324409</v>
      </c>
    </row>
    <row r="3769" spans="1:12">
      <c r="A3769" t="s">
        <v>317</v>
      </c>
      <c r="B3769" t="s">
        <v>325</v>
      </c>
      <c r="C3769">
        <v>48019</v>
      </c>
      <c r="D3769" t="s">
        <v>135</v>
      </c>
      <c r="E3769">
        <v>888</v>
      </c>
      <c r="F3769" t="s">
        <v>87</v>
      </c>
      <c r="G3769" t="s">
        <v>101</v>
      </c>
      <c r="H3769">
        <v>334</v>
      </c>
      <c r="I3769">
        <v>0.85425630206694236</v>
      </c>
      <c r="J3769">
        <v>1.640922888839667E-2</v>
      </c>
      <c r="K3769">
        <v>4.1614353289900017E-3</v>
      </c>
      <c r="L3769">
        <v>1.669365192606491</v>
      </c>
    </row>
    <row r="3770" spans="1:12">
      <c r="A3770" t="s">
        <v>317</v>
      </c>
      <c r="B3770" t="s">
        <v>325</v>
      </c>
      <c r="C3770">
        <v>48019</v>
      </c>
      <c r="D3770" t="s">
        <v>135</v>
      </c>
      <c r="E3770">
        <v>888</v>
      </c>
      <c r="F3770" t="s">
        <v>87</v>
      </c>
      <c r="G3770" t="s">
        <v>102</v>
      </c>
      <c r="H3770">
        <v>249</v>
      </c>
      <c r="I3770">
        <v>1.034406762641952</v>
      </c>
      <c r="J3770">
        <v>1.606533954106712E-2</v>
      </c>
      <c r="K3770">
        <v>0.34926510901995339</v>
      </c>
      <c r="L3770">
        <v>1.807250993445032</v>
      </c>
    </row>
    <row r="3771" spans="1:12">
      <c r="A3771" t="s">
        <v>317</v>
      </c>
      <c r="B3771" t="s">
        <v>325</v>
      </c>
      <c r="C3771">
        <v>48019</v>
      </c>
      <c r="D3771" t="s">
        <v>135</v>
      </c>
      <c r="E3771">
        <v>888</v>
      </c>
      <c r="F3771" t="s">
        <v>87</v>
      </c>
      <c r="G3771" t="s">
        <v>103</v>
      </c>
      <c r="H3771">
        <v>334</v>
      </c>
      <c r="I3771">
        <v>0.91622912745186424</v>
      </c>
      <c r="J3771">
        <v>1.695355120275259E-2</v>
      </c>
      <c r="K3771">
        <v>4.1614353289900017E-3</v>
      </c>
      <c r="L3771">
        <v>1.7552037239467351</v>
      </c>
    </row>
    <row r="3772" spans="1:12">
      <c r="A3772" t="s">
        <v>317</v>
      </c>
      <c r="B3772" t="s">
        <v>325</v>
      </c>
      <c r="C3772">
        <v>48019</v>
      </c>
      <c r="D3772" t="s">
        <v>135</v>
      </c>
      <c r="E3772">
        <v>888</v>
      </c>
      <c r="F3772" t="s">
        <v>87</v>
      </c>
      <c r="G3772" t="s">
        <v>104</v>
      </c>
      <c r="H3772">
        <v>249</v>
      </c>
      <c r="I3772">
        <v>1.1539110409009741</v>
      </c>
      <c r="J3772">
        <v>1.846123127568056E-2</v>
      </c>
      <c r="K3772">
        <v>0.38619646686531461</v>
      </c>
      <c r="L3772">
        <v>2.0264769473838631</v>
      </c>
    </row>
    <row r="3773" spans="1:12">
      <c r="A3773" t="s">
        <v>317</v>
      </c>
      <c r="B3773" t="s">
        <v>325</v>
      </c>
      <c r="C3773">
        <v>48019</v>
      </c>
      <c r="D3773" t="s">
        <v>135</v>
      </c>
      <c r="E3773">
        <v>888</v>
      </c>
      <c r="F3773" t="s">
        <v>87</v>
      </c>
      <c r="G3773" t="s">
        <v>105</v>
      </c>
      <c r="H3773">
        <v>334</v>
      </c>
      <c r="I3773">
        <v>0.97328528897562816</v>
      </c>
      <c r="J3773">
        <v>1.7690778734537841E-2</v>
      </c>
      <c r="K3773">
        <v>4.1614353289900017E-3</v>
      </c>
      <c r="L3773">
        <v>1.873398708947267</v>
      </c>
    </row>
    <row r="3774" spans="1:12">
      <c r="A3774" t="s">
        <v>317</v>
      </c>
      <c r="B3774" t="s">
        <v>325</v>
      </c>
      <c r="C3774">
        <v>48019</v>
      </c>
      <c r="D3774" t="s">
        <v>135</v>
      </c>
      <c r="E3774">
        <v>888</v>
      </c>
      <c r="F3774" t="s">
        <v>87</v>
      </c>
      <c r="G3774" t="s">
        <v>106</v>
      </c>
      <c r="H3774">
        <v>249</v>
      </c>
      <c r="I3774">
        <v>1.274700707272173</v>
      </c>
      <c r="J3774">
        <v>2.0400490154223849E-2</v>
      </c>
      <c r="K3774">
        <v>0.42467210722072118</v>
      </c>
      <c r="L3774">
        <v>2.2211555003748829</v>
      </c>
    </row>
    <row r="3775" spans="1:12">
      <c r="A3775" t="s">
        <v>317</v>
      </c>
      <c r="B3775" t="s">
        <v>325</v>
      </c>
      <c r="C3775">
        <v>48019</v>
      </c>
      <c r="D3775" t="s">
        <v>135</v>
      </c>
      <c r="E3775">
        <v>888</v>
      </c>
      <c r="F3775" t="s">
        <v>87</v>
      </c>
      <c r="G3775" t="s">
        <v>107</v>
      </c>
      <c r="H3775">
        <v>334</v>
      </c>
      <c r="I3775">
        <v>1.034456032103954</v>
      </c>
      <c r="J3775">
        <v>1.8213001586436881E-2</v>
      </c>
      <c r="K3775">
        <v>4.1614353289900017E-3</v>
      </c>
      <c r="L3775">
        <v>1.983613718707478</v>
      </c>
    </row>
    <row r="3776" spans="1:12">
      <c r="A3776" t="s">
        <v>317</v>
      </c>
      <c r="B3776" t="s">
        <v>325</v>
      </c>
      <c r="C3776">
        <v>48019</v>
      </c>
      <c r="D3776" t="s">
        <v>135</v>
      </c>
      <c r="E3776">
        <v>888</v>
      </c>
      <c r="F3776" t="s">
        <v>87</v>
      </c>
      <c r="G3776" t="s">
        <v>108</v>
      </c>
      <c r="H3776">
        <v>249</v>
      </c>
      <c r="I3776">
        <v>0.15102283323612989</v>
      </c>
      <c r="J3776">
        <v>3.707735769284539E-3</v>
      </c>
      <c r="K3776">
        <v>-5.9524557316616919E-2</v>
      </c>
      <c r="L3776">
        <v>0.32297402595527569</v>
      </c>
    </row>
    <row r="3777" spans="1:12">
      <c r="A3777" t="s">
        <v>317</v>
      </c>
      <c r="B3777" t="s">
        <v>325</v>
      </c>
      <c r="C3777">
        <v>48019</v>
      </c>
      <c r="D3777" t="s">
        <v>135</v>
      </c>
      <c r="E3777">
        <v>888</v>
      </c>
      <c r="F3777" t="s">
        <v>87</v>
      </c>
      <c r="G3777" t="s">
        <v>109</v>
      </c>
      <c r="H3777">
        <v>334</v>
      </c>
      <c r="I3777">
        <v>0.27599937877004338</v>
      </c>
      <c r="J3777">
        <v>5.1653140136114313E-3</v>
      </c>
      <c r="K3777">
        <v>4.1614353289900017E-3</v>
      </c>
      <c r="L3777">
        <v>0.646276259831436</v>
      </c>
    </row>
    <row r="3778" spans="1:12">
      <c r="A3778" t="s">
        <v>317</v>
      </c>
      <c r="B3778" t="s">
        <v>326</v>
      </c>
      <c r="C3778">
        <v>48021</v>
      </c>
      <c r="D3778" t="s">
        <v>135</v>
      </c>
      <c r="E3778">
        <v>888</v>
      </c>
      <c r="F3778" t="s">
        <v>87</v>
      </c>
      <c r="G3778" t="s">
        <v>88</v>
      </c>
      <c r="H3778">
        <v>21</v>
      </c>
      <c r="I3778">
        <v>1.3391255499967429</v>
      </c>
      <c r="J3778">
        <v>0.1576856242205866</v>
      </c>
      <c r="K3778">
        <v>8.2268901586623533E-2</v>
      </c>
      <c r="L3778">
        <v>2.427575332124559</v>
      </c>
    </row>
    <row r="3779" spans="1:12">
      <c r="A3779" t="s">
        <v>317</v>
      </c>
      <c r="B3779" t="s">
        <v>326</v>
      </c>
      <c r="C3779">
        <v>48021</v>
      </c>
      <c r="D3779" t="s">
        <v>135</v>
      </c>
      <c r="E3779">
        <v>888</v>
      </c>
      <c r="F3779" t="s">
        <v>87</v>
      </c>
      <c r="G3779" t="s">
        <v>89</v>
      </c>
      <c r="H3779">
        <v>22</v>
      </c>
      <c r="I3779">
        <v>1.331465572192158</v>
      </c>
      <c r="J3779">
        <v>8.1980791944545703E-2</v>
      </c>
      <c r="K3779">
        <v>-2.7170356688389172E-2</v>
      </c>
      <c r="L3779">
        <v>1.804977202733564</v>
      </c>
    </row>
    <row r="3780" spans="1:12">
      <c r="A3780" t="s">
        <v>317</v>
      </c>
      <c r="B3780" t="s">
        <v>326</v>
      </c>
      <c r="C3780">
        <v>48021</v>
      </c>
      <c r="D3780" t="s">
        <v>135</v>
      </c>
      <c r="E3780">
        <v>888</v>
      </c>
      <c r="F3780" t="s">
        <v>87</v>
      </c>
      <c r="G3780" t="s">
        <v>90</v>
      </c>
      <c r="H3780">
        <v>21</v>
      </c>
      <c r="I3780">
        <v>1.6680650978018869</v>
      </c>
      <c r="J3780">
        <v>0.1456860291474619</v>
      </c>
      <c r="K3780">
        <v>0.26197504588600667</v>
      </c>
      <c r="L3780">
        <v>2.8019103932227281</v>
      </c>
    </row>
    <row r="3781" spans="1:12">
      <c r="A3781" t="s">
        <v>317</v>
      </c>
      <c r="B3781" t="s">
        <v>326</v>
      </c>
      <c r="C3781">
        <v>48021</v>
      </c>
      <c r="D3781" t="s">
        <v>135</v>
      </c>
      <c r="E3781">
        <v>888</v>
      </c>
      <c r="F3781" t="s">
        <v>87</v>
      </c>
      <c r="G3781" t="s">
        <v>91</v>
      </c>
      <c r="H3781">
        <v>22</v>
      </c>
      <c r="I3781">
        <v>1.5207864028209801</v>
      </c>
      <c r="J3781">
        <v>8.6143136804536891E-2</v>
      </c>
      <c r="K3781">
        <v>9.5353391027657441E-2</v>
      </c>
      <c r="L3781">
        <v>2.183740509852957</v>
      </c>
    </row>
    <row r="3782" spans="1:12">
      <c r="A3782" t="s">
        <v>317</v>
      </c>
      <c r="B3782" t="s">
        <v>326</v>
      </c>
      <c r="C3782">
        <v>48021</v>
      </c>
      <c r="D3782" t="s">
        <v>135</v>
      </c>
      <c r="E3782">
        <v>888</v>
      </c>
      <c r="F3782" t="s">
        <v>87</v>
      </c>
      <c r="G3782" t="s">
        <v>92</v>
      </c>
      <c r="H3782">
        <v>21</v>
      </c>
      <c r="I3782">
        <v>1.833708289949844</v>
      </c>
      <c r="J3782">
        <v>0.1562271870685033</v>
      </c>
      <c r="K3782">
        <v>0.29025231332994073</v>
      </c>
      <c r="L3782">
        <v>3.035446620925113</v>
      </c>
    </row>
    <row r="3783" spans="1:12">
      <c r="A3783" t="s">
        <v>317</v>
      </c>
      <c r="B3783" t="s">
        <v>326</v>
      </c>
      <c r="C3783">
        <v>48021</v>
      </c>
      <c r="D3783" t="s">
        <v>135</v>
      </c>
      <c r="E3783">
        <v>888</v>
      </c>
      <c r="F3783" t="s">
        <v>87</v>
      </c>
      <c r="G3783" t="s">
        <v>93</v>
      </c>
      <c r="H3783">
        <v>22</v>
      </c>
      <c r="I3783">
        <v>1.621197627512692</v>
      </c>
      <c r="J3783">
        <v>9.139552141269626E-2</v>
      </c>
      <c r="K3783">
        <v>0.1059539551960485</v>
      </c>
      <c r="L3783">
        <v>2.320022702905189</v>
      </c>
    </row>
    <row r="3784" spans="1:12">
      <c r="A3784" t="s">
        <v>317</v>
      </c>
      <c r="B3784" t="s">
        <v>326</v>
      </c>
      <c r="C3784">
        <v>48021</v>
      </c>
      <c r="D3784" t="s">
        <v>135</v>
      </c>
      <c r="E3784">
        <v>888</v>
      </c>
      <c r="F3784" t="s">
        <v>87</v>
      </c>
      <c r="G3784" t="s">
        <v>94</v>
      </c>
      <c r="H3784">
        <v>21</v>
      </c>
      <c r="I3784">
        <v>1.991627877631841</v>
      </c>
      <c r="J3784">
        <v>0.16733419893618731</v>
      </c>
      <c r="K3784">
        <v>0.31557028902879652</v>
      </c>
      <c r="L3784">
        <v>3.2684685251471182</v>
      </c>
    </row>
    <row r="3785" spans="1:12">
      <c r="A3785" t="s">
        <v>317</v>
      </c>
      <c r="B3785" t="s">
        <v>326</v>
      </c>
      <c r="C3785">
        <v>48021</v>
      </c>
      <c r="D3785" t="s">
        <v>135</v>
      </c>
      <c r="E3785">
        <v>888</v>
      </c>
      <c r="F3785" t="s">
        <v>87</v>
      </c>
      <c r="G3785" t="s">
        <v>95</v>
      </c>
      <c r="H3785">
        <v>22</v>
      </c>
      <c r="I3785">
        <v>1.716260364833412</v>
      </c>
      <c r="J3785">
        <v>9.6642044535211705E-2</v>
      </c>
      <c r="K3785">
        <v>0.1167889276837509</v>
      </c>
      <c r="L3785">
        <v>2.4556171485900342</v>
      </c>
    </row>
    <row r="3786" spans="1:12">
      <c r="A3786" t="s">
        <v>317</v>
      </c>
      <c r="B3786" t="s">
        <v>326</v>
      </c>
      <c r="C3786">
        <v>48021</v>
      </c>
      <c r="D3786" t="s">
        <v>135</v>
      </c>
      <c r="E3786">
        <v>888</v>
      </c>
      <c r="F3786" t="s">
        <v>87</v>
      </c>
      <c r="G3786" t="s">
        <v>96</v>
      </c>
      <c r="H3786">
        <v>21</v>
      </c>
      <c r="I3786">
        <v>2.141073796967826</v>
      </c>
      <c r="J3786">
        <v>0.17785825932259591</v>
      </c>
      <c r="K3786">
        <v>0.34037529265666611</v>
      </c>
      <c r="L3786">
        <v>3.4894549128360661</v>
      </c>
    </row>
    <row r="3787" spans="1:12">
      <c r="A3787" t="s">
        <v>317</v>
      </c>
      <c r="B3787" t="s">
        <v>326</v>
      </c>
      <c r="C3787">
        <v>48021</v>
      </c>
      <c r="D3787" t="s">
        <v>135</v>
      </c>
      <c r="E3787">
        <v>888</v>
      </c>
      <c r="F3787" t="s">
        <v>87</v>
      </c>
      <c r="G3787" t="s">
        <v>97</v>
      </c>
      <c r="H3787">
        <v>22</v>
      </c>
      <c r="I3787">
        <v>1.809326400780406</v>
      </c>
      <c r="J3787">
        <v>0.1009625304848696</v>
      </c>
      <c r="K3787">
        <v>0.12162128265173699</v>
      </c>
      <c r="L3787">
        <v>2.5603936461554389</v>
      </c>
    </row>
    <row r="3788" spans="1:12">
      <c r="A3788" t="s">
        <v>317</v>
      </c>
      <c r="B3788" t="s">
        <v>326</v>
      </c>
      <c r="C3788">
        <v>48021</v>
      </c>
      <c r="D3788" t="s">
        <v>135</v>
      </c>
      <c r="E3788">
        <v>888</v>
      </c>
      <c r="F3788" t="s">
        <v>87</v>
      </c>
      <c r="G3788" t="s">
        <v>98</v>
      </c>
      <c r="H3788">
        <v>21</v>
      </c>
      <c r="I3788">
        <v>0.87811581063541766</v>
      </c>
      <c r="J3788">
        <v>8.8664726780749215E-2</v>
      </c>
      <c r="K3788">
        <v>0.1078680484880335</v>
      </c>
      <c r="L3788">
        <v>1.6042317228687579</v>
      </c>
    </row>
    <row r="3789" spans="1:12">
      <c r="A3789" t="s">
        <v>317</v>
      </c>
      <c r="B3789" t="s">
        <v>326</v>
      </c>
      <c r="C3789">
        <v>48021</v>
      </c>
      <c r="D3789" t="s">
        <v>135</v>
      </c>
      <c r="E3789">
        <v>888</v>
      </c>
      <c r="F3789" t="s">
        <v>87</v>
      </c>
      <c r="G3789" t="s">
        <v>99</v>
      </c>
      <c r="H3789">
        <v>22</v>
      </c>
      <c r="I3789">
        <v>0.55625769764626076</v>
      </c>
      <c r="J3789">
        <v>4.7599095479323138E-2</v>
      </c>
      <c r="K3789">
        <v>6.273656882968966E-3</v>
      </c>
      <c r="L3789">
        <v>0.96647296491710399</v>
      </c>
    </row>
    <row r="3790" spans="1:12">
      <c r="A3790" t="s">
        <v>317</v>
      </c>
      <c r="B3790" t="s">
        <v>326</v>
      </c>
      <c r="C3790">
        <v>48021</v>
      </c>
      <c r="D3790" t="s">
        <v>135</v>
      </c>
      <c r="E3790">
        <v>888</v>
      </c>
      <c r="F3790" t="s">
        <v>87</v>
      </c>
      <c r="G3790" t="s">
        <v>100</v>
      </c>
      <c r="H3790">
        <v>21</v>
      </c>
      <c r="I3790">
        <v>1.3919513895566551</v>
      </c>
      <c r="J3790">
        <v>0.10804868088975519</v>
      </c>
      <c r="K3790">
        <v>0.27866141501693342</v>
      </c>
      <c r="L3790">
        <v>2.2143403233531389</v>
      </c>
    </row>
    <row r="3791" spans="1:12">
      <c r="A3791" t="s">
        <v>317</v>
      </c>
      <c r="B3791" t="s">
        <v>326</v>
      </c>
      <c r="C3791">
        <v>48021</v>
      </c>
      <c r="D3791" t="s">
        <v>135</v>
      </c>
      <c r="E3791">
        <v>888</v>
      </c>
      <c r="F3791" t="s">
        <v>87</v>
      </c>
      <c r="G3791" t="s">
        <v>101</v>
      </c>
      <c r="H3791">
        <v>22</v>
      </c>
      <c r="I3791">
        <v>1.056677800685206</v>
      </c>
      <c r="J3791">
        <v>7.0982164319021004E-2</v>
      </c>
      <c r="K3791">
        <v>0.1221890121123457</v>
      </c>
      <c r="L3791">
        <v>1.6468128034263401</v>
      </c>
    </row>
    <row r="3792" spans="1:12">
      <c r="A3792" t="s">
        <v>317</v>
      </c>
      <c r="B3792" t="s">
        <v>326</v>
      </c>
      <c r="C3792">
        <v>48021</v>
      </c>
      <c r="D3792" t="s">
        <v>135</v>
      </c>
      <c r="E3792">
        <v>888</v>
      </c>
      <c r="F3792" t="s">
        <v>87</v>
      </c>
      <c r="G3792" t="s">
        <v>102</v>
      </c>
      <c r="H3792">
        <v>21</v>
      </c>
      <c r="I3792">
        <v>1.563109054162531</v>
      </c>
      <c r="J3792">
        <v>0.1178441616037386</v>
      </c>
      <c r="K3792">
        <v>0.30964265869391361</v>
      </c>
      <c r="L3792">
        <v>2.4387855384156549</v>
      </c>
    </row>
    <row r="3793" spans="1:12">
      <c r="A3793" t="s">
        <v>317</v>
      </c>
      <c r="B3793" t="s">
        <v>326</v>
      </c>
      <c r="C3793">
        <v>48021</v>
      </c>
      <c r="D3793" t="s">
        <v>135</v>
      </c>
      <c r="E3793">
        <v>888</v>
      </c>
      <c r="F3793" t="s">
        <v>87</v>
      </c>
      <c r="G3793" t="s">
        <v>103</v>
      </c>
      <c r="H3793">
        <v>22</v>
      </c>
      <c r="I3793">
        <v>1.138794988646975</v>
      </c>
      <c r="J3793">
        <v>7.5090788153027166E-2</v>
      </c>
      <c r="K3793">
        <v>0.1336950765914931</v>
      </c>
      <c r="L3793">
        <v>1.7564887248224419</v>
      </c>
    </row>
    <row r="3794" spans="1:12">
      <c r="A3794" t="s">
        <v>317</v>
      </c>
      <c r="B3794" t="s">
        <v>326</v>
      </c>
      <c r="C3794">
        <v>48021</v>
      </c>
      <c r="D3794" t="s">
        <v>135</v>
      </c>
      <c r="E3794">
        <v>888</v>
      </c>
      <c r="F3794" t="s">
        <v>87</v>
      </c>
      <c r="G3794" t="s">
        <v>104</v>
      </c>
      <c r="H3794">
        <v>21</v>
      </c>
      <c r="I3794">
        <v>1.726502520922087</v>
      </c>
      <c r="J3794">
        <v>0.12881989346661671</v>
      </c>
      <c r="K3794">
        <v>0.33643836717927927</v>
      </c>
      <c r="L3794">
        <v>2.6724841403317932</v>
      </c>
    </row>
    <row r="3795" spans="1:12">
      <c r="A3795" t="s">
        <v>317</v>
      </c>
      <c r="B3795" t="s">
        <v>326</v>
      </c>
      <c r="C3795">
        <v>48021</v>
      </c>
      <c r="D3795" t="s">
        <v>135</v>
      </c>
      <c r="E3795">
        <v>888</v>
      </c>
      <c r="F3795" t="s">
        <v>87</v>
      </c>
      <c r="G3795" t="s">
        <v>105</v>
      </c>
      <c r="H3795">
        <v>22</v>
      </c>
      <c r="I3795">
        <v>1.217908627127422</v>
      </c>
      <c r="J3795">
        <v>7.9435415619749303E-2</v>
      </c>
      <c r="K3795">
        <v>0.14548299641173981</v>
      </c>
      <c r="L3795">
        <v>1.8699177493936261</v>
      </c>
    </row>
    <row r="3796" spans="1:12">
      <c r="A3796" t="s">
        <v>317</v>
      </c>
      <c r="B3796" t="s">
        <v>326</v>
      </c>
      <c r="C3796">
        <v>48021</v>
      </c>
      <c r="D3796" t="s">
        <v>135</v>
      </c>
      <c r="E3796">
        <v>888</v>
      </c>
      <c r="F3796" t="s">
        <v>87</v>
      </c>
      <c r="G3796" t="s">
        <v>106</v>
      </c>
      <c r="H3796">
        <v>21</v>
      </c>
      <c r="I3796">
        <v>1.8774327900133541</v>
      </c>
      <c r="J3796">
        <v>0.13897070690113111</v>
      </c>
      <c r="K3796">
        <v>0.36329579965681719</v>
      </c>
      <c r="L3796">
        <v>2.9038355072988762</v>
      </c>
    </row>
    <row r="3797" spans="1:12">
      <c r="A3797" t="s">
        <v>317</v>
      </c>
      <c r="B3797" t="s">
        <v>326</v>
      </c>
      <c r="C3797">
        <v>48021</v>
      </c>
      <c r="D3797" t="s">
        <v>135</v>
      </c>
      <c r="E3797">
        <v>888</v>
      </c>
      <c r="F3797" t="s">
        <v>87</v>
      </c>
      <c r="G3797" t="s">
        <v>107</v>
      </c>
      <c r="H3797">
        <v>22</v>
      </c>
      <c r="I3797">
        <v>1.2926588902974629</v>
      </c>
      <c r="J3797">
        <v>8.1197518294950824E-2</v>
      </c>
      <c r="K3797">
        <v>0.15119550146471281</v>
      </c>
      <c r="L3797">
        <v>1.939721743575245</v>
      </c>
    </row>
    <row r="3798" spans="1:12">
      <c r="A3798" t="s">
        <v>317</v>
      </c>
      <c r="B3798" t="s">
        <v>326</v>
      </c>
      <c r="C3798">
        <v>48021</v>
      </c>
      <c r="D3798" t="s">
        <v>135</v>
      </c>
      <c r="E3798">
        <v>888</v>
      </c>
      <c r="F3798" t="s">
        <v>87</v>
      </c>
      <c r="G3798" t="s">
        <v>108</v>
      </c>
      <c r="H3798">
        <v>21</v>
      </c>
      <c r="I3798">
        <v>0.54524790617929286</v>
      </c>
      <c r="J3798">
        <v>4.6758487955652142E-2</v>
      </c>
      <c r="K3798">
        <v>0.1167457847107941</v>
      </c>
      <c r="L3798">
        <v>1.0747798823709549</v>
      </c>
    </row>
    <row r="3799" spans="1:12">
      <c r="A3799" t="s">
        <v>317</v>
      </c>
      <c r="B3799" t="s">
        <v>326</v>
      </c>
      <c r="C3799">
        <v>48021</v>
      </c>
      <c r="D3799" t="s">
        <v>135</v>
      </c>
      <c r="E3799">
        <v>888</v>
      </c>
      <c r="F3799" t="s">
        <v>87</v>
      </c>
      <c r="G3799" t="s">
        <v>109</v>
      </c>
      <c r="H3799">
        <v>22</v>
      </c>
      <c r="I3799">
        <v>0.3132012250840821</v>
      </c>
      <c r="J3799">
        <v>2.2168386040435469E-2</v>
      </c>
      <c r="K3799">
        <v>1.88231198319221E-2</v>
      </c>
      <c r="L3799">
        <v>0.46531689508852719</v>
      </c>
    </row>
    <row r="3800" spans="1:12">
      <c r="A3800" t="s">
        <v>317</v>
      </c>
      <c r="B3800" t="s">
        <v>327</v>
      </c>
      <c r="C3800">
        <v>48023</v>
      </c>
      <c r="D3800" t="s">
        <v>135</v>
      </c>
      <c r="E3800">
        <v>888</v>
      </c>
      <c r="F3800" t="s">
        <v>87</v>
      </c>
      <c r="G3800" t="s">
        <v>88</v>
      </c>
      <c r="H3800">
        <v>119</v>
      </c>
      <c r="I3800">
        <v>0.51416072425987402</v>
      </c>
      <c r="J3800">
        <v>4.0137645283983107E-2</v>
      </c>
      <c r="K3800">
        <v>-1.5305439549523681E-2</v>
      </c>
      <c r="L3800">
        <v>1.464774302318941</v>
      </c>
    </row>
    <row r="3801" spans="1:12">
      <c r="A3801" t="s">
        <v>317</v>
      </c>
      <c r="B3801" t="s">
        <v>327</v>
      </c>
      <c r="C3801">
        <v>48023</v>
      </c>
      <c r="D3801" t="s">
        <v>135</v>
      </c>
      <c r="E3801">
        <v>888</v>
      </c>
      <c r="F3801" t="s">
        <v>87</v>
      </c>
      <c r="G3801" t="s">
        <v>89</v>
      </c>
      <c r="H3801">
        <v>249</v>
      </c>
      <c r="I3801">
        <v>0.23825943133611169</v>
      </c>
      <c r="J3801">
        <v>8.3423932219847449E-3</v>
      </c>
      <c r="K3801">
        <v>7.527642612605993E-3</v>
      </c>
      <c r="L3801">
        <v>0.90674474462729437</v>
      </c>
    </row>
    <row r="3802" spans="1:12">
      <c r="A3802" t="s">
        <v>317</v>
      </c>
      <c r="B3802" t="s">
        <v>327</v>
      </c>
      <c r="C3802">
        <v>48023</v>
      </c>
      <c r="D3802" t="s">
        <v>135</v>
      </c>
      <c r="E3802">
        <v>888</v>
      </c>
      <c r="F3802" t="s">
        <v>87</v>
      </c>
      <c r="G3802" t="s">
        <v>90</v>
      </c>
      <c r="H3802">
        <v>119</v>
      </c>
      <c r="I3802">
        <v>0.90025097174580948</v>
      </c>
      <c r="J3802">
        <v>3.8260526054614948E-2</v>
      </c>
      <c r="K3802">
        <v>-2.067302151599576E-2</v>
      </c>
      <c r="L3802">
        <v>1.852065189667349</v>
      </c>
    </row>
    <row r="3803" spans="1:12">
      <c r="A3803" t="s">
        <v>317</v>
      </c>
      <c r="B3803" t="s">
        <v>327</v>
      </c>
      <c r="C3803">
        <v>48023</v>
      </c>
      <c r="D3803" t="s">
        <v>135</v>
      </c>
      <c r="E3803">
        <v>888</v>
      </c>
      <c r="F3803" t="s">
        <v>87</v>
      </c>
      <c r="G3803" t="s">
        <v>91</v>
      </c>
      <c r="H3803">
        <v>249</v>
      </c>
      <c r="I3803">
        <v>0.48698310523970428</v>
      </c>
      <c r="J3803">
        <v>7.7617870426897623E-3</v>
      </c>
      <c r="K3803">
        <v>7.527642612605993E-3</v>
      </c>
      <c r="L3803">
        <v>1.043845961387845</v>
      </c>
    </row>
    <row r="3804" spans="1:12">
      <c r="A3804" t="s">
        <v>317</v>
      </c>
      <c r="B3804" t="s">
        <v>327</v>
      </c>
      <c r="C3804">
        <v>48023</v>
      </c>
      <c r="D3804" t="s">
        <v>135</v>
      </c>
      <c r="E3804">
        <v>888</v>
      </c>
      <c r="F3804" t="s">
        <v>87</v>
      </c>
      <c r="G3804" t="s">
        <v>92</v>
      </c>
      <c r="H3804">
        <v>119</v>
      </c>
      <c r="I3804">
        <v>0.98436156489310922</v>
      </c>
      <c r="J3804">
        <v>4.0319363857239283E-2</v>
      </c>
      <c r="K3804">
        <v>-2.151508672993321E-2</v>
      </c>
      <c r="L3804">
        <v>1.995099689916719</v>
      </c>
    </row>
    <row r="3805" spans="1:12">
      <c r="A3805" t="s">
        <v>317</v>
      </c>
      <c r="B3805" t="s">
        <v>327</v>
      </c>
      <c r="C3805">
        <v>48023</v>
      </c>
      <c r="D3805" t="s">
        <v>135</v>
      </c>
      <c r="E3805">
        <v>888</v>
      </c>
      <c r="F3805" t="s">
        <v>87</v>
      </c>
      <c r="G3805" t="s">
        <v>93</v>
      </c>
      <c r="H3805">
        <v>249</v>
      </c>
      <c r="I3805">
        <v>0.53570256297159558</v>
      </c>
      <c r="J3805">
        <v>8.2044695857890742E-3</v>
      </c>
      <c r="K3805">
        <v>7.527642612605993E-3</v>
      </c>
      <c r="L3805">
        <v>1.129247820116019</v>
      </c>
    </row>
    <row r="3806" spans="1:12">
      <c r="A3806" t="s">
        <v>317</v>
      </c>
      <c r="B3806" t="s">
        <v>327</v>
      </c>
      <c r="C3806">
        <v>48023</v>
      </c>
      <c r="D3806" t="s">
        <v>135</v>
      </c>
      <c r="E3806">
        <v>888</v>
      </c>
      <c r="F3806" t="s">
        <v>87</v>
      </c>
      <c r="G3806" t="s">
        <v>94</v>
      </c>
      <c r="H3806">
        <v>119</v>
      </c>
      <c r="I3806">
        <v>1.054767160104561</v>
      </c>
      <c r="J3806">
        <v>4.1924831503013953E-2</v>
      </c>
      <c r="K3806">
        <v>-2.158572646586622E-2</v>
      </c>
      <c r="L3806">
        <v>2.1101862074060072</v>
      </c>
    </row>
    <row r="3807" spans="1:12">
      <c r="A3807" t="s">
        <v>317</v>
      </c>
      <c r="B3807" t="s">
        <v>327</v>
      </c>
      <c r="C3807">
        <v>48023</v>
      </c>
      <c r="D3807" t="s">
        <v>135</v>
      </c>
      <c r="E3807">
        <v>888</v>
      </c>
      <c r="F3807" t="s">
        <v>87</v>
      </c>
      <c r="G3807" t="s">
        <v>95</v>
      </c>
      <c r="H3807">
        <v>249</v>
      </c>
      <c r="I3807">
        <v>0.57790444722091949</v>
      </c>
      <c r="J3807">
        <v>8.7215104151444501E-3</v>
      </c>
      <c r="K3807">
        <v>7.527642612605993E-3</v>
      </c>
      <c r="L3807">
        <v>1.213021490091063</v>
      </c>
    </row>
    <row r="3808" spans="1:12">
      <c r="A3808" t="s">
        <v>317</v>
      </c>
      <c r="B3808" t="s">
        <v>327</v>
      </c>
      <c r="C3808">
        <v>48023</v>
      </c>
      <c r="D3808" t="s">
        <v>135</v>
      </c>
      <c r="E3808">
        <v>888</v>
      </c>
      <c r="F3808" t="s">
        <v>87</v>
      </c>
      <c r="G3808" t="s">
        <v>96</v>
      </c>
      <c r="H3808">
        <v>119</v>
      </c>
      <c r="I3808">
        <v>1.1344763010149119</v>
      </c>
      <c r="J3808">
        <v>4.4181208516080657E-2</v>
      </c>
      <c r="K3808">
        <v>-2.1391884319372931E-2</v>
      </c>
      <c r="L3808">
        <v>2.2406738132918309</v>
      </c>
    </row>
    <row r="3809" spans="1:12">
      <c r="A3809" t="s">
        <v>317</v>
      </c>
      <c r="B3809" t="s">
        <v>327</v>
      </c>
      <c r="C3809">
        <v>48023</v>
      </c>
      <c r="D3809" t="s">
        <v>135</v>
      </c>
      <c r="E3809">
        <v>888</v>
      </c>
      <c r="F3809" t="s">
        <v>87</v>
      </c>
      <c r="G3809" t="s">
        <v>97</v>
      </c>
      <c r="H3809">
        <v>249</v>
      </c>
      <c r="I3809">
        <v>0.62791831135407927</v>
      </c>
      <c r="J3809">
        <v>9.3651576384136456E-3</v>
      </c>
      <c r="K3809">
        <v>7.527642612605993E-3</v>
      </c>
      <c r="L3809">
        <v>1.299031000719115</v>
      </c>
    </row>
    <row r="3810" spans="1:12">
      <c r="A3810" t="s">
        <v>317</v>
      </c>
      <c r="B3810" t="s">
        <v>327</v>
      </c>
      <c r="C3810">
        <v>48023</v>
      </c>
      <c r="D3810" t="s">
        <v>135</v>
      </c>
      <c r="E3810">
        <v>888</v>
      </c>
      <c r="F3810" t="s">
        <v>87</v>
      </c>
      <c r="G3810" t="s">
        <v>98</v>
      </c>
      <c r="H3810">
        <v>119</v>
      </c>
      <c r="I3810">
        <v>0.2647605244263383</v>
      </c>
      <c r="J3810">
        <v>9.6128025051649274E-3</v>
      </c>
      <c r="K3810">
        <v>-2.937314528120771E-2</v>
      </c>
      <c r="L3810">
        <v>0.57257444216247622</v>
      </c>
    </row>
    <row r="3811" spans="1:12">
      <c r="A3811" t="s">
        <v>317</v>
      </c>
      <c r="B3811" t="s">
        <v>327</v>
      </c>
      <c r="C3811">
        <v>48023</v>
      </c>
      <c r="D3811" t="s">
        <v>135</v>
      </c>
      <c r="E3811">
        <v>888</v>
      </c>
      <c r="F3811" t="s">
        <v>87</v>
      </c>
      <c r="G3811" t="s">
        <v>99</v>
      </c>
      <c r="H3811">
        <v>249</v>
      </c>
      <c r="I3811">
        <v>0.2497709977099711</v>
      </c>
      <c r="J3811">
        <v>4.5742219688921374E-3</v>
      </c>
      <c r="K3811">
        <v>7.527642612605993E-3</v>
      </c>
      <c r="L3811">
        <v>0.53918788769139325</v>
      </c>
    </row>
    <row r="3812" spans="1:12">
      <c r="A3812" t="s">
        <v>317</v>
      </c>
      <c r="B3812" t="s">
        <v>327</v>
      </c>
      <c r="C3812">
        <v>48023</v>
      </c>
      <c r="D3812" t="s">
        <v>135</v>
      </c>
      <c r="E3812">
        <v>888</v>
      </c>
      <c r="F3812" t="s">
        <v>87</v>
      </c>
      <c r="G3812" t="s">
        <v>100</v>
      </c>
      <c r="H3812">
        <v>119</v>
      </c>
      <c r="I3812">
        <v>0.69929462676745857</v>
      </c>
      <c r="J3812">
        <v>2.0120873943370039E-2</v>
      </c>
      <c r="K3812">
        <v>-1.3112627375388E-2</v>
      </c>
      <c r="L3812">
        <v>1.2723998196974899</v>
      </c>
    </row>
    <row r="3813" spans="1:12">
      <c r="A3813" t="s">
        <v>317</v>
      </c>
      <c r="B3813" t="s">
        <v>327</v>
      </c>
      <c r="C3813">
        <v>48023</v>
      </c>
      <c r="D3813" t="s">
        <v>135</v>
      </c>
      <c r="E3813">
        <v>888</v>
      </c>
      <c r="F3813" t="s">
        <v>87</v>
      </c>
      <c r="G3813" t="s">
        <v>101</v>
      </c>
      <c r="H3813">
        <v>249</v>
      </c>
      <c r="I3813">
        <v>0.47084072182984549</v>
      </c>
      <c r="J3813">
        <v>5.9788217585382934E-3</v>
      </c>
      <c r="K3813">
        <v>7.527642612605993E-3</v>
      </c>
      <c r="L3813">
        <v>0.86106159870695453</v>
      </c>
    </row>
    <row r="3814" spans="1:12">
      <c r="A3814" t="s">
        <v>317</v>
      </c>
      <c r="B3814" t="s">
        <v>327</v>
      </c>
      <c r="C3814">
        <v>48023</v>
      </c>
      <c r="D3814" t="s">
        <v>135</v>
      </c>
      <c r="E3814">
        <v>888</v>
      </c>
      <c r="F3814" t="s">
        <v>87</v>
      </c>
      <c r="G3814" t="s">
        <v>102</v>
      </c>
      <c r="H3814">
        <v>119</v>
      </c>
      <c r="I3814">
        <v>0.79200644588114633</v>
      </c>
      <c r="J3814">
        <v>2.2931685146095129E-2</v>
      </c>
      <c r="K3814">
        <v>-1.413562366761283E-2</v>
      </c>
      <c r="L3814">
        <v>1.4268740538228331</v>
      </c>
    </row>
    <row r="3815" spans="1:12">
      <c r="A3815" t="s">
        <v>317</v>
      </c>
      <c r="B3815" t="s">
        <v>327</v>
      </c>
      <c r="C3815">
        <v>48023</v>
      </c>
      <c r="D3815" t="s">
        <v>135</v>
      </c>
      <c r="E3815">
        <v>888</v>
      </c>
      <c r="F3815" t="s">
        <v>87</v>
      </c>
      <c r="G3815" t="s">
        <v>103</v>
      </c>
      <c r="H3815">
        <v>249</v>
      </c>
      <c r="I3815">
        <v>0.5210037591499308</v>
      </c>
      <c r="J3815">
        <v>6.4901522294622312E-3</v>
      </c>
      <c r="K3815">
        <v>7.527642612605993E-3</v>
      </c>
      <c r="L3815">
        <v>0.92216927527232984</v>
      </c>
    </row>
    <row r="3816" spans="1:12">
      <c r="A3816" t="s">
        <v>317</v>
      </c>
      <c r="B3816" t="s">
        <v>327</v>
      </c>
      <c r="C3816">
        <v>48023</v>
      </c>
      <c r="D3816" t="s">
        <v>135</v>
      </c>
      <c r="E3816">
        <v>888</v>
      </c>
      <c r="F3816" t="s">
        <v>87</v>
      </c>
      <c r="G3816" t="s">
        <v>104</v>
      </c>
      <c r="H3816">
        <v>119</v>
      </c>
      <c r="I3816">
        <v>0.86381370152394932</v>
      </c>
      <c r="J3816">
        <v>2.5015940030474741E-2</v>
      </c>
      <c r="K3816">
        <v>-1.49457998967337E-2</v>
      </c>
      <c r="L3816">
        <v>1.5460644224890689</v>
      </c>
    </row>
    <row r="3817" spans="1:12">
      <c r="A3817" t="s">
        <v>317</v>
      </c>
      <c r="B3817" t="s">
        <v>327</v>
      </c>
      <c r="C3817">
        <v>48023</v>
      </c>
      <c r="D3817" t="s">
        <v>135</v>
      </c>
      <c r="E3817">
        <v>888</v>
      </c>
      <c r="F3817" t="s">
        <v>87</v>
      </c>
      <c r="G3817" t="s">
        <v>105</v>
      </c>
      <c r="H3817">
        <v>249</v>
      </c>
      <c r="I3817">
        <v>0.56541929211167408</v>
      </c>
      <c r="J3817">
        <v>7.0288334531640661E-3</v>
      </c>
      <c r="K3817">
        <v>7.527642612605993E-3</v>
      </c>
      <c r="L3817">
        <v>0.98922298237885342</v>
      </c>
    </row>
    <row r="3818" spans="1:12">
      <c r="A3818" t="s">
        <v>317</v>
      </c>
      <c r="B3818" t="s">
        <v>327</v>
      </c>
      <c r="C3818">
        <v>48023</v>
      </c>
      <c r="D3818" t="s">
        <v>135</v>
      </c>
      <c r="E3818">
        <v>888</v>
      </c>
      <c r="F3818" t="s">
        <v>87</v>
      </c>
      <c r="G3818" t="s">
        <v>106</v>
      </c>
      <c r="H3818">
        <v>119</v>
      </c>
      <c r="I3818">
        <v>0.94692732897383369</v>
      </c>
      <c r="J3818">
        <v>2.76591445995471E-2</v>
      </c>
      <c r="K3818">
        <v>-1.4917010188255661E-2</v>
      </c>
      <c r="L3818">
        <v>1.686757244828897</v>
      </c>
    </row>
    <row r="3819" spans="1:12">
      <c r="A3819" t="s">
        <v>317</v>
      </c>
      <c r="B3819" t="s">
        <v>327</v>
      </c>
      <c r="C3819">
        <v>48023</v>
      </c>
      <c r="D3819" t="s">
        <v>135</v>
      </c>
      <c r="E3819">
        <v>888</v>
      </c>
      <c r="F3819" t="s">
        <v>87</v>
      </c>
      <c r="G3819" t="s">
        <v>107</v>
      </c>
      <c r="H3819">
        <v>249</v>
      </c>
      <c r="I3819">
        <v>0.61749342153608133</v>
      </c>
      <c r="J3819">
        <v>7.6882003803376451E-3</v>
      </c>
      <c r="K3819">
        <v>7.527642612605993E-3</v>
      </c>
      <c r="L3819">
        <v>1.0621465483916981</v>
      </c>
    </row>
    <row r="3820" spans="1:12">
      <c r="A3820" t="s">
        <v>317</v>
      </c>
      <c r="B3820" t="s">
        <v>327</v>
      </c>
      <c r="C3820">
        <v>48023</v>
      </c>
      <c r="D3820" t="s">
        <v>135</v>
      </c>
      <c r="E3820">
        <v>888</v>
      </c>
      <c r="F3820" t="s">
        <v>87</v>
      </c>
      <c r="G3820" t="s">
        <v>108</v>
      </c>
      <c r="H3820">
        <v>119</v>
      </c>
      <c r="I3820">
        <v>0.26650592336670531</v>
      </c>
      <c r="J3820">
        <v>8.9082783810498344E-3</v>
      </c>
      <c r="K3820">
        <v>-2.4456677809799331E-2</v>
      </c>
      <c r="L3820">
        <v>0.59696047312763589</v>
      </c>
    </row>
    <row r="3821" spans="1:12">
      <c r="A3821" t="s">
        <v>317</v>
      </c>
      <c r="B3821" t="s">
        <v>327</v>
      </c>
      <c r="C3821">
        <v>48023</v>
      </c>
      <c r="D3821" t="s">
        <v>135</v>
      </c>
      <c r="E3821">
        <v>888</v>
      </c>
      <c r="F3821" t="s">
        <v>87</v>
      </c>
      <c r="G3821" t="s">
        <v>109</v>
      </c>
      <c r="H3821">
        <v>249</v>
      </c>
      <c r="I3821">
        <v>0.25088386094753712</v>
      </c>
      <c r="J3821">
        <v>3.9112491580696783E-3</v>
      </c>
      <c r="K3821">
        <v>7.527642612605993E-3</v>
      </c>
      <c r="L3821">
        <v>0.49174761782724052</v>
      </c>
    </row>
    <row r="3822" spans="1:12">
      <c r="A3822" t="s">
        <v>317</v>
      </c>
      <c r="B3822" t="s">
        <v>328</v>
      </c>
      <c r="C3822">
        <v>48025</v>
      </c>
      <c r="D3822" t="s">
        <v>135</v>
      </c>
      <c r="E3822">
        <v>888</v>
      </c>
      <c r="F3822" t="s">
        <v>87</v>
      </c>
      <c r="G3822" t="s">
        <v>88</v>
      </c>
      <c r="H3822">
        <v>109</v>
      </c>
      <c r="I3822">
        <v>1.0619888102769051</v>
      </c>
      <c r="J3822">
        <v>4.3872120819350567E-2</v>
      </c>
      <c r="K3822">
        <v>3.3643878631180971E-2</v>
      </c>
      <c r="L3822">
        <v>1.9686728462365859</v>
      </c>
    </row>
    <row r="3823" spans="1:12">
      <c r="A3823" t="s">
        <v>317</v>
      </c>
      <c r="B3823" t="s">
        <v>328</v>
      </c>
      <c r="C3823">
        <v>48025</v>
      </c>
      <c r="D3823" t="s">
        <v>135</v>
      </c>
      <c r="E3823">
        <v>888</v>
      </c>
      <c r="F3823" t="s">
        <v>87</v>
      </c>
      <c r="G3823" t="s">
        <v>89</v>
      </c>
      <c r="H3823">
        <v>68</v>
      </c>
      <c r="I3823">
        <v>0.84345779895734851</v>
      </c>
      <c r="J3823">
        <v>4.6886094879399813E-2</v>
      </c>
      <c r="K3823">
        <v>4.1614353289900017E-3</v>
      </c>
      <c r="L3823">
        <v>1.640357445004176</v>
      </c>
    </row>
    <row r="3824" spans="1:12">
      <c r="A3824" t="s">
        <v>317</v>
      </c>
      <c r="B3824" t="s">
        <v>328</v>
      </c>
      <c r="C3824">
        <v>48025</v>
      </c>
      <c r="D3824" t="s">
        <v>135</v>
      </c>
      <c r="E3824">
        <v>888</v>
      </c>
      <c r="F3824" t="s">
        <v>87</v>
      </c>
      <c r="G3824" t="s">
        <v>90</v>
      </c>
      <c r="H3824">
        <v>109</v>
      </c>
      <c r="I3824">
        <v>1.402767470978636</v>
      </c>
      <c r="J3824">
        <v>4.1727443457266207E-2</v>
      </c>
      <c r="K3824">
        <v>0.49831347890596522</v>
      </c>
      <c r="L3824">
        <v>2.2672979831746138</v>
      </c>
    </row>
    <row r="3825" spans="1:12">
      <c r="A3825" t="s">
        <v>317</v>
      </c>
      <c r="B3825" t="s">
        <v>328</v>
      </c>
      <c r="C3825">
        <v>48025</v>
      </c>
      <c r="D3825" t="s">
        <v>135</v>
      </c>
      <c r="E3825">
        <v>888</v>
      </c>
      <c r="F3825" t="s">
        <v>87</v>
      </c>
      <c r="G3825" t="s">
        <v>91</v>
      </c>
      <c r="H3825">
        <v>68</v>
      </c>
      <c r="I3825">
        <v>0.95195617615450367</v>
      </c>
      <c r="J3825">
        <v>4.8783587579212577E-2</v>
      </c>
      <c r="K3825">
        <v>4.1614353289900017E-3</v>
      </c>
      <c r="L3825">
        <v>1.7403378110366829</v>
      </c>
    </row>
    <row r="3826" spans="1:12">
      <c r="A3826" t="s">
        <v>317</v>
      </c>
      <c r="B3826" t="s">
        <v>328</v>
      </c>
      <c r="C3826">
        <v>48025</v>
      </c>
      <c r="D3826" t="s">
        <v>135</v>
      </c>
      <c r="E3826">
        <v>888</v>
      </c>
      <c r="F3826" t="s">
        <v>87</v>
      </c>
      <c r="G3826" t="s">
        <v>92</v>
      </c>
      <c r="H3826">
        <v>109</v>
      </c>
      <c r="I3826">
        <v>1.5429487447784911</v>
      </c>
      <c r="J3826">
        <v>4.4390034565158512E-2</v>
      </c>
      <c r="K3826">
        <v>0.54872026536986995</v>
      </c>
      <c r="L3826">
        <v>2.4937297059836201</v>
      </c>
    </row>
    <row r="3827" spans="1:12">
      <c r="A3827" t="s">
        <v>317</v>
      </c>
      <c r="B3827" t="s">
        <v>328</v>
      </c>
      <c r="C3827">
        <v>48025</v>
      </c>
      <c r="D3827" t="s">
        <v>135</v>
      </c>
      <c r="E3827">
        <v>888</v>
      </c>
      <c r="F3827" t="s">
        <v>87</v>
      </c>
      <c r="G3827" t="s">
        <v>93</v>
      </c>
      <c r="H3827">
        <v>68</v>
      </c>
      <c r="I3827">
        <v>1.028466587735311</v>
      </c>
      <c r="J3827">
        <v>5.2824536082489333E-2</v>
      </c>
      <c r="K3827">
        <v>4.1614353289900017E-3</v>
      </c>
      <c r="L3827">
        <v>1.8723757614156089</v>
      </c>
    </row>
    <row r="3828" spans="1:12">
      <c r="A3828" t="s">
        <v>317</v>
      </c>
      <c r="B3828" t="s">
        <v>328</v>
      </c>
      <c r="C3828">
        <v>48025</v>
      </c>
      <c r="D3828" t="s">
        <v>135</v>
      </c>
      <c r="E3828">
        <v>888</v>
      </c>
      <c r="F3828" t="s">
        <v>87</v>
      </c>
      <c r="G3828" t="s">
        <v>94</v>
      </c>
      <c r="H3828">
        <v>109</v>
      </c>
      <c r="I3828">
        <v>1.6726294726574</v>
      </c>
      <c r="J3828">
        <v>4.7263881436702633E-2</v>
      </c>
      <c r="K3828">
        <v>0.59331533431868477</v>
      </c>
      <c r="L3828">
        <v>2.7026850488827998</v>
      </c>
    </row>
    <row r="3829" spans="1:12">
      <c r="A3829" t="s">
        <v>317</v>
      </c>
      <c r="B3829" t="s">
        <v>328</v>
      </c>
      <c r="C3829">
        <v>48025</v>
      </c>
      <c r="D3829" t="s">
        <v>135</v>
      </c>
      <c r="E3829">
        <v>888</v>
      </c>
      <c r="F3829" t="s">
        <v>87</v>
      </c>
      <c r="G3829" t="s">
        <v>95</v>
      </c>
      <c r="H3829">
        <v>68</v>
      </c>
      <c r="I3829">
        <v>1.1011260390498769</v>
      </c>
      <c r="J3829">
        <v>5.6981098707934837E-2</v>
      </c>
      <c r="K3829">
        <v>4.1614353289900017E-3</v>
      </c>
      <c r="L3829">
        <v>1.995065720649235</v>
      </c>
    </row>
    <row r="3830" spans="1:12">
      <c r="A3830" t="s">
        <v>317</v>
      </c>
      <c r="B3830" t="s">
        <v>328</v>
      </c>
      <c r="C3830">
        <v>48025</v>
      </c>
      <c r="D3830" t="s">
        <v>135</v>
      </c>
      <c r="E3830">
        <v>888</v>
      </c>
      <c r="F3830" t="s">
        <v>87</v>
      </c>
      <c r="G3830" t="s">
        <v>96</v>
      </c>
      <c r="H3830">
        <v>109</v>
      </c>
      <c r="I3830">
        <v>1.8018724086785121</v>
      </c>
      <c r="J3830">
        <v>5.0107166053421873E-2</v>
      </c>
      <c r="K3830">
        <v>0.64230054599177022</v>
      </c>
      <c r="L3830">
        <v>2.9019578442689529</v>
      </c>
    </row>
    <row r="3831" spans="1:12">
      <c r="A3831" t="s">
        <v>317</v>
      </c>
      <c r="B3831" t="s">
        <v>328</v>
      </c>
      <c r="C3831">
        <v>48025</v>
      </c>
      <c r="D3831" t="s">
        <v>135</v>
      </c>
      <c r="E3831">
        <v>888</v>
      </c>
      <c r="F3831" t="s">
        <v>87</v>
      </c>
      <c r="G3831" t="s">
        <v>97</v>
      </c>
      <c r="H3831">
        <v>68</v>
      </c>
      <c r="I3831">
        <v>1.1709863633725861</v>
      </c>
      <c r="J3831">
        <v>6.0666161244871043E-2</v>
      </c>
      <c r="K3831">
        <v>4.1614353289900017E-3</v>
      </c>
      <c r="L3831">
        <v>2.1067011027884139</v>
      </c>
    </row>
    <row r="3832" spans="1:12">
      <c r="A3832" t="s">
        <v>317</v>
      </c>
      <c r="B3832" t="s">
        <v>328</v>
      </c>
      <c r="C3832">
        <v>48025</v>
      </c>
      <c r="D3832" t="s">
        <v>135</v>
      </c>
      <c r="E3832">
        <v>888</v>
      </c>
      <c r="F3832" t="s">
        <v>87</v>
      </c>
      <c r="G3832" t="s">
        <v>98</v>
      </c>
      <c r="H3832">
        <v>109</v>
      </c>
      <c r="I3832">
        <v>0.35818418360035048</v>
      </c>
      <c r="J3832">
        <v>1.2725201533440381E-2</v>
      </c>
      <c r="K3832">
        <v>5.9323117904128288E-2</v>
      </c>
      <c r="L3832">
        <v>0.73433204145452791</v>
      </c>
    </row>
    <row r="3833" spans="1:12">
      <c r="A3833" t="s">
        <v>317</v>
      </c>
      <c r="B3833" t="s">
        <v>328</v>
      </c>
      <c r="C3833">
        <v>48025</v>
      </c>
      <c r="D3833" t="s">
        <v>135</v>
      </c>
      <c r="E3833">
        <v>888</v>
      </c>
      <c r="F3833" t="s">
        <v>87</v>
      </c>
      <c r="G3833" t="s">
        <v>99</v>
      </c>
      <c r="H3833">
        <v>68</v>
      </c>
      <c r="I3833">
        <v>0.57697554713869492</v>
      </c>
      <c r="J3833">
        <v>3.7907735055044897E-2</v>
      </c>
      <c r="K3833">
        <v>4.1614353289900017E-3</v>
      </c>
      <c r="L3833">
        <v>1.4691269464682379</v>
      </c>
    </row>
    <row r="3834" spans="1:12">
      <c r="A3834" t="s">
        <v>317</v>
      </c>
      <c r="B3834" t="s">
        <v>328</v>
      </c>
      <c r="C3834">
        <v>48025</v>
      </c>
      <c r="D3834" t="s">
        <v>135</v>
      </c>
      <c r="E3834">
        <v>888</v>
      </c>
      <c r="F3834" t="s">
        <v>87</v>
      </c>
      <c r="G3834" t="s">
        <v>100</v>
      </c>
      <c r="H3834">
        <v>109</v>
      </c>
      <c r="I3834">
        <v>0.9254680701082979</v>
      </c>
      <c r="J3834">
        <v>2.4001225673548041E-2</v>
      </c>
      <c r="K3834">
        <v>0.35881808001486099</v>
      </c>
      <c r="L3834">
        <v>1.572489588677076</v>
      </c>
    </row>
    <row r="3835" spans="1:12">
      <c r="A3835" t="s">
        <v>317</v>
      </c>
      <c r="B3835" t="s">
        <v>328</v>
      </c>
      <c r="C3835">
        <v>48025</v>
      </c>
      <c r="D3835" t="s">
        <v>135</v>
      </c>
      <c r="E3835">
        <v>888</v>
      </c>
      <c r="F3835" t="s">
        <v>87</v>
      </c>
      <c r="G3835" t="s">
        <v>101</v>
      </c>
      <c r="H3835">
        <v>68</v>
      </c>
      <c r="I3835">
        <v>0.83231572058160741</v>
      </c>
      <c r="J3835">
        <v>4.8037700084064702E-2</v>
      </c>
      <c r="K3835">
        <v>4.1614353289900017E-3</v>
      </c>
      <c r="L3835">
        <v>1.669365192606491</v>
      </c>
    </row>
    <row r="3836" spans="1:12">
      <c r="A3836" t="s">
        <v>317</v>
      </c>
      <c r="B3836" t="s">
        <v>328</v>
      </c>
      <c r="C3836">
        <v>48025</v>
      </c>
      <c r="D3836" t="s">
        <v>135</v>
      </c>
      <c r="E3836">
        <v>888</v>
      </c>
      <c r="F3836" t="s">
        <v>87</v>
      </c>
      <c r="G3836" t="s">
        <v>102</v>
      </c>
      <c r="H3836">
        <v>109</v>
      </c>
      <c r="I3836">
        <v>1.082711998811323</v>
      </c>
      <c r="J3836">
        <v>2.760684355198113E-2</v>
      </c>
      <c r="K3836">
        <v>0.41693844654953233</v>
      </c>
      <c r="L3836">
        <v>1.7923248954084749</v>
      </c>
    </row>
    <row r="3837" spans="1:12">
      <c r="A3837" t="s">
        <v>317</v>
      </c>
      <c r="B3837" t="s">
        <v>328</v>
      </c>
      <c r="C3837">
        <v>48025</v>
      </c>
      <c r="D3837" t="s">
        <v>135</v>
      </c>
      <c r="E3837">
        <v>888</v>
      </c>
      <c r="F3837" t="s">
        <v>87</v>
      </c>
      <c r="G3837" t="s">
        <v>103</v>
      </c>
      <c r="H3837">
        <v>68</v>
      </c>
      <c r="I3837">
        <v>0.89841384467700913</v>
      </c>
      <c r="J3837">
        <v>5.1693086632234257E-2</v>
      </c>
      <c r="K3837">
        <v>4.1614353289900017E-3</v>
      </c>
      <c r="L3837">
        <v>1.7552037239467351</v>
      </c>
    </row>
    <row r="3838" spans="1:12">
      <c r="A3838" t="s">
        <v>317</v>
      </c>
      <c r="B3838" t="s">
        <v>328</v>
      </c>
      <c r="C3838">
        <v>48025</v>
      </c>
      <c r="D3838" t="s">
        <v>135</v>
      </c>
      <c r="E3838">
        <v>888</v>
      </c>
      <c r="F3838" t="s">
        <v>87</v>
      </c>
      <c r="G3838" t="s">
        <v>104</v>
      </c>
      <c r="H3838">
        <v>109</v>
      </c>
      <c r="I3838">
        <v>1.219397052804452</v>
      </c>
      <c r="J3838">
        <v>3.1245576488129919E-2</v>
      </c>
      <c r="K3838">
        <v>0.46326203091374568</v>
      </c>
      <c r="L3838">
        <v>2.003374221774441</v>
      </c>
    </row>
    <row r="3839" spans="1:12">
      <c r="A3839" t="s">
        <v>317</v>
      </c>
      <c r="B3839" t="s">
        <v>328</v>
      </c>
      <c r="C3839">
        <v>48025</v>
      </c>
      <c r="D3839" t="s">
        <v>135</v>
      </c>
      <c r="E3839">
        <v>888</v>
      </c>
      <c r="F3839" t="s">
        <v>87</v>
      </c>
      <c r="G3839" t="s">
        <v>105</v>
      </c>
      <c r="H3839">
        <v>68</v>
      </c>
      <c r="I3839">
        <v>0.96089047963159691</v>
      </c>
      <c r="J3839">
        <v>5.550501801677403E-2</v>
      </c>
      <c r="K3839">
        <v>4.1614353289900017E-3</v>
      </c>
      <c r="L3839">
        <v>1.873398708947267</v>
      </c>
    </row>
    <row r="3840" spans="1:12">
      <c r="A3840" t="s">
        <v>317</v>
      </c>
      <c r="B3840" t="s">
        <v>328</v>
      </c>
      <c r="C3840">
        <v>48025</v>
      </c>
      <c r="D3840" t="s">
        <v>135</v>
      </c>
      <c r="E3840">
        <v>888</v>
      </c>
      <c r="F3840" t="s">
        <v>87</v>
      </c>
      <c r="G3840" t="s">
        <v>106</v>
      </c>
      <c r="H3840">
        <v>109</v>
      </c>
      <c r="I3840">
        <v>1.352715863696738</v>
      </c>
      <c r="J3840">
        <v>3.4529793693643243E-2</v>
      </c>
      <c r="K3840">
        <v>0.50792079545145641</v>
      </c>
      <c r="L3840">
        <v>2.1938144240469111</v>
      </c>
    </row>
    <row r="3841" spans="1:12">
      <c r="A3841" t="s">
        <v>317</v>
      </c>
      <c r="B3841" t="s">
        <v>328</v>
      </c>
      <c r="C3841">
        <v>48025</v>
      </c>
      <c r="D3841" t="s">
        <v>135</v>
      </c>
      <c r="E3841">
        <v>888</v>
      </c>
      <c r="F3841" t="s">
        <v>87</v>
      </c>
      <c r="G3841" t="s">
        <v>107</v>
      </c>
      <c r="H3841">
        <v>68</v>
      </c>
      <c r="I3841">
        <v>1.018116575680418</v>
      </c>
      <c r="J3841">
        <v>5.8643064421555639E-2</v>
      </c>
      <c r="K3841">
        <v>4.1614353289900017E-3</v>
      </c>
      <c r="L3841">
        <v>1.983613718707478</v>
      </c>
    </row>
    <row r="3842" spans="1:12">
      <c r="A3842" t="s">
        <v>317</v>
      </c>
      <c r="B3842" t="s">
        <v>328</v>
      </c>
      <c r="C3842">
        <v>48025</v>
      </c>
      <c r="D3842" t="s">
        <v>135</v>
      </c>
      <c r="E3842">
        <v>888</v>
      </c>
      <c r="F3842" t="s">
        <v>87</v>
      </c>
      <c r="G3842" t="s">
        <v>108</v>
      </c>
      <c r="H3842">
        <v>109</v>
      </c>
      <c r="I3842">
        <v>0.17860457351798939</v>
      </c>
      <c r="J3842">
        <v>4.9711577580345417E-3</v>
      </c>
      <c r="K3842">
        <v>7.8532537549117071E-2</v>
      </c>
      <c r="L3842">
        <v>0.30375442582782591</v>
      </c>
    </row>
    <row r="3843" spans="1:12">
      <c r="A3843" t="s">
        <v>317</v>
      </c>
      <c r="B3843" t="s">
        <v>328</v>
      </c>
      <c r="C3843">
        <v>48025</v>
      </c>
      <c r="D3843" t="s">
        <v>135</v>
      </c>
      <c r="E3843">
        <v>888</v>
      </c>
      <c r="F3843" t="s">
        <v>87</v>
      </c>
      <c r="G3843" t="s">
        <v>109</v>
      </c>
      <c r="H3843">
        <v>68</v>
      </c>
      <c r="I3843">
        <v>0.28545138849334378</v>
      </c>
      <c r="J3843">
        <v>1.6349592638427349E-2</v>
      </c>
      <c r="K3843">
        <v>4.1614353289900017E-3</v>
      </c>
      <c r="L3843">
        <v>0.646276259831436</v>
      </c>
    </row>
    <row r="3844" spans="1:12">
      <c r="A3844" t="s">
        <v>317</v>
      </c>
      <c r="B3844" t="s">
        <v>329</v>
      </c>
      <c r="C3844">
        <v>48027</v>
      </c>
      <c r="D3844" t="s">
        <v>135</v>
      </c>
      <c r="E3844">
        <v>888</v>
      </c>
      <c r="F3844" t="s">
        <v>87</v>
      </c>
      <c r="G3844" t="s">
        <v>88</v>
      </c>
      <c r="H3844">
        <v>21</v>
      </c>
      <c r="I3844">
        <v>1.3391255499967429</v>
      </c>
      <c r="J3844">
        <v>0.1576856242205866</v>
      </c>
      <c r="K3844">
        <v>8.2268901586623533E-2</v>
      </c>
      <c r="L3844">
        <v>2.427575332124559</v>
      </c>
    </row>
    <row r="3845" spans="1:12">
      <c r="A3845" t="s">
        <v>317</v>
      </c>
      <c r="B3845" t="s">
        <v>329</v>
      </c>
      <c r="C3845">
        <v>48027</v>
      </c>
      <c r="D3845" t="s">
        <v>135</v>
      </c>
      <c r="E3845">
        <v>888</v>
      </c>
      <c r="F3845" t="s">
        <v>87</v>
      </c>
      <c r="G3845" t="s">
        <v>89</v>
      </c>
      <c r="H3845">
        <v>321</v>
      </c>
      <c r="I3845">
        <v>0.87698656474519121</v>
      </c>
      <c r="J3845">
        <v>2.9059937535925551E-2</v>
      </c>
      <c r="K3845">
        <v>-3.4524710319821768E-3</v>
      </c>
      <c r="L3845">
        <v>2.058279257864311</v>
      </c>
    </row>
    <row r="3846" spans="1:12">
      <c r="A3846" t="s">
        <v>317</v>
      </c>
      <c r="B3846" t="s">
        <v>329</v>
      </c>
      <c r="C3846">
        <v>48027</v>
      </c>
      <c r="D3846" t="s">
        <v>135</v>
      </c>
      <c r="E3846">
        <v>888</v>
      </c>
      <c r="F3846" t="s">
        <v>87</v>
      </c>
      <c r="G3846" t="s">
        <v>90</v>
      </c>
      <c r="H3846">
        <v>21</v>
      </c>
      <c r="I3846">
        <v>1.6680650978018869</v>
      </c>
      <c r="J3846">
        <v>0.1456860291474619</v>
      </c>
      <c r="K3846">
        <v>0.26197504588600667</v>
      </c>
      <c r="L3846">
        <v>2.8019103932227281</v>
      </c>
    </row>
    <row r="3847" spans="1:12">
      <c r="A3847" t="s">
        <v>317</v>
      </c>
      <c r="B3847" t="s">
        <v>329</v>
      </c>
      <c r="C3847">
        <v>48027</v>
      </c>
      <c r="D3847" t="s">
        <v>135</v>
      </c>
      <c r="E3847">
        <v>888</v>
      </c>
      <c r="F3847" t="s">
        <v>87</v>
      </c>
      <c r="G3847" t="s">
        <v>91</v>
      </c>
      <c r="H3847">
        <v>321</v>
      </c>
      <c r="I3847">
        <v>1.097953432723624</v>
      </c>
      <c r="J3847">
        <v>2.667037683964868E-2</v>
      </c>
      <c r="K3847">
        <v>3.5267178298786029E-3</v>
      </c>
      <c r="L3847">
        <v>2.2257319502210908</v>
      </c>
    </row>
    <row r="3848" spans="1:12">
      <c r="A3848" t="s">
        <v>317</v>
      </c>
      <c r="B3848" t="s">
        <v>329</v>
      </c>
      <c r="C3848">
        <v>48027</v>
      </c>
      <c r="D3848" t="s">
        <v>135</v>
      </c>
      <c r="E3848">
        <v>888</v>
      </c>
      <c r="F3848" t="s">
        <v>87</v>
      </c>
      <c r="G3848" t="s">
        <v>92</v>
      </c>
      <c r="H3848">
        <v>21</v>
      </c>
      <c r="I3848">
        <v>1.833708289949844</v>
      </c>
      <c r="J3848">
        <v>0.1562271870685033</v>
      </c>
      <c r="K3848">
        <v>0.29025231332994073</v>
      </c>
      <c r="L3848">
        <v>3.035446620925113</v>
      </c>
    </row>
    <row r="3849" spans="1:12">
      <c r="A3849" t="s">
        <v>317</v>
      </c>
      <c r="B3849" t="s">
        <v>329</v>
      </c>
      <c r="C3849">
        <v>48027</v>
      </c>
      <c r="D3849" t="s">
        <v>135</v>
      </c>
      <c r="E3849">
        <v>888</v>
      </c>
      <c r="F3849" t="s">
        <v>87</v>
      </c>
      <c r="G3849" t="s">
        <v>93</v>
      </c>
      <c r="H3849">
        <v>321</v>
      </c>
      <c r="I3849">
        <v>1.191423035206373</v>
      </c>
      <c r="J3849">
        <v>2.804228088478504E-2</v>
      </c>
      <c r="K3849">
        <v>3.5267178298786029E-3</v>
      </c>
      <c r="L3849">
        <v>2.3556611322115808</v>
      </c>
    </row>
    <row r="3850" spans="1:12">
      <c r="A3850" t="s">
        <v>317</v>
      </c>
      <c r="B3850" t="s">
        <v>329</v>
      </c>
      <c r="C3850">
        <v>48027</v>
      </c>
      <c r="D3850" t="s">
        <v>135</v>
      </c>
      <c r="E3850">
        <v>888</v>
      </c>
      <c r="F3850" t="s">
        <v>87</v>
      </c>
      <c r="G3850" t="s">
        <v>94</v>
      </c>
      <c r="H3850">
        <v>21</v>
      </c>
      <c r="I3850">
        <v>1.991627877631841</v>
      </c>
      <c r="J3850">
        <v>0.16733419893618731</v>
      </c>
      <c r="K3850">
        <v>0.31557028902879652</v>
      </c>
      <c r="L3850">
        <v>3.2684685251471182</v>
      </c>
    </row>
    <row r="3851" spans="1:12">
      <c r="A3851" t="s">
        <v>317</v>
      </c>
      <c r="B3851" t="s">
        <v>329</v>
      </c>
      <c r="C3851">
        <v>48027</v>
      </c>
      <c r="D3851" t="s">
        <v>135</v>
      </c>
      <c r="E3851">
        <v>888</v>
      </c>
      <c r="F3851" t="s">
        <v>87</v>
      </c>
      <c r="G3851" t="s">
        <v>95</v>
      </c>
      <c r="H3851">
        <v>321</v>
      </c>
      <c r="I3851">
        <v>1.274560325744899</v>
      </c>
      <c r="J3851">
        <v>2.9785230820596739E-2</v>
      </c>
      <c r="K3851">
        <v>3.5267178298786029E-3</v>
      </c>
      <c r="L3851">
        <v>2.476528363245087</v>
      </c>
    </row>
    <row r="3852" spans="1:12">
      <c r="A3852" t="s">
        <v>317</v>
      </c>
      <c r="B3852" t="s">
        <v>329</v>
      </c>
      <c r="C3852">
        <v>48027</v>
      </c>
      <c r="D3852" t="s">
        <v>135</v>
      </c>
      <c r="E3852">
        <v>888</v>
      </c>
      <c r="F3852" t="s">
        <v>87</v>
      </c>
      <c r="G3852" t="s">
        <v>96</v>
      </c>
      <c r="H3852">
        <v>21</v>
      </c>
      <c r="I3852">
        <v>2.141073796967826</v>
      </c>
      <c r="J3852">
        <v>0.17785825932259591</v>
      </c>
      <c r="K3852">
        <v>0.34037529265666611</v>
      </c>
      <c r="L3852">
        <v>3.4894549128360661</v>
      </c>
    </row>
    <row r="3853" spans="1:12">
      <c r="A3853" t="s">
        <v>317</v>
      </c>
      <c r="B3853" t="s">
        <v>329</v>
      </c>
      <c r="C3853">
        <v>48027</v>
      </c>
      <c r="D3853" t="s">
        <v>135</v>
      </c>
      <c r="E3853">
        <v>888</v>
      </c>
      <c r="F3853" t="s">
        <v>87</v>
      </c>
      <c r="G3853" t="s">
        <v>97</v>
      </c>
      <c r="H3853">
        <v>321</v>
      </c>
      <c r="I3853">
        <v>1.356476015037994</v>
      </c>
      <c r="J3853">
        <v>3.1040096382421289E-2</v>
      </c>
      <c r="K3853">
        <v>3.5267178298786029E-3</v>
      </c>
      <c r="L3853">
        <v>2.590221589714337</v>
      </c>
    </row>
    <row r="3854" spans="1:12">
      <c r="A3854" t="s">
        <v>317</v>
      </c>
      <c r="B3854" t="s">
        <v>329</v>
      </c>
      <c r="C3854">
        <v>48027</v>
      </c>
      <c r="D3854" t="s">
        <v>135</v>
      </c>
      <c r="E3854">
        <v>888</v>
      </c>
      <c r="F3854" t="s">
        <v>87</v>
      </c>
      <c r="G3854" t="s">
        <v>98</v>
      </c>
      <c r="H3854">
        <v>21</v>
      </c>
      <c r="I3854">
        <v>0.87811581063541766</v>
      </c>
      <c r="J3854">
        <v>8.8664726780749215E-2</v>
      </c>
      <c r="K3854">
        <v>0.1078680484880335</v>
      </c>
      <c r="L3854">
        <v>1.6042317228687579</v>
      </c>
    </row>
    <row r="3855" spans="1:12">
      <c r="A3855" t="s">
        <v>317</v>
      </c>
      <c r="B3855" t="s">
        <v>329</v>
      </c>
      <c r="C3855">
        <v>48027</v>
      </c>
      <c r="D3855" t="s">
        <v>135</v>
      </c>
      <c r="E3855">
        <v>888</v>
      </c>
      <c r="F3855" t="s">
        <v>87</v>
      </c>
      <c r="G3855" t="s">
        <v>99</v>
      </c>
      <c r="H3855">
        <v>321</v>
      </c>
      <c r="I3855">
        <v>0.53132431970194827</v>
      </c>
      <c r="J3855">
        <v>1.472210642659651E-2</v>
      </c>
      <c r="K3855">
        <v>3.5267178298786029E-3</v>
      </c>
      <c r="L3855">
        <v>1.421982194111423</v>
      </c>
    </row>
    <row r="3856" spans="1:12">
      <c r="A3856" t="s">
        <v>317</v>
      </c>
      <c r="B3856" t="s">
        <v>329</v>
      </c>
      <c r="C3856">
        <v>48027</v>
      </c>
      <c r="D3856" t="s">
        <v>135</v>
      </c>
      <c r="E3856">
        <v>888</v>
      </c>
      <c r="F3856" t="s">
        <v>87</v>
      </c>
      <c r="G3856" t="s">
        <v>100</v>
      </c>
      <c r="H3856">
        <v>21</v>
      </c>
      <c r="I3856">
        <v>1.3919513895566551</v>
      </c>
      <c r="J3856">
        <v>0.10804868088975519</v>
      </c>
      <c r="K3856">
        <v>0.27866141501693342</v>
      </c>
      <c r="L3856">
        <v>2.2143403233531389</v>
      </c>
    </row>
    <row r="3857" spans="1:12">
      <c r="A3857" t="s">
        <v>317</v>
      </c>
      <c r="B3857" t="s">
        <v>329</v>
      </c>
      <c r="C3857">
        <v>48027</v>
      </c>
      <c r="D3857" t="s">
        <v>135</v>
      </c>
      <c r="E3857">
        <v>888</v>
      </c>
      <c r="F3857" t="s">
        <v>87</v>
      </c>
      <c r="G3857" t="s">
        <v>101</v>
      </c>
      <c r="H3857">
        <v>321</v>
      </c>
      <c r="I3857">
        <v>0.91854169327657997</v>
      </c>
      <c r="J3857">
        <v>1.96066958731951E-2</v>
      </c>
      <c r="K3857">
        <v>3.5267178298786029E-3</v>
      </c>
      <c r="L3857">
        <v>1.7070203999628011</v>
      </c>
    </row>
    <row r="3858" spans="1:12">
      <c r="A3858" t="s">
        <v>317</v>
      </c>
      <c r="B3858" t="s">
        <v>329</v>
      </c>
      <c r="C3858">
        <v>48027</v>
      </c>
      <c r="D3858" t="s">
        <v>135</v>
      </c>
      <c r="E3858">
        <v>888</v>
      </c>
      <c r="F3858" t="s">
        <v>87</v>
      </c>
      <c r="G3858" t="s">
        <v>102</v>
      </c>
      <c r="H3858">
        <v>21</v>
      </c>
      <c r="I3858">
        <v>1.563109054162531</v>
      </c>
      <c r="J3858">
        <v>0.1178441616037386</v>
      </c>
      <c r="K3858">
        <v>0.30964265869391361</v>
      </c>
      <c r="L3858">
        <v>2.4387855384156549</v>
      </c>
    </row>
    <row r="3859" spans="1:12">
      <c r="A3859" t="s">
        <v>317</v>
      </c>
      <c r="B3859" t="s">
        <v>329</v>
      </c>
      <c r="C3859">
        <v>48027</v>
      </c>
      <c r="D3859" t="s">
        <v>135</v>
      </c>
      <c r="E3859">
        <v>888</v>
      </c>
      <c r="F3859" t="s">
        <v>87</v>
      </c>
      <c r="G3859" t="s">
        <v>103</v>
      </c>
      <c r="H3859">
        <v>321</v>
      </c>
      <c r="I3859">
        <v>0.99773259192502317</v>
      </c>
      <c r="J3859">
        <v>2.043548693125671E-2</v>
      </c>
      <c r="K3859">
        <v>3.5267178298786029E-3</v>
      </c>
      <c r="L3859">
        <v>1.8054626795053541</v>
      </c>
    </row>
    <row r="3860" spans="1:12">
      <c r="A3860" t="s">
        <v>317</v>
      </c>
      <c r="B3860" t="s">
        <v>329</v>
      </c>
      <c r="C3860">
        <v>48027</v>
      </c>
      <c r="D3860" t="s">
        <v>135</v>
      </c>
      <c r="E3860">
        <v>888</v>
      </c>
      <c r="F3860" t="s">
        <v>87</v>
      </c>
      <c r="G3860" t="s">
        <v>104</v>
      </c>
      <c r="H3860">
        <v>21</v>
      </c>
      <c r="I3860">
        <v>1.726502520922087</v>
      </c>
      <c r="J3860">
        <v>0.12881989346661671</v>
      </c>
      <c r="K3860">
        <v>0.33643836717927927</v>
      </c>
      <c r="L3860">
        <v>2.6724841403317932</v>
      </c>
    </row>
    <row r="3861" spans="1:12">
      <c r="A3861" t="s">
        <v>317</v>
      </c>
      <c r="B3861" t="s">
        <v>329</v>
      </c>
      <c r="C3861">
        <v>48027</v>
      </c>
      <c r="D3861" t="s">
        <v>135</v>
      </c>
      <c r="E3861">
        <v>888</v>
      </c>
      <c r="F3861" t="s">
        <v>87</v>
      </c>
      <c r="G3861" t="s">
        <v>105</v>
      </c>
      <c r="H3861">
        <v>321</v>
      </c>
      <c r="I3861">
        <v>1.0698831951637531</v>
      </c>
      <c r="J3861">
        <v>2.1747142635598869E-2</v>
      </c>
      <c r="K3861">
        <v>3.5267178298786029E-3</v>
      </c>
      <c r="L3861">
        <v>1.9139068960189349</v>
      </c>
    </row>
    <row r="3862" spans="1:12">
      <c r="A3862" t="s">
        <v>317</v>
      </c>
      <c r="B3862" t="s">
        <v>329</v>
      </c>
      <c r="C3862">
        <v>48027</v>
      </c>
      <c r="D3862" t="s">
        <v>135</v>
      </c>
      <c r="E3862">
        <v>888</v>
      </c>
      <c r="F3862" t="s">
        <v>87</v>
      </c>
      <c r="G3862" t="s">
        <v>106</v>
      </c>
      <c r="H3862">
        <v>21</v>
      </c>
      <c r="I3862">
        <v>1.8774327900133541</v>
      </c>
      <c r="J3862">
        <v>0.13897070690113111</v>
      </c>
      <c r="K3862">
        <v>0.36329579965681719</v>
      </c>
      <c r="L3862">
        <v>2.9038355072988762</v>
      </c>
    </row>
    <row r="3863" spans="1:12">
      <c r="A3863" t="s">
        <v>317</v>
      </c>
      <c r="B3863" t="s">
        <v>329</v>
      </c>
      <c r="C3863">
        <v>48027</v>
      </c>
      <c r="D3863" t="s">
        <v>135</v>
      </c>
      <c r="E3863">
        <v>888</v>
      </c>
      <c r="F3863" t="s">
        <v>87</v>
      </c>
      <c r="G3863" t="s">
        <v>107</v>
      </c>
      <c r="H3863">
        <v>321</v>
      </c>
      <c r="I3863">
        <v>1.136207298770596</v>
      </c>
      <c r="J3863">
        <v>2.228691754497579E-2</v>
      </c>
      <c r="K3863">
        <v>3.5267178298786029E-3</v>
      </c>
      <c r="L3863">
        <v>1.9966900608684059</v>
      </c>
    </row>
    <row r="3864" spans="1:12">
      <c r="A3864" t="s">
        <v>317</v>
      </c>
      <c r="B3864" t="s">
        <v>329</v>
      </c>
      <c r="C3864">
        <v>48027</v>
      </c>
      <c r="D3864" t="s">
        <v>135</v>
      </c>
      <c r="E3864">
        <v>888</v>
      </c>
      <c r="F3864" t="s">
        <v>87</v>
      </c>
      <c r="G3864" t="s">
        <v>108</v>
      </c>
      <c r="H3864">
        <v>21</v>
      </c>
      <c r="I3864">
        <v>0.54524790617929286</v>
      </c>
      <c r="J3864">
        <v>4.6758487955652142E-2</v>
      </c>
      <c r="K3864">
        <v>0.1167457847107941</v>
      </c>
      <c r="L3864">
        <v>1.0747798823709549</v>
      </c>
    </row>
    <row r="3865" spans="1:12">
      <c r="A3865" t="s">
        <v>317</v>
      </c>
      <c r="B3865" t="s">
        <v>329</v>
      </c>
      <c r="C3865">
        <v>48027</v>
      </c>
      <c r="D3865" t="s">
        <v>135</v>
      </c>
      <c r="E3865">
        <v>888</v>
      </c>
      <c r="F3865" t="s">
        <v>87</v>
      </c>
      <c r="G3865" t="s">
        <v>109</v>
      </c>
      <c r="H3865">
        <v>321</v>
      </c>
      <c r="I3865">
        <v>0.32896026494094838</v>
      </c>
      <c r="J3865">
        <v>5.5475743428957756E-3</v>
      </c>
      <c r="K3865">
        <v>3.5267178298786029E-3</v>
      </c>
      <c r="L3865">
        <v>0.6077413652625866</v>
      </c>
    </row>
    <row r="3866" spans="1:12">
      <c r="A3866" t="s">
        <v>317</v>
      </c>
      <c r="B3866" t="s">
        <v>330</v>
      </c>
      <c r="C3866">
        <v>48029</v>
      </c>
      <c r="D3866" t="s">
        <v>135</v>
      </c>
      <c r="E3866">
        <v>888</v>
      </c>
      <c r="F3866" t="s">
        <v>87</v>
      </c>
      <c r="G3866" t="s">
        <v>88</v>
      </c>
      <c r="H3866">
        <v>21</v>
      </c>
      <c r="I3866">
        <v>1.3391255499967429</v>
      </c>
      <c r="J3866">
        <v>0.1576856242205866</v>
      </c>
      <c r="K3866">
        <v>8.2268901586623533E-2</v>
      </c>
      <c r="L3866">
        <v>2.427575332124559</v>
      </c>
    </row>
    <row r="3867" spans="1:12">
      <c r="A3867" t="s">
        <v>317</v>
      </c>
      <c r="B3867" t="s">
        <v>330</v>
      </c>
      <c r="C3867">
        <v>48029</v>
      </c>
      <c r="D3867" t="s">
        <v>135</v>
      </c>
      <c r="E3867">
        <v>888</v>
      </c>
      <c r="F3867" t="s">
        <v>87</v>
      </c>
      <c r="G3867" t="s">
        <v>89</v>
      </c>
      <c r="H3867">
        <v>321</v>
      </c>
      <c r="I3867">
        <v>0.87698656474519121</v>
      </c>
      <c r="J3867">
        <v>2.9059937535925551E-2</v>
      </c>
      <c r="K3867">
        <v>-3.4524710319821768E-3</v>
      </c>
      <c r="L3867">
        <v>2.058279257864311</v>
      </c>
    </row>
    <row r="3868" spans="1:12">
      <c r="A3868" t="s">
        <v>317</v>
      </c>
      <c r="B3868" t="s">
        <v>330</v>
      </c>
      <c r="C3868">
        <v>48029</v>
      </c>
      <c r="D3868" t="s">
        <v>135</v>
      </c>
      <c r="E3868">
        <v>888</v>
      </c>
      <c r="F3868" t="s">
        <v>87</v>
      </c>
      <c r="G3868" t="s">
        <v>90</v>
      </c>
      <c r="H3868">
        <v>21</v>
      </c>
      <c r="I3868">
        <v>1.6680650978018869</v>
      </c>
      <c r="J3868">
        <v>0.1456860291474619</v>
      </c>
      <c r="K3868">
        <v>0.26197504588600667</v>
      </c>
      <c r="L3868">
        <v>2.8019103932227281</v>
      </c>
    </row>
    <row r="3869" spans="1:12">
      <c r="A3869" t="s">
        <v>317</v>
      </c>
      <c r="B3869" t="s">
        <v>330</v>
      </c>
      <c r="C3869">
        <v>48029</v>
      </c>
      <c r="D3869" t="s">
        <v>135</v>
      </c>
      <c r="E3869">
        <v>888</v>
      </c>
      <c r="F3869" t="s">
        <v>87</v>
      </c>
      <c r="G3869" t="s">
        <v>91</v>
      </c>
      <c r="H3869">
        <v>321</v>
      </c>
      <c r="I3869">
        <v>1.097953432723624</v>
      </c>
      <c r="J3869">
        <v>2.667037683964868E-2</v>
      </c>
      <c r="K3869">
        <v>3.5267178298786029E-3</v>
      </c>
      <c r="L3869">
        <v>2.2257319502210908</v>
      </c>
    </row>
    <row r="3870" spans="1:12">
      <c r="A3870" t="s">
        <v>317</v>
      </c>
      <c r="B3870" t="s">
        <v>330</v>
      </c>
      <c r="C3870">
        <v>48029</v>
      </c>
      <c r="D3870" t="s">
        <v>135</v>
      </c>
      <c r="E3870">
        <v>888</v>
      </c>
      <c r="F3870" t="s">
        <v>87</v>
      </c>
      <c r="G3870" t="s">
        <v>92</v>
      </c>
      <c r="H3870">
        <v>21</v>
      </c>
      <c r="I3870">
        <v>1.833708289949844</v>
      </c>
      <c r="J3870">
        <v>0.1562271870685033</v>
      </c>
      <c r="K3870">
        <v>0.29025231332994073</v>
      </c>
      <c r="L3870">
        <v>3.035446620925113</v>
      </c>
    </row>
    <row r="3871" spans="1:12">
      <c r="A3871" t="s">
        <v>317</v>
      </c>
      <c r="B3871" t="s">
        <v>330</v>
      </c>
      <c r="C3871">
        <v>48029</v>
      </c>
      <c r="D3871" t="s">
        <v>135</v>
      </c>
      <c r="E3871">
        <v>888</v>
      </c>
      <c r="F3871" t="s">
        <v>87</v>
      </c>
      <c r="G3871" t="s">
        <v>93</v>
      </c>
      <c r="H3871">
        <v>321</v>
      </c>
      <c r="I3871">
        <v>1.191423035206373</v>
      </c>
      <c r="J3871">
        <v>2.804228088478504E-2</v>
      </c>
      <c r="K3871">
        <v>3.5267178298786029E-3</v>
      </c>
      <c r="L3871">
        <v>2.3556611322115808</v>
      </c>
    </row>
    <row r="3872" spans="1:12">
      <c r="A3872" t="s">
        <v>317</v>
      </c>
      <c r="B3872" t="s">
        <v>330</v>
      </c>
      <c r="C3872">
        <v>48029</v>
      </c>
      <c r="D3872" t="s">
        <v>135</v>
      </c>
      <c r="E3872">
        <v>888</v>
      </c>
      <c r="F3872" t="s">
        <v>87</v>
      </c>
      <c r="G3872" t="s">
        <v>94</v>
      </c>
      <c r="H3872">
        <v>21</v>
      </c>
      <c r="I3872">
        <v>1.991627877631841</v>
      </c>
      <c r="J3872">
        <v>0.16733419893618731</v>
      </c>
      <c r="K3872">
        <v>0.31557028902879652</v>
      </c>
      <c r="L3872">
        <v>3.2684685251471182</v>
      </c>
    </row>
    <row r="3873" spans="1:12">
      <c r="A3873" t="s">
        <v>317</v>
      </c>
      <c r="B3873" t="s">
        <v>330</v>
      </c>
      <c r="C3873">
        <v>48029</v>
      </c>
      <c r="D3873" t="s">
        <v>135</v>
      </c>
      <c r="E3873">
        <v>888</v>
      </c>
      <c r="F3873" t="s">
        <v>87</v>
      </c>
      <c r="G3873" t="s">
        <v>95</v>
      </c>
      <c r="H3873">
        <v>321</v>
      </c>
      <c r="I3873">
        <v>1.274560325744899</v>
      </c>
      <c r="J3873">
        <v>2.9785230820596739E-2</v>
      </c>
      <c r="K3873">
        <v>3.5267178298786029E-3</v>
      </c>
      <c r="L3873">
        <v>2.476528363245087</v>
      </c>
    </row>
    <row r="3874" spans="1:12">
      <c r="A3874" t="s">
        <v>317</v>
      </c>
      <c r="B3874" t="s">
        <v>330</v>
      </c>
      <c r="C3874">
        <v>48029</v>
      </c>
      <c r="D3874" t="s">
        <v>135</v>
      </c>
      <c r="E3874">
        <v>888</v>
      </c>
      <c r="F3874" t="s">
        <v>87</v>
      </c>
      <c r="G3874" t="s">
        <v>96</v>
      </c>
      <c r="H3874">
        <v>21</v>
      </c>
      <c r="I3874">
        <v>2.141073796967826</v>
      </c>
      <c r="J3874">
        <v>0.17785825932259591</v>
      </c>
      <c r="K3874">
        <v>0.34037529265666611</v>
      </c>
      <c r="L3874">
        <v>3.4894549128360661</v>
      </c>
    </row>
    <row r="3875" spans="1:12">
      <c r="A3875" t="s">
        <v>317</v>
      </c>
      <c r="B3875" t="s">
        <v>330</v>
      </c>
      <c r="C3875">
        <v>48029</v>
      </c>
      <c r="D3875" t="s">
        <v>135</v>
      </c>
      <c r="E3875">
        <v>888</v>
      </c>
      <c r="F3875" t="s">
        <v>87</v>
      </c>
      <c r="G3875" t="s">
        <v>97</v>
      </c>
      <c r="H3875">
        <v>321</v>
      </c>
      <c r="I3875">
        <v>1.356476015037994</v>
      </c>
      <c r="J3875">
        <v>3.1040096382421289E-2</v>
      </c>
      <c r="K3875">
        <v>3.5267178298786029E-3</v>
      </c>
      <c r="L3875">
        <v>2.590221589714337</v>
      </c>
    </row>
    <row r="3876" spans="1:12">
      <c r="A3876" t="s">
        <v>317</v>
      </c>
      <c r="B3876" t="s">
        <v>330</v>
      </c>
      <c r="C3876">
        <v>48029</v>
      </c>
      <c r="D3876" t="s">
        <v>135</v>
      </c>
      <c r="E3876">
        <v>888</v>
      </c>
      <c r="F3876" t="s">
        <v>87</v>
      </c>
      <c r="G3876" t="s">
        <v>98</v>
      </c>
      <c r="H3876">
        <v>21</v>
      </c>
      <c r="I3876">
        <v>0.87811581063541766</v>
      </c>
      <c r="J3876">
        <v>8.8664726780749215E-2</v>
      </c>
      <c r="K3876">
        <v>0.1078680484880335</v>
      </c>
      <c r="L3876">
        <v>1.6042317228687579</v>
      </c>
    </row>
    <row r="3877" spans="1:12">
      <c r="A3877" t="s">
        <v>317</v>
      </c>
      <c r="B3877" t="s">
        <v>330</v>
      </c>
      <c r="C3877">
        <v>48029</v>
      </c>
      <c r="D3877" t="s">
        <v>135</v>
      </c>
      <c r="E3877">
        <v>888</v>
      </c>
      <c r="F3877" t="s">
        <v>87</v>
      </c>
      <c r="G3877" t="s">
        <v>99</v>
      </c>
      <c r="H3877">
        <v>321</v>
      </c>
      <c r="I3877">
        <v>0.53132431970194827</v>
      </c>
      <c r="J3877">
        <v>1.472210642659651E-2</v>
      </c>
      <c r="K3877">
        <v>3.5267178298786029E-3</v>
      </c>
      <c r="L3877">
        <v>1.421982194111423</v>
      </c>
    </row>
    <row r="3878" spans="1:12">
      <c r="A3878" t="s">
        <v>317</v>
      </c>
      <c r="B3878" t="s">
        <v>330</v>
      </c>
      <c r="C3878">
        <v>48029</v>
      </c>
      <c r="D3878" t="s">
        <v>135</v>
      </c>
      <c r="E3878">
        <v>888</v>
      </c>
      <c r="F3878" t="s">
        <v>87</v>
      </c>
      <c r="G3878" t="s">
        <v>100</v>
      </c>
      <c r="H3878">
        <v>21</v>
      </c>
      <c r="I3878">
        <v>1.3919513895566551</v>
      </c>
      <c r="J3878">
        <v>0.10804868088975519</v>
      </c>
      <c r="K3878">
        <v>0.27866141501693342</v>
      </c>
      <c r="L3878">
        <v>2.2143403233531389</v>
      </c>
    </row>
    <row r="3879" spans="1:12">
      <c r="A3879" t="s">
        <v>317</v>
      </c>
      <c r="B3879" t="s">
        <v>330</v>
      </c>
      <c r="C3879">
        <v>48029</v>
      </c>
      <c r="D3879" t="s">
        <v>135</v>
      </c>
      <c r="E3879">
        <v>888</v>
      </c>
      <c r="F3879" t="s">
        <v>87</v>
      </c>
      <c r="G3879" t="s">
        <v>101</v>
      </c>
      <c r="H3879">
        <v>321</v>
      </c>
      <c r="I3879">
        <v>0.91854169327657997</v>
      </c>
      <c r="J3879">
        <v>1.96066958731951E-2</v>
      </c>
      <c r="K3879">
        <v>3.5267178298786029E-3</v>
      </c>
      <c r="L3879">
        <v>1.7070203999628011</v>
      </c>
    </row>
    <row r="3880" spans="1:12">
      <c r="A3880" t="s">
        <v>317</v>
      </c>
      <c r="B3880" t="s">
        <v>330</v>
      </c>
      <c r="C3880">
        <v>48029</v>
      </c>
      <c r="D3880" t="s">
        <v>135</v>
      </c>
      <c r="E3880">
        <v>888</v>
      </c>
      <c r="F3880" t="s">
        <v>87</v>
      </c>
      <c r="G3880" t="s">
        <v>102</v>
      </c>
      <c r="H3880">
        <v>21</v>
      </c>
      <c r="I3880">
        <v>1.563109054162531</v>
      </c>
      <c r="J3880">
        <v>0.1178441616037386</v>
      </c>
      <c r="K3880">
        <v>0.30964265869391361</v>
      </c>
      <c r="L3880">
        <v>2.4387855384156549</v>
      </c>
    </row>
    <row r="3881" spans="1:12">
      <c r="A3881" t="s">
        <v>317</v>
      </c>
      <c r="B3881" t="s">
        <v>330</v>
      </c>
      <c r="C3881">
        <v>48029</v>
      </c>
      <c r="D3881" t="s">
        <v>135</v>
      </c>
      <c r="E3881">
        <v>888</v>
      </c>
      <c r="F3881" t="s">
        <v>87</v>
      </c>
      <c r="G3881" t="s">
        <v>103</v>
      </c>
      <c r="H3881">
        <v>321</v>
      </c>
      <c r="I3881">
        <v>0.99773259192502317</v>
      </c>
      <c r="J3881">
        <v>2.043548693125671E-2</v>
      </c>
      <c r="K3881">
        <v>3.5267178298786029E-3</v>
      </c>
      <c r="L3881">
        <v>1.8054626795053541</v>
      </c>
    </row>
    <row r="3882" spans="1:12">
      <c r="A3882" t="s">
        <v>317</v>
      </c>
      <c r="B3882" t="s">
        <v>330</v>
      </c>
      <c r="C3882">
        <v>48029</v>
      </c>
      <c r="D3882" t="s">
        <v>135</v>
      </c>
      <c r="E3882">
        <v>888</v>
      </c>
      <c r="F3882" t="s">
        <v>87</v>
      </c>
      <c r="G3882" t="s">
        <v>104</v>
      </c>
      <c r="H3882">
        <v>21</v>
      </c>
      <c r="I3882">
        <v>1.726502520922087</v>
      </c>
      <c r="J3882">
        <v>0.12881989346661671</v>
      </c>
      <c r="K3882">
        <v>0.33643836717927927</v>
      </c>
      <c r="L3882">
        <v>2.6724841403317932</v>
      </c>
    </row>
    <row r="3883" spans="1:12">
      <c r="A3883" t="s">
        <v>317</v>
      </c>
      <c r="B3883" t="s">
        <v>330</v>
      </c>
      <c r="C3883">
        <v>48029</v>
      </c>
      <c r="D3883" t="s">
        <v>135</v>
      </c>
      <c r="E3883">
        <v>888</v>
      </c>
      <c r="F3883" t="s">
        <v>87</v>
      </c>
      <c r="G3883" t="s">
        <v>105</v>
      </c>
      <c r="H3883">
        <v>321</v>
      </c>
      <c r="I3883">
        <v>1.0698831951637531</v>
      </c>
      <c r="J3883">
        <v>2.1747142635598869E-2</v>
      </c>
      <c r="K3883">
        <v>3.5267178298786029E-3</v>
      </c>
      <c r="L3883">
        <v>1.9139068960189349</v>
      </c>
    </row>
    <row r="3884" spans="1:12">
      <c r="A3884" t="s">
        <v>317</v>
      </c>
      <c r="B3884" t="s">
        <v>330</v>
      </c>
      <c r="C3884">
        <v>48029</v>
      </c>
      <c r="D3884" t="s">
        <v>135</v>
      </c>
      <c r="E3884">
        <v>888</v>
      </c>
      <c r="F3884" t="s">
        <v>87</v>
      </c>
      <c r="G3884" t="s">
        <v>106</v>
      </c>
      <c r="H3884">
        <v>21</v>
      </c>
      <c r="I3884">
        <v>1.8774327900133541</v>
      </c>
      <c r="J3884">
        <v>0.13897070690113111</v>
      </c>
      <c r="K3884">
        <v>0.36329579965681719</v>
      </c>
      <c r="L3884">
        <v>2.9038355072988762</v>
      </c>
    </row>
    <row r="3885" spans="1:12">
      <c r="A3885" t="s">
        <v>317</v>
      </c>
      <c r="B3885" t="s">
        <v>330</v>
      </c>
      <c r="C3885">
        <v>48029</v>
      </c>
      <c r="D3885" t="s">
        <v>135</v>
      </c>
      <c r="E3885">
        <v>888</v>
      </c>
      <c r="F3885" t="s">
        <v>87</v>
      </c>
      <c r="G3885" t="s">
        <v>107</v>
      </c>
      <c r="H3885">
        <v>321</v>
      </c>
      <c r="I3885">
        <v>1.136207298770596</v>
      </c>
      <c r="J3885">
        <v>2.228691754497579E-2</v>
      </c>
      <c r="K3885">
        <v>3.5267178298786029E-3</v>
      </c>
      <c r="L3885">
        <v>1.9966900608684059</v>
      </c>
    </row>
    <row r="3886" spans="1:12">
      <c r="A3886" t="s">
        <v>317</v>
      </c>
      <c r="B3886" t="s">
        <v>330</v>
      </c>
      <c r="C3886">
        <v>48029</v>
      </c>
      <c r="D3886" t="s">
        <v>135</v>
      </c>
      <c r="E3886">
        <v>888</v>
      </c>
      <c r="F3886" t="s">
        <v>87</v>
      </c>
      <c r="G3886" t="s">
        <v>108</v>
      </c>
      <c r="H3886">
        <v>21</v>
      </c>
      <c r="I3886">
        <v>0.54524790617929286</v>
      </c>
      <c r="J3886">
        <v>4.6758487955652142E-2</v>
      </c>
      <c r="K3886">
        <v>0.1167457847107941</v>
      </c>
      <c r="L3886">
        <v>1.0747798823709549</v>
      </c>
    </row>
    <row r="3887" spans="1:12">
      <c r="A3887" t="s">
        <v>317</v>
      </c>
      <c r="B3887" t="s">
        <v>330</v>
      </c>
      <c r="C3887">
        <v>48029</v>
      </c>
      <c r="D3887" t="s">
        <v>135</v>
      </c>
      <c r="E3887">
        <v>888</v>
      </c>
      <c r="F3887" t="s">
        <v>87</v>
      </c>
      <c r="G3887" t="s">
        <v>109</v>
      </c>
      <c r="H3887">
        <v>321</v>
      </c>
      <c r="I3887">
        <v>0.32896026494094838</v>
      </c>
      <c r="J3887">
        <v>5.5475743428957756E-3</v>
      </c>
      <c r="K3887">
        <v>3.5267178298786029E-3</v>
      </c>
      <c r="L3887">
        <v>0.6077413652625866</v>
      </c>
    </row>
    <row r="3888" spans="1:12">
      <c r="A3888" t="s">
        <v>317</v>
      </c>
      <c r="B3888" t="s">
        <v>331</v>
      </c>
      <c r="C3888">
        <v>48031</v>
      </c>
      <c r="D3888" t="s">
        <v>135</v>
      </c>
      <c r="E3888">
        <v>888</v>
      </c>
      <c r="F3888" t="s">
        <v>87</v>
      </c>
      <c r="G3888" t="s">
        <v>88</v>
      </c>
      <c r="H3888">
        <v>249</v>
      </c>
      <c r="I3888">
        <v>1.3272480698098581</v>
      </c>
      <c r="J3888">
        <v>2.9221485110950358E-2</v>
      </c>
      <c r="K3888">
        <v>1.053024294447052E-2</v>
      </c>
      <c r="L3888">
        <v>2.3126070646557242</v>
      </c>
    </row>
    <row r="3889" spans="1:12">
      <c r="A3889" t="s">
        <v>317</v>
      </c>
      <c r="B3889" t="s">
        <v>331</v>
      </c>
      <c r="C3889">
        <v>48031</v>
      </c>
      <c r="D3889" t="s">
        <v>135</v>
      </c>
      <c r="E3889">
        <v>888</v>
      </c>
      <c r="F3889" t="s">
        <v>87</v>
      </c>
      <c r="G3889" t="s">
        <v>89</v>
      </c>
      <c r="H3889">
        <v>334</v>
      </c>
      <c r="I3889">
        <v>0.93556248128234332</v>
      </c>
      <c r="J3889">
        <v>2.2023634848507591E-2</v>
      </c>
      <c r="K3889">
        <v>4.1614353289900017E-3</v>
      </c>
      <c r="L3889">
        <v>1.706692669819454</v>
      </c>
    </row>
    <row r="3890" spans="1:12">
      <c r="A3890" t="s">
        <v>317</v>
      </c>
      <c r="B3890" t="s">
        <v>331</v>
      </c>
      <c r="C3890">
        <v>48031</v>
      </c>
      <c r="D3890" t="s">
        <v>135</v>
      </c>
      <c r="E3890">
        <v>888</v>
      </c>
      <c r="F3890" t="s">
        <v>87</v>
      </c>
      <c r="G3890" t="s">
        <v>90</v>
      </c>
      <c r="H3890">
        <v>249</v>
      </c>
      <c r="I3890">
        <v>1.6014957864240591</v>
      </c>
      <c r="J3890">
        <v>2.677911337687541E-2</v>
      </c>
      <c r="K3890">
        <v>0.49831347890596522</v>
      </c>
      <c r="L3890">
        <v>2.602420348373006</v>
      </c>
    </row>
    <row r="3891" spans="1:12">
      <c r="A3891" t="s">
        <v>317</v>
      </c>
      <c r="B3891" t="s">
        <v>331</v>
      </c>
      <c r="C3891">
        <v>48031</v>
      </c>
      <c r="D3891" t="s">
        <v>135</v>
      </c>
      <c r="E3891">
        <v>888</v>
      </c>
      <c r="F3891" t="s">
        <v>87</v>
      </c>
      <c r="G3891" t="s">
        <v>91</v>
      </c>
      <c r="H3891">
        <v>334</v>
      </c>
      <c r="I3891">
        <v>1.0729427022260389</v>
      </c>
      <c r="J3891">
        <v>2.1274704283514741E-2</v>
      </c>
      <c r="K3891">
        <v>4.1614353289900017E-3</v>
      </c>
      <c r="L3891">
        <v>1.87317238244714</v>
      </c>
    </row>
    <row r="3892" spans="1:12">
      <c r="A3892" t="s">
        <v>317</v>
      </c>
      <c r="B3892" t="s">
        <v>331</v>
      </c>
      <c r="C3892">
        <v>48031</v>
      </c>
      <c r="D3892" t="s">
        <v>135</v>
      </c>
      <c r="E3892">
        <v>888</v>
      </c>
      <c r="F3892" t="s">
        <v>87</v>
      </c>
      <c r="G3892" t="s">
        <v>92</v>
      </c>
      <c r="H3892">
        <v>249</v>
      </c>
      <c r="I3892">
        <v>1.7203459735095981</v>
      </c>
      <c r="J3892">
        <v>2.7397561904270479E-2</v>
      </c>
      <c r="K3892">
        <v>0.54872026536986995</v>
      </c>
      <c r="L3892">
        <v>2.7076279604979629</v>
      </c>
    </row>
    <row r="3893" spans="1:12">
      <c r="A3893" t="s">
        <v>317</v>
      </c>
      <c r="B3893" t="s">
        <v>331</v>
      </c>
      <c r="C3893">
        <v>48031</v>
      </c>
      <c r="D3893" t="s">
        <v>135</v>
      </c>
      <c r="E3893">
        <v>888</v>
      </c>
      <c r="F3893" t="s">
        <v>87</v>
      </c>
      <c r="G3893" t="s">
        <v>93</v>
      </c>
      <c r="H3893">
        <v>334</v>
      </c>
      <c r="I3893">
        <v>1.1490833999046499</v>
      </c>
      <c r="J3893">
        <v>2.1986764885354771E-2</v>
      </c>
      <c r="K3893">
        <v>4.1614353289900017E-3</v>
      </c>
      <c r="L3893">
        <v>1.9688439470527781</v>
      </c>
    </row>
    <row r="3894" spans="1:12">
      <c r="A3894" t="s">
        <v>317</v>
      </c>
      <c r="B3894" t="s">
        <v>331</v>
      </c>
      <c r="C3894">
        <v>48031</v>
      </c>
      <c r="D3894" t="s">
        <v>135</v>
      </c>
      <c r="E3894">
        <v>888</v>
      </c>
      <c r="F3894" t="s">
        <v>87</v>
      </c>
      <c r="G3894" t="s">
        <v>94</v>
      </c>
      <c r="H3894">
        <v>249</v>
      </c>
      <c r="I3894">
        <v>1.8293863573636191</v>
      </c>
      <c r="J3894">
        <v>2.8282093848543799E-2</v>
      </c>
      <c r="K3894">
        <v>0.59331533431868477</v>
      </c>
      <c r="L3894">
        <v>2.8069506566597289</v>
      </c>
    </row>
    <row r="3895" spans="1:12">
      <c r="A3895" t="s">
        <v>317</v>
      </c>
      <c r="B3895" t="s">
        <v>331</v>
      </c>
      <c r="C3895">
        <v>48031</v>
      </c>
      <c r="D3895" t="s">
        <v>135</v>
      </c>
      <c r="E3895">
        <v>888</v>
      </c>
      <c r="F3895" t="s">
        <v>87</v>
      </c>
      <c r="G3895" t="s">
        <v>95</v>
      </c>
      <c r="H3895">
        <v>334</v>
      </c>
      <c r="I3895">
        <v>1.2202182048336909</v>
      </c>
      <c r="J3895">
        <v>2.295495060049876E-2</v>
      </c>
      <c r="K3895">
        <v>4.1614353289900017E-3</v>
      </c>
      <c r="L3895">
        <v>2.061355500296886</v>
      </c>
    </row>
    <row r="3896" spans="1:12">
      <c r="A3896" t="s">
        <v>317</v>
      </c>
      <c r="B3896" t="s">
        <v>331</v>
      </c>
      <c r="C3896">
        <v>48031</v>
      </c>
      <c r="D3896" t="s">
        <v>135</v>
      </c>
      <c r="E3896">
        <v>888</v>
      </c>
      <c r="F3896" t="s">
        <v>87</v>
      </c>
      <c r="G3896" t="s">
        <v>96</v>
      </c>
      <c r="H3896">
        <v>249</v>
      </c>
      <c r="I3896">
        <v>1.941685238272935</v>
      </c>
      <c r="J3896">
        <v>2.9294338369352801E-2</v>
      </c>
      <c r="K3896">
        <v>0.64230054599177022</v>
      </c>
      <c r="L3896">
        <v>2.9081630121167361</v>
      </c>
    </row>
    <row r="3897" spans="1:12">
      <c r="A3897" t="s">
        <v>317</v>
      </c>
      <c r="B3897" t="s">
        <v>331</v>
      </c>
      <c r="C3897">
        <v>48031</v>
      </c>
      <c r="D3897" t="s">
        <v>135</v>
      </c>
      <c r="E3897">
        <v>888</v>
      </c>
      <c r="F3897" t="s">
        <v>87</v>
      </c>
      <c r="G3897" t="s">
        <v>97</v>
      </c>
      <c r="H3897">
        <v>334</v>
      </c>
      <c r="I3897">
        <v>1.2957319808449399</v>
      </c>
      <c r="J3897">
        <v>2.372832784324478E-2</v>
      </c>
      <c r="K3897">
        <v>4.1614353289900017E-3</v>
      </c>
      <c r="L3897">
        <v>2.159219318568498</v>
      </c>
    </row>
    <row r="3898" spans="1:12">
      <c r="A3898" t="s">
        <v>317</v>
      </c>
      <c r="B3898" t="s">
        <v>331</v>
      </c>
      <c r="C3898">
        <v>48031</v>
      </c>
      <c r="D3898" t="s">
        <v>135</v>
      </c>
      <c r="E3898">
        <v>888</v>
      </c>
      <c r="F3898" t="s">
        <v>87</v>
      </c>
      <c r="G3898" t="s">
        <v>98</v>
      </c>
      <c r="H3898">
        <v>249</v>
      </c>
      <c r="I3898">
        <v>0.36131823872605923</v>
      </c>
      <c r="J3898">
        <v>8.2331965856959986E-3</v>
      </c>
      <c r="K3898">
        <v>4.6123935453918873E-2</v>
      </c>
      <c r="L3898">
        <v>0.74911958182097538</v>
      </c>
    </row>
    <row r="3899" spans="1:12">
      <c r="A3899" t="s">
        <v>317</v>
      </c>
      <c r="B3899" t="s">
        <v>331</v>
      </c>
      <c r="C3899">
        <v>48031</v>
      </c>
      <c r="D3899" t="s">
        <v>135</v>
      </c>
      <c r="E3899">
        <v>888</v>
      </c>
      <c r="F3899" t="s">
        <v>87</v>
      </c>
      <c r="G3899" t="s">
        <v>99</v>
      </c>
      <c r="H3899">
        <v>334</v>
      </c>
      <c r="I3899">
        <v>0.5174270922006633</v>
      </c>
      <c r="J3899">
        <v>1.22237438095791E-2</v>
      </c>
      <c r="K3899">
        <v>4.1614353289900017E-3</v>
      </c>
      <c r="L3899">
        <v>1.4691269464682379</v>
      </c>
    </row>
    <row r="3900" spans="1:12">
      <c r="A3900" t="s">
        <v>317</v>
      </c>
      <c r="B3900" t="s">
        <v>331</v>
      </c>
      <c r="C3900">
        <v>48031</v>
      </c>
      <c r="D3900" t="s">
        <v>135</v>
      </c>
      <c r="E3900">
        <v>888</v>
      </c>
      <c r="F3900" t="s">
        <v>87</v>
      </c>
      <c r="G3900" t="s">
        <v>100</v>
      </c>
      <c r="H3900">
        <v>249</v>
      </c>
      <c r="I3900">
        <v>0.89069621579053615</v>
      </c>
      <c r="J3900">
        <v>1.397342157549925E-2</v>
      </c>
      <c r="K3900">
        <v>0.30177960208981791</v>
      </c>
      <c r="L3900">
        <v>1.5829159676324409</v>
      </c>
    </row>
    <row r="3901" spans="1:12">
      <c r="A3901" t="s">
        <v>317</v>
      </c>
      <c r="B3901" t="s">
        <v>331</v>
      </c>
      <c r="C3901">
        <v>48031</v>
      </c>
      <c r="D3901" t="s">
        <v>135</v>
      </c>
      <c r="E3901">
        <v>888</v>
      </c>
      <c r="F3901" t="s">
        <v>87</v>
      </c>
      <c r="G3901" t="s">
        <v>101</v>
      </c>
      <c r="H3901">
        <v>334</v>
      </c>
      <c r="I3901">
        <v>0.85425630206694236</v>
      </c>
      <c r="J3901">
        <v>1.640922888839667E-2</v>
      </c>
      <c r="K3901">
        <v>4.1614353289900017E-3</v>
      </c>
      <c r="L3901">
        <v>1.669365192606491</v>
      </c>
    </row>
    <row r="3902" spans="1:12">
      <c r="A3902" t="s">
        <v>317</v>
      </c>
      <c r="B3902" t="s">
        <v>331</v>
      </c>
      <c r="C3902">
        <v>48031</v>
      </c>
      <c r="D3902" t="s">
        <v>135</v>
      </c>
      <c r="E3902">
        <v>888</v>
      </c>
      <c r="F3902" t="s">
        <v>87</v>
      </c>
      <c r="G3902" t="s">
        <v>102</v>
      </c>
      <c r="H3902">
        <v>249</v>
      </c>
      <c r="I3902">
        <v>1.034406762641952</v>
      </c>
      <c r="J3902">
        <v>1.606533954106712E-2</v>
      </c>
      <c r="K3902">
        <v>0.34926510901995339</v>
      </c>
      <c r="L3902">
        <v>1.807250993445032</v>
      </c>
    </row>
    <row r="3903" spans="1:12">
      <c r="A3903" t="s">
        <v>317</v>
      </c>
      <c r="B3903" t="s">
        <v>331</v>
      </c>
      <c r="C3903">
        <v>48031</v>
      </c>
      <c r="D3903" t="s">
        <v>135</v>
      </c>
      <c r="E3903">
        <v>888</v>
      </c>
      <c r="F3903" t="s">
        <v>87</v>
      </c>
      <c r="G3903" t="s">
        <v>103</v>
      </c>
      <c r="H3903">
        <v>334</v>
      </c>
      <c r="I3903">
        <v>0.91622912745186424</v>
      </c>
      <c r="J3903">
        <v>1.695355120275259E-2</v>
      </c>
      <c r="K3903">
        <v>4.1614353289900017E-3</v>
      </c>
      <c r="L3903">
        <v>1.7552037239467351</v>
      </c>
    </row>
    <row r="3904" spans="1:12">
      <c r="A3904" t="s">
        <v>317</v>
      </c>
      <c r="B3904" t="s">
        <v>331</v>
      </c>
      <c r="C3904">
        <v>48031</v>
      </c>
      <c r="D3904" t="s">
        <v>135</v>
      </c>
      <c r="E3904">
        <v>888</v>
      </c>
      <c r="F3904" t="s">
        <v>87</v>
      </c>
      <c r="G3904" t="s">
        <v>104</v>
      </c>
      <c r="H3904">
        <v>249</v>
      </c>
      <c r="I3904">
        <v>1.1539110409009741</v>
      </c>
      <c r="J3904">
        <v>1.846123127568056E-2</v>
      </c>
      <c r="K3904">
        <v>0.38619646686531461</v>
      </c>
      <c r="L3904">
        <v>2.0264769473838631</v>
      </c>
    </row>
    <row r="3905" spans="1:12">
      <c r="A3905" t="s">
        <v>317</v>
      </c>
      <c r="B3905" t="s">
        <v>331</v>
      </c>
      <c r="C3905">
        <v>48031</v>
      </c>
      <c r="D3905" t="s">
        <v>135</v>
      </c>
      <c r="E3905">
        <v>888</v>
      </c>
      <c r="F3905" t="s">
        <v>87</v>
      </c>
      <c r="G3905" t="s">
        <v>105</v>
      </c>
      <c r="H3905">
        <v>334</v>
      </c>
      <c r="I3905">
        <v>0.97328528897562816</v>
      </c>
      <c r="J3905">
        <v>1.7690778734537841E-2</v>
      </c>
      <c r="K3905">
        <v>4.1614353289900017E-3</v>
      </c>
      <c r="L3905">
        <v>1.873398708947267</v>
      </c>
    </row>
    <row r="3906" spans="1:12">
      <c r="A3906" t="s">
        <v>317</v>
      </c>
      <c r="B3906" t="s">
        <v>331</v>
      </c>
      <c r="C3906">
        <v>48031</v>
      </c>
      <c r="D3906" t="s">
        <v>135</v>
      </c>
      <c r="E3906">
        <v>888</v>
      </c>
      <c r="F3906" t="s">
        <v>87</v>
      </c>
      <c r="G3906" t="s">
        <v>106</v>
      </c>
      <c r="H3906">
        <v>249</v>
      </c>
      <c r="I3906">
        <v>1.274700707272173</v>
      </c>
      <c r="J3906">
        <v>2.0400490154223849E-2</v>
      </c>
      <c r="K3906">
        <v>0.42467210722072118</v>
      </c>
      <c r="L3906">
        <v>2.2211555003748829</v>
      </c>
    </row>
    <row r="3907" spans="1:12">
      <c r="A3907" t="s">
        <v>317</v>
      </c>
      <c r="B3907" t="s">
        <v>331</v>
      </c>
      <c r="C3907">
        <v>48031</v>
      </c>
      <c r="D3907" t="s">
        <v>135</v>
      </c>
      <c r="E3907">
        <v>888</v>
      </c>
      <c r="F3907" t="s">
        <v>87</v>
      </c>
      <c r="G3907" t="s">
        <v>107</v>
      </c>
      <c r="H3907">
        <v>334</v>
      </c>
      <c r="I3907">
        <v>1.034456032103954</v>
      </c>
      <c r="J3907">
        <v>1.8213001586436881E-2</v>
      </c>
      <c r="K3907">
        <v>4.1614353289900017E-3</v>
      </c>
      <c r="L3907">
        <v>1.983613718707478</v>
      </c>
    </row>
    <row r="3908" spans="1:12">
      <c r="A3908" t="s">
        <v>317</v>
      </c>
      <c r="B3908" t="s">
        <v>331</v>
      </c>
      <c r="C3908">
        <v>48031</v>
      </c>
      <c r="D3908" t="s">
        <v>135</v>
      </c>
      <c r="E3908">
        <v>888</v>
      </c>
      <c r="F3908" t="s">
        <v>87</v>
      </c>
      <c r="G3908" t="s">
        <v>108</v>
      </c>
      <c r="H3908">
        <v>249</v>
      </c>
      <c r="I3908">
        <v>0.15102283323612989</v>
      </c>
      <c r="J3908">
        <v>3.707735769284539E-3</v>
      </c>
      <c r="K3908">
        <v>-5.9524557316616919E-2</v>
      </c>
      <c r="L3908">
        <v>0.32297402595527569</v>
      </c>
    </row>
    <row r="3909" spans="1:12">
      <c r="A3909" t="s">
        <v>317</v>
      </c>
      <c r="B3909" t="s">
        <v>331</v>
      </c>
      <c r="C3909">
        <v>48031</v>
      </c>
      <c r="D3909" t="s">
        <v>135</v>
      </c>
      <c r="E3909">
        <v>888</v>
      </c>
      <c r="F3909" t="s">
        <v>87</v>
      </c>
      <c r="G3909" t="s">
        <v>109</v>
      </c>
      <c r="H3909">
        <v>334</v>
      </c>
      <c r="I3909">
        <v>0.27599937877004338</v>
      </c>
      <c r="J3909">
        <v>5.1653140136114313E-3</v>
      </c>
      <c r="K3909">
        <v>4.1614353289900017E-3</v>
      </c>
      <c r="L3909">
        <v>0.646276259831436</v>
      </c>
    </row>
    <row r="3910" spans="1:12">
      <c r="A3910" t="s">
        <v>317</v>
      </c>
      <c r="B3910" t="s">
        <v>332</v>
      </c>
      <c r="C3910">
        <v>48033</v>
      </c>
      <c r="D3910" t="s">
        <v>135</v>
      </c>
      <c r="E3910">
        <v>888</v>
      </c>
      <c r="F3910" t="s">
        <v>87</v>
      </c>
      <c r="G3910" t="s">
        <v>88</v>
      </c>
      <c r="H3910">
        <v>109</v>
      </c>
      <c r="I3910">
        <v>0.88510867108232305</v>
      </c>
      <c r="J3910">
        <v>3.6405648364861182E-2</v>
      </c>
      <c r="K3910">
        <v>1.372532386319949E-2</v>
      </c>
      <c r="L3910">
        <v>1.612634783009393</v>
      </c>
    </row>
    <row r="3911" spans="1:12">
      <c r="A3911" t="s">
        <v>317</v>
      </c>
      <c r="B3911" t="s">
        <v>332</v>
      </c>
      <c r="C3911">
        <v>48033</v>
      </c>
      <c r="D3911" t="s">
        <v>135</v>
      </c>
      <c r="E3911">
        <v>888</v>
      </c>
      <c r="F3911" t="s">
        <v>87</v>
      </c>
      <c r="G3911" t="s">
        <v>89</v>
      </c>
      <c r="H3911">
        <v>185</v>
      </c>
      <c r="I3911">
        <v>0.4626591745730495</v>
      </c>
      <c r="J3911">
        <v>2.0063563701044521E-2</v>
      </c>
      <c r="K3911">
        <v>7.6372384612447261E-2</v>
      </c>
      <c r="L3911">
        <v>1.164695374085772</v>
      </c>
    </row>
    <row r="3912" spans="1:12">
      <c r="A3912" t="s">
        <v>317</v>
      </c>
      <c r="B3912" t="s">
        <v>332</v>
      </c>
      <c r="C3912">
        <v>48033</v>
      </c>
      <c r="D3912" t="s">
        <v>135</v>
      </c>
      <c r="E3912">
        <v>888</v>
      </c>
      <c r="F3912" t="s">
        <v>87</v>
      </c>
      <c r="G3912" t="s">
        <v>90</v>
      </c>
      <c r="H3912">
        <v>109</v>
      </c>
      <c r="I3912">
        <v>1.1402527537558631</v>
      </c>
      <c r="J3912">
        <v>3.066406637346315E-2</v>
      </c>
      <c r="K3912">
        <v>0.2175493824613737</v>
      </c>
      <c r="L3912">
        <v>1.799996751336969</v>
      </c>
    </row>
    <row r="3913" spans="1:12">
      <c r="A3913" t="s">
        <v>317</v>
      </c>
      <c r="B3913" t="s">
        <v>332</v>
      </c>
      <c r="C3913">
        <v>48033</v>
      </c>
      <c r="D3913" t="s">
        <v>135</v>
      </c>
      <c r="E3913">
        <v>888</v>
      </c>
      <c r="F3913" t="s">
        <v>87</v>
      </c>
      <c r="G3913" t="s">
        <v>91</v>
      </c>
      <c r="H3913">
        <v>185</v>
      </c>
      <c r="I3913">
        <v>0.64517491889400203</v>
      </c>
      <c r="J3913">
        <v>1.5679814946521618E-2</v>
      </c>
      <c r="K3913">
        <v>0.25696878770032999</v>
      </c>
      <c r="L3913">
        <v>1.289319043930389</v>
      </c>
    </row>
    <row r="3914" spans="1:12">
      <c r="A3914" t="s">
        <v>317</v>
      </c>
      <c r="B3914" t="s">
        <v>332</v>
      </c>
      <c r="C3914">
        <v>48033</v>
      </c>
      <c r="D3914" t="s">
        <v>135</v>
      </c>
      <c r="E3914">
        <v>888</v>
      </c>
      <c r="F3914" t="s">
        <v>87</v>
      </c>
      <c r="G3914" t="s">
        <v>92</v>
      </c>
      <c r="H3914">
        <v>109</v>
      </c>
      <c r="I3914">
        <v>1.221815168123358</v>
      </c>
      <c r="J3914">
        <v>3.117953000135262E-2</v>
      </c>
      <c r="K3914">
        <v>0.23840995199201589</v>
      </c>
      <c r="L3914">
        <v>1.8821814256672751</v>
      </c>
    </row>
    <row r="3915" spans="1:12">
      <c r="A3915" t="s">
        <v>317</v>
      </c>
      <c r="B3915" t="s">
        <v>332</v>
      </c>
      <c r="C3915">
        <v>48033</v>
      </c>
      <c r="D3915" t="s">
        <v>135</v>
      </c>
      <c r="E3915">
        <v>888</v>
      </c>
      <c r="F3915" t="s">
        <v>87</v>
      </c>
      <c r="G3915" t="s">
        <v>93</v>
      </c>
      <c r="H3915">
        <v>185</v>
      </c>
      <c r="I3915">
        <v>0.71179102330314215</v>
      </c>
      <c r="J3915">
        <v>1.619218403077452E-2</v>
      </c>
      <c r="K3915">
        <v>0.30294023438247558</v>
      </c>
      <c r="L3915">
        <v>1.3617755142168999</v>
      </c>
    </row>
    <row r="3916" spans="1:12">
      <c r="A3916" t="s">
        <v>317</v>
      </c>
      <c r="B3916" t="s">
        <v>332</v>
      </c>
      <c r="C3916">
        <v>48033</v>
      </c>
      <c r="D3916" t="s">
        <v>135</v>
      </c>
      <c r="E3916">
        <v>888</v>
      </c>
      <c r="F3916" t="s">
        <v>87</v>
      </c>
      <c r="G3916" t="s">
        <v>94</v>
      </c>
      <c r="H3916">
        <v>109</v>
      </c>
      <c r="I3916">
        <v>1.285513358100568</v>
      </c>
      <c r="J3916">
        <v>3.1519243683994412E-2</v>
      </c>
      <c r="K3916">
        <v>0.25861871968222389</v>
      </c>
      <c r="L3916">
        <v>1.9481574933362891</v>
      </c>
    </row>
    <row r="3917" spans="1:12">
      <c r="A3917" t="s">
        <v>317</v>
      </c>
      <c r="B3917" t="s">
        <v>332</v>
      </c>
      <c r="C3917">
        <v>48033</v>
      </c>
      <c r="D3917" t="s">
        <v>135</v>
      </c>
      <c r="E3917">
        <v>888</v>
      </c>
      <c r="F3917" t="s">
        <v>87</v>
      </c>
      <c r="G3917" t="s">
        <v>95</v>
      </c>
      <c r="H3917">
        <v>185</v>
      </c>
      <c r="I3917">
        <v>0.76946779833258938</v>
      </c>
      <c r="J3917">
        <v>1.7069183613129209E-2</v>
      </c>
      <c r="K3917">
        <v>0.33003199915149939</v>
      </c>
      <c r="L3917">
        <v>1.434034115206031</v>
      </c>
    </row>
    <row r="3918" spans="1:12">
      <c r="A3918" t="s">
        <v>317</v>
      </c>
      <c r="B3918" t="s">
        <v>332</v>
      </c>
      <c r="C3918">
        <v>48033</v>
      </c>
      <c r="D3918" t="s">
        <v>135</v>
      </c>
      <c r="E3918">
        <v>888</v>
      </c>
      <c r="F3918" t="s">
        <v>87</v>
      </c>
      <c r="G3918" t="s">
        <v>96</v>
      </c>
      <c r="H3918">
        <v>109</v>
      </c>
      <c r="I3918">
        <v>1.3648880636733429</v>
      </c>
      <c r="J3918">
        <v>3.2315437719189363E-2</v>
      </c>
      <c r="K3918">
        <v>0.27840124313178022</v>
      </c>
      <c r="L3918">
        <v>2.0551788496103041</v>
      </c>
    </row>
    <row r="3919" spans="1:12">
      <c r="A3919" t="s">
        <v>317</v>
      </c>
      <c r="B3919" t="s">
        <v>332</v>
      </c>
      <c r="C3919">
        <v>48033</v>
      </c>
      <c r="D3919" t="s">
        <v>135</v>
      </c>
      <c r="E3919">
        <v>888</v>
      </c>
      <c r="F3919" t="s">
        <v>87</v>
      </c>
      <c r="G3919" t="s">
        <v>97</v>
      </c>
      <c r="H3919">
        <v>185</v>
      </c>
      <c r="I3919">
        <v>0.84398219026693844</v>
      </c>
      <c r="J3919">
        <v>1.8108794763545141E-2</v>
      </c>
      <c r="K3919">
        <v>0.36876818994838823</v>
      </c>
      <c r="L3919">
        <v>1.5271687796408471</v>
      </c>
    </row>
    <row r="3920" spans="1:12">
      <c r="A3920" t="s">
        <v>317</v>
      </c>
      <c r="B3920" t="s">
        <v>332</v>
      </c>
      <c r="C3920">
        <v>48033</v>
      </c>
      <c r="D3920" t="s">
        <v>135</v>
      </c>
      <c r="E3920">
        <v>888</v>
      </c>
      <c r="F3920" t="s">
        <v>87</v>
      </c>
      <c r="G3920" t="s">
        <v>98</v>
      </c>
      <c r="H3920">
        <v>109</v>
      </c>
      <c r="I3920">
        <v>0.26247483137494731</v>
      </c>
      <c r="J3920">
        <v>6.2015907380967303E-3</v>
      </c>
      <c r="K3920">
        <v>0.10136009282719841</v>
      </c>
      <c r="L3920">
        <v>0.61339371472831661</v>
      </c>
    </row>
    <row r="3921" spans="1:12">
      <c r="A3921" t="s">
        <v>317</v>
      </c>
      <c r="B3921" t="s">
        <v>332</v>
      </c>
      <c r="C3921">
        <v>48033</v>
      </c>
      <c r="D3921" t="s">
        <v>135</v>
      </c>
      <c r="E3921">
        <v>888</v>
      </c>
      <c r="F3921" t="s">
        <v>87</v>
      </c>
      <c r="G3921" t="s">
        <v>99</v>
      </c>
      <c r="H3921">
        <v>185</v>
      </c>
      <c r="I3921">
        <v>0.29785595522551328</v>
      </c>
      <c r="J3921">
        <v>7.876995992199853E-3</v>
      </c>
      <c r="K3921">
        <v>0.13800892253222621</v>
      </c>
      <c r="L3921">
        <v>0.59731191010319673</v>
      </c>
    </row>
    <row r="3922" spans="1:12">
      <c r="A3922" t="s">
        <v>317</v>
      </c>
      <c r="B3922" t="s">
        <v>332</v>
      </c>
      <c r="C3922">
        <v>48033</v>
      </c>
      <c r="D3922" t="s">
        <v>135</v>
      </c>
      <c r="E3922">
        <v>888</v>
      </c>
      <c r="F3922" t="s">
        <v>87</v>
      </c>
      <c r="G3922" t="s">
        <v>100</v>
      </c>
      <c r="H3922">
        <v>109</v>
      </c>
      <c r="I3922">
        <v>0.65988591510615224</v>
      </c>
      <c r="J3922">
        <v>1.4329283763505811E-2</v>
      </c>
      <c r="K3922">
        <v>0.17294940051034469</v>
      </c>
      <c r="L3922">
        <v>1.4425395529202709</v>
      </c>
    </row>
    <row r="3923" spans="1:12">
      <c r="A3923" t="s">
        <v>317</v>
      </c>
      <c r="B3923" t="s">
        <v>332</v>
      </c>
      <c r="C3923">
        <v>48033</v>
      </c>
      <c r="D3923" t="s">
        <v>135</v>
      </c>
      <c r="E3923">
        <v>888</v>
      </c>
      <c r="F3923" t="s">
        <v>87</v>
      </c>
      <c r="G3923" t="s">
        <v>101</v>
      </c>
      <c r="H3923">
        <v>185</v>
      </c>
      <c r="I3923">
        <v>0.54307172694843697</v>
      </c>
      <c r="J3923">
        <v>9.1642293816174107E-3</v>
      </c>
      <c r="K3923">
        <v>0.25329290350285882</v>
      </c>
      <c r="L3923">
        <v>0.87462578527009605</v>
      </c>
    </row>
    <row r="3924" spans="1:12">
      <c r="A3924" t="s">
        <v>317</v>
      </c>
      <c r="B3924" t="s">
        <v>332</v>
      </c>
      <c r="C3924">
        <v>48033</v>
      </c>
      <c r="D3924" t="s">
        <v>135</v>
      </c>
      <c r="E3924">
        <v>888</v>
      </c>
      <c r="F3924" t="s">
        <v>87</v>
      </c>
      <c r="G3924" t="s">
        <v>102</v>
      </c>
      <c r="H3924">
        <v>109</v>
      </c>
      <c r="I3924">
        <v>0.7537191107109662</v>
      </c>
      <c r="J3924">
        <v>1.5707303030402811E-2</v>
      </c>
      <c r="K3924">
        <v>0.19661370706020601</v>
      </c>
      <c r="L3924">
        <v>1.612560488341801</v>
      </c>
    </row>
    <row r="3925" spans="1:12">
      <c r="A3925" t="s">
        <v>317</v>
      </c>
      <c r="B3925" t="s">
        <v>332</v>
      </c>
      <c r="C3925">
        <v>48033</v>
      </c>
      <c r="D3925" t="s">
        <v>135</v>
      </c>
      <c r="E3925">
        <v>888</v>
      </c>
      <c r="F3925" t="s">
        <v>87</v>
      </c>
      <c r="G3925" t="s">
        <v>103</v>
      </c>
      <c r="H3925">
        <v>185</v>
      </c>
      <c r="I3925">
        <v>0.60258514219630432</v>
      </c>
      <c r="J3925">
        <v>9.2397477275034806E-3</v>
      </c>
      <c r="K3925">
        <v>0.31187500833391291</v>
      </c>
      <c r="L3925">
        <v>0.93109007261983712</v>
      </c>
    </row>
    <row r="3926" spans="1:12">
      <c r="A3926" t="s">
        <v>317</v>
      </c>
      <c r="B3926" t="s">
        <v>332</v>
      </c>
      <c r="C3926">
        <v>48033</v>
      </c>
      <c r="D3926" t="s">
        <v>135</v>
      </c>
      <c r="E3926">
        <v>888</v>
      </c>
      <c r="F3926" t="s">
        <v>87</v>
      </c>
      <c r="G3926" t="s">
        <v>104</v>
      </c>
      <c r="H3926">
        <v>109</v>
      </c>
      <c r="I3926">
        <v>0.81257860534300919</v>
      </c>
      <c r="J3926">
        <v>1.699444773218035E-2</v>
      </c>
      <c r="K3926">
        <v>0.21850865623880319</v>
      </c>
      <c r="L3926">
        <v>1.764323493914933</v>
      </c>
    </row>
    <row r="3927" spans="1:12">
      <c r="A3927" t="s">
        <v>317</v>
      </c>
      <c r="B3927" t="s">
        <v>332</v>
      </c>
      <c r="C3927">
        <v>48033</v>
      </c>
      <c r="D3927" t="s">
        <v>135</v>
      </c>
      <c r="E3927">
        <v>888</v>
      </c>
      <c r="F3927" t="s">
        <v>87</v>
      </c>
      <c r="G3927" t="s">
        <v>105</v>
      </c>
      <c r="H3927">
        <v>185</v>
      </c>
      <c r="I3927">
        <v>0.65472245946579455</v>
      </c>
      <c r="J3927">
        <v>9.620670648698133E-3</v>
      </c>
      <c r="K3927">
        <v>0.34067176657315118</v>
      </c>
      <c r="L3927">
        <v>0.98188278223083558</v>
      </c>
    </row>
    <row r="3928" spans="1:12">
      <c r="A3928" t="s">
        <v>317</v>
      </c>
      <c r="B3928" t="s">
        <v>332</v>
      </c>
      <c r="C3928">
        <v>48033</v>
      </c>
      <c r="D3928" t="s">
        <v>135</v>
      </c>
      <c r="E3928">
        <v>888</v>
      </c>
      <c r="F3928" t="s">
        <v>87</v>
      </c>
      <c r="G3928" t="s">
        <v>106</v>
      </c>
      <c r="H3928">
        <v>109</v>
      </c>
      <c r="I3928">
        <v>0.89525420535815092</v>
      </c>
      <c r="J3928">
        <v>1.835776073865341E-2</v>
      </c>
      <c r="K3928">
        <v>0.2393796820396597</v>
      </c>
      <c r="L3928">
        <v>1.9216258543859861</v>
      </c>
    </row>
    <row r="3929" spans="1:12">
      <c r="A3929" t="s">
        <v>317</v>
      </c>
      <c r="B3929" t="s">
        <v>332</v>
      </c>
      <c r="C3929">
        <v>48033</v>
      </c>
      <c r="D3929" t="s">
        <v>135</v>
      </c>
      <c r="E3929">
        <v>888</v>
      </c>
      <c r="F3929" t="s">
        <v>87</v>
      </c>
      <c r="G3929" t="s">
        <v>107</v>
      </c>
      <c r="H3929">
        <v>185</v>
      </c>
      <c r="I3929">
        <v>0.72487161369919728</v>
      </c>
      <c r="J3929">
        <v>1.0295353273815561E-2</v>
      </c>
      <c r="K3929">
        <v>0.37847984942735491</v>
      </c>
      <c r="L3929">
        <v>1.072988471099344</v>
      </c>
    </row>
    <row r="3930" spans="1:12">
      <c r="A3930" t="s">
        <v>317</v>
      </c>
      <c r="B3930" t="s">
        <v>332</v>
      </c>
      <c r="C3930">
        <v>48033</v>
      </c>
      <c r="D3930" t="s">
        <v>135</v>
      </c>
      <c r="E3930">
        <v>888</v>
      </c>
      <c r="F3930" t="s">
        <v>87</v>
      </c>
      <c r="G3930" t="s">
        <v>108</v>
      </c>
      <c r="H3930">
        <v>109</v>
      </c>
      <c r="I3930">
        <v>0.24145461609411861</v>
      </c>
      <c r="J3930">
        <v>6.6284909853230904E-3</v>
      </c>
      <c r="K3930">
        <v>9.6327881144534694E-2</v>
      </c>
      <c r="L3930">
        <v>0.63890718852142725</v>
      </c>
    </row>
    <row r="3931" spans="1:12">
      <c r="A3931" t="s">
        <v>317</v>
      </c>
      <c r="B3931" t="s">
        <v>332</v>
      </c>
      <c r="C3931">
        <v>48033</v>
      </c>
      <c r="D3931" t="s">
        <v>135</v>
      </c>
      <c r="E3931">
        <v>888</v>
      </c>
      <c r="F3931" t="s">
        <v>87</v>
      </c>
      <c r="G3931" t="s">
        <v>109</v>
      </c>
      <c r="H3931">
        <v>185</v>
      </c>
      <c r="I3931">
        <v>0.2392300249800435</v>
      </c>
      <c r="J3931">
        <v>4.3468293160442376E-3</v>
      </c>
      <c r="K3931">
        <v>4.5314645443686262E-2</v>
      </c>
      <c r="L3931">
        <v>0.41094267366723197</v>
      </c>
    </row>
    <row r="3932" spans="1:12">
      <c r="A3932" t="s">
        <v>317</v>
      </c>
      <c r="B3932" t="s">
        <v>333</v>
      </c>
      <c r="C3932">
        <v>48035</v>
      </c>
      <c r="D3932" t="s">
        <v>135</v>
      </c>
      <c r="E3932">
        <v>888</v>
      </c>
      <c r="F3932" t="s">
        <v>87</v>
      </c>
      <c r="G3932" t="s">
        <v>88</v>
      </c>
      <c r="H3932">
        <v>21</v>
      </c>
      <c r="I3932">
        <v>1.3391255499967429</v>
      </c>
      <c r="J3932">
        <v>0.1576856242205866</v>
      </c>
      <c r="K3932">
        <v>8.2268901586623533E-2</v>
      </c>
      <c r="L3932">
        <v>2.427575332124559</v>
      </c>
    </row>
    <row r="3933" spans="1:12">
      <c r="A3933" t="s">
        <v>317</v>
      </c>
      <c r="B3933" t="s">
        <v>333</v>
      </c>
      <c r="C3933">
        <v>48035</v>
      </c>
      <c r="D3933" t="s">
        <v>135</v>
      </c>
      <c r="E3933">
        <v>888</v>
      </c>
      <c r="F3933" t="s">
        <v>87</v>
      </c>
      <c r="G3933" t="s">
        <v>89</v>
      </c>
      <c r="H3933">
        <v>73</v>
      </c>
      <c r="I3933">
        <v>0.52996081108940996</v>
      </c>
      <c r="J3933">
        <v>5.1940310266589587E-2</v>
      </c>
      <c r="K3933">
        <v>2.5428570911743631E-3</v>
      </c>
      <c r="L3933">
        <v>1.703298544139858</v>
      </c>
    </row>
    <row r="3934" spans="1:12">
      <c r="A3934" t="s">
        <v>317</v>
      </c>
      <c r="B3934" t="s">
        <v>333</v>
      </c>
      <c r="C3934">
        <v>48035</v>
      </c>
      <c r="D3934" t="s">
        <v>135</v>
      </c>
      <c r="E3934">
        <v>888</v>
      </c>
      <c r="F3934" t="s">
        <v>87</v>
      </c>
      <c r="G3934" t="s">
        <v>90</v>
      </c>
      <c r="H3934">
        <v>21</v>
      </c>
      <c r="I3934">
        <v>1.6680650978018869</v>
      </c>
      <c r="J3934">
        <v>0.1456860291474619</v>
      </c>
      <c r="K3934">
        <v>0.26197504588600667</v>
      </c>
      <c r="L3934">
        <v>2.8019103932227281</v>
      </c>
    </row>
    <row r="3935" spans="1:12">
      <c r="A3935" t="s">
        <v>317</v>
      </c>
      <c r="B3935" t="s">
        <v>333</v>
      </c>
      <c r="C3935">
        <v>48035</v>
      </c>
      <c r="D3935" t="s">
        <v>135</v>
      </c>
      <c r="E3935">
        <v>888</v>
      </c>
      <c r="F3935" t="s">
        <v>87</v>
      </c>
      <c r="G3935" t="s">
        <v>91</v>
      </c>
      <c r="H3935">
        <v>73</v>
      </c>
      <c r="I3935">
        <v>0.7859576461648482</v>
      </c>
      <c r="J3935">
        <v>4.783511160803746E-2</v>
      </c>
      <c r="K3935">
        <v>5.6479476296384711E-3</v>
      </c>
      <c r="L3935">
        <v>1.863439073460839</v>
      </c>
    </row>
    <row r="3936" spans="1:12">
      <c r="A3936" t="s">
        <v>317</v>
      </c>
      <c r="B3936" t="s">
        <v>333</v>
      </c>
      <c r="C3936">
        <v>48035</v>
      </c>
      <c r="D3936" t="s">
        <v>135</v>
      </c>
      <c r="E3936">
        <v>888</v>
      </c>
      <c r="F3936" t="s">
        <v>87</v>
      </c>
      <c r="G3936" t="s">
        <v>92</v>
      </c>
      <c r="H3936">
        <v>21</v>
      </c>
      <c r="I3936">
        <v>1.833708289949844</v>
      </c>
      <c r="J3936">
        <v>0.1562271870685033</v>
      </c>
      <c r="K3936">
        <v>0.29025231332994073</v>
      </c>
      <c r="L3936">
        <v>3.035446620925113</v>
      </c>
    </row>
    <row r="3937" spans="1:12">
      <c r="A3937" t="s">
        <v>317</v>
      </c>
      <c r="B3937" t="s">
        <v>333</v>
      </c>
      <c r="C3937">
        <v>48035</v>
      </c>
      <c r="D3937" t="s">
        <v>135</v>
      </c>
      <c r="E3937">
        <v>888</v>
      </c>
      <c r="F3937" t="s">
        <v>87</v>
      </c>
      <c r="G3937" t="s">
        <v>93</v>
      </c>
      <c r="H3937">
        <v>73</v>
      </c>
      <c r="I3937">
        <v>0.85699619502490232</v>
      </c>
      <c r="J3937">
        <v>5.0274337036445807E-2</v>
      </c>
      <c r="K3937">
        <v>5.6479476296384711E-3</v>
      </c>
      <c r="L3937">
        <v>1.963537548004386</v>
      </c>
    </row>
    <row r="3938" spans="1:12">
      <c r="A3938" t="s">
        <v>317</v>
      </c>
      <c r="B3938" t="s">
        <v>333</v>
      </c>
      <c r="C3938">
        <v>48035</v>
      </c>
      <c r="D3938" t="s">
        <v>135</v>
      </c>
      <c r="E3938">
        <v>888</v>
      </c>
      <c r="F3938" t="s">
        <v>87</v>
      </c>
      <c r="G3938" t="s">
        <v>94</v>
      </c>
      <c r="H3938">
        <v>21</v>
      </c>
      <c r="I3938">
        <v>1.991627877631841</v>
      </c>
      <c r="J3938">
        <v>0.16733419893618731</v>
      </c>
      <c r="K3938">
        <v>0.31557028902879652</v>
      </c>
      <c r="L3938">
        <v>3.2684685251471182</v>
      </c>
    </row>
    <row r="3939" spans="1:12">
      <c r="A3939" t="s">
        <v>317</v>
      </c>
      <c r="B3939" t="s">
        <v>333</v>
      </c>
      <c r="C3939">
        <v>48035</v>
      </c>
      <c r="D3939" t="s">
        <v>135</v>
      </c>
      <c r="E3939">
        <v>888</v>
      </c>
      <c r="F3939" t="s">
        <v>87</v>
      </c>
      <c r="G3939" t="s">
        <v>95</v>
      </c>
      <c r="H3939">
        <v>73</v>
      </c>
      <c r="I3939">
        <v>0.91383303651767434</v>
      </c>
      <c r="J3939">
        <v>5.3501549895134642E-2</v>
      </c>
      <c r="K3939">
        <v>5.6479476296384711E-3</v>
      </c>
      <c r="L3939">
        <v>2.062103462888552</v>
      </c>
    </row>
    <row r="3940" spans="1:12">
      <c r="A3940" t="s">
        <v>317</v>
      </c>
      <c r="B3940" t="s">
        <v>333</v>
      </c>
      <c r="C3940">
        <v>48035</v>
      </c>
      <c r="D3940" t="s">
        <v>135</v>
      </c>
      <c r="E3940">
        <v>888</v>
      </c>
      <c r="F3940" t="s">
        <v>87</v>
      </c>
      <c r="G3940" t="s">
        <v>96</v>
      </c>
      <c r="H3940">
        <v>21</v>
      </c>
      <c r="I3940">
        <v>2.141073796967826</v>
      </c>
      <c r="J3940">
        <v>0.17785825932259591</v>
      </c>
      <c r="K3940">
        <v>0.34037529265666611</v>
      </c>
      <c r="L3940">
        <v>3.4894549128360661</v>
      </c>
    </row>
    <row r="3941" spans="1:12">
      <c r="A3941" t="s">
        <v>317</v>
      </c>
      <c r="B3941" t="s">
        <v>333</v>
      </c>
      <c r="C3941">
        <v>48035</v>
      </c>
      <c r="D3941" t="s">
        <v>135</v>
      </c>
      <c r="E3941">
        <v>888</v>
      </c>
      <c r="F3941" t="s">
        <v>87</v>
      </c>
      <c r="G3941" t="s">
        <v>97</v>
      </c>
      <c r="H3941">
        <v>73</v>
      </c>
      <c r="I3941">
        <v>0.9788450411528159</v>
      </c>
      <c r="J3941">
        <v>5.5830176312895767E-2</v>
      </c>
      <c r="K3941">
        <v>5.6479476296384711E-3</v>
      </c>
      <c r="L3941">
        <v>2.1581657458154542</v>
      </c>
    </row>
    <row r="3942" spans="1:12">
      <c r="A3942" t="s">
        <v>317</v>
      </c>
      <c r="B3942" t="s">
        <v>333</v>
      </c>
      <c r="C3942">
        <v>48035</v>
      </c>
      <c r="D3942" t="s">
        <v>135</v>
      </c>
      <c r="E3942">
        <v>888</v>
      </c>
      <c r="F3942" t="s">
        <v>87</v>
      </c>
      <c r="G3942" t="s">
        <v>98</v>
      </c>
      <c r="H3942">
        <v>21</v>
      </c>
      <c r="I3942">
        <v>0.87811581063541766</v>
      </c>
      <c r="J3942">
        <v>8.8664726780749215E-2</v>
      </c>
      <c r="K3942">
        <v>0.1078680484880335</v>
      </c>
      <c r="L3942">
        <v>1.6042317228687579</v>
      </c>
    </row>
    <row r="3943" spans="1:12">
      <c r="A3943" t="s">
        <v>317</v>
      </c>
      <c r="B3943" t="s">
        <v>333</v>
      </c>
      <c r="C3943">
        <v>48035</v>
      </c>
      <c r="D3943" t="s">
        <v>135</v>
      </c>
      <c r="E3943">
        <v>888</v>
      </c>
      <c r="F3943" t="s">
        <v>87</v>
      </c>
      <c r="G3943" t="s">
        <v>99</v>
      </c>
      <c r="H3943">
        <v>73</v>
      </c>
      <c r="I3943">
        <v>0.40282160512985438</v>
      </c>
      <c r="J3943">
        <v>3.0006228856040599E-2</v>
      </c>
      <c r="K3943">
        <v>5.6479476296384711E-3</v>
      </c>
      <c r="L3943">
        <v>1.3717001025349209</v>
      </c>
    </row>
    <row r="3944" spans="1:12">
      <c r="A3944" t="s">
        <v>317</v>
      </c>
      <c r="B3944" t="s">
        <v>333</v>
      </c>
      <c r="C3944">
        <v>48035</v>
      </c>
      <c r="D3944" t="s">
        <v>135</v>
      </c>
      <c r="E3944">
        <v>888</v>
      </c>
      <c r="F3944" t="s">
        <v>87</v>
      </c>
      <c r="G3944" t="s">
        <v>100</v>
      </c>
      <c r="H3944">
        <v>21</v>
      </c>
      <c r="I3944">
        <v>1.3919513895566551</v>
      </c>
      <c r="J3944">
        <v>0.10804868088975519</v>
      </c>
      <c r="K3944">
        <v>0.27866141501693342</v>
      </c>
      <c r="L3944">
        <v>2.2143403233531389</v>
      </c>
    </row>
    <row r="3945" spans="1:12">
      <c r="A3945" t="s">
        <v>317</v>
      </c>
      <c r="B3945" t="s">
        <v>333</v>
      </c>
      <c r="C3945">
        <v>48035</v>
      </c>
      <c r="D3945" t="s">
        <v>135</v>
      </c>
      <c r="E3945">
        <v>888</v>
      </c>
      <c r="F3945" t="s">
        <v>87</v>
      </c>
      <c r="G3945" t="s">
        <v>101</v>
      </c>
      <c r="H3945">
        <v>73</v>
      </c>
      <c r="I3945">
        <v>0.70969548350732969</v>
      </c>
      <c r="J3945">
        <v>3.7288161246224909E-2</v>
      </c>
      <c r="K3945">
        <v>5.6479476296384711E-3</v>
      </c>
      <c r="L3945">
        <v>1.6423047116484031</v>
      </c>
    </row>
    <row r="3946" spans="1:12">
      <c r="A3946" t="s">
        <v>317</v>
      </c>
      <c r="B3946" t="s">
        <v>333</v>
      </c>
      <c r="C3946">
        <v>48035</v>
      </c>
      <c r="D3946" t="s">
        <v>135</v>
      </c>
      <c r="E3946">
        <v>888</v>
      </c>
      <c r="F3946" t="s">
        <v>87</v>
      </c>
      <c r="G3946" t="s">
        <v>102</v>
      </c>
      <c r="H3946">
        <v>21</v>
      </c>
      <c r="I3946">
        <v>1.563109054162531</v>
      </c>
      <c r="J3946">
        <v>0.1178441616037386</v>
      </c>
      <c r="K3946">
        <v>0.30964265869391361</v>
      </c>
      <c r="L3946">
        <v>2.4387855384156549</v>
      </c>
    </row>
    <row r="3947" spans="1:12">
      <c r="A3947" t="s">
        <v>317</v>
      </c>
      <c r="B3947" t="s">
        <v>333</v>
      </c>
      <c r="C3947">
        <v>48035</v>
      </c>
      <c r="D3947" t="s">
        <v>135</v>
      </c>
      <c r="E3947">
        <v>888</v>
      </c>
      <c r="F3947" t="s">
        <v>87</v>
      </c>
      <c r="G3947" t="s">
        <v>103</v>
      </c>
      <c r="H3947">
        <v>73</v>
      </c>
      <c r="I3947">
        <v>0.77572892977324492</v>
      </c>
      <c r="J3947">
        <v>3.9116468166577267E-2</v>
      </c>
      <c r="K3947">
        <v>5.6479476296384711E-3</v>
      </c>
      <c r="L3947">
        <v>1.736058720941368</v>
      </c>
    </row>
    <row r="3948" spans="1:12">
      <c r="A3948" t="s">
        <v>317</v>
      </c>
      <c r="B3948" t="s">
        <v>333</v>
      </c>
      <c r="C3948">
        <v>48035</v>
      </c>
      <c r="D3948" t="s">
        <v>135</v>
      </c>
      <c r="E3948">
        <v>888</v>
      </c>
      <c r="F3948" t="s">
        <v>87</v>
      </c>
      <c r="G3948" t="s">
        <v>104</v>
      </c>
      <c r="H3948">
        <v>21</v>
      </c>
      <c r="I3948">
        <v>1.726502520922087</v>
      </c>
      <c r="J3948">
        <v>0.12881989346661671</v>
      </c>
      <c r="K3948">
        <v>0.33643836717927927</v>
      </c>
      <c r="L3948">
        <v>2.6724841403317932</v>
      </c>
    </row>
    <row r="3949" spans="1:12">
      <c r="A3949" t="s">
        <v>317</v>
      </c>
      <c r="B3949" t="s">
        <v>333</v>
      </c>
      <c r="C3949">
        <v>48035</v>
      </c>
      <c r="D3949" t="s">
        <v>135</v>
      </c>
      <c r="E3949">
        <v>888</v>
      </c>
      <c r="F3949" t="s">
        <v>87</v>
      </c>
      <c r="G3949" t="s">
        <v>105</v>
      </c>
      <c r="H3949">
        <v>73</v>
      </c>
      <c r="I3949">
        <v>0.82924687620214166</v>
      </c>
      <c r="J3949">
        <v>4.1671994365771667E-2</v>
      </c>
      <c r="K3949">
        <v>5.6479476296384711E-3</v>
      </c>
      <c r="L3949">
        <v>1.8489227234059391</v>
      </c>
    </row>
    <row r="3950" spans="1:12">
      <c r="A3950" t="s">
        <v>317</v>
      </c>
      <c r="B3950" t="s">
        <v>333</v>
      </c>
      <c r="C3950">
        <v>48035</v>
      </c>
      <c r="D3950" t="s">
        <v>135</v>
      </c>
      <c r="E3950">
        <v>888</v>
      </c>
      <c r="F3950" t="s">
        <v>87</v>
      </c>
      <c r="G3950" t="s">
        <v>106</v>
      </c>
      <c r="H3950">
        <v>21</v>
      </c>
      <c r="I3950">
        <v>1.8774327900133541</v>
      </c>
      <c r="J3950">
        <v>0.13897070690113111</v>
      </c>
      <c r="K3950">
        <v>0.36329579965681719</v>
      </c>
      <c r="L3950">
        <v>2.9038355072988762</v>
      </c>
    </row>
    <row r="3951" spans="1:12">
      <c r="A3951" t="s">
        <v>317</v>
      </c>
      <c r="B3951" t="s">
        <v>333</v>
      </c>
      <c r="C3951">
        <v>48035</v>
      </c>
      <c r="D3951" t="s">
        <v>135</v>
      </c>
      <c r="E3951">
        <v>888</v>
      </c>
      <c r="F3951" t="s">
        <v>87</v>
      </c>
      <c r="G3951" t="s">
        <v>107</v>
      </c>
      <c r="H3951">
        <v>73</v>
      </c>
      <c r="I3951">
        <v>0.88816125489745468</v>
      </c>
      <c r="J3951">
        <v>4.3199662035646513E-2</v>
      </c>
      <c r="K3951">
        <v>5.6479476296384711E-3</v>
      </c>
      <c r="L3951">
        <v>1.932940510911797</v>
      </c>
    </row>
    <row r="3952" spans="1:12">
      <c r="A3952" t="s">
        <v>317</v>
      </c>
      <c r="B3952" t="s">
        <v>333</v>
      </c>
      <c r="C3952">
        <v>48035</v>
      </c>
      <c r="D3952" t="s">
        <v>135</v>
      </c>
      <c r="E3952">
        <v>888</v>
      </c>
      <c r="F3952" t="s">
        <v>87</v>
      </c>
      <c r="G3952" t="s">
        <v>108</v>
      </c>
      <c r="H3952">
        <v>21</v>
      </c>
      <c r="I3952">
        <v>0.54524790617929286</v>
      </c>
      <c r="J3952">
        <v>4.6758487955652142E-2</v>
      </c>
      <c r="K3952">
        <v>0.1167457847107941</v>
      </c>
      <c r="L3952">
        <v>1.0747798823709549</v>
      </c>
    </row>
    <row r="3953" spans="1:12">
      <c r="A3953" t="s">
        <v>317</v>
      </c>
      <c r="B3953" t="s">
        <v>333</v>
      </c>
      <c r="C3953">
        <v>48035</v>
      </c>
      <c r="D3953" t="s">
        <v>135</v>
      </c>
      <c r="E3953">
        <v>888</v>
      </c>
      <c r="F3953" t="s">
        <v>87</v>
      </c>
      <c r="G3953" t="s">
        <v>109</v>
      </c>
      <c r="H3953">
        <v>73</v>
      </c>
      <c r="I3953">
        <v>0.30985362557612722</v>
      </c>
      <c r="J3953">
        <v>1.343203054049198E-2</v>
      </c>
      <c r="K3953">
        <v>5.6479476296384711E-3</v>
      </c>
      <c r="L3953">
        <v>0.74064381319451666</v>
      </c>
    </row>
    <row r="3954" spans="1:12">
      <c r="A3954" t="s">
        <v>317</v>
      </c>
      <c r="B3954" t="s">
        <v>334</v>
      </c>
      <c r="C3954">
        <v>48037</v>
      </c>
      <c r="D3954" t="s">
        <v>135</v>
      </c>
      <c r="E3954">
        <v>888</v>
      </c>
      <c r="F3954" t="s">
        <v>87</v>
      </c>
      <c r="G3954" t="s">
        <v>88</v>
      </c>
      <c r="H3954">
        <v>385</v>
      </c>
      <c r="I3954">
        <v>1.384646637674855</v>
      </c>
      <c r="J3954">
        <v>2.022116502871887E-2</v>
      </c>
      <c r="K3954">
        <v>4.7015300867615753E-2</v>
      </c>
      <c r="L3954">
        <v>2.239003290385666</v>
      </c>
    </row>
    <row r="3955" spans="1:12">
      <c r="A3955" t="s">
        <v>317</v>
      </c>
      <c r="B3955" t="s">
        <v>334</v>
      </c>
      <c r="C3955">
        <v>48037</v>
      </c>
      <c r="D3955" t="s">
        <v>135</v>
      </c>
      <c r="E3955">
        <v>888</v>
      </c>
      <c r="F3955" t="s">
        <v>87</v>
      </c>
      <c r="G3955" t="s">
        <v>89</v>
      </c>
      <c r="H3955">
        <v>615</v>
      </c>
      <c r="I3955">
        <v>1.1446386915237181</v>
      </c>
      <c r="J3955">
        <v>1.8449569750455769E-2</v>
      </c>
      <c r="K3955">
        <v>-1.462983172424458E-2</v>
      </c>
      <c r="L3955">
        <v>2.5196881830949072</v>
      </c>
    </row>
    <row r="3956" spans="1:12">
      <c r="A3956" t="s">
        <v>317</v>
      </c>
      <c r="B3956" t="s">
        <v>334</v>
      </c>
      <c r="C3956">
        <v>48037</v>
      </c>
      <c r="D3956" t="s">
        <v>135</v>
      </c>
      <c r="E3956">
        <v>888</v>
      </c>
      <c r="F3956" t="s">
        <v>87</v>
      </c>
      <c r="G3956" t="s">
        <v>90</v>
      </c>
      <c r="H3956">
        <v>385</v>
      </c>
      <c r="I3956">
        <v>1.571857371280188</v>
      </c>
      <c r="J3956">
        <v>2.2136609604161559E-2</v>
      </c>
      <c r="K3956">
        <v>4.7015300867615753E-2</v>
      </c>
      <c r="L3956">
        <v>2.5578689964215342</v>
      </c>
    </row>
    <row r="3957" spans="1:12">
      <c r="A3957" t="s">
        <v>317</v>
      </c>
      <c r="B3957" t="s">
        <v>334</v>
      </c>
      <c r="C3957">
        <v>48037</v>
      </c>
      <c r="D3957" t="s">
        <v>135</v>
      </c>
      <c r="E3957">
        <v>888</v>
      </c>
      <c r="F3957" t="s">
        <v>87</v>
      </c>
      <c r="G3957" t="s">
        <v>91</v>
      </c>
      <c r="H3957">
        <v>615</v>
      </c>
      <c r="I3957">
        <v>1.272047308222624</v>
      </c>
      <c r="J3957">
        <v>2.026873725221167E-2</v>
      </c>
      <c r="K3957">
        <v>1.262468444269694E-2</v>
      </c>
      <c r="L3957">
        <v>2.573132236350494</v>
      </c>
    </row>
    <row r="3958" spans="1:12">
      <c r="A3958" t="s">
        <v>317</v>
      </c>
      <c r="B3958" t="s">
        <v>334</v>
      </c>
      <c r="C3958">
        <v>48037</v>
      </c>
      <c r="D3958" t="s">
        <v>135</v>
      </c>
      <c r="E3958">
        <v>888</v>
      </c>
      <c r="F3958" t="s">
        <v>87</v>
      </c>
      <c r="G3958" t="s">
        <v>92</v>
      </c>
      <c r="H3958">
        <v>385</v>
      </c>
      <c r="I3958">
        <v>1.673676798025407</v>
      </c>
      <c r="J3958">
        <v>2.3698164900405869E-2</v>
      </c>
      <c r="K3958">
        <v>4.7015300867615753E-2</v>
      </c>
      <c r="L3958">
        <v>2.7453747142849489</v>
      </c>
    </row>
    <row r="3959" spans="1:12">
      <c r="A3959" t="s">
        <v>317</v>
      </c>
      <c r="B3959" t="s">
        <v>334</v>
      </c>
      <c r="C3959">
        <v>48037</v>
      </c>
      <c r="D3959" t="s">
        <v>135</v>
      </c>
      <c r="E3959">
        <v>888</v>
      </c>
      <c r="F3959" t="s">
        <v>87</v>
      </c>
      <c r="G3959" t="s">
        <v>93</v>
      </c>
      <c r="H3959">
        <v>615</v>
      </c>
      <c r="I3959">
        <v>1.3369029583480281</v>
      </c>
      <c r="J3959">
        <v>2.1491747826218661E-2</v>
      </c>
      <c r="K3959">
        <v>1.3120094531762961E-2</v>
      </c>
      <c r="L3959">
        <v>2.6169737893420848</v>
      </c>
    </row>
    <row r="3960" spans="1:12">
      <c r="A3960" t="s">
        <v>317</v>
      </c>
      <c r="B3960" t="s">
        <v>334</v>
      </c>
      <c r="C3960">
        <v>48037</v>
      </c>
      <c r="D3960" t="s">
        <v>135</v>
      </c>
      <c r="E3960">
        <v>888</v>
      </c>
      <c r="F3960" t="s">
        <v>87</v>
      </c>
      <c r="G3960" t="s">
        <v>94</v>
      </c>
      <c r="H3960">
        <v>385</v>
      </c>
      <c r="I3960">
        <v>1.7680933031988311</v>
      </c>
      <c r="J3960">
        <v>2.504719182763936E-2</v>
      </c>
      <c r="K3960">
        <v>4.7015300867615753E-2</v>
      </c>
      <c r="L3960">
        <v>2.9108721514101061</v>
      </c>
    </row>
    <row r="3961" spans="1:12">
      <c r="A3961" t="s">
        <v>317</v>
      </c>
      <c r="B3961" t="s">
        <v>334</v>
      </c>
      <c r="C3961">
        <v>48037</v>
      </c>
      <c r="D3961" t="s">
        <v>135</v>
      </c>
      <c r="E3961">
        <v>888</v>
      </c>
      <c r="F3961" t="s">
        <v>87</v>
      </c>
      <c r="G3961" t="s">
        <v>95</v>
      </c>
      <c r="H3961">
        <v>615</v>
      </c>
      <c r="I3961">
        <v>1.402209669844612</v>
      </c>
      <c r="J3961">
        <v>2.2837125024573919E-2</v>
      </c>
      <c r="K3961">
        <v>1.3935983815374709E-2</v>
      </c>
      <c r="L3961">
        <v>2.7722176463906352</v>
      </c>
    </row>
    <row r="3962" spans="1:12">
      <c r="A3962" t="s">
        <v>317</v>
      </c>
      <c r="B3962" t="s">
        <v>334</v>
      </c>
      <c r="C3962">
        <v>48037</v>
      </c>
      <c r="D3962" t="s">
        <v>135</v>
      </c>
      <c r="E3962">
        <v>888</v>
      </c>
      <c r="F3962" t="s">
        <v>87</v>
      </c>
      <c r="G3962" t="s">
        <v>96</v>
      </c>
      <c r="H3962">
        <v>385</v>
      </c>
      <c r="I3962">
        <v>1.866689031339787</v>
      </c>
      <c r="J3962">
        <v>2.6526711766394481E-2</v>
      </c>
      <c r="K3962">
        <v>4.7015300867615753E-2</v>
      </c>
      <c r="L3962">
        <v>3.0798410123274671</v>
      </c>
    </row>
    <row r="3963" spans="1:12">
      <c r="A3963" t="s">
        <v>317</v>
      </c>
      <c r="B3963" t="s">
        <v>334</v>
      </c>
      <c r="C3963">
        <v>48037</v>
      </c>
      <c r="D3963" t="s">
        <v>135</v>
      </c>
      <c r="E3963">
        <v>888</v>
      </c>
      <c r="F3963" t="s">
        <v>87</v>
      </c>
      <c r="G3963" t="s">
        <v>97</v>
      </c>
      <c r="H3963">
        <v>615</v>
      </c>
      <c r="I3963">
        <v>1.469628778530325</v>
      </c>
      <c r="J3963">
        <v>2.418821948043089E-2</v>
      </c>
      <c r="K3963">
        <v>1.474738212572276E-2</v>
      </c>
      <c r="L3963">
        <v>2.9462558169672839</v>
      </c>
    </row>
    <row r="3964" spans="1:12">
      <c r="A3964" t="s">
        <v>317</v>
      </c>
      <c r="B3964" t="s">
        <v>334</v>
      </c>
      <c r="C3964">
        <v>48037</v>
      </c>
      <c r="D3964" t="s">
        <v>135</v>
      </c>
      <c r="E3964">
        <v>888</v>
      </c>
      <c r="F3964" t="s">
        <v>87</v>
      </c>
      <c r="G3964" t="s">
        <v>98</v>
      </c>
      <c r="H3964">
        <v>385</v>
      </c>
      <c r="I3964">
        <v>0.76771230997376572</v>
      </c>
      <c r="J3964">
        <v>1.6978449086585232E-2</v>
      </c>
      <c r="K3964">
        <v>4.7015300867615753E-2</v>
      </c>
      <c r="L3964">
        <v>1.5552207083419951</v>
      </c>
    </row>
    <row r="3965" spans="1:12">
      <c r="A3965" t="s">
        <v>317</v>
      </c>
      <c r="B3965" t="s">
        <v>334</v>
      </c>
      <c r="C3965">
        <v>48037</v>
      </c>
      <c r="D3965" t="s">
        <v>135</v>
      </c>
      <c r="E3965">
        <v>888</v>
      </c>
      <c r="F3965" t="s">
        <v>87</v>
      </c>
      <c r="G3965" t="s">
        <v>99</v>
      </c>
      <c r="H3965">
        <v>615</v>
      </c>
      <c r="I3965">
        <v>0.75104416870706536</v>
      </c>
      <c r="J3965">
        <v>1.452867810625628E-2</v>
      </c>
      <c r="K3965">
        <v>1.188295685162415E-2</v>
      </c>
      <c r="L3965">
        <v>1.990943086013055</v>
      </c>
    </row>
    <row r="3966" spans="1:12">
      <c r="A3966" t="s">
        <v>317</v>
      </c>
      <c r="B3966" t="s">
        <v>334</v>
      </c>
      <c r="C3966">
        <v>48037</v>
      </c>
      <c r="D3966" t="s">
        <v>135</v>
      </c>
      <c r="E3966">
        <v>888</v>
      </c>
      <c r="F3966" t="s">
        <v>87</v>
      </c>
      <c r="G3966" t="s">
        <v>100</v>
      </c>
      <c r="H3966">
        <v>385</v>
      </c>
      <c r="I3966">
        <v>1.1336065426520781</v>
      </c>
      <c r="J3966">
        <v>2.0077011241880049E-2</v>
      </c>
      <c r="K3966">
        <v>4.7015300867615753E-2</v>
      </c>
      <c r="L3966">
        <v>2.032990566081188</v>
      </c>
    </row>
    <row r="3967" spans="1:12">
      <c r="A3967" t="s">
        <v>317</v>
      </c>
      <c r="B3967" t="s">
        <v>334</v>
      </c>
      <c r="C3967">
        <v>48037</v>
      </c>
      <c r="D3967" t="s">
        <v>135</v>
      </c>
      <c r="E3967">
        <v>888</v>
      </c>
      <c r="F3967" t="s">
        <v>87</v>
      </c>
      <c r="G3967" t="s">
        <v>101</v>
      </c>
      <c r="H3967">
        <v>614</v>
      </c>
      <c r="I3967">
        <v>0.98143726803032527</v>
      </c>
      <c r="J3967">
        <v>1.7600515409937761E-2</v>
      </c>
      <c r="K3967">
        <v>1.2432111905293549E-2</v>
      </c>
      <c r="L3967">
        <v>2.1818166580975058</v>
      </c>
    </row>
    <row r="3968" spans="1:12">
      <c r="A3968" t="s">
        <v>317</v>
      </c>
      <c r="B3968" t="s">
        <v>334</v>
      </c>
      <c r="C3968">
        <v>48037</v>
      </c>
      <c r="D3968" t="s">
        <v>135</v>
      </c>
      <c r="E3968">
        <v>888</v>
      </c>
      <c r="F3968" t="s">
        <v>87</v>
      </c>
      <c r="G3968" t="s">
        <v>102</v>
      </c>
      <c r="H3968">
        <v>385</v>
      </c>
      <c r="I3968">
        <v>1.2417849066387381</v>
      </c>
      <c r="J3968">
        <v>2.1699977510773742E-2</v>
      </c>
      <c r="K3968">
        <v>4.7015300867615753E-2</v>
      </c>
      <c r="L3968">
        <v>2.227837132195075</v>
      </c>
    </row>
    <row r="3969" spans="1:12">
      <c r="A3969" t="s">
        <v>317</v>
      </c>
      <c r="B3969" t="s">
        <v>334</v>
      </c>
      <c r="C3969">
        <v>48037</v>
      </c>
      <c r="D3969" t="s">
        <v>135</v>
      </c>
      <c r="E3969">
        <v>888</v>
      </c>
      <c r="F3969" t="s">
        <v>87</v>
      </c>
      <c r="G3969" t="s">
        <v>103</v>
      </c>
      <c r="H3969">
        <v>615</v>
      </c>
      <c r="I3969">
        <v>1.043051232957158</v>
      </c>
      <c r="J3969">
        <v>1.8745854294726388E-2</v>
      </c>
      <c r="K3969">
        <v>1.292877738363029E-2</v>
      </c>
      <c r="L3969">
        <v>2.3277477427140298</v>
      </c>
    </row>
    <row r="3970" spans="1:12">
      <c r="A3970" t="s">
        <v>317</v>
      </c>
      <c r="B3970" t="s">
        <v>334</v>
      </c>
      <c r="C3970">
        <v>48037</v>
      </c>
      <c r="D3970" t="s">
        <v>135</v>
      </c>
      <c r="E3970">
        <v>888</v>
      </c>
      <c r="F3970" t="s">
        <v>87</v>
      </c>
      <c r="G3970" t="s">
        <v>104</v>
      </c>
      <c r="H3970">
        <v>385</v>
      </c>
      <c r="I3970">
        <v>1.3386099014279009</v>
      </c>
      <c r="J3970">
        <v>2.2784424816788131E-2</v>
      </c>
      <c r="K3970">
        <v>4.7015300867615753E-2</v>
      </c>
      <c r="L3970">
        <v>2.3951684965310931</v>
      </c>
    </row>
    <row r="3971" spans="1:12">
      <c r="A3971" t="s">
        <v>317</v>
      </c>
      <c r="B3971" t="s">
        <v>334</v>
      </c>
      <c r="C3971">
        <v>48037</v>
      </c>
      <c r="D3971" t="s">
        <v>135</v>
      </c>
      <c r="E3971">
        <v>888</v>
      </c>
      <c r="F3971" t="s">
        <v>87</v>
      </c>
      <c r="G3971" t="s">
        <v>105</v>
      </c>
      <c r="H3971">
        <v>614</v>
      </c>
      <c r="I3971">
        <v>1.1049268529615139</v>
      </c>
      <c r="J3971">
        <v>2.0024254321141549E-2</v>
      </c>
      <c r="K3971">
        <v>1.37449604108022E-2</v>
      </c>
      <c r="L3971">
        <v>2.508840677601246</v>
      </c>
    </row>
    <row r="3972" spans="1:12">
      <c r="A3972" t="s">
        <v>317</v>
      </c>
      <c r="B3972" t="s">
        <v>334</v>
      </c>
      <c r="C3972">
        <v>48037</v>
      </c>
      <c r="D3972" t="s">
        <v>135</v>
      </c>
      <c r="E3972">
        <v>888</v>
      </c>
      <c r="F3972" t="s">
        <v>87</v>
      </c>
      <c r="G3972" t="s">
        <v>106</v>
      </c>
      <c r="H3972">
        <v>385</v>
      </c>
      <c r="I3972">
        <v>1.438941171813809</v>
      </c>
      <c r="J3972">
        <v>2.4117518284707758E-2</v>
      </c>
      <c r="K3972">
        <v>4.7015300867615753E-2</v>
      </c>
      <c r="L3972">
        <v>2.562666542399366</v>
      </c>
    </row>
    <row r="3973" spans="1:12">
      <c r="A3973" t="s">
        <v>317</v>
      </c>
      <c r="B3973" t="s">
        <v>334</v>
      </c>
      <c r="C3973">
        <v>48037</v>
      </c>
      <c r="D3973" t="s">
        <v>135</v>
      </c>
      <c r="E3973">
        <v>888</v>
      </c>
      <c r="F3973" t="s">
        <v>87</v>
      </c>
      <c r="G3973" t="s">
        <v>107</v>
      </c>
      <c r="H3973">
        <v>614</v>
      </c>
      <c r="I3973">
        <v>1.1680057646722879</v>
      </c>
      <c r="J3973">
        <v>2.128880125280741E-2</v>
      </c>
      <c r="K3973">
        <v>1.455949765429183E-2</v>
      </c>
      <c r="L3973">
        <v>2.677849342735211</v>
      </c>
    </row>
    <row r="3974" spans="1:12">
      <c r="A3974" t="s">
        <v>317</v>
      </c>
      <c r="B3974" t="s">
        <v>334</v>
      </c>
      <c r="C3974">
        <v>48037</v>
      </c>
      <c r="D3974" t="s">
        <v>135</v>
      </c>
      <c r="E3974">
        <v>888</v>
      </c>
      <c r="F3974" t="s">
        <v>87</v>
      </c>
      <c r="G3974" t="s">
        <v>108</v>
      </c>
      <c r="H3974">
        <v>385</v>
      </c>
      <c r="I3974">
        <v>0.45307604960138081</v>
      </c>
      <c r="J3974">
        <v>9.3257948586015597E-3</v>
      </c>
      <c r="K3974">
        <v>4.7015300867615753E-2</v>
      </c>
      <c r="L3974">
        <v>1.1778982897199459</v>
      </c>
    </row>
    <row r="3975" spans="1:12">
      <c r="A3975" t="s">
        <v>317</v>
      </c>
      <c r="B3975" t="s">
        <v>334</v>
      </c>
      <c r="C3975">
        <v>48037</v>
      </c>
      <c r="D3975" t="s">
        <v>135</v>
      </c>
      <c r="E3975">
        <v>888</v>
      </c>
      <c r="F3975" t="s">
        <v>87</v>
      </c>
      <c r="G3975" t="s">
        <v>109</v>
      </c>
      <c r="H3975">
        <v>614</v>
      </c>
      <c r="I3975">
        <v>0.43391108773939158</v>
      </c>
      <c r="J3975">
        <v>8.0738110740064054E-3</v>
      </c>
      <c r="K3975">
        <v>1.1745082518886179E-2</v>
      </c>
      <c r="L3975">
        <v>1.1103789443611909</v>
      </c>
    </row>
    <row r="3976" spans="1:12">
      <c r="A3976" t="s">
        <v>317</v>
      </c>
      <c r="B3976" t="s">
        <v>335</v>
      </c>
      <c r="C3976">
        <v>48039</v>
      </c>
      <c r="D3976" t="s">
        <v>135</v>
      </c>
      <c r="E3976">
        <v>888</v>
      </c>
      <c r="F3976" t="s">
        <v>87</v>
      </c>
      <c r="G3976" t="s">
        <v>88</v>
      </c>
      <c r="H3976">
        <v>119</v>
      </c>
      <c r="I3976">
        <v>1.7646311461808211</v>
      </c>
      <c r="J3976">
        <v>2.5594488060371672E-2</v>
      </c>
      <c r="K3976">
        <v>0.51213785689207081</v>
      </c>
      <c r="L3976">
        <v>2.4816633020825209</v>
      </c>
    </row>
    <row r="3977" spans="1:12">
      <c r="A3977" t="s">
        <v>317</v>
      </c>
      <c r="B3977" t="s">
        <v>335</v>
      </c>
      <c r="C3977">
        <v>48039</v>
      </c>
      <c r="D3977" t="s">
        <v>135</v>
      </c>
      <c r="E3977">
        <v>888</v>
      </c>
      <c r="F3977" t="s">
        <v>87</v>
      </c>
      <c r="G3977" t="s">
        <v>89</v>
      </c>
      <c r="H3977">
        <v>154</v>
      </c>
      <c r="I3977">
        <v>1.3035901672445029</v>
      </c>
      <c r="J3977">
        <v>3.2095457108736382E-2</v>
      </c>
      <c r="K3977">
        <v>4.956130742973552E-3</v>
      </c>
      <c r="L3977">
        <v>2.114449026108427</v>
      </c>
    </row>
    <row r="3978" spans="1:12">
      <c r="A3978" t="s">
        <v>317</v>
      </c>
      <c r="B3978" t="s">
        <v>335</v>
      </c>
      <c r="C3978">
        <v>48039</v>
      </c>
      <c r="D3978" t="s">
        <v>135</v>
      </c>
      <c r="E3978">
        <v>888</v>
      </c>
      <c r="F3978" t="s">
        <v>87</v>
      </c>
      <c r="G3978" t="s">
        <v>90</v>
      </c>
      <c r="H3978">
        <v>119</v>
      </c>
      <c r="I3978">
        <v>1.9551745304185859</v>
      </c>
      <c r="J3978">
        <v>3.0129661409618289E-2</v>
      </c>
      <c r="K3978">
        <v>0.51213785689207081</v>
      </c>
      <c r="L3978">
        <v>2.7473075029630389</v>
      </c>
    </row>
    <row r="3979" spans="1:12">
      <c r="A3979" t="s">
        <v>317</v>
      </c>
      <c r="B3979" t="s">
        <v>335</v>
      </c>
      <c r="C3979">
        <v>48039</v>
      </c>
      <c r="D3979" t="s">
        <v>135</v>
      </c>
      <c r="E3979">
        <v>888</v>
      </c>
      <c r="F3979" t="s">
        <v>87</v>
      </c>
      <c r="G3979" t="s">
        <v>91</v>
      </c>
      <c r="H3979">
        <v>154</v>
      </c>
      <c r="I3979">
        <v>1.38143621858641</v>
      </c>
      <c r="J3979">
        <v>3.5138321918795873E-2</v>
      </c>
      <c r="K3979">
        <v>4.956130742973552E-3</v>
      </c>
      <c r="L3979">
        <v>2.3405081495500322</v>
      </c>
    </row>
    <row r="3980" spans="1:12">
      <c r="A3980" t="s">
        <v>317</v>
      </c>
      <c r="B3980" t="s">
        <v>335</v>
      </c>
      <c r="C3980">
        <v>48039</v>
      </c>
      <c r="D3980" t="s">
        <v>135</v>
      </c>
      <c r="E3980">
        <v>888</v>
      </c>
      <c r="F3980" t="s">
        <v>87</v>
      </c>
      <c r="G3980" t="s">
        <v>92</v>
      </c>
      <c r="H3980">
        <v>119</v>
      </c>
      <c r="I3980">
        <v>2.1090834632351299</v>
      </c>
      <c r="J3980">
        <v>3.3750801778304682E-2</v>
      </c>
      <c r="K3980">
        <v>0.51213785689207081</v>
      </c>
      <c r="L3980">
        <v>2.9118936351549909</v>
      </c>
    </row>
    <row r="3981" spans="1:12">
      <c r="A3981" t="s">
        <v>317</v>
      </c>
      <c r="B3981" t="s">
        <v>335</v>
      </c>
      <c r="C3981">
        <v>48039</v>
      </c>
      <c r="D3981" t="s">
        <v>135</v>
      </c>
      <c r="E3981">
        <v>888</v>
      </c>
      <c r="F3981" t="s">
        <v>87</v>
      </c>
      <c r="G3981" t="s">
        <v>93</v>
      </c>
      <c r="H3981">
        <v>154</v>
      </c>
      <c r="I3981">
        <v>1.462749532738854</v>
      </c>
      <c r="J3981">
        <v>3.80279513325587E-2</v>
      </c>
      <c r="K3981">
        <v>4.956130742973552E-3</v>
      </c>
      <c r="L3981">
        <v>2.4483314923871902</v>
      </c>
    </row>
    <row r="3982" spans="1:12">
      <c r="A3982" t="s">
        <v>317</v>
      </c>
      <c r="B3982" t="s">
        <v>335</v>
      </c>
      <c r="C3982">
        <v>48039</v>
      </c>
      <c r="D3982" t="s">
        <v>135</v>
      </c>
      <c r="E3982">
        <v>888</v>
      </c>
      <c r="F3982" t="s">
        <v>87</v>
      </c>
      <c r="G3982" t="s">
        <v>94</v>
      </c>
      <c r="H3982">
        <v>119</v>
      </c>
      <c r="I3982">
        <v>2.2565282872257488</v>
      </c>
      <c r="J3982">
        <v>3.7779775438854399E-2</v>
      </c>
      <c r="K3982">
        <v>0.51213785689207081</v>
      </c>
      <c r="L3982">
        <v>3.095718866344976</v>
      </c>
    </row>
    <row r="3983" spans="1:12">
      <c r="A3983" t="s">
        <v>317</v>
      </c>
      <c r="B3983" t="s">
        <v>335</v>
      </c>
      <c r="C3983">
        <v>48039</v>
      </c>
      <c r="D3983" t="s">
        <v>135</v>
      </c>
      <c r="E3983">
        <v>888</v>
      </c>
      <c r="F3983" t="s">
        <v>87</v>
      </c>
      <c r="G3983" t="s">
        <v>95</v>
      </c>
      <c r="H3983">
        <v>154</v>
      </c>
      <c r="I3983">
        <v>1.541324106168636</v>
      </c>
      <c r="J3983">
        <v>4.0870292873419548E-2</v>
      </c>
      <c r="K3983">
        <v>4.956130742973552E-3</v>
      </c>
      <c r="L3983">
        <v>2.599180473825375</v>
      </c>
    </row>
    <row r="3984" spans="1:12">
      <c r="A3984" t="s">
        <v>317</v>
      </c>
      <c r="B3984" t="s">
        <v>335</v>
      </c>
      <c r="C3984">
        <v>48039</v>
      </c>
      <c r="D3984" t="s">
        <v>135</v>
      </c>
      <c r="E3984">
        <v>888</v>
      </c>
      <c r="F3984" t="s">
        <v>87</v>
      </c>
      <c r="G3984" t="s">
        <v>96</v>
      </c>
      <c r="H3984">
        <v>119</v>
      </c>
      <c r="I3984">
        <v>2.398818477617644</v>
      </c>
      <c r="J3984">
        <v>4.1872318587884969E-2</v>
      </c>
      <c r="K3984">
        <v>0.51213785689207081</v>
      </c>
      <c r="L3984">
        <v>3.3260188600239222</v>
      </c>
    </row>
    <row r="3985" spans="1:12">
      <c r="A3985" t="s">
        <v>317</v>
      </c>
      <c r="B3985" t="s">
        <v>335</v>
      </c>
      <c r="C3985">
        <v>48039</v>
      </c>
      <c r="D3985" t="s">
        <v>135</v>
      </c>
      <c r="E3985">
        <v>888</v>
      </c>
      <c r="F3985" t="s">
        <v>87</v>
      </c>
      <c r="G3985" t="s">
        <v>97</v>
      </c>
      <c r="H3985">
        <v>154</v>
      </c>
      <c r="I3985">
        <v>1.620631984624149</v>
      </c>
      <c r="J3985">
        <v>4.3580791424690943E-2</v>
      </c>
      <c r="K3985">
        <v>4.956130742973552E-3</v>
      </c>
      <c r="L3985">
        <v>2.728018230396505</v>
      </c>
    </row>
    <row r="3986" spans="1:12">
      <c r="A3986" t="s">
        <v>317</v>
      </c>
      <c r="B3986" t="s">
        <v>335</v>
      </c>
      <c r="C3986">
        <v>48039</v>
      </c>
      <c r="D3986" t="s">
        <v>135</v>
      </c>
      <c r="E3986">
        <v>888</v>
      </c>
      <c r="F3986" t="s">
        <v>87</v>
      </c>
      <c r="G3986" t="s">
        <v>98</v>
      </c>
      <c r="H3986">
        <v>119</v>
      </c>
      <c r="I3986">
        <v>0.74584051659378148</v>
      </c>
      <c r="J3986">
        <v>2.3649258273109808E-2</v>
      </c>
      <c r="K3986">
        <v>0.22621920037102641</v>
      </c>
      <c r="L3986">
        <v>1.566731034014254</v>
      </c>
    </row>
    <row r="3987" spans="1:12">
      <c r="A3987" t="s">
        <v>317</v>
      </c>
      <c r="B3987" t="s">
        <v>335</v>
      </c>
      <c r="C3987">
        <v>48039</v>
      </c>
      <c r="D3987" t="s">
        <v>135</v>
      </c>
      <c r="E3987">
        <v>888</v>
      </c>
      <c r="F3987" t="s">
        <v>87</v>
      </c>
      <c r="G3987" t="s">
        <v>99</v>
      </c>
      <c r="H3987">
        <v>154</v>
      </c>
      <c r="I3987">
        <v>0.62976600419437911</v>
      </c>
      <c r="J3987">
        <v>1.6168657548461831E-2</v>
      </c>
      <c r="K3987">
        <v>4.956130742973552E-3</v>
      </c>
      <c r="L3987">
        <v>1.014232366999118</v>
      </c>
    </row>
    <row r="3988" spans="1:12">
      <c r="A3988" t="s">
        <v>317</v>
      </c>
      <c r="B3988" t="s">
        <v>335</v>
      </c>
      <c r="C3988">
        <v>48039</v>
      </c>
      <c r="D3988" t="s">
        <v>135</v>
      </c>
      <c r="E3988">
        <v>888</v>
      </c>
      <c r="F3988" t="s">
        <v>87</v>
      </c>
      <c r="G3988" t="s">
        <v>100</v>
      </c>
      <c r="H3988">
        <v>119</v>
      </c>
      <c r="I3988">
        <v>1.2960671176305709</v>
      </c>
      <c r="J3988">
        <v>2.7382767211101021E-2</v>
      </c>
      <c r="K3988">
        <v>0.36657713366268552</v>
      </c>
      <c r="L3988">
        <v>1.9134816468672571</v>
      </c>
    </row>
    <row r="3989" spans="1:12">
      <c r="A3989" t="s">
        <v>317</v>
      </c>
      <c r="B3989" t="s">
        <v>335</v>
      </c>
      <c r="C3989">
        <v>48039</v>
      </c>
      <c r="D3989" t="s">
        <v>135</v>
      </c>
      <c r="E3989">
        <v>888</v>
      </c>
      <c r="F3989" t="s">
        <v>87</v>
      </c>
      <c r="G3989" t="s">
        <v>101</v>
      </c>
      <c r="H3989">
        <v>154</v>
      </c>
      <c r="I3989">
        <v>1.0065572308883</v>
      </c>
      <c r="J3989">
        <v>2.9586142281674221E-2</v>
      </c>
      <c r="K3989">
        <v>4.956130742973552E-3</v>
      </c>
      <c r="L3989">
        <v>1.6826545674688489</v>
      </c>
    </row>
    <row r="3990" spans="1:12">
      <c r="A3990" t="s">
        <v>317</v>
      </c>
      <c r="B3990" t="s">
        <v>335</v>
      </c>
      <c r="C3990">
        <v>48039</v>
      </c>
      <c r="D3990" t="s">
        <v>135</v>
      </c>
      <c r="E3990">
        <v>888</v>
      </c>
      <c r="F3990" t="s">
        <v>87</v>
      </c>
      <c r="G3990" t="s">
        <v>102</v>
      </c>
      <c r="H3990">
        <v>119</v>
      </c>
      <c r="I3990">
        <v>1.4644746655923211</v>
      </c>
      <c r="J3990">
        <v>3.1322325895554018E-2</v>
      </c>
      <c r="K3990">
        <v>0.36657713366268552</v>
      </c>
      <c r="L3990">
        <v>2.1796081470521709</v>
      </c>
    </row>
    <row r="3991" spans="1:12">
      <c r="A3991" t="s">
        <v>317</v>
      </c>
      <c r="B3991" t="s">
        <v>335</v>
      </c>
      <c r="C3991">
        <v>48039</v>
      </c>
      <c r="D3991" t="s">
        <v>135</v>
      </c>
      <c r="E3991">
        <v>888</v>
      </c>
      <c r="F3991" t="s">
        <v>87</v>
      </c>
      <c r="G3991" t="s">
        <v>103</v>
      </c>
      <c r="H3991">
        <v>154</v>
      </c>
      <c r="I3991">
        <v>1.062861899947553</v>
      </c>
      <c r="J3991">
        <v>3.1750896966490208E-2</v>
      </c>
      <c r="K3991">
        <v>4.956130742973552E-3</v>
      </c>
      <c r="L3991">
        <v>1.811276904283899</v>
      </c>
    </row>
    <row r="3992" spans="1:12">
      <c r="A3992" t="s">
        <v>317</v>
      </c>
      <c r="B3992" t="s">
        <v>335</v>
      </c>
      <c r="C3992">
        <v>48039</v>
      </c>
      <c r="D3992" t="s">
        <v>135</v>
      </c>
      <c r="E3992">
        <v>888</v>
      </c>
      <c r="F3992" t="s">
        <v>87</v>
      </c>
      <c r="G3992" t="s">
        <v>104</v>
      </c>
      <c r="H3992">
        <v>119</v>
      </c>
      <c r="I3992">
        <v>1.614838316523288</v>
      </c>
      <c r="J3992">
        <v>3.6259869330946527E-2</v>
      </c>
      <c r="K3992">
        <v>0.36657713366268552</v>
      </c>
      <c r="L3992">
        <v>2.4519886601348491</v>
      </c>
    </row>
    <row r="3993" spans="1:12">
      <c r="A3993" t="s">
        <v>317</v>
      </c>
      <c r="B3993" t="s">
        <v>335</v>
      </c>
      <c r="C3993">
        <v>48039</v>
      </c>
      <c r="D3993" t="s">
        <v>135</v>
      </c>
      <c r="E3993">
        <v>888</v>
      </c>
      <c r="F3993" t="s">
        <v>87</v>
      </c>
      <c r="G3993" t="s">
        <v>105</v>
      </c>
      <c r="H3993">
        <v>154</v>
      </c>
      <c r="I3993">
        <v>1.1180861904606401</v>
      </c>
      <c r="J3993">
        <v>3.3907525358797493E-2</v>
      </c>
      <c r="K3993">
        <v>4.956130742973552E-3</v>
      </c>
      <c r="L3993">
        <v>1.9333475457718601</v>
      </c>
    </row>
    <row r="3994" spans="1:12">
      <c r="A3994" t="s">
        <v>317</v>
      </c>
      <c r="B3994" t="s">
        <v>335</v>
      </c>
      <c r="C3994">
        <v>48039</v>
      </c>
      <c r="D3994" t="s">
        <v>135</v>
      </c>
      <c r="E3994">
        <v>888</v>
      </c>
      <c r="F3994" t="s">
        <v>87</v>
      </c>
      <c r="G3994" t="s">
        <v>106</v>
      </c>
      <c r="H3994">
        <v>119</v>
      </c>
      <c r="I3994">
        <v>1.759191645981214</v>
      </c>
      <c r="J3994">
        <v>4.0540644088590858E-2</v>
      </c>
      <c r="K3994">
        <v>0.36657713366268552</v>
      </c>
      <c r="L3994">
        <v>2.6951386258753449</v>
      </c>
    </row>
    <row r="3995" spans="1:12">
      <c r="A3995" t="s">
        <v>317</v>
      </c>
      <c r="B3995" t="s">
        <v>335</v>
      </c>
      <c r="C3995">
        <v>48039</v>
      </c>
      <c r="D3995" t="s">
        <v>135</v>
      </c>
      <c r="E3995">
        <v>888</v>
      </c>
      <c r="F3995" t="s">
        <v>87</v>
      </c>
      <c r="G3995" t="s">
        <v>107</v>
      </c>
      <c r="H3995">
        <v>154</v>
      </c>
      <c r="I3995">
        <v>1.174871515947381</v>
      </c>
      <c r="J3995">
        <v>3.5677543252313412E-2</v>
      </c>
      <c r="K3995">
        <v>4.956130742973552E-3</v>
      </c>
      <c r="L3995">
        <v>2.010524680771129</v>
      </c>
    </row>
    <row r="3996" spans="1:12">
      <c r="A3996" t="s">
        <v>317</v>
      </c>
      <c r="B3996" t="s">
        <v>335</v>
      </c>
      <c r="C3996">
        <v>48039</v>
      </c>
      <c r="D3996" t="s">
        <v>135</v>
      </c>
      <c r="E3996">
        <v>888</v>
      </c>
      <c r="F3996" t="s">
        <v>87</v>
      </c>
      <c r="G3996" t="s">
        <v>108</v>
      </c>
      <c r="H3996">
        <v>119</v>
      </c>
      <c r="I3996">
        <v>0.27227887224413111</v>
      </c>
      <c r="J3996">
        <v>8.1769800195561453E-3</v>
      </c>
      <c r="K3996">
        <v>9.5018292171781704E-2</v>
      </c>
      <c r="L3996">
        <v>0.56648905968884666</v>
      </c>
    </row>
    <row r="3997" spans="1:12">
      <c r="A3997" t="s">
        <v>317</v>
      </c>
      <c r="B3997" t="s">
        <v>335</v>
      </c>
      <c r="C3997">
        <v>48039</v>
      </c>
      <c r="D3997" t="s">
        <v>135</v>
      </c>
      <c r="E3997">
        <v>888</v>
      </c>
      <c r="F3997" t="s">
        <v>87</v>
      </c>
      <c r="G3997" t="s">
        <v>109</v>
      </c>
      <c r="H3997">
        <v>154</v>
      </c>
      <c r="I3997">
        <v>0.32120141221349668</v>
      </c>
      <c r="J3997">
        <v>8.8965314274771466E-3</v>
      </c>
      <c r="K3997">
        <v>4.956130742973552E-3</v>
      </c>
      <c r="L3997">
        <v>0.50844429610848363</v>
      </c>
    </row>
    <row r="3998" spans="1:12">
      <c r="A3998" t="s">
        <v>317</v>
      </c>
      <c r="B3998" t="s">
        <v>336</v>
      </c>
      <c r="C3998">
        <v>48041</v>
      </c>
      <c r="D3998" t="s">
        <v>135</v>
      </c>
      <c r="E3998">
        <v>888</v>
      </c>
      <c r="F3998" t="s">
        <v>87</v>
      </c>
      <c r="G3998" t="s">
        <v>88</v>
      </c>
      <c r="H3998">
        <v>21</v>
      </c>
      <c r="I3998">
        <v>1.3391255499967429</v>
      </c>
      <c r="J3998">
        <v>0.1576856242205866</v>
      </c>
      <c r="K3998">
        <v>8.2268901586623533E-2</v>
      </c>
      <c r="L3998">
        <v>2.427575332124559</v>
      </c>
    </row>
    <row r="3999" spans="1:12">
      <c r="A3999" t="s">
        <v>317</v>
      </c>
      <c r="B3999" t="s">
        <v>336</v>
      </c>
      <c r="C3999">
        <v>48041</v>
      </c>
      <c r="D3999" t="s">
        <v>135</v>
      </c>
      <c r="E3999">
        <v>888</v>
      </c>
      <c r="F3999" t="s">
        <v>87</v>
      </c>
      <c r="G3999" t="s">
        <v>89</v>
      </c>
      <c r="H3999">
        <v>22</v>
      </c>
      <c r="I3999">
        <v>1.331465572192158</v>
      </c>
      <c r="J3999">
        <v>8.1980791944545703E-2</v>
      </c>
      <c r="K3999">
        <v>-2.7170356688389172E-2</v>
      </c>
      <c r="L3999">
        <v>1.804977202733564</v>
      </c>
    </row>
    <row r="4000" spans="1:12">
      <c r="A4000" t="s">
        <v>317</v>
      </c>
      <c r="B4000" t="s">
        <v>336</v>
      </c>
      <c r="C4000">
        <v>48041</v>
      </c>
      <c r="D4000" t="s">
        <v>135</v>
      </c>
      <c r="E4000">
        <v>888</v>
      </c>
      <c r="F4000" t="s">
        <v>87</v>
      </c>
      <c r="G4000" t="s">
        <v>90</v>
      </c>
      <c r="H4000">
        <v>21</v>
      </c>
      <c r="I4000">
        <v>1.6680650978018869</v>
      </c>
      <c r="J4000">
        <v>0.1456860291474619</v>
      </c>
      <c r="K4000">
        <v>0.26197504588600667</v>
      </c>
      <c r="L4000">
        <v>2.8019103932227281</v>
      </c>
    </row>
    <row r="4001" spans="1:12">
      <c r="A4001" t="s">
        <v>317</v>
      </c>
      <c r="B4001" t="s">
        <v>336</v>
      </c>
      <c r="C4001">
        <v>48041</v>
      </c>
      <c r="D4001" t="s">
        <v>135</v>
      </c>
      <c r="E4001">
        <v>888</v>
      </c>
      <c r="F4001" t="s">
        <v>87</v>
      </c>
      <c r="G4001" t="s">
        <v>91</v>
      </c>
      <c r="H4001">
        <v>22</v>
      </c>
      <c r="I4001">
        <v>1.5207864028209801</v>
      </c>
      <c r="J4001">
        <v>8.6143136804536891E-2</v>
      </c>
      <c r="K4001">
        <v>9.5353391027657441E-2</v>
      </c>
      <c r="L4001">
        <v>2.183740509852957</v>
      </c>
    </row>
    <row r="4002" spans="1:12">
      <c r="A4002" t="s">
        <v>317</v>
      </c>
      <c r="B4002" t="s">
        <v>336</v>
      </c>
      <c r="C4002">
        <v>48041</v>
      </c>
      <c r="D4002" t="s">
        <v>135</v>
      </c>
      <c r="E4002">
        <v>888</v>
      </c>
      <c r="F4002" t="s">
        <v>87</v>
      </c>
      <c r="G4002" t="s">
        <v>92</v>
      </c>
      <c r="H4002">
        <v>21</v>
      </c>
      <c r="I4002">
        <v>1.833708289949844</v>
      </c>
      <c r="J4002">
        <v>0.1562271870685033</v>
      </c>
      <c r="K4002">
        <v>0.29025231332994073</v>
      </c>
      <c r="L4002">
        <v>3.035446620925113</v>
      </c>
    </row>
    <row r="4003" spans="1:12">
      <c r="A4003" t="s">
        <v>317</v>
      </c>
      <c r="B4003" t="s">
        <v>336</v>
      </c>
      <c r="C4003">
        <v>48041</v>
      </c>
      <c r="D4003" t="s">
        <v>135</v>
      </c>
      <c r="E4003">
        <v>888</v>
      </c>
      <c r="F4003" t="s">
        <v>87</v>
      </c>
      <c r="G4003" t="s">
        <v>93</v>
      </c>
      <c r="H4003">
        <v>22</v>
      </c>
      <c r="I4003">
        <v>1.621197627512692</v>
      </c>
      <c r="J4003">
        <v>9.139552141269626E-2</v>
      </c>
      <c r="K4003">
        <v>0.1059539551960485</v>
      </c>
      <c r="L4003">
        <v>2.320022702905189</v>
      </c>
    </row>
    <row r="4004" spans="1:12">
      <c r="A4004" t="s">
        <v>317</v>
      </c>
      <c r="B4004" t="s">
        <v>336</v>
      </c>
      <c r="C4004">
        <v>48041</v>
      </c>
      <c r="D4004" t="s">
        <v>135</v>
      </c>
      <c r="E4004">
        <v>888</v>
      </c>
      <c r="F4004" t="s">
        <v>87</v>
      </c>
      <c r="G4004" t="s">
        <v>94</v>
      </c>
      <c r="H4004">
        <v>21</v>
      </c>
      <c r="I4004">
        <v>1.991627877631841</v>
      </c>
      <c r="J4004">
        <v>0.16733419893618731</v>
      </c>
      <c r="K4004">
        <v>0.31557028902879652</v>
      </c>
      <c r="L4004">
        <v>3.2684685251471182</v>
      </c>
    </row>
    <row r="4005" spans="1:12">
      <c r="A4005" t="s">
        <v>317</v>
      </c>
      <c r="B4005" t="s">
        <v>336</v>
      </c>
      <c r="C4005">
        <v>48041</v>
      </c>
      <c r="D4005" t="s">
        <v>135</v>
      </c>
      <c r="E4005">
        <v>888</v>
      </c>
      <c r="F4005" t="s">
        <v>87</v>
      </c>
      <c r="G4005" t="s">
        <v>95</v>
      </c>
      <c r="H4005">
        <v>22</v>
      </c>
      <c r="I4005">
        <v>1.716260364833412</v>
      </c>
      <c r="J4005">
        <v>9.6642044535211705E-2</v>
      </c>
      <c r="K4005">
        <v>0.1167889276837509</v>
      </c>
      <c r="L4005">
        <v>2.4556171485900342</v>
      </c>
    </row>
    <row r="4006" spans="1:12">
      <c r="A4006" t="s">
        <v>317</v>
      </c>
      <c r="B4006" t="s">
        <v>336</v>
      </c>
      <c r="C4006">
        <v>48041</v>
      </c>
      <c r="D4006" t="s">
        <v>135</v>
      </c>
      <c r="E4006">
        <v>888</v>
      </c>
      <c r="F4006" t="s">
        <v>87</v>
      </c>
      <c r="G4006" t="s">
        <v>96</v>
      </c>
      <c r="H4006">
        <v>21</v>
      </c>
      <c r="I4006">
        <v>2.141073796967826</v>
      </c>
      <c r="J4006">
        <v>0.17785825932259591</v>
      </c>
      <c r="K4006">
        <v>0.34037529265666611</v>
      </c>
      <c r="L4006">
        <v>3.4894549128360661</v>
      </c>
    </row>
    <row r="4007" spans="1:12">
      <c r="A4007" t="s">
        <v>317</v>
      </c>
      <c r="B4007" t="s">
        <v>336</v>
      </c>
      <c r="C4007">
        <v>48041</v>
      </c>
      <c r="D4007" t="s">
        <v>135</v>
      </c>
      <c r="E4007">
        <v>888</v>
      </c>
      <c r="F4007" t="s">
        <v>87</v>
      </c>
      <c r="G4007" t="s">
        <v>97</v>
      </c>
      <c r="H4007">
        <v>22</v>
      </c>
      <c r="I4007">
        <v>1.809326400780406</v>
      </c>
      <c r="J4007">
        <v>0.1009625304848696</v>
      </c>
      <c r="K4007">
        <v>0.12162128265173699</v>
      </c>
      <c r="L4007">
        <v>2.5603936461554389</v>
      </c>
    </row>
    <row r="4008" spans="1:12">
      <c r="A4008" t="s">
        <v>317</v>
      </c>
      <c r="B4008" t="s">
        <v>336</v>
      </c>
      <c r="C4008">
        <v>48041</v>
      </c>
      <c r="D4008" t="s">
        <v>135</v>
      </c>
      <c r="E4008">
        <v>888</v>
      </c>
      <c r="F4008" t="s">
        <v>87</v>
      </c>
      <c r="G4008" t="s">
        <v>98</v>
      </c>
      <c r="H4008">
        <v>21</v>
      </c>
      <c r="I4008">
        <v>0.87811581063541766</v>
      </c>
      <c r="J4008">
        <v>8.8664726780749215E-2</v>
      </c>
      <c r="K4008">
        <v>0.1078680484880335</v>
      </c>
      <c r="L4008">
        <v>1.6042317228687579</v>
      </c>
    </row>
    <row r="4009" spans="1:12">
      <c r="A4009" t="s">
        <v>317</v>
      </c>
      <c r="B4009" t="s">
        <v>336</v>
      </c>
      <c r="C4009">
        <v>48041</v>
      </c>
      <c r="D4009" t="s">
        <v>135</v>
      </c>
      <c r="E4009">
        <v>888</v>
      </c>
      <c r="F4009" t="s">
        <v>87</v>
      </c>
      <c r="G4009" t="s">
        <v>99</v>
      </c>
      <c r="H4009">
        <v>22</v>
      </c>
      <c r="I4009">
        <v>0.55625769764626076</v>
      </c>
      <c r="J4009">
        <v>4.7599095479323138E-2</v>
      </c>
      <c r="K4009">
        <v>6.273656882968966E-3</v>
      </c>
      <c r="L4009">
        <v>0.96647296491710399</v>
      </c>
    </row>
    <row r="4010" spans="1:12">
      <c r="A4010" t="s">
        <v>317</v>
      </c>
      <c r="B4010" t="s">
        <v>336</v>
      </c>
      <c r="C4010">
        <v>48041</v>
      </c>
      <c r="D4010" t="s">
        <v>135</v>
      </c>
      <c r="E4010">
        <v>888</v>
      </c>
      <c r="F4010" t="s">
        <v>87</v>
      </c>
      <c r="G4010" t="s">
        <v>100</v>
      </c>
      <c r="H4010">
        <v>21</v>
      </c>
      <c r="I4010">
        <v>1.3919513895566551</v>
      </c>
      <c r="J4010">
        <v>0.10804868088975519</v>
      </c>
      <c r="K4010">
        <v>0.27866141501693342</v>
      </c>
      <c r="L4010">
        <v>2.2143403233531389</v>
      </c>
    </row>
    <row r="4011" spans="1:12">
      <c r="A4011" t="s">
        <v>317</v>
      </c>
      <c r="B4011" t="s">
        <v>336</v>
      </c>
      <c r="C4011">
        <v>48041</v>
      </c>
      <c r="D4011" t="s">
        <v>135</v>
      </c>
      <c r="E4011">
        <v>888</v>
      </c>
      <c r="F4011" t="s">
        <v>87</v>
      </c>
      <c r="G4011" t="s">
        <v>101</v>
      </c>
      <c r="H4011">
        <v>22</v>
      </c>
      <c r="I4011">
        <v>1.056677800685206</v>
      </c>
      <c r="J4011">
        <v>7.0982164319021004E-2</v>
      </c>
      <c r="K4011">
        <v>0.1221890121123457</v>
      </c>
      <c r="L4011">
        <v>1.6468128034263401</v>
      </c>
    </row>
    <row r="4012" spans="1:12">
      <c r="A4012" t="s">
        <v>317</v>
      </c>
      <c r="B4012" t="s">
        <v>336</v>
      </c>
      <c r="C4012">
        <v>48041</v>
      </c>
      <c r="D4012" t="s">
        <v>135</v>
      </c>
      <c r="E4012">
        <v>888</v>
      </c>
      <c r="F4012" t="s">
        <v>87</v>
      </c>
      <c r="G4012" t="s">
        <v>102</v>
      </c>
      <c r="H4012">
        <v>21</v>
      </c>
      <c r="I4012">
        <v>1.563109054162531</v>
      </c>
      <c r="J4012">
        <v>0.1178441616037386</v>
      </c>
      <c r="K4012">
        <v>0.30964265869391361</v>
      </c>
      <c r="L4012">
        <v>2.4387855384156549</v>
      </c>
    </row>
    <row r="4013" spans="1:12">
      <c r="A4013" t="s">
        <v>317</v>
      </c>
      <c r="B4013" t="s">
        <v>336</v>
      </c>
      <c r="C4013">
        <v>48041</v>
      </c>
      <c r="D4013" t="s">
        <v>135</v>
      </c>
      <c r="E4013">
        <v>888</v>
      </c>
      <c r="F4013" t="s">
        <v>87</v>
      </c>
      <c r="G4013" t="s">
        <v>103</v>
      </c>
      <c r="H4013">
        <v>22</v>
      </c>
      <c r="I4013">
        <v>1.138794988646975</v>
      </c>
      <c r="J4013">
        <v>7.5090788153027166E-2</v>
      </c>
      <c r="K4013">
        <v>0.1336950765914931</v>
      </c>
      <c r="L4013">
        <v>1.7564887248224419</v>
      </c>
    </row>
    <row r="4014" spans="1:12">
      <c r="A4014" t="s">
        <v>317</v>
      </c>
      <c r="B4014" t="s">
        <v>336</v>
      </c>
      <c r="C4014">
        <v>48041</v>
      </c>
      <c r="D4014" t="s">
        <v>135</v>
      </c>
      <c r="E4014">
        <v>888</v>
      </c>
      <c r="F4014" t="s">
        <v>87</v>
      </c>
      <c r="G4014" t="s">
        <v>104</v>
      </c>
      <c r="H4014">
        <v>21</v>
      </c>
      <c r="I4014">
        <v>1.726502520922087</v>
      </c>
      <c r="J4014">
        <v>0.12881989346661671</v>
      </c>
      <c r="K4014">
        <v>0.33643836717927927</v>
      </c>
      <c r="L4014">
        <v>2.6724841403317932</v>
      </c>
    </row>
    <row r="4015" spans="1:12">
      <c r="A4015" t="s">
        <v>317</v>
      </c>
      <c r="B4015" t="s">
        <v>336</v>
      </c>
      <c r="C4015">
        <v>48041</v>
      </c>
      <c r="D4015" t="s">
        <v>135</v>
      </c>
      <c r="E4015">
        <v>888</v>
      </c>
      <c r="F4015" t="s">
        <v>87</v>
      </c>
      <c r="G4015" t="s">
        <v>105</v>
      </c>
      <c r="H4015">
        <v>22</v>
      </c>
      <c r="I4015">
        <v>1.217908627127422</v>
      </c>
      <c r="J4015">
        <v>7.9435415619749303E-2</v>
      </c>
      <c r="K4015">
        <v>0.14548299641173981</v>
      </c>
      <c r="L4015">
        <v>1.8699177493936261</v>
      </c>
    </row>
    <row r="4016" spans="1:12">
      <c r="A4016" t="s">
        <v>317</v>
      </c>
      <c r="B4016" t="s">
        <v>336</v>
      </c>
      <c r="C4016">
        <v>48041</v>
      </c>
      <c r="D4016" t="s">
        <v>135</v>
      </c>
      <c r="E4016">
        <v>888</v>
      </c>
      <c r="F4016" t="s">
        <v>87</v>
      </c>
      <c r="G4016" t="s">
        <v>106</v>
      </c>
      <c r="H4016">
        <v>21</v>
      </c>
      <c r="I4016">
        <v>1.8774327900133541</v>
      </c>
      <c r="J4016">
        <v>0.13897070690113111</v>
      </c>
      <c r="K4016">
        <v>0.36329579965681719</v>
      </c>
      <c r="L4016">
        <v>2.9038355072988762</v>
      </c>
    </row>
    <row r="4017" spans="1:12">
      <c r="A4017" t="s">
        <v>317</v>
      </c>
      <c r="B4017" t="s">
        <v>336</v>
      </c>
      <c r="C4017">
        <v>48041</v>
      </c>
      <c r="D4017" t="s">
        <v>135</v>
      </c>
      <c r="E4017">
        <v>888</v>
      </c>
      <c r="F4017" t="s">
        <v>87</v>
      </c>
      <c r="G4017" t="s">
        <v>107</v>
      </c>
      <c r="H4017">
        <v>22</v>
      </c>
      <c r="I4017">
        <v>1.2926588902974629</v>
      </c>
      <c r="J4017">
        <v>8.1197518294950824E-2</v>
      </c>
      <c r="K4017">
        <v>0.15119550146471281</v>
      </c>
      <c r="L4017">
        <v>1.939721743575245</v>
      </c>
    </row>
    <row r="4018" spans="1:12">
      <c r="A4018" t="s">
        <v>317</v>
      </c>
      <c r="B4018" t="s">
        <v>336</v>
      </c>
      <c r="C4018">
        <v>48041</v>
      </c>
      <c r="D4018" t="s">
        <v>135</v>
      </c>
      <c r="E4018">
        <v>888</v>
      </c>
      <c r="F4018" t="s">
        <v>87</v>
      </c>
      <c r="G4018" t="s">
        <v>108</v>
      </c>
      <c r="H4018">
        <v>21</v>
      </c>
      <c r="I4018">
        <v>0.54524790617929286</v>
      </c>
      <c r="J4018">
        <v>4.6758487955652142E-2</v>
      </c>
      <c r="K4018">
        <v>0.1167457847107941</v>
      </c>
      <c r="L4018">
        <v>1.0747798823709549</v>
      </c>
    </row>
    <row r="4019" spans="1:12">
      <c r="A4019" t="s">
        <v>317</v>
      </c>
      <c r="B4019" t="s">
        <v>336</v>
      </c>
      <c r="C4019">
        <v>48041</v>
      </c>
      <c r="D4019" t="s">
        <v>135</v>
      </c>
      <c r="E4019">
        <v>888</v>
      </c>
      <c r="F4019" t="s">
        <v>87</v>
      </c>
      <c r="G4019" t="s">
        <v>109</v>
      </c>
      <c r="H4019">
        <v>22</v>
      </c>
      <c r="I4019">
        <v>0.3132012250840821</v>
      </c>
      <c r="J4019">
        <v>2.2168386040435469E-2</v>
      </c>
      <c r="K4019">
        <v>1.88231198319221E-2</v>
      </c>
      <c r="L4019">
        <v>0.46531689508852719</v>
      </c>
    </row>
    <row r="4020" spans="1:12">
      <c r="A4020" t="s">
        <v>317</v>
      </c>
      <c r="B4020" t="s">
        <v>337</v>
      </c>
      <c r="C4020">
        <v>48043</v>
      </c>
      <c r="D4020" t="s">
        <v>135</v>
      </c>
      <c r="E4020">
        <v>888</v>
      </c>
      <c r="F4020" t="s">
        <v>87</v>
      </c>
      <c r="G4020" t="s">
        <v>88</v>
      </c>
      <c r="H4020">
        <v>388</v>
      </c>
      <c r="I4020">
        <v>0.3237045078640246</v>
      </c>
      <c r="J4020">
        <v>1.8805720231829359E-2</v>
      </c>
      <c r="K4020">
        <v>-0.22229261819117521</v>
      </c>
      <c r="L4020">
        <v>1.5989958034376459</v>
      </c>
    </row>
    <row r="4021" spans="1:12">
      <c r="A4021" t="s">
        <v>317</v>
      </c>
      <c r="B4021" t="s">
        <v>337</v>
      </c>
      <c r="C4021">
        <v>48043</v>
      </c>
      <c r="D4021" t="s">
        <v>135</v>
      </c>
      <c r="E4021">
        <v>888</v>
      </c>
      <c r="F4021" t="s">
        <v>87</v>
      </c>
      <c r="G4021" t="s">
        <v>89</v>
      </c>
      <c r="H4021">
        <v>138</v>
      </c>
      <c r="I4021">
        <v>0.28948111696897172</v>
      </c>
      <c r="J4021">
        <v>1.5143185150290939E-2</v>
      </c>
      <c r="K4021">
        <v>-2.182744159600605E-2</v>
      </c>
      <c r="L4021">
        <v>0.99687313732838945</v>
      </c>
    </row>
    <row r="4022" spans="1:12">
      <c r="A4022" t="s">
        <v>317</v>
      </c>
      <c r="B4022" t="s">
        <v>337</v>
      </c>
      <c r="C4022">
        <v>48043</v>
      </c>
      <c r="D4022" t="s">
        <v>135</v>
      </c>
      <c r="E4022">
        <v>888</v>
      </c>
      <c r="F4022" t="s">
        <v>87</v>
      </c>
      <c r="G4022" t="s">
        <v>90</v>
      </c>
      <c r="H4022">
        <v>389</v>
      </c>
      <c r="I4022">
        <v>0.4557785718860688</v>
      </c>
      <c r="J4022">
        <v>2.3955087089370351E-2</v>
      </c>
      <c r="K4022">
        <v>-0.15950001848793369</v>
      </c>
      <c r="L4022">
        <v>2.134146776891185</v>
      </c>
    </row>
    <row r="4023" spans="1:12">
      <c r="A4023" t="s">
        <v>317</v>
      </c>
      <c r="B4023" t="s">
        <v>337</v>
      </c>
      <c r="C4023">
        <v>48043</v>
      </c>
      <c r="D4023" t="s">
        <v>135</v>
      </c>
      <c r="E4023">
        <v>888</v>
      </c>
      <c r="F4023" t="s">
        <v>87</v>
      </c>
      <c r="G4023" t="s">
        <v>91</v>
      </c>
      <c r="H4023">
        <v>138</v>
      </c>
      <c r="I4023">
        <v>0.30985793401293438</v>
      </c>
      <c r="J4023">
        <v>1.534332105780018E-2</v>
      </c>
      <c r="K4023">
        <v>-2.182744159600605E-2</v>
      </c>
      <c r="L4023">
        <v>0.99687313732838945</v>
      </c>
    </row>
    <row r="4024" spans="1:12">
      <c r="A4024" t="s">
        <v>317</v>
      </c>
      <c r="B4024" t="s">
        <v>337</v>
      </c>
      <c r="C4024">
        <v>48043</v>
      </c>
      <c r="D4024" t="s">
        <v>135</v>
      </c>
      <c r="E4024">
        <v>888</v>
      </c>
      <c r="F4024" t="s">
        <v>87</v>
      </c>
      <c r="G4024" t="s">
        <v>92</v>
      </c>
      <c r="H4024">
        <v>388</v>
      </c>
      <c r="I4024">
        <v>0.49433733060866852</v>
      </c>
      <c r="J4024">
        <v>2.6000140997068322E-2</v>
      </c>
      <c r="K4024">
        <v>-0.13514166566607089</v>
      </c>
      <c r="L4024">
        <v>2.2710406316358571</v>
      </c>
    </row>
    <row r="4025" spans="1:12">
      <c r="A4025" t="s">
        <v>317</v>
      </c>
      <c r="B4025" t="s">
        <v>337</v>
      </c>
      <c r="C4025">
        <v>48043</v>
      </c>
      <c r="D4025" t="s">
        <v>135</v>
      </c>
      <c r="E4025">
        <v>888</v>
      </c>
      <c r="F4025" t="s">
        <v>87</v>
      </c>
      <c r="G4025" t="s">
        <v>93</v>
      </c>
      <c r="H4025">
        <v>138</v>
      </c>
      <c r="I4025">
        <v>0.32417992828227321</v>
      </c>
      <c r="J4025">
        <v>1.6294315328507929E-2</v>
      </c>
      <c r="K4025">
        <v>-2.182744159600605E-2</v>
      </c>
      <c r="L4025">
        <v>0.99687313732838945</v>
      </c>
    </row>
    <row r="4026" spans="1:12">
      <c r="A4026" t="s">
        <v>317</v>
      </c>
      <c r="B4026" t="s">
        <v>337</v>
      </c>
      <c r="C4026">
        <v>48043</v>
      </c>
      <c r="D4026" t="s">
        <v>135</v>
      </c>
      <c r="E4026">
        <v>888</v>
      </c>
      <c r="F4026" t="s">
        <v>87</v>
      </c>
      <c r="G4026" t="s">
        <v>94</v>
      </c>
      <c r="H4026">
        <v>388</v>
      </c>
      <c r="I4026">
        <v>0.53214878335299187</v>
      </c>
      <c r="J4026">
        <v>2.802911233314621E-2</v>
      </c>
      <c r="K4026">
        <v>-0.11972166185277849</v>
      </c>
      <c r="L4026">
        <v>2.4314235202373951</v>
      </c>
    </row>
    <row r="4027" spans="1:12">
      <c r="A4027" t="s">
        <v>317</v>
      </c>
      <c r="B4027" t="s">
        <v>337</v>
      </c>
      <c r="C4027">
        <v>48043</v>
      </c>
      <c r="D4027" t="s">
        <v>135</v>
      </c>
      <c r="E4027">
        <v>888</v>
      </c>
      <c r="F4027" t="s">
        <v>87</v>
      </c>
      <c r="G4027" t="s">
        <v>95</v>
      </c>
      <c r="H4027">
        <v>138</v>
      </c>
      <c r="I4027">
        <v>0.3372897738863519</v>
      </c>
      <c r="J4027">
        <v>1.735866810598264E-2</v>
      </c>
      <c r="K4027">
        <v>-2.182744159600605E-2</v>
      </c>
      <c r="L4027">
        <v>0.99687313732838945</v>
      </c>
    </row>
    <row r="4028" spans="1:12">
      <c r="A4028" t="s">
        <v>317</v>
      </c>
      <c r="B4028" t="s">
        <v>337</v>
      </c>
      <c r="C4028">
        <v>48043</v>
      </c>
      <c r="D4028" t="s">
        <v>135</v>
      </c>
      <c r="E4028">
        <v>888</v>
      </c>
      <c r="F4028" t="s">
        <v>87</v>
      </c>
      <c r="G4028" t="s">
        <v>96</v>
      </c>
      <c r="H4028">
        <v>388</v>
      </c>
      <c r="I4028">
        <v>0.56983566382458528</v>
      </c>
      <c r="J4028">
        <v>3.0113976084949871E-2</v>
      </c>
      <c r="K4028">
        <v>-0.1009687950486806</v>
      </c>
      <c r="L4028">
        <v>2.574109004948451</v>
      </c>
    </row>
    <row r="4029" spans="1:12">
      <c r="A4029" t="s">
        <v>317</v>
      </c>
      <c r="B4029" t="s">
        <v>337</v>
      </c>
      <c r="C4029">
        <v>48043</v>
      </c>
      <c r="D4029" t="s">
        <v>135</v>
      </c>
      <c r="E4029">
        <v>888</v>
      </c>
      <c r="F4029" t="s">
        <v>87</v>
      </c>
      <c r="G4029" t="s">
        <v>97</v>
      </c>
      <c r="H4029">
        <v>138</v>
      </c>
      <c r="I4029">
        <v>0.34883142662422417</v>
      </c>
      <c r="J4029">
        <v>1.8485009727462511E-2</v>
      </c>
      <c r="K4029">
        <v>-2.182744159600605E-2</v>
      </c>
      <c r="L4029">
        <v>1.0215167009658781</v>
      </c>
    </row>
    <row r="4030" spans="1:12">
      <c r="A4030" t="s">
        <v>317</v>
      </c>
      <c r="B4030" t="s">
        <v>337</v>
      </c>
      <c r="C4030">
        <v>48043</v>
      </c>
      <c r="D4030" t="s">
        <v>135</v>
      </c>
      <c r="E4030">
        <v>888</v>
      </c>
      <c r="F4030" t="s">
        <v>87</v>
      </c>
      <c r="G4030" t="s">
        <v>98</v>
      </c>
      <c r="H4030">
        <v>389</v>
      </c>
      <c r="I4030">
        <v>0.1844926735910993</v>
      </c>
      <c r="J4030">
        <v>8.4220270837666138E-3</v>
      </c>
      <c r="K4030">
        <v>-0.2439533464425675</v>
      </c>
      <c r="L4030">
        <v>0.5780013253289078</v>
      </c>
    </row>
    <row r="4031" spans="1:12">
      <c r="A4031" t="s">
        <v>317</v>
      </c>
      <c r="B4031" t="s">
        <v>337</v>
      </c>
      <c r="C4031">
        <v>48043</v>
      </c>
      <c r="D4031" t="s">
        <v>135</v>
      </c>
      <c r="E4031">
        <v>888</v>
      </c>
      <c r="F4031" t="s">
        <v>87</v>
      </c>
      <c r="G4031" t="s">
        <v>99</v>
      </c>
      <c r="H4031">
        <v>138</v>
      </c>
      <c r="I4031">
        <v>0.24084652678602769</v>
      </c>
      <c r="J4031">
        <v>1.2336352830114311E-2</v>
      </c>
      <c r="K4031">
        <v>-2.182744159600605E-2</v>
      </c>
      <c r="L4031">
        <v>0.74388794929415691</v>
      </c>
    </row>
    <row r="4032" spans="1:12">
      <c r="A4032" t="s">
        <v>317</v>
      </c>
      <c r="B4032" t="s">
        <v>337</v>
      </c>
      <c r="C4032">
        <v>48043</v>
      </c>
      <c r="D4032" t="s">
        <v>135</v>
      </c>
      <c r="E4032">
        <v>888</v>
      </c>
      <c r="F4032" t="s">
        <v>87</v>
      </c>
      <c r="G4032" t="s">
        <v>100</v>
      </c>
      <c r="H4032">
        <v>389</v>
      </c>
      <c r="I4032">
        <v>0.34844990831130712</v>
      </c>
      <c r="J4032">
        <v>1.671171767984888E-2</v>
      </c>
      <c r="K4032">
        <v>-0.1806090273739864</v>
      </c>
      <c r="L4032">
        <v>1.5490854682200399</v>
      </c>
    </row>
    <row r="4033" spans="1:12">
      <c r="A4033" t="s">
        <v>317</v>
      </c>
      <c r="B4033" t="s">
        <v>337</v>
      </c>
      <c r="C4033">
        <v>48043</v>
      </c>
      <c r="D4033" t="s">
        <v>135</v>
      </c>
      <c r="E4033">
        <v>888</v>
      </c>
      <c r="F4033" t="s">
        <v>87</v>
      </c>
      <c r="G4033" t="s">
        <v>101</v>
      </c>
      <c r="H4033">
        <v>138</v>
      </c>
      <c r="I4033">
        <v>0.26534498584083899</v>
      </c>
      <c r="J4033">
        <v>1.341402102337411E-2</v>
      </c>
      <c r="K4033">
        <v>-2.182744159600605E-2</v>
      </c>
      <c r="L4033">
        <v>0.7661430548140753</v>
      </c>
    </row>
    <row r="4034" spans="1:12">
      <c r="A4034" t="s">
        <v>317</v>
      </c>
      <c r="B4034" t="s">
        <v>337</v>
      </c>
      <c r="C4034">
        <v>48043</v>
      </c>
      <c r="D4034" t="s">
        <v>135</v>
      </c>
      <c r="E4034">
        <v>888</v>
      </c>
      <c r="F4034" t="s">
        <v>87</v>
      </c>
      <c r="G4034" t="s">
        <v>102</v>
      </c>
      <c r="H4034">
        <v>389</v>
      </c>
      <c r="I4034">
        <v>0.39008424918443868</v>
      </c>
      <c r="J4034">
        <v>1.8810451353808919E-2</v>
      </c>
      <c r="K4034">
        <v>-0.15157676788919069</v>
      </c>
      <c r="L4034">
        <v>1.70695001591578</v>
      </c>
    </row>
    <row r="4035" spans="1:12">
      <c r="A4035" t="s">
        <v>317</v>
      </c>
      <c r="B4035" t="s">
        <v>337</v>
      </c>
      <c r="C4035">
        <v>48043</v>
      </c>
      <c r="D4035" t="s">
        <v>135</v>
      </c>
      <c r="E4035">
        <v>888</v>
      </c>
      <c r="F4035" t="s">
        <v>87</v>
      </c>
      <c r="G4035" t="s">
        <v>103</v>
      </c>
      <c r="H4035">
        <v>138</v>
      </c>
      <c r="I4035">
        <v>0.27929450384696403</v>
      </c>
      <c r="J4035">
        <v>1.4681570642015369E-2</v>
      </c>
      <c r="K4035">
        <v>-2.182744159600605E-2</v>
      </c>
      <c r="L4035">
        <v>0.78728872360703428</v>
      </c>
    </row>
    <row r="4036" spans="1:12">
      <c r="A4036" t="s">
        <v>317</v>
      </c>
      <c r="B4036" t="s">
        <v>337</v>
      </c>
      <c r="C4036">
        <v>48043</v>
      </c>
      <c r="D4036" t="s">
        <v>135</v>
      </c>
      <c r="E4036">
        <v>888</v>
      </c>
      <c r="F4036" t="s">
        <v>87</v>
      </c>
      <c r="G4036" t="s">
        <v>104</v>
      </c>
      <c r="H4036">
        <v>389</v>
      </c>
      <c r="I4036">
        <v>0.42948821830585099</v>
      </c>
      <c r="J4036">
        <v>2.093784689333824E-2</v>
      </c>
      <c r="K4036">
        <v>-0.13752224368950519</v>
      </c>
      <c r="L4036">
        <v>1.9243223477706271</v>
      </c>
    </row>
    <row r="4037" spans="1:12">
      <c r="A4037" t="s">
        <v>317</v>
      </c>
      <c r="B4037" t="s">
        <v>337</v>
      </c>
      <c r="C4037">
        <v>48043</v>
      </c>
      <c r="D4037" t="s">
        <v>135</v>
      </c>
      <c r="E4037">
        <v>888</v>
      </c>
      <c r="F4037" t="s">
        <v>87</v>
      </c>
      <c r="G4037" t="s">
        <v>105</v>
      </c>
      <c r="H4037">
        <v>138</v>
      </c>
      <c r="I4037">
        <v>0.29138168151955968</v>
      </c>
      <c r="J4037">
        <v>1.5934792602751088E-2</v>
      </c>
      <c r="K4037">
        <v>-2.182744159600605E-2</v>
      </c>
      <c r="L4037">
        <v>0.85013562025704181</v>
      </c>
    </row>
    <row r="4038" spans="1:12">
      <c r="A4038" t="s">
        <v>317</v>
      </c>
      <c r="B4038" t="s">
        <v>337</v>
      </c>
      <c r="C4038">
        <v>48043</v>
      </c>
      <c r="D4038" t="s">
        <v>135</v>
      </c>
      <c r="E4038">
        <v>888</v>
      </c>
      <c r="F4038" t="s">
        <v>87</v>
      </c>
      <c r="G4038" t="s">
        <v>106</v>
      </c>
      <c r="H4038">
        <v>389</v>
      </c>
      <c r="I4038">
        <v>0.46751889992672352</v>
      </c>
      <c r="J4038">
        <v>2.29910882209023E-2</v>
      </c>
      <c r="K4038">
        <v>-0.1187827558914006</v>
      </c>
      <c r="L4038">
        <v>2.101658045015093</v>
      </c>
    </row>
    <row r="4039" spans="1:12">
      <c r="A4039" t="s">
        <v>317</v>
      </c>
      <c r="B4039" t="s">
        <v>337</v>
      </c>
      <c r="C4039">
        <v>48043</v>
      </c>
      <c r="D4039" t="s">
        <v>135</v>
      </c>
      <c r="E4039">
        <v>888</v>
      </c>
      <c r="F4039" t="s">
        <v>87</v>
      </c>
      <c r="G4039" t="s">
        <v>107</v>
      </c>
      <c r="H4039">
        <v>138</v>
      </c>
      <c r="I4039">
        <v>0.30215295043703</v>
      </c>
      <c r="J4039">
        <v>1.7204799541550981E-2</v>
      </c>
      <c r="K4039">
        <v>-2.182744159600605E-2</v>
      </c>
      <c r="L4039">
        <v>0.90356926719459874</v>
      </c>
    </row>
    <row r="4040" spans="1:12">
      <c r="A4040" t="s">
        <v>317</v>
      </c>
      <c r="B4040" t="s">
        <v>337</v>
      </c>
      <c r="C4040">
        <v>48043</v>
      </c>
      <c r="D4040" t="s">
        <v>135</v>
      </c>
      <c r="E4040">
        <v>888</v>
      </c>
      <c r="F4040" t="s">
        <v>87</v>
      </c>
      <c r="G4040" t="s">
        <v>108</v>
      </c>
      <c r="H4040">
        <v>389</v>
      </c>
      <c r="I4040">
        <v>0.15623784442375471</v>
      </c>
      <c r="J4040">
        <v>6.9687024446584023E-3</v>
      </c>
      <c r="K4040">
        <v>-0.2525028762701666</v>
      </c>
      <c r="L4040">
        <v>0.6226008611161733</v>
      </c>
    </row>
    <row r="4041" spans="1:12">
      <c r="A4041" t="s">
        <v>317</v>
      </c>
      <c r="B4041" t="s">
        <v>337</v>
      </c>
      <c r="C4041">
        <v>48043</v>
      </c>
      <c r="D4041" t="s">
        <v>135</v>
      </c>
      <c r="E4041">
        <v>888</v>
      </c>
      <c r="F4041" t="s">
        <v>87</v>
      </c>
      <c r="G4041" t="s">
        <v>109</v>
      </c>
      <c r="H4041">
        <v>138</v>
      </c>
      <c r="I4041">
        <v>9.6103097997130557E-2</v>
      </c>
      <c r="J4041">
        <v>7.2324300584760224E-3</v>
      </c>
      <c r="K4041">
        <v>-2.182744159600605E-2</v>
      </c>
      <c r="L4041">
        <v>0.55086288190657084</v>
      </c>
    </row>
    <row r="4042" spans="1:12">
      <c r="A4042" t="s">
        <v>317</v>
      </c>
      <c r="B4042" t="s">
        <v>338</v>
      </c>
      <c r="C4042">
        <v>48045</v>
      </c>
      <c r="D4042" t="s">
        <v>135</v>
      </c>
      <c r="E4042">
        <v>888</v>
      </c>
      <c r="F4042" t="s">
        <v>87</v>
      </c>
      <c r="G4042" t="s">
        <v>88</v>
      </c>
      <c r="H4042">
        <v>109</v>
      </c>
      <c r="I4042">
        <v>0.88510867108232305</v>
      </c>
      <c r="J4042">
        <v>3.6405648364861182E-2</v>
      </c>
      <c r="K4042">
        <v>1.372532386319949E-2</v>
      </c>
      <c r="L4042">
        <v>1.612634783009393</v>
      </c>
    </row>
    <row r="4043" spans="1:12">
      <c r="A4043" t="s">
        <v>317</v>
      </c>
      <c r="B4043" t="s">
        <v>338</v>
      </c>
      <c r="C4043">
        <v>48045</v>
      </c>
      <c r="D4043" t="s">
        <v>135</v>
      </c>
      <c r="E4043">
        <v>888</v>
      </c>
      <c r="F4043" t="s">
        <v>87</v>
      </c>
      <c r="G4043" t="s">
        <v>89</v>
      </c>
      <c r="H4043">
        <v>185</v>
      </c>
      <c r="I4043">
        <v>0.4626591745730495</v>
      </c>
      <c r="J4043">
        <v>2.0063563701044521E-2</v>
      </c>
      <c r="K4043">
        <v>7.6372384612447261E-2</v>
      </c>
      <c r="L4043">
        <v>1.164695374085772</v>
      </c>
    </row>
    <row r="4044" spans="1:12">
      <c r="A4044" t="s">
        <v>317</v>
      </c>
      <c r="B4044" t="s">
        <v>338</v>
      </c>
      <c r="C4044">
        <v>48045</v>
      </c>
      <c r="D4044" t="s">
        <v>135</v>
      </c>
      <c r="E4044">
        <v>888</v>
      </c>
      <c r="F4044" t="s">
        <v>87</v>
      </c>
      <c r="G4044" t="s">
        <v>90</v>
      </c>
      <c r="H4044">
        <v>109</v>
      </c>
      <c r="I4044">
        <v>1.1402527537558631</v>
      </c>
      <c r="J4044">
        <v>3.066406637346315E-2</v>
      </c>
      <c r="K4044">
        <v>0.2175493824613737</v>
      </c>
      <c r="L4044">
        <v>1.799996751336969</v>
      </c>
    </row>
    <row r="4045" spans="1:12">
      <c r="A4045" t="s">
        <v>317</v>
      </c>
      <c r="B4045" t="s">
        <v>338</v>
      </c>
      <c r="C4045">
        <v>48045</v>
      </c>
      <c r="D4045" t="s">
        <v>135</v>
      </c>
      <c r="E4045">
        <v>888</v>
      </c>
      <c r="F4045" t="s">
        <v>87</v>
      </c>
      <c r="G4045" t="s">
        <v>91</v>
      </c>
      <c r="H4045">
        <v>185</v>
      </c>
      <c r="I4045">
        <v>0.64517491889400203</v>
      </c>
      <c r="J4045">
        <v>1.5679814946521618E-2</v>
      </c>
      <c r="K4045">
        <v>0.25696878770032999</v>
      </c>
      <c r="L4045">
        <v>1.289319043930389</v>
      </c>
    </row>
    <row r="4046" spans="1:12">
      <c r="A4046" t="s">
        <v>317</v>
      </c>
      <c r="B4046" t="s">
        <v>338</v>
      </c>
      <c r="C4046">
        <v>48045</v>
      </c>
      <c r="D4046" t="s">
        <v>135</v>
      </c>
      <c r="E4046">
        <v>888</v>
      </c>
      <c r="F4046" t="s">
        <v>87</v>
      </c>
      <c r="G4046" t="s">
        <v>92</v>
      </c>
      <c r="H4046">
        <v>109</v>
      </c>
      <c r="I4046">
        <v>1.221815168123358</v>
      </c>
      <c r="J4046">
        <v>3.117953000135262E-2</v>
      </c>
      <c r="K4046">
        <v>0.23840995199201589</v>
      </c>
      <c r="L4046">
        <v>1.8821814256672751</v>
      </c>
    </row>
    <row r="4047" spans="1:12">
      <c r="A4047" t="s">
        <v>317</v>
      </c>
      <c r="B4047" t="s">
        <v>338</v>
      </c>
      <c r="C4047">
        <v>48045</v>
      </c>
      <c r="D4047" t="s">
        <v>135</v>
      </c>
      <c r="E4047">
        <v>888</v>
      </c>
      <c r="F4047" t="s">
        <v>87</v>
      </c>
      <c r="G4047" t="s">
        <v>93</v>
      </c>
      <c r="H4047">
        <v>185</v>
      </c>
      <c r="I4047">
        <v>0.71179102330314215</v>
      </c>
      <c r="J4047">
        <v>1.619218403077452E-2</v>
      </c>
      <c r="K4047">
        <v>0.30294023438247558</v>
      </c>
      <c r="L4047">
        <v>1.3617755142168999</v>
      </c>
    </row>
    <row r="4048" spans="1:12">
      <c r="A4048" t="s">
        <v>317</v>
      </c>
      <c r="B4048" t="s">
        <v>338</v>
      </c>
      <c r="C4048">
        <v>48045</v>
      </c>
      <c r="D4048" t="s">
        <v>135</v>
      </c>
      <c r="E4048">
        <v>888</v>
      </c>
      <c r="F4048" t="s">
        <v>87</v>
      </c>
      <c r="G4048" t="s">
        <v>94</v>
      </c>
      <c r="H4048">
        <v>109</v>
      </c>
      <c r="I4048">
        <v>1.285513358100568</v>
      </c>
      <c r="J4048">
        <v>3.1519243683994412E-2</v>
      </c>
      <c r="K4048">
        <v>0.25861871968222389</v>
      </c>
      <c r="L4048">
        <v>1.9481574933362891</v>
      </c>
    </row>
    <row r="4049" spans="1:12">
      <c r="A4049" t="s">
        <v>317</v>
      </c>
      <c r="B4049" t="s">
        <v>338</v>
      </c>
      <c r="C4049">
        <v>48045</v>
      </c>
      <c r="D4049" t="s">
        <v>135</v>
      </c>
      <c r="E4049">
        <v>888</v>
      </c>
      <c r="F4049" t="s">
        <v>87</v>
      </c>
      <c r="G4049" t="s">
        <v>95</v>
      </c>
      <c r="H4049">
        <v>185</v>
      </c>
      <c r="I4049">
        <v>0.76946779833258938</v>
      </c>
      <c r="J4049">
        <v>1.7069183613129209E-2</v>
      </c>
      <c r="K4049">
        <v>0.33003199915149939</v>
      </c>
      <c r="L4049">
        <v>1.434034115206031</v>
      </c>
    </row>
    <row r="4050" spans="1:12">
      <c r="A4050" t="s">
        <v>317</v>
      </c>
      <c r="B4050" t="s">
        <v>338</v>
      </c>
      <c r="C4050">
        <v>48045</v>
      </c>
      <c r="D4050" t="s">
        <v>135</v>
      </c>
      <c r="E4050">
        <v>888</v>
      </c>
      <c r="F4050" t="s">
        <v>87</v>
      </c>
      <c r="G4050" t="s">
        <v>96</v>
      </c>
      <c r="H4050">
        <v>109</v>
      </c>
      <c r="I4050">
        <v>1.3648880636733429</v>
      </c>
      <c r="J4050">
        <v>3.2315437719189363E-2</v>
      </c>
      <c r="K4050">
        <v>0.27840124313178022</v>
      </c>
      <c r="L4050">
        <v>2.0551788496103041</v>
      </c>
    </row>
    <row r="4051" spans="1:12">
      <c r="A4051" t="s">
        <v>317</v>
      </c>
      <c r="B4051" t="s">
        <v>338</v>
      </c>
      <c r="C4051">
        <v>48045</v>
      </c>
      <c r="D4051" t="s">
        <v>135</v>
      </c>
      <c r="E4051">
        <v>888</v>
      </c>
      <c r="F4051" t="s">
        <v>87</v>
      </c>
      <c r="G4051" t="s">
        <v>97</v>
      </c>
      <c r="H4051">
        <v>185</v>
      </c>
      <c r="I4051">
        <v>0.84398219026693844</v>
      </c>
      <c r="J4051">
        <v>1.8108794763545141E-2</v>
      </c>
      <c r="K4051">
        <v>0.36876818994838823</v>
      </c>
      <c r="L4051">
        <v>1.5271687796408471</v>
      </c>
    </row>
    <row r="4052" spans="1:12">
      <c r="A4052" t="s">
        <v>317</v>
      </c>
      <c r="B4052" t="s">
        <v>338</v>
      </c>
      <c r="C4052">
        <v>48045</v>
      </c>
      <c r="D4052" t="s">
        <v>135</v>
      </c>
      <c r="E4052">
        <v>888</v>
      </c>
      <c r="F4052" t="s">
        <v>87</v>
      </c>
      <c r="G4052" t="s">
        <v>98</v>
      </c>
      <c r="H4052">
        <v>109</v>
      </c>
      <c r="I4052">
        <v>0.26247483137494731</v>
      </c>
      <c r="J4052">
        <v>6.2015907380967303E-3</v>
      </c>
      <c r="K4052">
        <v>0.10136009282719841</v>
      </c>
      <c r="L4052">
        <v>0.61339371472831661</v>
      </c>
    </row>
    <row r="4053" spans="1:12">
      <c r="A4053" t="s">
        <v>317</v>
      </c>
      <c r="B4053" t="s">
        <v>338</v>
      </c>
      <c r="C4053">
        <v>48045</v>
      </c>
      <c r="D4053" t="s">
        <v>135</v>
      </c>
      <c r="E4053">
        <v>888</v>
      </c>
      <c r="F4053" t="s">
        <v>87</v>
      </c>
      <c r="G4053" t="s">
        <v>99</v>
      </c>
      <c r="H4053">
        <v>185</v>
      </c>
      <c r="I4053">
        <v>0.29785595522551328</v>
      </c>
      <c r="J4053">
        <v>7.876995992199853E-3</v>
      </c>
      <c r="K4053">
        <v>0.13800892253222621</v>
      </c>
      <c r="L4053">
        <v>0.59731191010319673</v>
      </c>
    </row>
    <row r="4054" spans="1:12">
      <c r="A4054" t="s">
        <v>317</v>
      </c>
      <c r="B4054" t="s">
        <v>338</v>
      </c>
      <c r="C4054">
        <v>48045</v>
      </c>
      <c r="D4054" t="s">
        <v>135</v>
      </c>
      <c r="E4054">
        <v>888</v>
      </c>
      <c r="F4054" t="s">
        <v>87</v>
      </c>
      <c r="G4054" t="s">
        <v>100</v>
      </c>
      <c r="H4054">
        <v>109</v>
      </c>
      <c r="I4054">
        <v>0.65988591510615224</v>
      </c>
      <c r="J4054">
        <v>1.4329283763505811E-2</v>
      </c>
      <c r="K4054">
        <v>0.17294940051034469</v>
      </c>
      <c r="L4054">
        <v>1.4425395529202709</v>
      </c>
    </row>
    <row r="4055" spans="1:12">
      <c r="A4055" t="s">
        <v>317</v>
      </c>
      <c r="B4055" t="s">
        <v>338</v>
      </c>
      <c r="C4055">
        <v>48045</v>
      </c>
      <c r="D4055" t="s">
        <v>135</v>
      </c>
      <c r="E4055">
        <v>888</v>
      </c>
      <c r="F4055" t="s">
        <v>87</v>
      </c>
      <c r="G4055" t="s">
        <v>101</v>
      </c>
      <c r="H4055">
        <v>185</v>
      </c>
      <c r="I4055">
        <v>0.54307172694843697</v>
      </c>
      <c r="J4055">
        <v>9.1642293816174107E-3</v>
      </c>
      <c r="K4055">
        <v>0.25329290350285882</v>
      </c>
      <c r="L4055">
        <v>0.87462578527009605</v>
      </c>
    </row>
    <row r="4056" spans="1:12">
      <c r="A4056" t="s">
        <v>317</v>
      </c>
      <c r="B4056" t="s">
        <v>338</v>
      </c>
      <c r="C4056">
        <v>48045</v>
      </c>
      <c r="D4056" t="s">
        <v>135</v>
      </c>
      <c r="E4056">
        <v>888</v>
      </c>
      <c r="F4056" t="s">
        <v>87</v>
      </c>
      <c r="G4056" t="s">
        <v>102</v>
      </c>
      <c r="H4056">
        <v>109</v>
      </c>
      <c r="I4056">
        <v>0.7537191107109662</v>
      </c>
      <c r="J4056">
        <v>1.5707303030402811E-2</v>
      </c>
      <c r="K4056">
        <v>0.19661370706020601</v>
      </c>
      <c r="L4056">
        <v>1.612560488341801</v>
      </c>
    </row>
    <row r="4057" spans="1:12">
      <c r="A4057" t="s">
        <v>317</v>
      </c>
      <c r="B4057" t="s">
        <v>338</v>
      </c>
      <c r="C4057">
        <v>48045</v>
      </c>
      <c r="D4057" t="s">
        <v>135</v>
      </c>
      <c r="E4057">
        <v>888</v>
      </c>
      <c r="F4057" t="s">
        <v>87</v>
      </c>
      <c r="G4057" t="s">
        <v>103</v>
      </c>
      <c r="H4057">
        <v>185</v>
      </c>
      <c r="I4057">
        <v>0.60258514219630432</v>
      </c>
      <c r="J4057">
        <v>9.2397477275034806E-3</v>
      </c>
      <c r="K4057">
        <v>0.31187500833391291</v>
      </c>
      <c r="L4057">
        <v>0.93109007261983712</v>
      </c>
    </row>
    <row r="4058" spans="1:12">
      <c r="A4058" t="s">
        <v>317</v>
      </c>
      <c r="B4058" t="s">
        <v>338</v>
      </c>
      <c r="C4058">
        <v>48045</v>
      </c>
      <c r="D4058" t="s">
        <v>135</v>
      </c>
      <c r="E4058">
        <v>888</v>
      </c>
      <c r="F4058" t="s">
        <v>87</v>
      </c>
      <c r="G4058" t="s">
        <v>104</v>
      </c>
      <c r="H4058">
        <v>109</v>
      </c>
      <c r="I4058">
        <v>0.81257860534300919</v>
      </c>
      <c r="J4058">
        <v>1.699444773218035E-2</v>
      </c>
      <c r="K4058">
        <v>0.21850865623880319</v>
      </c>
      <c r="L4058">
        <v>1.764323493914933</v>
      </c>
    </row>
    <row r="4059" spans="1:12">
      <c r="A4059" t="s">
        <v>317</v>
      </c>
      <c r="B4059" t="s">
        <v>338</v>
      </c>
      <c r="C4059">
        <v>48045</v>
      </c>
      <c r="D4059" t="s">
        <v>135</v>
      </c>
      <c r="E4059">
        <v>888</v>
      </c>
      <c r="F4059" t="s">
        <v>87</v>
      </c>
      <c r="G4059" t="s">
        <v>105</v>
      </c>
      <c r="H4059">
        <v>185</v>
      </c>
      <c r="I4059">
        <v>0.65472245946579455</v>
      </c>
      <c r="J4059">
        <v>9.620670648698133E-3</v>
      </c>
      <c r="K4059">
        <v>0.34067176657315118</v>
      </c>
      <c r="L4059">
        <v>0.98188278223083558</v>
      </c>
    </row>
    <row r="4060" spans="1:12">
      <c r="A4060" t="s">
        <v>317</v>
      </c>
      <c r="B4060" t="s">
        <v>338</v>
      </c>
      <c r="C4060">
        <v>48045</v>
      </c>
      <c r="D4060" t="s">
        <v>135</v>
      </c>
      <c r="E4060">
        <v>888</v>
      </c>
      <c r="F4060" t="s">
        <v>87</v>
      </c>
      <c r="G4060" t="s">
        <v>106</v>
      </c>
      <c r="H4060">
        <v>109</v>
      </c>
      <c r="I4060">
        <v>0.89525420535815092</v>
      </c>
      <c r="J4060">
        <v>1.835776073865341E-2</v>
      </c>
      <c r="K4060">
        <v>0.2393796820396597</v>
      </c>
      <c r="L4060">
        <v>1.9216258543859861</v>
      </c>
    </row>
    <row r="4061" spans="1:12">
      <c r="A4061" t="s">
        <v>317</v>
      </c>
      <c r="B4061" t="s">
        <v>338</v>
      </c>
      <c r="C4061">
        <v>48045</v>
      </c>
      <c r="D4061" t="s">
        <v>135</v>
      </c>
      <c r="E4061">
        <v>888</v>
      </c>
      <c r="F4061" t="s">
        <v>87</v>
      </c>
      <c r="G4061" t="s">
        <v>107</v>
      </c>
      <c r="H4061">
        <v>185</v>
      </c>
      <c r="I4061">
        <v>0.72487161369919728</v>
      </c>
      <c r="J4061">
        <v>1.0295353273815561E-2</v>
      </c>
      <c r="K4061">
        <v>0.37847984942735491</v>
      </c>
      <c r="L4061">
        <v>1.072988471099344</v>
      </c>
    </row>
    <row r="4062" spans="1:12">
      <c r="A4062" t="s">
        <v>317</v>
      </c>
      <c r="B4062" t="s">
        <v>338</v>
      </c>
      <c r="C4062">
        <v>48045</v>
      </c>
      <c r="D4062" t="s">
        <v>135</v>
      </c>
      <c r="E4062">
        <v>888</v>
      </c>
      <c r="F4062" t="s">
        <v>87</v>
      </c>
      <c r="G4062" t="s">
        <v>108</v>
      </c>
      <c r="H4062">
        <v>109</v>
      </c>
      <c r="I4062">
        <v>0.24145461609411861</v>
      </c>
      <c r="J4062">
        <v>6.6284909853230904E-3</v>
      </c>
      <c r="K4062">
        <v>9.6327881144534694E-2</v>
      </c>
      <c r="L4062">
        <v>0.63890718852142725</v>
      </c>
    </row>
    <row r="4063" spans="1:12">
      <c r="A4063" t="s">
        <v>317</v>
      </c>
      <c r="B4063" t="s">
        <v>338</v>
      </c>
      <c r="C4063">
        <v>48045</v>
      </c>
      <c r="D4063" t="s">
        <v>135</v>
      </c>
      <c r="E4063">
        <v>888</v>
      </c>
      <c r="F4063" t="s">
        <v>87</v>
      </c>
      <c r="G4063" t="s">
        <v>109</v>
      </c>
      <c r="H4063">
        <v>185</v>
      </c>
      <c r="I4063">
        <v>0.2392300249800435</v>
      </c>
      <c r="J4063">
        <v>4.3468293160442376E-3</v>
      </c>
      <c r="K4063">
        <v>4.5314645443686262E-2</v>
      </c>
      <c r="L4063">
        <v>0.41094267366723197</v>
      </c>
    </row>
    <row r="4064" spans="1:12">
      <c r="A4064" t="s">
        <v>317</v>
      </c>
      <c r="B4064" t="s">
        <v>339</v>
      </c>
      <c r="C4064">
        <v>48047</v>
      </c>
      <c r="D4064" t="s">
        <v>135</v>
      </c>
      <c r="E4064">
        <v>888</v>
      </c>
      <c r="F4064" t="s">
        <v>87</v>
      </c>
      <c r="G4064" t="s">
        <v>88</v>
      </c>
      <c r="H4064">
        <v>249</v>
      </c>
      <c r="I4064">
        <v>1.3272480698098581</v>
      </c>
      <c r="J4064">
        <v>2.9221485110950358E-2</v>
      </c>
      <c r="K4064">
        <v>1.053024294447052E-2</v>
      </c>
      <c r="L4064">
        <v>2.3126070646557242</v>
      </c>
    </row>
    <row r="4065" spans="1:12">
      <c r="A4065" t="s">
        <v>317</v>
      </c>
      <c r="B4065" t="s">
        <v>339</v>
      </c>
      <c r="C4065">
        <v>48047</v>
      </c>
      <c r="D4065" t="s">
        <v>135</v>
      </c>
      <c r="E4065">
        <v>888</v>
      </c>
      <c r="F4065" t="s">
        <v>87</v>
      </c>
      <c r="G4065" t="s">
        <v>89</v>
      </c>
      <c r="H4065">
        <v>74</v>
      </c>
      <c r="I4065">
        <v>1.0459014920444121</v>
      </c>
      <c r="J4065">
        <v>3.58399062726968E-2</v>
      </c>
      <c r="K4065">
        <v>4.3823126638815654E-3</v>
      </c>
      <c r="L4065">
        <v>1.358789767114585</v>
      </c>
    </row>
    <row r="4066" spans="1:12">
      <c r="A4066" t="s">
        <v>317</v>
      </c>
      <c r="B4066" t="s">
        <v>339</v>
      </c>
      <c r="C4066">
        <v>48047</v>
      </c>
      <c r="D4066" t="s">
        <v>135</v>
      </c>
      <c r="E4066">
        <v>888</v>
      </c>
      <c r="F4066" t="s">
        <v>87</v>
      </c>
      <c r="G4066" t="s">
        <v>90</v>
      </c>
      <c r="H4066">
        <v>249</v>
      </c>
      <c r="I4066">
        <v>1.6014957864240591</v>
      </c>
      <c r="J4066">
        <v>2.677911337687541E-2</v>
      </c>
      <c r="K4066">
        <v>0.49831347890596522</v>
      </c>
      <c r="L4066">
        <v>2.602420348373006</v>
      </c>
    </row>
    <row r="4067" spans="1:12">
      <c r="A4067" t="s">
        <v>317</v>
      </c>
      <c r="B4067" t="s">
        <v>339</v>
      </c>
      <c r="C4067">
        <v>48047</v>
      </c>
      <c r="D4067" t="s">
        <v>135</v>
      </c>
      <c r="E4067">
        <v>888</v>
      </c>
      <c r="F4067" t="s">
        <v>87</v>
      </c>
      <c r="G4067" t="s">
        <v>91</v>
      </c>
      <c r="H4067">
        <v>74</v>
      </c>
      <c r="I4067">
        <v>1.1797080459344389</v>
      </c>
      <c r="J4067">
        <v>3.8757862427818868E-2</v>
      </c>
      <c r="K4067">
        <v>4.3823126638815654E-3</v>
      </c>
      <c r="L4067">
        <v>1.473347067588973</v>
      </c>
    </row>
    <row r="4068" spans="1:12">
      <c r="A4068" t="s">
        <v>317</v>
      </c>
      <c r="B4068" t="s">
        <v>339</v>
      </c>
      <c r="C4068">
        <v>48047</v>
      </c>
      <c r="D4068" t="s">
        <v>135</v>
      </c>
      <c r="E4068">
        <v>888</v>
      </c>
      <c r="F4068" t="s">
        <v>87</v>
      </c>
      <c r="G4068" t="s">
        <v>92</v>
      </c>
      <c r="H4068">
        <v>249</v>
      </c>
      <c r="I4068">
        <v>1.7203459735095981</v>
      </c>
      <c r="J4068">
        <v>2.7397561904270479E-2</v>
      </c>
      <c r="K4068">
        <v>0.54872026536986995</v>
      </c>
      <c r="L4068">
        <v>2.7076279604979629</v>
      </c>
    </row>
    <row r="4069" spans="1:12">
      <c r="A4069" t="s">
        <v>317</v>
      </c>
      <c r="B4069" t="s">
        <v>339</v>
      </c>
      <c r="C4069">
        <v>48047</v>
      </c>
      <c r="D4069" t="s">
        <v>135</v>
      </c>
      <c r="E4069">
        <v>888</v>
      </c>
      <c r="F4069" t="s">
        <v>87</v>
      </c>
      <c r="G4069" t="s">
        <v>93</v>
      </c>
      <c r="H4069">
        <v>74</v>
      </c>
      <c r="I4069">
        <v>1.2538564397009171</v>
      </c>
      <c r="J4069">
        <v>4.1359876446345228E-2</v>
      </c>
      <c r="K4069">
        <v>4.3823126638815654E-3</v>
      </c>
      <c r="L4069">
        <v>1.5696455670834959</v>
      </c>
    </row>
    <row r="4070" spans="1:12">
      <c r="A4070" t="s">
        <v>317</v>
      </c>
      <c r="B4070" t="s">
        <v>339</v>
      </c>
      <c r="C4070">
        <v>48047</v>
      </c>
      <c r="D4070" t="s">
        <v>135</v>
      </c>
      <c r="E4070">
        <v>888</v>
      </c>
      <c r="F4070" t="s">
        <v>87</v>
      </c>
      <c r="G4070" t="s">
        <v>94</v>
      </c>
      <c r="H4070">
        <v>249</v>
      </c>
      <c r="I4070">
        <v>1.8293863573636191</v>
      </c>
      <c r="J4070">
        <v>2.8282093848543799E-2</v>
      </c>
      <c r="K4070">
        <v>0.59331533431868477</v>
      </c>
      <c r="L4070">
        <v>2.8069506566597289</v>
      </c>
    </row>
    <row r="4071" spans="1:12">
      <c r="A4071" t="s">
        <v>317</v>
      </c>
      <c r="B4071" t="s">
        <v>339</v>
      </c>
      <c r="C4071">
        <v>48047</v>
      </c>
      <c r="D4071" t="s">
        <v>135</v>
      </c>
      <c r="E4071">
        <v>888</v>
      </c>
      <c r="F4071" t="s">
        <v>87</v>
      </c>
      <c r="G4071" t="s">
        <v>95</v>
      </c>
      <c r="H4071">
        <v>74</v>
      </c>
      <c r="I4071">
        <v>1.326183436117998</v>
      </c>
      <c r="J4071">
        <v>4.3917639008480093E-2</v>
      </c>
      <c r="K4071">
        <v>4.3823126638815654E-3</v>
      </c>
      <c r="L4071">
        <v>1.664676648084328</v>
      </c>
    </row>
    <row r="4072" spans="1:12">
      <c r="A4072" t="s">
        <v>317</v>
      </c>
      <c r="B4072" t="s">
        <v>339</v>
      </c>
      <c r="C4072">
        <v>48047</v>
      </c>
      <c r="D4072" t="s">
        <v>135</v>
      </c>
      <c r="E4072">
        <v>888</v>
      </c>
      <c r="F4072" t="s">
        <v>87</v>
      </c>
      <c r="G4072" t="s">
        <v>96</v>
      </c>
      <c r="H4072">
        <v>249</v>
      </c>
      <c r="I4072">
        <v>1.941685238272935</v>
      </c>
      <c r="J4072">
        <v>2.9294338369352801E-2</v>
      </c>
      <c r="K4072">
        <v>0.64230054599177022</v>
      </c>
      <c r="L4072">
        <v>2.9081630121167361</v>
      </c>
    </row>
    <row r="4073" spans="1:12">
      <c r="A4073" t="s">
        <v>317</v>
      </c>
      <c r="B4073" t="s">
        <v>339</v>
      </c>
      <c r="C4073">
        <v>48047</v>
      </c>
      <c r="D4073" t="s">
        <v>135</v>
      </c>
      <c r="E4073">
        <v>888</v>
      </c>
      <c r="F4073" t="s">
        <v>87</v>
      </c>
      <c r="G4073" t="s">
        <v>97</v>
      </c>
      <c r="H4073">
        <v>74</v>
      </c>
      <c r="I4073">
        <v>1.3998138782423379</v>
      </c>
      <c r="J4073">
        <v>4.6507206706611577E-2</v>
      </c>
      <c r="K4073">
        <v>4.3823126638815654E-3</v>
      </c>
      <c r="L4073">
        <v>1.7568289787326981</v>
      </c>
    </row>
    <row r="4074" spans="1:12">
      <c r="A4074" t="s">
        <v>317</v>
      </c>
      <c r="B4074" t="s">
        <v>339</v>
      </c>
      <c r="C4074">
        <v>48047</v>
      </c>
      <c r="D4074" t="s">
        <v>135</v>
      </c>
      <c r="E4074">
        <v>888</v>
      </c>
      <c r="F4074" t="s">
        <v>87</v>
      </c>
      <c r="G4074" t="s">
        <v>98</v>
      </c>
      <c r="H4074">
        <v>249</v>
      </c>
      <c r="I4074">
        <v>0.36131823872605923</v>
      </c>
      <c r="J4074">
        <v>8.2331965856959986E-3</v>
      </c>
      <c r="K4074">
        <v>4.6123935453918873E-2</v>
      </c>
      <c r="L4074">
        <v>0.74911958182097538</v>
      </c>
    </row>
    <row r="4075" spans="1:12">
      <c r="A4075" t="s">
        <v>317</v>
      </c>
      <c r="B4075" t="s">
        <v>339</v>
      </c>
      <c r="C4075">
        <v>48047</v>
      </c>
      <c r="D4075" t="s">
        <v>135</v>
      </c>
      <c r="E4075">
        <v>888</v>
      </c>
      <c r="F4075" t="s">
        <v>87</v>
      </c>
      <c r="G4075" t="s">
        <v>99</v>
      </c>
      <c r="H4075">
        <v>74</v>
      </c>
      <c r="I4075">
        <v>0.48098501969517021</v>
      </c>
      <c r="J4075">
        <v>1.9922678437082751E-2</v>
      </c>
      <c r="K4075">
        <v>4.3823126638815654E-3</v>
      </c>
      <c r="L4075">
        <v>0.97615100941029154</v>
      </c>
    </row>
    <row r="4076" spans="1:12">
      <c r="A4076" t="s">
        <v>317</v>
      </c>
      <c r="B4076" t="s">
        <v>339</v>
      </c>
      <c r="C4076">
        <v>48047</v>
      </c>
      <c r="D4076" t="s">
        <v>135</v>
      </c>
      <c r="E4076">
        <v>888</v>
      </c>
      <c r="F4076" t="s">
        <v>87</v>
      </c>
      <c r="G4076" t="s">
        <v>100</v>
      </c>
      <c r="H4076">
        <v>249</v>
      </c>
      <c r="I4076">
        <v>0.89069621579053615</v>
      </c>
      <c r="J4076">
        <v>1.397342157549925E-2</v>
      </c>
      <c r="K4076">
        <v>0.30177960208981791</v>
      </c>
      <c r="L4076">
        <v>1.5829159676324409</v>
      </c>
    </row>
    <row r="4077" spans="1:12">
      <c r="A4077" t="s">
        <v>317</v>
      </c>
      <c r="B4077" t="s">
        <v>339</v>
      </c>
      <c r="C4077">
        <v>48047</v>
      </c>
      <c r="D4077" t="s">
        <v>135</v>
      </c>
      <c r="E4077">
        <v>888</v>
      </c>
      <c r="F4077" t="s">
        <v>87</v>
      </c>
      <c r="G4077" t="s">
        <v>101</v>
      </c>
      <c r="H4077">
        <v>74</v>
      </c>
      <c r="I4077">
        <v>0.8864235880398984</v>
      </c>
      <c r="J4077">
        <v>3.2479743878631867E-2</v>
      </c>
      <c r="K4077">
        <v>4.3823126638815654E-3</v>
      </c>
      <c r="L4077">
        <v>1.4032730478942139</v>
      </c>
    </row>
    <row r="4078" spans="1:12">
      <c r="A4078" t="s">
        <v>317</v>
      </c>
      <c r="B4078" t="s">
        <v>339</v>
      </c>
      <c r="C4078">
        <v>48047</v>
      </c>
      <c r="D4078" t="s">
        <v>135</v>
      </c>
      <c r="E4078">
        <v>888</v>
      </c>
      <c r="F4078" t="s">
        <v>87</v>
      </c>
      <c r="G4078" t="s">
        <v>102</v>
      </c>
      <c r="H4078">
        <v>249</v>
      </c>
      <c r="I4078">
        <v>1.034406762641952</v>
      </c>
      <c r="J4078">
        <v>1.606533954106712E-2</v>
      </c>
      <c r="K4078">
        <v>0.34926510901995339</v>
      </c>
      <c r="L4078">
        <v>1.807250993445032</v>
      </c>
    </row>
    <row r="4079" spans="1:12">
      <c r="A4079" t="s">
        <v>317</v>
      </c>
      <c r="B4079" t="s">
        <v>339</v>
      </c>
      <c r="C4079">
        <v>48047</v>
      </c>
      <c r="D4079" t="s">
        <v>135</v>
      </c>
      <c r="E4079">
        <v>888</v>
      </c>
      <c r="F4079" t="s">
        <v>87</v>
      </c>
      <c r="G4079" t="s">
        <v>103</v>
      </c>
      <c r="H4079">
        <v>74</v>
      </c>
      <c r="I4079">
        <v>0.94381207967193703</v>
      </c>
      <c r="J4079">
        <v>3.4400496206445252E-2</v>
      </c>
      <c r="K4079">
        <v>4.3823126638815654E-3</v>
      </c>
      <c r="L4079">
        <v>1.4749055923664129</v>
      </c>
    </row>
    <row r="4080" spans="1:12">
      <c r="A4080" t="s">
        <v>317</v>
      </c>
      <c r="B4080" t="s">
        <v>339</v>
      </c>
      <c r="C4080">
        <v>48047</v>
      </c>
      <c r="D4080" t="s">
        <v>135</v>
      </c>
      <c r="E4080">
        <v>888</v>
      </c>
      <c r="F4080" t="s">
        <v>87</v>
      </c>
      <c r="G4080" t="s">
        <v>104</v>
      </c>
      <c r="H4080">
        <v>249</v>
      </c>
      <c r="I4080">
        <v>1.1539110409009741</v>
      </c>
      <c r="J4080">
        <v>1.846123127568056E-2</v>
      </c>
      <c r="K4080">
        <v>0.38619646686531461</v>
      </c>
      <c r="L4080">
        <v>2.0264769473838631</v>
      </c>
    </row>
    <row r="4081" spans="1:12">
      <c r="A4081" t="s">
        <v>317</v>
      </c>
      <c r="B4081" t="s">
        <v>339</v>
      </c>
      <c r="C4081">
        <v>48047</v>
      </c>
      <c r="D4081" t="s">
        <v>135</v>
      </c>
      <c r="E4081">
        <v>888</v>
      </c>
      <c r="F4081" t="s">
        <v>87</v>
      </c>
      <c r="G4081" t="s">
        <v>105</v>
      </c>
      <c r="H4081">
        <v>74</v>
      </c>
      <c r="I4081">
        <v>0.9987110116708745</v>
      </c>
      <c r="J4081">
        <v>3.624205831723569E-2</v>
      </c>
      <c r="K4081">
        <v>4.3823126638815654E-3</v>
      </c>
      <c r="L4081">
        <v>1.5433236839001121</v>
      </c>
    </row>
    <row r="4082" spans="1:12">
      <c r="A4082" t="s">
        <v>317</v>
      </c>
      <c r="B4082" t="s">
        <v>339</v>
      </c>
      <c r="C4082">
        <v>48047</v>
      </c>
      <c r="D4082" t="s">
        <v>135</v>
      </c>
      <c r="E4082">
        <v>888</v>
      </c>
      <c r="F4082" t="s">
        <v>87</v>
      </c>
      <c r="G4082" t="s">
        <v>106</v>
      </c>
      <c r="H4082">
        <v>249</v>
      </c>
      <c r="I4082">
        <v>1.274700707272173</v>
      </c>
      <c r="J4082">
        <v>2.0400490154223849E-2</v>
      </c>
      <c r="K4082">
        <v>0.42467210722072118</v>
      </c>
      <c r="L4082">
        <v>2.2211555003748829</v>
      </c>
    </row>
    <row r="4083" spans="1:12">
      <c r="A4083" t="s">
        <v>317</v>
      </c>
      <c r="B4083" t="s">
        <v>339</v>
      </c>
      <c r="C4083">
        <v>48047</v>
      </c>
      <c r="D4083" t="s">
        <v>135</v>
      </c>
      <c r="E4083">
        <v>888</v>
      </c>
      <c r="F4083" t="s">
        <v>87</v>
      </c>
      <c r="G4083" t="s">
        <v>107</v>
      </c>
      <c r="H4083">
        <v>74</v>
      </c>
      <c r="I4083">
        <v>1.053802770882172</v>
      </c>
      <c r="J4083">
        <v>3.7893645459553968E-2</v>
      </c>
      <c r="K4083">
        <v>4.3823126638815654E-3</v>
      </c>
      <c r="L4083">
        <v>1.614017885123274</v>
      </c>
    </row>
    <row r="4084" spans="1:12">
      <c r="A4084" t="s">
        <v>317</v>
      </c>
      <c r="B4084" t="s">
        <v>339</v>
      </c>
      <c r="C4084">
        <v>48047</v>
      </c>
      <c r="D4084" t="s">
        <v>135</v>
      </c>
      <c r="E4084">
        <v>888</v>
      </c>
      <c r="F4084" t="s">
        <v>87</v>
      </c>
      <c r="G4084" t="s">
        <v>108</v>
      </c>
      <c r="H4084">
        <v>249</v>
      </c>
      <c r="I4084">
        <v>0.15102283323612989</v>
      </c>
      <c r="J4084">
        <v>3.707735769284539E-3</v>
      </c>
      <c r="K4084">
        <v>-5.9524557316616919E-2</v>
      </c>
      <c r="L4084">
        <v>0.32297402595527569</v>
      </c>
    </row>
    <row r="4085" spans="1:12">
      <c r="A4085" t="s">
        <v>317</v>
      </c>
      <c r="B4085" t="s">
        <v>339</v>
      </c>
      <c r="C4085">
        <v>48047</v>
      </c>
      <c r="D4085" t="s">
        <v>135</v>
      </c>
      <c r="E4085">
        <v>888</v>
      </c>
      <c r="F4085" t="s">
        <v>87</v>
      </c>
      <c r="G4085" t="s">
        <v>109</v>
      </c>
      <c r="H4085">
        <v>74</v>
      </c>
      <c r="I4085">
        <v>0.26154950767099611</v>
      </c>
      <c r="J4085">
        <v>1.0127813774695739E-2</v>
      </c>
      <c r="K4085">
        <v>4.3823126638815654E-3</v>
      </c>
      <c r="L4085">
        <v>0.52412338679220616</v>
      </c>
    </row>
    <row r="4086" spans="1:12">
      <c r="A4086" t="s">
        <v>317</v>
      </c>
      <c r="B4086" t="s">
        <v>340</v>
      </c>
      <c r="C4086">
        <v>48049</v>
      </c>
      <c r="D4086" t="s">
        <v>135</v>
      </c>
      <c r="E4086">
        <v>888</v>
      </c>
      <c r="F4086" t="s">
        <v>87</v>
      </c>
      <c r="G4086" t="s">
        <v>88</v>
      </c>
      <c r="H4086">
        <v>1435</v>
      </c>
      <c r="I4086">
        <v>0.87652416380149301</v>
      </c>
      <c r="J4086">
        <v>1.110860633657589E-2</v>
      </c>
      <c r="K4086">
        <v>-7.6555774510937064E-2</v>
      </c>
      <c r="L4086">
        <v>1.8518043820237691</v>
      </c>
    </row>
    <row r="4087" spans="1:12">
      <c r="A4087" t="s">
        <v>317</v>
      </c>
      <c r="B4087" t="s">
        <v>340</v>
      </c>
      <c r="C4087">
        <v>48049</v>
      </c>
      <c r="D4087" t="s">
        <v>135</v>
      </c>
      <c r="E4087">
        <v>888</v>
      </c>
      <c r="F4087" t="s">
        <v>87</v>
      </c>
      <c r="G4087" t="s">
        <v>89</v>
      </c>
      <c r="H4087">
        <v>61</v>
      </c>
      <c r="I4087">
        <v>0.2294986153089868</v>
      </c>
      <c r="J4087">
        <v>3.1644907960790787E-2</v>
      </c>
      <c r="K4087">
        <v>1.056091567918406E-2</v>
      </c>
      <c r="L4087">
        <v>1.426570139602223</v>
      </c>
    </row>
    <row r="4088" spans="1:12">
      <c r="A4088" t="s">
        <v>317</v>
      </c>
      <c r="B4088" t="s">
        <v>340</v>
      </c>
      <c r="C4088">
        <v>48049</v>
      </c>
      <c r="D4088" t="s">
        <v>135</v>
      </c>
      <c r="E4088">
        <v>888</v>
      </c>
      <c r="F4088" t="s">
        <v>87</v>
      </c>
      <c r="G4088" t="s">
        <v>90</v>
      </c>
      <c r="H4088">
        <v>1435</v>
      </c>
      <c r="I4088">
        <v>1.216832146144734</v>
      </c>
      <c r="J4088">
        <v>1.092318592335198E-2</v>
      </c>
      <c r="K4088">
        <v>-3.0077472534030359E-2</v>
      </c>
      <c r="L4088">
        <v>2.071946267224654</v>
      </c>
    </row>
    <row r="4089" spans="1:12">
      <c r="A4089" t="s">
        <v>317</v>
      </c>
      <c r="B4089" t="s">
        <v>340</v>
      </c>
      <c r="C4089">
        <v>48049</v>
      </c>
      <c r="D4089" t="s">
        <v>135</v>
      </c>
      <c r="E4089">
        <v>888</v>
      </c>
      <c r="F4089" t="s">
        <v>87</v>
      </c>
      <c r="G4089" t="s">
        <v>91</v>
      </c>
      <c r="H4089">
        <v>61</v>
      </c>
      <c r="I4089">
        <v>0.48463707168953568</v>
      </c>
      <c r="J4089">
        <v>2.9479115250373639E-2</v>
      </c>
      <c r="K4089">
        <v>5.4498679257126377E-2</v>
      </c>
      <c r="L4089">
        <v>1.5608921865304</v>
      </c>
    </row>
    <row r="4090" spans="1:12">
      <c r="A4090" t="s">
        <v>317</v>
      </c>
      <c r="B4090" t="s">
        <v>340</v>
      </c>
      <c r="C4090">
        <v>48049</v>
      </c>
      <c r="D4090" t="s">
        <v>135</v>
      </c>
      <c r="E4090">
        <v>888</v>
      </c>
      <c r="F4090" t="s">
        <v>87</v>
      </c>
      <c r="G4090" t="s">
        <v>92</v>
      </c>
      <c r="H4090">
        <v>1435</v>
      </c>
      <c r="I4090">
        <v>1.3199109887841749</v>
      </c>
      <c r="J4090">
        <v>1.1711189487921761E-2</v>
      </c>
      <c r="K4090">
        <v>-3.0429505362941481E-2</v>
      </c>
      <c r="L4090">
        <v>2.236917440037768</v>
      </c>
    </row>
    <row r="4091" spans="1:12">
      <c r="A4091" t="s">
        <v>317</v>
      </c>
      <c r="B4091" t="s">
        <v>340</v>
      </c>
      <c r="C4091">
        <v>48049</v>
      </c>
      <c r="D4091" t="s">
        <v>135</v>
      </c>
      <c r="E4091">
        <v>888</v>
      </c>
      <c r="F4091" t="s">
        <v>87</v>
      </c>
      <c r="G4091" t="s">
        <v>93</v>
      </c>
      <c r="H4091">
        <v>61</v>
      </c>
      <c r="I4091">
        <v>0.54426430657847835</v>
      </c>
      <c r="J4091">
        <v>3.0914861417221499E-2</v>
      </c>
      <c r="K4091">
        <v>6.3372631677414401E-2</v>
      </c>
      <c r="L4091">
        <v>1.6678185297511161</v>
      </c>
    </row>
    <row r="4092" spans="1:12">
      <c r="A4092" t="s">
        <v>317</v>
      </c>
      <c r="B4092" t="s">
        <v>340</v>
      </c>
      <c r="C4092">
        <v>48049</v>
      </c>
      <c r="D4092" t="s">
        <v>135</v>
      </c>
      <c r="E4092">
        <v>888</v>
      </c>
      <c r="F4092" t="s">
        <v>87</v>
      </c>
      <c r="G4092" t="s">
        <v>94</v>
      </c>
      <c r="H4092">
        <v>1435</v>
      </c>
      <c r="I4092">
        <v>1.4212753232657269</v>
      </c>
      <c r="J4092">
        <v>1.265202231818219E-2</v>
      </c>
      <c r="K4092">
        <v>-3.1023689703047429E-2</v>
      </c>
      <c r="L4092">
        <v>2.4461494907231272</v>
      </c>
    </row>
    <row r="4093" spans="1:12">
      <c r="A4093" t="s">
        <v>317</v>
      </c>
      <c r="B4093" t="s">
        <v>340</v>
      </c>
      <c r="C4093">
        <v>48049</v>
      </c>
      <c r="D4093" t="s">
        <v>135</v>
      </c>
      <c r="E4093">
        <v>888</v>
      </c>
      <c r="F4093" t="s">
        <v>87</v>
      </c>
      <c r="G4093" t="s">
        <v>95</v>
      </c>
      <c r="H4093">
        <v>61</v>
      </c>
      <c r="I4093">
        <v>0.58085963916807271</v>
      </c>
      <c r="J4093">
        <v>3.3214176595304491E-2</v>
      </c>
      <c r="K4093">
        <v>6.6587850913620211E-2</v>
      </c>
      <c r="L4093">
        <v>1.794809112602272</v>
      </c>
    </row>
    <row r="4094" spans="1:12">
      <c r="A4094" t="s">
        <v>317</v>
      </c>
      <c r="B4094" t="s">
        <v>340</v>
      </c>
      <c r="C4094">
        <v>48049</v>
      </c>
      <c r="D4094" t="s">
        <v>135</v>
      </c>
      <c r="E4094">
        <v>888</v>
      </c>
      <c r="F4094" t="s">
        <v>87</v>
      </c>
      <c r="G4094" t="s">
        <v>96</v>
      </c>
      <c r="H4094">
        <v>1435</v>
      </c>
      <c r="I4094">
        <v>1.5238572860140871</v>
      </c>
      <c r="J4094">
        <v>1.354924695368835E-2</v>
      </c>
      <c r="K4094">
        <v>-3.059774293745985E-2</v>
      </c>
      <c r="L4094">
        <v>2.673949989675787</v>
      </c>
    </row>
    <row r="4095" spans="1:12">
      <c r="A4095" t="s">
        <v>317</v>
      </c>
      <c r="B4095" t="s">
        <v>340</v>
      </c>
      <c r="C4095">
        <v>48049</v>
      </c>
      <c r="D4095" t="s">
        <v>135</v>
      </c>
      <c r="E4095">
        <v>888</v>
      </c>
      <c r="F4095" t="s">
        <v>87</v>
      </c>
      <c r="G4095" t="s">
        <v>97</v>
      </c>
      <c r="H4095">
        <v>61</v>
      </c>
      <c r="I4095">
        <v>0.63644912222551875</v>
      </c>
      <c r="J4095">
        <v>3.4847561843750152E-2</v>
      </c>
      <c r="K4095">
        <v>7.9515456581511185E-2</v>
      </c>
      <c r="L4095">
        <v>1.9033108183105221</v>
      </c>
    </row>
    <row r="4096" spans="1:12">
      <c r="A4096" t="s">
        <v>317</v>
      </c>
      <c r="B4096" t="s">
        <v>340</v>
      </c>
      <c r="C4096">
        <v>48049</v>
      </c>
      <c r="D4096" t="s">
        <v>135</v>
      </c>
      <c r="E4096">
        <v>888</v>
      </c>
      <c r="F4096" t="s">
        <v>87</v>
      </c>
      <c r="G4096" t="s">
        <v>98</v>
      </c>
      <c r="H4096">
        <v>1435</v>
      </c>
      <c r="I4096">
        <v>0.52382973746926487</v>
      </c>
      <c r="J4096">
        <v>7.0326950864691351E-3</v>
      </c>
      <c r="K4096">
        <v>-3.5214899117919238E-2</v>
      </c>
      <c r="L4096">
        <v>1.257109982895801</v>
      </c>
    </row>
    <row r="4097" spans="1:12">
      <c r="A4097" t="s">
        <v>317</v>
      </c>
      <c r="B4097" t="s">
        <v>340</v>
      </c>
      <c r="C4097">
        <v>48049</v>
      </c>
      <c r="D4097" t="s">
        <v>135</v>
      </c>
      <c r="E4097">
        <v>888</v>
      </c>
      <c r="F4097" t="s">
        <v>87</v>
      </c>
      <c r="G4097" t="s">
        <v>99</v>
      </c>
      <c r="H4097">
        <v>61</v>
      </c>
      <c r="I4097">
        <v>0.23134645649571661</v>
      </c>
      <c r="J4097">
        <v>1.8489975409465401E-2</v>
      </c>
      <c r="K4097">
        <v>2.1285556496950499E-2</v>
      </c>
      <c r="L4097">
        <v>1.05535125452711</v>
      </c>
    </row>
    <row r="4098" spans="1:12">
      <c r="A4098" t="s">
        <v>317</v>
      </c>
      <c r="B4098" t="s">
        <v>340</v>
      </c>
      <c r="C4098">
        <v>48049</v>
      </c>
      <c r="D4098" t="s">
        <v>135</v>
      </c>
      <c r="E4098">
        <v>888</v>
      </c>
      <c r="F4098" t="s">
        <v>87</v>
      </c>
      <c r="G4098" t="s">
        <v>100</v>
      </c>
      <c r="H4098">
        <v>1435</v>
      </c>
      <c r="I4098">
        <v>0.96444419651281887</v>
      </c>
      <c r="J4098">
        <v>8.8597234521018645E-3</v>
      </c>
      <c r="K4098">
        <v>-2.384991457250548E-2</v>
      </c>
      <c r="L4098">
        <v>1.7145287896389081</v>
      </c>
    </row>
    <row r="4099" spans="1:12">
      <c r="A4099" t="s">
        <v>317</v>
      </c>
      <c r="B4099" t="s">
        <v>340</v>
      </c>
      <c r="C4099">
        <v>48049</v>
      </c>
      <c r="D4099" t="s">
        <v>135</v>
      </c>
      <c r="E4099">
        <v>888</v>
      </c>
      <c r="F4099" t="s">
        <v>87</v>
      </c>
      <c r="G4099" t="s">
        <v>101</v>
      </c>
      <c r="H4099">
        <v>61</v>
      </c>
      <c r="I4099">
        <v>0.47184610825208101</v>
      </c>
      <c r="J4099">
        <v>2.4216259703552789E-2</v>
      </c>
      <c r="K4099">
        <v>6.2112472097935287E-2</v>
      </c>
      <c r="L4099">
        <v>1.453689670827518</v>
      </c>
    </row>
    <row r="4100" spans="1:12">
      <c r="A4100" t="s">
        <v>317</v>
      </c>
      <c r="B4100" t="s">
        <v>340</v>
      </c>
      <c r="C4100">
        <v>48049</v>
      </c>
      <c r="D4100" t="s">
        <v>135</v>
      </c>
      <c r="E4100">
        <v>888</v>
      </c>
      <c r="F4100" t="s">
        <v>87</v>
      </c>
      <c r="G4100" t="s">
        <v>102</v>
      </c>
      <c r="H4100">
        <v>1435</v>
      </c>
      <c r="I4100">
        <v>1.0751618395245071</v>
      </c>
      <c r="J4100">
        <v>9.7131767144820989E-3</v>
      </c>
      <c r="K4100">
        <v>-2.4884099079827651E-2</v>
      </c>
      <c r="L4100">
        <v>1.9243529201860841</v>
      </c>
    </row>
    <row r="4101" spans="1:12">
      <c r="A4101" t="s">
        <v>317</v>
      </c>
      <c r="B4101" t="s">
        <v>340</v>
      </c>
      <c r="C4101">
        <v>48049</v>
      </c>
      <c r="D4101" t="s">
        <v>135</v>
      </c>
      <c r="E4101">
        <v>888</v>
      </c>
      <c r="F4101" t="s">
        <v>87</v>
      </c>
      <c r="G4101" t="s">
        <v>103</v>
      </c>
      <c r="H4101">
        <v>61</v>
      </c>
      <c r="I4101">
        <v>0.53221269765659407</v>
      </c>
      <c r="J4101">
        <v>2.5417373815379701E-2</v>
      </c>
      <c r="K4101">
        <v>7.1487299425340725E-2</v>
      </c>
      <c r="L4101">
        <v>1.532404753678752</v>
      </c>
    </row>
    <row r="4102" spans="1:12">
      <c r="A4102" t="s">
        <v>317</v>
      </c>
      <c r="B4102" t="s">
        <v>340</v>
      </c>
      <c r="C4102">
        <v>48049</v>
      </c>
      <c r="D4102" t="s">
        <v>135</v>
      </c>
      <c r="E4102">
        <v>888</v>
      </c>
      <c r="F4102" t="s">
        <v>87</v>
      </c>
      <c r="G4102" t="s">
        <v>104</v>
      </c>
      <c r="H4102">
        <v>1435</v>
      </c>
      <c r="I4102">
        <v>1.1798274446060759</v>
      </c>
      <c r="J4102">
        <v>1.0862334810937509E-2</v>
      </c>
      <c r="K4102">
        <v>-2.5136157414089019E-2</v>
      </c>
      <c r="L4102">
        <v>2.1563404134395738</v>
      </c>
    </row>
    <row r="4103" spans="1:12">
      <c r="A4103" t="s">
        <v>317</v>
      </c>
      <c r="B4103" t="s">
        <v>340</v>
      </c>
      <c r="C4103">
        <v>48049</v>
      </c>
      <c r="D4103" t="s">
        <v>135</v>
      </c>
      <c r="E4103">
        <v>888</v>
      </c>
      <c r="F4103" t="s">
        <v>87</v>
      </c>
      <c r="G4103" t="s">
        <v>105</v>
      </c>
      <c r="H4103">
        <v>61</v>
      </c>
      <c r="I4103">
        <v>0.57293790786756016</v>
      </c>
      <c r="J4103">
        <v>2.7408757829644709E-2</v>
      </c>
      <c r="K4103">
        <v>7.5158203460067949E-2</v>
      </c>
      <c r="L4103">
        <v>1.6387530814726949</v>
      </c>
    </row>
    <row r="4104" spans="1:12">
      <c r="A4104" t="s">
        <v>317</v>
      </c>
      <c r="B4104" t="s">
        <v>340</v>
      </c>
      <c r="C4104">
        <v>48049</v>
      </c>
      <c r="D4104" t="s">
        <v>135</v>
      </c>
      <c r="E4104">
        <v>888</v>
      </c>
      <c r="F4104" t="s">
        <v>87</v>
      </c>
      <c r="G4104" t="s">
        <v>106</v>
      </c>
      <c r="H4104">
        <v>1435</v>
      </c>
      <c r="I4104">
        <v>1.2848069795372521</v>
      </c>
      <c r="J4104">
        <v>1.180578206737439E-2</v>
      </c>
      <c r="K4104">
        <v>-2.5310456542379539E-2</v>
      </c>
      <c r="L4104">
        <v>2.3764599037730378</v>
      </c>
    </row>
    <row r="4105" spans="1:12">
      <c r="A4105" t="s">
        <v>317</v>
      </c>
      <c r="B4105" t="s">
        <v>340</v>
      </c>
      <c r="C4105">
        <v>48049</v>
      </c>
      <c r="D4105" t="s">
        <v>135</v>
      </c>
      <c r="E4105">
        <v>888</v>
      </c>
      <c r="F4105" t="s">
        <v>87</v>
      </c>
      <c r="G4105" t="s">
        <v>107</v>
      </c>
      <c r="H4105">
        <v>61</v>
      </c>
      <c r="I4105">
        <v>0.62722757666832196</v>
      </c>
      <c r="J4105">
        <v>2.8606035585723329E-2</v>
      </c>
      <c r="K4105">
        <v>8.9403503383330585E-2</v>
      </c>
      <c r="L4105">
        <v>1.7103514071907739</v>
      </c>
    </row>
    <row r="4106" spans="1:12">
      <c r="A4106" t="s">
        <v>317</v>
      </c>
      <c r="B4106" t="s">
        <v>340</v>
      </c>
      <c r="C4106">
        <v>48049</v>
      </c>
      <c r="D4106" t="s">
        <v>135</v>
      </c>
      <c r="E4106">
        <v>888</v>
      </c>
      <c r="F4106" t="s">
        <v>87</v>
      </c>
      <c r="G4106" t="s">
        <v>108</v>
      </c>
      <c r="H4106">
        <v>1435</v>
      </c>
      <c r="I4106">
        <v>0.44938322313342283</v>
      </c>
      <c r="J4106">
        <v>5.1740255637772034E-3</v>
      </c>
      <c r="K4106">
        <v>-3.2002229346426367E-2</v>
      </c>
      <c r="L4106">
        <v>0.99697612260483626</v>
      </c>
    </row>
    <row r="4107" spans="1:12">
      <c r="A4107" t="s">
        <v>317</v>
      </c>
      <c r="B4107" t="s">
        <v>340</v>
      </c>
      <c r="C4107">
        <v>48049</v>
      </c>
      <c r="D4107" t="s">
        <v>135</v>
      </c>
      <c r="E4107">
        <v>888</v>
      </c>
      <c r="F4107" t="s">
        <v>87</v>
      </c>
      <c r="G4107" t="s">
        <v>109</v>
      </c>
      <c r="H4107">
        <v>61</v>
      </c>
      <c r="I4107">
        <v>0.20905041752087011</v>
      </c>
      <c r="J4107">
        <v>8.8593619855150511E-3</v>
      </c>
      <c r="K4107">
        <v>2.5441399933407889E-2</v>
      </c>
      <c r="L4107">
        <v>0.48696529386408949</v>
      </c>
    </row>
    <row r="4108" spans="1:12">
      <c r="A4108" t="s">
        <v>317</v>
      </c>
      <c r="B4108" t="s">
        <v>341</v>
      </c>
      <c r="C4108">
        <v>48051</v>
      </c>
      <c r="D4108" t="s">
        <v>135</v>
      </c>
      <c r="E4108">
        <v>888</v>
      </c>
      <c r="F4108" t="s">
        <v>87</v>
      </c>
      <c r="G4108" t="s">
        <v>88</v>
      </c>
      <c r="H4108">
        <v>21</v>
      </c>
      <c r="I4108">
        <v>1.3391255499967429</v>
      </c>
      <c r="J4108">
        <v>0.1576856242205866</v>
      </c>
      <c r="K4108">
        <v>8.2268901586623533E-2</v>
      </c>
      <c r="L4108">
        <v>2.427575332124559</v>
      </c>
    </row>
    <row r="4109" spans="1:12">
      <c r="A4109" t="s">
        <v>317</v>
      </c>
      <c r="B4109" t="s">
        <v>341</v>
      </c>
      <c r="C4109">
        <v>48051</v>
      </c>
      <c r="D4109" t="s">
        <v>135</v>
      </c>
      <c r="E4109">
        <v>888</v>
      </c>
      <c r="F4109" t="s">
        <v>87</v>
      </c>
      <c r="G4109" t="s">
        <v>89</v>
      </c>
      <c r="H4109">
        <v>22</v>
      </c>
      <c r="I4109">
        <v>1.331465572192158</v>
      </c>
      <c r="J4109">
        <v>8.1980791944545703E-2</v>
      </c>
      <c r="K4109">
        <v>-2.7170356688389172E-2</v>
      </c>
      <c r="L4109">
        <v>1.804977202733564</v>
      </c>
    </row>
    <row r="4110" spans="1:12">
      <c r="A4110" t="s">
        <v>317</v>
      </c>
      <c r="B4110" t="s">
        <v>341</v>
      </c>
      <c r="C4110">
        <v>48051</v>
      </c>
      <c r="D4110" t="s">
        <v>135</v>
      </c>
      <c r="E4110">
        <v>888</v>
      </c>
      <c r="F4110" t="s">
        <v>87</v>
      </c>
      <c r="G4110" t="s">
        <v>90</v>
      </c>
      <c r="H4110">
        <v>21</v>
      </c>
      <c r="I4110">
        <v>1.6680650978018869</v>
      </c>
      <c r="J4110">
        <v>0.1456860291474619</v>
      </c>
      <c r="K4110">
        <v>0.26197504588600667</v>
      </c>
      <c r="L4110">
        <v>2.8019103932227281</v>
      </c>
    </row>
    <row r="4111" spans="1:12">
      <c r="A4111" t="s">
        <v>317</v>
      </c>
      <c r="B4111" t="s">
        <v>341</v>
      </c>
      <c r="C4111">
        <v>48051</v>
      </c>
      <c r="D4111" t="s">
        <v>135</v>
      </c>
      <c r="E4111">
        <v>888</v>
      </c>
      <c r="F4111" t="s">
        <v>87</v>
      </c>
      <c r="G4111" t="s">
        <v>91</v>
      </c>
      <c r="H4111">
        <v>22</v>
      </c>
      <c r="I4111">
        <v>1.5207864028209801</v>
      </c>
      <c r="J4111">
        <v>8.6143136804536891E-2</v>
      </c>
      <c r="K4111">
        <v>9.5353391027657441E-2</v>
      </c>
      <c r="L4111">
        <v>2.183740509852957</v>
      </c>
    </row>
    <row r="4112" spans="1:12">
      <c r="A4112" t="s">
        <v>317</v>
      </c>
      <c r="B4112" t="s">
        <v>341</v>
      </c>
      <c r="C4112">
        <v>48051</v>
      </c>
      <c r="D4112" t="s">
        <v>135</v>
      </c>
      <c r="E4112">
        <v>888</v>
      </c>
      <c r="F4112" t="s">
        <v>87</v>
      </c>
      <c r="G4112" t="s">
        <v>92</v>
      </c>
      <c r="H4112">
        <v>21</v>
      </c>
      <c r="I4112">
        <v>1.833708289949844</v>
      </c>
      <c r="J4112">
        <v>0.1562271870685033</v>
      </c>
      <c r="K4112">
        <v>0.29025231332994073</v>
      </c>
      <c r="L4112">
        <v>3.035446620925113</v>
      </c>
    </row>
    <row r="4113" spans="1:12">
      <c r="A4113" t="s">
        <v>317</v>
      </c>
      <c r="B4113" t="s">
        <v>341</v>
      </c>
      <c r="C4113">
        <v>48051</v>
      </c>
      <c r="D4113" t="s">
        <v>135</v>
      </c>
      <c r="E4113">
        <v>888</v>
      </c>
      <c r="F4113" t="s">
        <v>87</v>
      </c>
      <c r="G4113" t="s">
        <v>93</v>
      </c>
      <c r="H4113">
        <v>22</v>
      </c>
      <c r="I4113">
        <v>1.621197627512692</v>
      </c>
      <c r="J4113">
        <v>9.139552141269626E-2</v>
      </c>
      <c r="K4113">
        <v>0.1059539551960485</v>
      </c>
      <c r="L4113">
        <v>2.320022702905189</v>
      </c>
    </row>
    <row r="4114" spans="1:12">
      <c r="A4114" t="s">
        <v>317</v>
      </c>
      <c r="B4114" t="s">
        <v>341</v>
      </c>
      <c r="C4114">
        <v>48051</v>
      </c>
      <c r="D4114" t="s">
        <v>135</v>
      </c>
      <c r="E4114">
        <v>888</v>
      </c>
      <c r="F4114" t="s">
        <v>87</v>
      </c>
      <c r="G4114" t="s">
        <v>94</v>
      </c>
      <c r="H4114">
        <v>21</v>
      </c>
      <c r="I4114">
        <v>1.991627877631841</v>
      </c>
      <c r="J4114">
        <v>0.16733419893618731</v>
      </c>
      <c r="K4114">
        <v>0.31557028902879652</v>
      </c>
      <c r="L4114">
        <v>3.2684685251471182</v>
      </c>
    </row>
    <row r="4115" spans="1:12">
      <c r="A4115" t="s">
        <v>317</v>
      </c>
      <c r="B4115" t="s">
        <v>341</v>
      </c>
      <c r="C4115">
        <v>48051</v>
      </c>
      <c r="D4115" t="s">
        <v>135</v>
      </c>
      <c r="E4115">
        <v>888</v>
      </c>
      <c r="F4115" t="s">
        <v>87</v>
      </c>
      <c r="G4115" t="s">
        <v>95</v>
      </c>
      <c r="H4115">
        <v>22</v>
      </c>
      <c r="I4115">
        <v>1.716260364833412</v>
      </c>
      <c r="J4115">
        <v>9.6642044535211705E-2</v>
      </c>
      <c r="K4115">
        <v>0.1167889276837509</v>
      </c>
      <c r="L4115">
        <v>2.4556171485900342</v>
      </c>
    </row>
    <row r="4116" spans="1:12">
      <c r="A4116" t="s">
        <v>317</v>
      </c>
      <c r="B4116" t="s">
        <v>341</v>
      </c>
      <c r="C4116">
        <v>48051</v>
      </c>
      <c r="D4116" t="s">
        <v>135</v>
      </c>
      <c r="E4116">
        <v>888</v>
      </c>
      <c r="F4116" t="s">
        <v>87</v>
      </c>
      <c r="G4116" t="s">
        <v>96</v>
      </c>
      <c r="H4116">
        <v>21</v>
      </c>
      <c r="I4116">
        <v>2.141073796967826</v>
      </c>
      <c r="J4116">
        <v>0.17785825932259591</v>
      </c>
      <c r="K4116">
        <v>0.34037529265666611</v>
      </c>
      <c r="L4116">
        <v>3.4894549128360661</v>
      </c>
    </row>
    <row r="4117" spans="1:12">
      <c r="A4117" t="s">
        <v>317</v>
      </c>
      <c r="B4117" t="s">
        <v>341</v>
      </c>
      <c r="C4117">
        <v>48051</v>
      </c>
      <c r="D4117" t="s">
        <v>135</v>
      </c>
      <c r="E4117">
        <v>888</v>
      </c>
      <c r="F4117" t="s">
        <v>87</v>
      </c>
      <c r="G4117" t="s">
        <v>97</v>
      </c>
      <c r="H4117">
        <v>22</v>
      </c>
      <c r="I4117">
        <v>1.809326400780406</v>
      </c>
      <c r="J4117">
        <v>0.1009625304848696</v>
      </c>
      <c r="K4117">
        <v>0.12162128265173699</v>
      </c>
      <c r="L4117">
        <v>2.5603936461554389</v>
      </c>
    </row>
    <row r="4118" spans="1:12">
      <c r="A4118" t="s">
        <v>317</v>
      </c>
      <c r="B4118" t="s">
        <v>341</v>
      </c>
      <c r="C4118">
        <v>48051</v>
      </c>
      <c r="D4118" t="s">
        <v>135</v>
      </c>
      <c r="E4118">
        <v>888</v>
      </c>
      <c r="F4118" t="s">
        <v>87</v>
      </c>
      <c r="G4118" t="s">
        <v>98</v>
      </c>
      <c r="H4118">
        <v>21</v>
      </c>
      <c r="I4118">
        <v>0.87811581063541766</v>
      </c>
      <c r="J4118">
        <v>8.8664726780749215E-2</v>
      </c>
      <c r="K4118">
        <v>0.1078680484880335</v>
      </c>
      <c r="L4118">
        <v>1.6042317228687579</v>
      </c>
    </row>
    <row r="4119" spans="1:12">
      <c r="A4119" t="s">
        <v>317</v>
      </c>
      <c r="B4119" t="s">
        <v>341</v>
      </c>
      <c r="C4119">
        <v>48051</v>
      </c>
      <c r="D4119" t="s">
        <v>135</v>
      </c>
      <c r="E4119">
        <v>888</v>
      </c>
      <c r="F4119" t="s">
        <v>87</v>
      </c>
      <c r="G4119" t="s">
        <v>99</v>
      </c>
      <c r="H4119">
        <v>22</v>
      </c>
      <c r="I4119">
        <v>0.55625769764626076</v>
      </c>
      <c r="J4119">
        <v>4.7599095479323138E-2</v>
      </c>
      <c r="K4119">
        <v>6.273656882968966E-3</v>
      </c>
      <c r="L4119">
        <v>0.96647296491710399</v>
      </c>
    </row>
    <row r="4120" spans="1:12">
      <c r="A4120" t="s">
        <v>317</v>
      </c>
      <c r="B4120" t="s">
        <v>341</v>
      </c>
      <c r="C4120">
        <v>48051</v>
      </c>
      <c r="D4120" t="s">
        <v>135</v>
      </c>
      <c r="E4120">
        <v>888</v>
      </c>
      <c r="F4120" t="s">
        <v>87</v>
      </c>
      <c r="G4120" t="s">
        <v>100</v>
      </c>
      <c r="H4120">
        <v>21</v>
      </c>
      <c r="I4120">
        <v>1.3919513895566551</v>
      </c>
      <c r="J4120">
        <v>0.10804868088975519</v>
      </c>
      <c r="K4120">
        <v>0.27866141501693342</v>
      </c>
      <c r="L4120">
        <v>2.2143403233531389</v>
      </c>
    </row>
    <row r="4121" spans="1:12">
      <c r="A4121" t="s">
        <v>317</v>
      </c>
      <c r="B4121" t="s">
        <v>341</v>
      </c>
      <c r="C4121">
        <v>48051</v>
      </c>
      <c r="D4121" t="s">
        <v>135</v>
      </c>
      <c r="E4121">
        <v>888</v>
      </c>
      <c r="F4121" t="s">
        <v>87</v>
      </c>
      <c r="G4121" t="s">
        <v>101</v>
      </c>
      <c r="H4121">
        <v>22</v>
      </c>
      <c r="I4121">
        <v>1.056677800685206</v>
      </c>
      <c r="J4121">
        <v>7.0982164319021004E-2</v>
      </c>
      <c r="K4121">
        <v>0.1221890121123457</v>
      </c>
      <c r="L4121">
        <v>1.6468128034263401</v>
      </c>
    </row>
    <row r="4122" spans="1:12">
      <c r="A4122" t="s">
        <v>317</v>
      </c>
      <c r="B4122" t="s">
        <v>341</v>
      </c>
      <c r="C4122">
        <v>48051</v>
      </c>
      <c r="D4122" t="s">
        <v>135</v>
      </c>
      <c r="E4122">
        <v>888</v>
      </c>
      <c r="F4122" t="s">
        <v>87</v>
      </c>
      <c r="G4122" t="s">
        <v>102</v>
      </c>
      <c r="H4122">
        <v>21</v>
      </c>
      <c r="I4122">
        <v>1.563109054162531</v>
      </c>
      <c r="J4122">
        <v>0.1178441616037386</v>
      </c>
      <c r="K4122">
        <v>0.30964265869391361</v>
      </c>
      <c r="L4122">
        <v>2.4387855384156549</v>
      </c>
    </row>
    <row r="4123" spans="1:12">
      <c r="A4123" t="s">
        <v>317</v>
      </c>
      <c r="B4123" t="s">
        <v>341</v>
      </c>
      <c r="C4123">
        <v>48051</v>
      </c>
      <c r="D4123" t="s">
        <v>135</v>
      </c>
      <c r="E4123">
        <v>888</v>
      </c>
      <c r="F4123" t="s">
        <v>87</v>
      </c>
      <c r="G4123" t="s">
        <v>103</v>
      </c>
      <c r="H4123">
        <v>22</v>
      </c>
      <c r="I4123">
        <v>1.138794988646975</v>
      </c>
      <c r="J4123">
        <v>7.5090788153027166E-2</v>
      </c>
      <c r="K4123">
        <v>0.1336950765914931</v>
      </c>
      <c r="L4123">
        <v>1.7564887248224419</v>
      </c>
    </row>
    <row r="4124" spans="1:12">
      <c r="A4124" t="s">
        <v>317</v>
      </c>
      <c r="B4124" t="s">
        <v>341</v>
      </c>
      <c r="C4124">
        <v>48051</v>
      </c>
      <c r="D4124" t="s">
        <v>135</v>
      </c>
      <c r="E4124">
        <v>888</v>
      </c>
      <c r="F4124" t="s">
        <v>87</v>
      </c>
      <c r="G4124" t="s">
        <v>104</v>
      </c>
      <c r="H4124">
        <v>21</v>
      </c>
      <c r="I4124">
        <v>1.726502520922087</v>
      </c>
      <c r="J4124">
        <v>0.12881989346661671</v>
      </c>
      <c r="K4124">
        <v>0.33643836717927927</v>
      </c>
      <c r="L4124">
        <v>2.6724841403317932</v>
      </c>
    </row>
    <row r="4125" spans="1:12">
      <c r="A4125" t="s">
        <v>317</v>
      </c>
      <c r="B4125" t="s">
        <v>341</v>
      </c>
      <c r="C4125">
        <v>48051</v>
      </c>
      <c r="D4125" t="s">
        <v>135</v>
      </c>
      <c r="E4125">
        <v>888</v>
      </c>
      <c r="F4125" t="s">
        <v>87</v>
      </c>
      <c r="G4125" t="s">
        <v>105</v>
      </c>
      <c r="H4125">
        <v>22</v>
      </c>
      <c r="I4125">
        <v>1.217908627127422</v>
      </c>
      <c r="J4125">
        <v>7.9435415619749303E-2</v>
      </c>
      <c r="K4125">
        <v>0.14548299641173981</v>
      </c>
      <c r="L4125">
        <v>1.8699177493936261</v>
      </c>
    </row>
    <row r="4126" spans="1:12">
      <c r="A4126" t="s">
        <v>317</v>
      </c>
      <c r="B4126" t="s">
        <v>341</v>
      </c>
      <c r="C4126">
        <v>48051</v>
      </c>
      <c r="D4126" t="s">
        <v>135</v>
      </c>
      <c r="E4126">
        <v>888</v>
      </c>
      <c r="F4126" t="s">
        <v>87</v>
      </c>
      <c r="G4126" t="s">
        <v>106</v>
      </c>
      <c r="H4126">
        <v>21</v>
      </c>
      <c r="I4126">
        <v>1.8774327900133541</v>
      </c>
      <c r="J4126">
        <v>0.13897070690113111</v>
      </c>
      <c r="K4126">
        <v>0.36329579965681719</v>
      </c>
      <c r="L4126">
        <v>2.9038355072988762</v>
      </c>
    </row>
    <row r="4127" spans="1:12">
      <c r="A4127" t="s">
        <v>317</v>
      </c>
      <c r="B4127" t="s">
        <v>341</v>
      </c>
      <c r="C4127">
        <v>48051</v>
      </c>
      <c r="D4127" t="s">
        <v>135</v>
      </c>
      <c r="E4127">
        <v>888</v>
      </c>
      <c r="F4127" t="s">
        <v>87</v>
      </c>
      <c r="G4127" t="s">
        <v>107</v>
      </c>
      <c r="H4127">
        <v>22</v>
      </c>
      <c r="I4127">
        <v>1.2926588902974629</v>
      </c>
      <c r="J4127">
        <v>8.1197518294950824E-2</v>
      </c>
      <c r="K4127">
        <v>0.15119550146471281</v>
      </c>
      <c r="L4127">
        <v>1.939721743575245</v>
      </c>
    </row>
    <row r="4128" spans="1:12">
      <c r="A4128" t="s">
        <v>317</v>
      </c>
      <c r="B4128" t="s">
        <v>341</v>
      </c>
      <c r="C4128">
        <v>48051</v>
      </c>
      <c r="D4128" t="s">
        <v>135</v>
      </c>
      <c r="E4128">
        <v>888</v>
      </c>
      <c r="F4128" t="s">
        <v>87</v>
      </c>
      <c r="G4128" t="s">
        <v>108</v>
      </c>
      <c r="H4128">
        <v>21</v>
      </c>
      <c r="I4128">
        <v>0.54524790617929286</v>
      </c>
      <c r="J4128">
        <v>4.6758487955652142E-2</v>
      </c>
      <c r="K4128">
        <v>0.1167457847107941</v>
      </c>
      <c r="L4128">
        <v>1.0747798823709549</v>
      </c>
    </row>
    <row r="4129" spans="1:12">
      <c r="A4129" t="s">
        <v>317</v>
      </c>
      <c r="B4129" t="s">
        <v>341</v>
      </c>
      <c r="C4129">
        <v>48051</v>
      </c>
      <c r="D4129" t="s">
        <v>135</v>
      </c>
      <c r="E4129">
        <v>888</v>
      </c>
      <c r="F4129" t="s">
        <v>87</v>
      </c>
      <c r="G4129" t="s">
        <v>109</v>
      </c>
      <c r="H4129">
        <v>22</v>
      </c>
      <c r="I4129">
        <v>0.3132012250840821</v>
      </c>
      <c r="J4129">
        <v>2.2168386040435469E-2</v>
      </c>
      <c r="K4129">
        <v>1.88231198319221E-2</v>
      </c>
      <c r="L4129">
        <v>0.46531689508852719</v>
      </c>
    </row>
    <row r="4130" spans="1:12">
      <c r="A4130" t="s">
        <v>317</v>
      </c>
      <c r="B4130" t="s">
        <v>342</v>
      </c>
      <c r="C4130">
        <v>48053</v>
      </c>
      <c r="D4130" t="s">
        <v>135</v>
      </c>
      <c r="E4130">
        <v>888</v>
      </c>
      <c r="F4130" t="s">
        <v>87</v>
      </c>
      <c r="G4130" t="s">
        <v>88</v>
      </c>
      <c r="H4130">
        <v>249</v>
      </c>
      <c r="I4130">
        <v>1.3272480698098581</v>
      </c>
      <c r="J4130">
        <v>2.9221485110950358E-2</v>
      </c>
      <c r="K4130">
        <v>1.053024294447052E-2</v>
      </c>
      <c r="L4130">
        <v>2.3126070646557242</v>
      </c>
    </row>
    <row r="4131" spans="1:12">
      <c r="A4131" t="s">
        <v>317</v>
      </c>
      <c r="B4131" t="s">
        <v>342</v>
      </c>
      <c r="C4131">
        <v>48053</v>
      </c>
      <c r="D4131" t="s">
        <v>135</v>
      </c>
      <c r="E4131">
        <v>888</v>
      </c>
      <c r="F4131" t="s">
        <v>87</v>
      </c>
      <c r="G4131" t="s">
        <v>89</v>
      </c>
      <c r="H4131">
        <v>334</v>
      </c>
      <c r="I4131">
        <v>0.93556248128234332</v>
      </c>
      <c r="J4131">
        <v>2.2023634848507591E-2</v>
      </c>
      <c r="K4131">
        <v>4.1614353289900017E-3</v>
      </c>
      <c r="L4131">
        <v>1.706692669819454</v>
      </c>
    </row>
    <row r="4132" spans="1:12">
      <c r="A4132" t="s">
        <v>317</v>
      </c>
      <c r="B4132" t="s">
        <v>342</v>
      </c>
      <c r="C4132">
        <v>48053</v>
      </c>
      <c r="D4132" t="s">
        <v>135</v>
      </c>
      <c r="E4132">
        <v>888</v>
      </c>
      <c r="F4132" t="s">
        <v>87</v>
      </c>
      <c r="G4132" t="s">
        <v>90</v>
      </c>
      <c r="H4132">
        <v>249</v>
      </c>
      <c r="I4132">
        <v>1.6014957864240591</v>
      </c>
      <c r="J4132">
        <v>2.677911337687541E-2</v>
      </c>
      <c r="K4132">
        <v>0.49831347890596522</v>
      </c>
      <c r="L4132">
        <v>2.602420348373006</v>
      </c>
    </row>
    <row r="4133" spans="1:12">
      <c r="A4133" t="s">
        <v>317</v>
      </c>
      <c r="B4133" t="s">
        <v>342</v>
      </c>
      <c r="C4133">
        <v>48053</v>
      </c>
      <c r="D4133" t="s">
        <v>135</v>
      </c>
      <c r="E4133">
        <v>888</v>
      </c>
      <c r="F4133" t="s">
        <v>87</v>
      </c>
      <c r="G4133" t="s">
        <v>91</v>
      </c>
      <c r="H4133">
        <v>334</v>
      </c>
      <c r="I4133">
        <v>1.0729427022260389</v>
      </c>
      <c r="J4133">
        <v>2.1274704283514741E-2</v>
      </c>
      <c r="K4133">
        <v>4.1614353289900017E-3</v>
      </c>
      <c r="L4133">
        <v>1.87317238244714</v>
      </c>
    </row>
    <row r="4134" spans="1:12">
      <c r="A4134" t="s">
        <v>317</v>
      </c>
      <c r="B4134" t="s">
        <v>342</v>
      </c>
      <c r="C4134">
        <v>48053</v>
      </c>
      <c r="D4134" t="s">
        <v>135</v>
      </c>
      <c r="E4134">
        <v>888</v>
      </c>
      <c r="F4134" t="s">
        <v>87</v>
      </c>
      <c r="G4134" t="s">
        <v>92</v>
      </c>
      <c r="H4134">
        <v>249</v>
      </c>
      <c r="I4134">
        <v>1.7203459735095981</v>
      </c>
      <c r="J4134">
        <v>2.7397561904270479E-2</v>
      </c>
      <c r="K4134">
        <v>0.54872026536986995</v>
      </c>
      <c r="L4134">
        <v>2.7076279604979629</v>
      </c>
    </row>
    <row r="4135" spans="1:12">
      <c r="A4135" t="s">
        <v>317</v>
      </c>
      <c r="B4135" t="s">
        <v>342</v>
      </c>
      <c r="C4135">
        <v>48053</v>
      </c>
      <c r="D4135" t="s">
        <v>135</v>
      </c>
      <c r="E4135">
        <v>888</v>
      </c>
      <c r="F4135" t="s">
        <v>87</v>
      </c>
      <c r="G4135" t="s">
        <v>93</v>
      </c>
      <c r="H4135">
        <v>334</v>
      </c>
      <c r="I4135">
        <v>1.1490833999046499</v>
      </c>
      <c r="J4135">
        <v>2.1986764885354771E-2</v>
      </c>
      <c r="K4135">
        <v>4.1614353289900017E-3</v>
      </c>
      <c r="L4135">
        <v>1.9688439470527781</v>
      </c>
    </row>
    <row r="4136" spans="1:12">
      <c r="A4136" t="s">
        <v>317</v>
      </c>
      <c r="B4136" t="s">
        <v>342</v>
      </c>
      <c r="C4136">
        <v>48053</v>
      </c>
      <c r="D4136" t="s">
        <v>135</v>
      </c>
      <c r="E4136">
        <v>888</v>
      </c>
      <c r="F4136" t="s">
        <v>87</v>
      </c>
      <c r="G4136" t="s">
        <v>94</v>
      </c>
      <c r="H4136">
        <v>249</v>
      </c>
      <c r="I4136">
        <v>1.8293863573636191</v>
      </c>
      <c r="J4136">
        <v>2.8282093848543799E-2</v>
      </c>
      <c r="K4136">
        <v>0.59331533431868477</v>
      </c>
      <c r="L4136">
        <v>2.8069506566597289</v>
      </c>
    </row>
    <row r="4137" spans="1:12">
      <c r="A4137" t="s">
        <v>317</v>
      </c>
      <c r="B4137" t="s">
        <v>342</v>
      </c>
      <c r="C4137">
        <v>48053</v>
      </c>
      <c r="D4137" t="s">
        <v>135</v>
      </c>
      <c r="E4137">
        <v>888</v>
      </c>
      <c r="F4137" t="s">
        <v>87</v>
      </c>
      <c r="G4137" t="s">
        <v>95</v>
      </c>
      <c r="H4137">
        <v>334</v>
      </c>
      <c r="I4137">
        <v>1.2202182048336909</v>
      </c>
      <c r="J4137">
        <v>2.295495060049876E-2</v>
      </c>
      <c r="K4137">
        <v>4.1614353289900017E-3</v>
      </c>
      <c r="L4137">
        <v>2.061355500296886</v>
      </c>
    </row>
    <row r="4138" spans="1:12">
      <c r="A4138" t="s">
        <v>317</v>
      </c>
      <c r="B4138" t="s">
        <v>342</v>
      </c>
      <c r="C4138">
        <v>48053</v>
      </c>
      <c r="D4138" t="s">
        <v>135</v>
      </c>
      <c r="E4138">
        <v>888</v>
      </c>
      <c r="F4138" t="s">
        <v>87</v>
      </c>
      <c r="G4138" t="s">
        <v>96</v>
      </c>
      <c r="H4138">
        <v>249</v>
      </c>
      <c r="I4138">
        <v>1.941685238272935</v>
      </c>
      <c r="J4138">
        <v>2.9294338369352801E-2</v>
      </c>
      <c r="K4138">
        <v>0.64230054599177022</v>
      </c>
      <c r="L4138">
        <v>2.9081630121167361</v>
      </c>
    </row>
    <row r="4139" spans="1:12">
      <c r="A4139" t="s">
        <v>317</v>
      </c>
      <c r="B4139" t="s">
        <v>342</v>
      </c>
      <c r="C4139">
        <v>48053</v>
      </c>
      <c r="D4139" t="s">
        <v>135</v>
      </c>
      <c r="E4139">
        <v>888</v>
      </c>
      <c r="F4139" t="s">
        <v>87</v>
      </c>
      <c r="G4139" t="s">
        <v>97</v>
      </c>
      <c r="H4139">
        <v>334</v>
      </c>
      <c r="I4139">
        <v>1.2957319808449399</v>
      </c>
      <c r="J4139">
        <v>2.372832784324478E-2</v>
      </c>
      <c r="K4139">
        <v>4.1614353289900017E-3</v>
      </c>
      <c r="L4139">
        <v>2.159219318568498</v>
      </c>
    </row>
    <row r="4140" spans="1:12">
      <c r="A4140" t="s">
        <v>317</v>
      </c>
      <c r="B4140" t="s">
        <v>342</v>
      </c>
      <c r="C4140">
        <v>48053</v>
      </c>
      <c r="D4140" t="s">
        <v>135</v>
      </c>
      <c r="E4140">
        <v>888</v>
      </c>
      <c r="F4140" t="s">
        <v>87</v>
      </c>
      <c r="G4140" t="s">
        <v>98</v>
      </c>
      <c r="H4140">
        <v>249</v>
      </c>
      <c r="I4140">
        <v>0.36131823872605923</v>
      </c>
      <c r="J4140">
        <v>8.2331965856959986E-3</v>
      </c>
      <c r="K4140">
        <v>4.6123935453918873E-2</v>
      </c>
      <c r="L4140">
        <v>0.74911958182097538</v>
      </c>
    </row>
    <row r="4141" spans="1:12">
      <c r="A4141" t="s">
        <v>317</v>
      </c>
      <c r="B4141" t="s">
        <v>342</v>
      </c>
      <c r="C4141">
        <v>48053</v>
      </c>
      <c r="D4141" t="s">
        <v>135</v>
      </c>
      <c r="E4141">
        <v>888</v>
      </c>
      <c r="F4141" t="s">
        <v>87</v>
      </c>
      <c r="G4141" t="s">
        <v>99</v>
      </c>
      <c r="H4141">
        <v>334</v>
      </c>
      <c r="I4141">
        <v>0.5174270922006633</v>
      </c>
      <c r="J4141">
        <v>1.22237438095791E-2</v>
      </c>
      <c r="K4141">
        <v>4.1614353289900017E-3</v>
      </c>
      <c r="L4141">
        <v>1.4691269464682379</v>
      </c>
    </row>
    <row r="4142" spans="1:12">
      <c r="A4142" t="s">
        <v>317</v>
      </c>
      <c r="B4142" t="s">
        <v>342</v>
      </c>
      <c r="C4142">
        <v>48053</v>
      </c>
      <c r="D4142" t="s">
        <v>135</v>
      </c>
      <c r="E4142">
        <v>888</v>
      </c>
      <c r="F4142" t="s">
        <v>87</v>
      </c>
      <c r="G4142" t="s">
        <v>100</v>
      </c>
      <c r="H4142">
        <v>249</v>
      </c>
      <c r="I4142">
        <v>0.89069621579053615</v>
      </c>
      <c r="J4142">
        <v>1.397342157549925E-2</v>
      </c>
      <c r="K4142">
        <v>0.30177960208981791</v>
      </c>
      <c r="L4142">
        <v>1.5829159676324409</v>
      </c>
    </row>
    <row r="4143" spans="1:12">
      <c r="A4143" t="s">
        <v>317</v>
      </c>
      <c r="B4143" t="s">
        <v>342</v>
      </c>
      <c r="C4143">
        <v>48053</v>
      </c>
      <c r="D4143" t="s">
        <v>135</v>
      </c>
      <c r="E4143">
        <v>888</v>
      </c>
      <c r="F4143" t="s">
        <v>87</v>
      </c>
      <c r="G4143" t="s">
        <v>101</v>
      </c>
      <c r="H4143">
        <v>334</v>
      </c>
      <c r="I4143">
        <v>0.85425630206694236</v>
      </c>
      <c r="J4143">
        <v>1.640922888839667E-2</v>
      </c>
      <c r="K4143">
        <v>4.1614353289900017E-3</v>
      </c>
      <c r="L4143">
        <v>1.669365192606491</v>
      </c>
    </row>
    <row r="4144" spans="1:12">
      <c r="A4144" t="s">
        <v>317</v>
      </c>
      <c r="B4144" t="s">
        <v>342</v>
      </c>
      <c r="C4144">
        <v>48053</v>
      </c>
      <c r="D4144" t="s">
        <v>135</v>
      </c>
      <c r="E4144">
        <v>888</v>
      </c>
      <c r="F4144" t="s">
        <v>87</v>
      </c>
      <c r="G4144" t="s">
        <v>102</v>
      </c>
      <c r="H4144">
        <v>249</v>
      </c>
      <c r="I4144">
        <v>1.034406762641952</v>
      </c>
      <c r="J4144">
        <v>1.606533954106712E-2</v>
      </c>
      <c r="K4144">
        <v>0.34926510901995339</v>
      </c>
      <c r="L4144">
        <v>1.807250993445032</v>
      </c>
    </row>
    <row r="4145" spans="1:12">
      <c r="A4145" t="s">
        <v>317</v>
      </c>
      <c r="B4145" t="s">
        <v>342</v>
      </c>
      <c r="C4145">
        <v>48053</v>
      </c>
      <c r="D4145" t="s">
        <v>135</v>
      </c>
      <c r="E4145">
        <v>888</v>
      </c>
      <c r="F4145" t="s">
        <v>87</v>
      </c>
      <c r="G4145" t="s">
        <v>103</v>
      </c>
      <c r="H4145">
        <v>334</v>
      </c>
      <c r="I4145">
        <v>0.91622912745186424</v>
      </c>
      <c r="J4145">
        <v>1.695355120275259E-2</v>
      </c>
      <c r="K4145">
        <v>4.1614353289900017E-3</v>
      </c>
      <c r="L4145">
        <v>1.7552037239467351</v>
      </c>
    </row>
    <row r="4146" spans="1:12">
      <c r="A4146" t="s">
        <v>317</v>
      </c>
      <c r="B4146" t="s">
        <v>342</v>
      </c>
      <c r="C4146">
        <v>48053</v>
      </c>
      <c r="D4146" t="s">
        <v>135</v>
      </c>
      <c r="E4146">
        <v>888</v>
      </c>
      <c r="F4146" t="s">
        <v>87</v>
      </c>
      <c r="G4146" t="s">
        <v>104</v>
      </c>
      <c r="H4146">
        <v>249</v>
      </c>
      <c r="I4146">
        <v>1.1539110409009741</v>
      </c>
      <c r="J4146">
        <v>1.846123127568056E-2</v>
      </c>
      <c r="K4146">
        <v>0.38619646686531461</v>
      </c>
      <c r="L4146">
        <v>2.0264769473838631</v>
      </c>
    </row>
    <row r="4147" spans="1:12">
      <c r="A4147" t="s">
        <v>317</v>
      </c>
      <c r="B4147" t="s">
        <v>342</v>
      </c>
      <c r="C4147">
        <v>48053</v>
      </c>
      <c r="D4147" t="s">
        <v>135</v>
      </c>
      <c r="E4147">
        <v>888</v>
      </c>
      <c r="F4147" t="s">
        <v>87</v>
      </c>
      <c r="G4147" t="s">
        <v>105</v>
      </c>
      <c r="H4147">
        <v>334</v>
      </c>
      <c r="I4147">
        <v>0.97328528897562816</v>
      </c>
      <c r="J4147">
        <v>1.7690778734537841E-2</v>
      </c>
      <c r="K4147">
        <v>4.1614353289900017E-3</v>
      </c>
      <c r="L4147">
        <v>1.873398708947267</v>
      </c>
    </row>
    <row r="4148" spans="1:12">
      <c r="A4148" t="s">
        <v>317</v>
      </c>
      <c r="B4148" t="s">
        <v>342</v>
      </c>
      <c r="C4148">
        <v>48053</v>
      </c>
      <c r="D4148" t="s">
        <v>135</v>
      </c>
      <c r="E4148">
        <v>888</v>
      </c>
      <c r="F4148" t="s">
        <v>87</v>
      </c>
      <c r="G4148" t="s">
        <v>106</v>
      </c>
      <c r="H4148">
        <v>249</v>
      </c>
      <c r="I4148">
        <v>1.274700707272173</v>
      </c>
      <c r="J4148">
        <v>2.0400490154223849E-2</v>
      </c>
      <c r="K4148">
        <v>0.42467210722072118</v>
      </c>
      <c r="L4148">
        <v>2.2211555003748829</v>
      </c>
    </row>
    <row r="4149" spans="1:12">
      <c r="A4149" t="s">
        <v>317</v>
      </c>
      <c r="B4149" t="s">
        <v>342</v>
      </c>
      <c r="C4149">
        <v>48053</v>
      </c>
      <c r="D4149" t="s">
        <v>135</v>
      </c>
      <c r="E4149">
        <v>888</v>
      </c>
      <c r="F4149" t="s">
        <v>87</v>
      </c>
      <c r="G4149" t="s">
        <v>107</v>
      </c>
      <c r="H4149">
        <v>334</v>
      </c>
      <c r="I4149">
        <v>1.034456032103954</v>
      </c>
      <c r="J4149">
        <v>1.8213001586436881E-2</v>
      </c>
      <c r="K4149">
        <v>4.1614353289900017E-3</v>
      </c>
      <c r="L4149">
        <v>1.983613718707478</v>
      </c>
    </row>
    <row r="4150" spans="1:12">
      <c r="A4150" t="s">
        <v>317</v>
      </c>
      <c r="B4150" t="s">
        <v>342</v>
      </c>
      <c r="C4150">
        <v>48053</v>
      </c>
      <c r="D4150" t="s">
        <v>135</v>
      </c>
      <c r="E4150">
        <v>888</v>
      </c>
      <c r="F4150" t="s">
        <v>87</v>
      </c>
      <c r="G4150" t="s">
        <v>108</v>
      </c>
      <c r="H4150">
        <v>249</v>
      </c>
      <c r="I4150">
        <v>0.15102283323612989</v>
      </c>
      <c r="J4150">
        <v>3.707735769284539E-3</v>
      </c>
      <c r="K4150">
        <v>-5.9524557316616919E-2</v>
      </c>
      <c r="L4150">
        <v>0.32297402595527569</v>
      </c>
    </row>
    <row r="4151" spans="1:12">
      <c r="A4151" t="s">
        <v>317</v>
      </c>
      <c r="B4151" t="s">
        <v>342</v>
      </c>
      <c r="C4151">
        <v>48053</v>
      </c>
      <c r="D4151" t="s">
        <v>135</v>
      </c>
      <c r="E4151">
        <v>888</v>
      </c>
      <c r="F4151" t="s">
        <v>87</v>
      </c>
      <c r="G4151" t="s">
        <v>109</v>
      </c>
      <c r="H4151">
        <v>334</v>
      </c>
      <c r="I4151">
        <v>0.27599937877004338</v>
      </c>
      <c r="J4151">
        <v>5.1653140136114313E-3</v>
      </c>
      <c r="K4151">
        <v>4.1614353289900017E-3</v>
      </c>
      <c r="L4151">
        <v>0.646276259831436</v>
      </c>
    </row>
    <row r="4152" spans="1:12">
      <c r="A4152" t="s">
        <v>317</v>
      </c>
      <c r="B4152" t="s">
        <v>282</v>
      </c>
      <c r="C4152">
        <v>48055</v>
      </c>
      <c r="D4152" t="s">
        <v>135</v>
      </c>
      <c r="E4152">
        <v>888</v>
      </c>
      <c r="F4152" t="s">
        <v>87</v>
      </c>
      <c r="G4152" t="s">
        <v>88</v>
      </c>
      <c r="H4152">
        <v>21</v>
      </c>
      <c r="I4152">
        <v>1.3391255499967429</v>
      </c>
      <c r="J4152">
        <v>0.1576856242205866</v>
      </c>
      <c r="K4152">
        <v>8.2268901586623533E-2</v>
      </c>
      <c r="L4152">
        <v>2.427575332124559</v>
      </c>
    </row>
    <row r="4153" spans="1:12">
      <c r="A4153" t="s">
        <v>317</v>
      </c>
      <c r="B4153" t="s">
        <v>282</v>
      </c>
      <c r="C4153">
        <v>48055</v>
      </c>
      <c r="D4153" t="s">
        <v>135</v>
      </c>
      <c r="E4153">
        <v>888</v>
      </c>
      <c r="F4153" t="s">
        <v>87</v>
      </c>
      <c r="G4153" t="s">
        <v>89</v>
      </c>
      <c r="H4153">
        <v>321</v>
      </c>
      <c r="I4153">
        <v>0.87698656474519121</v>
      </c>
      <c r="J4153">
        <v>2.9059937535925551E-2</v>
      </c>
      <c r="K4153">
        <v>-3.4524710319821768E-3</v>
      </c>
      <c r="L4153">
        <v>2.058279257864311</v>
      </c>
    </row>
    <row r="4154" spans="1:12">
      <c r="A4154" t="s">
        <v>317</v>
      </c>
      <c r="B4154" t="s">
        <v>282</v>
      </c>
      <c r="C4154">
        <v>48055</v>
      </c>
      <c r="D4154" t="s">
        <v>135</v>
      </c>
      <c r="E4154">
        <v>888</v>
      </c>
      <c r="F4154" t="s">
        <v>87</v>
      </c>
      <c r="G4154" t="s">
        <v>90</v>
      </c>
      <c r="H4154">
        <v>21</v>
      </c>
      <c r="I4154">
        <v>1.6680650978018869</v>
      </c>
      <c r="J4154">
        <v>0.1456860291474619</v>
      </c>
      <c r="K4154">
        <v>0.26197504588600667</v>
      </c>
      <c r="L4154">
        <v>2.8019103932227281</v>
      </c>
    </row>
    <row r="4155" spans="1:12">
      <c r="A4155" t="s">
        <v>317</v>
      </c>
      <c r="B4155" t="s">
        <v>282</v>
      </c>
      <c r="C4155">
        <v>48055</v>
      </c>
      <c r="D4155" t="s">
        <v>135</v>
      </c>
      <c r="E4155">
        <v>888</v>
      </c>
      <c r="F4155" t="s">
        <v>87</v>
      </c>
      <c r="G4155" t="s">
        <v>91</v>
      </c>
      <c r="H4155">
        <v>321</v>
      </c>
      <c r="I4155">
        <v>1.097953432723624</v>
      </c>
      <c r="J4155">
        <v>2.667037683964868E-2</v>
      </c>
      <c r="K4155">
        <v>3.5267178298786029E-3</v>
      </c>
      <c r="L4155">
        <v>2.2257319502210908</v>
      </c>
    </row>
    <row r="4156" spans="1:12">
      <c r="A4156" t="s">
        <v>317</v>
      </c>
      <c r="B4156" t="s">
        <v>282</v>
      </c>
      <c r="C4156">
        <v>48055</v>
      </c>
      <c r="D4156" t="s">
        <v>135</v>
      </c>
      <c r="E4156">
        <v>888</v>
      </c>
      <c r="F4156" t="s">
        <v>87</v>
      </c>
      <c r="G4156" t="s">
        <v>92</v>
      </c>
      <c r="H4156">
        <v>21</v>
      </c>
      <c r="I4156">
        <v>1.833708289949844</v>
      </c>
      <c r="J4156">
        <v>0.1562271870685033</v>
      </c>
      <c r="K4156">
        <v>0.29025231332994073</v>
      </c>
      <c r="L4156">
        <v>3.035446620925113</v>
      </c>
    </row>
    <row r="4157" spans="1:12">
      <c r="A4157" t="s">
        <v>317</v>
      </c>
      <c r="B4157" t="s">
        <v>282</v>
      </c>
      <c r="C4157">
        <v>48055</v>
      </c>
      <c r="D4157" t="s">
        <v>135</v>
      </c>
      <c r="E4157">
        <v>888</v>
      </c>
      <c r="F4157" t="s">
        <v>87</v>
      </c>
      <c r="G4157" t="s">
        <v>93</v>
      </c>
      <c r="H4157">
        <v>321</v>
      </c>
      <c r="I4157">
        <v>1.191423035206373</v>
      </c>
      <c r="J4157">
        <v>2.804228088478504E-2</v>
      </c>
      <c r="K4157">
        <v>3.5267178298786029E-3</v>
      </c>
      <c r="L4157">
        <v>2.3556611322115808</v>
      </c>
    </row>
    <row r="4158" spans="1:12">
      <c r="A4158" t="s">
        <v>317</v>
      </c>
      <c r="B4158" t="s">
        <v>282</v>
      </c>
      <c r="C4158">
        <v>48055</v>
      </c>
      <c r="D4158" t="s">
        <v>135</v>
      </c>
      <c r="E4158">
        <v>888</v>
      </c>
      <c r="F4158" t="s">
        <v>87</v>
      </c>
      <c r="G4158" t="s">
        <v>94</v>
      </c>
      <c r="H4158">
        <v>21</v>
      </c>
      <c r="I4158">
        <v>1.991627877631841</v>
      </c>
      <c r="J4158">
        <v>0.16733419893618731</v>
      </c>
      <c r="K4158">
        <v>0.31557028902879652</v>
      </c>
      <c r="L4158">
        <v>3.2684685251471182</v>
      </c>
    </row>
    <row r="4159" spans="1:12">
      <c r="A4159" t="s">
        <v>317</v>
      </c>
      <c r="B4159" t="s">
        <v>282</v>
      </c>
      <c r="C4159">
        <v>48055</v>
      </c>
      <c r="D4159" t="s">
        <v>135</v>
      </c>
      <c r="E4159">
        <v>888</v>
      </c>
      <c r="F4159" t="s">
        <v>87</v>
      </c>
      <c r="G4159" t="s">
        <v>95</v>
      </c>
      <c r="H4159">
        <v>321</v>
      </c>
      <c r="I4159">
        <v>1.274560325744899</v>
      </c>
      <c r="J4159">
        <v>2.9785230820596739E-2</v>
      </c>
      <c r="K4159">
        <v>3.5267178298786029E-3</v>
      </c>
      <c r="L4159">
        <v>2.476528363245087</v>
      </c>
    </row>
    <row r="4160" spans="1:12">
      <c r="A4160" t="s">
        <v>317</v>
      </c>
      <c r="B4160" t="s">
        <v>282</v>
      </c>
      <c r="C4160">
        <v>48055</v>
      </c>
      <c r="D4160" t="s">
        <v>135</v>
      </c>
      <c r="E4160">
        <v>888</v>
      </c>
      <c r="F4160" t="s">
        <v>87</v>
      </c>
      <c r="G4160" t="s">
        <v>96</v>
      </c>
      <c r="H4160">
        <v>21</v>
      </c>
      <c r="I4160">
        <v>2.141073796967826</v>
      </c>
      <c r="J4160">
        <v>0.17785825932259591</v>
      </c>
      <c r="K4160">
        <v>0.34037529265666611</v>
      </c>
      <c r="L4160">
        <v>3.4894549128360661</v>
      </c>
    </row>
    <row r="4161" spans="1:12">
      <c r="A4161" t="s">
        <v>317</v>
      </c>
      <c r="B4161" t="s">
        <v>282</v>
      </c>
      <c r="C4161">
        <v>48055</v>
      </c>
      <c r="D4161" t="s">
        <v>135</v>
      </c>
      <c r="E4161">
        <v>888</v>
      </c>
      <c r="F4161" t="s">
        <v>87</v>
      </c>
      <c r="G4161" t="s">
        <v>97</v>
      </c>
      <c r="H4161">
        <v>321</v>
      </c>
      <c r="I4161">
        <v>1.356476015037994</v>
      </c>
      <c r="J4161">
        <v>3.1040096382421289E-2</v>
      </c>
      <c r="K4161">
        <v>3.5267178298786029E-3</v>
      </c>
      <c r="L4161">
        <v>2.590221589714337</v>
      </c>
    </row>
    <row r="4162" spans="1:12">
      <c r="A4162" t="s">
        <v>317</v>
      </c>
      <c r="B4162" t="s">
        <v>282</v>
      </c>
      <c r="C4162">
        <v>48055</v>
      </c>
      <c r="D4162" t="s">
        <v>135</v>
      </c>
      <c r="E4162">
        <v>888</v>
      </c>
      <c r="F4162" t="s">
        <v>87</v>
      </c>
      <c r="G4162" t="s">
        <v>98</v>
      </c>
      <c r="H4162">
        <v>21</v>
      </c>
      <c r="I4162">
        <v>0.87811581063541766</v>
      </c>
      <c r="J4162">
        <v>8.8664726780749215E-2</v>
      </c>
      <c r="K4162">
        <v>0.1078680484880335</v>
      </c>
      <c r="L4162">
        <v>1.6042317228687579</v>
      </c>
    </row>
    <row r="4163" spans="1:12">
      <c r="A4163" t="s">
        <v>317</v>
      </c>
      <c r="B4163" t="s">
        <v>282</v>
      </c>
      <c r="C4163">
        <v>48055</v>
      </c>
      <c r="D4163" t="s">
        <v>135</v>
      </c>
      <c r="E4163">
        <v>888</v>
      </c>
      <c r="F4163" t="s">
        <v>87</v>
      </c>
      <c r="G4163" t="s">
        <v>99</v>
      </c>
      <c r="H4163">
        <v>321</v>
      </c>
      <c r="I4163">
        <v>0.53132431970194827</v>
      </c>
      <c r="J4163">
        <v>1.472210642659651E-2</v>
      </c>
      <c r="K4163">
        <v>3.5267178298786029E-3</v>
      </c>
      <c r="L4163">
        <v>1.421982194111423</v>
      </c>
    </row>
    <row r="4164" spans="1:12">
      <c r="A4164" t="s">
        <v>317</v>
      </c>
      <c r="B4164" t="s">
        <v>282</v>
      </c>
      <c r="C4164">
        <v>48055</v>
      </c>
      <c r="D4164" t="s">
        <v>135</v>
      </c>
      <c r="E4164">
        <v>888</v>
      </c>
      <c r="F4164" t="s">
        <v>87</v>
      </c>
      <c r="G4164" t="s">
        <v>100</v>
      </c>
      <c r="H4164">
        <v>21</v>
      </c>
      <c r="I4164">
        <v>1.3919513895566551</v>
      </c>
      <c r="J4164">
        <v>0.10804868088975519</v>
      </c>
      <c r="K4164">
        <v>0.27866141501693342</v>
      </c>
      <c r="L4164">
        <v>2.2143403233531389</v>
      </c>
    </row>
    <row r="4165" spans="1:12">
      <c r="A4165" t="s">
        <v>317</v>
      </c>
      <c r="B4165" t="s">
        <v>282</v>
      </c>
      <c r="C4165">
        <v>48055</v>
      </c>
      <c r="D4165" t="s">
        <v>135</v>
      </c>
      <c r="E4165">
        <v>888</v>
      </c>
      <c r="F4165" t="s">
        <v>87</v>
      </c>
      <c r="G4165" t="s">
        <v>101</v>
      </c>
      <c r="H4165">
        <v>321</v>
      </c>
      <c r="I4165">
        <v>0.91854169327657997</v>
      </c>
      <c r="J4165">
        <v>1.96066958731951E-2</v>
      </c>
      <c r="K4165">
        <v>3.5267178298786029E-3</v>
      </c>
      <c r="L4165">
        <v>1.7070203999628011</v>
      </c>
    </row>
    <row r="4166" spans="1:12">
      <c r="A4166" t="s">
        <v>317</v>
      </c>
      <c r="B4166" t="s">
        <v>282</v>
      </c>
      <c r="C4166">
        <v>48055</v>
      </c>
      <c r="D4166" t="s">
        <v>135</v>
      </c>
      <c r="E4166">
        <v>888</v>
      </c>
      <c r="F4166" t="s">
        <v>87</v>
      </c>
      <c r="G4166" t="s">
        <v>102</v>
      </c>
      <c r="H4166">
        <v>21</v>
      </c>
      <c r="I4166">
        <v>1.563109054162531</v>
      </c>
      <c r="J4166">
        <v>0.1178441616037386</v>
      </c>
      <c r="K4166">
        <v>0.30964265869391361</v>
      </c>
      <c r="L4166">
        <v>2.4387855384156549</v>
      </c>
    </row>
    <row r="4167" spans="1:12">
      <c r="A4167" t="s">
        <v>317</v>
      </c>
      <c r="B4167" t="s">
        <v>282</v>
      </c>
      <c r="C4167">
        <v>48055</v>
      </c>
      <c r="D4167" t="s">
        <v>135</v>
      </c>
      <c r="E4167">
        <v>888</v>
      </c>
      <c r="F4167" t="s">
        <v>87</v>
      </c>
      <c r="G4167" t="s">
        <v>103</v>
      </c>
      <c r="H4167">
        <v>321</v>
      </c>
      <c r="I4167">
        <v>0.99773259192502317</v>
      </c>
      <c r="J4167">
        <v>2.043548693125671E-2</v>
      </c>
      <c r="K4167">
        <v>3.5267178298786029E-3</v>
      </c>
      <c r="L4167">
        <v>1.8054626795053541</v>
      </c>
    </row>
    <row r="4168" spans="1:12">
      <c r="A4168" t="s">
        <v>317</v>
      </c>
      <c r="B4168" t="s">
        <v>282</v>
      </c>
      <c r="C4168">
        <v>48055</v>
      </c>
      <c r="D4168" t="s">
        <v>135</v>
      </c>
      <c r="E4168">
        <v>888</v>
      </c>
      <c r="F4168" t="s">
        <v>87</v>
      </c>
      <c r="G4168" t="s">
        <v>104</v>
      </c>
      <c r="H4168">
        <v>21</v>
      </c>
      <c r="I4168">
        <v>1.726502520922087</v>
      </c>
      <c r="J4168">
        <v>0.12881989346661671</v>
      </c>
      <c r="K4168">
        <v>0.33643836717927927</v>
      </c>
      <c r="L4168">
        <v>2.6724841403317932</v>
      </c>
    </row>
    <row r="4169" spans="1:12">
      <c r="A4169" t="s">
        <v>317</v>
      </c>
      <c r="B4169" t="s">
        <v>282</v>
      </c>
      <c r="C4169">
        <v>48055</v>
      </c>
      <c r="D4169" t="s">
        <v>135</v>
      </c>
      <c r="E4169">
        <v>888</v>
      </c>
      <c r="F4169" t="s">
        <v>87</v>
      </c>
      <c r="G4169" t="s">
        <v>105</v>
      </c>
      <c r="H4169">
        <v>321</v>
      </c>
      <c r="I4169">
        <v>1.0698831951637531</v>
      </c>
      <c r="J4169">
        <v>2.1747142635598869E-2</v>
      </c>
      <c r="K4169">
        <v>3.5267178298786029E-3</v>
      </c>
      <c r="L4169">
        <v>1.9139068960189349</v>
      </c>
    </row>
    <row r="4170" spans="1:12">
      <c r="A4170" t="s">
        <v>317</v>
      </c>
      <c r="B4170" t="s">
        <v>282</v>
      </c>
      <c r="C4170">
        <v>48055</v>
      </c>
      <c r="D4170" t="s">
        <v>135</v>
      </c>
      <c r="E4170">
        <v>888</v>
      </c>
      <c r="F4170" t="s">
        <v>87</v>
      </c>
      <c r="G4170" t="s">
        <v>106</v>
      </c>
      <c r="H4170">
        <v>21</v>
      </c>
      <c r="I4170">
        <v>1.8774327900133541</v>
      </c>
      <c r="J4170">
        <v>0.13897070690113111</v>
      </c>
      <c r="K4170">
        <v>0.36329579965681719</v>
      </c>
      <c r="L4170">
        <v>2.9038355072988762</v>
      </c>
    </row>
    <row r="4171" spans="1:12">
      <c r="A4171" t="s">
        <v>317</v>
      </c>
      <c r="B4171" t="s">
        <v>282</v>
      </c>
      <c r="C4171">
        <v>48055</v>
      </c>
      <c r="D4171" t="s">
        <v>135</v>
      </c>
      <c r="E4171">
        <v>888</v>
      </c>
      <c r="F4171" t="s">
        <v>87</v>
      </c>
      <c r="G4171" t="s">
        <v>107</v>
      </c>
      <c r="H4171">
        <v>321</v>
      </c>
      <c r="I4171">
        <v>1.136207298770596</v>
      </c>
      <c r="J4171">
        <v>2.228691754497579E-2</v>
      </c>
      <c r="K4171">
        <v>3.5267178298786029E-3</v>
      </c>
      <c r="L4171">
        <v>1.9966900608684059</v>
      </c>
    </row>
    <row r="4172" spans="1:12">
      <c r="A4172" t="s">
        <v>317</v>
      </c>
      <c r="B4172" t="s">
        <v>282</v>
      </c>
      <c r="C4172">
        <v>48055</v>
      </c>
      <c r="D4172" t="s">
        <v>135</v>
      </c>
      <c r="E4172">
        <v>888</v>
      </c>
      <c r="F4172" t="s">
        <v>87</v>
      </c>
      <c r="G4172" t="s">
        <v>108</v>
      </c>
      <c r="H4172">
        <v>21</v>
      </c>
      <c r="I4172">
        <v>0.54524790617929286</v>
      </c>
      <c r="J4172">
        <v>4.6758487955652142E-2</v>
      </c>
      <c r="K4172">
        <v>0.1167457847107941</v>
      </c>
      <c r="L4172">
        <v>1.0747798823709549</v>
      </c>
    </row>
    <row r="4173" spans="1:12">
      <c r="A4173" t="s">
        <v>317</v>
      </c>
      <c r="B4173" t="s">
        <v>282</v>
      </c>
      <c r="C4173">
        <v>48055</v>
      </c>
      <c r="D4173" t="s">
        <v>135</v>
      </c>
      <c r="E4173">
        <v>888</v>
      </c>
      <c r="F4173" t="s">
        <v>87</v>
      </c>
      <c r="G4173" t="s">
        <v>109</v>
      </c>
      <c r="H4173">
        <v>321</v>
      </c>
      <c r="I4173">
        <v>0.32896026494094838</v>
      </c>
      <c r="J4173">
        <v>5.5475743428957756E-3</v>
      </c>
      <c r="K4173">
        <v>3.5267178298786029E-3</v>
      </c>
      <c r="L4173">
        <v>0.6077413652625866</v>
      </c>
    </row>
    <row r="4174" spans="1:12">
      <c r="A4174" t="s">
        <v>317</v>
      </c>
      <c r="B4174" t="s">
        <v>261</v>
      </c>
      <c r="C4174">
        <v>48057</v>
      </c>
      <c r="D4174" t="s">
        <v>135</v>
      </c>
      <c r="E4174">
        <v>888</v>
      </c>
      <c r="F4174" t="s">
        <v>87</v>
      </c>
      <c r="G4174" t="s">
        <v>88</v>
      </c>
      <c r="H4174">
        <v>554</v>
      </c>
      <c r="I4174">
        <v>1.263089771182726</v>
      </c>
      <c r="J4174">
        <v>1.420565275830591E-2</v>
      </c>
      <c r="K4174">
        <v>0.51053696187814102</v>
      </c>
      <c r="L4174">
        <v>2.4816633020825209</v>
      </c>
    </row>
    <row r="4175" spans="1:12">
      <c r="A4175" t="s">
        <v>317</v>
      </c>
      <c r="B4175" t="s">
        <v>261</v>
      </c>
      <c r="C4175">
        <v>48057</v>
      </c>
      <c r="D4175" t="s">
        <v>135</v>
      </c>
      <c r="E4175">
        <v>888</v>
      </c>
      <c r="F4175" t="s">
        <v>87</v>
      </c>
      <c r="G4175" t="s">
        <v>89</v>
      </c>
      <c r="H4175">
        <v>457</v>
      </c>
      <c r="I4175">
        <v>1.143222992224858</v>
      </c>
      <c r="J4175">
        <v>1.6747885471158071E-2</v>
      </c>
      <c r="K4175">
        <v>-9.1141058196791917E-3</v>
      </c>
      <c r="L4175">
        <v>2.114449026108427</v>
      </c>
    </row>
    <row r="4176" spans="1:12">
      <c r="A4176" t="s">
        <v>317</v>
      </c>
      <c r="B4176" t="s">
        <v>261</v>
      </c>
      <c r="C4176">
        <v>48057</v>
      </c>
      <c r="D4176" t="s">
        <v>135</v>
      </c>
      <c r="E4176">
        <v>888</v>
      </c>
      <c r="F4176" t="s">
        <v>87</v>
      </c>
      <c r="G4176" t="s">
        <v>90</v>
      </c>
      <c r="H4176">
        <v>554</v>
      </c>
      <c r="I4176">
        <v>1.5048303301576891</v>
      </c>
      <c r="J4176">
        <v>1.5118820573822611E-2</v>
      </c>
      <c r="K4176">
        <v>0.51213785689207081</v>
      </c>
      <c r="L4176">
        <v>2.7473075029630389</v>
      </c>
    </row>
    <row r="4177" spans="1:12">
      <c r="A4177" t="s">
        <v>317</v>
      </c>
      <c r="B4177" t="s">
        <v>261</v>
      </c>
      <c r="C4177">
        <v>48057</v>
      </c>
      <c r="D4177" t="s">
        <v>135</v>
      </c>
      <c r="E4177">
        <v>888</v>
      </c>
      <c r="F4177" t="s">
        <v>87</v>
      </c>
      <c r="G4177" t="s">
        <v>91</v>
      </c>
      <c r="H4177">
        <v>457</v>
      </c>
      <c r="I4177">
        <v>1.263020160769831</v>
      </c>
      <c r="J4177">
        <v>1.8146485534190931E-2</v>
      </c>
      <c r="K4177">
        <v>-9.1141058196791917E-3</v>
      </c>
      <c r="L4177">
        <v>2.3405081495500322</v>
      </c>
    </row>
    <row r="4178" spans="1:12">
      <c r="A4178" t="s">
        <v>317</v>
      </c>
      <c r="B4178" t="s">
        <v>261</v>
      </c>
      <c r="C4178">
        <v>48057</v>
      </c>
      <c r="D4178" t="s">
        <v>135</v>
      </c>
      <c r="E4178">
        <v>888</v>
      </c>
      <c r="F4178" t="s">
        <v>87</v>
      </c>
      <c r="G4178" t="s">
        <v>92</v>
      </c>
      <c r="H4178">
        <v>554</v>
      </c>
      <c r="I4178">
        <v>1.6261241252879111</v>
      </c>
      <c r="J4178">
        <v>1.667735964150022E-2</v>
      </c>
      <c r="K4178">
        <v>0.51213785689207081</v>
      </c>
      <c r="L4178">
        <v>2.9118936351549909</v>
      </c>
    </row>
    <row r="4179" spans="1:12">
      <c r="A4179" t="s">
        <v>317</v>
      </c>
      <c r="B4179" t="s">
        <v>261</v>
      </c>
      <c r="C4179">
        <v>48057</v>
      </c>
      <c r="D4179" t="s">
        <v>135</v>
      </c>
      <c r="E4179">
        <v>888</v>
      </c>
      <c r="F4179" t="s">
        <v>87</v>
      </c>
      <c r="G4179" t="s">
        <v>93</v>
      </c>
      <c r="H4179">
        <v>457</v>
      </c>
      <c r="I4179">
        <v>1.3271099194872329</v>
      </c>
      <c r="J4179">
        <v>1.944722455520188E-2</v>
      </c>
      <c r="K4179">
        <v>-9.1141058196791917E-3</v>
      </c>
      <c r="L4179">
        <v>2.4483314923871902</v>
      </c>
    </row>
    <row r="4180" spans="1:12">
      <c r="A4180" t="s">
        <v>317</v>
      </c>
      <c r="B4180" t="s">
        <v>261</v>
      </c>
      <c r="C4180">
        <v>48057</v>
      </c>
      <c r="D4180" t="s">
        <v>135</v>
      </c>
      <c r="E4180">
        <v>888</v>
      </c>
      <c r="F4180" t="s">
        <v>87</v>
      </c>
      <c r="G4180" t="s">
        <v>94</v>
      </c>
      <c r="H4180">
        <v>554</v>
      </c>
      <c r="I4180">
        <v>1.7410810038789379</v>
      </c>
      <c r="J4180">
        <v>1.8233494504920969E-2</v>
      </c>
      <c r="K4180">
        <v>0.51213785689207081</v>
      </c>
      <c r="L4180">
        <v>3.095718866344976</v>
      </c>
    </row>
    <row r="4181" spans="1:12">
      <c r="A4181" t="s">
        <v>317</v>
      </c>
      <c r="B4181" t="s">
        <v>261</v>
      </c>
      <c r="C4181">
        <v>48057</v>
      </c>
      <c r="D4181" t="s">
        <v>135</v>
      </c>
      <c r="E4181">
        <v>888</v>
      </c>
      <c r="F4181" t="s">
        <v>87</v>
      </c>
      <c r="G4181" t="s">
        <v>95</v>
      </c>
      <c r="H4181">
        <v>457</v>
      </c>
      <c r="I4181">
        <v>1.389784518490687</v>
      </c>
      <c r="J4181">
        <v>2.072212014042564E-2</v>
      </c>
      <c r="K4181">
        <v>-9.1141058196791917E-3</v>
      </c>
      <c r="L4181">
        <v>2.599180473825375</v>
      </c>
    </row>
    <row r="4182" spans="1:12">
      <c r="A4182" t="s">
        <v>317</v>
      </c>
      <c r="B4182" t="s">
        <v>261</v>
      </c>
      <c r="C4182">
        <v>48057</v>
      </c>
      <c r="D4182" t="s">
        <v>135</v>
      </c>
      <c r="E4182">
        <v>888</v>
      </c>
      <c r="F4182" t="s">
        <v>87</v>
      </c>
      <c r="G4182" t="s">
        <v>96</v>
      </c>
      <c r="H4182">
        <v>554</v>
      </c>
      <c r="I4182">
        <v>1.854764899957164</v>
      </c>
      <c r="J4182">
        <v>1.9764265847408351E-2</v>
      </c>
      <c r="K4182">
        <v>0.51213785689207081</v>
      </c>
      <c r="L4182">
        <v>3.3260188600239222</v>
      </c>
    </row>
    <row r="4183" spans="1:12">
      <c r="A4183" t="s">
        <v>317</v>
      </c>
      <c r="B4183" t="s">
        <v>261</v>
      </c>
      <c r="C4183">
        <v>48057</v>
      </c>
      <c r="D4183" t="s">
        <v>135</v>
      </c>
      <c r="E4183">
        <v>888</v>
      </c>
      <c r="F4183" t="s">
        <v>87</v>
      </c>
      <c r="G4183" t="s">
        <v>97</v>
      </c>
      <c r="H4183">
        <v>457</v>
      </c>
      <c r="I4183">
        <v>1.457456428682862</v>
      </c>
      <c r="J4183">
        <v>2.2015791717529761E-2</v>
      </c>
      <c r="K4183">
        <v>-9.1141058196791917E-3</v>
      </c>
      <c r="L4183">
        <v>2.728018230396505</v>
      </c>
    </row>
    <row r="4184" spans="1:12">
      <c r="A4184" t="s">
        <v>317</v>
      </c>
      <c r="B4184" t="s">
        <v>261</v>
      </c>
      <c r="C4184">
        <v>48057</v>
      </c>
      <c r="D4184" t="s">
        <v>135</v>
      </c>
      <c r="E4184">
        <v>888</v>
      </c>
      <c r="F4184" t="s">
        <v>87</v>
      </c>
      <c r="G4184" t="s">
        <v>98</v>
      </c>
      <c r="H4184">
        <v>554</v>
      </c>
      <c r="I4184">
        <v>0.67239519426336758</v>
      </c>
      <c r="J4184">
        <v>8.405377556436824E-3</v>
      </c>
      <c r="K4184">
        <v>0.20352638496683781</v>
      </c>
      <c r="L4184">
        <v>1.566731034014254</v>
      </c>
    </row>
    <row r="4185" spans="1:12">
      <c r="A4185" t="s">
        <v>317</v>
      </c>
      <c r="B4185" t="s">
        <v>261</v>
      </c>
      <c r="C4185">
        <v>48057</v>
      </c>
      <c r="D4185" t="s">
        <v>135</v>
      </c>
      <c r="E4185">
        <v>888</v>
      </c>
      <c r="F4185" t="s">
        <v>87</v>
      </c>
      <c r="G4185" t="s">
        <v>99</v>
      </c>
      <c r="H4185">
        <v>457</v>
      </c>
      <c r="I4185">
        <v>0.66424064933582616</v>
      </c>
      <c r="J4185">
        <v>9.6080219835225147E-3</v>
      </c>
      <c r="K4185">
        <v>-9.1141058196791917E-3</v>
      </c>
      <c r="L4185">
        <v>1.168690900750011</v>
      </c>
    </row>
    <row r="4186" spans="1:12">
      <c r="A4186" t="s">
        <v>317</v>
      </c>
      <c r="B4186" t="s">
        <v>261</v>
      </c>
      <c r="C4186">
        <v>48057</v>
      </c>
      <c r="D4186" t="s">
        <v>135</v>
      </c>
      <c r="E4186">
        <v>888</v>
      </c>
      <c r="F4186" t="s">
        <v>87</v>
      </c>
      <c r="G4186" t="s">
        <v>100</v>
      </c>
      <c r="H4186">
        <v>554</v>
      </c>
      <c r="I4186">
        <v>1.097326167578929</v>
      </c>
      <c r="J4186">
        <v>1.1408090693787881E-2</v>
      </c>
      <c r="K4186">
        <v>0.29401230790509048</v>
      </c>
      <c r="L4186">
        <v>1.9134816468672571</v>
      </c>
    </row>
    <row r="4187" spans="1:12">
      <c r="A4187" t="s">
        <v>317</v>
      </c>
      <c r="B4187" t="s">
        <v>261</v>
      </c>
      <c r="C4187">
        <v>48057</v>
      </c>
      <c r="D4187" t="s">
        <v>135</v>
      </c>
      <c r="E4187">
        <v>888</v>
      </c>
      <c r="F4187" t="s">
        <v>87</v>
      </c>
      <c r="G4187" t="s">
        <v>101</v>
      </c>
      <c r="H4187">
        <v>457</v>
      </c>
      <c r="I4187">
        <v>0.94381329677247894</v>
      </c>
      <c r="J4187">
        <v>1.4685130221111E-2</v>
      </c>
      <c r="K4187">
        <v>-9.1141058196791917E-3</v>
      </c>
      <c r="L4187">
        <v>1.6826545674688489</v>
      </c>
    </row>
    <row r="4188" spans="1:12">
      <c r="A4188" t="s">
        <v>317</v>
      </c>
      <c r="B4188" t="s">
        <v>261</v>
      </c>
      <c r="C4188">
        <v>48057</v>
      </c>
      <c r="D4188" t="s">
        <v>135</v>
      </c>
      <c r="E4188">
        <v>888</v>
      </c>
      <c r="F4188" t="s">
        <v>87</v>
      </c>
      <c r="G4188" t="s">
        <v>102</v>
      </c>
      <c r="H4188">
        <v>554</v>
      </c>
      <c r="I4188">
        <v>1.228489293218918</v>
      </c>
      <c r="J4188">
        <v>1.3325931450730129E-2</v>
      </c>
      <c r="K4188">
        <v>0.32394274395534739</v>
      </c>
      <c r="L4188">
        <v>2.1796081470521709</v>
      </c>
    </row>
    <row r="4189" spans="1:12">
      <c r="A4189" t="s">
        <v>317</v>
      </c>
      <c r="B4189" t="s">
        <v>261</v>
      </c>
      <c r="C4189">
        <v>48057</v>
      </c>
      <c r="D4189" t="s">
        <v>135</v>
      </c>
      <c r="E4189">
        <v>888</v>
      </c>
      <c r="F4189" t="s">
        <v>87</v>
      </c>
      <c r="G4189" t="s">
        <v>103</v>
      </c>
      <c r="H4189">
        <v>457</v>
      </c>
      <c r="I4189">
        <v>0.99729238368086137</v>
      </c>
      <c r="J4189">
        <v>1.5762998311091792E-2</v>
      </c>
      <c r="K4189">
        <v>-9.1141058196791917E-3</v>
      </c>
      <c r="L4189">
        <v>1.811276904283899</v>
      </c>
    </row>
    <row r="4190" spans="1:12">
      <c r="A4190" t="s">
        <v>317</v>
      </c>
      <c r="B4190" t="s">
        <v>261</v>
      </c>
      <c r="C4190">
        <v>48057</v>
      </c>
      <c r="D4190" t="s">
        <v>135</v>
      </c>
      <c r="E4190">
        <v>888</v>
      </c>
      <c r="F4190" t="s">
        <v>87</v>
      </c>
      <c r="G4190" t="s">
        <v>104</v>
      </c>
      <c r="H4190">
        <v>554</v>
      </c>
      <c r="I4190">
        <v>1.3482615572786461</v>
      </c>
      <c r="J4190">
        <v>1.507496668012486E-2</v>
      </c>
      <c r="K4190">
        <v>0.34971841936240489</v>
      </c>
      <c r="L4190">
        <v>2.4519886601348491</v>
      </c>
    </row>
    <row r="4191" spans="1:12">
      <c r="A4191" t="s">
        <v>317</v>
      </c>
      <c r="B4191" t="s">
        <v>261</v>
      </c>
      <c r="C4191">
        <v>48057</v>
      </c>
      <c r="D4191" t="s">
        <v>135</v>
      </c>
      <c r="E4191">
        <v>888</v>
      </c>
      <c r="F4191" t="s">
        <v>87</v>
      </c>
      <c r="G4191" t="s">
        <v>105</v>
      </c>
      <c r="H4191">
        <v>457</v>
      </c>
      <c r="I4191">
        <v>1.050042514114351</v>
      </c>
      <c r="J4191">
        <v>1.681976036305298E-2</v>
      </c>
      <c r="K4191">
        <v>-9.1141058196791917E-3</v>
      </c>
      <c r="L4191">
        <v>1.9333475457718601</v>
      </c>
    </row>
    <row r="4192" spans="1:12">
      <c r="A4192" t="s">
        <v>317</v>
      </c>
      <c r="B4192" t="s">
        <v>261</v>
      </c>
      <c r="C4192">
        <v>48057</v>
      </c>
      <c r="D4192" t="s">
        <v>135</v>
      </c>
      <c r="E4192">
        <v>888</v>
      </c>
      <c r="F4192" t="s">
        <v>87</v>
      </c>
      <c r="G4192" t="s">
        <v>106</v>
      </c>
      <c r="H4192">
        <v>554</v>
      </c>
      <c r="I4192">
        <v>1.464997720272688</v>
      </c>
      <c r="J4192">
        <v>1.674249339259852E-2</v>
      </c>
      <c r="K4192">
        <v>0.36657713366268552</v>
      </c>
      <c r="L4192">
        <v>2.6951386258753449</v>
      </c>
    </row>
    <row r="4193" spans="1:12">
      <c r="A4193" t="s">
        <v>317</v>
      </c>
      <c r="B4193" t="s">
        <v>261</v>
      </c>
      <c r="C4193">
        <v>48057</v>
      </c>
      <c r="D4193" t="s">
        <v>135</v>
      </c>
      <c r="E4193">
        <v>888</v>
      </c>
      <c r="F4193" t="s">
        <v>87</v>
      </c>
      <c r="G4193" t="s">
        <v>107</v>
      </c>
      <c r="H4193">
        <v>457</v>
      </c>
      <c r="I4193">
        <v>1.1090221099930979</v>
      </c>
      <c r="J4193">
        <v>1.7852082593787288E-2</v>
      </c>
      <c r="K4193">
        <v>-9.1141058196791917E-3</v>
      </c>
      <c r="L4193">
        <v>2.010524680771129</v>
      </c>
    </row>
    <row r="4194" spans="1:12">
      <c r="A4194" t="s">
        <v>317</v>
      </c>
      <c r="B4194" t="s">
        <v>261</v>
      </c>
      <c r="C4194">
        <v>48057</v>
      </c>
      <c r="D4194" t="s">
        <v>135</v>
      </c>
      <c r="E4194">
        <v>888</v>
      </c>
      <c r="F4194" t="s">
        <v>87</v>
      </c>
      <c r="G4194" t="s">
        <v>108</v>
      </c>
      <c r="H4194">
        <v>554</v>
      </c>
      <c r="I4194">
        <v>0.4527016069166746</v>
      </c>
      <c r="J4194">
        <v>7.9223555643321772E-3</v>
      </c>
      <c r="K4194">
        <v>9.5018292171781704E-2</v>
      </c>
      <c r="L4194">
        <v>0.98390133347737796</v>
      </c>
    </row>
    <row r="4195" spans="1:12">
      <c r="A4195" t="s">
        <v>317</v>
      </c>
      <c r="B4195" t="s">
        <v>261</v>
      </c>
      <c r="C4195">
        <v>48057</v>
      </c>
      <c r="D4195" t="s">
        <v>135</v>
      </c>
      <c r="E4195">
        <v>888</v>
      </c>
      <c r="F4195" t="s">
        <v>87</v>
      </c>
      <c r="G4195" t="s">
        <v>109</v>
      </c>
      <c r="H4195">
        <v>457</v>
      </c>
      <c r="I4195">
        <v>0.42934153001133968</v>
      </c>
      <c r="J4195">
        <v>7.838644686459827E-3</v>
      </c>
      <c r="K4195">
        <v>-9.1141058196791917E-3</v>
      </c>
      <c r="L4195">
        <v>0.96565049853691565</v>
      </c>
    </row>
    <row r="4196" spans="1:12">
      <c r="A4196" t="s">
        <v>317</v>
      </c>
      <c r="B4196" t="s">
        <v>343</v>
      </c>
      <c r="C4196">
        <v>48059</v>
      </c>
      <c r="D4196" t="s">
        <v>135</v>
      </c>
      <c r="E4196">
        <v>888</v>
      </c>
      <c r="F4196" t="s">
        <v>87</v>
      </c>
      <c r="G4196" t="s">
        <v>88</v>
      </c>
      <c r="H4196">
        <v>1435</v>
      </c>
      <c r="I4196">
        <v>0.87652416380149301</v>
      </c>
      <c r="J4196">
        <v>1.110860633657589E-2</v>
      </c>
      <c r="K4196">
        <v>-7.6555774510937064E-2</v>
      </c>
      <c r="L4196">
        <v>1.8518043820237691</v>
      </c>
    </row>
    <row r="4197" spans="1:12">
      <c r="A4197" t="s">
        <v>317</v>
      </c>
      <c r="B4197" t="s">
        <v>343</v>
      </c>
      <c r="C4197">
        <v>48059</v>
      </c>
      <c r="D4197" t="s">
        <v>135</v>
      </c>
      <c r="E4197">
        <v>888</v>
      </c>
      <c r="F4197" t="s">
        <v>87</v>
      </c>
      <c r="G4197" t="s">
        <v>89</v>
      </c>
      <c r="H4197">
        <v>184</v>
      </c>
      <c r="I4197">
        <v>0.34635091037976151</v>
      </c>
      <c r="J4197">
        <v>2.0619585139017179E-2</v>
      </c>
      <c r="K4197">
        <v>-2.316541059391523E-3</v>
      </c>
      <c r="L4197">
        <v>1.526773179378301</v>
      </c>
    </row>
    <row r="4198" spans="1:12">
      <c r="A4198" t="s">
        <v>317</v>
      </c>
      <c r="B4198" t="s">
        <v>343</v>
      </c>
      <c r="C4198">
        <v>48059</v>
      </c>
      <c r="D4198" t="s">
        <v>135</v>
      </c>
      <c r="E4198">
        <v>888</v>
      </c>
      <c r="F4198" t="s">
        <v>87</v>
      </c>
      <c r="G4198" t="s">
        <v>90</v>
      </c>
      <c r="H4198">
        <v>1435</v>
      </c>
      <c r="I4198">
        <v>1.216832146144734</v>
      </c>
      <c r="J4198">
        <v>1.092318592335198E-2</v>
      </c>
      <c r="K4198">
        <v>-3.0077472534030359E-2</v>
      </c>
      <c r="L4198">
        <v>2.071946267224654</v>
      </c>
    </row>
    <row r="4199" spans="1:12">
      <c r="A4199" t="s">
        <v>317</v>
      </c>
      <c r="B4199" t="s">
        <v>343</v>
      </c>
      <c r="C4199">
        <v>48059</v>
      </c>
      <c r="D4199" t="s">
        <v>135</v>
      </c>
      <c r="E4199">
        <v>888</v>
      </c>
      <c r="F4199" t="s">
        <v>87</v>
      </c>
      <c r="G4199" t="s">
        <v>91</v>
      </c>
      <c r="H4199">
        <v>184</v>
      </c>
      <c r="I4199">
        <v>0.57173302078794352</v>
      </c>
      <c r="J4199">
        <v>1.66503706700648E-2</v>
      </c>
      <c r="K4199">
        <v>0.11395596997671401</v>
      </c>
      <c r="L4199">
        <v>1.5989792151904281</v>
      </c>
    </row>
    <row r="4200" spans="1:12">
      <c r="A4200" t="s">
        <v>317</v>
      </c>
      <c r="B4200" t="s">
        <v>343</v>
      </c>
      <c r="C4200">
        <v>48059</v>
      </c>
      <c r="D4200" t="s">
        <v>135</v>
      </c>
      <c r="E4200">
        <v>888</v>
      </c>
      <c r="F4200" t="s">
        <v>87</v>
      </c>
      <c r="G4200" t="s">
        <v>92</v>
      </c>
      <c r="H4200">
        <v>1435</v>
      </c>
      <c r="I4200">
        <v>1.3199109887841749</v>
      </c>
      <c r="J4200">
        <v>1.1711189487921761E-2</v>
      </c>
      <c r="K4200">
        <v>-3.0429505362941481E-2</v>
      </c>
      <c r="L4200">
        <v>2.236917440037768</v>
      </c>
    </row>
    <row r="4201" spans="1:12">
      <c r="A4201" t="s">
        <v>317</v>
      </c>
      <c r="B4201" t="s">
        <v>343</v>
      </c>
      <c r="C4201">
        <v>48059</v>
      </c>
      <c r="D4201" t="s">
        <v>135</v>
      </c>
      <c r="E4201">
        <v>888</v>
      </c>
      <c r="F4201" t="s">
        <v>87</v>
      </c>
      <c r="G4201" t="s">
        <v>93</v>
      </c>
      <c r="H4201">
        <v>184</v>
      </c>
      <c r="I4201">
        <v>0.64809997773547057</v>
      </c>
      <c r="J4201">
        <v>1.715220289441655E-2</v>
      </c>
      <c r="K4201">
        <v>0.13382173806633099</v>
      </c>
      <c r="L4201">
        <v>1.685531986194083</v>
      </c>
    </row>
    <row r="4202" spans="1:12">
      <c r="A4202" t="s">
        <v>317</v>
      </c>
      <c r="B4202" t="s">
        <v>343</v>
      </c>
      <c r="C4202">
        <v>48059</v>
      </c>
      <c r="D4202" t="s">
        <v>135</v>
      </c>
      <c r="E4202">
        <v>888</v>
      </c>
      <c r="F4202" t="s">
        <v>87</v>
      </c>
      <c r="G4202" t="s">
        <v>94</v>
      </c>
      <c r="H4202">
        <v>1435</v>
      </c>
      <c r="I4202">
        <v>1.4212753232657269</v>
      </c>
      <c r="J4202">
        <v>1.265202231818219E-2</v>
      </c>
      <c r="K4202">
        <v>-3.1023689703047429E-2</v>
      </c>
      <c r="L4202">
        <v>2.4461494907231272</v>
      </c>
    </row>
    <row r="4203" spans="1:12">
      <c r="A4203" t="s">
        <v>317</v>
      </c>
      <c r="B4203" t="s">
        <v>343</v>
      </c>
      <c r="C4203">
        <v>48059</v>
      </c>
      <c r="D4203" t="s">
        <v>135</v>
      </c>
      <c r="E4203">
        <v>888</v>
      </c>
      <c r="F4203" t="s">
        <v>87</v>
      </c>
      <c r="G4203" t="s">
        <v>95</v>
      </c>
      <c r="H4203">
        <v>184</v>
      </c>
      <c r="I4203">
        <v>0.70254558129183808</v>
      </c>
      <c r="J4203">
        <v>1.8231891827849411E-2</v>
      </c>
      <c r="K4203">
        <v>0.13968927483830701</v>
      </c>
      <c r="L4203">
        <v>1.770457227194397</v>
      </c>
    </row>
    <row r="4204" spans="1:12">
      <c r="A4204" t="s">
        <v>317</v>
      </c>
      <c r="B4204" t="s">
        <v>343</v>
      </c>
      <c r="C4204">
        <v>48059</v>
      </c>
      <c r="D4204" t="s">
        <v>135</v>
      </c>
      <c r="E4204">
        <v>888</v>
      </c>
      <c r="F4204" t="s">
        <v>87</v>
      </c>
      <c r="G4204" t="s">
        <v>96</v>
      </c>
      <c r="H4204">
        <v>1435</v>
      </c>
      <c r="I4204">
        <v>1.5238572860140871</v>
      </c>
      <c r="J4204">
        <v>1.354924695368835E-2</v>
      </c>
      <c r="K4204">
        <v>-3.059774293745985E-2</v>
      </c>
      <c r="L4204">
        <v>2.673949989675787</v>
      </c>
    </row>
    <row r="4205" spans="1:12">
      <c r="A4205" t="s">
        <v>317</v>
      </c>
      <c r="B4205" t="s">
        <v>343</v>
      </c>
      <c r="C4205">
        <v>48059</v>
      </c>
      <c r="D4205" t="s">
        <v>135</v>
      </c>
      <c r="E4205">
        <v>888</v>
      </c>
      <c r="F4205" t="s">
        <v>87</v>
      </c>
      <c r="G4205" t="s">
        <v>97</v>
      </c>
      <c r="H4205">
        <v>184</v>
      </c>
      <c r="I4205">
        <v>0.77429094576512381</v>
      </c>
      <c r="J4205">
        <v>1.9136602018376601E-2</v>
      </c>
      <c r="K4205">
        <v>0.1566981767172651</v>
      </c>
      <c r="L4205">
        <v>1.869820831826551</v>
      </c>
    </row>
    <row r="4206" spans="1:12">
      <c r="A4206" t="s">
        <v>317</v>
      </c>
      <c r="B4206" t="s">
        <v>343</v>
      </c>
      <c r="C4206">
        <v>48059</v>
      </c>
      <c r="D4206" t="s">
        <v>135</v>
      </c>
      <c r="E4206">
        <v>888</v>
      </c>
      <c r="F4206" t="s">
        <v>87</v>
      </c>
      <c r="G4206" t="s">
        <v>98</v>
      </c>
      <c r="H4206">
        <v>1435</v>
      </c>
      <c r="I4206">
        <v>0.52382973746926487</v>
      </c>
      <c r="J4206">
        <v>7.0326950864691351E-3</v>
      </c>
      <c r="K4206">
        <v>-3.5214899117919238E-2</v>
      </c>
      <c r="L4206">
        <v>1.257109982895801</v>
      </c>
    </row>
    <row r="4207" spans="1:12">
      <c r="A4207" t="s">
        <v>317</v>
      </c>
      <c r="B4207" t="s">
        <v>343</v>
      </c>
      <c r="C4207">
        <v>48059</v>
      </c>
      <c r="D4207" t="s">
        <v>135</v>
      </c>
      <c r="E4207">
        <v>888</v>
      </c>
      <c r="F4207" t="s">
        <v>87</v>
      </c>
      <c r="G4207" t="s">
        <v>99</v>
      </c>
      <c r="H4207">
        <v>184</v>
      </c>
      <c r="I4207">
        <v>0.31399759054248089</v>
      </c>
      <c r="J4207">
        <v>1.383759901191094E-2</v>
      </c>
      <c r="K4207">
        <v>2.6451433932145382E-2</v>
      </c>
      <c r="L4207">
        <v>1.4039429167263029</v>
      </c>
    </row>
    <row r="4208" spans="1:12">
      <c r="A4208" t="s">
        <v>317</v>
      </c>
      <c r="B4208" t="s">
        <v>343</v>
      </c>
      <c r="C4208">
        <v>48059</v>
      </c>
      <c r="D4208" t="s">
        <v>135</v>
      </c>
      <c r="E4208">
        <v>888</v>
      </c>
      <c r="F4208" t="s">
        <v>87</v>
      </c>
      <c r="G4208" t="s">
        <v>100</v>
      </c>
      <c r="H4208">
        <v>1435</v>
      </c>
      <c r="I4208">
        <v>0.96444419651281887</v>
      </c>
      <c r="J4208">
        <v>8.8597234521018645E-3</v>
      </c>
      <c r="K4208">
        <v>-2.384991457250548E-2</v>
      </c>
      <c r="L4208">
        <v>1.7145287896389081</v>
      </c>
    </row>
    <row r="4209" spans="1:12">
      <c r="A4209" t="s">
        <v>317</v>
      </c>
      <c r="B4209" t="s">
        <v>343</v>
      </c>
      <c r="C4209">
        <v>48059</v>
      </c>
      <c r="D4209" t="s">
        <v>135</v>
      </c>
      <c r="E4209">
        <v>888</v>
      </c>
      <c r="F4209" t="s">
        <v>87</v>
      </c>
      <c r="G4209" t="s">
        <v>101</v>
      </c>
      <c r="H4209">
        <v>184</v>
      </c>
      <c r="I4209">
        <v>0.54161671494142827</v>
      </c>
      <c r="J4209">
        <v>1.433195332489375E-2</v>
      </c>
      <c r="K4209">
        <v>0.13628112926327479</v>
      </c>
      <c r="L4209">
        <v>1.585722866909931</v>
      </c>
    </row>
    <row r="4210" spans="1:12">
      <c r="A4210" t="s">
        <v>317</v>
      </c>
      <c r="B4210" t="s">
        <v>343</v>
      </c>
      <c r="C4210">
        <v>48059</v>
      </c>
      <c r="D4210" t="s">
        <v>135</v>
      </c>
      <c r="E4210">
        <v>888</v>
      </c>
      <c r="F4210" t="s">
        <v>87</v>
      </c>
      <c r="G4210" t="s">
        <v>102</v>
      </c>
      <c r="H4210">
        <v>1435</v>
      </c>
      <c r="I4210">
        <v>1.0751618395245071</v>
      </c>
      <c r="J4210">
        <v>9.7131767144820989E-3</v>
      </c>
      <c r="K4210">
        <v>-2.4884099079827651E-2</v>
      </c>
      <c r="L4210">
        <v>1.9243529201860841</v>
      </c>
    </row>
    <row r="4211" spans="1:12">
      <c r="A4211" t="s">
        <v>317</v>
      </c>
      <c r="B4211" t="s">
        <v>343</v>
      </c>
      <c r="C4211">
        <v>48059</v>
      </c>
      <c r="D4211" t="s">
        <v>135</v>
      </c>
      <c r="E4211">
        <v>888</v>
      </c>
      <c r="F4211" t="s">
        <v>87</v>
      </c>
      <c r="G4211" t="s">
        <v>103</v>
      </c>
      <c r="H4211">
        <v>184</v>
      </c>
      <c r="I4211">
        <v>0.61694247164128646</v>
      </c>
      <c r="J4211">
        <v>1.454529840817557E-2</v>
      </c>
      <c r="K4211">
        <v>0.141622370755563</v>
      </c>
      <c r="L4211">
        <v>1.6617256583568021</v>
      </c>
    </row>
    <row r="4212" spans="1:12">
      <c r="A4212" t="s">
        <v>317</v>
      </c>
      <c r="B4212" t="s">
        <v>343</v>
      </c>
      <c r="C4212">
        <v>48059</v>
      </c>
      <c r="D4212" t="s">
        <v>135</v>
      </c>
      <c r="E4212">
        <v>888</v>
      </c>
      <c r="F4212" t="s">
        <v>87</v>
      </c>
      <c r="G4212" t="s">
        <v>104</v>
      </c>
      <c r="H4212">
        <v>1435</v>
      </c>
      <c r="I4212">
        <v>1.1798274446060759</v>
      </c>
      <c r="J4212">
        <v>1.0862334810937509E-2</v>
      </c>
      <c r="K4212">
        <v>-2.5136157414089019E-2</v>
      </c>
      <c r="L4212">
        <v>2.1563404134395738</v>
      </c>
    </row>
    <row r="4213" spans="1:12">
      <c r="A4213" t="s">
        <v>317</v>
      </c>
      <c r="B4213" t="s">
        <v>343</v>
      </c>
      <c r="C4213">
        <v>48059</v>
      </c>
      <c r="D4213" t="s">
        <v>135</v>
      </c>
      <c r="E4213">
        <v>888</v>
      </c>
      <c r="F4213" t="s">
        <v>87</v>
      </c>
      <c r="G4213" t="s">
        <v>105</v>
      </c>
      <c r="H4213">
        <v>184</v>
      </c>
      <c r="I4213">
        <v>0.67182089189913863</v>
      </c>
      <c r="J4213">
        <v>1.5208489021505459E-2</v>
      </c>
      <c r="K4213">
        <v>0.141622370755563</v>
      </c>
      <c r="L4213">
        <v>1.734545736036724</v>
      </c>
    </row>
    <row r="4214" spans="1:12">
      <c r="A4214" t="s">
        <v>317</v>
      </c>
      <c r="B4214" t="s">
        <v>343</v>
      </c>
      <c r="C4214">
        <v>48059</v>
      </c>
      <c r="D4214" t="s">
        <v>135</v>
      </c>
      <c r="E4214">
        <v>888</v>
      </c>
      <c r="F4214" t="s">
        <v>87</v>
      </c>
      <c r="G4214" t="s">
        <v>106</v>
      </c>
      <c r="H4214">
        <v>1435</v>
      </c>
      <c r="I4214">
        <v>1.2848069795372521</v>
      </c>
      <c r="J4214">
        <v>1.180578206737439E-2</v>
      </c>
      <c r="K4214">
        <v>-2.5310456542379539E-2</v>
      </c>
      <c r="L4214">
        <v>2.3764599037730378</v>
      </c>
    </row>
    <row r="4215" spans="1:12">
      <c r="A4215" t="s">
        <v>317</v>
      </c>
      <c r="B4215" t="s">
        <v>343</v>
      </c>
      <c r="C4215">
        <v>48059</v>
      </c>
      <c r="D4215" t="s">
        <v>135</v>
      </c>
      <c r="E4215">
        <v>888</v>
      </c>
      <c r="F4215" t="s">
        <v>87</v>
      </c>
      <c r="G4215" t="s">
        <v>107</v>
      </c>
      <c r="H4215">
        <v>184</v>
      </c>
      <c r="I4215">
        <v>0.74291675960878933</v>
      </c>
      <c r="J4215">
        <v>1.5881577348061719E-2</v>
      </c>
      <c r="K4215">
        <v>0.141622370755563</v>
      </c>
      <c r="L4215">
        <v>1.82213362543644</v>
      </c>
    </row>
    <row r="4216" spans="1:12">
      <c r="A4216" t="s">
        <v>317</v>
      </c>
      <c r="B4216" t="s">
        <v>343</v>
      </c>
      <c r="C4216">
        <v>48059</v>
      </c>
      <c r="D4216" t="s">
        <v>135</v>
      </c>
      <c r="E4216">
        <v>888</v>
      </c>
      <c r="F4216" t="s">
        <v>87</v>
      </c>
      <c r="G4216" t="s">
        <v>108</v>
      </c>
      <c r="H4216">
        <v>1435</v>
      </c>
      <c r="I4216">
        <v>0.44938322313342283</v>
      </c>
      <c r="J4216">
        <v>5.1740255637772034E-3</v>
      </c>
      <c r="K4216">
        <v>-3.2002229346426367E-2</v>
      </c>
      <c r="L4216">
        <v>0.99697612260483626</v>
      </c>
    </row>
    <row r="4217" spans="1:12">
      <c r="A4217" t="s">
        <v>317</v>
      </c>
      <c r="B4217" t="s">
        <v>343</v>
      </c>
      <c r="C4217">
        <v>48059</v>
      </c>
      <c r="D4217" t="s">
        <v>135</v>
      </c>
      <c r="E4217">
        <v>888</v>
      </c>
      <c r="F4217" t="s">
        <v>87</v>
      </c>
      <c r="G4217" t="s">
        <v>109</v>
      </c>
      <c r="H4217">
        <v>184</v>
      </c>
      <c r="I4217">
        <v>0.27637035092273182</v>
      </c>
      <c r="J4217">
        <v>8.8247394989669718E-3</v>
      </c>
      <c r="K4217">
        <v>3.7161170209046163E-2</v>
      </c>
      <c r="L4217">
        <v>0.71413690767963955</v>
      </c>
    </row>
    <row r="4218" spans="1:12">
      <c r="A4218" t="s">
        <v>317</v>
      </c>
      <c r="B4218" t="s">
        <v>302</v>
      </c>
      <c r="C4218">
        <v>48061</v>
      </c>
      <c r="D4218" t="s">
        <v>135</v>
      </c>
      <c r="E4218">
        <v>888</v>
      </c>
      <c r="F4218" t="s">
        <v>87</v>
      </c>
      <c r="G4218" t="s">
        <v>88</v>
      </c>
      <c r="H4218">
        <v>119</v>
      </c>
      <c r="I4218">
        <v>1.5992511777789999</v>
      </c>
      <c r="J4218">
        <v>2.4306680311870769E-2</v>
      </c>
      <c r="K4218">
        <v>0.54295401423410483</v>
      </c>
      <c r="L4218">
        <v>2.3126070646557242</v>
      </c>
    </row>
    <row r="4219" spans="1:12">
      <c r="A4219" t="s">
        <v>317</v>
      </c>
      <c r="B4219" t="s">
        <v>302</v>
      </c>
      <c r="C4219">
        <v>48061</v>
      </c>
      <c r="D4219" t="s">
        <v>135</v>
      </c>
      <c r="E4219">
        <v>888</v>
      </c>
      <c r="F4219" t="s">
        <v>87</v>
      </c>
      <c r="G4219" t="s">
        <v>89</v>
      </c>
      <c r="H4219">
        <v>119</v>
      </c>
      <c r="I4219">
        <v>1.1869475579418369</v>
      </c>
      <c r="J4219">
        <v>2.027589543684833E-2</v>
      </c>
      <c r="K4219">
        <v>0.58866778799701158</v>
      </c>
      <c r="L4219">
        <v>1.706692669819454</v>
      </c>
    </row>
    <row r="4220" spans="1:12">
      <c r="A4220" t="s">
        <v>317</v>
      </c>
      <c r="B4220" t="s">
        <v>302</v>
      </c>
      <c r="C4220">
        <v>48061</v>
      </c>
      <c r="D4220" t="s">
        <v>135</v>
      </c>
      <c r="E4220">
        <v>888</v>
      </c>
      <c r="F4220" t="s">
        <v>87</v>
      </c>
      <c r="G4220" t="s">
        <v>90</v>
      </c>
      <c r="H4220">
        <v>119</v>
      </c>
      <c r="I4220">
        <v>1.812608561578807</v>
      </c>
      <c r="J4220">
        <v>2.8223287991621559E-2</v>
      </c>
      <c r="K4220">
        <v>0.68381387054601406</v>
      </c>
      <c r="L4220">
        <v>2.602420348373006</v>
      </c>
    </row>
    <row r="4221" spans="1:12">
      <c r="A4221" t="s">
        <v>317</v>
      </c>
      <c r="B4221" t="s">
        <v>302</v>
      </c>
      <c r="C4221">
        <v>48061</v>
      </c>
      <c r="D4221" t="s">
        <v>135</v>
      </c>
      <c r="E4221">
        <v>888</v>
      </c>
      <c r="F4221" t="s">
        <v>87</v>
      </c>
      <c r="G4221" t="s">
        <v>91</v>
      </c>
      <c r="H4221">
        <v>119</v>
      </c>
      <c r="I4221">
        <v>1.3054634864724759</v>
      </c>
      <c r="J4221">
        <v>2.073764621284439E-2</v>
      </c>
      <c r="K4221">
        <v>0.74411081552762104</v>
      </c>
      <c r="L4221">
        <v>1.87317238244714</v>
      </c>
    </row>
    <row r="4222" spans="1:12">
      <c r="A4222" t="s">
        <v>317</v>
      </c>
      <c r="B4222" t="s">
        <v>302</v>
      </c>
      <c r="C4222">
        <v>48061</v>
      </c>
      <c r="D4222" t="s">
        <v>135</v>
      </c>
      <c r="E4222">
        <v>888</v>
      </c>
      <c r="F4222" t="s">
        <v>87</v>
      </c>
      <c r="G4222" t="s">
        <v>92</v>
      </c>
      <c r="H4222">
        <v>119</v>
      </c>
      <c r="I4222">
        <v>1.916849890271465</v>
      </c>
      <c r="J4222">
        <v>2.9205168271980941E-2</v>
      </c>
      <c r="K4222">
        <v>0.7369165470379011</v>
      </c>
      <c r="L4222">
        <v>2.7076279604979629</v>
      </c>
    </row>
    <row r="4223" spans="1:12">
      <c r="A4223" t="s">
        <v>317</v>
      </c>
      <c r="B4223" t="s">
        <v>302</v>
      </c>
      <c r="C4223">
        <v>48061</v>
      </c>
      <c r="D4223" t="s">
        <v>135</v>
      </c>
      <c r="E4223">
        <v>888</v>
      </c>
      <c r="F4223" t="s">
        <v>87</v>
      </c>
      <c r="G4223" t="s">
        <v>93</v>
      </c>
      <c r="H4223">
        <v>119</v>
      </c>
      <c r="I4223">
        <v>1.381407002474536</v>
      </c>
      <c r="J4223">
        <v>2.1482636232286981E-2</v>
      </c>
      <c r="K4223">
        <v>0.79416696274649468</v>
      </c>
      <c r="L4223">
        <v>1.9688439470527781</v>
      </c>
    </row>
    <row r="4224" spans="1:12">
      <c r="A4224" t="s">
        <v>317</v>
      </c>
      <c r="B4224" t="s">
        <v>302</v>
      </c>
      <c r="C4224">
        <v>48061</v>
      </c>
      <c r="D4224" t="s">
        <v>135</v>
      </c>
      <c r="E4224">
        <v>888</v>
      </c>
      <c r="F4224" t="s">
        <v>87</v>
      </c>
      <c r="G4224" t="s">
        <v>94</v>
      </c>
      <c r="H4224">
        <v>119</v>
      </c>
      <c r="I4224">
        <v>2.0140042031672039</v>
      </c>
      <c r="J4224">
        <v>3.0333816022205039E-2</v>
      </c>
      <c r="K4224">
        <v>0.7827257268164447</v>
      </c>
      <c r="L4224">
        <v>2.8069506566597289</v>
      </c>
    </row>
    <row r="4225" spans="1:12">
      <c r="A4225" t="s">
        <v>317</v>
      </c>
      <c r="B4225" t="s">
        <v>302</v>
      </c>
      <c r="C4225">
        <v>48061</v>
      </c>
      <c r="D4225" t="s">
        <v>135</v>
      </c>
      <c r="E4225">
        <v>888</v>
      </c>
      <c r="F4225" t="s">
        <v>87</v>
      </c>
      <c r="G4225" t="s">
        <v>95</v>
      </c>
      <c r="H4225">
        <v>119</v>
      </c>
      <c r="I4225">
        <v>1.455656314924143</v>
      </c>
      <c r="J4225">
        <v>2.232602798977942E-2</v>
      </c>
      <c r="K4225">
        <v>0.83990284004932314</v>
      </c>
      <c r="L4225">
        <v>2.061355500296886</v>
      </c>
    </row>
    <row r="4226" spans="1:12">
      <c r="A4226" t="s">
        <v>317</v>
      </c>
      <c r="B4226" t="s">
        <v>302</v>
      </c>
      <c r="C4226">
        <v>48061</v>
      </c>
      <c r="D4226" t="s">
        <v>135</v>
      </c>
      <c r="E4226">
        <v>888</v>
      </c>
      <c r="F4226" t="s">
        <v>87</v>
      </c>
      <c r="G4226" t="s">
        <v>96</v>
      </c>
      <c r="H4226">
        <v>119</v>
      </c>
      <c r="I4226">
        <v>2.1151323436276588</v>
      </c>
      <c r="J4226">
        <v>3.159395078580763E-2</v>
      </c>
      <c r="K4226">
        <v>0.83025105375846042</v>
      </c>
      <c r="L4226">
        <v>2.9081630121167361</v>
      </c>
    </row>
    <row r="4227" spans="1:12">
      <c r="A4227" t="s">
        <v>317</v>
      </c>
      <c r="B4227" t="s">
        <v>302</v>
      </c>
      <c r="C4227">
        <v>48061</v>
      </c>
      <c r="D4227" t="s">
        <v>135</v>
      </c>
      <c r="E4227">
        <v>888</v>
      </c>
      <c r="F4227" t="s">
        <v>87</v>
      </c>
      <c r="G4227" t="s">
        <v>97</v>
      </c>
      <c r="H4227">
        <v>119</v>
      </c>
      <c r="I4227">
        <v>1.533038820942674</v>
      </c>
      <c r="J4227">
        <v>2.3215477508357198E-2</v>
      </c>
      <c r="K4227">
        <v>0.88416459253655777</v>
      </c>
      <c r="L4227">
        <v>2.159219318568498</v>
      </c>
    </row>
    <row r="4228" spans="1:12">
      <c r="A4228" t="s">
        <v>317</v>
      </c>
      <c r="B4228" t="s">
        <v>302</v>
      </c>
      <c r="C4228">
        <v>48061</v>
      </c>
      <c r="D4228" t="s">
        <v>135</v>
      </c>
      <c r="E4228">
        <v>888</v>
      </c>
      <c r="F4228" t="s">
        <v>87</v>
      </c>
      <c r="G4228" t="s">
        <v>98</v>
      </c>
      <c r="H4228">
        <v>119</v>
      </c>
      <c r="I4228">
        <v>0.39854159337142719</v>
      </c>
      <c r="J4228">
        <v>9.5819412410419174E-3</v>
      </c>
      <c r="K4228">
        <v>4.6123935453918873E-2</v>
      </c>
      <c r="L4228">
        <v>0.74911958182097538</v>
      </c>
    </row>
    <row r="4229" spans="1:12">
      <c r="A4229" t="s">
        <v>317</v>
      </c>
      <c r="B4229" t="s">
        <v>302</v>
      </c>
      <c r="C4229">
        <v>48061</v>
      </c>
      <c r="D4229" t="s">
        <v>135</v>
      </c>
      <c r="E4229">
        <v>888</v>
      </c>
      <c r="F4229" t="s">
        <v>87</v>
      </c>
      <c r="G4229" t="s">
        <v>99</v>
      </c>
      <c r="H4229">
        <v>119</v>
      </c>
      <c r="I4229">
        <v>0.59143660407005449</v>
      </c>
      <c r="J4229">
        <v>1.537324686410659E-2</v>
      </c>
      <c r="K4229">
        <v>0.2058240286924278</v>
      </c>
      <c r="L4229">
        <v>1.2330409608582329</v>
      </c>
    </row>
    <row r="4230" spans="1:12">
      <c r="A4230" t="s">
        <v>317</v>
      </c>
      <c r="B4230" t="s">
        <v>302</v>
      </c>
      <c r="C4230">
        <v>48061</v>
      </c>
      <c r="D4230" t="s">
        <v>135</v>
      </c>
      <c r="E4230">
        <v>888</v>
      </c>
      <c r="F4230" t="s">
        <v>87</v>
      </c>
      <c r="G4230" t="s">
        <v>100</v>
      </c>
      <c r="H4230">
        <v>119</v>
      </c>
      <c r="I4230">
        <v>0.90125089367504452</v>
      </c>
      <c r="J4230">
        <v>1.656113431293631E-2</v>
      </c>
      <c r="K4230">
        <v>0.30177960208981791</v>
      </c>
      <c r="L4230">
        <v>1.5829159676324409</v>
      </c>
    </row>
    <row r="4231" spans="1:12">
      <c r="A4231" t="s">
        <v>317</v>
      </c>
      <c r="B4231" t="s">
        <v>302</v>
      </c>
      <c r="C4231">
        <v>48061</v>
      </c>
      <c r="D4231" t="s">
        <v>135</v>
      </c>
      <c r="E4231">
        <v>888</v>
      </c>
      <c r="F4231" t="s">
        <v>87</v>
      </c>
      <c r="G4231" t="s">
        <v>101</v>
      </c>
      <c r="H4231">
        <v>119</v>
      </c>
      <c r="I4231">
        <v>0.99608764494299662</v>
      </c>
      <c r="J4231">
        <v>1.7513578583009538E-2</v>
      </c>
      <c r="K4231">
        <v>0.45568444383923268</v>
      </c>
      <c r="L4231">
        <v>1.5192033829298821</v>
      </c>
    </row>
    <row r="4232" spans="1:12">
      <c r="A4232" t="s">
        <v>317</v>
      </c>
      <c r="B4232" t="s">
        <v>302</v>
      </c>
      <c r="C4232">
        <v>48061</v>
      </c>
      <c r="D4232" t="s">
        <v>135</v>
      </c>
      <c r="E4232">
        <v>888</v>
      </c>
      <c r="F4232" t="s">
        <v>87</v>
      </c>
      <c r="G4232" t="s">
        <v>102</v>
      </c>
      <c r="H4232">
        <v>119</v>
      </c>
      <c r="I4232">
        <v>1.0389143912609899</v>
      </c>
      <c r="J4232">
        <v>1.8906749291967919E-2</v>
      </c>
      <c r="K4232">
        <v>0.34926510901995339</v>
      </c>
      <c r="L4232">
        <v>1.807250993445032</v>
      </c>
    </row>
    <row r="4233" spans="1:12">
      <c r="A4233" t="s">
        <v>317</v>
      </c>
      <c r="B4233" t="s">
        <v>302</v>
      </c>
      <c r="C4233">
        <v>48061</v>
      </c>
      <c r="D4233" t="s">
        <v>135</v>
      </c>
      <c r="E4233">
        <v>888</v>
      </c>
      <c r="F4233" t="s">
        <v>87</v>
      </c>
      <c r="G4233" t="s">
        <v>103</v>
      </c>
      <c r="H4233">
        <v>119</v>
      </c>
      <c r="I4233">
        <v>1.051096210727624</v>
      </c>
      <c r="J4233">
        <v>1.8172556245699859E-2</v>
      </c>
      <c r="K4233">
        <v>0.49052555002664289</v>
      </c>
      <c r="L4233">
        <v>1.6111233488624701</v>
      </c>
    </row>
    <row r="4234" spans="1:12">
      <c r="A4234" t="s">
        <v>317</v>
      </c>
      <c r="B4234" t="s">
        <v>302</v>
      </c>
      <c r="C4234">
        <v>48061</v>
      </c>
      <c r="D4234" t="s">
        <v>135</v>
      </c>
      <c r="E4234">
        <v>888</v>
      </c>
      <c r="F4234" t="s">
        <v>87</v>
      </c>
      <c r="G4234" t="s">
        <v>104</v>
      </c>
      <c r="H4234">
        <v>119</v>
      </c>
      <c r="I4234">
        <v>1.1535129694049471</v>
      </c>
      <c r="J4234">
        <v>2.1608110584141391E-2</v>
      </c>
      <c r="K4234">
        <v>0.38619646686531461</v>
      </c>
      <c r="L4234">
        <v>2.0264769473838631</v>
      </c>
    </row>
    <row r="4235" spans="1:12">
      <c r="A4235" t="s">
        <v>317</v>
      </c>
      <c r="B4235" t="s">
        <v>302</v>
      </c>
      <c r="C4235">
        <v>48061</v>
      </c>
      <c r="D4235" t="s">
        <v>135</v>
      </c>
      <c r="E4235">
        <v>888</v>
      </c>
      <c r="F4235" t="s">
        <v>87</v>
      </c>
      <c r="G4235" t="s">
        <v>105</v>
      </c>
      <c r="H4235">
        <v>119</v>
      </c>
      <c r="I4235">
        <v>1.103964437728522</v>
      </c>
      <c r="J4235">
        <v>1.8865692661762939E-2</v>
      </c>
      <c r="K4235">
        <v>0.52519436545043408</v>
      </c>
      <c r="L4235">
        <v>1.706008028704008</v>
      </c>
    </row>
    <row r="4236" spans="1:12">
      <c r="A4236" t="s">
        <v>317</v>
      </c>
      <c r="B4236" t="s">
        <v>302</v>
      </c>
      <c r="C4236">
        <v>48061</v>
      </c>
      <c r="D4236" t="s">
        <v>135</v>
      </c>
      <c r="E4236">
        <v>888</v>
      </c>
      <c r="F4236" t="s">
        <v>87</v>
      </c>
      <c r="G4236" t="s">
        <v>106</v>
      </c>
      <c r="H4236">
        <v>119</v>
      </c>
      <c r="I4236">
        <v>1.2684234224342401</v>
      </c>
      <c r="J4236">
        <v>2.3819132796058361E-2</v>
      </c>
      <c r="K4236">
        <v>0.42467210722072118</v>
      </c>
      <c r="L4236">
        <v>2.2211555003748829</v>
      </c>
    </row>
    <row r="4237" spans="1:12">
      <c r="A4237" t="s">
        <v>317</v>
      </c>
      <c r="B4237" t="s">
        <v>302</v>
      </c>
      <c r="C4237">
        <v>48061</v>
      </c>
      <c r="D4237" t="s">
        <v>135</v>
      </c>
      <c r="E4237">
        <v>888</v>
      </c>
      <c r="F4237" t="s">
        <v>87</v>
      </c>
      <c r="G4237" t="s">
        <v>107</v>
      </c>
      <c r="H4237">
        <v>119</v>
      </c>
      <c r="I4237">
        <v>1.162365287461554</v>
      </c>
      <c r="J4237">
        <v>1.9452031114991698E-2</v>
      </c>
      <c r="K4237">
        <v>0.56749216360278265</v>
      </c>
      <c r="L4237">
        <v>1.776498061812027</v>
      </c>
    </row>
    <row r="4238" spans="1:12">
      <c r="A4238" t="s">
        <v>317</v>
      </c>
      <c r="B4238" t="s">
        <v>302</v>
      </c>
      <c r="C4238">
        <v>48061</v>
      </c>
      <c r="D4238" t="s">
        <v>135</v>
      </c>
      <c r="E4238">
        <v>888</v>
      </c>
      <c r="F4238" t="s">
        <v>87</v>
      </c>
      <c r="G4238" t="s">
        <v>108</v>
      </c>
      <c r="H4238">
        <v>119</v>
      </c>
      <c r="I4238">
        <v>0.1253498175127972</v>
      </c>
      <c r="J4238">
        <v>5.2243474051073321E-3</v>
      </c>
      <c r="K4238">
        <v>-5.9524557316616919E-2</v>
      </c>
      <c r="L4238">
        <v>0.32297402595527569</v>
      </c>
    </row>
    <row r="4239" spans="1:12">
      <c r="A4239" t="s">
        <v>317</v>
      </c>
      <c r="B4239" t="s">
        <v>302</v>
      </c>
      <c r="C4239">
        <v>48061</v>
      </c>
      <c r="D4239" t="s">
        <v>135</v>
      </c>
      <c r="E4239">
        <v>888</v>
      </c>
      <c r="F4239" t="s">
        <v>87</v>
      </c>
      <c r="G4239" t="s">
        <v>109</v>
      </c>
      <c r="H4239">
        <v>119</v>
      </c>
      <c r="I4239">
        <v>0.27174445448618118</v>
      </c>
      <c r="J4239">
        <v>4.7157953828422814E-3</v>
      </c>
      <c r="K4239">
        <v>0.1616541218136523</v>
      </c>
      <c r="L4239">
        <v>0.44710517214070072</v>
      </c>
    </row>
    <row r="4240" spans="1:12">
      <c r="A4240" t="s">
        <v>317</v>
      </c>
      <c r="B4240" t="s">
        <v>344</v>
      </c>
      <c r="C4240">
        <v>48063</v>
      </c>
      <c r="D4240" t="s">
        <v>135</v>
      </c>
      <c r="E4240">
        <v>888</v>
      </c>
      <c r="F4240" t="s">
        <v>87</v>
      </c>
      <c r="G4240" t="s">
        <v>88</v>
      </c>
      <c r="H4240">
        <v>385</v>
      </c>
      <c r="I4240">
        <v>1.384646637674855</v>
      </c>
      <c r="J4240">
        <v>2.022116502871887E-2</v>
      </c>
      <c r="K4240">
        <v>4.7015300867615753E-2</v>
      </c>
      <c r="L4240">
        <v>2.239003290385666</v>
      </c>
    </row>
    <row r="4241" spans="1:12">
      <c r="A4241" t="s">
        <v>317</v>
      </c>
      <c r="B4241" t="s">
        <v>344</v>
      </c>
      <c r="C4241">
        <v>48063</v>
      </c>
      <c r="D4241" t="s">
        <v>135</v>
      </c>
      <c r="E4241">
        <v>888</v>
      </c>
      <c r="F4241" t="s">
        <v>87</v>
      </c>
      <c r="G4241" t="s">
        <v>89</v>
      </c>
      <c r="H4241">
        <v>615</v>
      </c>
      <c r="I4241">
        <v>1.1446386915237181</v>
      </c>
      <c r="J4241">
        <v>1.8449569750455769E-2</v>
      </c>
      <c r="K4241">
        <v>-1.462983172424458E-2</v>
      </c>
      <c r="L4241">
        <v>2.5196881830949072</v>
      </c>
    </row>
    <row r="4242" spans="1:12">
      <c r="A4242" t="s">
        <v>317</v>
      </c>
      <c r="B4242" t="s">
        <v>344</v>
      </c>
      <c r="C4242">
        <v>48063</v>
      </c>
      <c r="D4242" t="s">
        <v>135</v>
      </c>
      <c r="E4242">
        <v>888</v>
      </c>
      <c r="F4242" t="s">
        <v>87</v>
      </c>
      <c r="G4242" t="s">
        <v>90</v>
      </c>
      <c r="H4242">
        <v>385</v>
      </c>
      <c r="I4242">
        <v>1.571857371280188</v>
      </c>
      <c r="J4242">
        <v>2.2136609604161559E-2</v>
      </c>
      <c r="K4242">
        <v>4.7015300867615753E-2</v>
      </c>
      <c r="L4242">
        <v>2.5578689964215342</v>
      </c>
    </row>
    <row r="4243" spans="1:12">
      <c r="A4243" t="s">
        <v>317</v>
      </c>
      <c r="B4243" t="s">
        <v>344</v>
      </c>
      <c r="C4243">
        <v>48063</v>
      </c>
      <c r="D4243" t="s">
        <v>135</v>
      </c>
      <c r="E4243">
        <v>888</v>
      </c>
      <c r="F4243" t="s">
        <v>87</v>
      </c>
      <c r="G4243" t="s">
        <v>91</v>
      </c>
      <c r="H4243">
        <v>615</v>
      </c>
      <c r="I4243">
        <v>1.272047308222624</v>
      </c>
      <c r="J4243">
        <v>2.026873725221167E-2</v>
      </c>
      <c r="K4243">
        <v>1.262468444269694E-2</v>
      </c>
      <c r="L4243">
        <v>2.573132236350494</v>
      </c>
    </row>
    <row r="4244" spans="1:12">
      <c r="A4244" t="s">
        <v>317</v>
      </c>
      <c r="B4244" t="s">
        <v>344</v>
      </c>
      <c r="C4244">
        <v>48063</v>
      </c>
      <c r="D4244" t="s">
        <v>135</v>
      </c>
      <c r="E4244">
        <v>888</v>
      </c>
      <c r="F4244" t="s">
        <v>87</v>
      </c>
      <c r="G4244" t="s">
        <v>92</v>
      </c>
      <c r="H4244">
        <v>385</v>
      </c>
      <c r="I4244">
        <v>1.673676798025407</v>
      </c>
      <c r="J4244">
        <v>2.3698164900405869E-2</v>
      </c>
      <c r="K4244">
        <v>4.7015300867615753E-2</v>
      </c>
      <c r="L4244">
        <v>2.7453747142849489</v>
      </c>
    </row>
    <row r="4245" spans="1:12">
      <c r="A4245" t="s">
        <v>317</v>
      </c>
      <c r="B4245" t="s">
        <v>344</v>
      </c>
      <c r="C4245">
        <v>48063</v>
      </c>
      <c r="D4245" t="s">
        <v>135</v>
      </c>
      <c r="E4245">
        <v>888</v>
      </c>
      <c r="F4245" t="s">
        <v>87</v>
      </c>
      <c r="G4245" t="s">
        <v>93</v>
      </c>
      <c r="H4245">
        <v>615</v>
      </c>
      <c r="I4245">
        <v>1.3369029583480281</v>
      </c>
      <c r="J4245">
        <v>2.1491747826218661E-2</v>
      </c>
      <c r="K4245">
        <v>1.3120094531762961E-2</v>
      </c>
      <c r="L4245">
        <v>2.6169737893420848</v>
      </c>
    </row>
    <row r="4246" spans="1:12">
      <c r="A4246" t="s">
        <v>317</v>
      </c>
      <c r="B4246" t="s">
        <v>344</v>
      </c>
      <c r="C4246">
        <v>48063</v>
      </c>
      <c r="D4246" t="s">
        <v>135</v>
      </c>
      <c r="E4246">
        <v>888</v>
      </c>
      <c r="F4246" t="s">
        <v>87</v>
      </c>
      <c r="G4246" t="s">
        <v>94</v>
      </c>
      <c r="H4246">
        <v>385</v>
      </c>
      <c r="I4246">
        <v>1.7680933031988311</v>
      </c>
      <c r="J4246">
        <v>2.504719182763936E-2</v>
      </c>
      <c r="K4246">
        <v>4.7015300867615753E-2</v>
      </c>
      <c r="L4246">
        <v>2.9108721514101061</v>
      </c>
    </row>
    <row r="4247" spans="1:12">
      <c r="A4247" t="s">
        <v>317</v>
      </c>
      <c r="B4247" t="s">
        <v>344</v>
      </c>
      <c r="C4247">
        <v>48063</v>
      </c>
      <c r="D4247" t="s">
        <v>135</v>
      </c>
      <c r="E4247">
        <v>888</v>
      </c>
      <c r="F4247" t="s">
        <v>87</v>
      </c>
      <c r="G4247" t="s">
        <v>95</v>
      </c>
      <c r="H4247">
        <v>615</v>
      </c>
      <c r="I4247">
        <v>1.402209669844612</v>
      </c>
      <c r="J4247">
        <v>2.2837125024573919E-2</v>
      </c>
      <c r="K4247">
        <v>1.3935983815374709E-2</v>
      </c>
      <c r="L4247">
        <v>2.7722176463906352</v>
      </c>
    </row>
    <row r="4248" spans="1:12">
      <c r="A4248" t="s">
        <v>317</v>
      </c>
      <c r="B4248" t="s">
        <v>344</v>
      </c>
      <c r="C4248">
        <v>48063</v>
      </c>
      <c r="D4248" t="s">
        <v>135</v>
      </c>
      <c r="E4248">
        <v>888</v>
      </c>
      <c r="F4248" t="s">
        <v>87</v>
      </c>
      <c r="G4248" t="s">
        <v>96</v>
      </c>
      <c r="H4248">
        <v>385</v>
      </c>
      <c r="I4248">
        <v>1.866689031339787</v>
      </c>
      <c r="J4248">
        <v>2.6526711766394481E-2</v>
      </c>
      <c r="K4248">
        <v>4.7015300867615753E-2</v>
      </c>
      <c r="L4248">
        <v>3.0798410123274671</v>
      </c>
    </row>
    <row r="4249" spans="1:12">
      <c r="A4249" t="s">
        <v>317</v>
      </c>
      <c r="B4249" t="s">
        <v>344</v>
      </c>
      <c r="C4249">
        <v>48063</v>
      </c>
      <c r="D4249" t="s">
        <v>135</v>
      </c>
      <c r="E4249">
        <v>888</v>
      </c>
      <c r="F4249" t="s">
        <v>87</v>
      </c>
      <c r="G4249" t="s">
        <v>97</v>
      </c>
      <c r="H4249">
        <v>615</v>
      </c>
      <c r="I4249">
        <v>1.469628778530325</v>
      </c>
      <c r="J4249">
        <v>2.418821948043089E-2</v>
      </c>
      <c r="K4249">
        <v>1.474738212572276E-2</v>
      </c>
      <c r="L4249">
        <v>2.9462558169672839</v>
      </c>
    </row>
    <row r="4250" spans="1:12">
      <c r="A4250" t="s">
        <v>317</v>
      </c>
      <c r="B4250" t="s">
        <v>344</v>
      </c>
      <c r="C4250">
        <v>48063</v>
      </c>
      <c r="D4250" t="s">
        <v>135</v>
      </c>
      <c r="E4250">
        <v>888</v>
      </c>
      <c r="F4250" t="s">
        <v>87</v>
      </c>
      <c r="G4250" t="s">
        <v>98</v>
      </c>
      <c r="H4250">
        <v>385</v>
      </c>
      <c r="I4250">
        <v>0.76771230997376572</v>
      </c>
      <c r="J4250">
        <v>1.6978449086585232E-2</v>
      </c>
      <c r="K4250">
        <v>4.7015300867615753E-2</v>
      </c>
      <c r="L4250">
        <v>1.5552207083419951</v>
      </c>
    </row>
    <row r="4251" spans="1:12">
      <c r="A4251" t="s">
        <v>317</v>
      </c>
      <c r="B4251" t="s">
        <v>344</v>
      </c>
      <c r="C4251">
        <v>48063</v>
      </c>
      <c r="D4251" t="s">
        <v>135</v>
      </c>
      <c r="E4251">
        <v>888</v>
      </c>
      <c r="F4251" t="s">
        <v>87</v>
      </c>
      <c r="G4251" t="s">
        <v>99</v>
      </c>
      <c r="H4251">
        <v>615</v>
      </c>
      <c r="I4251">
        <v>0.75104416870706536</v>
      </c>
      <c r="J4251">
        <v>1.452867810625628E-2</v>
      </c>
      <c r="K4251">
        <v>1.188295685162415E-2</v>
      </c>
      <c r="L4251">
        <v>1.990943086013055</v>
      </c>
    </row>
    <row r="4252" spans="1:12">
      <c r="A4252" t="s">
        <v>317</v>
      </c>
      <c r="B4252" t="s">
        <v>344</v>
      </c>
      <c r="C4252">
        <v>48063</v>
      </c>
      <c r="D4252" t="s">
        <v>135</v>
      </c>
      <c r="E4252">
        <v>888</v>
      </c>
      <c r="F4252" t="s">
        <v>87</v>
      </c>
      <c r="G4252" t="s">
        <v>100</v>
      </c>
      <c r="H4252">
        <v>385</v>
      </c>
      <c r="I4252">
        <v>1.1336065426520781</v>
      </c>
      <c r="J4252">
        <v>2.0077011241880049E-2</v>
      </c>
      <c r="K4252">
        <v>4.7015300867615753E-2</v>
      </c>
      <c r="L4252">
        <v>2.032990566081188</v>
      </c>
    </row>
    <row r="4253" spans="1:12">
      <c r="A4253" t="s">
        <v>317</v>
      </c>
      <c r="B4253" t="s">
        <v>344</v>
      </c>
      <c r="C4253">
        <v>48063</v>
      </c>
      <c r="D4253" t="s">
        <v>135</v>
      </c>
      <c r="E4253">
        <v>888</v>
      </c>
      <c r="F4253" t="s">
        <v>87</v>
      </c>
      <c r="G4253" t="s">
        <v>101</v>
      </c>
      <c r="H4253">
        <v>614</v>
      </c>
      <c r="I4253">
        <v>0.98143726803032527</v>
      </c>
      <c r="J4253">
        <v>1.7600515409937761E-2</v>
      </c>
      <c r="K4253">
        <v>1.2432111905293549E-2</v>
      </c>
      <c r="L4253">
        <v>2.1818166580975058</v>
      </c>
    </row>
    <row r="4254" spans="1:12">
      <c r="A4254" t="s">
        <v>317</v>
      </c>
      <c r="B4254" t="s">
        <v>344</v>
      </c>
      <c r="C4254">
        <v>48063</v>
      </c>
      <c r="D4254" t="s">
        <v>135</v>
      </c>
      <c r="E4254">
        <v>888</v>
      </c>
      <c r="F4254" t="s">
        <v>87</v>
      </c>
      <c r="G4254" t="s">
        <v>102</v>
      </c>
      <c r="H4254">
        <v>385</v>
      </c>
      <c r="I4254">
        <v>1.2417849066387381</v>
      </c>
      <c r="J4254">
        <v>2.1699977510773742E-2</v>
      </c>
      <c r="K4254">
        <v>4.7015300867615753E-2</v>
      </c>
      <c r="L4254">
        <v>2.227837132195075</v>
      </c>
    </row>
    <row r="4255" spans="1:12">
      <c r="A4255" t="s">
        <v>317</v>
      </c>
      <c r="B4255" t="s">
        <v>344</v>
      </c>
      <c r="C4255">
        <v>48063</v>
      </c>
      <c r="D4255" t="s">
        <v>135</v>
      </c>
      <c r="E4255">
        <v>888</v>
      </c>
      <c r="F4255" t="s">
        <v>87</v>
      </c>
      <c r="G4255" t="s">
        <v>103</v>
      </c>
      <c r="H4255">
        <v>615</v>
      </c>
      <c r="I4255">
        <v>1.043051232957158</v>
      </c>
      <c r="J4255">
        <v>1.8745854294726388E-2</v>
      </c>
      <c r="K4255">
        <v>1.292877738363029E-2</v>
      </c>
      <c r="L4255">
        <v>2.3277477427140298</v>
      </c>
    </row>
    <row r="4256" spans="1:12">
      <c r="A4256" t="s">
        <v>317</v>
      </c>
      <c r="B4256" t="s">
        <v>344</v>
      </c>
      <c r="C4256">
        <v>48063</v>
      </c>
      <c r="D4256" t="s">
        <v>135</v>
      </c>
      <c r="E4256">
        <v>888</v>
      </c>
      <c r="F4256" t="s">
        <v>87</v>
      </c>
      <c r="G4256" t="s">
        <v>104</v>
      </c>
      <c r="H4256">
        <v>385</v>
      </c>
      <c r="I4256">
        <v>1.3386099014279009</v>
      </c>
      <c r="J4256">
        <v>2.2784424816788131E-2</v>
      </c>
      <c r="K4256">
        <v>4.7015300867615753E-2</v>
      </c>
      <c r="L4256">
        <v>2.3951684965310931</v>
      </c>
    </row>
    <row r="4257" spans="1:12">
      <c r="A4257" t="s">
        <v>317</v>
      </c>
      <c r="B4257" t="s">
        <v>344</v>
      </c>
      <c r="C4257">
        <v>48063</v>
      </c>
      <c r="D4257" t="s">
        <v>135</v>
      </c>
      <c r="E4257">
        <v>888</v>
      </c>
      <c r="F4257" t="s">
        <v>87</v>
      </c>
      <c r="G4257" t="s">
        <v>105</v>
      </c>
      <c r="H4257">
        <v>614</v>
      </c>
      <c r="I4257">
        <v>1.1049268529615139</v>
      </c>
      <c r="J4257">
        <v>2.0024254321141549E-2</v>
      </c>
      <c r="K4257">
        <v>1.37449604108022E-2</v>
      </c>
      <c r="L4257">
        <v>2.508840677601246</v>
      </c>
    </row>
    <row r="4258" spans="1:12">
      <c r="A4258" t="s">
        <v>317</v>
      </c>
      <c r="B4258" t="s">
        <v>344</v>
      </c>
      <c r="C4258">
        <v>48063</v>
      </c>
      <c r="D4258" t="s">
        <v>135</v>
      </c>
      <c r="E4258">
        <v>888</v>
      </c>
      <c r="F4258" t="s">
        <v>87</v>
      </c>
      <c r="G4258" t="s">
        <v>106</v>
      </c>
      <c r="H4258">
        <v>385</v>
      </c>
      <c r="I4258">
        <v>1.438941171813809</v>
      </c>
      <c r="J4258">
        <v>2.4117518284707758E-2</v>
      </c>
      <c r="K4258">
        <v>4.7015300867615753E-2</v>
      </c>
      <c r="L4258">
        <v>2.562666542399366</v>
      </c>
    </row>
    <row r="4259" spans="1:12">
      <c r="A4259" t="s">
        <v>317</v>
      </c>
      <c r="B4259" t="s">
        <v>344</v>
      </c>
      <c r="C4259">
        <v>48063</v>
      </c>
      <c r="D4259" t="s">
        <v>135</v>
      </c>
      <c r="E4259">
        <v>888</v>
      </c>
      <c r="F4259" t="s">
        <v>87</v>
      </c>
      <c r="G4259" t="s">
        <v>107</v>
      </c>
      <c r="H4259">
        <v>614</v>
      </c>
      <c r="I4259">
        <v>1.1680057646722879</v>
      </c>
      <c r="J4259">
        <v>2.128880125280741E-2</v>
      </c>
      <c r="K4259">
        <v>1.455949765429183E-2</v>
      </c>
      <c r="L4259">
        <v>2.677849342735211</v>
      </c>
    </row>
    <row r="4260" spans="1:12">
      <c r="A4260" t="s">
        <v>317</v>
      </c>
      <c r="B4260" t="s">
        <v>344</v>
      </c>
      <c r="C4260">
        <v>48063</v>
      </c>
      <c r="D4260" t="s">
        <v>135</v>
      </c>
      <c r="E4260">
        <v>888</v>
      </c>
      <c r="F4260" t="s">
        <v>87</v>
      </c>
      <c r="G4260" t="s">
        <v>108</v>
      </c>
      <c r="H4260">
        <v>385</v>
      </c>
      <c r="I4260">
        <v>0.45307604960138081</v>
      </c>
      <c r="J4260">
        <v>9.3257948586015597E-3</v>
      </c>
      <c r="K4260">
        <v>4.7015300867615753E-2</v>
      </c>
      <c r="L4260">
        <v>1.1778982897199459</v>
      </c>
    </row>
    <row r="4261" spans="1:12">
      <c r="A4261" t="s">
        <v>317</v>
      </c>
      <c r="B4261" t="s">
        <v>344</v>
      </c>
      <c r="C4261">
        <v>48063</v>
      </c>
      <c r="D4261" t="s">
        <v>135</v>
      </c>
      <c r="E4261">
        <v>888</v>
      </c>
      <c r="F4261" t="s">
        <v>87</v>
      </c>
      <c r="G4261" t="s">
        <v>109</v>
      </c>
      <c r="H4261">
        <v>614</v>
      </c>
      <c r="I4261">
        <v>0.43391108773939158</v>
      </c>
      <c r="J4261">
        <v>8.0738110740064054E-3</v>
      </c>
      <c r="K4261">
        <v>1.1745082518886179E-2</v>
      </c>
      <c r="L4261">
        <v>1.1103789443611909</v>
      </c>
    </row>
    <row r="4262" spans="1:12">
      <c r="A4262" t="s">
        <v>317</v>
      </c>
      <c r="B4262" t="s">
        <v>345</v>
      </c>
      <c r="C4262">
        <v>48065</v>
      </c>
      <c r="D4262" t="s">
        <v>135</v>
      </c>
      <c r="E4262">
        <v>888</v>
      </c>
      <c r="F4262" t="s">
        <v>87</v>
      </c>
      <c r="G4262" t="s">
        <v>88</v>
      </c>
      <c r="H4262">
        <v>195</v>
      </c>
      <c r="I4262">
        <v>0.78341392942246146</v>
      </c>
      <c r="J4262">
        <v>2.3030464727247211E-2</v>
      </c>
      <c r="K4262">
        <v>6.0636211012504528E-2</v>
      </c>
      <c r="L4262">
        <v>1.3804866076375319</v>
      </c>
    </row>
    <row r="4263" spans="1:12">
      <c r="A4263" t="s">
        <v>317</v>
      </c>
      <c r="B4263" t="s">
        <v>345</v>
      </c>
      <c r="C4263">
        <v>48065</v>
      </c>
      <c r="D4263" t="s">
        <v>135</v>
      </c>
      <c r="E4263">
        <v>888</v>
      </c>
      <c r="F4263" t="s">
        <v>87</v>
      </c>
      <c r="G4263" t="s">
        <v>89</v>
      </c>
      <c r="H4263">
        <v>190</v>
      </c>
      <c r="I4263">
        <v>0.47239071020287748</v>
      </c>
      <c r="J4263">
        <v>1.044933925622289E-2</v>
      </c>
      <c r="K4263">
        <v>8.8824045335733612E-2</v>
      </c>
      <c r="L4263">
        <v>0.78956923611623142</v>
      </c>
    </row>
    <row r="4264" spans="1:12">
      <c r="A4264" t="s">
        <v>317</v>
      </c>
      <c r="B4264" t="s">
        <v>345</v>
      </c>
      <c r="C4264">
        <v>48065</v>
      </c>
      <c r="D4264" t="s">
        <v>135</v>
      </c>
      <c r="E4264">
        <v>888</v>
      </c>
      <c r="F4264" t="s">
        <v>87</v>
      </c>
      <c r="G4264" t="s">
        <v>90</v>
      </c>
      <c r="H4264">
        <v>195</v>
      </c>
      <c r="I4264">
        <v>1.1076809908815759</v>
      </c>
      <c r="J4264">
        <v>2.1100282620728019E-2</v>
      </c>
      <c r="K4264">
        <v>8.855628591461806E-2</v>
      </c>
      <c r="L4264">
        <v>1.9815269693906661</v>
      </c>
    </row>
    <row r="4265" spans="1:12">
      <c r="A4265" t="s">
        <v>317</v>
      </c>
      <c r="B4265" t="s">
        <v>345</v>
      </c>
      <c r="C4265">
        <v>48065</v>
      </c>
      <c r="D4265" t="s">
        <v>135</v>
      </c>
      <c r="E4265">
        <v>888</v>
      </c>
      <c r="F4265" t="s">
        <v>87</v>
      </c>
      <c r="G4265" t="s">
        <v>91</v>
      </c>
      <c r="H4265">
        <v>190</v>
      </c>
      <c r="I4265">
        <v>0.54452036154809047</v>
      </c>
      <c r="J4265">
        <v>9.8166214962787449E-3</v>
      </c>
      <c r="K4265">
        <v>0.16713678576808921</v>
      </c>
      <c r="L4265">
        <v>0.90146663499139734</v>
      </c>
    </row>
    <row r="4266" spans="1:12">
      <c r="A4266" t="s">
        <v>317</v>
      </c>
      <c r="B4266" t="s">
        <v>345</v>
      </c>
      <c r="C4266">
        <v>48065</v>
      </c>
      <c r="D4266" t="s">
        <v>135</v>
      </c>
      <c r="E4266">
        <v>888</v>
      </c>
      <c r="F4266" t="s">
        <v>87</v>
      </c>
      <c r="G4266" t="s">
        <v>92</v>
      </c>
      <c r="H4266">
        <v>195</v>
      </c>
      <c r="I4266">
        <v>1.196252559954375</v>
      </c>
      <c r="J4266">
        <v>2.2205352243663379E-2</v>
      </c>
      <c r="K4266">
        <v>9.8722123734035827E-2</v>
      </c>
      <c r="L4266">
        <v>2.1649322879237989</v>
      </c>
    </row>
    <row r="4267" spans="1:12">
      <c r="A4267" t="s">
        <v>317</v>
      </c>
      <c r="B4267" t="s">
        <v>345</v>
      </c>
      <c r="C4267">
        <v>48065</v>
      </c>
      <c r="D4267" t="s">
        <v>135</v>
      </c>
      <c r="E4267">
        <v>888</v>
      </c>
      <c r="F4267" t="s">
        <v>87</v>
      </c>
      <c r="G4267" t="s">
        <v>93</v>
      </c>
      <c r="H4267">
        <v>190</v>
      </c>
      <c r="I4267">
        <v>0.6059410244342196</v>
      </c>
      <c r="J4267">
        <v>1.0478484689254171E-2</v>
      </c>
      <c r="K4267">
        <v>0.18448207990396309</v>
      </c>
      <c r="L4267">
        <v>0.95965993917700998</v>
      </c>
    </row>
    <row r="4268" spans="1:12">
      <c r="A4268" t="s">
        <v>317</v>
      </c>
      <c r="B4268" t="s">
        <v>345</v>
      </c>
      <c r="C4268">
        <v>48065</v>
      </c>
      <c r="D4268" t="s">
        <v>135</v>
      </c>
      <c r="E4268">
        <v>888</v>
      </c>
      <c r="F4268" t="s">
        <v>87</v>
      </c>
      <c r="G4268" t="s">
        <v>94</v>
      </c>
      <c r="H4268">
        <v>195</v>
      </c>
      <c r="I4268">
        <v>1.2698227770998189</v>
      </c>
      <c r="J4268">
        <v>2.3509636595017501E-2</v>
      </c>
      <c r="K4268">
        <v>0.10691521063579459</v>
      </c>
      <c r="L4268">
        <v>2.3639875509560362</v>
      </c>
    </row>
    <row r="4269" spans="1:12">
      <c r="A4269" t="s">
        <v>317</v>
      </c>
      <c r="B4269" t="s">
        <v>345</v>
      </c>
      <c r="C4269">
        <v>48065</v>
      </c>
      <c r="D4269" t="s">
        <v>135</v>
      </c>
      <c r="E4269">
        <v>888</v>
      </c>
      <c r="F4269" t="s">
        <v>87</v>
      </c>
      <c r="G4269" t="s">
        <v>95</v>
      </c>
      <c r="H4269">
        <v>190</v>
      </c>
      <c r="I4269">
        <v>0.66364484724939332</v>
      </c>
      <c r="J4269">
        <v>1.130090641563874E-2</v>
      </c>
      <c r="K4269">
        <v>0.19570145264666661</v>
      </c>
      <c r="L4269">
        <v>1.050554817554161</v>
      </c>
    </row>
    <row r="4270" spans="1:12">
      <c r="A4270" t="s">
        <v>317</v>
      </c>
      <c r="B4270" t="s">
        <v>345</v>
      </c>
      <c r="C4270">
        <v>48065</v>
      </c>
      <c r="D4270" t="s">
        <v>135</v>
      </c>
      <c r="E4270">
        <v>888</v>
      </c>
      <c r="F4270" t="s">
        <v>87</v>
      </c>
      <c r="G4270" t="s">
        <v>96</v>
      </c>
      <c r="H4270">
        <v>195</v>
      </c>
      <c r="I4270">
        <v>1.356113859167956</v>
      </c>
      <c r="J4270">
        <v>2.4942992236810041E-2</v>
      </c>
      <c r="K4270">
        <v>0.1167907223401445</v>
      </c>
      <c r="L4270">
        <v>2.5674444302681012</v>
      </c>
    </row>
    <row r="4271" spans="1:12">
      <c r="A4271" t="s">
        <v>317</v>
      </c>
      <c r="B4271" t="s">
        <v>345</v>
      </c>
      <c r="C4271">
        <v>48065</v>
      </c>
      <c r="D4271" t="s">
        <v>135</v>
      </c>
      <c r="E4271">
        <v>888</v>
      </c>
      <c r="F4271" t="s">
        <v>87</v>
      </c>
      <c r="G4271" t="s">
        <v>97</v>
      </c>
      <c r="H4271">
        <v>190</v>
      </c>
      <c r="I4271">
        <v>0.7295709004719878</v>
      </c>
      <c r="J4271">
        <v>1.268540579061154E-2</v>
      </c>
      <c r="K4271">
        <v>0.2022283081651943</v>
      </c>
      <c r="L4271">
        <v>1.157840455618125</v>
      </c>
    </row>
    <row r="4272" spans="1:12">
      <c r="A4272" t="s">
        <v>317</v>
      </c>
      <c r="B4272" t="s">
        <v>345</v>
      </c>
      <c r="C4272">
        <v>48065</v>
      </c>
      <c r="D4272" t="s">
        <v>135</v>
      </c>
      <c r="E4272">
        <v>888</v>
      </c>
      <c r="F4272" t="s">
        <v>87</v>
      </c>
      <c r="G4272" t="s">
        <v>98</v>
      </c>
      <c r="H4272">
        <v>195</v>
      </c>
      <c r="I4272">
        <v>0.28839837613992408</v>
      </c>
      <c r="J4272">
        <v>6.3985570468794101E-3</v>
      </c>
      <c r="K4272">
        <v>4.7097569380749063E-2</v>
      </c>
      <c r="L4272">
        <v>0.71645823879906811</v>
      </c>
    </row>
    <row r="4273" spans="1:12">
      <c r="A4273" t="s">
        <v>317</v>
      </c>
      <c r="B4273" t="s">
        <v>345</v>
      </c>
      <c r="C4273">
        <v>48065</v>
      </c>
      <c r="D4273" t="s">
        <v>135</v>
      </c>
      <c r="E4273">
        <v>888</v>
      </c>
      <c r="F4273" t="s">
        <v>87</v>
      </c>
      <c r="G4273" t="s">
        <v>99</v>
      </c>
      <c r="H4273">
        <v>190</v>
      </c>
      <c r="I4273">
        <v>0.36715560199028963</v>
      </c>
      <c r="J4273">
        <v>8.4189684128926304E-3</v>
      </c>
      <c r="K4273">
        <v>0.1176425363049904</v>
      </c>
      <c r="L4273">
        <v>0.7032138873506405</v>
      </c>
    </row>
    <row r="4274" spans="1:12">
      <c r="A4274" t="s">
        <v>317</v>
      </c>
      <c r="B4274" t="s">
        <v>345</v>
      </c>
      <c r="C4274">
        <v>48065</v>
      </c>
      <c r="D4274" t="s">
        <v>135</v>
      </c>
      <c r="E4274">
        <v>888</v>
      </c>
      <c r="F4274" t="s">
        <v>87</v>
      </c>
      <c r="G4274" t="s">
        <v>100</v>
      </c>
      <c r="H4274">
        <v>195</v>
      </c>
      <c r="I4274">
        <v>0.72402517356903073</v>
      </c>
      <c r="J4274">
        <v>1.6081310304768091E-2</v>
      </c>
      <c r="K4274">
        <v>6.4207996823543445E-2</v>
      </c>
      <c r="L4274">
        <v>1.6335482420761711</v>
      </c>
    </row>
    <row r="4275" spans="1:12">
      <c r="A4275" t="s">
        <v>317</v>
      </c>
      <c r="B4275" t="s">
        <v>345</v>
      </c>
      <c r="C4275">
        <v>48065</v>
      </c>
      <c r="D4275" t="s">
        <v>135</v>
      </c>
      <c r="E4275">
        <v>888</v>
      </c>
      <c r="F4275" t="s">
        <v>87</v>
      </c>
      <c r="G4275" t="s">
        <v>101</v>
      </c>
      <c r="H4275">
        <v>190</v>
      </c>
      <c r="I4275">
        <v>0.49112526852698818</v>
      </c>
      <c r="J4275">
        <v>8.8164779578576886E-3</v>
      </c>
      <c r="K4275">
        <v>0.17801302971930699</v>
      </c>
      <c r="L4275">
        <v>0.81248856062125674</v>
      </c>
    </row>
    <row r="4276" spans="1:12">
      <c r="A4276" t="s">
        <v>317</v>
      </c>
      <c r="B4276" t="s">
        <v>345</v>
      </c>
      <c r="C4276">
        <v>48065</v>
      </c>
      <c r="D4276" t="s">
        <v>135</v>
      </c>
      <c r="E4276">
        <v>888</v>
      </c>
      <c r="F4276" t="s">
        <v>87</v>
      </c>
      <c r="G4276" t="s">
        <v>102</v>
      </c>
      <c r="H4276">
        <v>195</v>
      </c>
      <c r="I4276">
        <v>0.8242601678506748</v>
      </c>
      <c r="J4276">
        <v>1.7961457500426398E-2</v>
      </c>
      <c r="K4276">
        <v>7.5379688342831694E-2</v>
      </c>
      <c r="L4276">
        <v>1.842386536881393</v>
      </c>
    </row>
    <row r="4277" spans="1:12">
      <c r="A4277" t="s">
        <v>317</v>
      </c>
      <c r="B4277" t="s">
        <v>345</v>
      </c>
      <c r="C4277">
        <v>48065</v>
      </c>
      <c r="D4277" t="s">
        <v>135</v>
      </c>
      <c r="E4277">
        <v>888</v>
      </c>
      <c r="F4277" t="s">
        <v>87</v>
      </c>
      <c r="G4277" t="s">
        <v>103</v>
      </c>
      <c r="H4277">
        <v>190</v>
      </c>
      <c r="I4277">
        <v>0.54546122342006065</v>
      </c>
      <c r="J4277">
        <v>9.3141896218474907E-3</v>
      </c>
      <c r="K4277">
        <v>0.195033106890356</v>
      </c>
      <c r="L4277">
        <v>0.8815529357344577</v>
      </c>
    </row>
    <row r="4278" spans="1:12">
      <c r="A4278" t="s">
        <v>317</v>
      </c>
      <c r="B4278" t="s">
        <v>345</v>
      </c>
      <c r="C4278">
        <v>48065</v>
      </c>
      <c r="D4278" t="s">
        <v>135</v>
      </c>
      <c r="E4278">
        <v>888</v>
      </c>
      <c r="F4278" t="s">
        <v>87</v>
      </c>
      <c r="G4278" t="s">
        <v>104</v>
      </c>
      <c r="H4278">
        <v>195</v>
      </c>
      <c r="I4278">
        <v>0.89749738630147702</v>
      </c>
      <c r="J4278">
        <v>2.0389195076769139E-2</v>
      </c>
      <c r="K4278">
        <v>8.447986772672729E-2</v>
      </c>
      <c r="L4278">
        <v>2.0510351157346962</v>
      </c>
    </row>
    <row r="4279" spans="1:12">
      <c r="A4279" t="s">
        <v>317</v>
      </c>
      <c r="B4279" t="s">
        <v>345</v>
      </c>
      <c r="C4279">
        <v>48065</v>
      </c>
      <c r="D4279" t="s">
        <v>135</v>
      </c>
      <c r="E4279">
        <v>888</v>
      </c>
      <c r="F4279" t="s">
        <v>87</v>
      </c>
      <c r="G4279" t="s">
        <v>105</v>
      </c>
      <c r="H4279">
        <v>190</v>
      </c>
      <c r="I4279">
        <v>0.59669117928510751</v>
      </c>
      <c r="J4279">
        <v>9.9891622617045827E-3</v>
      </c>
      <c r="K4279">
        <v>0.2110348047180553</v>
      </c>
      <c r="L4279">
        <v>0.97055153783401682</v>
      </c>
    </row>
    <row r="4280" spans="1:12">
      <c r="A4280" t="s">
        <v>317</v>
      </c>
      <c r="B4280" t="s">
        <v>345</v>
      </c>
      <c r="C4280">
        <v>48065</v>
      </c>
      <c r="D4280" t="s">
        <v>135</v>
      </c>
      <c r="E4280">
        <v>888</v>
      </c>
      <c r="F4280" t="s">
        <v>87</v>
      </c>
      <c r="G4280" t="s">
        <v>106</v>
      </c>
      <c r="H4280">
        <v>195</v>
      </c>
      <c r="I4280">
        <v>0.98788484603907445</v>
      </c>
      <c r="J4280">
        <v>2.2313420743188719E-2</v>
      </c>
      <c r="K4280">
        <v>9.4930310381508939E-2</v>
      </c>
      <c r="L4280">
        <v>2.2549180688599639</v>
      </c>
    </row>
    <row r="4281" spans="1:12">
      <c r="A4281" t="s">
        <v>317</v>
      </c>
      <c r="B4281" t="s">
        <v>345</v>
      </c>
      <c r="C4281">
        <v>48065</v>
      </c>
      <c r="D4281" t="s">
        <v>135</v>
      </c>
      <c r="E4281">
        <v>888</v>
      </c>
      <c r="F4281" t="s">
        <v>87</v>
      </c>
      <c r="G4281" t="s">
        <v>107</v>
      </c>
      <c r="H4281">
        <v>190</v>
      </c>
      <c r="I4281">
        <v>0.65818909588023111</v>
      </c>
      <c r="J4281">
        <v>1.112793043715052E-2</v>
      </c>
      <c r="K4281">
        <v>0.21825770508090411</v>
      </c>
      <c r="L4281">
        <v>1.085580786622518</v>
      </c>
    </row>
    <row r="4282" spans="1:12">
      <c r="A4282" t="s">
        <v>317</v>
      </c>
      <c r="B4282" t="s">
        <v>345</v>
      </c>
      <c r="C4282">
        <v>48065</v>
      </c>
      <c r="D4282" t="s">
        <v>135</v>
      </c>
      <c r="E4282">
        <v>888</v>
      </c>
      <c r="F4282" t="s">
        <v>87</v>
      </c>
      <c r="G4282" t="s">
        <v>108</v>
      </c>
      <c r="H4282">
        <v>195</v>
      </c>
      <c r="I4282">
        <v>0.26413458115251531</v>
      </c>
      <c r="J4282">
        <v>5.5106460900557677E-3</v>
      </c>
      <c r="K4282">
        <v>4.4023660590970598E-2</v>
      </c>
      <c r="L4282">
        <v>0.57802260804440997</v>
      </c>
    </row>
    <row r="4283" spans="1:12">
      <c r="A4283" t="s">
        <v>317</v>
      </c>
      <c r="B4283" t="s">
        <v>345</v>
      </c>
      <c r="C4283">
        <v>48065</v>
      </c>
      <c r="D4283" t="s">
        <v>135</v>
      </c>
      <c r="E4283">
        <v>888</v>
      </c>
      <c r="F4283" t="s">
        <v>87</v>
      </c>
      <c r="G4283" t="s">
        <v>109</v>
      </c>
      <c r="H4283">
        <v>190</v>
      </c>
      <c r="I4283">
        <v>0.30566783748997178</v>
      </c>
      <c r="J4283">
        <v>5.9397851057183893E-3</v>
      </c>
      <c r="K4283">
        <v>0.10424179136799849</v>
      </c>
      <c r="L4283">
        <v>0.59620501343371557</v>
      </c>
    </row>
    <row r="4284" spans="1:12">
      <c r="A4284" t="s">
        <v>317</v>
      </c>
      <c r="B4284" t="s">
        <v>262</v>
      </c>
      <c r="C4284">
        <v>48067</v>
      </c>
      <c r="D4284" t="s">
        <v>135</v>
      </c>
      <c r="E4284">
        <v>888</v>
      </c>
      <c r="F4284" t="s">
        <v>87</v>
      </c>
      <c r="G4284" t="s">
        <v>88</v>
      </c>
      <c r="H4284">
        <v>385</v>
      </c>
      <c r="I4284">
        <v>1.384646637674855</v>
      </c>
      <c r="J4284">
        <v>2.022116502871887E-2</v>
      </c>
      <c r="K4284">
        <v>4.7015300867615753E-2</v>
      </c>
      <c r="L4284">
        <v>2.239003290385666</v>
      </c>
    </row>
    <row r="4285" spans="1:12">
      <c r="A4285" t="s">
        <v>317</v>
      </c>
      <c r="B4285" t="s">
        <v>262</v>
      </c>
      <c r="C4285">
        <v>48067</v>
      </c>
      <c r="D4285" t="s">
        <v>135</v>
      </c>
      <c r="E4285">
        <v>888</v>
      </c>
      <c r="F4285" t="s">
        <v>87</v>
      </c>
      <c r="G4285" t="s">
        <v>89</v>
      </c>
      <c r="H4285">
        <v>615</v>
      </c>
      <c r="I4285">
        <v>1.1446386915237181</v>
      </c>
      <c r="J4285">
        <v>1.8449569750455769E-2</v>
      </c>
      <c r="K4285">
        <v>-1.462983172424458E-2</v>
      </c>
      <c r="L4285">
        <v>2.5196881830949072</v>
      </c>
    </row>
    <row r="4286" spans="1:12">
      <c r="A4286" t="s">
        <v>317</v>
      </c>
      <c r="B4286" t="s">
        <v>262</v>
      </c>
      <c r="C4286">
        <v>48067</v>
      </c>
      <c r="D4286" t="s">
        <v>135</v>
      </c>
      <c r="E4286">
        <v>888</v>
      </c>
      <c r="F4286" t="s">
        <v>87</v>
      </c>
      <c r="G4286" t="s">
        <v>90</v>
      </c>
      <c r="H4286">
        <v>385</v>
      </c>
      <c r="I4286">
        <v>1.571857371280188</v>
      </c>
      <c r="J4286">
        <v>2.2136609604161559E-2</v>
      </c>
      <c r="K4286">
        <v>4.7015300867615753E-2</v>
      </c>
      <c r="L4286">
        <v>2.5578689964215342</v>
      </c>
    </row>
    <row r="4287" spans="1:12">
      <c r="A4287" t="s">
        <v>317</v>
      </c>
      <c r="B4287" t="s">
        <v>262</v>
      </c>
      <c r="C4287">
        <v>48067</v>
      </c>
      <c r="D4287" t="s">
        <v>135</v>
      </c>
      <c r="E4287">
        <v>888</v>
      </c>
      <c r="F4287" t="s">
        <v>87</v>
      </c>
      <c r="G4287" t="s">
        <v>91</v>
      </c>
      <c r="H4287">
        <v>615</v>
      </c>
      <c r="I4287">
        <v>1.272047308222624</v>
      </c>
      <c r="J4287">
        <v>2.026873725221167E-2</v>
      </c>
      <c r="K4287">
        <v>1.262468444269694E-2</v>
      </c>
      <c r="L4287">
        <v>2.573132236350494</v>
      </c>
    </row>
    <row r="4288" spans="1:12">
      <c r="A4288" t="s">
        <v>317</v>
      </c>
      <c r="B4288" t="s">
        <v>262</v>
      </c>
      <c r="C4288">
        <v>48067</v>
      </c>
      <c r="D4288" t="s">
        <v>135</v>
      </c>
      <c r="E4288">
        <v>888</v>
      </c>
      <c r="F4288" t="s">
        <v>87</v>
      </c>
      <c r="G4288" t="s">
        <v>92</v>
      </c>
      <c r="H4288">
        <v>385</v>
      </c>
      <c r="I4288">
        <v>1.673676798025407</v>
      </c>
      <c r="J4288">
        <v>2.3698164900405869E-2</v>
      </c>
      <c r="K4288">
        <v>4.7015300867615753E-2</v>
      </c>
      <c r="L4288">
        <v>2.7453747142849489</v>
      </c>
    </row>
    <row r="4289" spans="1:12">
      <c r="A4289" t="s">
        <v>317</v>
      </c>
      <c r="B4289" t="s">
        <v>262</v>
      </c>
      <c r="C4289">
        <v>48067</v>
      </c>
      <c r="D4289" t="s">
        <v>135</v>
      </c>
      <c r="E4289">
        <v>888</v>
      </c>
      <c r="F4289" t="s">
        <v>87</v>
      </c>
      <c r="G4289" t="s">
        <v>93</v>
      </c>
      <c r="H4289">
        <v>615</v>
      </c>
      <c r="I4289">
        <v>1.3369029583480281</v>
      </c>
      <c r="J4289">
        <v>2.1491747826218661E-2</v>
      </c>
      <c r="K4289">
        <v>1.3120094531762961E-2</v>
      </c>
      <c r="L4289">
        <v>2.6169737893420848</v>
      </c>
    </row>
    <row r="4290" spans="1:12">
      <c r="A4290" t="s">
        <v>317</v>
      </c>
      <c r="B4290" t="s">
        <v>262</v>
      </c>
      <c r="C4290">
        <v>48067</v>
      </c>
      <c r="D4290" t="s">
        <v>135</v>
      </c>
      <c r="E4290">
        <v>888</v>
      </c>
      <c r="F4290" t="s">
        <v>87</v>
      </c>
      <c r="G4290" t="s">
        <v>94</v>
      </c>
      <c r="H4290">
        <v>385</v>
      </c>
      <c r="I4290">
        <v>1.7680933031988311</v>
      </c>
      <c r="J4290">
        <v>2.504719182763936E-2</v>
      </c>
      <c r="K4290">
        <v>4.7015300867615753E-2</v>
      </c>
      <c r="L4290">
        <v>2.9108721514101061</v>
      </c>
    </row>
    <row r="4291" spans="1:12">
      <c r="A4291" t="s">
        <v>317</v>
      </c>
      <c r="B4291" t="s">
        <v>262</v>
      </c>
      <c r="C4291">
        <v>48067</v>
      </c>
      <c r="D4291" t="s">
        <v>135</v>
      </c>
      <c r="E4291">
        <v>888</v>
      </c>
      <c r="F4291" t="s">
        <v>87</v>
      </c>
      <c r="G4291" t="s">
        <v>95</v>
      </c>
      <c r="H4291">
        <v>615</v>
      </c>
      <c r="I4291">
        <v>1.402209669844612</v>
      </c>
      <c r="J4291">
        <v>2.2837125024573919E-2</v>
      </c>
      <c r="K4291">
        <v>1.3935983815374709E-2</v>
      </c>
      <c r="L4291">
        <v>2.7722176463906352</v>
      </c>
    </row>
    <row r="4292" spans="1:12">
      <c r="A4292" t="s">
        <v>317</v>
      </c>
      <c r="B4292" t="s">
        <v>262</v>
      </c>
      <c r="C4292">
        <v>48067</v>
      </c>
      <c r="D4292" t="s">
        <v>135</v>
      </c>
      <c r="E4292">
        <v>888</v>
      </c>
      <c r="F4292" t="s">
        <v>87</v>
      </c>
      <c r="G4292" t="s">
        <v>96</v>
      </c>
      <c r="H4292">
        <v>385</v>
      </c>
      <c r="I4292">
        <v>1.866689031339787</v>
      </c>
      <c r="J4292">
        <v>2.6526711766394481E-2</v>
      </c>
      <c r="K4292">
        <v>4.7015300867615753E-2</v>
      </c>
      <c r="L4292">
        <v>3.0798410123274671</v>
      </c>
    </row>
    <row r="4293" spans="1:12">
      <c r="A4293" t="s">
        <v>317</v>
      </c>
      <c r="B4293" t="s">
        <v>262</v>
      </c>
      <c r="C4293">
        <v>48067</v>
      </c>
      <c r="D4293" t="s">
        <v>135</v>
      </c>
      <c r="E4293">
        <v>888</v>
      </c>
      <c r="F4293" t="s">
        <v>87</v>
      </c>
      <c r="G4293" t="s">
        <v>97</v>
      </c>
      <c r="H4293">
        <v>615</v>
      </c>
      <c r="I4293">
        <v>1.469628778530325</v>
      </c>
      <c r="J4293">
        <v>2.418821948043089E-2</v>
      </c>
      <c r="K4293">
        <v>1.474738212572276E-2</v>
      </c>
      <c r="L4293">
        <v>2.9462558169672839</v>
      </c>
    </row>
    <row r="4294" spans="1:12">
      <c r="A4294" t="s">
        <v>317</v>
      </c>
      <c r="B4294" t="s">
        <v>262</v>
      </c>
      <c r="C4294">
        <v>48067</v>
      </c>
      <c r="D4294" t="s">
        <v>135</v>
      </c>
      <c r="E4294">
        <v>888</v>
      </c>
      <c r="F4294" t="s">
        <v>87</v>
      </c>
      <c r="G4294" t="s">
        <v>98</v>
      </c>
      <c r="H4294">
        <v>385</v>
      </c>
      <c r="I4294">
        <v>0.76771230997376572</v>
      </c>
      <c r="J4294">
        <v>1.6978449086585232E-2</v>
      </c>
      <c r="K4294">
        <v>4.7015300867615753E-2</v>
      </c>
      <c r="L4294">
        <v>1.5552207083419951</v>
      </c>
    </row>
    <row r="4295" spans="1:12">
      <c r="A4295" t="s">
        <v>317</v>
      </c>
      <c r="B4295" t="s">
        <v>262</v>
      </c>
      <c r="C4295">
        <v>48067</v>
      </c>
      <c r="D4295" t="s">
        <v>135</v>
      </c>
      <c r="E4295">
        <v>888</v>
      </c>
      <c r="F4295" t="s">
        <v>87</v>
      </c>
      <c r="G4295" t="s">
        <v>99</v>
      </c>
      <c r="H4295">
        <v>615</v>
      </c>
      <c r="I4295">
        <v>0.75104416870706536</v>
      </c>
      <c r="J4295">
        <v>1.452867810625628E-2</v>
      </c>
      <c r="K4295">
        <v>1.188295685162415E-2</v>
      </c>
      <c r="L4295">
        <v>1.990943086013055</v>
      </c>
    </row>
    <row r="4296" spans="1:12">
      <c r="A4296" t="s">
        <v>317</v>
      </c>
      <c r="B4296" t="s">
        <v>262</v>
      </c>
      <c r="C4296">
        <v>48067</v>
      </c>
      <c r="D4296" t="s">
        <v>135</v>
      </c>
      <c r="E4296">
        <v>888</v>
      </c>
      <c r="F4296" t="s">
        <v>87</v>
      </c>
      <c r="G4296" t="s">
        <v>100</v>
      </c>
      <c r="H4296">
        <v>385</v>
      </c>
      <c r="I4296">
        <v>1.1336065426520781</v>
      </c>
      <c r="J4296">
        <v>2.0077011241880049E-2</v>
      </c>
      <c r="K4296">
        <v>4.7015300867615753E-2</v>
      </c>
      <c r="L4296">
        <v>2.032990566081188</v>
      </c>
    </row>
    <row r="4297" spans="1:12">
      <c r="A4297" t="s">
        <v>317</v>
      </c>
      <c r="B4297" t="s">
        <v>262</v>
      </c>
      <c r="C4297">
        <v>48067</v>
      </c>
      <c r="D4297" t="s">
        <v>135</v>
      </c>
      <c r="E4297">
        <v>888</v>
      </c>
      <c r="F4297" t="s">
        <v>87</v>
      </c>
      <c r="G4297" t="s">
        <v>101</v>
      </c>
      <c r="H4297">
        <v>614</v>
      </c>
      <c r="I4297">
        <v>0.98143726803032527</v>
      </c>
      <c r="J4297">
        <v>1.7600515409937761E-2</v>
      </c>
      <c r="K4297">
        <v>1.2432111905293549E-2</v>
      </c>
      <c r="L4297">
        <v>2.1818166580975058</v>
      </c>
    </row>
    <row r="4298" spans="1:12">
      <c r="A4298" t="s">
        <v>317</v>
      </c>
      <c r="B4298" t="s">
        <v>262</v>
      </c>
      <c r="C4298">
        <v>48067</v>
      </c>
      <c r="D4298" t="s">
        <v>135</v>
      </c>
      <c r="E4298">
        <v>888</v>
      </c>
      <c r="F4298" t="s">
        <v>87</v>
      </c>
      <c r="G4298" t="s">
        <v>102</v>
      </c>
      <c r="H4298">
        <v>385</v>
      </c>
      <c r="I4298">
        <v>1.2417849066387381</v>
      </c>
      <c r="J4298">
        <v>2.1699977510773742E-2</v>
      </c>
      <c r="K4298">
        <v>4.7015300867615753E-2</v>
      </c>
      <c r="L4298">
        <v>2.227837132195075</v>
      </c>
    </row>
    <row r="4299" spans="1:12">
      <c r="A4299" t="s">
        <v>317</v>
      </c>
      <c r="B4299" t="s">
        <v>262</v>
      </c>
      <c r="C4299">
        <v>48067</v>
      </c>
      <c r="D4299" t="s">
        <v>135</v>
      </c>
      <c r="E4299">
        <v>888</v>
      </c>
      <c r="F4299" t="s">
        <v>87</v>
      </c>
      <c r="G4299" t="s">
        <v>103</v>
      </c>
      <c r="H4299">
        <v>615</v>
      </c>
      <c r="I4299">
        <v>1.043051232957158</v>
      </c>
      <c r="J4299">
        <v>1.8745854294726388E-2</v>
      </c>
      <c r="K4299">
        <v>1.292877738363029E-2</v>
      </c>
      <c r="L4299">
        <v>2.3277477427140298</v>
      </c>
    </row>
    <row r="4300" spans="1:12">
      <c r="A4300" t="s">
        <v>317</v>
      </c>
      <c r="B4300" t="s">
        <v>262</v>
      </c>
      <c r="C4300">
        <v>48067</v>
      </c>
      <c r="D4300" t="s">
        <v>135</v>
      </c>
      <c r="E4300">
        <v>888</v>
      </c>
      <c r="F4300" t="s">
        <v>87</v>
      </c>
      <c r="G4300" t="s">
        <v>104</v>
      </c>
      <c r="H4300">
        <v>385</v>
      </c>
      <c r="I4300">
        <v>1.3386099014279009</v>
      </c>
      <c r="J4300">
        <v>2.2784424816788131E-2</v>
      </c>
      <c r="K4300">
        <v>4.7015300867615753E-2</v>
      </c>
      <c r="L4300">
        <v>2.3951684965310931</v>
      </c>
    </row>
    <row r="4301" spans="1:12">
      <c r="A4301" t="s">
        <v>317</v>
      </c>
      <c r="B4301" t="s">
        <v>262</v>
      </c>
      <c r="C4301">
        <v>48067</v>
      </c>
      <c r="D4301" t="s">
        <v>135</v>
      </c>
      <c r="E4301">
        <v>888</v>
      </c>
      <c r="F4301" t="s">
        <v>87</v>
      </c>
      <c r="G4301" t="s">
        <v>105</v>
      </c>
      <c r="H4301">
        <v>614</v>
      </c>
      <c r="I4301">
        <v>1.1049268529615139</v>
      </c>
      <c r="J4301">
        <v>2.0024254321141549E-2</v>
      </c>
      <c r="K4301">
        <v>1.37449604108022E-2</v>
      </c>
      <c r="L4301">
        <v>2.508840677601246</v>
      </c>
    </row>
    <row r="4302" spans="1:12">
      <c r="A4302" t="s">
        <v>317</v>
      </c>
      <c r="B4302" t="s">
        <v>262</v>
      </c>
      <c r="C4302">
        <v>48067</v>
      </c>
      <c r="D4302" t="s">
        <v>135</v>
      </c>
      <c r="E4302">
        <v>888</v>
      </c>
      <c r="F4302" t="s">
        <v>87</v>
      </c>
      <c r="G4302" t="s">
        <v>106</v>
      </c>
      <c r="H4302">
        <v>385</v>
      </c>
      <c r="I4302">
        <v>1.438941171813809</v>
      </c>
      <c r="J4302">
        <v>2.4117518284707758E-2</v>
      </c>
      <c r="K4302">
        <v>4.7015300867615753E-2</v>
      </c>
      <c r="L4302">
        <v>2.562666542399366</v>
      </c>
    </row>
    <row r="4303" spans="1:12">
      <c r="A4303" t="s">
        <v>317</v>
      </c>
      <c r="B4303" t="s">
        <v>262</v>
      </c>
      <c r="C4303">
        <v>48067</v>
      </c>
      <c r="D4303" t="s">
        <v>135</v>
      </c>
      <c r="E4303">
        <v>888</v>
      </c>
      <c r="F4303" t="s">
        <v>87</v>
      </c>
      <c r="G4303" t="s">
        <v>107</v>
      </c>
      <c r="H4303">
        <v>614</v>
      </c>
      <c r="I4303">
        <v>1.1680057646722879</v>
      </c>
      <c r="J4303">
        <v>2.128880125280741E-2</v>
      </c>
      <c r="K4303">
        <v>1.455949765429183E-2</v>
      </c>
      <c r="L4303">
        <v>2.677849342735211</v>
      </c>
    </row>
    <row r="4304" spans="1:12">
      <c r="A4304" t="s">
        <v>317</v>
      </c>
      <c r="B4304" t="s">
        <v>262</v>
      </c>
      <c r="C4304">
        <v>48067</v>
      </c>
      <c r="D4304" t="s">
        <v>135</v>
      </c>
      <c r="E4304">
        <v>888</v>
      </c>
      <c r="F4304" t="s">
        <v>87</v>
      </c>
      <c r="G4304" t="s">
        <v>108</v>
      </c>
      <c r="H4304">
        <v>385</v>
      </c>
      <c r="I4304">
        <v>0.45307604960138081</v>
      </c>
      <c r="J4304">
        <v>9.3257948586015597E-3</v>
      </c>
      <c r="K4304">
        <v>4.7015300867615753E-2</v>
      </c>
      <c r="L4304">
        <v>1.1778982897199459</v>
      </c>
    </row>
    <row r="4305" spans="1:12">
      <c r="A4305" t="s">
        <v>317</v>
      </c>
      <c r="B4305" t="s">
        <v>262</v>
      </c>
      <c r="C4305">
        <v>48067</v>
      </c>
      <c r="D4305" t="s">
        <v>135</v>
      </c>
      <c r="E4305">
        <v>888</v>
      </c>
      <c r="F4305" t="s">
        <v>87</v>
      </c>
      <c r="G4305" t="s">
        <v>109</v>
      </c>
      <c r="H4305">
        <v>614</v>
      </c>
      <c r="I4305">
        <v>0.43391108773939158</v>
      </c>
      <c r="J4305">
        <v>8.0738110740064054E-3</v>
      </c>
      <c r="K4305">
        <v>1.1745082518886179E-2</v>
      </c>
      <c r="L4305">
        <v>1.1103789443611909</v>
      </c>
    </row>
    <row r="4306" spans="1:12">
      <c r="A4306" t="s">
        <v>317</v>
      </c>
      <c r="B4306" t="s">
        <v>346</v>
      </c>
      <c r="C4306">
        <v>48069</v>
      </c>
      <c r="D4306" t="s">
        <v>135</v>
      </c>
      <c r="E4306">
        <v>888</v>
      </c>
      <c r="F4306" t="s">
        <v>87</v>
      </c>
      <c r="G4306" t="s">
        <v>88</v>
      </c>
      <c r="H4306">
        <v>195</v>
      </c>
      <c r="I4306">
        <v>0.78341392942246146</v>
      </c>
      <c r="J4306">
        <v>2.3030464727247211E-2</v>
      </c>
      <c r="K4306">
        <v>6.0636211012504528E-2</v>
      </c>
      <c r="L4306">
        <v>1.3804866076375319</v>
      </c>
    </row>
    <row r="4307" spans="1:12">
      <c r="A4307" t="s">
        <v>317</v>
      </c>
      <c r="B4307" t="s">
        <v>346</v>
      </c>
      <c r="C4307">
        <v>48069</v>
      </c>
      <c r="D4307" t="s">
        <v>135</v>
      </c>
      <c r="E4307">
        <v>888</v>
      </c>
      <c r="F4307" t="s">
        <v>87</v>
      </c>
      <c r="G4307" t="s">
        <v>89</v>
      </c>
      <c r="H4307">
        <v>190</v>
      </c>
      <c r="I4307">
        <v>0.47239071020287748</v>
      </c>
      <c r="J4307">
        <v>1.044933925622289E-2</v>
      </c>
      <c r="K4307">
        <v>8.8824045335733612E-2</v>
      </c>
      <c r="L4307">
        <v>0.78956923611623142</v>
      </c>
    </row>
    <row r="4308" spans="1:12">
      <c r="A4308" t="s">
        <v>317</v>
      </c>
      <c r="B4308" t="s">
        <v>346</v>
      </c>
      <c r="C4308">
        <v>48069</v>
      </c>
      <c r="D4308" t="s">
        <v>135</v>
      </c>
      <c r="E4308">
        <v>888</v>
      </c>
      <c r="F4308" t="s">
        <v>87</v>
      </c>
      <c r="G4308" t="s">
        <v>90</v>
      </c>
      <c r="H4308">
        <v>195</v>
      </c>
      <c r="I4308">
        <v>1.1076809908815759</v>
      </c>
      <c r="J4308">
        <v>2.1100282620728019E-2</v>
      </c>
      <c r="K4308">
        <v>8.855628591461806E-2</v>
      </c>
      <c r="L4308">
        <v>1.9815269693906661</v>
      </c>
    </row>
    <row r="4309" spans="1:12">
      <c r="A4309" t="s">
        <v>317</v>
      </c>
      <c r="B4309" t="s">
        <v>346</v>
      </c>
      <c r="C4309">
        <v>48069</v>
      </c>
      <c r="D4309" t="s">
        <v>135</v>
      </c>
      <c r="E4309">
        <v>888</v>
      </c>
      <c r="F4309" t="s">
        <v>87</v>
      </c>
      <c r="G4309" t="s">
        <v>91</v>
      </c>
      <c r="H4309">
        <v>190</v>
      </c>
      <c r="I4309">
        <v>0.54452036154809047</v>
      </c>
      <c r="J4309">
        <v>9.8166214962787449E-3</v>
      </c>
      <c r="K4309">
        <v>0.16713678576808921</v>
      </c>
      <c r="L4309">
        <v>0.90146663499139734</v>
      </c>
    </row>
    <row r="4310" spans="1:12">
      <c r="A4310" t="s">
        <v>317</v>
      </c>
      <c r="B4310" t="s">
        <v>346</v>
      </c>
      <c r="C4310">
        <v>48069</v>
      </c>
      <c r="D4310" t="s">
        <v>135</v>
      </c>
      <c r="E4310">
        <v>888</v>
      </c>
      <c r="F4310" t="s">
        <v>87</v>
      </c>
      <c r="G4310" t="s">
        <v>92</v>
      </c>
      <c r="H4310">
        <v>195</v>
      </c>
      <c r="I4310">
        <v>1.196252559954375</v>
      </c>
      <c r="J4310">
        <v>2.2205352243663379E-2</v>
      </c>
      <c r="K4310">
        <v>9.8722123734035827E-2</v>
      </c>
      <c r="L4310">
        <v>2.1649322879237989</v>
      </c>
    </row>
    <row r="4311" spans="1:12">
      <c r="A4311" t="s">
        <v>317</v>
      </c>
      <c r="B4311" t="s">
        <v>346</v>
      </c>
      <c r="C4311">
        <v>48069</v>
      </c>
      <c r="D4311" t="s">
        <v>135</v>
      </c>
      <c r="E4311">
        <v>888</v>
      </c>
      <c r="F4311" t="s">
        <v>87</v>
      </c>
      <c r="G4311" t="s">
        <v>93</v>
      </c>
      <c r="H4311">
        <v>190</v>
      </c>
      <c r="I4311">
        <v>0.6059410244342196</v>
      </c>
      <c r="J4311">
        <v>1.0478484689254171E-2</v>
      </c>
      <c r="K4311">
        <v>0.18448207990396309</v>
      </c>
      <c r="L4311">
        <v>0.95965993917700998</v>
      </c>
    </row>
    <row r="4312" spans="1:12">
      <c r="A4312" t="s">
        <v>317</v>
      </c>
      <c r="B4312" t="s">
        <v>346</v>
      </c>
      <c r="C4312">
        <v>48069</v>
      </c>
      <c r="D4312" t="s">
        <v>135</v>
      </c>
      <c r="E4312">
        <v>888</v>
      </c>
      <c r="F4312" t="s">
        <v>87</v>
      </c>
      <c r="G4312" t="s">
        <v>94</v>
      </c>
      <c r="H4312">
        <v>195</v>
      </c>
      <c r="I4312">
        <v>1.2698227770998189</v>
      </c>
      <c r="J4312">
        <v>2.3509636595017501E-2</v>
      </c>
      <c r="K4312">
        <v>0.10691521063579459</v>
      </c>
      <c r="L4312">
        <v>2.3639875509560362</v>
      </c>
    </row>
    <row r="4313" spans="1:12">
      <c r="A4313" t="s">
        <v>317</v>
      </c>
      <c r="B4313" t="s">
        <v>346</v>
      </c>
      <c r="C4313">
        <v>48069</v>
      </c>
      <c r="D4313" t="s">
        <v>135</v>
      </c>
      <c r="E4313">
        <v>888</v>
      </c>
      <c r="F4313" t="s">
        <v>87</v>
      </c>
      <c r="G4313" t="s">
        <v>95</v>
      </c>
      <c r="H4313">
        <v>190</v>
      </c>
      <c r="I4313">
        <v>0.66364484724939332</v>
      </c>
      <c r="J4313">
        <v>1.130090641563874E-2</v>
      </c>
      <c r="K4313">
        <v>0.19570145264666661</v>
      </c>
      <c r="L4313">
        <v>1.050554817554161</v>
      </c>
    </row>
    <row r="4314" spans="1:12">
      <c r="A4314" t="s">
        <v>317</v>
      </c>
      <c r="B4314" t="s">
        <v>346</v>
      </c>
      <c r="C4314">
        <v>48069</v>
      </c>
      <c r="D4314" t="s">
        <v>135</v>
      </c>
      <c r="E4314">
        <v>888</v>
      </c>
      <c r="F4314" t="s">
        <v>87</v>
      </c>
      <c r="G4314" t="s">
        <v>96</v>
      </c>
      <c r="H4314">
        <v>195</v>
      </c>
      <c r="I4314">
        <v>1.356113859167956</v>
      </c>
      <c r="J4314">
        <v>2.4942992236810041E-2</v>
      </c>
      <c r="K4314">
        <v>0.1167907223401445</v>
      </c>
      <c r="L4314">
        <v>2.5674444302681012</v>
      </c>
    </row>
    <row r="4315" spans="1:12">
      <c r="A4315" t="s">
        <v>317</v>
      </c>
      <c r="B4315" t="s">
        <v>346</v>
      </c>
      <c r="C4315">
        <v>48069</v>
      </c>
      <c r="D4315" t="s">
        <v>135</v>
      </c>
      <c r="E4315">
        <v>888</v>
      </c>
      <c r="F4315" t="s">
        <v>87</v>
      </c>
      <c r="G4315" t="s">
        <v>97</v>
      </c>
      <c r="H4315">
        <v>190</v>
      </c>
      <c r="I4315">
        <v>0.7295709004719878</v>
      </c>
      <c r="J4315">
        <v>1.268540579061154E-2</v>
      </c>
      <c r="K4315">
        <v>0.2022283081651943</v>
      </c>
      <c r="L4315">
        <v>1.157840455618125</v>
      </c>
    </row>
    <row r="4316" spans="1:12">
      <c r="A4316" t="s">
        <v>317</v>
      </c>
      <c r="B4316" t="s">
        <v>346</v>
      </c>
      <c r="C4316">
        <v>48069</v>
      </c>
      <c r="D4316" t="s">
        <v>135</v>
      </c>
      <c r="E4316">
        <v>888</v>
      </c>
      <c r="F4316" t="s">
        <v>87</v>
      </c>
      <c r="G4316" t="s">
        <v>98</v>
      </c>
      <c r="H4316">
        <v>195</v>
      </c>
      <c r="I4316">
        <v>0.28839837613992408</v>
      </c>
      <c r="J4316">
        <v>6.3985570468794101E-3</v>
      </c>
      <c r="K4316">
        <v>4.7097569380749063E-2</v>
      </c>
      <c r="L4316">
        <v>0.71645823879906811</v>
      </c>
    </row>
    <row r="4317" spans="1:12">
      <c r="A4317" t="s">
        <v>317</v>
      </c>
      <c r="B4317" t="s">
        <v>346</v>
      </c>
      <c r="C4317">
        <v>48069</v>
      </c>
      <c r="D4317" t="s">
        <v>135</v>
      </c>
      <c r="E4317">
        <v>888</v>
      </c>
      <c r="F4317" t="s">
        <v>87</v>
      </c>
      <c r="G4317" t="s">
        <v>99</v>
      </c>
      <c r="H4317">
        <v>190</v>
      </c>
      <c r="I4317">
        <v>0.36715560199028963</v>
      </c>
      <c r="J4317">
        <v>8.4189684128926304E-3</v>
      </c>
      <c r="K4317">
        <v>0.1176425363049904</v>
      </c>
      <c r="L4317">
        <v>0.7032138873506405</v>
      </c>
    </row>
    <row r="4318" spans="1:12">
      <c r="A4318" t="s">
        <v>317</v>
      </c>
      <c r="B4318" t="s">
        <v>346</v>
      </c>
      <c r="C4318">
        <v>48069</v>
      </c>
      <c r="D4318" t="s">
        <v>135</v>
      </c>
      <c r="E4318">
        <v>888</v>
      </c>
      <c r="F4318" t="s">
        <v>87</v>
      </c>
      <c r="G4318" t="s">
        <v>100</v>
      </c>
      <c r="H4318">
        <v>195</v>
      </c>
      <c r="I4318">
        <v>0.72402517356903073</v>
      </c>
      <c r="J4318">
        <v>1.6081310304768091E-2</v>
      </c>
      <c r="K4318">
        <v>6.4207996823543445E-2</v>
      </c>
      <c r="L4318">
        <v>1.6335482420761711</v>
      </c>
    </row>
    <row r="4319" spans="1:12">
      <c r="A4319" t="s">
        <v>317</v>
      </c>
      <c r="B4319" t="s">
        <v>346</v>
      </c>
      <c r="C4319">
        <v>48069</v>
      </c>
      <c r="D4319" t="s">
        <v>135</v>
      </c>
      <c r="E4319">
        <v>888</v>
      </c>
      <c r="F4319" t="s">
        <v>87</v>
      </c>
      <c r="G4319" t="s">
        <v>101</v>
      </c>
      <c r="H4319">
        <v>190</v>
      </c>
      <c r="I4319">
        <v>0.49112526852698818</v>
      </c>
      <c r="J4319">
        <v>8.8164779578576886E-3</v>
      </c>
      <c r="K4319">
        <v>0.17801302971930699</v>
      </c>
      <c r="L4319">
        <v>0.81248856062125674</v>
      </c>
    </row>
    <row r="4320" spans="1:12">
      <c r="A4320" t="s">
        <v>317</v>
      </c>
      <c r="B4320" t="s">
        <v>346</v>
      </c>
      <c r="C4320">
        <v>48069</v>
      </c>
      <c r="D4320" t="s">
        <v>135</v>
      </c>
      <c r="E4320">
        <v>888</v>
      </c>
      <c r="F4320" t="s">
        <v>87</v>
      </c>
      <c r="G4320" t="s">
        <v>102</v>
      </c>
      <c r="H4320">
        <v>195</v>
      </c>
      <c r="I4320">
        <v>0.8242601678506748</v>
      </c>
      <c r="J4320">
        <v>1.7961457500426398E-2</v>
      </c>
      <c r="K4320">
        <v>7.5379688342831694E-2</v>
      </c>
      <c r="L4320">
        <v>1.842386536881393</v>
      </c>
    </row>
    <row r="4321" spans="1:12">
      <c r="A4321" t="s">
        <v>317</v>
      </c>
      <c r="B4321" t="s">
        <v>346</v>
      </c>
      <c r="C4321">
        <v>48069</v>
      </c>
      <c r="D4321" t="s">
        <v>135</v>
      </c>
      <c r="E4321">
        <v>888</v>
      </c>
      <c r="F4321" t="s">
        <v>87</v>
      </c>
      <c r="G4321" t="s">
        <v>103</v>
      </c>
      <c r="H4321">
        <v>190</v>
      </c>
      <c r="I4321">
        <v>0.54546122342006065</v>
      </c>
      <c r="J4321">
        <v>9.3141896218474907E-3</v>
      </c>
      <c r="K4321">
        <v>0.195033106890356</v>
      </c>
      <c r="L4321">
        <v>0.8815529357344577</v>
      </c>
    </row>
    <row r="4322" spans="1:12">
      <c r="A4322" t="s">
        <v>317</v>
      </c>
      <c r="B4322" t="s">
        <v>346</v>
      </c>
      <c r="C4322">
        <v>48069</v>
      </c>
      <c r="D4322" t="s">
        <v>135</v>
      </c>
      <c r="E4322">
        <v>888</v>
      </c>
      <c r="F4322" t="s">
        <v>87</v>
      </c>
      <c r="G4322" t="s">
        <v>104</v>
      </c>
      <c r="H4322">
        <v>195</v>
      </c>
      <c r="I4322">
        <v>0.89749738630147702</v>
      </c>
      <c r="J4322">
        <v>2.0389195076769139E-2</v>
      </c>
      <c r="K4322">
        <v>8.447986772672729E-2</v>
      </c>
      <c r="L4322">
        <v>2.0510351157346962</v>
      </c>
    </row>
    <row r="4323" spans="1:12">
      <c r="A4323" t="s">
        <v>317</v>
      </c>
      <c r="B4323" t="s">
        <v>346</v>
      </c>
      <c r="C4323">
        <v>48069</v>
      </c>
      <c r="D4323" t="s">
        <v>135</v>
      </c>
      <c r="E4323">
        <v>888</v>
      </c>
      <c r="F4323" t="s">
        <v>87</v>
      </c>
      <c r="G4323" t="s">
        <v>105</v>
      </c>
      <c r="H4323">
        <v>190</v>
      </c>
      <c r="I4323">
        <v>0.59669117928510751</v>
      </c>
      <c r="J4323">
        <v>9.9891622617045827E-3</v>
      </c>
      <c r="K4323">
        <v>0.2110348047180553</v>
      </c>
      <c r="L4323">
        <v>0.97055153783401682</v>
      </c>
    </row>
    <row r="4324" spans="1:12">
      <c r="A4324" t="s">
        <v>317</v>
      </c>
      <c r="B4324" t="s">
        <v>346</v>
      </c>
      <c r="C4324">
        <v>48069</v>
      </c>
      <c r="D4324" t="s">
        <v>135</v>
      </c>
      <c r="E4324">
        <v>888</v>
      </c>
      <c r="F4324" t="s">
        <v>87</v>
      </c>
      <c r="G4324" t="s">
        <v>106</v>
      </c>
      <c r="H4324">
        <v>195</v>
      </c>
      <c r="I4324">
        <v>0.98788484603907445</v>
      </c>
      <c r="J4324">
        <v>2.2313420743188719E-2</v>
      </c>
      <c r="K4324">
        <v>9.4930310381508939E-2</v>
      </c>
      <c r="L4324">
        <v>2.2549180688599639</v>
      </c>
    </row>
    <row r="4325" spans="1:12">
      <c r="A4325" t="s">
        <v>317</v>
      </c>
      <c r="B4325" t="s">
        <v>346</v>
      </c>
      <c r="C4325">
        <v>48069</v>
      </c>
      <c r="D4325" t="s">
        <v>135</v>
      </c>
      <c r="E4325">
        <v>888</v>
      </c>
      <c r="F4325" t="s">
        <v>87</v>
      </c>
      <c r="G4325" t="s">
        <v>107</v>
      </c>
      <c r="H4325">
        <v>190</v>
      </c>
      <c r="I4325">
        <v>0.65818909588023111</v>
      </c>
      <c r="J4325">
        <v>1.112793043715052E-2</v>
      </c>
      <c r="K4325">
        <v>0.21825770508090411</v>
      </c>
      <c r="L4325">
        <v>1.085580786622518</v>
      </c>
    </row>
    <row r="4326" spans="1:12">
      <c r="A4326" t="s">
        <v>317</v>
      </c>
      <c r="B4326" t="s">
        <v>346</v>
      </c>
      <c r="C4326">
        <v>48069</v>
      </c>
      <c r="D4326" t="s">
        <v>135</v>
      </c>
      <c r="E4326">
        <v>888</v>
      </c>
      <c r="F4326" t="s">
        <v>87</v>
      </c>
      <c r="G4326" t="s">
        <v>108</v>
      </c>
      <c r="H4326">
        <v>195</v>
      </c>
      <c r="I4326">
        <v>0.26413458115251531</v>
      </c>
      <c r="J4326">
        <v>5.5106460900557677E-3</v>
      </c>
      <c r="K4326">
        <v>4.4023660590970598E-2</v>
      </c>
      <c r="L4326">
        <v>0.57802260804440997</v>
      </c>
    </row>
    <row r="4327" spans="1:12">
      <c r="A4327" t="s">
        <v>317</v>
      </c>
      <c r="B4327" t="s">
        <v>346</v>
      </c>
      <c r="C4327">
        <v>48069</v>
      </c>
      <c r="D4327" t="s">
        <v>135</v>
      </c>
      <c r="E4327">
        <v>888</v>
      </c>
      <c r="F4327" t="s">
        <v>87</v>
      </c>
      <c r="G4327" t="s">
        <v>109</v>
      </c>
      <c r="H4327">
        <v>190</v>
      </c>
      <c r="I4327">
        <v>0.30566783748997178</v>
      </c>
      <c r="J4327">
        <v>5.9397851057183893E-3</v>
      </c>
      <c r="K4327">
        <v>0.10424179136799849</v>
      </c>
      <c r="L4327">
        <v>0.59620501343371557</v>
      </c>
    </row>
    <row r="4328" spans="1:12">
      <c r="A4328" t="s">
        <v>317</v>
      </c>
      <c r="B4328" t="s">
        <v>347</v>
      </c>
      <c r="C4328">
        <v>48071</v>
      </c>
      <c r="D4328" t="s">
        <v>135</v>
      </c>
      <c r="E4328">
        <v>888</v>
      </c>
      <c r="F4328" t="s">
        <v>87</v>
      </c>
      <c r="G4328" t="s">
        <v>88</v>
      </c>
      <c r="H4328">
        <v>119</v>
      </c>
      <c r="I4328">
        <v>1.7646311461808211</v>
      </c>
      <c r="J4328">
        <v>2.5594488060371672E-2</v>
      </c>
      <c r="K4328">
        <v>0.51213785689207081</v>
      </c>
      <c r="L4328">
        <v>2.4816633020825209</v>
      </c>
    </row>
    <row r="4329" spans="1:12">
      <c r="A4329" t="s">
        <v>317</v>
      </c>
      <c r="B4329" t="s">
        <v>347</v>
      </c>
      <c r="C4329">
        <v>48071</v>
      </c>
      <c r="D4329" t="s">
        <v>135</v>
      </c>
      <c r="E4329">
        <v>888</v>
      </c>
      <c r="F4329" t="s">
        <v>87</v>
      </c>
      <c r="G4329" t="s">
        <v>89</v>
      </c>
      <c r="H4329">
        <v>154</v>
      </c>
      <c r="I4329">
        <v>1.3035901672445029</v>
      </c>
      <c r="J4329">
        <v>3.2095457108736382E-2</v>
      </c>
      <c r="K4329">
        <v>4.956130742973552E-3</v>
      </c>
      <c r="L4329">
        <v>2.114449026108427</v>
      </c>
    </row>
    <row r="4330" spans="1:12">
      <c r="A4330" t="s">
        <v>317</v>
      </c>
      <c r="B4330" t="s">
        <v>347</v>
      </c>
      <c r="C4330">
        <v>48071</v>
      </c>
      <c r="D4330" t="s">
        <v>135</v>
      </c>
      <c r="E4330">
        <v>888</v>
      </c>
      <c r="F4330" t="s">
        <v>87</v>
      </c>
      <c r="G4330" t="s">
        <v>90</v>
      </c>
      <c r="H4330">
        <v>119</v>
      </c>
      <c r="I4330">
        <v>1.9551745304185859</v>
      </c>
      <c r="J4330">
        <v>3.0129661409618289E-2</v>
      </c>
      <c r="K4330">
        <v>0.51213785689207081</v>
      </c>
      <c r="L4330">
        <v>2.7473075029630389</v>
      </c>
    </row>
    <row r="4331" spans="1:12">
      <c r="A4331" t="s">
        <v>317</v>
      </c>
      <c r="B4331" t="s">
        <v>347</v>
      </c>
      <c r="C4331">
        <v>48071</v>
      </c>
      <c r="D4331" t="s">
        <v>135</v>
      </c>
      <c r="E4331">
        <v>888</v>
      </c>
      <c r="F4331" t="s">
        <v>87</v>
      </c>
      <c r="G4331" t="s">
        <v>91</v>
      </c>
      <c r="H4331">
        <v>154</v>
      </c>
      <c r="I4331">
        <v>1.38143621858641</v>
      </c>
      <c r="J4331">
        <v>3.5138321918795873E-2</v>
      </c>
      <c r="K4331">
        <v>4.956130742973552E-3</v>
      </c>
      <c r="L4331">
        <v>2.3405081495500322</v>
      </c>
    </row>
    <row r="4332" spans="1:12">
      <c r="A4332" t="s">
        <v>317</v>
      </c>
      <c r="B4332" t="s">
        <v>347</v>
      </c>
      <c r="C4332">
        <v>48071</v>
      </c>
      <c r="D4332" t="s">
        <v>135</v>
      </c>
      <c r="E4332">
        <v>888</v>
      </c>
      <c r="F4332" t="s">
        <v>87</v>
      </c>
      <c r="G4332" t="s">
        <v>92</v>
      </c>
      <c r="H4332">
        <v>119</v>
      </c>
      <c r="I4332">
        <v>2.1090834632351299</v>
      </c>
      <c r="J4332">
        <v>3.3750801778304682E-2</v>
      </c>
      <c r="K4332">
        <v>0.51213785689207081</v>
      </c>
      <c r="L4332">
        <v>2.9118936351549909</v>
      </c>
    </row>
    <row r="4333" spans="1:12">
      <c r="A4333" t="s">
        <v>317</v>
      </c>
      <c r="B4333" t="s">
        <v>347</v>
      </c>
      <c r="C4333">
        <v>48071</v>
      </c>
      <c r="D4333" t="s">
        <v>135</v>
      </c>
      <c r="E4333">
        <v>888</v>
      </c>
      <c r="F4333" t="s">
        <v>87</v>
      </c>
      <c r="G4333" t="s">
        <v>93</v>
      </c>
      <c r="H4333">
        <v>154</v>
      </c>
      <c r="I4333">
        <v>1.462749532738854</v>
      </c>
      <c r="J4333">
        <v>3.80279513325587E-2</v>
      </c>
      <c r="K4333">
        <v>4.956130742973552E-3</v>
      </c>
      <c r="L4333">
        <v>2.4483314923871902</v>
      </c>
    </row>
    <row r="4334" spans="1:12">
      <c r="A4334" t="s">
        <v>317</v>
      </c>
      <c r="B4334" t="s">
        <v>347</v>
      </c>
      <c r="C4334">
        <v>48071</v>
      </c>
      <c r="D4334" t="s">
        <v>135</v>
      </c>
      <c r="E4334">
        <v>888</v>
      </c>
      <c r="F4334" t="s">
        <v>87</v>
      </c>
      <c r="G4334" t="s">
        <v>94</v>
      </c>
      <c r="H4334">
        <v>119</v>
      </c>
      <c r="I4334">
        <v>2.2565282872257488</v>
      </c>
      <c r="J4334">
        <v>3.7779775438854399E-2</v>
      </c>
      <c r="K4334">
        <v>0.51213785689207081</v>
      </c>
      <c r="L4334">
        <v>3.095718866344976</v>
      </c>
    </row>
    <row r="4335" spans="1:12">
      <c r="A4335" t="s">
        <v>317</v>
      </c>
      <c r="B4335" t="s">
        <v>347</v>
      </c>
      <c r="C4335">
        <v>48071</v>
      </c>
      <c r="D4335" t="s">
        <v>135</v>
      </c>
      <c r="E4335">
        <v>888</v>
      </c>
      <c r="F4335" t="s">
        <v>87</v>
      </c>
      <c r="G4335" t="s">
        <v>95</v>
      </c>
      <c r="H4335">
        <v>154</v>
      </c>
      <c r="I4335">
        <v>1.541324106168636</v>
      </c>
      <c r="J4335">
        <v>4.0870292873419548E-2</v>
      </c>
      <c r="K4335">
        <v>4.956130742973552E-3</v>
      </c>
      <c r="L4335">
        <v>2.599180473825375</v>
      </c>
    </row>
    <row r="4336" spans="1:12">
      <c r="A4336" t="s">
        <v>317</v>
      </c>
      <c r="B4336" t="s">
        <v>347</v>
      </c>
      <c r="C4336">
        <v>48071</v>
      </c>
      <c r="D4336" t="s">
        <v>135</v>
      </c>
      <c r="E4336">
        <v>888</v>
      </c>
      <c r="F4336" t="s">
        <v>87</v>
      </c>
      <c r="G4336" t="s">
        <v>96</v>
      </c>
      <c r="H4336">
        <v>119</v>
      </c>
      <c r="I4336">
        <v>2.398818477617644</v>
      </c>
      <c r="J4336">
        <v>4.1872318587884969E-2</v>
      </c>
      <c r="K4336">
        <v>0.51213785689207081</v>
      </c>
      <c r="L4336">
        <v>3.3260188600239222</v>
      </c>
    </row>
    <row r="4337" spans="1:12">
      <c r="A4337" t="s">
        <v>317</v>
      </c>
      <c r="B4337" t="s">
        <v>347</v>
      </c>
      <c r="C4337">
        <v>48071</v>
      </c>
      <c r="D4337" t="s">
        <v>135</v>
      </c>
      <c r="E4337">
        <v>888</v>
      </c>
      <c r="F4337" t="s">
        <v>87</v>
      </c>
      <c r="G4337" t="s">
        <v>97</v>
      </c>
      <c r="H4337">
        <v>154</v>
      </c>
      <c r="I4337">
        <v>1.620631984624149</v>
      </c>
      <c r="J4337">
        <v>4.3580791424690943E-2</v>
      </c>
      <c r="K4337">
        <v>4.956130742973552E-3</v>
      </c>
      <c r="L4337">
        <v>2.728018230396505</v>
      </c>
    </row>
    <row r="4338" spans="1:12">
      <c r="A4338" t="s">
        <v>317</v>
      </c>
      <c r="B4338" t="s">
        <v>347</v>
      </c>
      <c r="C4338">
        <v>48071</v>
      </c>
      <c r="D4338" t="s">
        <v>135</v>
      </c>
      <c r="E4338">
        <v>888</v>
      </c>
      <c r="F4338" t="s">
        <v>87</v>
      </c>
      <c r="G4338" t="s">
        <v>98</v>
      </c>
      <c r="H4338">
        <v>119</v>
      </c>
      <c r="I4338">
        <v>0.74584051659378148</v>
      </c>
      <c r="J4338">
        <v>2.3649258273109808E-2</v>
      </c>
      <c r="K4338">
        <v>0.22621920037102641</v>
      </c>
      <c r="L4338">
        <v>1.566731034014254</v>
      </c>
    </row>
    <row r="4339" spans="1:12">
      <c r="A4339" t="s">
        <v>317</v>
      </c>
      <c r="B4339" t="s">
        <v>347</v>
      </c>
      <c r="C4339">
        <v>48071</v>
      </c>
      <c r="D4339" t="s">
        <v>135</v>
      </c>
      <c r="E4339">
        <v>888</v>
      </c>
      <c r="F4339" t="s">
        <v>87</v>
      </c>
      <c r="G4339" t="s">
        <v>99</v>
      </c>
      <c r="H4339">
        <v>154</v>
      </c>
      <c r="I4339">
        <v>0.62976600419437911</v>
      </c>
      <c r="J4339">
        <v>1.6168657548461831E-2</v>
      </c>
      <c r="K4339">
        <v>4.956130742973552E-3</v>
      </c>
      <c r="L4339">
        <v>1.014232366999118</v>
      </c>
    </row>
    <row r="4340" spans="1:12">
      <c r="A4340" t="s">
        <v>317</v>
      </c>
      <c r="B4340" t="s">
        <v>347</v>
      </c>
      <c r="C4340">
        <v>48071</v>
      </c>
      <c r="D4340" t="s">
        <v>135</v>
      </c>
      <c r="E4340">
        <v>888</v>
      </c>
      <c r="F4340" t="s">
        <v>87</v>
      </c>
      <c r="G4340" t="s">
        <v>100</v>
      </c>
      <c r="H4340">
        <v>119</v>
      </c>
      <c r="I4340">
        <v>1.2960671176305709</v>
      </c>
      <c r="J4340">
        <v>2.7382767211101021E-2</v>
      </c>
      <c r="K4340">
        <v>0.36657713366268552</v>
      </c>
      <c r="L4340">
        <v>1.9134816468672571</v>
      </c>
    </row>
    <row r="4341" spans="1:12">
      <c r="A4341" t="s">
        <v>317</v>
      </c>
      <c r="B4341" t="s">
        <v>347</v>
      </c>
      <c r="C4341">
        <v>48071</v>
      </c>
      <c r="D4341" t="s">
        <v>135</v>
      </c>
      <c r="E4341">
        <v>888</v>
      </c>
      <c r="F4341" t="s">
        <v>87</v>
      </c>
      <c r="G4341" t="s">
        <v>101</v>
      </c>
      <c r="H4341">
        <v>154</v>
      </c>
      <c r="I4341">
        <v>1.0065572308883</v>
      </c>
      <c r="J4341">
        <v>2.9586142281674221E-2</v>
      </c>
      <c r="K4341">
        <v>4.956130742973552E-3</v>
      </c>
      <c r="L4341">
        <v>1.6826545674688489</v>
      </c>
    </row>
    <row r="4342" spans="1:12">
      <c r="A4342" t="s">
        <v>317</v>
      </c>
      <c r="B4342" t="s">
        <v>347</v>
      </c>
      <c r="C4342">
        <v>48071</v>
      </c>
      <c r="D4342" t="s">
        <v>135</v>
      </c>
      <c r="E4342">
        <v>888</v>
      </c>
      <c r="F4342" t="s">
        <v>87</v>
      </c>
      <c r="G4342" t="s">
        <v>102</v>
      </c>
      <c r="H4342">
        <v>119</v>
      </c>
      <c r="I4342">
        <v>1.4644746655923211</v>
      </c>
      <c r="J4342">
        <v>3.1322325895554018E-2</v>
      </c>
      <c r="K4342">
        <v>0.36657713366268552</v>
      </c>
      <c r="L4342">
        <v>2.1796081470521709</v>
      </c>
    </row>
    <row r="4343" spans="1:12">
      <c r="A4343" t="s">
        <v>317</v>
      </c>
      <c r="B4343" t="s">
        <v>347</v>
      </c>
      <c r="C4343">
        <v>48071</v>
      </c>
      <c r="D4343" t="s">
        <v>135</v>
      </c>
      <c r="E4343">
        <v>888</v>
      </c>
      <c r="F4343" t="s">
        <v>87</v>
      </c>
      <c r="G4343" t="s">
        <v>103</v>
      </c>
      <c r="H4343">
        <v>154</v>
      </c>
      <c r="I4343">
        <v>1.062861899947553</v>
      </c>
      <c r="J4343">
        <v>3.1750896966490208E-2</v>
      </c>
      <c r="K4343">
        <v>4.956130742973552E-3</v>
      </c>
      <c r="L4343">
        <v>1.811276904283899</v>
      </c>
    </row>
    <row r="4344" spans="1:12">
      <c r="A4344" t="s">
        <v>317</v>
      </c>
      <c r="B4344" t="s">
        <v>347</v>
      </c>
      <c r="C4344">
        <v>48071</v>
      </c>
      <c r="D4344" t="s">
        <v>135</v>
      </c>
      <c r="E4344">
        <v>888</v>
      </c>
      <c r="F4344" t="s">
        <v>87</v>
      </c>
      <c r="G4344" t="s">
        <v>104</v>
      </c>
      <c r="H4344">
        <v>119</v>
      </c>
      <c r="I4344">
        <v>1.614838316523288</v>
      </c>
      <c r="J4344">
        <v>3.6259869330946527E-2</v>
      </c>
      <c r="K4344">
        <v>0.36657713366268552</v>
      </c>
      <c r="L4344">
        <v>2.4519886601348491</v>
      </c>
    </row>
    <row r="4345" spans="1:12">
      <c r="A4345" t="s">
        <v>317</v>
      </c>
      <c r="B4345" t="s">
        <v>347</v>
      </c>
      <c r="C4345">
        <v>48071</v>
      </c>
      <c r="D4345" t="s">
        <v>135</v>
      </c>
      <c r="E4345">
        <v>888</v>
      </c>
      <c r="F4345" t="s">
        <v>87</v>
      </c>
      <c r="G4345" t="s">
        <v>105</v>
      </c>
      <c r="H4345">
        <v>154</v>
      </c>
      <c r="I4345">
        <v>1.1180861904606401</v>
      </c>
      <c r="J4345">
        <v>3.3907525358797493E-2</v>
      </c>
      <c r="K4345">
        <v>4.956130742973552E-3</v>
      </c>
      <c r="L4345">
        <v>1.9333475457718601</v>
      </c>
    </row>
    <row r="4346" spans="1:12">
      <c r="A4346" t="s">
        <v>317</v>
      </c>
      <c r="B4346" t="s">
        <v>347</v>
      </c>
      <c r="C4346">
        <v>48071</v>
      </c>
      <c r="D4346" t="s">
        <v>135</v>
      </c>
      <c r="E4346">
        <v>888</v>
      </c>
      <c r="F4346" t="s">
        <v>87</v>
      </c>
      <c r="G4346" t="s">
        <v>106</v>
      </c>
      <c r="H4346">
        <v>119</v>
      </c>
      <c r="I4346">
        <v>1.759191645981214</v>
      </c>
      <c r="J4346">
        <v>4.0540644088590858E-2</v>
      </c>
      <c r="K4346">
        <v>0.36657713366268552</v>
      </c>
      <c r="L4346">
        <v>2.6951386258753449</v>
      </c>
    </row>
    <row r="4347" spans="1:12">
      <c r="A4347" t="s">
        <v>317</v>
      </c>
      <c r="B4347" t="s">
        <v>347</v>
      </c>
      <c r="C4347">
        <v>48071</v>
      </c>
      <c r="D4347" t="s">
        <v>135</v>
      </c>
      <c r="E4347">
        <v>888</v>
      </c>
      <c r="F4347" t="s">
        <v>87</v>
      </c>
      <c r="G4347" t="s">
        <v>107</v>
      </c>
      <c r="H4347">
        <v>154</v>
      </c>
      <c r="I4347">
        <v>1.174871515947381</v>
      </c>
      <c r="J4347">
        <v>3.5677543252313412E-2</v>
      </c>
      <c r="K4347">
        <v>4.956130742973552E-3</v>
      </c>
      <c r="L4347">
        <v>2.010524680771129</v>
      </c>
    </row>
    <row r="4348" spans="1:12">
      <c r="A4348" t="s">
        <v>317</v>
      </c>
      <c r="B4348" t="s">
        <v>347</v>
      </c>
      <c r="C4348">
        <v>48071</v>
      </c>
      <c r="D4348" t="s">
        <v>135</v>
      </c>
      <c r="E4348">
        <v>888</v>
      </c>
      <c r="F4348" t="s">
        <v>87</v>
      </c>
      <c r="G4348" t="s">
        <v>108</v>
      </c>
      <c r="H4348">
        <v>119</v>
      </c>
      <c r="I4348">
        <v>0.27227887224413111</v>
      </c>
      <c r="J4348">
        <v>8.1769800195561453E-3</v>
      </c>
      <c r="K4348">
        <v>9.5018292171781704E-2</v>
      </c>
      <c r="L4348">
        <v>0.56648905968884666</v>
      </c>
    </row>
    <row r="4349" spans="1:12">
      <c r="A4349" t="s">
        <v>317</v>
      </c>
      <c r="B4349" t="s">
        <v>347</v>
      </c>
      <c r="C4349">
        <v>48071</v>
      </c>
      <c r="D4349" t="s">
        <v>135</v>
      </c>
      <c r="E4349">
        <v>888</v>
      </c>
      <c r="F4349" t="s">
        <v>87</v>
      </c>
      <c r="G4349" t="s">
        <v>109</v>
      </c>
      <c r="H4349">
        <v>154</v>
      </c>
      <c r="I4349">
        <v>0.32120141221349668</v>
      </c>
      <c r="J4349">
        <v>8.8965314274771466E-3</v>
      </c>
      <c r="K4349">
        <v>4.956130742973552E-3</v>
      </c>
      <c r="L4349">
        <v>0.50844429610848363</v>
      </c>
    </row>
    <row r="4350" spans="1:12">
      <c r="A4350" t="s">
        <v>317</v>
      </c>
      <c r="B4350" t="s">
        <v>283</v>
      </c>
      <c r="C4350">
        <v>48073</v>
      </c>
      <c r="D4350" t="s">
        <v>135</v>
      </c>
      <c r="E4350">
        <v>888</v>
      </c>
      <c r="F4350" t="s">
        <v>87</v>
      </c>
      <c r="G4350" t="s">
        <v>88</v>
      </c>
      <c r="H4350">
        <v>385</v>
      </c>
      <c r="I4350">
        <v>1.384646637674855</v>
      </c>
      <c r="J4350">
        <v>2.022116502871887E-2</v>
      </c>
      <c r="K4350">
        <v>4.7015300867615753E-2</v>
      </c>
      <c r="L4350">
        <v>2.239003290385666</v>
      </c>
    </row>
    <row r="4351" spans="1:12">
      <c r="A4351" t="s">
        <v>317</v>
      </c>
      <c r="B4351" t="s">
        <v>283</v>
      </c>
      <c r="C4351">
        <v>48073</v>
      </c>
      <c r="D4351" t="s">
        <v>135</v>
      </c>
      <c r="E4351">
        <v>888</v>
      </c>
      <c r="F4351" t="s">
        <v>87</v>
      </c>
      <c r="G4351" t="s">
        <v>89</v>
      </c>
      <c r="H4351">
        <v>615</v>
      </c>
      <c r="I4351">
        <v>1.1446386915237181</v>
      </c>
      <c r="J4351">
        <v>1.8449569750455769E-2</v>
      </c>
      <c r="K4351">
        <v>-1.462983172424458E-2</v>
      </c>
      <c r="L4351">
        <v>2.5196881830949072</v>
      </c>
    </row>
    <row r="4352" spans="1:12">
      <c r="A4352" t="s">
        <v>317</v>
      </c>
      <c r="B4352" t="s">
        <v>283</v>
      </c>
      <c r="C4352">
        <v>48073</v>
      </c>
      <c r="D4352" t="s">
        <v>135</v>
      </c>
      <c r="E4352">
        <v>888</v>
      </c>
      <c r="F4352" t="s">
        <v>87</v>
      </c>
      <c r="G4352" t="s">
        <v>90</v>
      </c>
      <c r="H4352">
        <v>385</v>
      </c>
      <c r="I4352">
        <v>1.571857371280188</v>
      </c>
      <c r="J4352">
        <v>2.2136609604161559E-2</v>
      </c>
      <c r="K4352">
        <v>4.7015300867615753E-2</v>
      </c>
      <c r="L4352">
        <v>2.5578689964215342</v>
      </c>
    </row>
    <row r="4353" spans="1:12">
      <c r="A4353" t="s">
        <v>317</v>
      </c>
      <c r="B4353" t="s">
        <v>283</v>
      </c>
      <c r="C4353">
        <v>48073</v>
      </c>
      <c r="D4353" t="s">
        <v>135</v>
      </c>
      <c r="E4353">
        <v>888</v>
      </c>
      <c r="F4353" t="s">
        <v>87</v>
      </c>
      <c r="G4353" t="s">
        <v>91</v>
      </c>
      <c r="H4353">
        <v>615</v>
      </c>
      <c r="I4353">
        <v>1.272047308222624</v>
      </c>
      <c r="J4353">
        <v>2.026873725221167E-2</v>
      </c>
      <c r="K4353">
        <v>1.262468444269694E-2</v>
      </c>
      <c r="L4353">
        <v>2.573132236350494</v>
      </c>
    </row>
    <row r="4354" spans="1:12">
      <c r="A4354" t="s">
        <v>317</v>
      </c>
      <c r="B4354" t="s">
        <v>283</v>
      </c>
      <c r="C4354">
        <v>48073</v>
      </c>
      <c r="D4354" t="s">
        <v>135</v>
      </c>
      <c r="E4354">
        <v>888</v>
      </c>
      <c r="F4354" t="s">
        <v>87</v>
      </c>
      <c r="G4354" t="s">
        <v>92</v>
      </c>
      <c r="H4354">
        <v>385</v>
      </c>
      <c r="I4354">
        <v>1.673676798025407</v>
      </c>
      <c r="J4354">
        <v>2.3698164900405869E-2</v>
      </c>
      <c r="K4354">
        <v>4.7015300867615753E-2</v>
      </c>
      <c r="L4354">
        <v>2.7453747142849489</v>
      </c>
    </row>
    <row r="4355" spans="1:12">
      <c r="A4355" t="s">
        <v>317</v>
      </c>
      <c r="B4355" t="s">
        <v>283</v>
      </c>
      <c r="C4355">
        <v>48073</v>
      </c>
      <c r="D4355" t="s">
        <v>135</v>
      </c>
      <c r="E4355">
        <v>888</v>
      </c>
      <c r="F4355" t="s">
        <v>87</v>
      </c>
      <c r="G4355" t="s">
        <v>93</v>
      </c>
      <c r="H4355">
        <v>615</v>
      </c>
      <c r="I4355">
        <v>1.3369029583480281</v>
      </c>
      <c r="J4355">
        <v>2.1491747826218661E-2</v>
      </c>
      <c r="K4355">
        <v>1.3120094531762961E-2</v>
      </c>
      <c r="L4355">
        <v>2.6169737893420848</v>
      </c>
    </row>
    <row r="4356" spans="1:12">
      <c r="A4356" t="s">
        <v>317</v>
      </c>
      <c r="B4356" t="s">
        <v>283</v>
      </c>
      <c r="C4356">
        <v>48073</v>
      </c>
      <c r="D4356" t="s">
        <v>135</v>
      </c>
      <c r="E4356">
        <v>888</v>
      </c>
      <c r="F4356" t="s">
        <v>87</v>
      </c>
      <c r="G4356" t="s">
        <v>94</v>
      </c>
      <c r="H4356">
        <v>385</v>
      </c>
      <c r="I4356">
        <v>1.7680933031988311</v>
      </c>
      <c r="J4356">
        <v>2.504719182763936E-2</v>
      </c>
      <c r="K4356">
        <v>4.7015300867615753E-2</v>
      </c>
      <c r="L4356">
        <v>2.9108721514101061</v>
      </c>
    </row>
    <row r="4357" spans="1:12">
      <c r="A4357" t="s">
        <v>317</v>
      </c>
      <c r="B4357" t="s">
        <v>283</v>
      </c>
      <c r="C4357">
        <v>48073</v>
      </c>
      <c r="D4357" t="s">
        <v>135</v>
      </c>
      <c r="E4357">
        <v>888</v>
      </c>
      <c r="F4357" t="s">
        <v>87</v>
      </c>
      <c r="G4357" t="s">
        <v>95</v>
      </c>
      <c r="H4357">
        <v>615</v>
      </c>
      <c r="I4357">
        <v>1.402209669844612</v>
      </c>
      <c r="J4357">
        <v>2.2837125024573919E-2</v>
      </c>
      <c r="K4357">
        <v>1.3935983815374709E-2</v>
      </c>
      <c r="L4357">
        <v>2.7722176463906352</v>
      </c>
    </row>
    <row r="4358" spans="1:12">
      <c r="A4358" t="s">
        <v>317</v>
      </c>
      <c r="B4358" t="s">
        <v>283</v>
      </c>
      <c r="C4358">
        <v>48073</v>
      </c>
      <c r="D4358" t="s">
        <v>135</v>
      </c>
      <c r="E4358">
        <v>888</v>
      </c>
      <c r="F4358" t="s">
        <v>87</v>
      </c>
      <c r="G4358" t="s">
        <v>96</v>
      </c>
      <c r="H4358">
        <v>385</v>
      </c>
      <c r="I4358">
        <v>1.866689031339787</v>
      </c>
      <c r="J4358">
        <v>2.6526711766394481E-2</v>
      </c>
      <c r="K4358">
        <v>4.7015300867615753E-2</v>
      </c>
      <c r="L4358">
        <v>3.0798410123274671</v>
      </c>
    </row>
    <row r="4359" spans="1:12">
      <c r="A4359" t="s">
        <v>317</v>
      </c>
      <c r="B4359" t="s">
        <v>283</v>
      </c>
      <c r="C4359">
        <v>48073</v>
      </c>
      <c r="D4359" t="s">
        <v>135</v>
      </c>
      <c r="E4359">
        <v>888</v>
      </c>
      <c r="F4359" t="s">
        <v>87</v>
      </c>
      <c r="G4359" t="s">
        <v>97</v>
      </c>
      <c r="H4359">
        <v>615</v>
      </c>
      <c r="I4359">
        <v>1.469628778530325</v>
      </c>
      <c r="J4359">
        <v>2.418821948043089E-2</v>
      </c>
      <c r="K4359">
        <v>1.474738212572276E-2</v>
      </c>
      <c r="L4359">
        <v>2.9462558169672839</v>
      </c>
    </row>
    <row r="4360" spans="1:12">
      <c r="A4360" t="s">
        <v>317</v>
      </c>
      <c r="B4360" t="s">
        <v>283</v>
      </c>
      <c r="C4360">
        <v>48073</v>
      </c>
      <c r="D4360" t="s">
        <v>135</v>
      </c>
      <c r="E4360">
        <v>888</v>
      </c>
      <c r="F4360" t="s">
        <v>87</v>
      </c>
      <c r="G4360" t="s">
        <v>98</v>
      </c>
      <c r="H4360">
        <v>385</v>
      </c>
      <c r="I4360">
        <v>0.76771230997376572</v>
      </c>
      <c r="J4360">
        <v>1.6978449086585232E-2</v>
      </c>
      <c r="K4360">
        <v>4.7015300867615753E-2</v>
      </c>
      <c r="L4360">
        <v>1.5552207083419951</v>
      </c>
    </row>
    <row r="4361" spans="1:12">
      <c r="A4361" t="s">
        <v>317</v>
      </c>
      <c r="B4361" t="s">
        <v>283</v>
      </c>
      <c r="C4361">
        <v>48073</v>
      </c>
      <c r="D4361" t="s">
        <v>135</v>
      </c>
      <c r="E4361">
        <v>888</v>
      </c>
      <c r="F4361" t="s">
        <v>87</v>
      </c>
      <c r="G4361" t="s">
        <v>99</v>
      </c>
      <c r="H4361">
        <v>615</v>
      </c>
      <c r="I4361">
        <v>0.75104416870706536</v>
      </c>
      <c r="J4361">
        <v>1.452867810625628E-2</v>
      </c>
      <c r="K4361">
        <v>1.188295685162415E-2</v>
      </c>
      <c r="L4361">
        <v>1.990943086013055</v>
      </c>
    </row>
    <row r="4362" spans="1:12">
      <c r="A4362" t="s">
        <v>317</v>
      </c>
      <c r="B4362" t="s">
        <v>283</v>
      </c>
      <c r="C4362">
        <v>48073</v>
      </c>
      <c r="D4362" t="s">
        <v>135</v>
      </c>
      <c r="E4362">
        <v>888</v>
      </c>
      <c r="F4362" t="s">
        <v>87</v>
      </c>
      <c r="G4362" t="s">
        <v>100</v>
      </c>
      <c r="H4362">
        <v>385</v>
      </c>
      <c r="I4362">
        <v>1.1336065426520781</v>
      </c>
      <c r="J4362">
        <v>2.0077011241880049E-2</v>
      </c>
      <c r="K4362">
        <v>4.7015300867615753E-2</v>
      </c>
      <c r="L4362">
        <v>2.032990566081188</v>
      </c>
    </row>
    <row r="4363" spans="1:12">
      <c r="A4363" t="s">
        <v>317</v>
      </c>
      <c r="B4363" t="s">
        <v>283</v>
      </c>
      <c r="C4363">
        <v>48073</v>
      </c>
      <c r="D4363" t="s">
        <v>135</v>
      </c>
      <c r="E4363">
        <v>888</v>
      </c>
      <c r="F4363" t="s">
        <v>87</v>
      </c>
      <c r="G4363" t="s">
        <v>101</v>
      </c>
      <c r="H4363">
        <v>614</v>
      </c>
      <c r="I4363">
        <v>0.98143726803032527</v>
      </c>
      <c r="J4363">
        <v>1.7600515409937761E-2</v>
      </c>
      <c r="K4363">
        <v>1.2432111905293549E-2</v>
      </c>
      <c r="L4363">
        <v>2.1818166580975058</v>
      </c>
    </row>
    <row r="4364" spans="1:12">
      <c r="A4364" t="s">
        <v>317</v>
      </c>
      <c r="B4364" t="s">
        <v>283</v>
      </c>
      <c r="C4364">
        <v>48073</v>
      </c>
      <c r="D4364" t="s">
        <v>135</v>
      </c>
      <c r="E4364">
        <v>888</v>
      </c>
      <c r="F4364" t="s">
        <v>87</v>
      </c>
      <c r="G4364" t="s">
        <v>102</v>
      </c>
      <c r="H4364">
        <v>385</v>
      </c>
      <c r="I4364">
        <v>1.2417849066387381</v>
      </c>
      <c r="J4364">
        <v>2.1699977510773742E-2</v>
      </c>
      <c r="K4364">
        <v>4.7015300867615753E-2</v>
      </c>
      <c r="L4364">
        <v>2.227837132195075</v>
      </c>
    </row>
    <row r="4365" spans="1:12">
      <c r="A4365" t="s">
        <v>317</v>
      </c>
      <c r="B4365" t="s">
        <v>283</v>
      </c>
      <c r="C4365">
        <v>48073</v>
      </c>
      <c r="D4365" t="s">
        <v>135</v>
      </c>
      <c r="E4365">
        <v>888</v>
      </c>
      <c r="F4365" t="s">
        <v>87</v>
      </c>
      <c r="G4365" t="s">
        <v>103</v>
      </c>
      <c r="H4365">
        <v>615</v>
      </c>
      <c r="I4365">
        <v>1.043051232957158</v>
      </c>
      <c r="J4365">
        <v>1.8745854294726388E-2</v>
      </c>
      <c r="K4365">
        <v>1.292877738363029E-2</v>
      </c>
      <c r="L4365">
        <v>2.3277477427140298</v>
      </c>
    </row>
    <row r="4366" spans="1:12">
      <c r="A4366" t="s">
        <v>317</v>
      </c>
      <c r="B4366" t="s">
        <v>283</v>
      </c>
      <c r="C4366">
        <v>48073</v>
      </c>
      <c r="D4366" t="s">
        <v>135</v>
      </c>
      <c r="E4366">
        <v>888</v>
      </c>
      <c r="F4366" t="s">
        <v>87</v>
      </c>
      <c r="G4366" t="s">
        <v>104</v>
      </c>
      <c r="H4366">
        <v>385</v>
      </c>
      <c r="I4366">
        <v>1.3386099014279009</v>
      </c>
      <c r="J4366">
        <v>2.2784424816788131E-2</v>
      </c>
      <c r="K4366">
        <v>4.7015300867615753E-2</v>
      </c>
      <c r="L4366">
        <v>2.3951684965310931</v>
      </c>
    </row>
    <row r="4367" spans="1:12">
      <c r="A4367" t="s">
        <v>317</v>
      </c>
      <c r="B4367" t="s">
        <v>283</v>
      </c>
      <c r="C4367">
        <v>48073</v>
      </c>
      <c r="D4367" t="s">
        <v>135</v>
      </c>
      <c r="E4367">
        <v>888</v>
      </c>
      <c r="F4367" t="s">
        <v>87</v>
      </c>
      <c r="G4367" t="s">
        <v>105</v>
      </c>
      <c r="H4367">
        <v>614</v>
      </c>
      <c r="I4367">
        <v>1.1049268529615139</v>
      </c>
      <c r="J4367">
        <v>2.0024254321141549E-2</v>
      </c>
      <c r="K4367">
        <v>1.37449604108022E-2</v>
      </c>
      <c r="L4367">
        <v>2.508840677601246</v>
      </c>
    </row>
    <row r="4368" spans="1:12">
      <c r="A4368" t="s">
        <v>317</v>
      </c>
      <c r="B4368" t="s">
        <v>283</v>
      </c>
      <c r="C4368">
        <v>48073</v>
      </c>
      <c r="D4368" t="s">
        <v>135</v>
      </c>
      <c r="E4368">
        <v>888</v>
      </c>
      <c r="F4368" t="s">
        <v>87</v>
      </c>
      <c r="G4368" t="s">
        <v>106</v>
      </c>
      <c r="H4368">
        <v>385</v>
      </c>
      <c r="I4368">
        <v>1.438941171813809</v>
      </c>
      <c r="J4368">
        <v>2.4117518284707758E-2</v>
      </c>
      <c r="K4368">
        <v>4.7015300867615753E-2</v>
      </c>
      <c r="L4368">
        <v>2.562666542399366</v>
      </c>
    </row>
    <row r="4369" spans="1:12">
      <c r="A4369" t="s">
        <v>317</v>
      </c>
      <c r="B4369" t="s">
        <v>283</v>
      </c>
      <c r="C4369">
        <v>48073</v>
      </c>
      <c r="D4369" t="s">
        <v>135</v>
      </c>
      <c r="E4369">
        <v>888</v>
      </c>
      <c r="F4369" t="s">
        <v>87</v>
      </c>
      <c r="G4369" t="s">
        <v>107</v>
      </c>
      <c r="H4369">
        <v>614</v>
      </c>
      <c r="I4369">
        <v>1.1680057646722879</v>
      </c>
      <c r="J4369">
        <v>2.128880125280741E-2</v>
      </c>
      <c r="K4369">
        <v>1.455949765429183E-2</v>
      </c>
      <c r="L4369">
        <v>2.677849342735211</v>
      </c>
    </row>
    <row r="4370" spans="1:12">
      <c r="A4370" t="s">
        <v>317</v>
      </c>
      <c r="B4370" t="s">
        <v>283</v>
      </c>
      <c r="C4370">
        <v>48073</v>
      </c>
      <c r="D4370" t="s">
        <v>135</v>
      </c>
      <c r="E4370">
        <v>888</v>
      </c>
      <c r="F4370" t="s">
        <v>87</v>
      </c>
      <c r="G4370" t="s">
        <v>108</v>
      </c>
      <c r="H4370">
        <v>385</v>
      </c>
      <c r="I4370">
        <v>0.45307604960138081</v>
      </c>
      <c r="J4370">
        <v>9.3257948586015597E-3</v>
      </c>
      <c r="K4370">
        <v>4.7015300867615753E-2</v>
      </c>
      <c r="L4370">
        <v>1.1778982897199459</v>
      </c>
    </row>
    <row r="4371" spans="1:12">
      <c r="A4371" t="s">
        <v>317</v>
      </c>
      <c r="B4371" t="s">
        <v>283</v>
      </c>
      <c r="C4371">
        <v>48073</v>
      </c>
      <c r="D4371" t="s">
        <v>135</v>
      </c>
      <c r="E4371">
        <v>888</v>
      </c>
      <c r="F4371" t="s">
        <v>87</v>
      </c>
      <c r="G4371" t="s">
        <v>109</v>
      </c>
      <c r="H4371">
        <v>614</v>
      </c>
      <c r="I4371">
        <v>0.43391108773939158</v>
      </c>
      <c r="J4371">
        <v>8.0738110740064054E-3</v>
      </c>
      <c r="K4371">
        <v>1.1745082518886179E-2</v>
      </c>
      <c r="L4371">
        <v>1.1103789443611909</v>
      </c>
    </row>
    <row r="4372" spans="1:12">
      <c r="A4372" t="s">
        <v>317</v>
      </c>
      <c r="B4372" t="s">
        <v>348</v>
      </c>
      <c r="C4372">
        <v>48075</v>
      </c>
      <c r="D4372" t="s">
        <v>135</v>
      </c>
      <c r="E4372">
        <v>888</v>
      </c>
      <c r="F4372" t="s">
        <v>87</v>
      </c>
      <c r="G4372" t="s">
        <v>88</v>
      </c>
      <c r="H4372">
        <v>109</v>
      </c>
      <c r="I4372">
        <v>0.88510867108232305</v>
      </c>
      <c r="J4372">
        <v>3.6405648364861182E-2</v>
      </c>
      <c r="K4372">
        <v>1.372532386319949E-2</v>
      </c>
      <c r="L4372">
        <v>1.612634783009393</v>
      </c>
    </row>
    <row r="4373" spans="1:12">
      <c r="A4373" t="s">
        <v>317</v>
      </c>
      <c r="B4373" t="s">
        <v>348</v>
      </c>
      <c r="C4373">
        <v>48075</v>
      </c>
      <c r="D4373" t="s">
        <v>135</v>
      </c>
      <c r="E4373">
        <v>888</v>
      </c>
      <c r="F4373" t="s">
        <v>87</v>
      </c>
      <c r="G4373" t="s">
        <v>89</v>
      </c>
      <c r="H4373">
        <v>185</v>
      </c>
      <c r="I4373">
        <v>0.4626591745730495</v>
      </c>
      <c r="J4373">
        <v>2.0063563701044521E-2</v>
      </c>
      <c r="K4373">
        <v>7.6372384612447261E-2</v>
      </c>
      <c r="L4373">
        <v>1.164695374085772</v>
      </c>
    </row>
    <row r="4374" spans="1:12">
      <c r="A4374" t="s">
        <v>317</v>
      </c>
      <c r="B4374" t="s">
        <v>348</v>
      </c>
      <c r="C4374">
        <v>48075</v>
      </c>
      <c r="D4374" t="s">
        <v>135</v>
      </c>
      <c r="E4374">
        <v>888</v>
      </c>
      <c r="F4374" t="s">
        <v>87</v>
      </c>
      <c r="G4374" t="s">
        <v>90</v>
      </c>
      <c r="H4374">
        <v>109</v>
      </c>
      <c r="I4374">
        <v>1.1402527537558631</v>
      </c>
      <c r="J4374">
        <v>3.066406637346315E-2</v>
      </c>
      <c r="K4374">
        <v>0.2175493824613737</v>
      </c>
      <c r="L4374">
        <v>1.799996751336969</v>
      </c>
    </row>
    <row r="4375" spans="1:12">
      <c r="A4375" t="s">
        <v>317</v>
      </c>
      <c r="B4375" t="s">
        <v>348</v>
      </c>
      <c r="C4375">
        <v>48075</v>
      </c>
      <c r="D4375" t="s">
        <v>135</v>
      </c>
      <c r="E4375">
        <v>888</v>
      </c>
      <c r="F4375" t="s">
        <v>87</v>
      </c>
      <c r="G4375" t="s">
        <v>91</v>
      </c>
      <c r="H4375">
        <v>185</v>
      </c>
      <c r="I4375">
        <v>0.64517491889400203</v>
      </c>
      <c r="J4375">
        <v>1.5679814946521618E-2</v>
      </c>
      <c r="K4375">
        <v>0.25696878770032999</v>
      </c>
      <c r="L4375">
        <v>1.289319043930389</v>
      </c>
    </row>
    <row r="4376" spans="1:12">
      <c r="A4376" t="s">
        <v>317</v>
      </c>
      <c r="B4376" t="s">
        <v>348</v>
      </c>
      <c r="C4376">
        <v>48075</v>
      </c>
      <c r="D4376" t="s">
        <v>135</v>
      </c>
      <c r="E4376">
        <v>888</v>
      </c>
      <c r="F4376" t="s">
        <v>87</v>
      </c>
      <c r="G4376" t="s">
        <v>92</v>
      </c>
      <c r="H4376">
        <v>109</v>
      </c>
      <c r="I4376">
        <v>1.221815168123358</v>
      </c>
      <c r="J4376">
        <v>3.117953000135262E-2</v>
      </c>
      <c r="K4376">
        <v>0.23840995199201589</v>
      </c>
      <c r="L4376">
        <v>1.8821814256672751</v>
      </c>
    </row>
    <row r="4377" spans="1:12">
      <c r="A4377" t="s">
        <v>317</v>
      </c>
      <c r="B4377" t="s">
        <v>348</v>
      </c>
      <c r="C4377">
        <v>48075</v>
      </c>
      <c r="D4377" t="s">
        <v>135</v>
      </c>
      <c r="E4377">
        <v>888</v>
      </c>
      <c r="F4377" t="s">
        <v>87</v>
      </c>
      <c r="G4377" t="s">
        <v>93</v>
      </c>
      <c r="H4377">
        <v>185</v>
      </c>
      <c r="I4377">
        <v>0.71179102330314215</v>
      </c>
      <c r="J4377">
        <v>1.619218403077452E-2</v>
      </c>
      <c r="K4377">
        <v>0.30294023438247558</v>
      </c>
      <c r="L4377">
        <v>1.3617755142168999</v>
      </c>
    </row>
    <row r="4378" spans="1:12">
      <c r="A4378" t="s">
        <v>317</v>
      </c>
      <c r="B4378" t="s">
        <v>348</v>
      </c>
      <c r="C4378">
        <v>48075</v>
      </c>
      <c r="D4378" t="s">
        <v>135</v>
      </c>
      <c r="E4378">
        <v>888</v>
      </c>
      <c r="F4378" t="s">
        <v>87</v>
      </c>
      <c r="G4378" t="s">
        <v>94</v>
      </c>
      <c r="H4378">
        <v>109</v>
      </c>
      <c r="I4378">
        <v>1.285513358100568</v>
      </c>
      <c r="J4378">
        <v>3.1519243683994412E-2</v>
      </c>
      <c r="K4378">
        <v>0.25861871968222389</v>
      </c>
      <c r="L4378">
        <v>1.9481574933362891</v>
      </c>
    </row>
    <row r="4379" spans="1:12">
      <c r="A4379" t="s">
        <v>317</v>
      </c>
      <c r="B4379" t="s">
        <v>348</v>
      </c>
      <c r="C4379">
        <v>48075</v>
      </c>
      <c r="D4379" t="s">
        <v>135</v>
      </c>
      <c r="E4379">
        <v>888</v>
      </c>
      <c r="F4379" t="s">
        <v>87</v>
      </c>
      <c r="G4379" t="s">
        <v>95</v>
      </c>
      <c r="H4379">
        <v>185</v>
      </c>
      <c r="I4379">
        <v>0.76946779833258938</v>
      </c>
      <c r="J4379">
        <v>1.7069183613129209E-2</v>
      </c>
      <c r="K4379">
        <v>0.33003199915149939</v>
      </c>
      <c r="L4379">
        <v>1.434034115206031</v>
      </c>
    </row>
    <row r="4380" spans="1:12">
      <c r="A4380" t="s">
        <v>317</v>
      </c>
      <c r="B4380" t="s">
        <v>348</v>
      </c>
      <c r="C4380">
        <v>48075</v>
      </c>
      <c r="D4380" t="s">
        <v>135</v>
      </c>
      <c r="E4380">
        <v>888</v>
      </c>
      <c r="F4380" t="s">
        <v>87</v>
      </c>
      <c r="G4380" t="s">
        <v>96</v>
      </c>
      <c r="H4380">
        <v>109</v>
      </c>
      <c r="I4380">
        <v>1.3648880636733429</v>
      </c>
      <c r="J4380">
        <v>3.2315437719189363E-2</v>
      </c>
      <c r="K4380">
        <v>0.27840124313178022</v>
      </c>
      <c r="L4380">
        <v>2.0551788496103041</v>
      </c>
    </row>
    <row r="4381" spans="1:12">
      <c r="A4381" t="s">
        <v>317</v>
      </c>
      <c r="B4381" t="s">
        <v>348</v>
      </c>
      <c r="C4381">
        <v>48075</v>
      </c>
      <c r="D4381" t="s">
        <v>135</v>
      </c>
      <c r="E4381">
        <v>888</v>
      </c>
      <c r="F4381" t="s">
        <v>87</v>
      </c>
      <c r="G4381" t="s">
        <v>97</v>
      </c>
      <c r="H4381">
        <v>185</v>
      </c>
      <c r="I4381">
        <v>0.84398219026693844</v>
      </c>
      <c r="J4381">
        <v>1.8108794763545141E-2</v>
      </c>
      <c r="K4381">
        <v>0.36876818994838823</v>
      </c>
      <c r="L4381">
        <v>1.5271687796408471</v>
      </c>
    </row>
    <row r="4382" spans="1:12">
      <c r="A4382" t="s">
        <v>317</v>
      </c>
      <c r="B4382" t="s">
        <v>348</v>
      </c>
      <c r="C4382">
        <v>48075</v>
      </c>
      <c r="D4382" t="s">
        <v>135</v>
      </c>
      <c r="E4382">
        <v>888</v>
      </c>
      <c r="F4382" t="s">
        <v>87</v>
      </c>
      <c r="G4382" t="s">
        <v>98</v>
      </c>
      <c r="H4382">
        <v>109</v>
      </c>
      <c r="I4382">
        <v>0.26247483137494731</v>
      </c>
      <c r="J4382">
        <v>6.2015907380967303E-3</v>
      </c>
      <c r="K4382">
        <v>0.10136009282719841</v>
      </c>
      <c r="L4382">
        <v>0.61339371472831661</v>
      </c>
    </row>
    <row r="4383" spans="1:12">
      <c r="A4383" t="s">
        <v>317</v>
      </c>
      <c r="B4383" t="s">
        <v>348</v>
      </c>
      <c r="C4383">
        <v>48075</v>
      </c>
      <c r="D4383" t="s">
        <v>135</v>
      </c>
      <c r="E4383">
        <v>888</v>
      </c>
      <c r="F4383" t="s">
        <v>87</v>
      </c>
      <c r="G4383" t="s">
        <v>99</v>
      </c>
      <c r="H4383">
        <v>185</v>
      </c>
      <c r="I4383">
        <v>0.29785595522551328</v>
      </c>
      <c r="J4383">
        <v>7.876995992199853E-3</v>
      </c>
      <c r="K4383">
        <v>0.13800892253222621</v>
      </c>
      <c r="L4383">
        <v>0.59731191010319673</v>
      </c>
    </row>
    <row r="4384" spans="1:12">
      <c r="A4384" t="s">
        <v>317</v>
      </c>
      <c r="B4384" t="s">
        <v>348</v>
      </c>
      <c r="C4384">
        <v>48075</v>
      </c>
      <c r="D4384" t="s">
        <v>135</v>
      </c>
      <c r="E4384">
        <v>888</v>
      </c>
      <c r="F4384" t="s">
        <v>87</v>
      </c>
      <c r="G4384" t="s">
        <v>100</v>
      </c>
      <c r="H4384">
        <v>109</v>
      </c>
      <c r="I4384">
        <v>0.65988591510615224</v>
      </c>
      <c r="J4384">
        <v>1.4329283763505811E-2</v>
      </c>
      <c r="K4384">
        <v>0.17294940051034469</v>
      </c>
      <c r="L4384">
        <v>1.4425395529202709</v>
      </c>
    </row>
    <row r="4385" spans="1:12">
      <c r="A4385" t="s">
        <v>317</v>
      </c>
      <c r="B4385" t="s">
        <v>348</v>
      </c>
      <c r="C4385">
        <v>48075</v>
      </c>
      <c r="D4385" t="s">
        <v>135</v>
      </c>
      <c r="E4385">
        <v>888</v>
      </c>
      <c r="F4385" t="s">
        <v>87</v>
      </c>
      <c r="G4385" t="s">
        <v>101</v>
      </c>
      <c r="H4385">
        <v>185</v>
      </c>
      <c r="I4385">
        <v>0.54307172694843697</v>
      </c>
      <c r="J4385">
        <v>9.1642293816174107E-3</v>
      </c>
      <c r="K4385">
        <v>0.25329290350285882</v>
      </c>
      <c r="L4385">
        <v>0.87462578527009605</v>
      </c>
    </row>
    <row r="4386" spans="1:12">
      <c r="A4386" t="s">
        <v>317</v>
      </c>
      <c r="B4386" t="s">
        <v>348</v>
      </c>
      <c r="C4386">
        <v>48075</v>
      </c>
      <c r="D4386" t="s">
        <v>135</v>
      </c>
      <c r="E4386">
        <v>888</v>
      </c>
      <c r="F4386" t="s">
        <v>87</v>
      </c>
      <c r="G4386" t="s">
        <v>102</v>
      </c>
      <c r="H4386">
        <v>109</v>
      </c>
      <c r="I4386">
        <v>0.7537191107109662</v>
      </c>
      <c r="J4386">
        <v>1.5707303030402811E-2</v>
      </c>
      <c r="K4386">
        <v>0.19661370706020601</v>
      </c>
      <c r="L4386">
        <v>1.612560488341801</v>
      </c>
    </row>
    <row r="4387" spans="1:12">
      <c r="A4387" t="s">
        <v>317</v>
      </c>
      <c r="B4387" t="s">
        <v>348</v>
      </c>
      <c r="C4387">
        <v>48075</v>
      </c>
      <c r="D4387" t="s">
        <v>135</v>
      </c>
      <c r="E4387">
        <v>888</v>
      </c>
      <c r="F4387" t="s">
        <v>87</v>
      </c>
      <c r="G4387" t="s">
        <v>103</v>
      </c>
      <c r="H4387">
        <v>185</v>
      </c>
      <c r="I4387">
        <v>0.60258514219630432</v>
      </c>
      <c r="J4387">
        <v>9.2397477275034806E-3</v>
      </c>
      <c r="K4387">
        <v>0.31187500833391291</v>
      </c>
      <c r="L4387">
        <v>0.93109007261983712</v>
      </c>
    </row>
    <row r="4388" spans="1:12">
      <c r="A4388" t="s">
        <v>317</v>
      </c>
      <c r="B4388" t="s">
        <v>348</v>
      </c>
      <c r="C4388">
        <v>48075</v>
      </c>
      <c r="D4388" t="s">
        <v>135</v>
      </c>
      <c r="E4388">
        <v>888</v>
      </c>
      <c r="F4388" t="s">
        <v>87</v>
      </c>
      <c r="G4388" t="s">
        <v>104</v>
      </c>
      <c r="H4388">
        <v>109</v>
      </c>
      <c r="I4388">
        <v>0.81257860534300919</v>
      </c>
      <c r="J4388">
        <v>1.699444773218035E-2</v>
      </c>
      <c r="K4388">
        <v>0.21850865623880319</v>
      </c>
      <c r="L4388">
        <v>1.764323493914933</v>
      </c>
    </row>
    <row r="4389" spans="1:12">
      <c r="A4389" t="s">
        <v>317</v>
      </c>
      <c r="B4389" t="s">
        <v>348</v>
      </c>
      <c r="C4389">
        <v>48075</v>
      </c>
      <c r="D4389" t="s">
        <v>135</v>
      </c>
      <c r="E4389">
        <v>888</v>
      </c>
      <c r="F4389" t="s">
        <v>87</v>
      </c>
      <c r="G4389" t="s">
        <v>105</v>
      </c>
      <c r="H4389">
        <v>185</v>
      </c>
      <c r="I4389">
        <v>0.65472245946579455</v>
      </c>
      <c r="J4389">
        <v>9.620670648698133E-3</v>
      </c>
      <c r="K4389">
        <v>0.34067176657315118</v>
      </c>
      <c r="L4389">
        <v>0.98188278223083558</v>
      </c>
    </row>
    <row r="4390" spans="1:12">
      <c r="A4390" t="s">
        <v>317</v>
      </c>
      <c r="B4390" t="s">
        <v>348</v>
      </c>
      <c r="C4390">
        <v>48075</v>
      </c>
      <c r="D4390" t="s">
        <v>135</v>
      </c>
      <c r="E4390">
        <v>888</v>
      </c>
      <c r="F4390" t="s">
        <v>87</v>
      </c>
      <c r="G4390" t="s">
        <v>106</v>
      </c>
      <c r="H4390">
        <v>109</v>
      </c>
      <c r="I4390">
        <v>0.89525420535815092</v>
      </c>
      <c r="J4390">
        <v>1.835776073865341E-2</v>
      </c>
      <c r="K4390">
        <v>0.2393796820396597</v>
      </c>
      <c r="L4390">
        <v>1.9216258543859861</v>
      </c>
    </row>
    <row r="4391" spans="1:12">
      <c r="A4391" t="s">
        <v>317</v>
      </c>
      <c r="B4391" t="s">
        <v>348</v>
      </c>
      <c r="C4391">
        <v>48075</v>
      </c>
      <c r="D4391" t="s">
        <v>135</v>
      </c>
      <c r="E4391">
        <v>888</v>
      </c>
      <c r="F4391" t="s">
        <v>87</v>
      </c>
      <c r="G4391" t="s">
        <v>107</v>
      </c>
      <c r="H4391">
        <v>185</v>
      </c>
      <c r="I4391">
        <v>0.72487161369919728</v>
      </c>
      <c r="J4391">
        <v>1.0295353273815561E-2</v>
      </c>
      <c r="K4391">
        <v>0.37847984942735491</v>
      </c>
      <c r="L4391">
        <v>1.072988471099344</v>
      </c>
    </row>
    <row r="4392" spans="1:12">
      <c r="A4392" t="s">
        <v>317</v>
      </c>
      <c r="B4392" t="s">
        <v>348</v>
      </c>
      <c r="C4392">
        <v>48075</v>
      </c>
      <c r="D4392" t="s">
        <v>135</v>
      </c>
      <c r="E4392">
        <v>888</v>
      </c>
      <c r="F4392" t="s">
        <v>87</v>
      </c>
      <c r="G4392" t="s">
        <v>108</v>
      </c>
      <c r="H4392">
        <v>109</v>
      </c>
      <c r="I4392">
        <v>0.24145461609411861</v>
      </c>
      <c r="J4392">
        <v>6.6284909853230904E-3</v>
      </c>
      <c r="K4392">
        <v>9.6327881144534694E-2</v>
      </c>
      <c r="L4392">
        <v>0.63890718852142725</v>
      </c>
    </row>
    <row r="4393" spans="1:12">
      <c r="A4393" t="s">
        <v>317</v>
      </c>
      <c r="B4393" t="s">
        <v>348</v>
      </c>
      <c r="C4393">
        <v>48075</v>
      </c>
      <c r="D4393" t="s">
        <v>135</v>
      </c>
      <c r="E4393">
        <v>888</v>
      </c>
      <c r="F4393" t="s">
        <v>87</v>
      </c>
      <c r="G4393" t="s">
        <v>109</v>
      </c>
      <c r="H4393">
        <v>185</v>
      </c>
      <c r="I4393">
        <v>0.2392300249800435</v>
      </c>
      <c r="J4393">
        <v>4.3468293160442376E-3</v>
      </c>
      <c r="K4393">
        <v>4.5314645443686262E-2</v>
      </c>
      <c r="L4393">
        <v>0.41094267366723197</v>
      </c>
    </row>
    <row r="4394" spans="1:12">
      <c r="A4394" t="s">
        <v>317</v>
      </c>
      <c r="B4394" t="s">
        <v>267</v>
      </c>
      <c r="C4394">
        <v>48077</v>
      </c>
      <c r="D4394" t="s">
        <v>135</v>
      </c>
      <c r="E4394">
        <v>888</v>
      </c>
      <c r="F4394" t="s">
        <v>87</v>
      </c>
      <c r="G4394" t="s">
        <v>88</v>
      </c>
      <c r="H4394">
        <v>78</v>
      </c>
      <c r="I4394">
        <v>0.64334558679243214</v>
      </c>
      <c r="J4394">
        <v>4.4426987473068238E-2</v>
      </c>
      <c r="K4394">
        <v>5.1066846658416633E-2</v>
      </c>
      <c r="L4394">
        <v>1.6422975287993571</v>
      </c>
    </row>
    <row r="4395" spans="1:12">
      <c r="A4395" t="s">
        <v>317</v>
      </c>
      <c r="B4395" t="s">
        <v>267</v>
      </c>
      <c r="C4395">
        <v>48077</v>
      </c>
      <c r="D4395" t="s">
        <v>135</v>
      </c>
      <c r="E4395">
        <v>888</v>
      </c>
      <c r="F4395" t="s">
        <v>87</v>
      </c>
      <c r="G4395" t="s">
        <v>89</v>
      </c>
      <c r="H4395">
        <v>258</v>
      </c>
      <c r="I4395">
        <v>0.27534252696523331</v>
      </c>
      <c r="J4395">
        <v>1.5119585081929451E-2</v>
      </c>
      <c r="K4395">
        <v>-1.9807532657335709E-2</v>
      </c>
      <c r="L4395">
        <v>1.391212838338336</v>
      </c>
    </row>
    <row r="4396" spans="1:12">
      <c r="A4396" t="s">
        <v>317</v>
      </c>
      <c r="B4396" t="s">
        <v>267</v>
      </c>
      <c r="C4396">
        <v>48077</v>
      </c>
      <c r="D4396" t="s">
        <v>135</v>
      </c>
      <c r="E4396">
        <v>888</v>
      </c>
      <c r="F4396" t="s">
        <v>87</v>
      </c>
      <c r="G4396" t="s">
        <v>90</v>
      </c>
      <c r="H4396">
        <v>78</v>
      </c>
      <c r="I4396">
        <v>1.024214200683448</v>
      </c>
      <c r="J4396">
        <v>4.4266994260356803E-2</v>
      </c>
      <c r="K4396">
        <v>0.1567258637594787</v>
      </c>
      <c r="L4396">
        <v>1.9947029072734039</v>
      </c>
    </row>
    <row r="4397" spans="1:12">
      <c r="A4397" t="s">
        <v>317</v>
      </c>
      <c r="B4397" t="s">
        <v>267</v>
      </c>
      <c r="C4397">
        <v>48077</v>
      </c>
      <c r="D4397" t="s">
        <v>135</v>
      </c>
      <c r="E4397">
        <v>888</v>
      </c>
      <c r="F4397" t="s">
        <v>87</v>
      </c>
      <c r="G4397" t="s">
        <v>91</v>
      </c>
      <c r="H4397">
        <v>258</v>
      </c>
      <c r="I4397">
        <v>0.53386106392303256</v>
      </c>
      <c r="J4397">
        <v>1.601120427816129E-2</v>
      </c>
      <c r="K4397">
        <v>4.1804094316260452E-3</v>
      </c>
      <c r="L4397">
        <v>1.757935689762985</v>
      </c>
    </row>
    <row r="4398" spans="1:12">
      <c r="A4398" t="s">
        <v>317</v>
      </c>
      <c r="B4398" t="s">
        <v>267</v>
      </c>
      <c r="C4398">
        <v>48077</v>
      </c>
      <c r="D4398" t="s">
        <v>135</v>
      </c>
      <c r="E4398">
        <v>888</v>
      </c>
      <c r="F4398" t="s">
        <v>87</v>
      </c>
      <c r="G4398" t="s">
        <v>92</v>
      </c>
      <c r="H4398">
        <v>78</v>
      </c>
      <c r="I4398">
        <v>1.1091873358499671</v>
      </c>
      <c r="J4398">
        <v>4.7668454621880033E-2</v>
      </c>
      <c r="K4398">
        <v>0.18238167932929231</v>
      </c>
      <c r="L4398">
        <v>2.1431375817886078</v>
      </c>
    </row>
    <row r="4399" spans="1:12">
      <c r="A4399" t="s">
        <v>317</v>
      </c>
      <c r="B4399" t="s">
        <v>267</v>
      </c>
      <c r="C4399">
        <v>48077</v>
      </c>
      <c r="D4399" t="s">
        <v>135</v>
      </c>
      <c r="E4399">
        <v>888</v>
      </c>
      <c r="F4399" t="s">
        <v>87</v>
      </c>
      <c r="G4399" t="s">
        <v>93</v>
      </c>
      <c r="H4399">
        <v>258</v>
      </c>
      <c r="I4399">
        <v>0.57272347967985415</v>
      </c>
      <c r="J4399">
        <v>1.6792491596414959E-2</v>
      </c>
      <c r="K4399">
        <v>4.1804094316260452E-3</v>
      </c>
      <c r="L4399">
        <v>1.863354558352831</v>
      </c>
    </row>
    <row r="4400" spans="1:12">
      <c r="A4400" t="s">
        <v>317</v>
      </c>
      <c r="B4400" t="s">
        <v>267</v>
      </c>
      <c r="C4400">
        <v>48077</v>
      </c>
      <c r="D4400" t="s">
        <v>135</v>
      </c>
      <c r="E4400">
        <v>888</v>
      </c>
      <c r="F4400" t="s">
        <v>87</v>
      </c>
      <c r="G4400" t="s">
        <v>94</v>
      </c>
      <c r="H4400">
        <v>78</v>
      </c>
      <c r="I4400">
        <v>1.1888311653796539</v>
      </c>
      <c r="J4400">
        <v>5.0950867419731399E-2</v>
      </c>
      <c r="K4400">
        <v>0.20553396410935171</v>
      </c>
      <c r="L4400">
        <v>2.2794487603067619</v>
      </c>
    </row>
    <row r="4401" spans="1:12">
      <c r="A4401" t="s">
        <v>317</v>
      </c>
      <c r="B4401" t="s">
        <v>267</v>
      </c>
      <c r="C4401">
        <v>48077</v>
      </c>
      <c r="D4401" t="s">
        <v>135</v>
      </c>
      <c r="E4401">
        <v>888</v>
      </c>
      <c r="F4401" t="s">
        <v>87</v>
      </c>
      <c r="G4401" t="s">
        <v>95</v>
      </c>
      <c r="H4401">
        <v>258</v>
      </c>
      <c r="I4401">
        <v>0.61113989551089754</v>
      </c>
      <c r="J4401">
        <v>1.755915453601431E-2</v>
      </c>
      <c r="K4401">
        <v>4.1804094316260452E-3</v>
      </c>
      <c r="L4401">
        <v>1.95775946472588</v>
      </c>
    </row>
    <row r="4402" spans="1:12">
      <c r="A4402" t="s">
        <v>317</v>
      </c>
      <c r="B4402" t="s">
        <v>267</v>
      </c>
      <c r="C4402">
        <v>48077</v>
      </c>
      <c r="D4402" t="s">
        <v>135</v>
      </c>
      <c r="E4402">
        <v>888</v>
      </c>
      <c r="F4402" t="s">
        <v>87</v>
      </c>
      <c r="G4402" t="s">
        <v>96</v>
      </c>
      <c r="H4402">
        <v>78</v>
      </c>
      <c r="I4402">
        <v>1.270699979339563</v>
      </c>
      <c r="J4402">
        <v>5.4370221506497743E-2</v>
      </c>
      <c r="K4402">
        <v>0.22683753349537211</v>
      </c>
      <c r="L4402">
        <v>2.4758637986658751</v>
      </c>
    </row>
    <row r="4403" spans="1:12">
      <c r="A4403" t="s">
        <v>317</v>
      </c>
      <c r="B4403" t="s">
        <v>267</v>
      </c>
      <c r="C4403">
        <v>48077</v>
      </c>
      <c r="D4403" t="s">
        <v>135</v>
      </c>
      <c r="E4403">
        <v>888</v>
      </c>
      <c r="F4403" t="s">
        <v>87</v>
      </c>
      <c r="G4403" t="s">
        <v>97</v>
      </c>
      <c r="H4403">
        <v>258</v>
      </c>
      <c r="I4403">
        <v>0.65425613958566509</v>
      </c>
      <c r="J4403">
        <v>1.8488998409369139E-2</v>
      </c>
      <c r="K4403">
        <v>4.1804094316260452E-3</v>
      </c>
      <c r="L4403">
        <v>2.0739739613177708</v>
      </c>
    </row>
    <row r="4404" spans="1:12">
      <c r="A4404" t="s">
        <v>317</v>
      </c>
      <c r="B4404" t="s">
        <v>267</v>
      </c>
      <c r="C4404">
        <v>48077</v>
      </c>
      <c r="D4404" t="s">
        <v>135</v>
      </c>
      <c r="E4404">
        <v>888</v>
      </c>
      <c r="F4404" t="s">
        <v>87</v>
      </c>
      <c r="G4404" t="s">
        <v>98</v>
      </c>
      <c r="H4404">
        <v>78</v>
      </c>
      <c r="I4404">
        <v>0.51265634406923299</v>
      </c>
      <c r="J4404">
        <v>2.5913573672531519E-2</v>
      </c>
      <c r="K4404">
        <v>8.7110347829844351E-2</v>
      </c>
      <c r="L4404">
        <v>1.028103882854426</v>
      </c>
    </row>
    <row r="4405" spans="1:12">
      <c r="A4405" t="s">
        <v>317</v>
      </c>
      <c r="B4405" t="s">
        <v>267</v>
      </c>
      <c r="C4405">
        <v>48077</v>
      </c>
      <c r="D4405" t="s">
        <v>135</v>
      </c>
      <c r="E4405">
        <v>888</v>
      </c>
      <c r="F4405" t="s">
        <v>87</v>
      </c>
      <c r="G4405" t="s">
        <v>99</v>
      </c>
      <c r="H4405">
        <v>258</v>
      </c>
      <c r="I4405">
        <v>0.2662753931852283</v>
      </c>
      <c r="J4405">
        <v>8.583897508635285E-3</v>
      </c>
      <c r="K4405">
        <v>-2.6752352560335392E-3</v>
      </c>
      <c r="L4405">
        <v>0.89052776880396078</v>
      </c>
    </row>
    <row r="4406" spans="1:12">
      <c r="A4406" t="s">
        <v>317</v>
      </c>
      <c r="B4406" t="s">
        <v>267</v>
      </c>
      <c r="C4406">
        <v>48077</v>
      </c>
      <c r="D4406" t="s">
        <v>135</v>
      </c>
      <c r="E4406">
        <v>888</v>
      </c>
      <c r="F4406" t="s">
        <v>87</v>
      </c>
      <c r="G4406" t="s">
        <v>100</v>
      </c>
      <c r="H4406">
        <v>78</v>
      </c>
      <c r="I4406">
        <v>0.90889528400956066</v>
      </c>
      <c r="J4406">
        <v>3.4737416558874849E-2</v>
      </c>
      <c r="K4406">
        <v>0.14837603956379519</v>
      </c>
      <c r="L4406">
        <v>1.5934471952138911</v>
      </c>
    </row>
    <row r="4407" spans="1:12">
      <c r="A4407" t="s">
        <v>317</v>
      </c>
      <c r="B4407" t="s">
        <v>267</v>
      </c>
      <c r="C4407">
        <v>48077</v>
      </c>
      <c r="D4407" t="s">
        <v>135</v>
      </c>
      <c r="E4407">
        <v>888</v>
      </c>
      <c r="F4407" t="s">
        <v>87</v>
      </c>
      <c r="G4407" t="s">
        <v>101</v>
      </c>
      <c r="H4407">
        <v>258</v>
      </c>
      <c r="I4407">
        <v>0.50111242142811807</v>
      </c>
      <c r="J4407">
        <v>1.1722447383757559E-2</v>
      </c>
      <c r="K4407">
        <v>4.1804094316260452E-3</v>
      </c>
      <c r="L4407">
        <v>1.3399365980400271</v>
      </c>
    </row>
    <row r="4408" spans="1:12">
      <c r="A4408" t="s">
        <v>317</v>
      </c>
      <c r="B4408" t="s">
        <v>267</v>
      </c>
      <c r="C4408">
        <v>48077</v>
      </c>
      <c r="D4408" t="s">
        <v>135</v>
      </c>
      <c r="E4408">
        <v>888</v>
      </c>
      <c r="F4408" t="s">
        <v>87</v>
      </c>
      <c r="G4408" t="s">
        <v>102</v>
      </c>
      <c r="H4408">
        <v>78</v>
      </c>
      <c r="I4408">
        <v>1.0021427550485329</v>
      </c>
      <c r="J4408">
        <v>3.8411733037037862E-2</v>
      </c>
      <c r="K4408">
        <v>0.176945427097942</v>
      </c>
      <c r="L4408">
        <v>1.8003749236505859</v>
      </c>
    </row>
    <row r="4409" spans="1:12">
      <c r="A4409" t="s">
        <v>317</v>
      </c>
      <c r="B4409" t="s">
        <v>267</v>
      </c>
      <c r="C4409">
        <v>48077</v>
      </c>
      <c r="D4409" t="s">
        <v>135</v>
      </c>
      <c r="E4409">
        <v>888</v>
      </c>
      <c r="F4409" t="s">
        <v>87</v>
      </c>
      <c r="G4409" t="s">
        <v>103</v>
      </c>
      <c r="H4409">
        <v>258</v>
      </c>
      <c r="I4409">
        <v>0.54226358775993733</v>
      </c>
      <c r="J4409">
        <v>1.25338994723007E-2</v>
      </c>
      <c r="K4409">
        <v>4.1804094316260452E-3</v>
      </c>
      <c r="L4409">
        <v>1.43742598217554</v>
      </c>
    </row>
    <row r="4410" spans="1:12">
      <c r="A4410" t="s">
        <v>317</v>
      </c>
      <c r="B4410" t="s">
        <v>267</v>
      </c>
      <c r="C4410">
        <v>48077</v>
      </c>
      <c r="D4410" t="s">
        <v>135</v>
      </c>
      <c r="E4410">
        <v>888</v>
      </c>
      <c r="F4410" t="s">
        <v>87</v>
      </c>
      <c r="G4410" t="s">
        <v>104</v>
      </c>
      <c r="H4410">
        <v>78</v>
      </c>
      <c r="I4410">
        <v>1.084813555348102</v>
      </c>
      <c r="J4410">
        <v>4.2138077459679749E-2</v>
      </c>
      <c r="K4410">
        <v>0.20329973163144049</v>
      </c>
      <c r="L4410">
        <v>2.0085481348890539</v>
      </c>
    </row>
    <row r="4411" spans="1:12">
      <c r="A4411" t="s">
        <v>317</v>
      </c>
      <c r="B4411" t="s">
        <v>267</v>
      </c>
      <c r="C4411">
        <v>48077</v>
      </c>
      <c r="D4411" t="s">
        <v>135</v>
      </c>
      <c r="E4411">
        <v>888</v>
      </c>
      <c r="F4411" t="s">
        <v>87</v>
      </c>
      <c r="G4411" t="s">
        <v>105</v>
      </c>
      <c r="H4411">
        <v>258</v>
      </c>
      <c r="I4411">
        <v>0.5824059950114181</v>
      </c>
      <c r="J4411">
        <v>1.3256953319684619E-2</v>
      </c>
      <c r="K4411">
        <v>4.1804094316260452E-3</v>
      </c>
      <c r="L4411">
        <v>1.5152007845138951</v>
      </c>
    </row>
    <row r="4412" spans="1:12">
      <c r="A4412" t="s">
        <v>317</v>
      </c>
      <c r="B4412" t="s">
        <v>267</v>
      </c>
      <c r="C4412">
        <v>48077</v>
      </c>
      <c r="D4412" t="s">
        <v>135</v>
      </c>
      <c r="E4412">
        <v>888</v>
      </c>
      <c r="F4412" t="s">
        <v>87</v>
      </c>
      <c r="G4412" t="s">
        <v>106</v>
      </c>
      <c r="H4412">
        <v>78</v>
      </c>
      <c r="I4412">
        <v>1.1702967260536561</v>
      </c>
      <c r="J4412">
        <v>4.5834000226493483E-2</v>
      </c>
      <c r="K4412">
        <v>0.22570037808663149</v>
      </c>
      <c r="L4412">
        <v>2.209578105857553</v>
      </c>
    </row>
    <row r="4413" spans="1:12">
      <c r="A4413" t="s">
        <v>317</v>
      </c>
      <c r="B4413" t="s">
        <v>267</v>
      </c>
      <c r="C4413">
        <v>48077</v>
      </c>
      <c r="D4413" t="s">
        <v>135</v>
      </c>
      <c r="E4413">
        <v>888</v>
      </c>
      <c r="F4413" t="s">
        <v>87</v>
      </c>
      <c r="G4413" t="s">
        <v>107</v>
      </c>
      <c r="H4413">
        <v>258</v>
      </c>
      <c r="I4413">
        <v>0.62677350854763436</v>
      </c>
      <c r="J4413">
        <v>1.4187650716834491E-2</v>
      </c>
      <c r="K4413">
        <v>4.1804094316260452E-3</v>
      </c>
      <c r="L4413">
        <v>1.6166490820864581</v>
      </c>
    </row>
    <row r="4414" spans="1:12">
      <c r="A4414" t="s">
        <v>317</v>
      </c>
      <c r="B4414" t="s">
        <v>267</v>
      </c>
      <c r="C4414">
        <v>48077</v>
      </c>
      <c r="D4414" t="s">
        <v>135</v>
      </c>
      <c r="E4414">
        <v>888</v>
      </c>
      <c r="F4414" t="s">
        <v>87</v>
      </c>
      <c r="G4414" t="s">
        <v>108</v>
      </c>
      <c r="H4414">
        <v>78</v>
      </c>
      <c r="I4414">
        <v>0.47175828932386421</v>
      </c>
      <c r="J4414">
        <v>2.1852612458964679E-2</v>
      </c>
      <c r="K4414">
        <v>8.5010570179137615E-2</v>
      </c>
      <c r="L4414">
        <v>0.99697612260483626</v>
      </c>
    </row>
    <row r="4415" spans="1:12">
      <c r="A4415" t="s">
        <v>317</v>
      </c>
      <c r="B4415" t="s">
        <v>267</v>
      </c>
      <c r="C4415">
        <v>48077</v>
      </c>
      <c r="D4415" t="s">
        <v>135</v>
      </c>
      <c r="E4415">
        <v>888</v>
      </c>
      <c r="F4415" t="s">
        <v>87</v>
      </c>
      <c r="G4415" t="s">
        <v>109</v>
      </c>
      <c r="H4415">
        <v>258</v>
      </c>
      <c r="I4415">
        <v>0.25771226488529803</v>
      </c>
      <c r="J4415">
        <v>6.5281480759360397E-3</v>
      </c>
      <c r="K4415">
        <v>2.8161040267129312E-3</v>
      </c>
      <c r="L4415">
        <v>0.73650460844048227</v>
      </c>
    </row>
    <row r="4416" spans="1:12">
      <c r="A4416" t="s">
        <v>317</v>
      </c>
      <c r="B4416" t="s">
        <v>349</v>
      </c>
      <c r="C4416">
        <v>48079</v>
      </c>
      <c r="D4416" t="s">
        <v>135</v>
      </c>
      <c r="E4416">
        <v>888</v>
      </c>
      <c r="F4416" t="s">
        <v>87</v>
      </c>
      <c r="G4416" t="s">
        <v>88</v>
      </c>
      <c r="H4416">
        <v>195</v>
      </c>
      <c r="I4416">
        <v>0.78341392942246146</v>
      </c>
      <c r="J4416">
        <v>2.3030464727247211E-2</v>
      </c>
      <c r="K4416">
        <v>6.0636211012504528E-2</v>
      </c>
      <c r="L4416">
        <v>1.3804866076375319</v>
      </c>
    </row>
    <row r="4417" spans="1:12">
      <c r="A4417" t="s">
        <v>317</v>
      </c>
      <c r="B4417" t="s">
        <v>349</v>
      </c>
      <c r="C4417">
        <v>48079</v>
      </c>
      <c r="D4417" t="s">
        <v>135</v>
      </c>
      <c r="E4417">
        <v>888</v>
      </c>
      <c r="F4417" t="s">
        <v>87</v>
      </c>
      <c r="G4417" t="s">
        <v>89</v>
      </c>
      <c r="H4417">
        <v>190</v>
      </c>
      <c r="I4417">
        <v>0.47239071020287748</v>
      </c>
      <c r="J4417">
        <v>1.044933925622289E-2</v>
      </c>
      <c r="K4417">
        <v>8.8824045335733612E-2</v>
      </c>
      <c r="L4417">
        <v>0.78956923611623142</v>
      </c>
    </row>
    <row r="4418" spans="1:12">
      <c r="A4418" t="s">
        <v>317</v>
      </c>
      <c r="B4418" t="s">
        <v>349</v>
      </c>
      <c r="C4418">
        <v>48079</v>
      </c>
      <c r="D4418" t="s">
        <v>135</v>
      </c>
      <c r="E4418">
        <v>888</v>
      </c>
      <c r="F4418" t="s">
        <v>87</v>
      </c>
      <c r="G4418" t="s">
        <v>90</v>
      </c>
      <c r="H4418">
        <v>195</v>
      </c>
      <c r="I4418">
        <v>1.1076809908815759</v>
      </c>
      <c r="J4418">
        <v>2.1100282620728019E-2</v>
      </c>
      <c r="K4418">
        <v>8.855628591461806E-2</v>
      </c>
      <c r="L4418">
        <v>1.9815269693906661</v>
      </c>
    </row>
    <row r="4419" spans="1:12">
      <c r="A4419" t="s">
        <v>317</v>
      </c>
      <c r="B4419" t="s">
        <v>349</v>
      </c>
      <c r="C4419">
        <v>48079</v>
      </c>
      <c r="D4419" t="s">
        <v>135</v>
      </c>
      <c r="E4419">
        <v>888</v>
      </c>
      <c r="F4419" t="s">
        <v>87</v>
      </c>
      <c r="G4419" t="s">
        <v>91</v>
      </c>
      <c r="H4419">
        <v>190</v>
      </c>
      <c r="I4419">
        <v>0.54452036154809047</v>
      </c>
      <c r="J4419">
        <v>9.8166214962787449E-3</v>
      </c>
      <c r="K4419">
        <v>0.16713678576808921</v>
      </c>
      <c r="L4419">
        <v>0.90146663499139734</v>
      </c>
    </row>
    <row r="4420" spans="1:12">
      <c r="A4420" t="s">
        <v>317</v>
      </c>
      <c r="B4420" t="s">
        <v>349</v>
      </c>
      <c r="C4420">
        <v>48079</v>
      </c>
      <c r="D4420" t="s">
        <v>135</v>
      </c>
      <c r="E4420">
        <v>888</v>
      </c>
      <c r="F4420" t="s">
        <v>87</v>
      </c>
      <c r="G4420" t="s">
        <v>92</v>
      </c>
      <c r="H4420">
        <v>195</v>
      </c>
      <c r="I4420">
        <v>1.196252559954375</v>
      </c>
      <c r="J4420">
        <v>2.2205352243663379E-2</v>
      </c>
      <c r="K4420">
        <v>9.8722123734035827E-2</v>
      </c>
      <c r="L4420">
        <v>2.1649322879237989</v>
      </c>
    </row>
    <row r="4421" spans="1:12">
      <c r="A4421" t="s">
        <v>317</v>
      </c>
      <c r="B4421" t="s">
        <v>349</v>
      </c>
      <c r="C4421">
        <v>48079</v>
      </c>
      <c r="D4421" t="s">
        <v>135</v>
      </c>
      <c r="E4421">
        <v>888</v>
      </c>
      <c r="F4421" t="s">
        <v>87</v>
      </c>
      <c r="G4421" t="s">
        <v>93</v>
      </c>
      <c r="H4421">
        <v>190</v>
      </c>
      <c r="I4421">
        <v>0.6059410244342196</v>
      </c>
      <c r="J4421">
        <v>1.0478484689254171E-2</v>
      </c>
      <c r="K4421">
        <v>0.18448207990396309</v>
      </c>
      <c r="L4421">
        <v>0.95965993917700998</v>
      </c>
    </row>
    <row r="4422" spans="1:12">
      <c r="A4422" t="s">
        <v>317</v>
      </c>
      <c r="B4422" t="s">
        <v>349</v>
      </c>
      <c r="C4422">
        <v>48079</v>
      </c>
      <c r="D4422" t="s">
        <v>135</v>
      </c>
      <c r="E4422">
        <v>888</v>
      </c>
      <c r="F4422" t="s">
        <v>87</v>
      </c>
      <c r="G4422" t="s">
        <v>94</v>
      </c>
      <c r="H4422">
        <v>195</v>
      </c>
      <c r="I4422">
        <v>1.2698227770998189</v>
      </c>
      <c r="J4422">
        <v>2.3509636595017501E-2</v>
      </c>
      <c r="K4422">
        <v>0.10691521063579459</v>
      </c>
      <c r="L4422">
        <v>2.3639875509560362</v>
      </c>
    </row>
    <row r="4423" spans="1:12">
      <c r="A4423" t="s">
        <v>317</v>
      </c>
      <c r="B4423" t="s">
        <v>349</v>
      </c>
      <c r="C4423">
        <v>48079</v>
      </c>
      <c r="D4423" t="s">
        <v>135</v>
      </c>
      <c r="E4423">
        <v>888</v>
      </c>
      <c r="F4423" t="s">
        <v>87</v>
      </c>
      <c r="G4423" t="s">
        <v>95</v>
      </c>
      <c r="H4423">
        <v>190</v>
      </c>
      <c r="I4423">
        <v>0.66364484724939332</v>
      </c>
      <c r="J4423">
        <v>1.130090641563874E-2</v>
      </c>
      <c r="K4423">
        <v>0.19570145264666661</v>
      </c>
      <c r="L4423">
        <v>1.050554817554161</v>
      </c>
    </row>
    <row r="4424" spans="1:12">
      <c r="A4424" t="s">
        <v>317</v>
      </c>
      <c r="B4424" t="s">
        <v>349</v>
      </c>
      <c r="C4424">
        <v>48079</v>
      </c>
      <c r="D4424" t="s">
        <v>135</v>
      </c>
      <c r="E4424">
        <v>888</v>
      </c>
      <c r="F4424" t="s">
        <v>87</v>
      </c>
      <c r="G4424" t="s">
        <v>96</v>
      </c>
      <c r="H4424">
        <v>195</v>
      </c>
      <c r="I4424">
        <v>1.356113859167956</v>
      </c>
      <c r="J4424">
        <v>2.4942992236810041E-2</v>
      </c>
      <c r="K4424">
        <v>0.1167907223401445</v>
      </c>
      <c r="L4424">
        <v>2.5674444302681012</v>
      </c>
    </row>
    <row r="4425" spans="1:12">
      <c r="A4425" t="s">
        <v>317</v>
      </c>
      <c r="B4425" t="s">
        <v>349</v>
      </c>
      <c r="C4425">
        <v>48079</v>
      </c>
      <c r="D4425" t="s">
        <v>135</v>
      </c>
      <c r="E4425">
        <v>888</v>
      </c>
      <c r="F4425" t="s">
        <v>87</v>
      </c>
      <c r="G4425" t="s">
        <v>97</v>
      </c>
      <c r="H4425">
        <v>190</v>
      </c>
      <c r="I4425">
        <v>0.7295709004719878</v>
      </c>
      <c r="J4425">
        <v>1.268540579061154E-2</v>
      </c>
      <c r="K4425">
        <v>0.2022283081651943</v>
      </c>
      <c r="L4425">
        <v>1.157840455618125</v>
      </c>
    </row>
    <row r="4426" spans="1:12">
      <c r="A4426" t="s">
        <v>317</v>
      </c>
      <c r="B4426" t="s">
        <v>349</v>
      </c>
      <c r="C4426">
        <v>48079</v>
      </c>
      <c r="D4426" t="s">
        <v>135</v>
      </c>
      <c r="E4426">
        <v>888</v>
      </c>
      <c r="F4426" t="s">
        <v>87</v>
      </c>
      <c r="G4426" t="s">
        <v>98</v>
      </c>
      <c r="H4426">
        <v>195</v>
      </c>
      <c r="I4426">
        <v>0.28839837613992408</v>
      </c>
      <c r="J4426">
        <v>6.3985570468794101E-3</v>
      </c>
      <c r="K4426">
        <v>4.7097569380749063E-2</v>
      </c>
      <c r="L4426">
        <v>0.71645823879906811</v>
      </c>
    </row>
    <row r="4427" spans="1:12">
      <c r="A4427" t="s">
        <v>317</v>
      </c>
      <c r="B4427" t="s">
        <v>349</v>
      </c>
      <c r="C4427">
        <v>48079</v>
      </c>
      <c r="D4427" t="s">
        <v>135</v>
      </c>
      <c r="E4427">
        <v>888</v>
      </c>
      <c r="F4427" t="s">
        <v>87</v>
      </c>
      <c r="G4427" t="s">
        <v>99</v>
      </c>
      <c r="H4427">
        <v>190</v>
      </c>
      <c r="I4427">
        <v>0.36715560199028963</v>
      </c>
      <c r="J4427">
        <v>8.4189684128926304E-3</v>
      </c>
      <c r="K4427">
        <v>0.1176425363049904</v>
      </c>
      <c r="L4427">
        <v>0.7032138873506405</v>
      </c>
    </row>
    <row r="4428" spans="1:12">
      <c r="A4428" t="s">
        <v>317</v>
      </c>
      <c r="B4428" t="s">
        <v>349</v>
      </c>
      <c r="C4428">
        <v>48079</v>
      </c>
      <c r="D4428" t="s">
        <v>135</v>
      </c>
      <c r="E4428">
        <v>888</v>
      </c>
      <c r="F4428" t="s">
        <v>87</v>
      </c>
      <c r="G4428" t="s">
        <v>100</v>
      </c>
      <c r="H4428">
        <v>195</v>
      </c>
      <c r="I4428">
        <v>0.72402517356903073</v>
      </c>
      <c r="J4428">
        <v>1.6081310304768091E-2</v>
      </c>
      <c r="K4428">
        <v>6.4207996823543445E-2</v>
      </c>
      <c r="L4428">
        <v>1.6335482420761711</v>
      </c>
    </row>
    <row r="4429" spans="1:12">
      <c r="A4429" t="s">
        <v>317</v>
      </c>
      <c r="B4429" t="s">
        <v>349</v>
      </c>
      <c r="C4429">
        <v>48079</v>
      </c>
      <c r="D4429" t="s">
        <v>135</v>
      </c>
      <c r="E4429">
        <v>888</v>
      </c>
      <c r="F4429" t="s">
        <v>87</v>
      </c>
      <c r="G4429" t="s">
        <v>101</v>
      </c>
      <c r="H4429">
        <v>190</v>
      </c>
      <c r="I4429">
        <v>0.49112526852698818</v>
      </c>
      <c r="J4429">
        <v>8.8164779578576886E-3</v>
      </c>
      <c r="K4429">
        <v>0.17801302971930699</v>
      </c>
      <c r="L4429">
        <v>0.81248856062125674</v>
      </c>
    </row>
    <row r="4430" spans="1:12">
      <c r="A4430" t="s">
        <v>317</v>
      </c>
      <c r="B4430" t="s">
        <v>349</v>
      </c>
      <c r="C4430">
        <v>48079</v>
      </c>
      <c r="D4430" t="s">
        <v>135</v>
      </c>
      <c r="E4430">
        <v>888</v>
      </c>
      <c r="F4430" t="s">
        <v>87</v>
      </c>
      <c r="G4430" t="s">
        <v>102</v>
      </c>
      <c r="H4430">
        <v>195</v>
      </c>
      <c r="I4430">
        <v>0.8242601678506748</v>
      </c>
      <c r="J4430">
        <v>1.7961457500426398E-2</v>
      </c>
      <c r="K4430">
        <v>7.5379688342831694E-2</v>
      </c>
      <c r="L4430">
        <v>1.842386536881393</v>
      </c>
    </row>
    <row r="4431" spans="1:12">
      <c r="A4431" t="s">
        <v>317</v>
      </c>
      <c r="B4431" t="s">
        <v>349</v>
      </c>
      <c r="C4431">
        <v>48079</v>
      </c>
      <c r="D4431" t="s">
        <v>135</v>
      </c>
      <c r="E4431">
        <v>888</v>
      </c>
      <c r="F4431" t="s">
        <v>87</v>
      </c>
      <c r="G4431" t="s">
        <v>103</v>
      </c>
      <c r="H4431">
        <v>190</v>
      </c>
      <c r="I4431">
        <v>0.54546122342006065</v>
      </c>
      <c r="J4431">
        <v>9.3141896218474907E-3</v>
      </c>
      <c r="K4431">
        <v>0.195033106890356</v>
      </c>
      <c r="L4431">
        <v>0.8815529357344577</v>
      </c>
    </row>
    <row r="4432" spans="1:12">
      <c r="A4432" t="s">
        <v>317</v>
      </c>
      <c r="B4432" t="s">
        <v>349</v>
      </c>
      <c r="C4432">
        <v>48079</v>
      </c>
      <c r="D4432" t="s">
        <v>135</v>
      </c>
      <c r="E4432">
        <v>888</v>
      </c>
      <c r="F4432" t="s">
        <v>87</v>
      </c>
      <c r="G4432" t="s">
        <v>104</v>
      </c>
      <c r="H4432">
        <v>195</v>
      </c>
      <c r="I4432">
        <v>0.89749738630147702</v>
      </c>
      <c r="J4432">
        <v>2.0389195076769139E-2</v>
      </c>
      <c r="K4432">
        <v>8.447986772672729E-2</v>
      </c>
      <c r="L4432">
        <v>2.0510351157346962</v>
      </c>
    </row>
    <row r="4433" spans="1:12">
      <c r="A4433" t="s">
        <v>317</v>
      </c>
      <c r="B4433" t="s">
        <v>349</v>
      </c>
      <c r="C4433">
        <v>48079</v>
      </c>
      <c r="D4433" t="s">
        <v>135</v>
      </c>
      <c r="E4433">
        <v>888</v>
      </c>
      <c r="F4433" t="s">
        <v>87</v>
      </c>
      <c r="G4433" t="s">
        <v>105</v>
      </c>
      <c r="H4433">
        <v>190</v>
      </c>
      <c r="I4433">
        <v>0.59669117928510751</v>
      </c>
      <c r="J4433">
        <v>9.9891622617045827E-3</v>
      </c>
      <c r="K4433">
        <v>0.2110348047180553</v>
      </c>
      <c r="L4433">
        <v>0.97055153783401682</v>
      </c>
    </row>
    <row r="4434" spans="1:12">
      <c r="A4434" t="s">
        <v>317</v>
      </c>
      <c r="B4434" t="s">
        <v>349</v>
      </c>
      <c r="C4434">
        <v>48079</v>
      </c>
      <c r="D4434" t="s">
        <v>135</v>
      </c>
      <c r="E4434">
        <v>888</v>
      </c>
      <c r="F4434" t="s">
        <v>87</v>
      </c>
      <c r="G4434" t="s">
        <v>106</v>
      </c>
      <c r="H4434">
        <v>195</v>
      </c>
      <c r="I4434">
        <v>0.98788484603907445</v>
      </c>
      <c r="J4434">
        <v>2.2313420743188719E-2</v>
      </c>
      <c r="K4434">
        <v>9.4930310381508939E-2</v>
      </c>
      <c r="L4434">
        <v>2.2549180688599639</v>
      </c>
    </row>
    <row r="4435" spans="1:12">
      <c r="A4435" t="s">
        <v>317</v>
      </c>
      <c r="B4435" t="s">
        <v>349</v>
      </c>
      <c r="C4435">
        <v>48079</v>
      </c>
      <c r="D4435" t="s">
        <v>135</v>
      </c>
      <c r="E4435">
        <v>888</v>
      </c>
      <c r="F4435" t="s">
        <v>87</v>
      </c>
      <c r="G4435" t="s">
        <v>107</v>
      </c>
      <c r="H4435">
        <v>190</v>
      </c>
      <c r="I4435">
        <v>0.65818909588023111</v>
      </c>
      <c r="J4435">
        <v>1.112793043715052E-2</v>
      </c>
      <c r="K4435">
        <v>0.21825770508090411</v>
      </c>
      <c r="L4435">
        <v>1.085580786622518</v>
      </c>
    </row>
    <row r="4436" spans="1:12">
      <c r="A4436" t="s">
        <v>317</v>
      </c>
      <c r="B4436" t="s">
        <v>349</v>
      </c>
      <c r="C4436">
        <v>48079</v>
      </c>
      <c r="D4436" t="s">
        <v>135</v>
      </c>
      <c r="E4436">
        <v>888</v>
      </c>
      <c r="F4436" t="s">
        <v>87</v>
      </c>
      <c r="G4436" t="s">
        <v>108</v>
      </c>
      <c r="H4436">
        <v>195</v>
      </c>
      <c r="I4436">
        <v>0.26413458115251531</v>
      </c>
      <c r="J4436">
        <v>5.5106460900557677E-3</v>
      </c>
      <c r="K4436">
        <v>4.4023660590970598E-2</v>
      </c>
      <c r="L4436">
        <v>0.57802260804440997</v>
      </c>
    </row>
    <row r="4437" spans="1:12">
      <c r="A4437" t="s">
        <v>317</v>
      </c>
      <c r="B4437" t="s">
        <v>349</v>
      </c>
      <c r="C4437">
        <v>48079</v>
      </c>
      <c r="D4437" t="s">
        <v>135</v>
      </c>
      <c r="E4437">
        <v>888</v>
      </c>
      <c r="F4437" t="s">
        <v>87</v>
      </c>
      <c r="G4437" t="s">
        <v>109</v>
      </c>
      <c r="H4437">
        <v>190</v>
      </c>
      <c r="I4437">
        <v>0.30566783748997178</v>
      </c>
      <c r="J4437">
        <v>5.9397851057183893E-3</v>
      </c>
      <c r="K4437">
        <v>0.10424179136799849</v>
      </c>
      <c r="L4437">
        <v>0.59620501343371557</v>
      </c>
    </row>
    <row r="4438" spans="1:12">
      <c r="A4438" t="s">
        <v>317</v>
      </c>
      <c r="B4438" t="s">
        <v>350</v>
      </c>
      <c r="C4438">
        <v>48081</v>
      </c>
      <c r="D4438" t="s">
        <v>135</v>
      </c>
      <c r="E4438">
        <v>888</v>
      </c>
      <c r="F4438" t="s">
        <v>87</v>
      </c>
      <c r="G4438" t="s">
        <v>88</v>
      </c>
      <c r="H4438">
        <v>109</v>
      </c>
      <c r="I4438">
        <v>0.88510867108232305</v>
      </c>
      <c r="J4438">
        <v>3.6405648364861182E-2</v>
      </c>
      <c r="K4438">
        <v>1.372532386319949E-2</v>
      </c>
      <c r="L4438">
        <v>1.612634783009393</v>
      </c>
    </row>
    <row r="4439" spans="1:12">
      <c r="A4439" t="s">
        <v>317</v>
      </c>
      <c r="B4439" t="s">
        <v>350</v>
      </c>
      <c r="C4439">
        <v>48081</v>
      </c>
      <c r="D4439" t="s">
        <v>135</v>
      </c>
      <c r="E4439">
        <v>888</v>
      </c>
      <c r="F4439" t="s">
        <v>87</v>
      </c>
      <c r="G4439" t="s">
        <v>89</v>
      </c>
      <c r="H4439">
        <v>185</v>
      </c>
      <c r="I4439">
        <v>0.4626591745730495</v>
      </c>
      <c r="J4439">
        <v>2.0063563701044521E-2</v>
      </c>
      <c r="K4439">
        <v>7.6372384612447261E-2</v>
      </c>
      <c r="L4439">
        <v>1.164695374085772</v>
      </c>
    </row>
    <row r="4440" spans="1:12">
      <c r="A4440" t="s">
        <v>317</v>
      </c>
      <c r="B4440" t="s">
        <v>350</v>
      </c>
      <c r="C4440">
        <v>48081</v>
      </c>
      <c r="D4440" t="s">
        <v>135</v>
      </c>
      <c r="E4440">
        <v>888</v>
      </c>
      <c r="F4440" t="s">
        <v>87</v>
      </c>
      <c r="G4440" t="s">
        <v>90</v>
      </c>
      <c r="H4440">
        <v>109</v>
      </c>
      <c r="I4440">
        <v>1.1402527537558631</v>
      </c>
      <c r="J4440">
        <v>3.066406637346315E-2</v>
      </c>
      <c r="K4440">
        <v>0.2175493824613737</v>
      </c>
      <c r="L4440">
        <v>1.799996751336969</v>
      </c>
    </row>
    <row r="4441" spans="1:12">
      <c r="A4441" t="s">
        <v>317</v>
      </c>
      <c r="B4441" t="s">
        <v>350</v>
      </c>
      <c r="C4441">
        <v>48081</v>
      </c>
      <c r="D4441" t="s">
        <v>135</v>
      </c>
      <c r="E4441">
        <v>888</v>
      </c>
      <c r="F4441" t="s">
        <v>87</v>
      </c>
      <c r="G4441" t="s">
        <v>91</v>
      </c>
      <c r="H4441">
        <v>185</v>
      </c>
      <c r="I4441">
        <v>0.64517491889400203</v>
      </c>
      <c r="J4441">
        <v>1.5679814946521618E-2</v>
      </c>
      <c r="K4441">
        <v>0.25696878770032999</v>
      </c>
      <c r="L4441">
        <v>1.289319043930389</v>
      </c>
    </row>
    <row r="4442" spans="1:12">
      <c r="A4442" t="s">
        <v>317</v>
      </c>
      <c r="B4442" t="s">
        <v>350</v>
      </c>
      <c r="C4442">
        <v>48081</v>
      </c>
      <c r="D4442" t="s">
        <v>135</v>
      </c>
      <c r="E4442">
        <v>888</v>
      </c>
      <c r="F4442" t="s">
        <v>87</v>
      </c>
      <c r="G4442" t="s">
        <v>92</v>
      </c>
      <c r="H4442">
        <v>109</v>
      </c>
      <c r="I4442">
        <v>1.221815168123358</v>
      </c>
      <c r="J4442">
        <v>3.117953000135262E-2</v>
      </c>
      <c r="K4442">
        <v>0.23840995199201589</v>
      </c>
      <c r="L4442">
        <v>1.8821814256672751</v>
      </c>
    </row>
    <row r="4443" spans="1:12">
      <c r="A4443" t="s">
        <v>317</v>
      </c>
      <c r="B4443" t="s">
        <v>350</v>
      </c>
      <c r="C4443">
        <v>48081</v>
      </c>
      <c r="D4443" t="s">
        <v>135</v>
      </c>
      <c r="E4443">
        <v>888</v>
      </c>
      <c r="F4443" t="s">
        <v>87</v>
      </c>
      <c r="G4443" t="s">
        <v>93</v>
      </c>
      <c r="H4443">
        <v>185</v>
      </c>
      <c r="I4443">
        <v>0.71179102330314215</v>
      </c>
      <c r="J4443">
        <v>1.619218403077452E-2</v>
      </c>
      <c r="K4443">
        <v>0.30294023438247558</v>
      </c>
      <c r="L4443">
        <v>1.3617755142168999</v>
      </c>
    </row>
    <row r="4444" spans="1:12">
      <c r="A4444" t="s">
        <v>317</v>
      </c>
      <c r="B4444" t="s">
        <v>350</v>
      </c>
      <c r="C4444">
        <v>48081</v>
      </c>
      <c r="D4444" t="s">
        <v>135</v>
      </c>
      <c r="E4444">
        <v>888</v>
      </c>
      <c r="F4444" t="s">
        <v>87</v>
      </c>
      <c r="G4444" t="s">
        <v>94</v>
      </c>
      <c r="H4444">
        <v>109</v>
      </c>
      <c r="I4444">
        <v>1.285513358100568</v>
      </c>
      <c r="J4444">
        <v>3.1519243683994412E-2</v>
      </c>
      <c r="K4444">
        <v>0.25861871968222389</v>
      </c>
      <c r="L4444">
        <v>1.9481574933362891</v>
      </c>
    </row>
    <row r="4445" spans="1:12">
      <c r="A4445" t="s">
        <v>317</v>
      </c>
      <c r="B4445" t="s">
        <v>350</v>
      </c>
      <c r="C4445">
        <v>48081</v>
      </c>
      <c r="D4445" t="s">
        <v>135</v>
      </c>
      <c r="E4445">
        <v>888</v>
      </c>
      <c r="F4445" t="s">
        <v>87</v>
      </c>
      <c r="G4445" t="s">
        <v>95</v>
      </c>
      <c r="H4445">
        <v>185</v>
      </c>
      <c r="I4445">
        <v>0.76946779833258938</v>
      </c>
      <c r="J4445">
        <v>1.7069183613129209E-2</v>
      </c>
      <c r="K4445">
        <v>0.33003199915149939</v>
      </c>
      <c r="L4445">
        <v>1.434034115206031</v>
      </c>
    </row>
    <row r="4446" spans="1:12">
      <c r="A4446" t="s">
        <v>317</v>
      </c>
      <c r="B4446" t="s">
        <v>350</v>
      </c>
      <c r="C4446">
        <v>48081</v>
      </c>
      <c r="D4446" t="s">
        <v>135</v>
      </c>
      <c r="E4446">
        <v>888</v>
      </c>
      <c r="F4446" t="s">
        <v>87</v>
      </c>
      <c r="G4446" t="s">
        <v>96</v>
      </c>
      <c r="H4446">
        <v>109</v>
      </c>
      <c r="I4446">
        <v>1.3648880636733429</v>
      </c>
      <c r="J4446">
        <v>3.2315437719189363E-2</v>
      </c>
      <c r="K4446">
        <v>0.27840124313178022</v>
      </c>
      <c r="L4446">
        <v>2.0551788496103041</v>
      </c>
    </row>
    <row r="4447" spans="1:12">
      <c r="A4447" t="s">
        <v>317</v>
      </c>
      <c r="B4447" t="s">
        <v>350</v>
      </c>
      <c r="C4447">
        <v>48081</v>
      </c>
      <c r="D4447" t="s">
        <v>135</v>
      </c>
      <c r="E4447">
        <v>888</v>
      </c>
      <c r="F4447" t="s">
        <v>87</v>
      </c>
      <c r="G4447" t="s">
        <v>97</v>
      </c>
      <c r="H4447">
        <v>185</v>
      </c>
      <c r="I4447">
        <v>0.84398219026693844</v>
      </c>
      <c r="J4447">
        <v>1.8108794763545141E-2</v>
      </c>
      <c r="K4447">
        <v>0.36876818994838823</v>
      </c>
      <c r="L4447">
        <v>1.5271687796408471</v>
      </c>
    </row>
    <row r="4448" spans="1:12">
      <c r="A4448" t="s">
        <v>317</v>
      </c>
      <c r="B4448" t="s">
        <v>350</v>
      </c>
      <c r="C4448">
        <v>48081</v>
      </c>
      <c r="D4448" t="s">
        <v>135</v>
      </c>
      <c r="E4448">
        <v>888</v>
      </c>
      <c r="F4448" t="s">
        <v>87</v>
      </c>
      <c r="G4448" t="s">
        <v>98</v>
      </c>
      <c r="H4448">
        <v>109</v>
      </c>
      <c r="I4448">
        <v>0.26247483137494731</v>
      </c>
      <c r="J4448">
        <v>6.2015907380967303E-3</v>
      </c>
      <c r="K4448">
        <v>0.10136009282719841</v>
      </c>
      <c r="L4448">
        <v>0.61339371472831661</v>
      </c>
    </row>
    <row r="4449" spans="1:12">
      <c r="A4449" t="s">
        <v>317</v>
      </c>
      <c r="B4449" t="s">
        <v>350</v>
      </c>
      <c r="C4449">
        <v>48081</v>
      </c>
      <c r="D4449" t="s">
        <v>135</v>
      </c>
      <c r="E4449">
        <v>888</v>
      </c>
      <c r="F4449" t="s">
        <v>87</v>
      </c>
      <c r="G4449" t="s">
        <v>99</v>
      </c>
      <c r="H4449">
        <v>185</v>
      </c>
      <c r="I4449">
        <v>0.29785595522551328</v>
      </c>
      <c r="J4449">
        <v>7.876995992199853E-3</v>
      </c>
      <c r="K4449">
        <v>0.13800892253222621</v>
      </c>
      <c r="L4449">
        <v>0.59731191010319673</v>
      </c>
    </row>
    <row r="4450" spans="1:12">
      <c r="A4450" t="s">
        <v>317</v>
      </c>
      <c r="B4450" t="s">
        <v>350</v>
      </c>
      <c r="C4450">
        <v>48081</v>
      </c>
      <c r="D4450" t="s">
        <v>135</v>
      </c>
      <c r="E4450">
        <v>888</v>
      </c>
      <c r="F4450" t="s">
        <v>87</v>
      </c>
      <c r="G4450" t="s">
        <v>100</v>
      </c>
      <c r="H4450">
        <v>109</v>
      </c>
      <c r="I4450">
        <v>0.65988591510615224</v>
      </c>
      <c r="J4450">
        <v>1.4329283763505811E-2</v>
      </c>
      <c r="K4450">
        <v>0.17294940051034469</v>
      </c>
      <c r="L4450">
        <v>1.4425395529202709</v>
      </c>
    </row>
    <row r="4451" spans="1:12">
      <c r="A4451" t="s">
        <v>317</v>
      </c>
      <c r="B4451" t="s">
        <v>350</v>
      </c>
      <c r="C4451">
        <v>48081</v>
      </c>
      <c r="D4451" t="s">
        <v>135</v>
      </c>
      <c r="E4451">
        <v>888</v>
      </c>
      <c r="F4451" t="s">
        <v>87</v>
      </c>
      <c r="G4451" t="s">
        <v>101</v>
      </c>
      <c r="H4451">
        <v>185</v>
      </c>
      <c r="I4451">
        <v>0.54307172694843697</v>
      </c>
      <c r="J4451">
        <v>9.1642293816174107E-3</v>
      </c>
      <c r="K4451">
        <v>0.25329290350285882</v>
      </c>
      <c r="L4451">
        <v>0.87462578527009605</v>
      </c>
    </row>
    <row r="4452" spans="1:12">
      <c r="A4452" t="s">
        <v>317</v>
      </c>
      <c r="B4452" t="s">
        <v>350</v>
      </c>
      <c r="C4452">
        <v>48081</v>
      </c>
      <c r="D4452" t="s">
        <v>135</v>
      </c>
      <c r="E4452">
        <v>888</v>
      </c>
      <c r="F4452" t="s">
        <v>87</v>
      </c>
      <c r="G4452" t="s">
        <v>102</v>
      </c>
      <c r="H4452">
        <v>109</v>
      </c>
      <c r="I4452">
        <v>0.7537191107109662</v>
      </c>
      <c r="J4452">
        <v>1.5707303030402811E-2</v>
      </c>
      <c r="K4452">
        <v>0.19661370706020601</v>
      </c>
      <c r="L4452">
        <v>1.612560488341801</v>
      </c>
    </row>
    <row r="4453" spans="1:12">
      <c r="A4453" t="s">
        <v>317</v>
      </c>
      <c r="B4453" t="s">
        <v>350</v>
      </c>
      <c r="C4453">
        <v>48081</v>
      </c>
      <c r="D4453" t="s">
        <v>135</v>
      </c>
      <c r="E4453">
        <v>888</v>
      </c>
      <c r="F4453" t="s">
        <v>87</v>
      </c>
      <c r="G4453" t="s">
        <v>103</v>
      </c>
      <c r="H4453">
        <v>185</v>
      </c>
      <c r="I4453">
        <v>0.60258514219630432</v>
      </c>
      <c r="J4453">
        <v>9.2397477275034806E-3</v>
      </c>
      <c r="K4453">
        <v>0.31187500833391291</v>
      </c>
      <c r="L4453">
        <v>0.93109007261983712</v>
      </c>
    </row>
    <row r="4454" spans="1:12">
      <c r="A4454" t="s">
        <v>317</v>
      </c>
      <c r="B4454" t="s">
        <v>350</v>
      </c>
      <c r="C4454">
        <v>48081</v>
      </c>
      <c r="D4454" t="s">
        <v>135</v>
      </c>
      <c r="E4454">
        <v>888</v>
      </c>
      <c r="F4454" t="s">
        <v>87</v>
      </c>
      <c r="G4454" t="s">
        <v>104</v>
      </c>
      <c r="H4454">
        <v>109</v>
      </c>
      <c r="I4454">
        <v>0.81257860534300919</v>
      </c>
      <c r="J4454">
        <v>1.699444773218035E-2</v>
      </c>
      <c r="K4454">
        <v>0.21850865623880319</v>
      </c>
      <c r="L4454">
        <v>1.764323493914933</v>
      </c>
    </row>
    <row r="4455" spans="1:12">
      <c r="A4455" t="s">
        <v>317</v>
      </c>
      <c r="B4455" t="s">
        <v>350</v>
      </c>
      <c r="C4455">
        <v>48081</v>
      </c>
      <c r="D4455" t="s">
        <v>135</v>
      </c>
      <c r="E4455">
        <v>888</v>
      </c>
      <c r="F4455" t="s">
        <v>87</v>
      </c>
      <c r="G4455" t="s">
        <v>105</v>
      </c>
      <c r="H4455">
        <v>185</v>
      </c>
      <c r="I4455">
        <v>0.65472245946579455</v>
      </c>
      <c r="J4455">
        <v>9.620670648698133E-3</v>
      </c>
      <c r="K4455">
        <v>0.34067176657315118</v>
      </c>
      <c r="L4455">
        <v>0.98188278223083558</v>
      </c>
    </row>
    <row r="4456" spans="1:12">
      <c r="A4456" t="s">
        <v>317</v>
      </c>
      <c r="B4456" t="s">
        <v>350</v>
      </c>
      <c r="C4456">
        <v>48081</v>
      </c>
      <c r="D4456" t="s">
        <v>135</v>
      </c>
      <c r="E4456">
        <v>888</v>
      </c>
      <c r="F4456" t="s">
        <v>87</v>
      </c>
      <c r="G4456" t="s">
        <v>106</v>
      </c>
      <c r="H4456">
        <v>109</v>
      </c>
      <c r="I4456">
        <v>0.89525420535815092</v>
      </c>
      <c r="J4456">
        <v>1.835776073865341E-2</v>
      </c>
      <c r="K4456">
        <v>0.2393796820396597</v>
      </c>
      <c r="L4456">
        <v>1.9216258543859861</v>
      </c>
    </row>
    <row r="4457" spans="1:12">
      <c r="A4457" t="s">
        <v>317</v>
      </c>
      <c r="B4457" t="s">
        <v>350</v>
      </c>
      <c r="C4457">
        <v>48081</v>
      </c>
      <c r="D4457" t="s">
        <v>135</v>
      </c>
      <c r="E4457">
        <v>888</v>
      </c>
      <c r="F4457" t="s">
        <v>87</v>
      </c>
      <c r="G4457" t="s">
        <v>107</v>
      </c>
      <c r="H4457">
        <v>185</v>
      </c>
      <c r="I4457">
        <v>0.72487161369919728</v>
      </c>
      <c r="J4457">
        <v>1.0295353273815561E-2</v>
      </c>
      <c r="K4457">
        <v>0.37847984942735491</v>
      </c>
      <c r="L4457">
        <v>1.072988471099344</v>
      </c>
    </row>
    <row r="4458" spans="1:12">
      <c r="A4458" t="s">
        <v>317</v>
      </c>
      <c r="B4458" t="s">
        <v>350</v>
      </c>
      <c r="C4458">
        <v>48081</v>
      </c>
      <c r="D4458" t="s">
        <v>135</v>
      </c>
      <c r="E4458">
        <v>888</v>
      </c>
      <c r="F4458" t="s">
        <v>87</v>
      </c>
      <c r="G4458" t="s">
        <v>108</v>
      </c>
      <c r="H4458">
        <v>109</v>
      </c>
      <c r="I4458">
        <v>0.24145461609411861</v>
      </c>
      <c r="J4458">
        <v>6.6284909853230904E-3</v>
      </c>
      <c r="K4458">
        <v>9.6327881144534694E-2</v>
      </c>
      <c r="L4458">
        <v>0.63890718852142725</v>
      </c>
    </row>
    <row r="4459" spans="1:12">
      <c r="A4459" t="s">
        <v>317</v>
      </c>
      <c r="B4459" t="s">
        <v>350</v>
      </c>
      <c r="C4459">
        <v>48081</v>
      </c>
      <c r="D4459" t="s">
        <v>135</v>
      </c>
      <c r="E4459">
        <v>888</v>
      </c>
      <c r="F4459" t="s">
        <v>87</v>
      </c>
      <c r="G4459" t="s">
        <v>109</v>
      </c>
      <c r="H4459">
        <v>185</v>
      </c>
      <c r="I4459">
        <v>0.2392300249800435</v>
      </c>
      <c r="J4459">
        <v>4.3468293160442376E-3</v>
      </c>
      <c r="K4459">
        <v>4.5314645443686262E-2</v>
      </c>
      <c r="L4459">
        <v>0.41094267366723197</v>
      </c>
    </row>
    <row r="4460" spans="1:12">
      <c r="A4460" t="s">
        <v>317</v>
      </c>
      <c r="B4460" t="s">
        <v>351</v>
      </c>
      <c r="C4460">
        <v>48083</v>
      </c>
      <c r="D4460" t="s">
        <v>135</v>
      </c>
      <c r="E4460">
        <v>888</v>
      </c>
      <c r="F4460" t="s">
        <v>87</v>
      </c>
      <c r="G4460" t="s">
        <v>88</v>
      </c>
      <c r="H4460">
        <v>1435</v>
      </c>
      <c r="I4460">
        <v>0.87652416380149301</v>
      </c>
      <c r="J4460">
        <v>1.110860633657589E-2</v>
      </c>
      <c r="K4460">
        <v>-7.6555774510937064E-2</v>
      </c>
      <c r="L4460">
        <v>1.8518043820237691</v>
      </c>
    </row>
    <row r="4461" spans="1:12">
      <c r="A4461" t="s">
        <v>317</v>
      </c>
      <c r="B4461" t="s">
        <v>351</v>
      </c>
      <c r="C4461">
        <v>48083</v>
      </c>
      <c r="D4461" t="s">
        <v>135</v>
      </c>
      <c r="E4461">
        <v>888</v>
      </c>
      <c r="F4461" t="s">
        <v>87</v>
      </c>
      <c r="G4461" t="s">
        <v>89</v>
      </c>
      <c r="H4461">
        <v>184</v>
      </c>
      <c r="I4461">
        <v>0.34635091037976151</v>
      </c>
      <c r="J4461">
        <v>2.0619585139017179E-2</v>
      </c>
      <c r="K4461">
        <v>-2.316541059391523E-3</v>
      </c>
      <c r="L4461">
        <v>1.526773179378301</v>
      </c>
    </row>
    <row r="4462" spans="1:12">
      <c r="A4462" t="s">
        <v>317</v>
      </c>
      <c r="B4462" t="s">
        <v>351</v>
      </c>
      <c r="C4462">
        <v>48083</v>
      </c>
      <c r="D4462" t="s">
        <v>135</v>
      </c>
      <c r="E4462">
        <v>888</v>
      </c>
      <c r="F4462" t="s">
        <v>87</v>
      </c>
      <c r="G4462" t="s">
        <v>90</v>
      </c>
      <c r="H4462">
        <v>1435</v>
      </c>
      <c r="I4462">
        <v>1.216832146144734</v>
      </c>
      <c r="J4462">
        <v>1.092318592335198E-2</v>
      </c>
      <c r="K4462">
        <v>-3.0077472534030359E-2</v>
      </c>
      <c r="L4462">
        <v>2.071946267224654</v>
      </c>
    </row>
    <row r="4463" spans="1:12">
      <c r="A4463" t="s">
        <v>317</v>
      </c>
      <c r="B4463" t="s">
        <v>351</v>
      </c>
      <c r="C4463">
        <v>48083</v>
      </c>
      <c r="D4463" t="s">
        <v>135</v>
      </c>
      <c r="E4463">
        <v>888</v>
      </c>
      <c r="F4463" t="s">
        <v>87</v>
      </c>
      <c r="G4463" t="s">
        <v>91</v>
      </c>
      <c r="H4463">
        <v>184</v>
      </c>
      <c r="I4463">
        <v>0.57173302078794352</v>
      </c>
      <c r="J4463">
        <v>1.66503706700648E-2</v>
      </c>
      <c r="K4463">
        <v>0.11395596997671401</v>
      </c>
      <c r="L4463">
        <v>1.5989792151904281</v>
      </c>
    </row>
    <row r="4464" spans="1:12">
      <c r="A4464" t="s">
        <v>317</v>
      </c>
      <c r="B4464" t="s">
        <v>351</v>
      </c>
      <c r="C4464">
        <v>48083</v>
      </c>
      <c r="D4464" t="s">
        <v>135</v>
      </c>
      <c r="E4464">
        <v>888</v>
      </c>
      <c r="F4464" t="s">
        <v>87</v>
      </c>
      <c r="G4464" t="s">
        <v>92</v>
      </c>
      <c r="H4464">
        <v>1435</v>
      </c>
      <c r="I4464">
        <v>1.3199109887841749</v>
      </c>
      <c r="J4464">
        <v>1.1711189487921761E-2</v>
      </c>
      <c r="K4464">
        <v>-3.0429505362941481E-2</v>
      </c>
      <c r="L4464">
        <v>2.236917440037768</v>
      </c>
    </row>
    <row r="4465" spans="1:12">
      <c r="A4465" t="s">
        <v>317</v>
      </c>
      <c r="B4465" t="s">
        <v>351</v>
      </c>
      <c r="C4465">
        <v>48083</v>
      </c>
      <c r="D4465" t="s">
        <v>135</v>
      </c>
      <c r="E4465">
        <v>888</v>
      </c>
      <c r="F4465" t="s">
        <v>87</v>
      </c>
      <c r="G4465" t="s">
        <v>93</v>
      </c>
      <c r="H4465">
        <v>184</v>
      </c>
      <c r="I4465">
        <v>0.64809997773547057</v>
      </c>
      <c r="J4465">
        <v>1.715220289441655E-2</v>
      </c>
      <c r="K4465">
        <v>0.13382173806633099</v>
      </c>
      <c r="L4465">
        <v>1.685531986194083</v>
      </c>
    </row>
    <row r="4466" spans="1:12">
      <c r="A4466" t="s">
        <v>317</v>
      </c>
      <c r="B4466" t="s">
        <v>351</v>
      </c>
      <c r="C4466">
        <v>48083</v>
      </c>
      <c r="D4466" t="s">
        <v>135</v>
      </c>
      <c r="E4466">
        <v>888</v>
      </c>
      <c r="F4466" t="s">
        <v>87</v>
      </c>
      <c r="G4466" t="s">
        <v>94</v>
      </c>
      <c r="H4466">
        <v>1435</v>
      </c>
      <c r="I4466">
        <v>1.4212753232657269</v>
      </c>
      <c r="J4466">
        <v>1.265202231818219E-2</v>
      </c>
      <c r="K4466">
        <v>-3.1023689703047429E-2</v>
      </c>
      <c r="L4466">
        <v>2.4461494907231272</v>
      </c>
    </row>
    <row r="4467" spans="1:12">
      <c r="A4467" t="s">
        <v>317</v>
      </c>
      <c r="B4467" t="s">
        <v>351</v>
      </c>
      <c r="C4467">
        <v>48083</v>
      </c>
      <c r="D4467" t="s">
        <v>135</v>
      </c>
      <c r="E4467">
        <v>888</v>
      </c>
      <c r="F4467" t="s">
        <v>87</v>
      </c>
      <c r="G4467" t="s">
        <v>95</v>
      </c>
      <c r="H4467">
        <v>184</v>
      </c>
      <c r="I4467">
        <v>0.70254558129183808</v>
      </c>
      <c r="J4467">
        <v>1.8231891827849411E-2</v>
      </c>
      <c r="K4467">
        <v>0.13968927483830701</v>
      </c>
      <c r="L4467">
        <v>1.770457227194397</v>
      </c>
    </row>
    <row r="4468" spans="1:12">
      <c r="A4468" t="s">
        <v>317</v>
      </c>
      <c r="B4468" t="s">
        <v>351</v>
      </c>
      <c r="C4468">
        <v>48083</v>
      </c>
      <c r="D4468" t="s">
        <v>135</v>
      </c>
      <c r="E4468">
        <v>888</v>
      </c>
      <c r="F4468" t="s">
        <v>87</v>
      </c>
      <c r="G4468" t="s">
        <v>96</v>
      </c>
      <c r="H4468">
        <v>1435</v>
      </c>
      <c r="I4468">
        <v>1.5238572860140871</v>
      </c>
      <c r="J4468">
        <v>1.354924695368835E-2</v>
      </c>
      <c r="K4468">
        <v>-3.059774293745985E-2</v>
      </c>
      <c r="L4468">
        <v>2.673949989675787</v>
      </c>
    </row>
    <row r="4469" spans="1:12">
      <c r="A4469" t="s">
        <v>317</v>
      </c>
      <c r="B4469" t="s">
        <v>351</v>
      </c>
      <c r="C4469">
        <v>48083</v>
      </c>
      <c r="D4469" t="s">
        <v>135</v>
      </c>
      <c r="E4469">
        <v>888</v>
      </c>
      <c r="F4469" t="s">
        <v>87</v>
      </c>
      <c r="G4469" t="s">
        <v>97</v>
      </c>
      <c r="H4469">
        <v>184</v>
      </c>
      <c r="I4469">
        <v>0.77429094576512381</v>
      </c>
      <c r="J4469">
        <v>1.9136602018376601E-2</v>
      </c>
      <c r="K4469">
        <v>0.1566981767172651</v>
      </c>
      <c r="L4469">
        <v>1.869820831826551</v>
      </c>
    </row>
    <row r="4470" spans="1:12">
      <c r="A4470" t="s">
        <v>317</v>
      </c>
      <c r="B4470" t="s">
        <v>351</v>
      </c>
      <c r="C4470">
        <v>48083</v>
      </c>
      <c r="D4470" t="s">
        <v>135</v>
      </c>
      <c r="E4470">
        <v>888</v>
      </c>
      <c r="F4470" t="s">
        <v>87</v>
      </c>
      <c r="G4470" t="s">
        <v>98</v>
      </c>
      <c r="H4470">
        <v>1435</v>
      </c>
      <c r="I4470">
        <v>0.52382973746926487</v>
      </c>
      <c r="J4470">
        <v>7.0326950864691351E-3</v>
      </c>
      <c r="K4470">
        <v>-3.5214899117919238E-2</v>
      </c>
      <c r="L4470">
        <v>1.257109982895801</v>
      </c>
    </row>
    <row r="4471" spans="1:12">
      <c r="A4471" t="s">
        <v>317</v>
      </c>
      <c r="B4471" t="s">
        <v>351</v>
      </c>
      <c r="C4471">
        <v>48083</v>
      </c>
      <c r="D4471" t="s">
        <v>135</v>
      </c>
      <c r="E4471">
        <v>888</v>
      </c>
      <c r="F4471" t="s">
        <v>87</v>
      </c>
      <c r="G4471" t="s">
        <v>99</v>
      </c>
      <c r="H4471">
        <v>184</v>
      </c>
      <c r="I4471">
        <v>0.31399759054248089</v>
      </c>
      <c r="J4471">
        <v>1.383759901191094E-2</v>
      </c>
      <c r="K4471">
        <v>2.6451433932145382E-2</v>
      </c>
      <c r="L4471">
        <v>1.4039429167263029</v>
      </c>
    </row>
    <row r="4472" spans="1:12">
      <c r="A4472" t="s">
        <v>317</v>
      </c>
      <c r="B4472" t="s">
        <v>351</v>
      </c>
      <c r="C4472">
        <v>48083</v>
      </c>
      <c r="D4472" t="s">
        <v>135</v>
      </c>
      <c r="E4472">
        <v>888</v>
      </c>
      <c r="F4472" t="s">
        <v>87</v>
      </c>
      <c r="G4472" t="s">
        <v>100</v>
      </c>
      <c r="H4472">
        <v>1435</v>
      </c>
      <c r="I4472">
        <v>0.96444419651281887</v>
      </c>
      <c r="J4472">
        <v>8.8597234521018645E-3</v>
      </c>
      <c r="K4472">
        <v>-2.384991457250548E-2</v>
      </c>
      <c r="L4472">
        <v>1.7145287896389081</v>
      </c>
    </row>
    <row r="4473" spans="1:12">
      <c r="A4473" t="s">
        <v>317</v>
      </c>
      <c r="B4473" t="s">
        <v>351</v>
      </c>
      <c r="C4473">
        <v>48083</v>
      </c>
      <c r="D4473" t="s">
        <v>135</v>
      </c>
      <c r="E4473">
        <v>888</v>
      </c>
      <c r="F4473" t="s">
        <v>87</v>
      </c>
      <c r="G4473" t="s">
        <v>101</v>
      </c>
      <c r="H4473">
        <v>184</v>
      </c>
      <c r="I4473">
        <v>0.54161671494142827</v>
      </c>
      <c r="J4473">
        <v>1.433195332489375E-2</v>
      </c>
      <c r="K4473">
        <v>0.13628112926327479</v>
      </c>
      <c r="L4473">
        <v>1.585722866909931</v>
      </c>
    </row>
    <row r="4474" spans="1:12">
      <c r="A4474" t="s">
        <v>317</v>
      </c>
      <c r="B4474" t="s">
        <v>351</v>
      </c>
      <c r="C4474">
        <v>48083</v>
      </c>
      <c r="D4474" t="s">
        <v>135</v>
      </c>
      <c r="E4474">
        <v>888</v>
      </c>
      <c r="F4474" t="s">
        <v>87</v>
      </c>
      <c r="G4474" t="s">
        <v>102</v>
      </c>
      <c r="H4474">
        <v>1435</v>
      </c>
      <c r="I4474">
        <v>1.0751618395245071</v>
      </c>
      <c r="J4474">
        <v>9.7131767144820989E-3</v>
      </c>
      <c r="K4474">
        <v>-2.4884099079827651E-2</v>
      </c>
      <c r="L4474">
        <v>1.9243529201860841</v>
      </c>
    </row>
    <row r="4475" spans="1:12">
      <c r="A4475" t="s">
        <v>317</v>
      </c>
      <c r="B4475" t="s">
        <v>351</v>
      </c>
      <c r="C4475">
        <v>48083</v>
      </c>
      <c r="D4475" t="s">
        <v>135</v>
      </c>
      <c r="E4475">
        <v>888</v>
      </c>
      <c r="F4475" t="s">
        <v>87</v>
      </c>
      <c r="G4475" t="s">
        <v>103</v>
      </c>
      <c r="H4475">
        <v>184</v>
      </c>
      <c r="I4475">
        <v>0.61694247164128646</v>
      </c>
      <c r="J4475">
        <v>1.454529840817557E-2</v>
      </c>
      <c r="K4475">
        <v>0.141622370755563</v>
      </c>
      <c r="L4475">
        <v>1.6617256583568021</v>
      </c>
    </row>
    <row r="4476" spans="1:12">
      <c r="A4476" t="s">
        <v>317</v>
      </c>
      <c r="B4476" t="s">
        <v>351</v>
      </c>
      <c r="C4476">
        <v>48083</v>
      </c>
      <c r="D4476" t="s">
        <v>135</v>
      </c>
      <c r="E4476">
        <v>888</v>
      </c>
      <c r="F4476" t="s">
        <v>87</v>
      </c>
      <c r="G4476" t="s">
        <v>104</v>
      </c>
      <c r="H4476">
        <v>1435</v>
      </c>
      <c r="I4476">
        <v>1.1798274446060759</v>
      </c>
      <c r="J4476">
        <v>1.0862334810937509E-2</v>
      </c>
      <c r="K4476">
        <v>-2.5136157414089019E-2</v>
      </c>
      <c r="L4476">
        <v>2.1563404134395738</v>
      </c>
    </row>
    <row r="4477" spans="1:12">
      <c r="A4477" t="s">
        <v>317</v>
      </c>
      <c r="B4477" t="s">
        <v>351</v>
      </c>
      <c r="C4477">
        <v>48083</v>
      </c>
      <c r="D4477" t="s">
        <v>135</v>
      </c>
      <c r="E4477">
        <v>888</v>
      </c>
      <c r="F4477" t="s">
        <v>87</v>
      </c>
      <c r="G4477" t="s">
        <v>105</v>
      </c>
      <c r="H4477">
        <v>184</v>
      </c>
      <c r="I4477">
        <v>0.67182089189913863</v>
      </c>
      <c r="J4477">
        <v>1.5208489021505459E-2</v>
      </c>
      <c r="K4477">
        <v>0.141622370755563</v>
      </c>
      <c r="L4477">
        <v>1.734545736036724</v>
      </c>
    </row>
    <row r="4478" spans="1:12">
      <c r="A4478" t="s">
        <v>317</v>
      </c>
      <c r="B4478" t="s">
        <v>351</v>
      </c>
      <c r="C4478">
        <v>48083</v>
      </c>
      <c r="D4478" t="s">
        <v>135</v>
      </c>
      <c r="E4478">
        <v>888</v>
      </c>
      <c r="F4478" t="s">
        <v>87</v>
      </c>
      <c r="G4478" t="s">
        <v>106</v>
      </c>
      <c r="H4478">
        <v>1435</v>
      </c>
      <c r="I4478">
        <v>1.2848069795372521</v>
      </c>
      <c r="J4478">
        <v>1.180578206737439E-2</v>
      </c>
      <c r="K4478">
        <v>-2.5310456542379539E-2</v>
      </c>
      <c r="L4478">
        <v>2.3764599037730378</v>
      </c>
    </row>
    <row r="4479" spans="1:12">
      <c r="A4479" t="s">
        <v>317</v>
      </c>
      <c r="B4479" t="s">
        <v>351</v>
      </c>
      <c r="C4479">
        <v>48083</v>
      </c>
      <c r="D4479" t="s">
        <v>135</v>
      </c>
      <c r="E4479">
        <v>888</v>
      </c>
      <c r="F4479" t="s">
        <v>87</v>
      </c>
      <c r="G4479" t="s">
        <v>107</v>
      </c>
      <c r="H4479">
        <v>184</v>
      </c>
      <c r="I4479">
        <v>0.74291675960878933</v>
      </c>
      <c r="J4479">
        <v>1.5881577348061719E-2</v>
      </c>
      <c r="K4479">
        <v>0.141622370755563</v>
      </c>
      <c r="L4479">
        <v>1.82213362543644</v>
      </c>
    </row>
    <row r="4480" spans="1:12">
      <c r="A4480" t="s">
        <v>317</v>
      </c>
      <c r="B4480" t="s">
        <v>351</v>
      </c>
      <c r="C4480">
        <v>48083</v>
      </c>
      <c r="D4480" t="s">
        <v>135</v>
      </c>
      <c r="E4480">
        <v>888</v>
      </c>
      <c r="F4480" t="s">
        <v>87</v>
      </c>
      <c r="G4480" t="s">
        <v>108</v>
      </c>
      <c r="H4480">
        <v>1435</v>
      </c>
      <c r="I4480">
        <v>0.44938322313342283</v>
      </c>
      <c r="J4480">
        <v>5.1740255637772034E-3</v>
      </c>
      <c r="K4480">
        <v>-3.2002229346426367E-2</v>
      </c>
      <c r="L4480">
        <v>0.99697612260483626</v>
      </c>
    </row>
    <row r="4481" spans="1:12">
      <c r="A4481" t="s">
        <v>317</v>
      </c>
      <c r="B4481" t="s">
        <v>351</v>
      </c>
      <c r="C4481">
        <v>48083</v>
      </c>
      <c r="D4481" t="s">
        <v>135</v>
      </c>
      <c r="E4481">
        <v>888</v>
      </c>
      <c r="F4481" t="s">
        <v>87</v>
      </c>
      <c r="G4481" t="s">
        <v>109</v>
      </c>
      <c r="H4481">
        <v>184</v>
      </c>
      <c r="I4481">
        <v>0.27637035092273182</v>
      </c>
      <c r="J4481">
        <v>8.8247394989669718E-3</v>
      </c>
      <c r="K4481">
        <v>3.7161170209046163E-2</v>
      </c>
      <c r="L4481">
        <v>0.71413690767963955</v>
      </c>
    </row>
    <row r="4482" spans="1:12">
      <c r="A4482" t="s">
        <v>317</v>
      </c>
      <c r="B4482" t="s">
        <v>352</v>
      </c>
      <c r="C4482">
        <v>48085</v>
      </c>
      <c r="D4482" t="s">
        <v>135</v>
      </c>
      <c r="E4482">
        <v>888</v>
      </c>
      <c r="F4482" t="s">
        <v>87</v>
      </c>
      <c r="G4482" t="s">
        <v>88</v>
      </c>
      <c r="H4482">
        <v>21</v>
      </c>
      <c r="I4482">
        <v>1.3391255499967429</v>
      </c>
      <c r="J4482">
        <v>0.1576856242205866</v>
      </c>
      <c r="K4482">
        <v>8.2268901586623533E-2</v>
      </c>
      <c r="L4482">
        <v>2.427575332124559</v>
      </c>
    </row>
    <row r="4483" spans="1:12">
      <c r="A4483" t="s">
        <v>317</v>
      </c>
      <c r="B4483" t="s">
        <v>352</v>
      </c>
      <c r="C4483">
        <v>48085</v>
      </c>
      <c r="D4483" t="s">
        <v>135</v>
      </c>
      <c r="E4483">
        <v>888</v>
      </c>
      <c r="F4483" t="s">
        <v>87</v>
      </c>
      <c r="G4483" t="s">
        <v>89</v>
      </c>
      <c r="H4483">
        <v>321</v>
      </c>
      <c r="I4483">
        <v>0.87698656474519121</v>
      </c>
      <c r="J4483">
        <v>2.9059937535925551E-2</v>
      </c>
      <c r="K4483">
        <v>-3.4524710319821768E-3</v>
      </c>
      <c r="L4483">
        <v>2.058279257864311</v>
      </c>
    </row>
    <row r="4484" spans="1:12">
      <c r="A4484" t="s">
        <v>317</v>
      </c>
      <c r="B4484" t="s">
        <v>352</v>
      </c>
      <c r="C4484">
        <v>48085</v>
      </c>
      <c r="D4484" t="s">
        <v>135</v>
      </c>
      <c r="E4484">
        <v>888</v>
      </c>
      <c r="F4484" t="s">
        <v>87</v>
      </c>
      <c r="G4484" t="s">
        <v>90</v>
      </c>
      <c r="H4484">
        <v>21</v>
      </c>
      <c r="I4484">
        <v>1.6680650978018869</v>
      </c>
      <c r="J4484">
        <v>0.1456860291474619</v>
      </c>
      <c r="K4484">
        <v>0.26197504588600667</v>
      </c>
      <c r="L4484">
        <v>2.8019103932227281</v>
      </c>
    </row>
    <row r="4485" spans="1:12">
      <c r="A4485" t="s">
        <v>317</v>
      </c>
      <c r="B4485" t="s">
        <v>352</v>
      </c>
      <c r="C4485">
        <v>48085</v>
      </c>
      <c r="D4485" t="s">
        <v>135</v>
      </c>
      <c r="E4485">
        <v>888</v>
      </c>
      <c r="F4485" t="s">
        <v>87</v>
      </c>
      <c r="G4485" t="s">
        <v>91</v>
      </c>
      <c r="H4485">
        <v>321</v>
      </c>
      <c r="I4485">
        <v>1.097953432723624</v>
      </c>
      <c r="J4485">
        <v>2.667037683964868E-2</v>
      </c>
      <c r="K4485">
        <v>3.5267178298786029E-3</v>
      </c>
      <c r="L4485">
        <v>2.2257319502210908</v>
      </c>
    </row>
    <row r="4486" spans="1:12">
      <c r="A4486" t="s">
        <v>317</v>
      </c>
      <c r="B4486" t="s">
        <v>352</v>
      </c>
      <c r="C4486">
        <v>48085</v>
      </c>
      <c r="D4486" t="s">
        <v>135</v>
      </c>
      <c r="E4486">
        <v>888</v>
      </c>
      <c r="F4486" t="s">
        <v>87</v>
      </c>
      <c r="G4486" t="s">
        <v>92</v>
      </c>
      <c r="H4486">
        <v>21</v>
      </c>
      <c r="I4486">
        <v>1.833708289949844</v>
      </c>
      <c r="J4486">
        <v>0.1562271870685033</v>
      </c>
      <c r="K4486">
        <v>0.29025231332994073</v>
      </c>
      <c r="L4486">
        <v>3.035446620925113</v>
      </c>
    </row>
    <row r="4487" spans="1:12">
      <c r="A4487" t="s">
        <v>317</v>
      </c>
      <c r="B4487" t="s">
        <v>352</v>
      </c>
      <c r="C4487">
        <v>48085</v>
      </c>
      <c r="D4487" t="s">
        <v>135</v>
      </c>
      <c r="E4487">
        <v>888</v>
      </c>
      <c r="F4487" t="s">
        <v>87</v>
      </c>
      <c r="G4487" t="s">
        <v>93</v>
      </c>
      <c r="H4487">
        <v>321</v>
      </c>
      <c r="I4487">
        <v>1.191423035206373</v>
      </c>
      <c r="J4487">
        <v>2.804228088478504E-2</v>
      </c>
      <c r="K4487">
        <v>3.5267178298786029E-3</v>
      </c>
      <c r="L4487">
        <v>2.3556611322115808</v>
      </c>
    </row>
    <row r="4488" spans="1:12">
      <c r="A4488" t="s">
        <v>317</v>
      </c>
      <c r="B4488" t="s">
        <v>352</v>
      </c>
      <c r="C4488">
        <v>48085</v>
      </c>
      <c r="D4488" t="s">
        <v>135</v>
      </c>
      <c r="E4488">
        <v>888</v>
      </c>
      <c r="F4488" t="s">
        <v>87</v>
      </c>
      <c r="G4488" t="s">
        <v>94</v>
      </c>
      <c r="H4488">
        <v>21</v>
      </c>
      <c r="I4488">
        <v>1.991627877631841</v>
      </c>
      <c r="J4488">
        <v>0.16733419893618731</v>
      </c>
      <c r="K4488">
        <v>0.31557028902879652</v>
      </c>
      <c r="L4488">
        <v>3.2684685251471182</v>
      </c>
    </row>
    <row r="4489" spans="1:12">
      <c r="A4489" t="s">
        <v>317</v>
      </c>
      <c r="B4489" t="s">
        <v>352</v>
      </c>
      <c r="C4489">
        <v>48085</v>
      </c>
      <c r="D4489" t="s">
        <v>135</v>
      </c>
      <c r="E4489">
        <v>888</v>
      </c>
      <c r="F4489" t="s">
        <v>87</v>
      </c>
      <c r="G4489" t="s">
        <v>95</v>
      </c>
      <c r="H4489">
        <v>321</v>
      </c>
      <c r="I4489">
        <v>1.274560325744899</v>
      </c>
      <c r="J4489">
        <v>2.9785230820596739E-2</v>
      </c>
      <c r="K4489">
        <v>3.5267178298786029E-3</v>
      </c>
      <c r="L4489">
        <v>2.476528363245087</v>
      </c>
    </row>
    <row r="4490" spans="1:12">
      <c r="A4490" t="s">
        <v>317</v>
      </c>
      <c r="B4490" t="s">
        <v>352</v>
      </c>
      <c r="C4490">
        <v>48085</v>
      </c>
      <c r="D4490" t="s">
        <v>135</v>
      </c>
      <c r="E4490">
        <v>888</v>
      </c>
      <c r="F4490" t="s">
        <v>87</v>
      </c>
      <c r="G4490" t="s">
        <v>96</v>
      </c>
      <c r="H4490">
        <v>21</v>
      </c>
      <c r="I4490">
        <v>2.141073796967826</v>
      </c>
      <c r="J4490">
        <v>0.17785825932259591</v>
      </c>
      <c r="K4490">
        <v>0.34037529265666611</v>
      </c>
      <c r="L4490">
        <v>3.4894549128360661</v>
      </c>
    </row>
    <row r="4491" spans="1:12">
      <c r="A4491" t="s">
        <v>317</v>
      </c>
      <c r="B4491" t="s">
        <v>352</v>
      </c>
      <c r="C4491">
        <v>48085</v>
      </c>
      <c r="D4491" t="s">
        <v>135</v>
      </c>
      <c r="E4491">
        <v>888</v>
      </c>
      <c r="F4491" t="s">
        <v>87</v>
      </c>
      <c r="G4491" t="s">
        <v>97</v>
      </c>
      <c r="H4491">
        <v>321</v>
      </c>
      <c r="I4491">
        <v>1.356476015037994</v>
      </c>
      <c r="J4491">
        <v>3.1040096382421289E-2</v>
      </c>
      <c r="K4491">
        <v>3.5267178298786029E-3</v>
      </c>
      <c r="L4491">
        <v>2.590221589714337</v>
      </c>
    </row>
    <row r="4492" spans="1:12">
      <c r="A4492" t="s">
        <v>317</v>
      </c>
      <c r="B4492" t="s">
        <v>352</v>
      </c>
      <c r="C4492">
        <v>48085</v>
      </c>
      <c r="D4492" t="s">
        <v>135</v>
      </c>
      <c r="E4492">
        <v>888</v>
      </c>
      <c r="F4492" t="s">
        <v>87</v>
      </c>
      <c r="G4492" t="s">
        <v>98</v>
      </c>
      <c r="H4492">
        <v>21</v>
      </c>
      <c r="I4492">
        <v>0.87811581063541766</v>
      </c>
      <c r="J4492">
        <v>8.8664726780749215E-2</v>
      </c>
      <c r="K4492">
        <v>0.1078680484880335</v>
      </c>
      <c r="L4492">
        <v>1.6042317228687579</v>
      </c>
    </row>
    <row r="4493" spans="1:12">
      <c r="A4493" t="s">
        <v>317</v>
      </c>
      <c r="B4493" t="s">
        <v>352</v>
      </c>
      <c r="C4493">
        <v>48085</v>
      </c>
      <c r="D4493" t="s">
        <v>135</v>
      </c>
      <c r="E4493">
        <v>888</v>
      </c>
      <c r="F4493" t="s">
        <v>87</v>
      </c>
      <c r="G4493" t="s">
        <v>99</v>
      </c>
      <c r="H4493">
        <v>321</v>
      </c>
      <c r="I4493">
        <v>0.53132431970194827</v>
      </c>
      <c r="J4493">
        <v>1.472210642659651E-2</v>
      </c>
      <c r="K4493">
        <v>3.5267178298786029E-3</v>
      </c>
      <c r="L4493">
        <v>1.421982194111423</v>
      </c>
    </row>
    <row r="4494" spans="1:12">
      <c r="A4494" t="s">
        <v>317</v>
      </c>
      <c r="B4494" t="s">
        <v>352</v>
      </c>
      <c r="C4494">
        <v>48085</v>
      </c>
      <c r="D4494" t="s">
        <v>135</v>
      </c>
      <c r="E4494">
        <v>888</v>
      </c>
      <c r="F4494" t="s">
        <v>87</v>
      </c>
      <c r="G4494" t="s">
        <v>100</v>
      </c>
      <c r="H4494">
        <v>21</v>
      </c>
      <c r="I4494">
        <v>1.3919513895566551</v>
      </c>
      <c r="J4494">
        <v>0.10804868088975519</v>
      </c>
      <c r="K4494">
        <v>0.27866141501693342</v>
      </c>
      <c r="L4494">
        <v>2.2143403233531389</v>
      </c>
    </row>
    <row r="4495" spans="1:12">
      <c r="A4495" t="s">
        <v>317</v>
      </c>
      <c r="B4495" t="s">
        <v>352</v>
      </c>
      <c r="C4495">
        <v>48085</v>
      </c>
      <c r="D4495" t="s">
        <v>135</v>
      </c>
      <c r="E4495">
        <v>888</v>
      </c>
      <c r="F4495" t="s">
        <v>87</v>
      </c>
      <c r="G4495" t="s">
        <v>101</v>
      </c>
      <c r="H4495">
        <v>321</v>
      </c>
      <c r="I4495">
        <v>0.91854169327657997</v>
      </c>
      <c r="J4495">
        <v>1.96066958731951E-2</v>
      </c>
      <c r="K4495">
        <v>3.5267178298786029E-3</v>
      </c>
      <c r="L4495">
        <v>1.7070203999628011</v>
      </c>
    </row>
    <row r="4496" spans="1:12">
      <c r="A4496" t="s">
        <v>317</v>
      </c>
      <c r="B4496" t="s">
        <v>352</v>
      </c>
      <c r="C4496">
        <v>48085</v>
      </c>
      <c r="D4496" t="s">
        <v>135</v>
      </c>
      <c r="E4496">
        <v>888</v>
      </c>
      <c r="F4496" t="s">
        <v>87</v>
      </c>
      <c r="G4496" t="s">
        <v>102</v>
      </c>
      <c r="H4496">
        <v>21</v>
      </c>
      <c r="I4496">
        <v>1.563109054162531</v>
      </c>
      <c r="J4496">
        <v>0.1178441616037386</v>
      </c>
      <c r="K4496">
        <v>0.30964265869391361</v>
      </c>
      <c r="L4496">
        <v>2.4387855384156549</v>
      </c>
    </row>
    <row r="4497" spans="1:12">
      <c r="A4497" t="s">
        <v>317</v>
      </c>
      <c r="B4497" t="s">
        <v>352</v>
      </c>
      <c r="C4497">
        <v>48085</v>
      </c>
      <c r="D4497" t="s">
        <v>135</v>
      </c>
      <c r="E4497">
        <v>888</v>
      </c>
      <c r="F4497" t="s">
        <v>87</v>
      </c>
      <c r="G4497" t="s">
        <v>103</v>
      </c>
      <c r="H4497">
        <v>321</v>
      </c>
      <c r="I4497">
        <v>0.99773259192502317</v>
      </c>
      <c r="J4497">
        <v>2.043548693125671E-2</v>
      </c>
      <c r="K4497">
        <v>3.5267178298786029E-3</v>
      </c>
      <c r="L4497">
        <v>1.8054626795053541</v>
      </c>
    </row>
    <row r="4498" spans="1:12">
      <c r="A4498" t="s">
        <v>317</v>
      </c>
      <c r="B4498" t="s">
        <v>352</v>
      </c>
      <c r="C4498">
        <v>48085</v>
      </c>
      <c r="D4498" t="s">
        <v>135</v>
      </c>
      <c r="E4498">
        <v>888</v>
      </c>
      <c r="F4498" t="s">
        <v>87</v>
      </c>
      <c r="G4498" t="s">
        <v>104</v>
      </c>
      <c r="H4498">
        <v>21</v>
      </c>
      <c r="I4498">
        <v>1.726502520922087</v>
      </c>
      <c r="J4498">
        <v>0.12881989346661671</v>
      </c>
      <c r="K4498">
        <v>0.33643836717927927</v>
      </c>
      <c r="L4498">
        <v>2.6724841403317932</v>
      </c>
    </row>
    <row r="4499" spans="1:12">
      <c r="A4499" t="s">
        <v>317</v>
      </c>
      <c r="B4499" t="s">
        <v>352</v>
      </c>
      <c r="C4499">
        <v>48085</v>
      </c>
      <c r="D4499" t="s">
        <v>135</v>
      </c>
      <c r="E4499">
        <v>888</v>
      </c>
      <c r="F4499" t="s">
        <v>87</v>
      </c>
      <c r="G4499" t="s">
        <v>105</v>
      </c>
      <c r="H4499">
        <v>321</v>
      </c>
      <c r="I4499">
        <v>1.0698831951637531</v>
      </c>
      <c r="J4499">
        <v>2.1747142635598869E-2</v>
      </c>
      <c r="K4499">
        <v>3.5267178298786029E-3</v>
      </c>
      <c r="L4499">
        <v>1.9139068960189349</v>
      </c>
    </row>
    <row r="4500" spans="1:12">
      <c r="A4500" t="s">
        <v>317</v>
      </c>
      <c r="B4500" t="s">
        <v>352</v>
      </c>
      <c r="C4500">
        <v>48085</v>
      </c>
      <c r="D4500" t="s">
        <v>135</v>
      </c>
      <c r="E4500">
        <v>888</v>
      </c>
      <c r="F4500" t="s">
        <v>87</v>
      </c>
      <c r="G4500" t="s">
        <v>106</v>
      </c>
      <c r="H4500">
        <v>21</v>
      </c>
      <c r="I4500">
        <v>1.8774327900133541</v>
      </c>
      <c r="J4500">
        <v>0.13897070690113111</v>
      </c>
      <c r="K4500">
        <v>0.36329579965681719</v>
      </c>
      <c r="L4500">
        <v>2.9038355072988762</v>
      </c>
    </row>
    <row r="4501" spans="1:12">
      <c r="A4501" t="s">
        <v>317</v>
      </c>
      <c r="B4501" t="s">
        <v>352</v>
      </c>
      <c r="C4501">
        <v>48085</v>
      </c>
      <c r="D4501" t="s">
        <v>135</v>
      </c>
      <c r="E4501">
        <v>888</v>
      </c>
      <c r="F4501" t="s">
        <v>87</v>
      </c>
      <c r="G4501" t="s">
        <v>107</v>
      </c>
      <c r="H4501">
        <v>321</v>
      </c>
      <c r="I4501">
        <v>1.136207298770596</v>
      </c>
      <c r="J4501">
        <v>2.228691754497579E-2</v>
      </c>
      <c r="K4501">
        <v>3.5267178298786029E-3</v>
      </c>
      <c r="L4501">
        <v>1.9966900608684059</v>
      </c>
    </row>
    <row r="4502" spans="1:12">
      <c r="A4502" t="s">
        <v>317</v>
      </c>
      <c r="B4502" t="s">
        <v>352</v>
      </c>
      <c r="C4502">
        <v>48085</v>
      </c>
      <c r="D4502" t="s">
        <v>135</v>
      </c>
      <c r="E4502">
        <v>888</v>
      </c>
      <c r="F4502" t="s">
        <v>87</v>
      </c>
      <c r="G4502" t="s">
        <v>108</v>
      </c>
      <c r="H4502">
        <v>21</v>
      </c>
      <c r="I4502">
        <v>0.54524790617929286</v>
      </c>
      <c r="J4502">
        <v>4.6758487955652142E-2</v>
      </c>
      <c r="K4502">
        <v>0.1167457847107941</v>
      </c>
      <c r="L4502">
        <v>1.0747798823709549</v>
      </c>
    </row>
    <row r="4503" spans="1:12">
      <c r="A4503" t="s">
        <v>317</v>
      </c>
      <c r="B4503" t="s">
        <v>352</v>
      </c>
      <c r="C4503">
        <v>48085</v>
      </c>
      <c r="D4503" t="s">
        <v>135</v>
      </c>
      <c r="E4503">
        <v>888</v>
      </c>
      <c r="F4503" t="s">
        <v>87</v>
      </c>
      <c r="G4503" t="s">
        <v>109</v>
      </c>
      <c r="H4503">
        <v>321</v>
      </c>
      <c r="I4503">
        <v>0.32896026494094838</v>
      </c>
      <c r="J4503">
        <v>5.5475743428957756E-3</v>
      </c>
      <c r="K4503">
        <v>3.5267178298786029E-3</v>
      </c>
      <c r="L4503">
        <v>0.6077413652625866</v>
      </c>
    </row>
    <row r="4504" spans="1:12">
      <c r="A4504" t="s">
        <v>317</v>
      </c>
      <c r="B4504" t="s">
        <v>353</v>
      </c>
      <c r="C4504">
        <v>48087</v>
      </c>
      <c r="D4504" t="s">
        <v>135</v>
      </c>
      <c r="E4504">
        <v>888</v>
      </c>
      <c r="F4504" t="s">
        <v>87</v>
      </c>
      <c r="G4504" t="s">
        <v>88</v>
      </c>
      <c r="H4504">
        <v>109</v>
      </c>
      <c r="I4504">
        <v>0.88510867108232305</v>
      </c>
      <c r="J4504">
        <v>3.6405648364861182E-2</v>
      </c>
      <c r="K4504">
        <v>1.372532386319949E-2</v>
      </c>
      <c r="L4504">
        <v>1.612634783009393</v>
      </c>
    </row>
    <row r="4505" spans="1:12">
      <c r="A4505" t="s">
        <v>317</v>
      </c>
      <c r="B4505" t="s">
        <v>353</v>
      </c>
      <c r="C4505">
        <v>48087</v>
      </c>
      <c r="D4505" t="s">
        <v>135</v>
      </c>
      <c r="E4505">
        <v>888</v>
      </c>
      <c r="F4505" t="s">
        <v>87</v>
      </c>
      <c r="G4505" t="s">
        <v>89</v>
      </c>
      <c r="H4505">
        <v>185</v>
      </c>
      <c r="I4505">
        <v>0.4626591745730495</v>
      </c>
      <c r="J4505">
        <v>2.0063563701044521E-2</v>
      </c>
      <c r="K4505">
        <v>7.6372384612447261E-2</v>
      </c>
      <c r="L4505">
        <v>1.164695374085772</v>
      </c>
    </row>
    <row r="4506" spans="1:12">
      <c r="A4506" t="s">
        <v>317</v>
      </c>
      <c r="B4506" t="s">
        <v>353</v>
      </c>
      <c r="C4506">
        <v>48087</v>
      </c>
      <c r="D4506" t="s">
        <v>135</v>
      </c>
      <c r="E4506">
        <v>888</v>
      </c>
      <c r="F4506" t="s">
        <v>87</v>
      </c>
      <c r="G4506" t="s">
        <v>90</v>
      </c>
      <c r="H4506">
        <v>109</v>
      </c>
      <c r="I4506">
        <v>1.1402527537558631</v>
      </c>
      <c r="J4506">
        <v>3.066406637346315E-2</v>
      </c>
      <c r="K4506">
        <v>0.2175493824613737</v>
      </c>
      <c r="L4506">
        <v>1.799996751336969</v>
      </c>
    </row>
    <row r="4507" spans="1:12">
      <c r="A4507" t="s">
        <v>317</v>
      </c>
      <c r="B4507" t="s">
        <v>353</v>
      </c>
      <c r="C4507">
        <v>48087</v>
      </c>
      <c r="D4507" t="s">
        <v>135</v>
      </c>
      <c r="E4507">
        <v>888</v>
      </c>
      <c r="F4507" t="s">
        <v>87</v>
      </c>
      <c r="G4507" t="s">
        <v>91</v>
      </c>
      <c r="H4507">
        <v>185</v>
      </c>
      <c r="I4507">
        <v>0.64517491889400203</v>
      </c>
      <c r="J4507">
        <v>1.5679814946521618E-2</v>
      </c>
      <c r="K4507">
        <v>0.25696878770032999</v>
      </c>
      <c r="L4507">
        <v>1.289319043930389</v>
      </c>
    </row>
    <row r="4508" spans="1:12">
      <c r="A4508" t="s">
        <v>317</v>
      </c>
      <c r="B4508" t="s">
        <v>353</v>
      </c>
      <c r="C4508">
        <v>48087</v>
      </c>
      <c r="D4508" t="s">
        <v>135</v>
      </c>
      <c r="E4508">
        <v>888</v>
      </c>
      <c r="F4508" t="s">
        <v>87</v>
      </c>
      <c r="G4508" t="s">
        <v>92</v>
      </c>
      <c r="H4508">
        <v>109</v>
      </c>
      <c r="I4508">
        <v>1.221815168123358</v>
      </c>
      <c r="J4508">
        <v>3.117953000135262E-2</v>
      </c>
      <c r="K4508">
        <v>0.23840995199201589</v>
      </c>
      <c r="L4508">
        <v>1.8821814256672751</v>
      </c>
    </row>
    <row r="4509" spans="1:12">
      <c r="A4509" t="s">
        <v>317</v>
      </c>
      <c r="B4509" t="s">
        <v>353</v>
      </c>
      <c r="C4509">
        <v>48087</v>
      </c>
      <c r="D4509" t="s">
        <v>135</v>
      </c>
      <c r="E4509">
        <v>888</v>
      </c>
      <c r="F4509" t="s">
        <v>87</v>
      </c>
      <c r="G4509" t="s">
        <v>93</v>
      </c>
      <c r="H4509">
        <v>185</v>
      </c>
      <c r="I4509">
        <v>0.71179102330314215</v>
      </c>
      <c r="J4509">
        <v>1.619218403077452E-2</v>
      </c>
      <c r="K4509">
        <v>0.30294023438247558</v>
      </c>
      <c r="L4509">
        <v>1.3617755142168999</v>
      </c>
    </row>
    <row r="4510" spans="1:12">
      <c r="A4510" t="s">
        <v>317</v>
      </c>
      <c r="B4510" t="s">
        <v>353</v>
      </c>
      <c r="C4510">
        <v>48087</v>
      </c>
      <c r="D4510" t="s">
        <v>135</v>
      </c>
      <c r="E4510">
        <v>888</v>
      </c>
      <c r="F4510" t="s">
        <v>87</v>
      </c>
      <c r="G4510" t="s">
        <v>94</v>
      </c>
      <c r="H4510">
        <v>109</v>
      </c>
      <c r="I4510">
        <v>1.285513358100568</v>
      </c>
      <c r="J4510">
        <v>3.1519243683994412E-2</v>
      </c>
      <c r="K4510">
        <v>0.25861871968222389</v>
      </c>
      <c r="L4510">
        <v>1.9481574933362891</v>
      </c>
    </row>
    <row r="4511" spans="1:12">
      <c r="A4511" t="s">
        <v>317</v>
      </c>
      <c r="B4511" t="s">
        <v>353</v>
      </c>
      <c r="C4511">
        <v>48087</v>
      </c>
      <c r="D4511" t="s">
        <v>135</v>
      </c>
      <c r="E4511">
        <v>888</v>
      </c>
      <c r="F4511" t="s">
        <v>87</v>
      </c>
      <c r="G4511" t="s">
        <v>95</v>
      </c>
      <c r="H4511">
        <v>185</v>
      </c>
      <c r="I4511">
        <v>0.76946779833258938</v>
      </c>
      <c r="J4511">
        <v>1.7069183613129209E-2</v>
      </c>
      <c r="K4511">
        <v>0.33003199915149939</v>
      </c>
      <c r="L4511">
        <v>1.434034115206031</v>
      </c>
    </row>
    <row r="4512" spans="1:12">
      <c r="A4512" t="s">
        <v>317</v>
      </c>
      <c r="B4512" t="s">
        <v>353</v>
      </c>
      <c r="C4512">
        <v>48087</v>
      </c>
      <c r="D4512" t="s">
        <v>135</v>
      </c>
      <c r="E4512">
        <v>888</v>
      </c>
      <c r="F4512" t="s">
        <v>87</v>
      </c>
      <c r="G4512" t="s">
        <v>96</v>
      </c>
      <c r="H4512">
        <v>109</v>
      </c>
      <c r="I4512">
        <v>1.3648880636733429</v>
      </c>
      <c r="J4512">
        <v>3.2315437719189363E-2</v>
      </c>
      <c r="K4512">
        <v>0.27840124313178022</v>
      </c>
      <c r="L4512">
        <v>2.0551788496103041</v>
      </c>
    </row>
    <row r="4513" spans="1:12">
      <c r="A4513" t="s">
        <v>317</v>
      </c>
      <c r="B4513" t="s">
        <v>353</v>
      </c>
      <c r="C4513">
        <v>48087</v>
      </c>
      <c r="D4513" t="s">
        <v>135</v>
      </c>
      <c r="E4513">
        <v>888</v>
      </c>
      <c r="F4513" t="s">
        <v>87</v>
      </c>
      <c r="G4513" t="s">
        <v>97</v>
      </c>
      <c r="H4513">
        <v>185</v>
      </c>
      <c r="I4513">
        <v>0.84398219026693844</v>
      </c>
      <c r="J4513">
        <v>1.8108794763545141E-2</v>
      </c>
      <c r="K4513">
        <v>0.36876818994838823</v>
      </c>
      <c r="L4513">
        <v>1.5271687796408471</v>
      </c>
    </row>
    <row r="4514" spans="1:12">
      <c r="A4514" t="s">
        <v>317</v>
      </c>
      <c r="B4514" t="s">
        <v>353</v>
      </c>
      <c r="C4514">
        <v>48087</v>
      </c>
      <c r="D4514" t="s">
        <v>135</v>
      </c>
      <c r="E4514">
        <v>888</v>
      </c>
      <c r="F4514" t="s">
        <v>87</v>
      </c>
      <c r="G4514" t="s">
        <v>98</v>
      </c>
      <c r="H4514">
        <v>109</v>
      </c>
      <c r="I4514">
        <v>0.26247483137494731</v>
      </c>
      <c r="J4514">
        <v>6.2015907380967303E-3</v>
      </c>
      <c r="K4514">
        <v>0.10136009282719841</v>
      </c>
      <c r="L4514">
        <v>0.61339371472831661</v>
      </c>
    </row>
    <row r="4515" spans="1:12">
      <c r="A4515" t="s">
        <v>317</v>
      </c>
      <c r="B4515" t="s">
        <v>353</v>
      </c>
      <c r="C4515">
        <v>48087</v>
      </c>
      <c r="D4515" t="s">
        <v>135</v>
      </c>
      <c r="E4515">
        <v>888</v>
      </c>
      <c r="F4515" t="s">
        <v>87</v>
      </c>
      <c r="G4515" t="s">
        <v>99</v>
      </c>
      <c r="H4515">
        <v>185</v>
      </c>
      <c r="I4515">
        <v>0.29785595522551328</v>
      </c>
      <c r="J4515">
        <v>7.876995992199853E-3</v>
      </c>
      <c r="K4515">
        <v>0.13800892253222621</v>
      </c>
      <c r="L4515">
        <v>0.59731191010319673</v>
      </c>
    </row>
    <row r="4516" spans="1:12">
      <c r="A4516" t="s">
        <v>317</v>
      </c>
      <c r="B4516" t="s">
        <v>353</v>
      </c>
      <c r="C4516">
        <v>48087</v>
      </c>
      <c r="D4516" t="s">
        <v>135</v>
      </c>
      <c r="E4516">
        <v>888</v>
      </c>
      <c r="F4516" t="s">
        <v>87</v>
      </c>
      <c r="G4516" t="s">
        <v>100</v>
      </c>
      <c r="H4516">
        <v>109</v>
      </c>
      <c r="I4516">
        <v>0.65988591510615224</v>
      </c>
      <c r="J4516">
        <v>1.4329283763505811E-2</v>
      </c>
      <c r="K4516">
        <v>0.17294940051034469</v>
      </c>
      <c r="L4516">
        <v>1.4425395529202709</v>
      </c>
    </row>
    <row r="4517" spans="1:12">
      <c r="A4517" t="s">
        <v>317</v>
      </c>
      <c r="B4517" t="s">
        <v>353</v>
      </c>
      <c r="C4517">
        <v>48087</v>
      </c>
      <c r="D4517" t="s">
        <v>135</v>
      </c>
      <c r="E4517">
        <v>888</v>
      </c>
      <c r="F4517" t="s">
        <v>87</v>
      </c>
      <c r="G4517" t="s">
        <v>101</v>
      </c>
      <c r="H4517">
        <v>185</v>
      </c>
      <c r="I4517">
        <v>0.54307172694843697</v>
      </c>
      <c r="J4517">
        <v>9.1642293816174107E-3</v>
      </c>
      <c r="K4517">
        <v>0.25329290350285882</v>
      </c>
      <c r="L4517">
        <v>0.87462578527009605</v>
      </c>
    </row>
    <row r="4518" spans="1:12">
      <c r="A4518" t="s">
        <v>317</v>
      </c>
      <c r="B4518" t="s">
        <v>353</v>
      </c>
      <c r="C4518">
        <v>48087</v>
      </c>
      <c r="D4518" t="s">
        <v>135</v>
      </c>
      <c r="E4518">
        <v>888</v>
      </c>
      <c r="F4518" t="s">
        <v>87</v>
      </c>
      <c r="G4518" t="s">
        <v>102</v>
      </c>
      <c r="H4518">
        <v>109</v>
      </c>
      <c r="I4518">
        <v>0.7537191107109662</v>
      </c>
      <c r="J4518">
        <v>1.5707303030402811E-2</v>
      </c>
      <c r="K4518">
        <v>0.19661370706020601</v>
      </c>
      <c r="L4518">
        <v>1.612560488341801</v>
      </c>
    </row>
    <row r="4519" spans="1:12">
      <c r="A4519" t="s">
        <v>317</v>
      </c>
      <c r="B4519" t="s">
        <v>353</v>
      </c>
      <c r="C4519">
        <v>48087</v>
      </c>
      <c r="D4519" t="s">
        <v>135</v>
      </c>
      <c r="E4519">
        <v>888</v>
      </c>
      <c r="F4519" t="s">
        <v>87</v>
      </c>
      <c r="G4519" t="s">
        <v>103</v>
      </c>
      <c r="H4519">
        <v>185</v>
      </c>
      <c r="I4519">
        <v>0.60258514219630432</v>
      </c>
      <c r="J4519">
        <v>9.2397477275034806E-3</v>
      </c>
      <c r="K4519">
        <v>0.31187500833391291</v>
      </c>
      <c r="L4519">
        <v>0.93109007261983712</v>
      </c>
    </row>
    <row r="4520" spans="1:12">
      <c r="A4520" t="s">
        <v>317</v>
      </c>
      <c r="B4520" t="s">
        <v>353</v>
      </c>
      <c r="C4520">
        <v>48087</v>
      </c>
      <c r="D4520" t="s">
        <v>135</v>
      </c>
      <c r="E4520">
        <v>888</v>
      </c>
      <c r="F4520" t="s">
        <v>87</v>
      </c>
      <c r="G4520" t="s">
        <v>104</v>
      </c>
      <c r="H4520">
        <v>109</v>
      </c>
      <c r="I4520">
        <v>0.81257860534300919</v>
      </c>
      <c r="J4520">
        <v>1.699444773218035E-2</v>
      </c>
      <c r="K4520">
        <v>0.21850865623880319</v>
      </c>
      <c r="L4520">
        <v>1.764323493914933</v>
      </c>
    </row>
    <row r="4521" spans="1:12">
      <c r="A4521" t="s">
        <v>317</v>
      </c>
      <c r="B4521" t="s">
        <v>353</v>
      </c>
      <c r="C4521">
        <v>48087</v>
      </c>
      <c r="D4521" t="s">
        <v>135</v>
      </c>
      <c r="E4521">
        <v>888</v>
      </c>
      <c r="F4521" t="s">
        <v>87</v>
      </c>
      <c r="G4521" t="s">
        <v>105</v>
      </c>
      <c r="H4521">
        <v>185</v>
      </c>
      <c r="I4521">
        <v>0.65472245946579455</v>
      </c>
      <c r="J4521">
        <v>9.620670648698133E-3</v>
      </c>
      <c r="K4521">
        <v>0.34067176657315118</v>
      </c>
      <c r="L4521">
        <v>0.98188278223083558</v>
      </c>
    </row>
    <row r="4522" spans="1:12">
      <c r="A4522" t="s">
        <v>317</v>
      </c>
      <c r="B4522" t="s">
        <v>353</v>
      </c>
      <c r="C4522">
        <v>48087</v>
      </c>
      <c r="D4522" t="s">
        <v>135</v>
      </c>
      <c r="E4522">
        <v>888</v>
      </c>
      <c r="F4522" t="s">
        <v>87</v>
      </c>
      <c r="G4522" t="s">
        <v>106</v>
      </c>
      <c r="H4522">
        <v>109</v>
      </c>
      <c r="I4522">
        <v>0.89525420535815092</v>
      </c>
      <c r="J4522">
        <v>1.835776073865341E-2</v>
      </c>
      <c r="K4522">
        <v>0.2393796820396597</v>
      </c>
      <c r="L4522">
        <v>1.9216258543859861</v>
      </c>
    </row>
    <row r="4523" spans="1:12">
      <c r="A4523" t="s">
        <v>317</v>
      </c>
      <c r="B4523" t="s">
        <v>353</v>
      </c>
      <c r="C4523">
        <v>48087</v>
      </c>
      <c r="D4523" t="s">
        <v>135</v>
      </c>
      <c r="E4523">
        <v>888</v>
      </c>
      <c r="F4523" t="s">
        <v>87</v>
      </c>
      <c r="G4523" t="s">
        <v>107</v>
      </c>
      <c r="H4523">
        <v>185</v>
      </c>
      <c r="I4523">
        <v>0.72487161369919728</v>
      </c>
      <c r="J4523">
        <v>1.0295353273815561E-2</v>
      </c>
      <c r="K4523">
        <v>0.37847984942735491</v>
      </c>
      <c r="L4523">
        <v>1.072988471099344</v>
      </c>
    </row>
    <row r="4524" spans="1:12">
      <c r="A4524" t="s">
        <v>317</v>
      </c>
      <c r="B4524" t="s">
        <v>353</v>
      </c>
      <c r="C4524">
        <v>48087</v>
      </c>
      <c r="D4524" t="s">
        <v>135</v>
      </c>
      <c r="E4524">
        <v>888</v>
      </c>
      <c r="F4524" t="s">
        <v>87</v>
      </c>
      <c r="G4524" t="s">
        <v>108</v>
      </c>
      <c r="H4524">
        <v>109</v>
      </c>
      <c r="I4524">
        <v>0.24145461609411861</v>
      </c>
      <c r="J4524">
        <v>6.6284909853230904E-3</v>
      </c>
      <c r="K4524">
        <v>9.6327881144534694E-2</v>
      </c>
      <c r="L4524">
        <v>0.63890718852142725</v>
      </c>
    </row>
    <row r="4525" spans="1:12">
      <c r="A4525" t="s">
        <v>317</v>
      </c>
      <c r="B4525" t="s">
        <v>353</v>
      </c>
      <c r="C4525">
        <v>48087</v>
      </c>
      <c r="D4525" t="s">
        <v>135</v>
      </c>
      <c r="E4525">
        <v>888</v>
      </c>
      <c r="F4525" t="s">
        <v>87</v>
      </c>
      <c r="G4525" t="s">
        <v>109</v>
      </c>
      <c r="H4525">
        <v>185</v>
      </c>
      <c r="I4525">
        <v>0.2392300249800435</v>
      </c>
      <c r="J4525">
        <v>4.3468293160442376E-3</v>
      </c>
      <c r="K4525">
        <v>4.5314645443686262E-2</v>
      </c>
      <c r="L4525">
        <v>0.41094267366723197</v>
      </c>
    </row>
    <row r="4526" spans="1:12">
      <c r="A4526" t="s">
        <v>317</v>
      </c>
      <c r="B4526" t="s">
        <v>354</v>
      </c>
      <c r="C4526">
        <v>48089</v>
      </c>
      <c r="D4526" t="s">
        <v>135</v>
      </c>
      <c r="E4526">
        <v>888</v>
      </c>
      <c r="F4526" t="s">
        <v>87</v>
      </c>
      <c r="G4526" t="s">
        <v>88</v>
      </c>
      <c r="H4526">
        <v>119</v>
      </c>
      <c r="I4526">
        <v>1.7646311461808211</v>
      </c>
      <c r="J4526">
        <v>2.5594488060371672E-2</v>
      </c>
      <c r="K4526">
        <v>0.51213785689207081</v>
      </c>
      <c r="L4526">
        <v>2.4816633020825209</v>
      </c>
    </row>
    <row r="4527" spans="1:12">
      <c r="A4527" t="s">
        <v>317</v>
      </c>
      <c r="B4527" t="s">
        <v>354</v>
      </c>
      <c r="C4527">
        <v>48089</v>
      </c>
      <c r="D4527" t="s">
        <v>135</v>
      </c>
      <c r="E4527">
        <v>888</v>
      </c>
      <c r="F4527" t="s">
        <v>87</v>
      </c>
      <c r="G4527" t="s">
        <v>89</v>
      </c>
      <c r="H4527">
        <v>154</v>
      </c>
      <c r="I4527">
        <v>1.3035901672445029</v>
      </c>
      <c r="J4527">
        <v>3.2095457108736382E-2</v>
      </c>
      <c r="K4527">
        <v>4.956130742973552E-3</v>
      </c>
      <c r="L4527">
        <v>2.114449026108427</v>
      </c>
    </row>
    <row r="4528" spans="1:12">
      <c r="A4528" t="s">
        <v>317</v>
      </c>
      <c r="B4528" t="s">
        <v>354</v>
      </c>
      <c r="C4528">
        <v>48089</v>
      </c>
      <c r="D4528" t="s">
        <v>135</v>
      </c>
      <c r="E4528">
        <v>888</v>
      </c>
      <c r="F4528" t="s">
        <v>87</v>
      </c>
      <c r="G4528" t="s">
        <v>90</v>
      </c>
      <c r="H4528">
        <v>119</v>
      </c>
      <c r="I4528">
        <v>1.9551745304185859</v>
      </c>
      <c r="J4528">
        <v>3.0129661409618289E-2</v>
      </c>
      <c r="K4528">
        <v>0.51213785689207081</v>
      </c>
      <c r="L4528">
        <v>2.7473075029630389</v>
      </c>
    </row>
    <row r="4529" spans="1:12">
      <c r="A4529" t="s">
        <v>317</v>
      </c>
      <c r="B4529" t="s">
        <v>354</v>
      </c>
      <c r="C4529">
        <v>48089</v>
      </c>
      <c r="D4529" t="s">
        <v>135</v>
      </c>
      <c r="E4529">
        <v>888</v>
      </c>
      <c r="F4529" t="s">
        <v>87</v>
      </c>
      <c r="G4529" t="s">
        <v>91</v>
      </c>
      <c r="H4529">
        <v>154</v>
      </c>
      <c r="I4529">
        <v>1.38143621858641</v>
      </c>
      <c r="J4529">
        <v>3.5138321918795873E-2</v>
      </c>
      <c r="K4529">
        <v>4.956130742973552E-3</v>
      </c>
      <c r="L4529">
        <v>2.3405081495500322</v>
      </c>
    </row>
    <row r="4530" spans="1:12">
      <c r="A4530" t="s">
        <v>317</v>
      </c>
      <c r="B4530" t="s">
        <v>354</v>
      </c>
      <c r="C4530">
        <v>48089</v>
      </c>
      <c r="D4530" t="s">
        <v>135</v>
      </c>
      <c r="E4530">
        <v>888</v>
      </c>
      <c r="F4530" t="s">
        <v>87</v>
      </c>
      <c r="G4530" t="s">
        <v>92</v>
      </c>
      <c r="H4530">
        <v>119</v>
      </c>
      <c r="I4530">
        <v>2.1090834632351299</v>
      </c>
      <c r="J4530">
        <v>3.3750801778304682E-2</v>
      </c>
      <c r="K4530">
        <v>0.51213785689207081</v>
      </c>
      <c r="L4530">
        <v>2.9118936351549909</v>
      </c>
    </row>
    <row r="4531" spans="1:12">
      <c r="A4531" t="s">
        <v>317</v>
      </c>
      <c r="B4531" t="s">
        <v>354</v>
      </c>
      <c r="C4531">
        <v>48089</v>
      </c>
      <c r="D4531" t="s">
        <v>135</v>
      </c>
      <c r="E4531">
        <v>888</v>
      </c>
      <c r="F4531" t="s">
        <v>87</v>
      </c>
      <c r="G4531" t="s">
        <v>93</v>
      </c>
      <c r="H4531">
        <v>154</v>
      </c>
      <c r="I4531">
        <v>1.462749532738854</v>
      </c>
      <c r="J4531">
        <v>3.80279513325587E-2</v>
      </c>
      <c r="K4531">
        <v>4.956130742973552E-3</v>
      </c>
      <c r="L4531">
        <v>2.4483314923871902</v>
      </c>
    </row>
    <row r="4532" spans="1:12">
      <c r="A4532" t="s">
        <v>317</v>
      </c>
      <c r="B4532" t="s">
        <v>354</v>
      </c>
      <c r="C4532">
        <v>48089</v>
      </c>
      <c r="D4532" t="s">
        <v>135</v>
      </c>
      <c r="E4532">
        <v>888</v>
      </c>
      <c r="F4532" t="s">
        <v>87</v>
      </c>
      <c r="G4532" t="s">
        <v>94</v>
      </c>
      <c r="H4532">
        <v>119</v>
      </c>
      <c r="I4532">
        <v>2.2565282872257488</v>
      </c>
      <c r="J4532">
        <v>3.7779775438854399E-2</v>
      </c>
      <c r="K4532">
        <v>0.51213785689207081</v>
      </c>
      <c r="L4532">
        <v>3.095718866344976</v>
      </c>
    </row>
    <row r="4533" spans="1:12">
      <c r="A4533" t="s">
        <v>317</v>
      </c>
      <c r="B4533" t="s">
        <v>354</v>
      </c>
      <c r="C4533">
        <v>48089</v>
      </c>
      <c r="D4533" t="s">
        <v>135</v>
      </c>
      <c r="E4533">
        <v>888</v>
      </c>
      <c r="F4533" t="s">
        <v>87</v>
      </c>
      <c r="G4533" t="s">
        <v>95</v>
      </c>
      <c r="H4533">
        <v>154</v>
      </c>
      <c r="I4533">
        <v>1.541324106168636</v>
      </c>
      <c r="J4533">
        <v>4.0870292873419548E-2</v>
      </c>
      <c r="K4533">
        <v>4.956130742973552E-3</v>
      </c>
      <c r="L4533">
        <v>2.599180473825375</v>
      </c>
    </row>
    <row r="4534" spans="1:12">
      <c r="A4534" t="s">
        <v>317</v>
      </c>
      <c r="B4534" t="s">
        <v>354</v>
      </c>
      <c r="C4534">
        <v>48089</v>
      </c>
      <c r="D4534" t="s">
        <v>135</v>
      </c>
      <c r="E4534">
        <v>888</v>
      </c>
      <c r="F4534" t="s">
        <v>87</v>
      </c>
      <c r="G4534" t="s">
        <v>96</v>
      </c>
      <c r="H4534">
        <v>119</v>
      </c>
      <c r="I4534">
        <v>2.398818477617644</v>
      </c>
      <c r="J4534">
        <v>4.1872318587884969E-2</v>
      </c>
      <c r="K4534">
        <v>0.51213785689207081</v>
      </c>
      <c r="L4534">
        <v>3.3260188600239222</v>
      </c>
    </row>
    <row r="4535" spans="1:12">
      <c r="A4535" t="s">
        <v>317</v>
      </c>
      <c r="B4535" t="s">
        <v>354</v>
      </c>
      <c r="C4535">
        <v>48089</v>
      </c>
      <c r="D4535" t="s">
        <v>135</v>
      </c>
      <c r="E4535">
        <v>888</v>
      </c>
      <c r="F4535" t="s">
        <v>87</v>
      </c>
      <c r="G4535" t="s">
        <v>97</v>
      </c>
      <c r="H4535">
        <v>154</v>
      </c>
      <c r="I4535">
        <v>1.620631984624149</v>
      </c>
      <c r="J4535">
        <v>4.3580791424690943E-2</v>
      </c>
      <c r="K4535">
        <v>4.956130742973552E-3</v>
      </c>
      <c r="L4535">
        <v>2.728018230396505</v>
      </c>
    </row>
    <row r="4536" spans="1:12">
      <c r="A4536" t="s">
        <v>317</v>
      </c>
      <c r="B4536" t="s">
        <v>354</v>
      </c>
      <c r="C4536">
        <v>48089</v>
      </c>
      <c r="D4536" t="s">
        <v>135</v>
      </c>
      <c r="E4536">
        <v>888</v>
      </c>
      <c r="F4536" t="s">
        <v>87</v>
      </c>
      <c r="G4536" t="s">
        <v>98</v>
      </c>
      <c r="H4536">
        <v>119</v>
      </c>
      <c r="I4536">
        <v>0.74584051659378148</v>
      </c>
      <c r="J4536">
        <v>2.3649258273109808E-2</v>
      </c>
      <c r="K4536">
        <v>0.22621920037102641</v>
      </c>
      <c r="L4536">
        <v>1.566731034014254</v>
      </c>
    </row>
    <row r="4537" spans="1:12">
      <c r="A4537" t="s">
        <v>317</v>
      </c>
      <c r="B4537" t="s">
        <v>354</v>
      </c>
      <c r="C4537">
        <v>48089</v>
      </c>
      <c r="D4537" t="s">
        <v>135</v>
      </c>
      <c r="E4537">
        <v>888</v>
      </c>
      <c r="F4537" t="s">
        <v>87</v>
      </c>
      <c r="G4537" t="s">
        <v>99</v>
      </c>
      <c r="H4537">
        <v>154</v>
      </c>
      <c r="I4537">
        <v>0.62976600419437911</v>
      </c>
      <c r="J4537">
        <v>1.6168657548461831E-2</v>
      </c>
      <c r="K4537">
        <v>4.956130742973552E-3</v>
      </c>
      <c r="L4537">
        <v>1.014232366999118</v>
      </c>
    </row>
    <row r="4538" spans="1:12">
      <c r="A4538" t="s">
        <v>317</v>
      </c>
      <c r="B4538" t="s">
        <v>354</v>
      </c>
      <c r="C4538">
        <v>48089</v>
      </c>
      <c r="D4538" t="s">
        <v>135</v>
      </c>
      <c r="E4538">
        <v>888</v>
      </c>
      <c r="F4538" t="s">
        <v>87</v>
      </c>
      <c r="G4538" t="s">
        <v>100</v>
      </c>
      <c r="H4538">
        <v>119</v>
      </c>
      <c r="I4538">
        <v>1.2960671176305709</v>
      </c>
      <c r="J4538">
        <v>2.7382767211101021E-2</v>
      </c>
      <c r="K4538">
        <v>0.36657713366268552</v>
      </c>
      <c r="L4538">
        <v>1.9134816468672571</v>
      </c>
    </row>
    <row r="4539" spans="1:12">
      <c r="A4539" t="s">
        <v>317</v>
      </c>
      <c r="B4539" t="s">
        <v>354</v>
      </c>
      <c r="C4539">
        <v>48089</v>
      </c>
      <c r="D4539" t="s">
        <v>135</v>
      </c>
      <c r="E4539">
        <v>888</v>
      </c>
      <c r="F4539" t="s">
        <v>87</v>
      </c>
      <c r="G4539" t="s">
        <v>101</v>
      </c>
      <c r="H4539">
        <v>154</v>
      </c>
      <c r="I4539">
        <v>1.0065572308883</v>
      </c>
      <c r="J4539">
        <v>2.9586142281674221E-2</v>
      </c>
      <c r="K4539">
        <v>4.956130742973552E-3</v>
      </c>
      <c r="L4539">
        <v>1.6826545674688489</v>
      </c>
    </row>
    <row r="4540" spans="1:12">
      <c r="A4540" t="s">
        <v>317</v>
      </c>
      <c r="B4540" t="s">
        <v>354</v>
      </c>
      <c r="C4540">
        <v>48089</v>
      </c>
      <c r="D4540" t="s">
        <v>135</v>
      </c>
      <c r="E4540">
        <v>888</v>
      </c>
      <c r="F4540" t="s">
        <v>87</v>
      </c>
      <c r="G4540" t="s">
        <v>102</v>
      </c>
      <c r="H4540">
        <v>119</v>
      </c>
      <c r="I4540">
        <v>1.4644746655923211</v>
      </c>
      <c r="J4540">
        <v>3.1322325895554018E-2</v>
      </c>
      <c r="K4540">
        <v>0.36657713366268552</v>
      </c>
      <c r="L4540">
        <v>2.1796081470521709</v>
      </c>
    </row>
    <row r="4541" spans="1:12">
      <c r="A4541" t="s">
        <v>317</v>
      </c>
      <c r="B4541" t="s">
        <v>354</v>
      </c>
      <c r="C4541">
        <v>48089</v>
      </c>
      <c r="D4541" t="s">
        <v>135</v>
      </c>
      <c r="E4541">
        <v>888</v>
      </c>
      <c r="F4541" t="s">
        <v>87</v>
      </c>
      <c r="G4541" t="s">
        <v>103</v>
      </c>
      <c r="H4541">
        <v>154</v>
      </c>
      <c r="I4541">
        <v>1.062861899947553</v>
      </c>
      <c r="J4541">
        <v>3.1750896966490208E-2</v>
      </c>
      <c r="K4541">
        <v>4.956130742973552E-3</v>
      </c>
      <c r="L4541">
        <v>1.811276904283899</v>
      </c>
    </row>
    <row r="4542" spans="1:12">
      <c r="A4542" t="s">
        <v>317</v>
      </c>
      <c r="B4542" t="s">
        <v>354</v>
      </c>
      <c r="C4542">
        <v>48089</v>
      </c>
      <c r="D4542" t="s">
        <v>135</v>
      </c>
      <c r="E4542">
        <v>888</v>
      </c>
      <c r="F4542" t="s">
        <v>87</v>
      </c>
      <c r="G4542" t="s">
        <v>104</v>
      </c>
      <c r="H4542">
        <v>119</v>
      </c>
      <c r="I4542">
        <v>1.614838316523288</v>
      </c>
      <c r="J4542">
        <v>3.6259869330946527E-2</v>
      </c>
      <c r="K4542">
        <v>0.36657713366268552</v>
      </c>
      <c r="L4542">
        <v>2.4519886601348491</v>
      </c>
    </row>
    <row r="4543" spans="1:12">
      <c r="A4543" t="s">
        <v>317</v>
      </c>
      <c r="B4543" t="s">
        <v>354</v>
      </c>
      <c r="C4543">
        <v>48089</v>
      </c>
      <c r="D4543" t="s">
        <v>135</v>
      </c>
      <c r="E4543">
        <v>888</v>
      </c>
      <c r="F4543" t="s">
        <v>87</v>
      </c>
      <c r="G4543" t="s">
        <v>105</v>
      </c>
      <c r="H4543">
        <v>154</v>
      </c>
      <c r="I4543">
        <v>1.1180861904606401</v>
      </c>
      <c r="J4543">
        <v>3.3907525358797493E-2</v>
      </c>
      <c r="K4543">
        <v>4.956130742973552E-3</v>
      </c>
      <c r="L4543">
        <v>1.9333475457718601</v>
      </c>
    </row>
    <row r="4544" spans="1:12">
      <c r="A4544" t="s">
        <v>317</v>
      </c>
      <c r="B4544" t="s">
        <v>354</v>
      </c>
      <c r="C4544">
        <v>48089</v>
      </c>
      <c r="D4544" t="s">
        <v>135</v>
      </c>
      <c r="E4544">
        <v>888</v>
      </c>
      <c r="F4544" t="s">
        <v>87</v>
      </c>
      <c r="G4544" t="s">
        <v>106</v>
      </c>
      <c r="H4544">
        <v>119</v>
      </c>
      <c r="I4544">
        <v>1.759191645981214</v>
      </c>
      <c r="J4544">
        <v>4.0540644088590858E-2</v>
      </c>
      <c r="K4544">
        <v>0.36657713366268552</v>
      </c>
      <c r="L4544">
        <v>2.6951386258753449</v>
      </c>
    </row>
    <row r="4545" spans="1:12">
      <c r="A4545" t="s">
        <v>317</v>
      </c>
      <c r="B4545" t="s">
        <v>354</v>
      </c>
      <c r="C4545">
        <v>48089</v>
      </c>
      <c r="D4545" t="s">
        <v>135</v>
      </c>
      <c r="E4545">
        <v>888</v>
      </c>
      <c r="F4545" t="s">
        <v>87</v>
      </c>
      <c r="G4545" t="s">
        <v>107</v>
      </c>
      <c r="H4545">
        <v>154</v>
      </c>
      <c r="I4545">
        <v>1.174871515947381</v>
      </c>
      <c r="J4545">
        <v>3.5677543252313412E-2</v>
      </c>
      <c r="K4545">
        <v>4.956130742973552E-3</v>
      </c>
      <c r="L4545">
        <v>2.010524680771129</v>
      </c>
    </row>
    <row r="4546" spans="1:12">
      <c r="A4546" t="s">
        <v>317</v>
      </c>
      <c r="B4546" t="s">
        <v>354</v>
      </c>
      <c r="C4546">
        <v>48089</v>
      </c>
      <c r="D4546" t="s">
        <v>135</v>
      </c>
      <c r="E4546">
        <v>888</v>
      </c>
      <c r="F4546" t="s">
        <v>87</v>
      </c>
      <c r="G4546" t="s">
        <v>108</v>
      </c>
      <c r="H4546">
        <v>119</v>
      </c>
      <c r="I4546">
        <v>0.27227887224413111</v>
      </c>
      <c r="J4546">
        <v>8.1769800195561453E-3</v>
      </c>
      <c r="K4546">
        <v>9.5018292171781704E-2</v>
      </c>
      <c r="L4546">
        <v>0.56648905968884666</v>
      </c>
    </row>
    <row r="4547" spans="1:12">
      <c r="A4547" t="s">
        <v>317</v>
      </c>
      <c r="B4547" t="s">
        <v>354</v>
      </c>
      <c r="C4547">
        <v>48089</v>
      </c>
      <c r="D4547" t="s">
        <v>135</v>
      </c>
      <c r="E4547">
        <v>888</v>
      </c>
      <c r="F4547" t="s">
        <v>87</v>
      </c>
      <c r="G4547" t="s">
        <v>109</v>
      </c>
      <c r="H4547">
        <v>154</v>
      </c>
      <c r="I4547">
        <v>0.32120141221349668</v>
      </c>
      <c r="J4547">
        <v>8.8965314274771466E-3</v>
      </c>
      <c r="K4547">
        <v>4.956130742973552E-3</v>
      </c>
      <c r="L4547">
        <v>0.50844429610848363</v>
      </c>
    </row>
    <row r="4548" spans="1:12">
      <c r="A4548" t="s">
        <v>317</v>
      </c>
      <c r="B4548" t="s">
        <v>355</v>
      </c>
      <c r="C4548">
        <v>48091</v>
      </c>
      <c r="D4548" t="s">
        <v>135</v>
      </c>
      <c r="E4548">
        <v>888</v>
      </c>
      <c r="F4548" t="s">
        <v>87</v>
      </c>
      <c r="G4548" t="s">
        <v>88</v>
      </c>
      <c r="H4548">
        <v>249</v>
      </c>
      <c r="I4548">
        <v>1.3272480698098581</v>
      </c>
      <c r="J4548">
        <v>2.9221485110950358E-2</v>
      </c>
      <c r="K4548">
        <v>1.053024294447052E-2</v>
      </c>
      <c r="L4548">
        <v>2.3126070646557242</v>
      </c>
    </row>
    <row r="4549" spans="1:12">
      <c r="A4549" t="s">
        <v>317</v>
      </c>
      <c r="B4549" t="s">
        <v>355</v>
      </c>
      <c r="C4549">
        <v>48091</v>
      </c>
      <c r="D4549" t="s">
        <v>135</v>
      </c>
      <c r="E4549">
        <v>888</v>
      </c>
      <c r="F4549" t="s">
        <v>87</v>
      </c>
      <c r="G4549" t="s">
        <v>89</v>
      </c>
      <c r="H4549">
        <v>334</v>
      </c>
      <c r="I4549">
        <v>0.93556248128234332</v>
      </c>
      <c r="J4549">
        <v>2.2023634848507591E-2</v>
      </c>
      <c r="K4549">
        <v>4.1614353289900017E-3</v>
      </c>
      <c r="L4549">
        <v>1.706692669819454</v>
      </c>
    </row>
    <row r="4550" spans="1:12">
      <c r="A4550" t="s">
        <v>317</v>
      </c>
      <c r="B4550" t="s">
        <v>355</v>
      </c>
      <c r="C4550">
        <v>48091</v>
      </c>
      <c r="D4550" t="s">
        <v>135</v>
      </c>
      <c r="E4550">
        <v>888</v>
      </c>
      <c r="F4550" t="s">
        <v>87</v>
      </c>
      <c r="G4550" t="s">
        <v>90</v>
      </c>
      <c r="H4550">
        <v>249</v>
      </c>
      <c r="I4550">
        <v>1.6014957864240591</v>
      </c>
      <c r="J4550">
        <v>2.677911337687541E-2</v>
      </c>
      <c r="K4550">
        <v>0.49831347890596522</v>
      </c>
      <c r="L4550">
        <v>2.602420348373006</v>
      </c>
    </row>
    <row r="4551" spans="1:12">
      <c r="A4551" t="s">
        <v>317</v>
      </c>
      <c r="B4551" t="s">
        <v>355</v>
      </c>
      <c r="C4551">
        <v>48091</v>
      </c>
      <c r="D4551" t="s">
        <v>135</v>
      </c>
      <c r="E4551">
        <v>888</v>
      </c>
      <c r="F4551" t="s">
        <v>87</v>
      </c>
      <c r="G4551" t="s">
        <v>91</v>
      </c>
      <c r="H4551">
        <v>334</v>
      </c>
      <c r="I4551">
        <v>1.0729427022260389</v>
      </c>
      <c r="J4551">
        <v>2.1274704283514741E-2</v>
      </c>
      <c r="K4551">
        <v>4.1614353289900017E-3</v>
      </c>
      <c r="L4551">
        <v>1.87317238244714</v>
      </c>
    </row>
    <row r="4552" spans="1:12">
      <c r="A4552" t="s">
        <v>317</v>
      </c>
      <c r="B4552" t="s">
        <v>355</v>
      </c>
      <c r="C4552">
        <v>48091</v>
      </c>
      <c r="D4552" t="s">
        <v>135</v>
      </c>
      <c r="E4552">
        <v>888</v>
      </c>
      <c r="F4552" t="s">
        <v>87</v>
      </c>
      <c r="G4552" t="s">
        <v>92</v>
      </c>
      <c r="H4552">
        <v>249</v>
      </c>
      <c r="I4552">
        <v>1.7203459735095981</v>
      </c>
      <c r="J4552">
        <v>2.7397561904270479E-2</v>
      </c>
      <c r="K4552">
        <v>0.54872026536986995</v>
      </c>
      <c r="L4552">
        <v>2.7076279604979629</v>
      </c>
    </row>
    <row r="4553" spans="1:12">
      <c r="A4553" t="s">
        <v>317</v>
      </c>
      <c r="B4553" t="s">
        <v>355</v>
      </c>
      <c r="C4553">
        <v>48091</v>
      </c>
      <c r="D4553" t="s">
        <v>135</v>
      </c>
      <c r="E4553">
        <v>888</v>
      </c>
      <c r="F4553" t="s">
        <v>87</v>
      </c>
      <c r="G4553" t="s">
        <v>93</v>
      </c>
      <c r="H4553">
        <v>334</v>
      </c>
      <c r="I4553">
        <v>1.1490833999046499</v>
      </c>
      <c r="J4553">
        <v>2.1986764885354771E-2</v>
      </c>
      <c r="K4553">
        <v>4.1614353289900017E-3</v>
      </c>
      <c r="L4553">
        <v>1.9688439470527781</v>
      </c>
    </row>
    <row r="4554" spans="1:12">
      <c r="A4554" t="s">
        <v>317</v>
      </c>
      <c r="B4554" t="s">
        <v>355</v>
      </c>
      <c r="C4554">
        <v>48091</v>
      </c>
      <c r="D4554" t="s">
        <v>135</v>
      </c>
      <c r="E4554">
        <v>888</v>
      </c>
      <c r="F4554" t="s">
        <v>87</v>
      </c>
      <c r="G4554" t="s">
        <v>94</v>
      </c>
      <c r="H4554">
        <v>249</v>
      </c>
      <c r="I4554">
        <v>1.8293863573636191</v>
      </c>
      <c r="J4554">
        <v>2.8282093848543799E-2</v>
      </c>
      <c r="K4554">
        <v>0.59331533431868477</v>
      </c>
      <c r="L4554">
        <v>2.8069506566597289</v>
      </c>
    </row>
    <row r="4555" spans="1:12">
      <c r="A4555" t="s">
        <v>317</v>
      </c>
      <c r="B4555" t="s">
        <v>355</v>
      </c>
      <c r="C4555">
        <v>48091</v>
      </c>
      <c r="D4555" t="s">
        <v>135</v>
      </c>
      <c r="E4555">
        <v>888</v>
      </c>
      <c r="F4555" t="s">
        <v>87</v>
      </c>
      <c r="G4555" t="s">
        <v>95</v>
      </c>
      <c r="H4555">
        <v>334</v>
      </c>
      <c r="I4555">
        <v>1.2202182048336909</v>
      </c>
      <c r="J4555">
        <v>2.295495060049876E-2</v>
      </c>
      <c r="K4555">
        <v>4.1614353289900017E-3</v>
      </c>
      <c r="L4555">
        <v>2.061355500296886</v>
      </c>
    </row>
    <row r="4556" spans="1:12">
      <c r="A4556" t="s">
        <v>317</v>
      </c>
      <c r="B4556" t="s">
        <v>355</v>
      </c>
      <c r="C4556">
        <v>48091</v>
      </c>
      <c r="D4556" t="s">
        <v>135</v>
      </c>
      <c r="E4556">
        <v>888</v>
      </c>
      <c r="F4556" t="s">
        <v>87</v>
      </c>
      <c r="G4556" t="s">
        <v>96</v>
      </c>
      <c r="H4556">
        <v>249</v>
      </c>
      <c r="I4556">
        <v>1.941685238272935</v>
      </c>
      <c r="J4556">
        <v>2.9294338369352801E-2</v>
      </c>
      <c r="K4556">
        <v>0.64230054599177022</v>
      </c>
      <c r="L4556">
        <v>2.9081630121167361</v>
      </c>
    </row>
    <row r="4557" spans="1:12">
      <c r="A4557" t="s">
        <v>317</v>
      </c>
      <c r="B4557" t="s">
        <v>355</v>
      </c>
      <c r="C4557">
        <v>48091</v>
      </c>
      <c r="D4557" t="s">
        <v>135</v>
      </c>
      <c r="E4557">
        <v>888</v>
      </c>
      <c r="F4557" t="s">
        <v>87</v>
      </c>
      <c r="G4557" t="s">
        <v>97</v>
      </c>
      <c r="H4557">
        <v>334</v>
      </c>
      <c r="I4557">
        <v>1.2957319808449399</v>
      </c>
      <c r="J4557">
        <v>2.372832784324478E-2</v>
      </c>
      <c r="K4557">
        <v>4.1614353289900017E-3</v>
      </c>
      <c r="L4557">
        <v>2.159219318568498</v>
      </c>
    </row>
    <row r="4558" spans="1:12">
      <c r="A4558" t="s">
        <v>317</v>
      </c>
      <c r="B4558" t="s">
        <v>355</v>
      </c>
      <c r="C4558">
        <v>48091</v>
      </c>
      <c r="D4558" t="s">
        <v>135</v>
      </c>
      <c r="E4558">
        <v>888</v>
      </c>
      <c r="F4558" t="s">
        <v>87</v>
      </c>
      <c r="G4558" t="s">
        <v>98</v>
      </c>
      <c r="H4558">
        <v>249</v>
      </c>
      <c r="I4558">
        <v>0.36131823872605923</v>
      </c>
      <c r="J4558">
        <v>8.2331965856959986E-3</v>
      </c>
      <c r="K4558">
        <v>4.6123935453918873E-2</v>
      </c>
      <c r="L4558">
        <v>0.74911958182097538</v>
      </c>
    </row>
    <row r="4559" spans="1:12">
      <c r="A4559" t="s">
        <v>317</v>
      </c>
      <c r="B4559" t="s">
        <v>355</v>
      </c>
      <c r="C4559">
        <v>48091</v>
      </c>
      <c r="D4559" t="s">
        <v>135</v>
      </c>
      <c r="E4559">
        <v>888</v>
      </c>
      <c r="F4559" t="s">
        <v>87</v>
      </c>
      <c r="G4559" t="s">
        <v>99</v>
      </c>
      <c r="H4559">
        <v>334</v>
      </c>
      <c r="I4559">
        <v>0.5174270922006633</v>
      </c>
      <c r="J4559">
        <v>1.22237438095791E-2</v>
      </c>
      <c r="K4559">
        <v>4.1614353289900017E-3</v>
      </c>
      <c r="L4559">
        <v>1.4691269464682379</v>
      </c>
    </row>
    <row r="4560" spans="1:12">
      <c r="A4560" t="s">
        <v>317</v>
      </c>
      <c r="B4560" t="s">
        <v>355</v>
      </c>
      <c r="C4560">
        <v>48091</v>
      </c>
      <c r="D4560" t="s">
        <v>135</v>
      </c>
      <c r="E4560">
        <v>888</v>
      </c>
      <c r="F4560" t="s">
        <v>87</v>
      </c>
      <c r="G4560" t="s">
        <v>100</v>
      </c>
      <c r="H4560">
        <v>249</v>
      </c>
      <c r="I4560">
        <v>0.89069621579053615</v>
      </c>
      <c r="J4560">
        <v>1.397342157549925E-2</v>
      </c>
      <c r="K4560">
        <v>0.30177960208981791</v>
      </c>
      <c r="L4560">
        <v>1.5829159676324409</v>
      </c>
    </row>
    <row r="4561" spans="1:12">
      <c r="A4561" t="s">
        <v>317</v>
      </c>
      <c r="B4561" t="s">
        <v>355</v>
      </c>
      <c r="C4561">
        <v>48091</v>
      </c>
      <c r="D4561" t="s">
        <v>135</v>
      </c>
      <c r="E4561">
        <v>888</v>
      </c>
      <c r="F4561" t="s">
        <v>87</v>
      </c>
      <c r="G4561" t="s">
        <v>101</v>
      </c>
      <c r="H4561">
        <v>334</v>
      </c>
      <c r="I4561">
        <v>0.85425630206694236</v>
      </c>
      <c r="J4561">
        <v>1.640922888839667E-2</v>
      </c>
      <c r="K4561">
        <v>4.1614353289900017E-3</v>
      </c>
      <c r="L4561">
        <v>1.669365192606491</v>
      </c>
    </row>
    <row r="4562" spans="1:12">
      <c r="A4562" t="s">
        <v>317</v>
      </c>
      <c r="B4562" t="s">
        <v>355</v>
      </c>
      <c r="C4562">
        <v>48091</v>
      </c>
      <c r="D4562" t="s">
        <v>135</v>
      </c>
      <c r="E4562">
        <v>888</v>
      </c>
      <c r="F4562" t="s">
        <v>87</v>
      </c>
      <c r="G4562" t="s">
        <v>102</v>
      </c>
      <c r="H4562">
        <v>249</v>
      </c>
      <c r="I4562">
        <v>1.034406762641952</v>
      </c>
      <c r="J4562">
        <v>1.606533954106712E-2</v>
      </c>
      <c r="K4562">
        <v>0.34926510901995339</v>
      </c>
      <c r="L4562">
        <v>1.807250993445032</v>
      </c>
    </row>
    <row r="4563" spans="1:12">
      <c r="A4563" t="s">
        <v>317</v>
      </c>
      <c r="B4563" t="s">
        <v>355</v>
      </c>
      <c r="C4563">
        <v>48091</v>
      </c>
      <c r="D4563" t="s">
        <v>135</v>
      </c>
      <c r="E4563">
        <v>888</v>
      </c>
      <c r="F4563" t="s">
        <v>87</v>
      </c>
      <c r="G4563" t="s">
        <v>103</v>
      </c>
      <c r="H4563">
        <v>334</v>
      </c>
      <c r="I4563">
        <v>0.91622912745186424</v>
      </c>
      <c r="J4563">
        <v>1.695355120275259E-2</v>
      </c>
      <c r="K4563">
        <v>4.1614353289900017E-3</v>
      </c>
      <c r="L4563">
        <v>1.7552037239467351</v>
      </c>
    </row>
    <row r="4564" spans="1:12">
      <c r="A4564" t="s">
        <v>317</v>
      </c>
      <c r="B4564" t="s">
        <v>355</v>
      </c>
      <c r="C4564">
        <v>48091</v>
      </c>
      <c r="D4564" t="s">
        <v>135</v>
      </c>
      <c r="E4564">
        <v>888</v>
      </c>
      <c r="F4564" t="s">
        <v>87</v>
      </c>
      <c r="G4564" t="s">
        <v>104</v>
      </c>
      <c r="H4564">
        <v>249</v>
      </c>
      <c r="I4564">
        <v>1.1539110409009741</v>
      </c>
      <c r="J4564">
        <v>1.846123127568056E-2</v>
      </c>
      <c r="K4564">
        <v>0.38619646686531461</v>
      </c>
      <c r="L4564">
        <v>2.0264769473838631</v>
      </c>
    </row>
    <row r="4565" spans="1:12">
      <c r="A4565" t="s">
        <v>317</v>
      </c>
      <c r="B4565" t="s">
        <v>355</v>
      </c>
      <c r="C4565">
        <v>48091</v>
      </c>
      <c r="D4565" t="s">
        <v>135</v>
      </c>
      <c r="E4565">
        <v>888</v>
      </c>
      <c r="F4565" t="s">
        <v>87</v>
      </c>
      <c r="G4565" t="s">
        <v>105</v>
      </c>
      <c r="H4565">
        <v>334</v>
      </c>
      <c r="I4565">
        <v>0.97328528897562816</v>
      </c>
      <c r="J4565">
        <v>1.7690778734537841E-2</v>
      </c>
      <c r="K4565">
        <v>4.1614353289900017E-3</v>
      </c>
      <c r="L4565">
        <v>1.873398708947267</v>
      </c>
    </row>
    <row r="4566" spans="1:12">
      <c r="A4566" t="s">
        <v>317</v>
      </c>
      <c r="B4566" t="s">
        <v>355</v>
      </c>
      <c r="C4566">
        <v>48091</v>
      </c>
      <c r="D4566" t="s">
        <v>135</v>
      </c>
      <c r="E4566">
        <v>888</v>
      </c>
      <c r="F4566" t="s">
        <v>87</v>
      </c>
      <c r="G4566" t="s">
        <v>106</v>
      </c>
      <c r="H4566">
        <v>249</v>
      </c>
      <c r="I4566">
        <v>1.274700707272173</v>
      </c>
      <c r="J4566">
        <v>2.0400490154223849E-2</v>
      </c>
      <c r="K4566">
        <v>0.42467210722072118</v>
      </c>
      <c r="L4566">
        <v>2.2211555003748829</v>
      </c>
    </row>
    <row r="4567" spans="1:12">
      <c r="A4567" t="s">
        <v>317</v>
      </c>
      <c r="B4567" t="s">
        <v>355</v>
      </c>
      <c r="C4567">
        <v>48091</v>
      </c>
      <c r="D4567" t="s">
        <v>135</v>
      </c>
      <c r="E4567">
        <v>888</v>
      </c>
      <c r="F4567" t="s">
        <v>87</v>
      </c>
      <c r="G4567" t="s">
        <v>107</v>
      </c>
      <c r="H4567">
        <v>334</v>
      </c>
      <c r="I4567">
        <v>1.034456032103954</v>
      </c>
      <c r="J4567">
        <v>1.8213001586436881E-2</v>
      </c>
      <c r="K4567">
        <v>4.1614353289900017E-3</v>
      </c>
      <c r="L4567">
        <v>1.983613718707478</v>
      </c>
    </row>
    <row r="4568" spans="1:12">
      <c r="A4568" t="s">
        <v>317</v>
      </c>
      <c r="B4568" t="s">
        <v>355</v>
      </c>
      <c r="C4568">
        <v>48091</v>
      </c>
      <c r="D4568" t="s">
        <v>135</v>
      </c>
      <c r="E4568">
        <v>888</v>
      </c>
      <c r="F4568" t="s">
        <v>87</v>
      </c>
      <c r="G4568" t="s">
        <v>108</v>
      </c>
      <c r="H4568">
        <v>249</v>
      </c>
      <c r="I4568">
        <v>0.15102283323612989</v>
      </c>
      <c r="J4568">
        <v>3.707735769284539E-3</v>
      </c>
      <c r="K4568">
        <v>-5.9524557316616919E-2</v>
      </c>
      <c r="L4568">
        <v>0.32297402595527569</v>
      </c>
    </row>
    <row r="4569" spans="1:12">
      <c r="A4569" t="s">
        <v>317</v>
      </c>
      <c r="B4569" t="s">
        <v>355</v>
      </c>
      <c r="C4569">
        <v>48091</v>
      </c>
      <c r="D4569" t="s">
        <v>135</v>
      </c>
      <c r="E4569">
        <v>888</v>
      </c>
      <c r="F4569" t="s">
        <v>87</v>
      </c>
      <c r="G4569" t="s">
        <v>109</v>
      </c>
      <c r="H4569">
        <v>334</v>
      </c>
      <c r="I4569">
        <v>0.27599937877004338</v>
      </c>
      <c r="J4569">
        <v>5.1653140136114313E-3</v>
      </c>
      <c r="K4569">
        <v>4.1614353289900017E-3</v>
      </c>
      <c r="L4569">
        <v>0.646276259831436</v>
      </c>
    </row>
    <row r="4570" spans="1:12">
      <c r="A4570" t="s">
        <v>317</v>
      </c>
      <c r="B4570" t="s">
        <v>295</v>
      </c>
      <c r="C4570">
        <v>48093</v>
      </c>
      <c r="D4570" t="s">
        <v>135</v>
      </c>
      <c r="E4570">
        <v>888</v>
      </c>
      <c r="F4570" t="s">
        <v>87</v>
      </c>
      <c r="G4570" t="s">
        <v>88</v>
      </c>
      <c r="H4570">
        <v>21</v>
      </c>
      <c r="I4570">
        <v>1.3391255499967429</v>
      </c>
      <c r="J4570">
        <v>0.1576856242205866</v>
      </c>
      <c r="K4570">
        <v>8.2268901586623533E-2</v>
      </c>
      <c r="L4570">
        <v>2.427575332124559</v>
      </c>
    </row>
    <row r="4571" spans="1:12">
      <c r="A4571" t="s">
        <v>317</v>
      </c>
      <c r="B4571" t="s">
        <v>295</v>
      </c>
      <c r="C4571">
        <v>48093</v>
      </c>
      <c r="D4571" t="s">
        <v>135</v>
      </c>
      <c r="E4571">
        <v>888</v>
      </c>
      <c r="F4571" t="s">
        <v>87</v>
      </c>
      <c r="G4571" t="s">
        <v>89</v>
      </c>
      <c r="H4571">
        <v>46</v>
      </c>
      <c r="I4571">
        <v>0.4148902299210589</v>
      </c>
      <c r="J4571">
        <v>4.6253742211010133E-2</v>
      </c>
      <c r="K4571">
        <v>1.8000955196348919E-2</v>
      </c>
      <c r="L4571">
        <v>1.536264822407386</v>
      </c>
    </row>
    <row r="4572" spans="1:12">
      <c r="A4572" t="s">
        <v>317</v>
      </c>
      <c r="B4572" t="s">
        <v>295</v>
      </c>
      <c r="C4572">
        <v>48093</v>
      </c>
      <c r="D4572" t="s">
        <v>135</v>
      </c>
      <c r="E4572">
        <v>888</v>
      </c>
      <c r="F4572" t="s">
        <v>87</v>
      </c>
      <c r="G4572" t="s">
        <v>90</v>
      </c>
      <c r="H4572">
        <v>21</v>
      </c>
      <c r="I4572">
        <v>1.6680650978018869</v>
      </c>
      <c r="J4572">
        <v>0.1456860291474619</v>
      </c>
      <c r="K4572">
        <v>0.26197504588600667</v>
      </c>
      <c r="L4572">
        <v>2.8019103932227281</v>
      </c>
    </row>
    <row r="4573" spans="1:12">
      <c r="A4573" t="s">
        <v>317</v>
      </c>
      <c r="B4573" t="s">
        <v>295</v>
      </c>
      <c r="C4573">
        <v>48093</v>
      </c>
      <c r="D4573" t="s">
        <v>135</v>
      </c>
      <c r="E4573">
        <v>888</v>
      </c>
      <c r="F4573" t="s">
        <v>87</v>
      </c>
      <c r="G4573" t="s">
        <v>91</v>
      </c>
      <c r="H4573">
        <v>46</v>
      </c>
      <c r="I4573">
        <v>0.56254583814818193</v>
      </c>
      <c r="J4573">
        <v>4.4016380645946353E-2</v>
      </c>
      <c r="K4573">
        <v>6.1943529711193969E-2</v>
      </c>
      <c r="L4573">
        <v>1.676439935466959</v>
      </c>
    </row>
    <row r="4574" spans="1:12">
      <c r="A4574" t="s">
        <v>317</v>
      </c>
      <c r="B4574" t="s">
        <v>295</v>
      </c>
      <c r="C4574">
        <v>48093</v>
      </c>
      <c r="D4574" t="s">
        <v>135</v>
      </c>
      <c r="E4574">
        <v>888</v>
      </c>
      <c r="F4574" t="s">
        <v>87</v>
      </c>
      <c r="G4574" t="s">
        <v>92</v>
      </c>
      <c r="H4574">
        <v>21</v>
      </c>
      <c r="I4574">
        <v>1.833708289949844</v>
      </c>
      <c r="J4574">
        <v>0.1562271870685033</v>
      </c>
      <c r="K4574">
        <v>0.29025231332994073</v>
      </c>
      <c r="L4574">
        <v>3.035446620925113</v>
      </c>
    </row>
    <row r="4575" spans="1:12">
      <c r="A4575" t="s">
        <v>317</v>
      </c>
      <c r="B4575" t="s">
        <v>295</v>
      </c>
      <c r="C4575">
        <v>48093</v>
      </c>
      <c r="D4575" t="s">
        <v>135</v>
      </c>
      <c r="E4575">
        <v>888</v>
      </c>
      <c r="F4575" t="s">
        <v>87</v>
      </c>
      <c r="G4575" t="s">
        <v>93</v>
      </c>
      <c r="H4575">
        <v>46</v>
      </c>
      <c r="I4575">
        <v>0.60516145438182645</v>
      </c>
      <c r="J4575">
        <v>4.641732672754853E-2</v>
      </c>
      <c r="K4575">
        <v>7.0886640092814895E-2</v>
      </c>
      <c r="L4575">
        <v>1.7817340098167631</v>
      </c>
    </row>
    <row r="4576" spans="1:12">
      <c r="A4576" t="s">
        <v>317</v>
      </c>
      <c r="B4576" t="s">
        <v>295</v>
      </c>
      <c r="C4576">
        <v>48093</v>
      </c>
      <c r="D4576" t="s">
        <v>135</v>
      </c>
      <c r="E4576">
        <v>888</v>
      </c>
      <c r="F4576" t="s">
        <v>87</v>
      </c>
      <c r="G4576" t="s">
        <v>94</v>
      </c>
      <c r="H4576">
        <v>21</v>
      </c>
      <c r="I4576">
        <v>1.991627877631841</v>
      </c>
      <c r="J4576">
        <v>0.16733419893618731</v>
      </c>
      <c r="K4576">
        <v>0.31557028902879652</v>
      </c>
      <c r="L4576">
        <v>3.2684685251471182</v>
      </c>
    </row>
    <row r="4577" spans="1:12">
      <c r="A4577" t="s">
        <v>317</v>
      </c>
      <c r="B4577" t="s">
        <v>295</v>
      </c>
      <c r="C4577">
        <v>48093</v>
      </c>
      <c r="D4577" t="s">
        <v>135</v>
      </c>
      <c r="E4577">
        <v>888</v>
      </c>
      <c r="F4577" t="s">
        <v>87</v>
      </c>
      <c r="G4577" t="s">
        <v>95</v>
      </c>
      <c r="H4577">
        <v>46</v>
      </c>
      <c r="I4577">
        <v>0.64349185755204974</v>
      </c>
      <c r="J4577">
        <v>4.9565930439055092E-2</v>
      </c>
      <c r="K4577">
        <v>7.4311986413597791E-2</v>
      </c>
      <c r="L4577">
        <v>1.905753743333892</v>
      </c>
    </row>
    <row r="4578" spans="1:12">
      <c r="A4578" t="s">
        <v>317</v>
      </c>
      <c r="B4578" t="s">
        <v>295</v>
      </c>
      <c r="C4578">
        <v>48093</v>
      </c>
      <c r="D4578" t="s">
        <v>135</v>
      </c>
      <c r="E4578">
        <v>888</v>
      </c>
      <c r="F4578" t="s">
        <v>87</v>
      </c>
      <c r="G4578" t="s">
        <v>96</v>
      </c>
      <c r="H4578">
        <v>21</v>
      </c>
      <c r="I4578">
        <v>2.141073796967826</v>
      </c>
      <c r="J4578">
        <v>0.17785825932259591</v>
      </c>
      <c r="K4578">
        <v>0.34037529265666611</v>
      </c>
      <c r="L4578">
        <v>3.4894549128360661</v>
      </c>
    </row>
    <row r="4579" spans="1:12">
      <c r="A4579" t="s">
        <v>317</v>
      </c>
      <c r="B4579" t="s">
        <v>295</v>
      </c>
      <c r="C4579">
        <v>48093</v>
      </c>
      <c r="D4579" t="s">
        <v>135</v>
      </c>
      <c r="E4579">
        <v>888</v>
      </c>
      <c r="F4579" t="s">
        <v>87</v>
      </c>
      <c r="G4579" t="s">
        <v>97</v>
      </c>
      <c r="H4579">
        <v>46</v>
      </c>
      <c r="I4579">
        <v>0.6853885273481285</v>
      </c>
      <c r="J4579">
        <v>5.2231707189727153E-2</v>
      </c>
      <c r="K4579">
        <v>8.1674753008482565E-2</v>
      </c>
      <c r="L4579">
        <v>2.0123803708046948</v>
      </c>
    </row>
    <row r="4580" spans="1:12">
      <c r="A4580" t="s">
        <v>317</v>
      </c>
      <c r="B4580" t="s">
        <v>295</v>
      </c>
      <c r="C4580">
        <v>48093</v>
      </c>
      <c r="D4580" t="s">
        <v>135</v>
      </c>
      <c r="E4580">
        <v>888</v>
      </c>
      <c r="F4580" t="s">
        <v>87</v>
      </c>
      <c r="G4580" t="s">
        <v>98</v>
      </c>
      <c r="H4580">
        <v>21</v>
      </c>
      <c r="I4580">
        <v>0.87811581063541766</v>
      </c>
      <c r="J4580">
        <v>8.8664726780749215E-2</v>
      </c>
      <c r="K4580">
        <v>0.1078680484880335</v>
      </c>
      <c r="L4580">
        <v>1.6042317228687579</v>
      </c>
    </row>
    <row r="4581" spans="1:12">
      <c r="A4581" t="s">
        <v>317</v>
      </c>
      <c r="B4581" t="s">
        <v>295</v>
      </c>
      <c r="C4581">
        <v>48093</v>
      </c>
      <c r="D4581" t="s">
        <v>135</v>
      </c>
      <c r="E4581">
        <v>888</v>
      </c>
      <c r="F4581" t="s">
        <v>87</v>
      </c>
      <c r="G4581" t="s">
        <v>99</v>
      </c>
      <c r="H4581">
        <v>46</v>
      </c>
      <c r="I4581">
        <v>0.32028074304941678</v>
      </c>
      <c r="J4581">
        <v>2.901447145689523E-2</v>
      </c>
      <c r="K4581">
        <v>2.9536067515991769E-2</v>
      </c>
      <c r="L4581">
        <v>1.047388366331794</v>
      </c>
    </row>
    <row r="4582" spans="1:12">
      <c r="A4582" t="s">
        <v>317</v>
      </c>
      <c r="B4582" t="s">
        <v>295</v>
      </c>
      <c r="C4582">
        <v>48093</v>
      </c>
      <c r="D4582" t="s">
        <v>135</v>
      </c>
      <c r="E4582">
        <v>888</v>
      </c>
      <c r="F4582" t="s">
        <v>87</v>
      </c>
      <c r="G4582" t="s">
        <v>100</v>
      </c>
      <c r="H4582">
        <v>21</v>
      </c>
      <c r="I4582">
        <v>1.3919513895566551</v>
      </c>
      <c r="J4582">
        <v>0.10804868088975519</v>
      </c>
      <c r="K4582">
        <v>0.27866141501693342</v>
      </c>
      <c r="L4582">
        <v>2.2143403233531389</v>
      </c>
    </row>
    <row r="4583" spans="1:12">
      <c r="A4583" t="s">
        <v>317</v>
      </c>
      <c r="B4583" t="s">
        <v>295</v>
      </c>
      <c r="C4583">
        <v>48093</v>
      </c>
      <c r="D4583" t="s">
        <v>135</v>
      </c>
      <c r="E4583">
        <v>888</v>
      </c>
      <c r="F4583" t="s">
        <v>87</v>
      </c>
      <c r="G4583" t="s">
        <v>101</v>
      </c>
      <c r="H4583">
        <v>46</v>
      </c>
      <c r="I4583">
        <v>0.50381085582406848</v>
      </c>
      <c r="J4583">
        <v>3.7243364820101231E-2</v>
      </c>
      <c r="K4583">
        <v>7.0234805694256025E-2</v>
      </c>
      <c r="L4583">
        <v>1.432186414444941</v>
      </c>
    </row>
    <row r="4584" spans="1:12">
      <c r="A4584" t="s">
        <v>317</v>
      </c>
      <c r="B4584" t="s">
        <v>295</v>
      </c>
      <c r="C4584">
        <v>48093</v>
      </c>
      <c r="D4584" t="s">
        <v>135</v>
      </c>
      <c r="E4584">
        <v>888</v>
      </c>
      <c r="F4584" t="s">
        <v>87</v>
      </c>
      <c r="G4584" t="s">
        <v>102</v>
      </c>
      <c r="H4584">
        <v>21</v>
      </c>
      <c r="I4584">
        <v>1.563109054162531</v>
      </c>
      <c r="J4584">
        <v>0.1178441616037386</v>
      </c>
      <c r="K4584">
        <v>0.30964265869391361</v>
      </c>
      <c r="L4584">
        <v>2.4387855384156549</v>
      </c>
    </row>
    <row r="4585" spans="1:12">
      <c r="A4585" t="s">
        <v>317</v>
      </c>
      <c r="B4585" t="s">
        <v>295</v>
      </c>
      <c r="C4585">
        <v>48093</v>
      </c>
      <c r="D4585" t="s">
        <v>135</v>
      </c>
      <c r="E4585">
        <v>888</v>
      </c>
      <c r="F4585" t="s">
        <v>87</v>
      </c>
      <c r="G4585" t="s">
        <v>103</v>
      </c>
      <c r="H4585">
        <v>46</v>
      </c>
      <c r="I4585">
        <v>0.54486982171397425</v>
      </c>
      <c r="J4585">
        <v>3.9400163629394372E-2</v>
      </c>
      <c r="K4585">
        <v>7.9580605388741649E-2</v>
      </c>
      <c r="L4585">
        <v>1.5132115885470261</v>
      </c>
    </row>
    <row r="4586" spans="1:12">
      <c r="A4586" t="s">
        <v>317</v>
      </c>
      <c r="B4586" t="s">
        <v>295</v>
      </c>
      <c r="C4586">
        <v>48093</v>
      </c>
      <c r="D4586" t="s">
        <v>135</v>
      </c>
      <c r="E4586">
        <v>888</v>
      </c>
      <c r="F4586" t="s">
        <v>87</v>
      </c>
      <c r="G4586" t="s">
        <v>104</v>
      </c>
      <c r="H4586">
        <v>21</v>
      </c>
      <c r="I4586">
        <v>1.726502520922087</v>
      </c>
      <c r="J4586">
        <v>0.12881989346661671</v>
      </c>
      <c r="K4586">
        <v>0.33643836717927927</v>
      </c>
      <c r="L4586">
        <v>2.6724841403317932</v>
      </c>
    </row>
    <row r="4587" spans="1:12">
      <c r="A4587" t="s">
        <v>317</v>
      </c>
      <c r="B4587" t="s">
        <v>295</v>
      </c>
      <c r="C4587">
        <v>48093</v>
      </c>
      <c r="D4587" t="s">
        <v>135</v>
      </c>
      <c r="E4587">
        <v>888</v>
      </c>
      <c r="F4587" t="s">
        <v>87</v>
      </c>
      <c r="G4587" t="s">
        <v>105</v>
      </c>
      <c r="H4587">
        <v>46</v>
      </c>
      <c r="I4587">
        <v>0.58057807498989855</v>
      </c>
      <c r="J4587">
        <v>4.2386078874762083E-2</v>
      </c>
      <c r="K4587">
        <v>8.3457075863545921E-2</v>
      </c>
      <c r="L4587">
        <v>1.620602790789258</v>
      </c>
    </row>
    <row r="4588" spans="1:12">
      <c r="A4588" t="s">
        <v>317</v>
      </c>
      <c r="B4588" t="s">
        <v>295</v>
      </c>
      <c r="C4588">
        <v>48093</v>
      </c>
      <c r="D4588" t="s">
        <v>135</v>
      </c>
      <c r="E4588">
        <v>888</v>
      </c>
      <c r="F4588" t="s">
        <v>87</v>
      </c>
      <c r="G4588" t="s">
        <v>106</v>
      </c>
      <c r="H4588">
        <v>21</v>
      </c>
      <c r="I4588">
        <v>1.8774327900133541</v>
      </c>
      <c r="J4588">
        <v>0.13897070690113111</v>
      </c>
      <c r="K4588">
        <v>0.36329579965681719</v>
      </c>
      <c r="L4588">
        <v>2.9038355072988762</v>
      </c>
    </row>
    <row r="4589" spans="1:12">
      <c r="A4589" t="s">
        <v>317</v>
      </c>
      <c r="B4589" t="s">
        <v>295</v>
      </c>
      <c r="C4589">
        <v>48093</v>
      </c>
      <c r="D4589" t="s">
        <v>135</v>
      </c>
      <c r="E4589">
        <v>888</v>
      </c>
      <c r="F4589" t="s">
        <v>87</v>
      </c>
      <c r="G4589" t="s">
        <v>107</v>
      </c>
      <c r="H4589">
        <v>46</v>
      </c>
      <c r="I4589">
        <v>0.61887166256044202</v>
      </c>
      <c r="J4589">
        <v>4.4437800765362981E-2</v>
      </c>
      <c r="K4589">
        <v>9.1621974267290102E-2</v>
      </c>
      <c r="L4589">
        <v>1.6922803675813241</v>
      </c>
    </row>
    <row r="4590" spans="1:12">
      <c r="A4590" t="s">
        <v>317</v>
      </c>
      <c r="B4590" t="s">
        <v>295</v>
      </c>
      <c r="C4590">
        <v>48093</v>
      </c>
      <c r="D4590" t="s">
        <v>135</v>
      </c>
      <c r="E4590">
        <v>888</v>
      </c>
      <c r="F4590" t="s">
        <v>87</v>
      </c>
      <c r="G4590" t="s">
        <v>108</v>
      </c>
      <c r="H4590">
        <v>21</v>
      </c>
      <c r="I4590">
        <v>0.54524790617929286</v>
      </c>
      <c r="J4590">
        <v>4.6758487955652142E-2</v>
      </c>
      <c r="K4590">
        <v>0.1167457847107941</v>
      </c>
      <c r="L4590">
        <v>1.0747798823709549</v>
      </c>
    </row>
    <row r="4591" spans="1:12">
      <c r="A4591" t="s">
        <v>317</v>
      </c>
      <c r="B4591" t="s">
        <v>295</v>
      </c>
      <c r="C4591">
        <v>48093</v>
      </c>
      <c r="D4591" t="s">
        <v>135</v>
      </c>
      <c r="E4591">
        <v>888</v>
      </c>
      <c r="F4591" t="s">
        <v>87</v>
      </c>
      <c r="G4591" t="s">
        <v>109</v>
      </c>
      <c r="H4591">
        <v>46</v>
      </c>
      <c r="I4591">
        <v>0.2383638501539796</v>
      </c>
      <c r="J4591">
        <v>1.2759487467502269E-2</v>
      </c>
      <c r="K4591">
        <v>3.3821626127489977E-2</v>
      </c>
      <c r="L4591">
        <v>0.47061279101898579</v>
      </c>
    </row>
    <row r="4592" spans="1:12">
      <c r="A4592" t="s">
        <v>317</v>
      </c>
      <c r="B4592" t="s">
        <v>356</v>
      </c>
      <c r="C4592">
        <v>48095</v>
      </c>
      <c r="D4592" t="s">
        <v>135</v>
      </c>
      <c r="E4592">
        <v>888</v>
      </c>
      <c r="F4592" t="s">
        <v>87</v>
      </c>
      <c r="G4592" t="s">
        <v>88</v>
      </c>
      <c r="H4592">
        <v>1435</v>
      </c>
      <c r="I4592">
        <v>0.87652416380149301</v>
      </c>
      <c r="J4592">
        <v>1.110860633657589E-2</v>
      </c>
      <c r="K4592">
        <v>-7.6555774510937064E-2</v>
      </c>
      <c r="L4592">
        <v>1.8518043820237691</v>
      </c>
    </row>
    <row r="4593" spans="1:12">
      <c r="A4593" t="s">
        <v>317</v>
      </c>
      <c r="B4593" t="s">
        <v>356</v>
      </c>
      <c r="C4593">
        <v>48095</v>
      </c>
      <c r="D4593" t="s">
        <v>135</v>
      </c>
      <c r="E4593">
        <v>888</v>
      </c>
      <c r="F4593" t="s">
        <v>87</v>
      </c>
      <c r="G4593" t="s">
        <v>89</v>
      </c>
      <c r="H4593">
        <v>184</v>
      </c>
      <c r="I4593">
        <v>0.34635091037976151</v>
      </c>
      <c r="J4593">
        <v>2.0619585139017179E-2</v>
      </c>
      <c r="K4593">
        <v>-2.316541059391523E-3</v>
      </c>
      <c r="L4593">
        <v>1.526773179378301</v>
      </c>
    </row>
    <row r="4594" spans="1:12">
      <c r="A4594" t="s">
        <v>317</v>
      </c>
      <c r="B4594" t="s">
        <v>356</v>
      </c>
      <c r="C4594">
        <v>48095</v>
      </c>
      <c r="D4594" t="s">
        <v>135</v>
      </c>
      <c r="E4594">
        <v>888</v>
      </c>
      <c r="F4594" t="s">
        <v>87</v>
      </c>
      <c r="G4594" t="s">
        <v>90</v>
      </c>
      <c r="H4594">
        <v>1435</v>
      </c>
      <c r="I4594">
        <v>1.216832146144734</v>
      </c>
      <c r="J4594">
        <v>1.092318592335198E-2</v>
      </c>
      <c r="K4594">
        <v>-3.0077472534030359E-2</v>
      </c>
      <c r="L4594">
        <v>2.071946267224654</v>
      </c>
    </row>
    <row r="4595" spans="1:12">
      <c r="A4595" t="s">
        <v>317</v>
      </c>
      <c r="B4595" t="s">
        <v>356</v>
      </c>
      <c r="C4595">
        <v>48095</v>
      </c>
      <c r="D4595" t="s">
        <v>135</v>
      </c>
      <c r="E4595">
        <v>888</v>
      </c>
      <c r="F4595" t="s">
        <v>87</v>
      </c>
      <c r="G4595" t="s">
        <v>91</v>
      </c>
      <c r="H4595">
        <v>184</v>
      </c>
      <c r="I4595">
        <v>0.57173302078794352</v>
      </c>
      <c r="J4595">
        <v>1.66503706700648E-2</v>
      </c>
      <c r="K4595">
        <v>0.11395596997671401</v>
      </c>
      <c r="L4595">
        <v>1.5989792151904281</v>
      </c>
    </row>
    <row r="4596" spans="1:12">
      <c r="A4596" t="s">
        <v>317</v>
      </c>
      <c r="B4596" t="s">
        <v>356</v>
      </c>
      <c r="C4596">
        <v>48095</v>
      </c>
      <c r="D4596" t="s">
        <v>135</v>
      </c>
      <c r="E4596">
        <v>888</v>
      </c>
      <c r="F4596" t="s">
        <v>87</v>
      </c>
      <c r="G4596" t="s">
        <v>92</v>
      </c>
      <c r="H4596">
        <v>1435</v>
      </c>
      <c r="I4596">
        <v>1.3199109887841749</v>
      </c>
      <c r="J4596">
        <v>1.1711189487921761E-2</v>
      </c>
      <c r="K4596">
        <v>-3.0429505362941481E-2</v>
      </c>
      <c r="L4596">
        <v>2.236917440037768</v>
      </c>
    </row>
    <row r="4597" spans="1:12">
      <c r="A4597" t="s">
        <v>317</v>
      </c>
      <c r="B4597" t="s">
        <v>356</v>
      </c>
      <c r="C4597">
        <v>48095</v>
      </c>
      <c r="D4597" t="s">
        <v>135</v>
      </c>
      <c r="E4597">
        <v>888</v>
      </c>
      <c r="F4597" t="s">
        <v>87</v>
      </c>
      <c r="G4597" t="s">
        <v>93</v>
      </c>
      <c r="H4597">
        <v>184</v>
      </c>
      <c r="I4597">
        <v>0.64809997773547057</v>
      </c>
      <c r="J4597">
        <v>1.715220289441655E-2</v>
      </c>
      <c r="K4597">
        <v>0.13382173806633099</v>
      </c>
      <c r="L4597">
        <v>1.685531986194083</v>
      </c>
    </row>
    <row r="4598" spans="1:12">
      <c r="A4598" t="s">
        <v>317</v>
      </c>
      <c r="B4598" t="s">
        <v>356</v>
      </c>
      <c r="C4598">
        <v>48095</v>
      </c>
      <c r="D4598" t="s">
        <v>135</v>
      </c>
      <c r="E4598">
        <v>888</v>
      </c>
      <c r="F4598" t="s">
        <v>87</v>
      </c>
      <c r="G4598" t="s">
        <v>94</v>
      </c>
      <c r="H4598">
        <v>1435</v>
      </c>
      <c r="I4598">
        <v>1.4212753232657269</v>
      </c>
      <c r="J4598">
        <v>1.265202231818219E-2</v>
      </c>
      <c r="K4598">
        <v>-3.1023689703047429E-2</v>
      </c>
      <c r="L4598">
        <v>2.4461494907231272</v>
      </c>
    </row>
    <row r="4599" spans="1:12">
      <c r="A4599" t="s">
        <v>317</v>
      </c>
      <c r="B4599" t="s">
        <v>356</v>
      </c>
      <c r="C4599">
        <v>48095</v>
      </c>
      <c r="D4599" t="s">
        <v>135</v>
      </c>
      <c r="E4599">
        <v>888</v>
      </c>
      <c r="F4599" t="s">
        <v>87</v>
      </c>
      <c r="G4599" t="s">
        <v>95</v>
      </c>
      <c r="H4599">
        <v>184</v>
      </c>
      <c r="I4599">
        <v>0.70254558129183808</v>
      </c>
      <c r="J4599">
        <v>1.8231891827849411E-2</v>
      </c>
      <c r="K4599">
        <v>0.13968927483830701</v>
      </c>
      <c r="L4599">
        <v>1.770457227194397</v>
      </c>
    </row>
    <row r="4600" spans="1:12">
      <c r="A4600" t="s">
        <v>317</v>
      </c>
      <c r="B4600" t="s">
        <v>356</v>
      </c>
      <c r="C4600">
        <v>48095</v>
      </c>
      <c r="D4600" t="s">
        <v>135</v>
      </c>
      <c r="E4600">
        <v>888</v>
      </c>
      <c r="F4600" t="s">
        <v>87</v>
      </c>
      <c r="G4600" t="s">
        <v>96</v>
      </c>
      <c r="H4600">
        <v>1435</v>
      </c>
      <c r="I4600">
        <v>1.5238572860140871</v>
      </c>
      <c r="J4600">
        <v>1.354924695368835E-2</v>
      </c>
      <c r="K4600">
        <v>-3.059774293745985E-2</v>
      </c>
      <c r="L4600">
        <v>2.673949989675787</v>
      </c>
    </row>
    <row r="4601" spans="1:12">
      <c r="A4601" t="s">
        <v>317</v>
      </c>
      <c r="B4601" t="s">
        <v>356</v>
      </c>
      <c r="C4601">
        <v>48095</v>
      </c>
      <c r="D4601" t="s">
        <v>135</v>
      </c>
      <c r="E4601">
        <v>888</v>
      </c>
      <c r="F4601" t="s">
        <v>87</v>
      </c>
      <c r="G4601" t="s">
        <v>97</v>
      </c>
      <c r="H4601">
        <v>184</v>
      </c>
      <c r="I4601">
        <v>0.77429094576512381</v>
      </c>
      <c r="J4601">
        <v>1.9136602018376601E-2</v>
      </c>
      <c r="K4601">
        <v>0.1566981767172651</v>
      </c>
      <c r="L4601">
        <v>1.869820831826551</v>
      </c>
    </row>
    <row r="4602" spans="1:12">
      <c r="A4602" t="s">
        <v>317</v>
      </c>
      <c r="B4602" t="s">
        <v>356</v>
      </c>
      <c r="C4602">
        <v>48095</v>
      </c>
      <c r="D4602" t="s">
        <v>135</v>
      </c>
      <c r="E4602">
        <v>888</v>
      </c>
      <c r="F4602" t="s">
        <v>87</v>
      </c>
      <c r="G4602" t="s">
        <v>98</v>
      </c>
      <c r="H4602">
        <v>1435</v>
      </c>
      <c r="I4602">
        <v>0.52382973746926487</v>
      </c>
      <c r="J4602">
        <v>7.0326950864691351E-3</v>
      </c>
      <c r="K4602">
        <v>-3.5214899117919238E-2</v>
      </c>
      <c r="L4602">
        <v>1.257109982895801</v>
      </c>
    </row>
    <row r="4603" spans="1:12">
      <c r="A4603" t="s">
        <v>317</v>
      </c>
      <c r="B4603" t="s">
        <v>356</v>
      </c>
      <c r="C4603">
        <v>48095</v>
      </c>
      <c r="D4603" t="s">
        <v>135</v>
      </c>
      <c r="E4603">
        <v>888</v>
      </c>
      <c r="F4603" t="s">
        <v>87</v>
      </c>
      <c r="G4603" t="s">
        <v>99</v>
      </c>
      <c r="H4603">
        <v>184</v>
      </c>
      <c r="I4603">
        <v>0.31399759054248089</v>
      </c>
      <c r="J4603">
        <v>1.383759901191094E-2</v>
      </c>
      <c r="K4603">
        <v>2.6451433932145382E-2</v>
      </c>
      <c r="L4603">
        <v>1.4039429167263029</v>
      </c>
    </row>
    <row r="4604" spans="1:12">
      <c r="A4604" t="s">
        <v>317</v>
      </c>
      <c r="B4604" t="s">
        <v>356</v>
      </c>
      <c r="C4604">
        <v>48095</v>
      </c>
      <c r="D4604" t="s">
        <v>135</v>
      </c>
      <c r="E4604">
        <v>888</v>
      </c>
      <c r="F4604" t="s">
        <v>87</v>
      </c>
      <c r="G4604" t="s">
        <v>100</v>
      </c>
      <c r="H4604">
        <v>1435</v>
      </c>
      <c r="I4604">
        <v>0.96444419651281887</v>
      </c>
      <c r="J4604">
        <v>8.8597234521018645E-3</v>
      </c>
      <c r="K4604">
        <v>-2.384991457250548E-2</v>
      </c>
      <c r="L4604">
        <v>1.7145287896389081</v>
      </c>
    </row>
    <row r="4605" spans="1:12">
      <c r="A4605" t="s">
        <v>317</v>
      </c>
      <c r="B4605" t="s">
        <v>356</v>
      </c>
      <c r="C4605">
        <v>48095</v>
      </c>
      <c r="D4605" t="s">
        <v>135</v>
      </c>
      <c r="E4605">
        <v>888</v>
      </c>
      <c r="F4605" t="s">
        <v>87</v>
      </c>
      <c r="G4605" t="s">
        <v>101</v>
      </c>
      <c r="H4605">
        <v>184</v>
      </c>
      <c r="I4605">
        <v>0.54161671494142827</v>
      </c>
      <c r="J4605">
        <v>1.433195332489375E-2</v>
      </c>
      <c r="K4605">
        <v>0.13628112926327479</v>
      </c>
      <c r="L4605">
        <v>1.585722866909931</v>
      </c>
    </row>
    <row r="4606" spans="1:12">
      <c r="A4606" t="s">
        <v>317</v>
      </c>
      <c r="B4606" t="s">
        <v>356</v>
      </c>
      <c r="C4606">
        <v>48095</v>
      </c>
      <c r="D4606" t="s">
        <v>135</v>
      </c>
      <c r="E4606">
        <v>888</v>
      </c>
      <c r="F4606" t="s">
        <v>87</v>
      </c>
      <c r="G4606" t="s">
        <v>102</v>
      </c>
      <c r="H4606">
        <v>1435</v>
      </c>
      <c r="I4606">
        <v>1.0751618395245071</v>
      </c>
      <c r="J4606">
        <v>9.7131767144820989E-3</v>
      </c>
      <c r="K4606">
        <v>-2.4884099079827651E-2</v>
      </c>
      <c r="L4606">
        <v>1.9243529201860841</v>
      </c>
    </row>
    <row r="4607" spans="1:12">
      <c r="A4607" t="s">
        <v>317</v>
      </c>
      <c r="B4607" t="s">
        <v>356</v>
      </c>
      <c r="C4607">
        <v>48095</v>
      </c>
      <c r="D4607" t="s">
        <v>135</v>
      </c>
      <c r="E4607">
        <v>888</v>
      </c>
      <c r="F4607" t="s">
        <v>87</v>
      </c>
      <c r="G4607" t="s">
        <v>103</v>
      </c>
      <c r="H4607">
        <v>184</v>
      </c>
      <c r="I4607">
        <v>0.61694247164128646</v>
      </c>
      <c r="J4607">
        <v>1.454529840817557E-2</v>
      </c>
      <c r="K4607">
        <v>0.141622370755563</v>
      </c>
      <c r="L4607">
        <v>1.6617256583568021</v>
      </c>
    </row>
    <row r="4608" spans="1:12">
      <c r="A4608" t="s">
        <v>317</v>
      </c>
      <c r="B4608" t="s">
        <v>356</v>
      </c>
      <c r="C4608">
        <v>48095</v>
      </c>
      <c r="D4608" t="s">
        <v>135</v>
      </c>
      <c r="E4608">
        <v>888</v>
      </c>
      <c r="F4608" t="s">
        <v>87</v>
      </c>
      <c r="G4608" t="s">
        <v>104</v>
      </c>
      <c r="H4608">
        <v>1435</v>
      </c>
      <c r="I4608">
        <v>1.1798274446060759</v>
      </c>
      <c r="J4608">
        <v>1.0862334810937509E-2</v>
      </c>
      <c r="K4608">
        <v>-2.5136157414089019E-2</v>
      </c>
      <c r="L4608">
        <v>2.1563404134395738</v>
      </c>
    </row>
    <row r="4609" spans="1:12">
      <c r="A4609" t="s">
        <v>317</v>
      </c>
      <c r="B4609" t="s">
        <v>356</v>
      </c>
      <c r="C4609">
        <v>48095</v>
      </c>
      <c r="D4609" t="s">
        <v>135</v>
      </c>
      <c r="E4609">
        <v>888</v>
      </c>
      <c r="F4609" t="s">
        <v>87</v>
      </c>
      <c r="G4609" t="s">
        <v>105</v>
      </c>
      <c r="H4609">
        <v>184</v>
      </c>
      <c r="I4609">
        <v>0.67182089189913863</v>
      </c>
      <c r="J4609">
        <v>1.5208489021505459E-2</v>
      </c>
      <c r="K4609">
        <v>0.141622370755563</v>
      </c>
      <c r="L4609">
        <v>1.734545736036724</v>
      </c>
    </row>
    <row r="4610" spans="1:12">
      <c r="A4610" t="s">
        <v>317</v>
      </c>
      <c r="B4610" t="s">
        <v>356</v>
      </c>
      <c r="C4610">
        <v>48095</v>
      </c>
      <c r="D4610" t="s">
        <v>135</v>
      </c>
      <c r="E4610">
        <v>888</v>
      </c>
      <c r="F4610" t="s">
        <v>87</v>
      </c>
      <c r="G4610" t="s">
        <v>106</v>
      </c>
      <c r="H4610">
        <v>1435</v>
      </c>
      <c r="I4610">
        <v>1.2848069795372521</v>
      </c>
      <c r="J4610">
        <v>1.180578206737439E-2</v>
      </c>
      <c r="K4610">
        <v>-2.5310456542379539E-2</v>
      </c>
      <c r="L4610">
        <v>2.3764599037730378</v>
      </c>
    </row>
    <row r="4611" spans="1:12">
      <c r="A4611" t="s">
        <v>317</v>
      </c>
      <c r="B4611" t="s">
        <v>356</v>
      </c>
      <c r="C4611">
        <v>48095</v>
      </c>
      <c r="D4611" t="s">
        <v>135</v>
      </c>
      <c r="E4611">
        <v>888</v>
      </c>
      <c r="F4611" t="s">
        <v>87</v>
      </c>
      <c r="G4611" t="s">
        <v>107</v>
      </c>
      <c r="H4611">
        <v>184</v>
      </c>
      <c r="I4611">
        <v>0.74291675960878933</v>
      </c>
      <c r="J4611">
        <v>1.5881577348061719E-2</v>
      </c>
      <c r="K4611">
        <v>0.141622370755563</v>
      </c>
      <c r="L4611">
        <v>1.82213362543644</v>
      </c>
    </row>
    <row r="4612" spans="1:12">
      <c r="A4612" t="s">
        <v>317</v>
      </c>
      <c r="B4612" t="s">
        <v>356</v>
      </c>
      <c r="C4612">
        <v>48095</v>
      </c>
      <c r="D4612" t="s">
        <v>135</v>
      </c>
      <c r="E4612">
        <v>888</v>
      </c>
      <c r="F4612" t="s">
        <v>87</v>
      </c>
      <c r="G4612" t="s">
        <v>108</v>
      </c>
      <c r="H4612">
        <v>1435</v>
      </c>
      <c r="I4612">
        <v>0.44938322313342283</v>
      </c>
      <c r="J4612">
        <v>5.1740255637772034E-3</v>
      </c>
      <c r="K4612">
        <v>-3.2002229346426367E-2</v>
      </c>
      <c r="L4612">
        <v>0.99697612260483626</v>
      </c>
    </row>
    <row r="4613" spans="1:12">
      <c r="A4613" t="s">
        <v>317</v>
      </c>
      <c r="B4613" t="s">
        <v>356</v>
      </c>
      <c r="C4613">
        <v>48095</v>
      </c>
      <c r="D4613" t="s">
        <v>135</v>
      </c>
      <c r="E4613">
        <v>888</v>
      </c>
      <c r="F4613" t="s">
        <v>87</v>
      </c>
      <c r="G4613" t="s">
        <v>109</v>
      </c>
      <c r="H4613">
        <v>184</v>
      </c>
      <c r="I4613">
        <v>0.27637035092273182</v>
      </c>
      <c r="J4613">
        <v>8.8247394989669718E-3</v>
      </c>
      <c r="K4613">
        <v>3.7161170209046163E-2</v>
      </c>
      <c r="L4613">
        <v>0.71413690767963955</v>
      </c>
    </row>
    <row r="4614" spans="1:12">
      <c r="A4614" t="s">
        <v>317</v>
      </c>
      <c r="B4614" t="s">
        <v>357</v>
      </c>
      <c r="C4614">
        <v>48097</v>
      </c>
      <c r="D4614" t="s">
        <v>135</v>
      </c>
      <c r="E4614">
        <v>888</v>
      </c>
      <c r="F4614" t="s">
        <v>87</v>
      </c>
      <c r="G4614" t="s">
        <v>88</v>
      </c>
      <c r="H4614">
        <v>21</v>
      </c>
      <c r="I4614">
        <v>1.3391255499967429</v>
      </c>
      <c r="J4614">
        <v>0.1576856242205866</v>
      </c>
      <c r="K4614">
        <v>8.2268901586623533E-2</v>
      </c>
      <c r="L4614">
        <v>2.427575332124559</v>
      </c>
    </row>
    <row r="4615" spans="1:12">
      <c r="A4615" t="s">
        <v>317</v>
      </c>
      <c r="B4615" t="s">
        <v>357</v>
      </c>
      <c r="C4615">
        <v>48097</v>
      </c>
      <c r="D4615" t="s">
        <v>135</v>
      </c>
      <c r="E4615">
        <v>888</v>
      </c>
      <c r="F4615" t="s">
        <v>87</v>
      </c>
      <c r="G4615" t="s">
        <v>89</v>
      </c>
      <c r="H4615">
        <v>73</v>
      </c>
      <c r="I4615">
        <v>0.52996081108940996</v>
      </c>
      <c r="J4615">
        <v>5.1940310266589587E-2</v>
      </c>
      <c r="K4615">
        <v>2.5428570911743631E-3</v>
      </c>
      <c r="L4615">
        <v>1.703298544139858</v>
      </c>
    </row>
    <row r="4616" spans="1:12">
      <c r="A4616" t="s">
        <v>317</v>
      </c>
      <c r="B4616" t="s">
        <v>357</v>
      </c>
      <c r="C4616">
        <v>48097</v>
      </c>
      <c r="D4616" t="s">
        <v>135</v>
      </c>
      <c r="E4616">
        <v>888</v>
      </c>
      <c r="F4616" t="s">
        <v>87</v>
      </c>
      <c r="G4616" t="s">
        <v>90</v>
      </c>
      <c r="H4616">
        <v>21</v>
      </c>
      <c r="I4616">
        <v>1.6680650978018869</v>
      </c>
      <c r="J4616">
        <v>0.1456860291474619</v>
      </c>
      <c r="K4616">
        <v>0.26197504588600667</v>
      </c>
      <c r="L4616">
        <v>2.8019103932227281</v>
      </c>
    </row>
    <row r="4617" spans="1:12">
      <c r="A4617" t="s">
        <v>317</v>
      </c>
      <c r="B4617" t="s">
        <v>357</v>
      </c>
      <c r="C4617">
        <v>48097</v>
      </c>
      <c r="D4617" t="s">
        <v>135</v>
      </c>
      <c r="E4617">
        <v>888</v>
      </c>
      <c r="F4617" t="s">
        <v>87</v>
      </c>
      <c r="G4617" t="s">
        <v>91</v>
      </c>
      <c r="H4617">
        <v>73</v>
      </c>
      <c r="I4617">
        <v>0.7859576461648482</v>
      </c>
      <c r="J4617">
        <v>4.783511160803746E-2</v>
      </c>
      <c r="K4617">
        <v>5.6479476296384711E-3</v>
      </c>
      <c r="L4617">
        <v>1.863439073460839</v>
      </c>
    </row>
    <row r="4618" spans="1:12">
      <c r="A4618" t="s">
        <v>317</v>
      </c>
      <c r="B4618" t="s">
        <v>357</v>
      </c>
      <c r="C4618">
        <v>48097</v>
      </c>
      <c r="D4618" t="s">
        <v>135</v>
      </c>
      <c r="E4618">
        <v>888</v>
      </c>
      <c r="F4618" t="s">
        <v>87</v>
      </c>
      <c r="G4618" t="s">
        <v>92</v>
      </c>
      <c r="H4618">
        <v>21</v>
      </c>
      <c r="I4618">
        <v>1.833708289949844</v>
      </c>
      <c r="J4618">
        <v>0.1562271870685033</v>
      </c>
      <c r="K4618">
        <v>0.29025231332994073</v>
      </c>
      <c r="L4618">
        <v>3.035446620925113</v>
      </c>
    </row>
    <row r="4619" spans="1:12">
      <c r="A4619" t="s">
        <v>317</v>
      </c>
      <c r="B4619" t="s">
        <v>357</v>
      </c>
      <c r="C4619">
        <v>48097</v>
      </c>
      <c r="D4619" t="s">
        <v>135</v>
      </c>
      <c r="E4619">
        <v>888</v>
      </c>
      <c r="F4619" t="s">
        <v>87</v>
      </c>
      <c r="G4619" t="s">
        <v>93</v>
      </c>
      <c r="H4619">
        <v>73</v>
      </c>
      <c r="I4619">
        <v>0.85699619502490232</v>
      </c>
      <c r="J4619">
        <v>5.0274337036445807E-2</v>
      </c>
      <c r="K4619">
        <v>5.6479476296384711E-3</v>
      </c>
      <c r="L4619">
        <v>1.963537548004386</v>
      </c>
    </row>
    <row r="4620" spans="1:12">
      <c r="A4620" t="s">
        <v>317</v>
      </c>
      <c r="B4620" t="s">
        <v>357</v>
      </c>
      <c r="C4620">
        <v>48097</v>
      </c>
      <c r="D4620" t="s">
        <v>135</v>
      </c>
      <c r="E4620">
        <v>888</v>
      </c>
      <c r="F4620" t="s">
        <v>87</v>
      </c>
      <c r="G4620" t="s">
        <v>94</v>
      </c>
      <c r="H4620">
        <v>21</v>
      </c>
      <c r="I4620">
        <v>1.991627877631841</v>
      </c>
      <c r="J4620">
        <v>0.16733419893618731</v>
      </c>
      <c r="K4620">
        <v>0.31557028902879652</v>
      </c>
      <c r="L4620">
        <v>3.2684685251471182</v>
      </c>
    </row>
    <row r="4621" spans="1:12">
      <c r="A4621" t="s">
        <v>317</v>
      </c>
      <c r="B4621" t="s">
        <v>357</v>
      </c>
      <c r="C4621">
        <v>48097</v>
      </c>
      <c r="D4621" t="s">
        <v>135</v>
      </c>
      <c r="E4621">
        <v>888</v>
      </c>
      <c r="F4621" t="s">
        <v>87</v>
      </c>
      <c r="G4621" t="s">
        <v>95</v>
      </c>
      <c r="H4621">
        <v>73</v>
      </c>
      <c r="I4621">
        <v>0.91383303651767434</v>
      </c>
      <c r="J4621">
        <v>5.3501549895134642E-2</v>
      </c>
      <c r="K4621">
        <v>5.6479476296384711E-3</v>
      </c>
      <c r="L4621">
        <v>2.062103462888552</v>
      </c>
    </row>
    <row r="4622" spans="1:12">
      <c r="A4622" t="s">
        <v>317</v>
      </c>
      <c r="B4622" t="s">
        <v>357</v>
      </c>
      <c r="C4622">
        <v>48097</v>
      </c>
      <c r="D4622" t="s">
        <v>135</v>
      </c>
      <c r="E4622">
        <v>888</v>
      </c>
      <c r="F4622" t="s">
        <v>87</v>
      </c>
      <c r="G4622" t="s">
        <v>96</v>
      </c>
      <c r="H4622">
        <v>21</v>
      </c>
      <c r="I4622">
        <v>2.141073796967826</v>
      </c>
      <c r="J4622">
        <v>0.17785825932259591</v>
      </c>
      <c r="K4622">
        <v>0.34037529265666611</v>
      </c>
      <c r="L4622">
        <v>3.4894549128360661</v>
      </c>
    </row>
    <row r="4623" spans="1:12">
      <c r="A4623" t="s">
        <v>317</v>
      </c>
      <c r="B4623" t="s">
        <v>357</v>
      </c>
      <c r="C4623">
        <v>48097</v>
      </c>
      <c r="D4623" t="s">
        <v>135</v>
      </c>
      <c r="E4623">
        <v>888</v>
      </c>
      <c r="F4623" t="s">
        <v>87</v>
      </c>
      <c r="G4623" t="s">
        <v>97</v>
      </c>
      <c r="H4623">
        <v>73</v>
      </c>
      <c r="I4623">
        <v>0.9788450411528159</v>
      </c>
      <c r="J4623">
        <v>5.5830176312895767E-2</v>
      </c>
      <c r="K4623">
        <v>5.6479476296384711E-3</v>
      </c>
      <c r="L4623">
        <v>2.1581657458154542</v>
      </c>
    </row>
    <row r="4624" spans="1:12">
      <c r="A4624" t="s">
        <v>317</v>
      </c>
      <c r="B4624" t="s">
        <v>357</v>
      </c>
      <c r="C4624">
        <v>48097</v>
      </c>
      <c r="D4624" t="s">
        <v>135</v>
      </c>
      <c r="E4624">
        <v>888</v>
      </c>
      <c r="F4624" t="s">
        <v>87</v>
      </c>
      <c r="G4624" t="s">
        <v>98</v>
      </c>
      <c r="H4624">
        <v>21</v>
      </c>
      <c r="I4624">
        <v>0.87811581063541766</v>
      </c>
      <c r="J4624">
        <v>8.8664726780749215E-2</v>
      </c>
      <c r="K4624">
        <v>0.1078680484880335</v>
      </c>
      <c r="L4624">
        <v>1.6042317228687579</v>
      </c>
    </row>
    <row r="4625" spans="1:12">
      <c r="A4625" t="s">
        <v>317</v>
      </c>
      <c r="B4625" t="s">
        <v>357</v>
      </c>
      <c r="C4625">
        <v>48097</v>
      </c>
      <c r="D4625" t="s">
        <v>135</v>
      </c>
      <c r="E4625">
        <v>888</v>
      </c>
      <c r="F4625" t="s">
        <v>87</v>
      </c>
      <c r="G4625" t="s">
        <v>99</v>
      </c>
      <c r="H4625">
        <v>73</v>
      </c>
      <c r="I4625">
        <v>0.40282160512985438</v>
      </c>
      <c r="J4625">
        <v>3.0006228856040599E-2</v>
      </c>
      <c r="K4625">
        <v>5.6479476296384711E-3</v>
      </c>
      <c r="L4625">
        <v>1.3717001025349209</v>
      </c>
    </row>
    <row r="4626" spans="1:12">
      <c r="A4626" t="s">
        <v>317</v>
      </c>
      <c r="B4626" t="s">
        <v>357</v>
      </c>
      <c r="C4626">
        <v>48097</v>
      </c>
      <c r="D4626" t="s">
        <v>135</v>
      </c>
      <c r="E4626">
        <v>888</v>
      </c>
      <c r="F4626" t="s">
        <v>87</v>
      </c>
      <c r="G4626" t="s">
        <v>100</v>
      </c>
      <c r="H4626">
        <v>21</v>
      </c>
      <c r="I4626">
        <v>1.3919513895566551</v>
      </c>
      <c r="J4626">
        <v>0.10804868088975519</v>
      </c>
      <c r="K4626">
        <v>0.27866141501693342</v>
      </c>
      <c r="L4626">
        <v>2.2143403233531389</v>
      </c>
    </row>
    <row r="4627" spans="1:12">
      <c r="A4627" t="s">
        <v>317</v>
      </c>
      <c r="B4627" t="s">
        <v>357</v>
      </c>
      <c r="C4627">
        <v>48097</v>
      </c>
      <c r="D4627" t="s">
        <v>135</v>
      </c>
      <c r="E4627">
        <v>888</v>
      </c>
      <c r="F4627" t="s">
        <v>87</v>
      </c>
      <c r="G4627" t="s">
        <v>101</v>
      </c>
      <c r="H4627">
        <v>73</v>
      </c>
      <c r="I4627">
        <v>0.70969548350732969</v>
      </c>
      <c r="J4627">
        <v>3.7288161246224909E-2</v>
      </c>
      <c r="K4627">
        <v>5.6479476296384711E-3</v>
      </c>
      <c r="L4627">
        <v>1.6423047116484031</v>
      </c>
    </row>
    <row r="4628" spans="1:12">
      <c r="A4628" t="s">
        <v>317</v>
      </c>
      <c r="B4628" t="s">
        <v>357</v>
      </c>
      <c r="C4628">
        <v>48097</v>
      </c>
      <c r="D4628" t="s">
        <v>135</v>
      </c>
      <c r="E4628">
        <v>888</v>
      </c>
      <c r="F4628" t="s">
        <v>87</v>
      </c>
      <c r="G4628" t="s">
        <v>102</v>
      </c>
      <c r="H4628">
        <v>21</v>
      </c>
      <c r="I4628">
        <v>1.563109054162531</v>
      </c>
      <c r="J4628">
        <v>0.1178441616037386</v>
      </c>
      <c r="K4628">
        <v>0.30964265869391361</v>
      </c>
      <c r="L4628">
        <v>2.4387855384156549</v>
      </c>
    </row>
    <row r="4629" spans="1:12">
      <c r="A4629" t="s">
        <v>317</v>
      </c>
      <c r="B4629" t="s">
        <v>357</v>
      </c>
      <c r="C4629">
        <v>48097</v>
      </c>
      <c r="D4629" t="s">
        <v>135</v>
      </c>
      <c r="E4629">
        <v>888</v>
      </c>
      <c r="F4629" t="s">
        <v>87</v>
      </c>
      <c r="G4629" t="s">
        <v>103</v>
      </c>
      <c r="H4629">
        <v>73</v>
      </c>
      <c r="I4629">
        <v>0.77572892977324492</v>
      </c>
      <c r="J4629">
        <v>3.9116468166577267E-2</v>
      </c>
      <c r="K4629">
        <v>5.6479476296384711E-3</v>
      </c>
      <c r="L4629">
        <v>1.736058720941368</v>
      </c>
    </row>
    <row r="4630" spans="1:12">
      <c r="A4630" t="s">
        <v>317</v>
      </c>
      <c r="B4630" t="s">
        <v>357</v>
      </c>
      <c r="C4630">
        <v>48097</v>
      </c>
      <c r="D4630" t="s">
        <v>135</v>
      </c>
      <c r="E4630">
        <v>888</v>
      </c>
      <c r="F4630" t="s">
        <v>87</v>
      </c>
      <c r="G4630" t="s">
        <v>104</v>
      </c>
      <c r="H4630">
        <v>21</v>
      </c>
      <c r="I4630">
        <v>1.726502520922087</v>
      </c>
      <c r="J4630">
        <v>0.12881989346661671</v>
      </c>
      <c r="K4630">
        <v>0.33643836717927927</v>
      </c>
      <c r="L4630">
        <v>2.6724841403317932</v>
      </c>
    </row>
    <row r="4631" spans="1:12">
      <c r="A4631" t="s">
        <v>317</v>
      </c>
      <c r="B4631" t="s">
        <v>357</v>
      </c>
      <c r="C4631">
        <v>48097</v>
      </c>
      <c r="D4631" t="s">
        <v>135</v>
      </c>
      <c r="E4631">
        <v>888</v>
      </c>
      <c r="F4631" t="s">
        <v>87</v>
      </c>
      <c r="G4631" t="s">
        <v>105</v>
      </c>
      <c r="H4631">
        <v>73</v>
      </c>
      <c r="I4631">
        <v>0.82924687620214166</v>
      </c>
      <c r="J4631">
        <v>4.1671994365771667E-2</v>
      </c>
      <c r="K4631">
        <v>5.6479476296384711E-3</v>
      </c>
      <c r="L4631">
        <v>1.8489227234059391</v>
      </c>
    </row>
    <row r="4632" spans="1:12">
      <c r="A4632" t="s">
        <v>317</v>
      </c>
      <c r="B4632" t="s">
        <v>357</v>
      </c>
      <c r="C4632">
        <v>48097</v>
      </c>
      <c r="D4632" t="s">
        <v>135</v>
      </c>
      <c r="E4632">
        <v>888</v>
      </c>
      <c r="F4632" t="s">
        <v>87</v>
      </c>
      <c r="G4632" t="s">
        <v>106</v>
      </c>
      <c r="H4632">
        <v>21</v>
      </c>
      <c r="I4632">
        <v>1.8774327900133541</v>
      </c>
      <c r="J4632">
        <v>0.13897070690113111</v>
      </c>
      <c r="K4632">
        <v>0.36329579965681719</v>
      </c>
      <c r="L4632">
        <v>2.9038355072988762</v>
      </c>
    </row>
    <row r="4633" spans="1:12">
      <c r="A4633" t="s">
        <v>317</v>
      </c>
      <c r="B4633" t="s">
        <v>357</v>
      </c>
      <c r="C4633">
        <v>48097</v>
      </c>
      <c r="D4633" t="s">
        <v>135</v>
      </c>
      <c r="E4633">
        <v>888</v>
      </c>
      <c r="F4633" t="s">
        <v>87</v>
      </c>
      <c r="G4633" t="s">
        <v>107</v>
      </c>
      <c r="H4633">
        <v>73</v>
      </c>
      <c r="I4633">
        <v>0.88816125489745468</v>
      </c>
      <c r="J4633">
        <v>4.3199662035646513E-2</v>
      </c>
      <c r="K4633">
        <v>5.6479476296384711E-3</v>
      </c>
      <c r="L4633">
        <v>1.932940510911797</v>
      </c>
    </row>
    <row r="4634" spans="1:12">
      <c r="A4634" t="s">
        <v>317</v>
      </c>
      <c r="B4634" t="s">
        <v>357</v>
      </c>
      <c r="C4634">
        <v>48097</v>
      </c>
      <c r="D4634" t="s">
        <v>135</v>
      </c>
      <c r="E4634">
        <v>888</v>
      </c>
      <c r="F4634" t="s">
        <v>87</v>
      </c>
      <c r="G4634" t="s">
        <v>108</v>
      </c>
      <c r="H4634">
        <v>21</v>
      </c>
      <c r="I4634">
        <v>0.54524790617929286</v>
      </c>
      <c r="J4634">
        <v>4.6758487955652142E-2</v>
      </c>
      <c r="K4634">
        <v>0.1167457847107941</v>
      </c>
      <c r="L4634">
        <v>1.0747798823709549</v>
      </c>
    </row>
    <row r="4635" spans="1:12">
      <c r="A4635" t="s">
        <v>317</v>
      </c>
      <c r="B4635" t="s">
        <v>357</v>
      </c>
      <c r="C4635">
        <v>48097</v>
      </c>
      <c r="D4635" t="s">
        <v>135</v>
      </c>
      <c r="E4635">
        <v>888</v>
      </c>
      <c r="F4635" t="s">
        <v>87</v>
      </c>
      <c r="G4635" t="s">
        <v>109</v>
      </c>
      <c r="H4635">
        <v>73</v>
      </c>
      <c r="I4635">
        <v>0.30985362557612722</v>
      </c>
      <c r="J4635">
        <v>1.343203054049198E-2</v>
      </c>
      <c r="K4635">
        <v>5.6479476296384711E-3</v>
      </c>
      <c r="L4635">
        <v>0.74064381319451666</v>
      </c>
    </row>
    <row r="4636" spans="1:12">
      <c r="A4636" t="s">
        <v>317</v>
      </c>
      <c r="B4636" t="s">
        <v>358</v>
      </c>
      <c r="C4636">
        <v>48099</v>
      </c>
      <c r="D4636" t="s">
        <v>135</v>
      </c>
      <c r="E4636">
        <v>888</v>
      </c>
      <c r="F4636" t="s">
        <v>87</v>
      </c>
      <c r="G4636" t="s">
        <v>88</v>
      </c>
      <c r="H4636">
        <v>21</v>
      </c>
      <c r="I4636">
        <v>1.3391255499967429</v>
      </c>
      <c r="J4636">
        <v>0.1576856242205866</v>
      </c>
      <c r="K4636">
        <v>8.2268901586623533E-2</v>
      </c>
      <c r="L4636">
        <v>2.427575332124559</v>
      </c>
    </row>
    <row r="4637" spans="1:12">
      <c r="A4637" t="s">
        <v>317</v>
      </c>
      <c r="B4637" t="s">
        <v>358</v>
      </c>
      <c r="C4637">
        <v>48099</v>
      </c>
      <c r="D4637" t="s">
        <v>135</v>
      </c>
      <c r="E4637">
        <v>888</v>
      </c>
      <c r="F4637" t="s">
        <v>87</v>
      </c>
      <c r="G4637" t="s">
        <v>89</v>
      </c>
      <c r="H4637">
        <v>73</v>
      </c>
      <c r="I4637">
        <v>0.52996081108940996</v>
      </c>
      <c r="J4637">
        <v>5.1940310266589587E-2</v>
      </c>
      <c r="K4637">
        <v>2.5428570911743631E-3</v>
      </c>
      <c r="L4637">
        <v>1.703298544139858</v>
      </c>
    </row>
    <row r="4638" spans="1:12">
      <c r="A4638" t="s">
        <v>317</v>
      </c>
      <c r="B4638" t="s">
        <v>358</v>
      </c>
      <c r="C4638">
        <v>48099</v>
      </c>
      <c r="D4638" t="s">
        <v>135</v>
      </c>
      <c r="E4638">
        <v>888</v>
      </c>
      <c r="F4638" t="s">
        <v>87</v>
      </c>
      <c r="G4638" t="s">
        <v>90</v>
      </c>
      <c r="H4638">
        <v>21</v>
      </c>
      <c r="I4638">
        <v>1.6680650978018869</v>
      </c>
      <c r="J4638">
        <v>0.1456860291474619</v>
      </c>
      <c r="K4638">
        <v>0.26197504588600667</v>
      </c>
      <c r="L4638">
        <v>2.8019103932227281</v>
      </c>
    </row>
    <row r="4639" spans="1:12">
      <c r="A4639" t="s">
        <v>317</v>
      </c>
      <c r="B4639" t="s">
        <v>358</v>
      </c>
      <c r="C4639">
        <v>48099</v>
      </c>
      <c r="D4639" t="s">
        <v>135</v>
      </c>
      <c r="E4639">
        <v>888</v>
      </c>
      <c r="F4639" t="s">
        <v>87</v>
      </c>
      <c r="G4639" t="s">
        <v>91</v>
      </c>
      <c r="H4639">
        <v>73</v>
      </c>
      <c r="I4639">
        <v>0.7859576461648482</v>
      </c>
      <c r="J4639">
        <v>4.783511160803746E-2</v>
      </c>
      <c r="K4639">
        <v>5.6479476296384711E-3</v>
      </c>
      <c r="L4639">
        <v>1.863439073460839</v>
      </c>
    </row>
    <row r="4640" spans="1:12">
      <c r="A4640" t="s">
        <v>317</v>
      </c>
      <c r="B4640" t="s">
        <v>358</v>
      </c>
      <c r="C4640">
        <v>48099</v>
      </c>
      <c r="D4640" t="s">
        <v>135</v>
      </c>
      <c r="E4640">
        <v>888</v>
      </c>
      <c r="F4640" t="s">
        <v>87</v>
      </c>
      <c r="G4640" t="s">
        <v>92</v>
      </c>
      <c r="H4640">
        <v>21</v>
      </c>
      <c r="I4640">
        <v>1.833708289949844</v>
      </c>
      <c r="J4640">
        <v>0.1562271870685033</v>
      </c>
      <c r="K4640">
        <v>0.29025231332994073</v>
      </c>
      <c r="L4640">
        <v>3.035446620925113</v>
      </c>
    </row>
    <row r="4641" spans="1:12">
      <c r="A4641" t="s">
        <v>317</v>
      </c>
      <c r="B4641" t="s">
        <v>358</v>
      </c>
      <c r="C4641">
        <v>48099</v>
      </c>
      <c r="D4641" t="s">
        <v>135</v>
      </c>
      <c r="E4641">
        <v>888</v>
      </c>
      <c r="F4641" t="s">
        <v>87</v>
      </c>
      <c r="G4641" t="s">
        <v>93</v>
      </c>
      <c r="H4641">
        <v>73</v>
      </c>
      <c r="I4641">
        <v>0.85699619502490232</v>
      </c>
      <c r="J4641">
        <v>5.0274337036445807E-2</v>
      </c>
      <c r="K4641">
        <v>5.6479476296384711E-3</v>
      </c>
      <c r="L4641">
        <v>1.963537548004386</v>
      </c>
    </row>
    <row r="4642" spans="1:12">
      <c r="A4642" t="s">
        <v>317</v>
      </c>
      <c r="B4642" t="s">
        <v>358</v>
      </c>
      <c r="C4642">
        <v>48099</v>
      </c>
      <c r="D4642" t="s">
        <v>135</v>
      </c>
      <c r="E4642">
        <v>888</v>
      </c>
      <c r="F4642" t="s">
        <v>87</v>
      </c>
      <c r="G4642" t="s">
        <v>94</v>
      </c>
      <c r="H4642">
        <v>21</v>
      </c>
      <c r="I4642">
        <v>1.991627877631841</v>
      </c>
      <c r="J4642">
        <v>0.16733419893618731</v>
      </c>
      <c r="K4642">
        <v>0.31557028902879652</v>
      </c>
      <c r="L4642">
        <v>3.2684685251471182</v>
      </c>
    </row>
    <row r="4643" spans="1:12">
      <c r="A4643" t="s">
        <v>317</v>
      </c>
      <c r="B4643" t="s">
        <v>358</v>
      </c>
      <c r="C4643">
        <v>48099</v>
      </c>
      <c r="D4643" t="s">
        <v>135</v>
      </c>
      <c r="E4643">
        <v>888</v>
      </c>
      <c r="F4643" t="s">
        <v>87</v>
      </c>
      <c r="G4643" t="s">
        <v>95</v>
      </c>
      <c r="H4643">
        <v>73</v>
      </c>
      <c r="I4643">
        <v>0.91383303651767434</v>
      </c>
      <c r="J4643">
        <v>5.3501549895134642E-2</v>
      </c>
      <c r="K4643">
        <v>5.6479476296384711E-3</v>
      </c>
      <c r="L4643">
        <v>2.062103462888552</v>
      </c>
    </row>
    <row r="4644" spans="1:12">
      <c r="A4644" t="s">
        <v>317</v>
      </c>
      <c r="B4644" t="s">
        <v>358</v>
      </c>
      <c r="C4644">
        <v>48099</v>
      </c>
      <c r="D4644" t="s">
        <v>135</v>
      </c>
      <c r="E4644">
        <v>888</v>
      </c>
      <c r="F4644" t="s">
        <v>87</v>
      </c>
      <c r="G4644" t="s">
        <v>96</v>
      </c>
      <c r="H4644">
        <v>21</v>
      </c>
      <c r="I4644">
        <v>2.141073796967826</v>
      </c>
      <c r="J4644">
        <v>0.17785825932259591</v>
      </c>
      <c r="K4644">
        <v>0.34037529265666611</v>
      </c>
      <c r="L4644">
        <v>3.4894549128360661</v>
      </c>
    </row>
    <row r="4645" spans="1:12">
      <c r="A4645" t="s">
        <v>317</v>
      </c>
      <c r="B4645" t="s">
        <v>358</v>
      </c>
      <c r="C4645">
        <v>48099</v>
      </c>
      <c r="D4645" t="s">
        <v>135</v>
      </c>
      <c r="E4645">
        <v>888</v>
      </c>
      <c r="F4645" t="s">
        <v>87</v>
      </c>
      <c r="G4645" t="s">
        <v>97</v>
      </c>
      <c r="H4645">
        <v>73</v>
      </c>
      <c r="I4645">
        <v>0.9788450411528159</v>
      </c>
      <c r="J4645">
        <v>5.5830176312895767E-2</v>
      </c>
      <c r="K4645">
        <v>5.6479476296384711E-3</v>
      </c>
      <c r="L4645">
        <v>2.1581657458154542</v>
      </c>
    </row>
    <row r="4646" spans="1:12">
      <c r="A4646" t="s">
        <v>317</v>
      </c>
      <c r="B4646" t="s">
        <v>358</v>
      </c>
      <c r="C4646">
        <v>48099</v>
      </c>
      <c r="D4646" t="s">
        <v>135</v>
      </c>
      <c r="E4646">
        <v>888</v>
      </c>
      <c r="F4646" t="s">
        <v>87</v>
      </c>
      <c r="G4646" t="s">
        <v>98</v>
      </c>
      <c r="H4646">
        <v>21</v>
      </c>
      <c r="I4646">
        <v>0.87811581063541766</v>
      </c>
      <c r="J4646">
        <v>8.8664726780749215E-2</v>
      </c>
      <c r="K4646">
        <v>0.1078680484880335</v>
      </c>
      <c r="L4646">
        <v>1.6042317228687579</v>
      </c>
    </row>
    <row r="4647" spans="1:12">
      <c r="A4647" t="s">
        <v>317</v>
      </c>
      <c r="B4647" t="s">
        <v>358</v>
      </c>
      <c r="C4647">
        <v>48099</v>
      </c>
      <c r="D4647" t="s">
        <v>135</v>
      </c>
      <c r="E4647">
        <v>888</v>
      </c>
      <c r="F4647" t="s">
        <v>87</v>
      </c>
      <c r="G4647" t="s">
        <v>99</v>
      </c>
      <c r="H4647">
        <v>73</v>
      </c>
      <c r="I4647">
        <v>0.40282160512985438</v>
      </c>
      <c r="J4647">
        <v>3.0006228856040599E-2</v>
      </c>
      <c r="K4647">
        <v>5.6479476296384711E-3</v>
      </c>
      <c r="L4647">
        <v>1.3717001025349209</v>
      </c>
    </row>
    <row r="4648" spans="1:12">
      <c r="A4648" t="s">
        <v>317</v>
      </c>
      <c r="B4648" t="s">
        <v>358</v>
      </c>
      <c r="C4648">
        <v>48099</v>
      </c>
      <c r="D4648" t="s">
        <v>135</v>
      </c>
      <c r="E4648">
        <v>888</v>
      </c>
      <c r="F4648" t="s">
        <v>87</v>
      </c>
      <c r="G4648" t="s">
        <v>100</v>
      </c>
      <c r="H4648">
        <v>21</v>
      </c>
      <c r="I4648">
        <v>1.3919513895566551</v>
      </c>
      <c r="J4648">
        <v>0.10804868088975519</v>
      </c>
      <c r="K4648">
        <v>0.27866141501693342</v>
      </c>
      <c r="L4648">
        <v>2.2143403233531389</v>
      </c>
    </row>
    <row r="4649" spans="1:12">
      <c r="A4649" t="s">
        <v>317</v>
      </c>
      <c r="B4649" t="s">
        <v>358</v>
      </c>
      <c r="C4649">
        <v>48099</v>
      </c>
      <c r="D4649" t="s">
        <v>135</v>
      </c>
      <c r="E4649">
        <v>888</v>
      </c>
      <c r="F4649" t="s">
        <v>87</v>
      </c>
      <c r="G4649" t="s">
        <v>101</v>
      </c>
      <c r="H4649">
        <v>73</v>
      </c>
      <c r="I4649">
        <v>0.70969548350732969</v>
      </c>
      <c r="J4649">
        <v>3.7288161246224909E-2</v>
      </c>
      <c r="K4649">
        <v>5.6479476296384711E-3</v>
      </c>
      <c r="L4649">
        <v>1.6423047116484031</v>
      </c>
    </row>
    <row r="4650" spans="1:12">
      <c r="A4650" t="s">
        <v>317</v>
      </c>
      <c r="B4650" t="s">
        <v>358</v>
      </c>
      <c r="C4650">
        <v>48099</v>
      </c>
      <c r="D4650" t="s">
        <v>135</v>
      </c>
      <c r="E4650">
        <v>888</v>
      </c>
      <c r="F4650" t="s">
        <v>87</v>
      </c>
      <c r="G4650" t="s">
        <v>102</v>
      </c>
      <c r="H4650">
        <v>21</v>
      </c>
      <c r="I4650">
        <v>1.563109054162531</v>
      </c>
      <c r="J4650">
        <v>0.1178441616037386</v>
      </c>
      <c r="K4650">
        <v>0.30964265869391361</v>
      </c>
      <c r="L4650">
        <v>2.4387855384156549</v>
      </c>
    </row>
    <row r="4651" spans="1:12">
      <c r="A4651" t="s">
        <v>317</v>
      </c>
      <c r="B4651" t="s">
        <v>358</v>
      </c>
      <c r="C4651">
        <v>48099</v>
      </c>
      <c r="D4651" t="s">
        <v>135</v>
      </c>
      <c r="E4651">
        <v>888</v>
      </c>
      <c r="F4651" t="s">
        <v>87</v>
      </c>
      <c r="G4651" t="s">
        <v>103</v>
      </c>
      <c r="H4651">
        <v>73</v>
      </c>
      <c r="I4651">
        <v>0.77572892977324492</v>
      </c>
      <c r="J4651">
        <v>3.9116468166577267E-2</v>
      </c>
      <c r="K4651">
        <v>5.6479476296384711E-3</v>
      </c>
      <c r="L4651">
        <v>1.736058720941368</v>
      </c>
    </row>
    <row r="4652" spans="1:12">
      <c r="A4652" t="s">
        <v>317</v>
      </c>
      <c r="B4652" t="s">
        <v>358</v>
      </c>
      <c r="C4652">
        <v>48099</v>
      </c>
      <c r="D4652" t="s">
        <v>135</v>
      </c>
      <c r="E4652">
        <v>888</v>
      </c>
      <c r="F4652" t="s">
        <v>87</v>
      </c>
      <c r="G4652" t="s">
        <v>104</v>
      </c>
      <c r="H4652">
        <v>21</v>
      </c>
      <c r="I4652">
        <v>1.726502520922087</v>
      </c>
      <c r="J4652">
        <v>0.12881989346661671</v>
      </c>
      <c r="K4652">
        <v>0.33643836717927927</v>
      </c>
      <c r="L4652">
        <v>2.6724841403317932</v>
      </c>
    </row>
    <row r="4653" spans="1:12">
      <c r="A4653" t="s">
        <v>317</v>
      </c>
      <c r="B4653" t="s">
        <v>358</v>
      </c>
      <c r="C4653">
        <v>48099</v>
      </c>
      <c r="D4653" t="s">
        <v>135</v>
      </c>
      <c r="E4653">
        <v>888</v>
      </c>
      <c r="F4653" t="s">
        <v>87</v>
      </c>
      <c r="G4653" t="s">
        <v>105</v>
      </c>
      <c r="H4653">
        <v>73</v>
      </c>
      <c r="I4653">
        <v>0.82924687620214166</v>
      </c>
      <c r="J4653">
        <v>4.1671994365771667E-2</v>
      </c>
      <c r="K4653">
        <v>5.6479476296384711E-3</v>
      </c>
      <c r="L4653">
        <v>1.8489227234059391</v>
      </c>
    </row>
    <row r="4654" spans="1:12">
      <c r="A4654" t="s">
        <v>317</v>
      </c>
      <c r="B4654" t="s">
        <v>358</v>
      </c>
      <c r="C4654">
        <v>48099</v>
      </c>
      <c r="D4654" t="s">
        <v>135</v>
      </c>
      <c r="E4654">
        <v>888</v>
      </c>
      <c r="F4654" t="s">
        <v>87</v>
      </c>
      <c r="G4654" t="s">
        <v>106</v>
      </c>
      <c r="H4654">
        <v>21</v>
      </c>
      <c r="I4654">
        <v>1.8774327900133541</v>
      </c>
      <c r="J4654">
        <v>0.13897070690113111</v>
      </c>
      <c r="K4654">
        <v>0.36329579965681719</v>
      </c>
      <c r="L4654">
        <v>2.9038355072988762</v>
      </c>
    </row>
    <row r="4655" spans="1:12">
      <c r="A4655" t="s">
        <v>317</v>
      </c>
      <c r="B4655" t="s">
        <v>358</v>
      </c>
      <c r="C4655">
        <v>48099</v>
      </c>
      <c r="D4655" t="s">
        <v>135</v>
      </c>
      <c r="E4655">
        <v>888</v>
      </c>
      <c r="F4655" t="s">
        <v>87</v>
      </c>
      <c r="G4655" t="s">
        <v>107</v>
      </c>
      <c r="H4655">
        <v>73</v>
      </c>
      <c r="I4655">
        <v>0.88816125489745468</v>
      </c>
      <c r="J4655">
        <v>4.3199662035646513E-2</v>
      </c>
      <c r="K4655">
        <v>5.6479476296384711E-3</v>
      </c>
      <c r="L4655">
        <v>1.932940510911797</v>
      </c>
    </row>
    <row r="4656" spans="1:12">
      <c r="A4656" t="s">
        <v>317</v>
      </c>
      <c r="B4656" t="s">
        <v>358</v>
      </c>
      <c r="C4656">
        <v>48099</v>
      </c>
      <c r="D4656" t="s">
        <v>135</v>
      </c>
      <c r="E4656">
        <v>888</v>
      </c>
      <c r="F4656" t="s">
        <v>87</v>
      </c>
      <c r="G4656" t="s">
        <v>108</v>
      </c>
      <c r="H4656">
        <v>21</v>
      </c>
      <c r="I4656">
        <v>0.54524790617929286</v>
      </c>
      <c r="J4656">
        <v>4.6758487955652142E-2</v>
      </c>
      <c r="K4656">
        <v>0.1167457847107941</v>
      </c>
      <c r="L4656">
        <v>1.0747798823709549</v>
      </c>
    </row>
    <row r="4657" spans="1:12">
      <c r="A4657" t="s">
        <v>317</v>
      </c>
      <c r="B4657" t="s">
        <v>358</v>
      </c>
      <c r="C4657">
        <v>48099</v>
      </c>
      <c r="D4657" t="s">
        <v>135</v>
      </c>
      <c r="E4657">
        <v>888</v>
      </c>
      <c r="F4657" t="s">
        <v>87</v>
      </c>
      <c r="G4657" t="s">
        <v>109</v>
      </c>
      <c r="H4657">
        <v>73</v>
      </c>
      <c r="I4657">
        <v>0.30985362557612722</v>
      </c>
      <c r="J4657">
        <v>1.343203054049198E-2</v>
      </c>
      <c r="K4657">
        <v>5.6479476296384711E-3</v>
      </c>
      <c r="L4657">
        <v>0.74064381319451666</v>
      </c>
    </row>
    <row r="4658" spans="1:12">
      <c r="A4658" t="s">
        <v>317</v>
      </c>
      <c r="B4658" t="s">
        <v>359</v>
      </c>
      <c r="C4658">
        <v>48101</v>
      </c>
      <c r="D4658" t="s">
        <v>135</v>
      </c>
      <c r="E4658">
        <v>888</v>
      </c>
      <c r="F4658" t="s">
        <v>87</v>
      </c>
      <c r="G4658" t="s">
        <v>88</v>
      </c>
      <c r="H4658">
        <v>109</v>
      </c>
      <c r="I4658">
        <v>0.88510867108232305</v>
      </c>
      <c r="J4658">
        <v>3.6405648364861182E-2</v>
      </c>
      <c r="K4658">
        <v>1.372532386319949E-2</v>
      </c>
      <c r="L4658">
        <v>1.612634783009393</v>
      </c>
    </row>
    <row r="4659" spans="1:12">
      <c r="A4659" t="s">
        <v>317</v>
      </c>
      <c r="B4659" t="s">
        <v>359</v>
      </c>
      <c r="C4659">
        <v>48101</v>
      </c>
      <c r="D4659" t="s">
        <v>135</v>
      </c>
      <c r="E4659">
        <v>888</v>
      </c>
      <c r="F4659" t="s">
        <v>87</v>
      </c>
      <c r="G4659" t="s">
        <v>89</v>
      </c>
      <c r="H4659">
        <v>185</v>
      </c>
      <c r="I4659">
        <v>0.4626591745730495</v>
      </c>
      <c r="J4659">
        <v>2.0063563701044521E-2</v>
      </c>
      <c r="K4659">
        <v>7.6372384612447261E-2</v>
      </c>
      <c r="L4659">
        <v>1.164695374085772</v>
      </c>
    </row>
    <row r="4660" spans="1:12">
      <c r="A4660" t="s">
        <v>317</v>
      </c>
      <c r="B4660" t="s">
        <v>359</v>
      </c>
      <c r="C4660">
        <v>48101</v>
      </c>
      <c r="D4660" t="s">
        <v>135</v>
      </c>
      <c r="E4660">
        <v>888</v>
      </c>
      <c r="F4660" t="s">
        <v>87</v>
      </c>
      <c r="G4660" t="s">
        <v>90</v>
      </c>
      <c r="H4660">
        <v>109</v>
      </c>
      <c r="I4660">
        <v>1.1402527537558631</v>
      </c>
      <c r="J4660">
        <v>3.066406637346315E-2</v>
      </c>
      <c r="K4660">
        <v>0.2175493824613737</v>
      </c>
      <c r="L4660">
        <v>1.799996751336969</v>
      </c>
    </row>
    <row r="4661" spans="1:12">
      <c r="A4661" t="s">
        <v>317</v>
      </c>
      <c r="B4661" t="s">
        <v>359</v>
      </c>
      <c r="C4661">
        <v>48101</v>
      </c>
      <c r="D4661" t="s">
        <v>135</v>
      </c>
      <c r="E4661">
        <v>888</v>
      </c>
      <c r="F4661" t="s">
        <v>87</v>
      </c>
      <c r="G4661" t="s">
        <v>91</v>
      </c>
      <c r="H4661">
        <v>185</v>
      </c>
      <c r="I4661">
        <v>0.64517491889400203</v>
      </c>
      <c r="J4661">
        <v>1.5679814946521618E-2</v>
      </c>
      <c r="K4661">
        <v>0.25696878770032999</v>
      </c>
      <c r="L4661">
        <v>1.289319043930389</v>
      </c>
    </row>
    <row r="4662" spans="1:12">
      <c r="A4662" t="s">
        <v>317</v>
      </c>
      <c r="B4662" t="s">
        <v>359</v>
      </c>
      <c r="C4662">
        <v>48101</v>
      </c>
      <c r="D4662" t="s">
        <v>135</v>
      </c>
      <c r="E4662">
        <v>888</v>
      </c>
      <c r="F4662" t="s">
        <v>87</v>
      </c>
      <c r="G4662" t="s">
        <v>92</v>
      </c>
      <c r="H4662">
        <v>109</v>
      </c>
      <c r="I4662">
        <v>1.221815168123358</v>
      </c>
      <c r="J4662">
        <v>3.117953000135262E-2</v>
      </c>
      <c r="K4662">
        <v>0.23840995199201589</v>
      </c>
      <c r="L4662">
        <v>1.8821814256672751</v>
      </c>
    </row>
    <row r="4663" spans="1:12">
      <c r="A4663" t="s">
        <v>317</v>
      </c>
      <c r="B4663" t="s">
        <v>359</v>
      </c>
      <c r="C4663">
        <v>48101</v>
      </c>
      <c r="D4663" t="s">
        <v>135</v>
      </c>
      <c r="E4663">
        <v>888</v>
      </c>
      <c r="F4663" t="s">
        <v>87</v>
      </c>
      <c r="G4663" t="s">
        <v>93</v>
      </c>
      <c r="H4663">
        <v>185</v>
      </c>
      <c r="I4663">
        <v>0.71179102330314215</v>
      </c>
      <c r="J4663">
        <v>1.619218403077452E-2</v>
      </c>
      <c r="K4663">
        <v>0.30294023438247558</v>
      </c>
      <c r="L4663">
        <v>1.3617755142168999</v>
      </c>
    </row>
    <row r="4664" spans="1:12">
      <c r="A4664" t="s">
        <v>317</v>
      </c>
      <c r="B4664" t="s">
        <v>359</v>
      </c>
      <c r="C4664">
        <v>48101</v>
      </c>
      <c r="D4664" t="s">
        <v>135</v>
      </c>
      <c r="E4664">
        <v>888</v>
      </c>
      <c r="F4664" t="s">
        <v>87</v>
      </c>
      <c r="G4664" t="s">
        <v>94</v>
      </c>
      <c r="H4664">
        <v>109</v>
      </c>
      <c r="I4664">
        <v>1.285513358100568</v>
      </c>
      <c r="J4664">
        <v>3.1519243683994412E-2</v>
      </c>
      <c r="K4664">
        <v>0.25861871968222389</v>
      </c>
      <c r="L4664">
        <v>1.9481574933362891</v>
      </c>
    </row>
    <row r="4665" spans="1:12">
      <c r="A4665" t="s">
        <v>317</v>
      </c>
      <c r="B4665" t="s">
        <v>359</v>
      </c>
      <c r="C4665">
        <v>48101</v>
      </c>
      <c r="D4665" t="s">
        <v>135</v>
      </c>
      <c r="E4665">
        <v>888</v>
      </c>
      <c r="F4665" t="s">
        <v>87</v>
      </c>
      <c r="G4665" t="s">
        <v>95</v>
      </c>
      <c r="H4665">
        <v>185</v>
      </c>
      <c r="I4665">
        <v>0.76946779833258938</v>
      </c>
      <c r="J4665">
        <v>1.7069183613129209E-2</v>
      </c>
      <c r="K4665">
        <v>0.33003199915149939</v>
      </c>
      <c r="L4665">
        <v>1.434034115206031</v>
      </c>
    </row>
    <row r="4666" spans="1:12">
      <c r="A4666" t="s">
        <v>317</v>
      </c>
      <c r="B4666" t="s">
        <v>359</v>
      </c>
      <c r="C4666">
        <v>48101</v>
      </c>
      <c r="D4666" t="s">
        <v>135</v>
      </c>
      <c r="E4666">
        <v>888</v>
      </c>
      <c r="F4666" t="s">
        <v>87</v>
      </c>
      <c r="G4666" t="s">
        <v>96</v>
      </c>
      <c r="H4666">
        <v>109</v>
      </c>
      <c r="I4666">
        <v>1.3648880636733429</v>
      </c>
      <c r="J4666">
        <v>3.2315437719189363E-2</v>
      </c>
      <c r="K4666">
        <v>0.27840124313178022</v>
      </c>
      <c r="L4666">
        <v>2.0551788496103041</v>
      </c>
    </row>
    <row r="4667" spans="1:12">
      <c r="A4667" t="s">
        <v>317</v>
      </c>
      <c r="B4667" t="s">
        <v>359</v>
      </c>
      <c r="C4667">
        <v>48101</v>
      </c>
      <c r="D4667" t="s">
        <v>135</v>
      </c>
      <c r="E4667">
        <v>888</v>
      </c>
      <c r="F4667" t="s">
        <v>87</v>
      </c>
      <c r="G4667" t="s">
        <v>97</v>
      </c>
      <c r="H4667">
        <v>185</v>
      </c>
      <c r="I4667">
        <v>0.84398219026693844</v>
      </c>
      <c r="J4667">
        <v>1.8108794763545141E-2</v>
      </c>
      <c r="K4667">
        <v>0.36876818994838823</v>
      </c>
      <c r="L4667">
        <v>1.5271687796408471</v>
      </c>
    </row>
    <row r="4668" spans="1:12">
      <c r="A4668" t="s">
        <v>317</v>
      </c>
      <c r="B4668" t="s">
        <v>359</v>
      </c>
      <c r="C4668">
        <v>48101</v>
      </c>
      <c r="D4668" t="s">
        <v>135</v>
      </c>
      <c r="E4668">
        <v>888</v>
      </c>
      <c r="F4668" t="s">
        <v>87</v>
      </c>
      <c r="G4668" t="s">
        <v>98</v>
      </c>
      <c r="H4668">
        <v>109</v>
      </c>
      <c r="I4668">
        <v>0.26247483137494731</v>
      </c>
      <c r="J4668">
        <v>6.2015907380967303E-3</v>
      </c>
      <c r="K4668">
        <v>0.10136009282719841</v>
      </c>
      <c r="L4668">
        <v>0.61339371472831661</v>
      </c>
    </row>
    <row r="4669" spans="1:12">
      <c r="A4669" t="s">
        <v>317</v>
      </c>
      <c r="B4669" t="s">
        <v>359</v>
      </c>
      <c r="C4669">
        <v>48101</v>
      </c>
      <c r="D4669" t="s">
        <v>135</v>
      </c>
      <c r="E4669">
        <v>888</v>
      </c>
      <c r="F4669" t="s">
        <v>87</v>
      </c>
      <c r="G4669" t="s">
        <v>99</v>
      </c>
      <c r="H4669">
        <v>185</v>
      </c>
      <c r="I4669">
        <v>0.29785595522551328</v>
      </c>
      <c r="J4669">
        <v>7.876995992199853E-3</v>
      </c>
      <c r="K4669">
        <v>0.13800892253222621</v>
      </c>
      <c r="L4669">
        <v>0.59731191010319673</v>
      </c>
    </row>
    <row r="4670" spans="1:12">
      <c r="A4670" t="s">
        <v>317</v>
      </c>
      <c r="B4670" t="s">
        <v>359</v>
      </c>
      <c r="C4670">
        <v>48101</v>
      </c>
      <c r="D4670" t="s">
        <v>135</v>
      </c>
      <c r="E4670">
        <v>888</v>
      </c>
      <c r="F4670" t="s">
        <v>87</v>
      </c>
      <c r="G4670" t="s">
        <v>100</v>
      </c>
      <c r="H4670">
        <v>109</v>
      </c>
      <c r="I4670">
        <v>0.65988591510615224</v>
      </c>
      <c r="J4670">
        <v>1.4329283763505811E-2</v>
      </c>
      <c r="K4670">
        <v>0.17294940051034469</v>
      </c>
      <c r="L4670">
        <v>1.4425395529202709</v>
      </c>
    </row>
    <row r="4671" spans="1:12">
      <c r="A4671" t="s">
        <v>317</v>
      </c>
      <c r="B4671" t="s">
        <v>359</v>
      </c>
      <c r="C4671">
        <v>48101</v>
      </c>
      <c r="D4671" t="s">
        <v>135</v>
      </c>
      <c r="E4671">
        <v>888</v>
      </c>
      <c r="F4671" t="s">
        <v>87</v>
      </c>
      <c r="G4671" t="s">
        <v>101</v>
      </c>
      <c r="H4671">
        <v>185</v>
      </c>
      <c r="I4671">
        <v>0.54307172694843697</v>
      </c>
      <c r="J4671">
        <v>9.1642293816174107E-3</v>
      </c>
      <c r="K4671">
        <v>0.25329290350285882</v>
      </c>
      <c r="L4671">
        <v>0.87462578527009605</v>
      </c>
    </row>
    <row r="4672" spans="1:12">
      <c r="A4672" t="s">
        <v>317</v>
      </c>
      <c r="B4672" t="s">
        <v>359</v>
      </c>
      <c r="C4672">
        <v>48101</v>
      </c>
      <c r="D4672" t="s">
        <v>135</v>
      </c>
      <c r="E4672">
        <v>888</v>
      </c>
      <c r="F4672" t="s">
        <v>87</v>
      </c>
      <c r="G4672" t="s">
        <v>102</v>
      </c>
      <c r="H4672">
        <v>109</v>
      </c>
      <c r="I4672">
        <v>0.7537191107109662</v>
      </c>
      <c r="J4672">
        <v>1.5707303030402811E-2</v>
      </c>
      <c r="K4672">
        <v>0.19661370706020601</v>
      </c>
      <c r="L4672">
        <v>1.612560488341801</v>
      </c>
    </row>
    <row r="4673" spans="1:12">
      <c r="A4673" t="s">
        <v>317</v>
      </c>
      <c r="B4673" t="s">
        <v>359</v>
      </c>
      <c r="C4673">
        <v>48101</v>
      </c>
      <c r="D4673" t="s">
        <v>135</v>
      </c>
      <c r="E4673">
        <v>888</v>
      </c>
      <c r="F4673" t="s">
        <v>87</v>
      </c>
      <c r="G4673" t="s">
        <v>103</v>
      </c>
      <c r="H4673">
        <v>185</v>
      </c>
      <c r="I4673">
        <v>0.60258514219630432</v>
      </c>
      <c r="J4673">
        <v>9.2397477275034806E-3</v>
      </c>
      <c r="K4673">
        <v>0.31187500833391291</v>
      </c>
      <c r="L4673">
        <v>0.93109007261983712</v>
      </c>
    </row>
    <row r="4674" spans="1:12">
      <c r="A4674" t="s">
        <v>317</v>
      </c>
      <c r="B4674" t="s">
        <v>359</v>
      </c>
      <c r="C4674">
        <v>48101</v>
      </c>
      <c r="D4674" t="s">
        <v>135</v>
      </c>
      <c r="E4674">
        <v>888</v>
      </c>
      <c r="F4674" t="s">
        <v>87</v>
      </c>
      <c r="G4674" t="s">
        <v>104</v>
      </c>
      <c r="H4674">
        <v>109</v>
      </c>
      <c r="I4674">
        <v>0.81257860534300919</v>
      </c>
      <c r="J4674">
        <v>1.699444773218035E-2</v>
      </c>
      <c r="K4674">
        <v>0.21850865623880319</v>
      </c>
      <c r="L4674">
        <v>1.764323493914933</v>
      </c>
    </row>
    <row r="4675" spans="1:12">
      <c r="A4675" t="s">
        <v>317</v>
      </c>
      <c r="B4675" t="s">
        <v>359</v>
      </c>
      <c r="C4675">
        <v>48101</v>
      </c>
      <c r="D4675" t="s">
        <v>135</v>
      </c>
      <c r="E4675">
        <v>888</v>
      </c>
      <c r="F4675" t="s">
        <v>87</v>
      </c>
      <c r="G4675" t="s">
        <v>105</v>
      </c>
      <c r="H4675">
        <v>185</v>
      </c>
      <c r="I4675">
        <v>0.65472245946579455</v>
      </c>
      <c r="J4675">
        <v>9.620670648698133E-3</v>
      </c>
      <c r="K4675">
        <v>0.34067176657315118</v>
      </c>
      <c r="L4675">
        <v>0.98188278223083558</v>
      </c>
    </row>
    <row r="4676" spans="1:12">
      <c r="A4676" t="s">
        <v>317</v>
      </c>
      <c r="B4676" t="s">
        <v>359</v>
      </c>
      <c r="C4676">
        <v>48101</v>
      </c>
      <c r="D4676" t="s">
        <v>135</v>
      </c>
      <c r="E4676">
        <v>888</v>
      </c>
      <c r="F4676" t="s">
        <v>87</v>
      </c>
      <c r="G4676" t="s">
        <v>106</v>
      </c>
      <c r="H4676">
        <v>109</v>
      </c>
      <c r="I4676">
        <v>0.89525420535815092</v>
      </c>
      <c r="J4676">
        <v>1.835776073865341E-2</v>
      </c>
      <c r="K4676">
        <v>0.2393796820396597</v>
      </c>
      <c r="L4676">
        <v>1.9216258543859861</v>
      </c>
    </row>
    <row r="4677" spans="1:12">
      <c r="A4677" t="s">
        <v>317</v>
      </c>
      <c r="B4677" t="s">
        <v>359</v>
      </c>
      <c r="C4677">
        <v>48101</v>
      </c>
      <c r="D4677" t="s">
        <v>135</v>
      </c>
      <c r="E4677">
        <v>888</v>
      </c>
      <c r="F4677" t="s">
        <v>87</v>
      </c>
      <c r="G4677" t="s">
        <v>107</v>
      </c>
      <c r="H4677">
        <v>185</v>
      </c>
      <c r="I4677">
        <v>0.72487161369919728</v>
      </c>
      <c r="J4677">
        <v>1.0295353273815561E-2</v>
      </c>
      <c r="K4677">
        <v>0.37847984942735491</v>
      </c>
      <c r="L4677">
        <v>1.072988471099344</v>
      </c>
    </row>
    <row r="4678" spans="1:12">
      <c r="A4678" t="s">
        <v>317</v>
      </c>
      <c r="B4678" t="s">
        <v>359</v>
      </c>
      <c r="C4678">
        <v>48101</v>
      </c>
      <c r="D4678" t="s">
        <v>135</v>
      </c>
      <c r="E4678">
        <v>888</v>
      </c>
      <c r="F4678" t="s">
        <v>87</v>
      </c>
      <c r="G4678" t="s">
        <v>108</v>
      </c>
      <c r="H4678">
        <v>109</v>
      </c>
      <c r="I4678">
        <v>0.24145461609411861</v>
      </c>
      <c r="J4678">
        <v>6.6284909853230904E-3</v>
      </c>
      <c r="K4678">
        <v>9.6327881144534694E-2</v>
      </c>
      <c r="L4678">
        <v>0.63890718852142725</v>
      </c>
    </row>
    <row r="4679" spans="1:12">
      <c r="A4679" t="s">
        <v>317</v>
      </c>
      <c r="B4679" t="s">
        <v>359</v>
      </c>
      <c r="C4679">
        <v>48101</v>
      </c>
      <c r="D4679" t="s">
        <v>135</v>
      </c>
      <c r="E4679">
        <v>888</v>
      </c>
      <c r="F4679" t="s">
        <v>87</v>
      </c>
      <c r="G4679" t="s">
        <v>109</v>
      </c>
      <c r="H4679">
        <v>185</v>
      </c>
      <c r="I4679">
        <v>0.2392300249800435</v>
      </c>
      <c r="J4679">
        <v>4.3468293160442376E-3</v>
      </c>
      <c r="K4679">
        <v>4.5314645443686262E-2</v>
      </c>
      <c r="L4679">
        <v>0.41094267366723197</v>
      </c>
    </row>
    <row r="4680" spans="1:12">
      <c r="A4680" t="s">
        <v>317</v>
      </c>
      <c r="B4680" t="s">
        <v>360</v>
      </c>
      <c r="C4680">
        <v>48103</v>
      </c>
      <c r="D4680" t="s">
        <v>135</v>
      </c>
      <c r="E4680">
        <v>888</v>
      </c>
      <c r="F4680" t="s">
        <v>87</v>
      </c>
      <c r="G4680" t="s">
        <v>88</v>
      </c>
      <c r="H4680">
        <v>388</v>
      </c>
      <c r="I4680">
        <v>0.3237045078640246</v>
      </c>
      <c r="J4680">
        <v>1.8805720231829359E-2</v>
      </c>
      <c r="K4680">
        <v>-0.22229261819117521</v>
      </c>
      <c r="L4680">
        <v>1.5989958034376459</v>
      </c>
    </row>
    <row r="4681" spans="1:12">
      <c r="A4681" t="s">
        <v>317</v>
      </c>
      <c r="B4681" t="s">
        <v>360</v>
      </c>
      <c r="C4681">
        <v>48103</v>
      </c>
      <c r="D4681" t="s">
        <v>135</v>
      </c>
      <c r="E4681">
        <v>888</v>
      </c>
      <c r="F4681" t="s">
        <v>87</v>
      </c>
      <c r="G4681" t="s">
        <v>89</v>
      </c>
      <c r="H4681">
        <v>138</v>
      </c>
      <c r="I4681">
        <v>0.28948111696897172</v>
      </c>
      <c r="J4681">
        <v>1.5143185150290939E-2</v>
      </c>
      <c r="K4681">
        <v>-2.182744159600605E-2</v>
      </c>
      <c r="L4681">
        <v>0.99687313732838945</v>
      </c>
    </row>
    <row r="4682" spans="1:12">
      <c r="A4682" t="s">
        <v>317</v>
      </c>
      <c r="B4682" t="s">
        <v>360</v>
      </c>
      <c r="C4682">
        <v>48103</v>
      </c>
      <c r="D4682" t="s">
        <v>135</v>
      </c>
      <c r="E4682">
        <v>888</v>
      </c>
      <c r="F4682" t="s">
        <v>87</v>
      </c>
      <c r="G4682" t="s">
        <v>90</v>
      </c>
      <c r="H4682">
        <v>389</v>
      </c>
      <c r="I4682">
        <v>0.4557785718860688</v>
      </c>
      <c r="J4682">
        <v>2.3955087089370351E-2</v>
      </c>
      <c r="K4682">
        <v>-0.15950001848793369</v>
      </c>
      <c r="L4682">
        <v>2.134146776891185</v>
      </c>
    </row>
    <row r="4683" spans="1:12">
      <c r="A4683" t="s">
        <v>317</v>
      </c>
      <c r="B4683" t="s">
        <v>360</v>
      </c>
      <c r="C4683">
        <v>48103</v>
      </c>
      <c r="D4683" t="s">
        <v>135</v>
      </c>
      <c r="E4683">
        <v>888</v>
      </c>
      <c r="F4683" t="s">
        <v>87</v>
      </c>
      <c r="G4683" t="s">
        <v>91</v>
      </c>
      <c r="H4683">
        <v>138</v>
      </c>
      <c r="I4683">
        <v>0.30985793401293438</v>
      </c>
      <c r="J4683">
        <v>1.534332105780018E-2</v>
      </c>
      <c r="K4683">
        <v>-2.182744159600605E-2</v>
      </c>
      <c r="L4683">
        <v>0.99687313732838945</v>
      </c>
    </row>
    <row r="4684" spans="1:12">
      <c r="A4684" t="s">
        <v>317</v>
      </c>
      <c r="B4684" t="s">
        <v>360</v>
      </c>
      <c r="C4684">
        <v>48103</v>
      </c>
      <c r="D4684" t="s">
        <v>135</v>
      </c>
      <c r="E4684">
        <v>888</v>
      </c>
      <c r="F4684" t="s">
        <v>87</v>
      </c>
      <c r="G4684" t="s">
        <v>92</v>
      </c>
      <c r="H4684">
        <v>388</v>
      </c>
      <c r="I4684">
        <v>0.49433733060866852</v>
      </c>
      <c r="J4684">
        <v>2.6000140997068322E-2</v>
      </c>
      <c r="K4684">
        <v>-0.13514166566607089</v>
      </c>
      <c r="L4684">
        <v>2.2710406316358571</v>
      </c>
    </row>
    <row r="4685" spans="1:12">
      <c r="A4685" t="s">
        <v>317</v>
      </c>
      <c r="B4685" t="s">
        <v>360</v>
      </c>
      <c r="C4685">
        <v>48103</v>
      </c>
      <c r="D4685" t="s">
        <v>135</v>
      </c>
      <c r="E4685">
        <v>888</v>
      </c>
      <c r="F4685" t="s">
        <v>87</v>
      </c>
      <c r="G4685" t="s">
        <v>93</v>
      </c>
      <c r="H4685">
        <v>138</v>
      </c>
      <c r="I4685">
        <v>0.32417992828227321</v>
      </c>
      <c r="J4685">
        <v>1.6294315328507929E-2</v>
      </c>
      <c r="K4685">
        <v>-2.182744159600605E-2</v>
      </c>
      <c r="L4685">
        <v>0.99687313732838945</v>
      </c>
    </row>
    <row r="4686" spans="1:12">
      <c r="A4686" t="s">
        <v>317</v>
      </c>
      <c r="B4686" t="s">
        <v>360</v>
      </c>
      <c r="C4686">
        <v>48103</v>
      </c>
      <c r="D4686" t="s">
        <v>135</v>
      </c>
      <c r="E4686">
        <v>888</v>
      </c>
      <c r="F4686" t="s">
        <v>87</v>
      </c>
      <c r="G4686" t="s">
        <v>94</v>
      </c>
      <c r="H4686">
        <v>388</v>
      </c>
      <c r="I4686">
        <v>0.53214878335299187</v>
      </c>
      <c r="J4686">
        <v>2.802911233314621E-2</v>
      </c>
      <c r="K4686">
        <v>-0.11972166185277849</v>
      </c>
      <c r="L4686">
        <v>2.4314235202373951</v>
      </c>
    </row>
    <row r="4687" spans="1:12">
      <c r="A4687" t="s">
        <v>317</v>
      </c>
      <c r="B4687" t="s">
        <v>360</v>
      </c>
      <c r="C4687">
        <v>48103</v>
      </c>
      <c r="D4687" t="s">
        <v>135</v>
      </c>
      <c r="E4687">
        <v>888</v>
      </c>
      <c r="F4687" t="s">
        <v>87</v>
      </c>
      <c r="G4687" t="s">
        <v>95</v>
      </c>
      <c r="H4687">
        <v>138</v>
      </c>
      <c r="I4687">
        <v>0.3372897738863519</v>
      </c>
      <c r="J4687">
        <v>1.735866810598264E-2</v>
      </c>
      <c r="K4687">
        <v>-2.182744159600605E-2</v>
      </c>
      <c r="L4687">
        <v>0.99687313732838945</v>
      </c>
    </row>
    <row r="4688" spans="1:12">
      <c r="A4688" t="s">
        <v>317</v>
      </c>
      <c r="B4688" t="s">
        <v>360</v>
      </c>
      <c r="C4688">
        <v>48103</v>
      </c>
      <c r="D4688" t="s">
        <v>135</v>
      </c>
      <c r="E4688">
        <v>888</v>
      </c>
      <c r="F4688" t="s">
        <v>87</v>
      </c>
      <c r="G4688" t="s">
        <v>96</v>
      </c>
      <c r="H4688">
        <v>388</v>
      </c>
      <c r="I4688">
        <v>0.56983566382458528</v>
      </c>
      <c r="J4688">
        <v>3.0113976084949871E-2</v>
      </c>
      <c r="K4688">
        <v>-0.1009687950486806</v>
      </c>
      <c r="L4688">
        <v>2.574109004948451</v>
      </c>
    </row>
    <row r="4689" spans="1:12">
      <c r="A4689" t="s">
        <v>317</v>
      </c>
      <c r="B4689" t="s">
        <v>360</v>
      </c>
      <c r="C4689">
        <v>48103</v>
      </c>
      <c r="D4689" t="s">
        <v>135</v>
      </c>
      <c r="E4689">
        <v>888</v>
      </c>
      <c r="F4689" t="s">
        <v>87</v>
      </c>
      <c r="G4689" t="s">
        <v>97</v>
      </c>
      <c r="H4689">
        <v>138</v>
      </c>
      <c r="I4689">
        <v>0.34883142662422417</v>
      </c>
      <c r="J4689">
        <v>1.8485009727462511E-2</v>
      </c>
      <c r="K4689">
        <v>-2.182744159600605E-2</v>
      </c>
      <c r="L4689">
        <v>1.0215167009658781</v>
      </c>
    </row>
    <row r="4690" spans="1:12">
      <c r="A4690" t="s">
        <v>317</v>
      </c>
      <c r="B4690" t="s">
        <v>360</v>
      </c>
      <c r="C4690">
        <v>48103</v>
      </c>
      <c r="D4690" t="s">
        <v>135</v>
      </c>
      <c r="E4690">
        <v>888</v>
      </c>
      <c r="F4690" t="s">
        <v>87</v>
      </c>
      <c r="G4690" t="s">
        <v>98</v>
      </c>
      <c r="H4690">
        <v>389</v>
      </c>
      <c r="I4690">
        <v>0.1844926735910993</v>
      </c>
      <c r="J4690">
        <v>8.4220270837666138E-3</v>
      </c>
      <c r="K4690">
        <v>-0.2439533464425675</v>
      </c>
      <c r="L4690">
        <v>0.5780013253289078</v>
      </c>
    </row>
    <row r="4691" spans="1:12">
      <c r="A4691" t="s">
        <v>317</v>
      </c>
      <c r="B4691" t="s">
        <v>360</v>
      </c>
      <c r="C4691">
        <v>48103</v>
      </c>
      <c r="D4691" t="s">
        <v>135</v>
      </c>
      <c r="E4691">
        <v>888</v>
      </c>
      <c r="F4691" t="s">
        <v>87</v>
      </c>
      <c r="G4691" t="s">
        <v>99</v>
      </c>
      <c r="H4691">
        <v>138</v>
      </c>
      <c r="I4691">
        <v>0.24084652678602769</v>
      </c>
      <c r="J4691">
        <v>1.2336352830114311E-2</v>
      </c>
      <c r="K4691">
        <v>-2.182744159600605E-2</v>
      </c>
      <c r="L4691">
        <v>0.74388794929415691</v>
      </c>
    </row>
    <row r="4692" spans="1:12">
      <c r="A4692" t="s">
        <v>317</v>
      </c>
      <c r="B4692" t="s">
        <v>360</v>
      </c>
      <c r="C4692">
        <v>48103</v>
      </c>
      <c r="D4692" t="s">
        <v>135</v>
      </c>
      <c r="E4692">
        <v>888</v>
      </c>
      <c r="F4692" t="s">
        <v>87</v>
      </c>
      <c r="G4692" t="s">
        <v>100</v>
      </c>
      <c r="H4692">
        <v>389</v>
      </c>
      <c r="I4692">
        <v>0.34844990831130712</v>
      </c>
      <c r="J4692">
        <v>1.671171767984888E-2</v>
      </c>
      <c r="K4692">
        <v>-0.1806090273739864</v>
      </c>
      <c r="L4692">
        <v>1.5490854682200399</v>
      </c>
    </row>
    <row r="4693" spans="1:12">
      <c r="A4693" t="s">
        <v>317</v>
      </c>
      <c r="B4693" t="s">
        <v>360</v>
      </c>
      <c r="C4693">
        <v>48103</v>
      </c>
      <c r="D4693" t="s">
        <v>135</v>
      </c>
      <c r="E4693">
        <v>888</v>
      </c>
      <c r="F4693" t="s">
        <v>87</v>
      </c>
      <c r="G4693" t="s">
        <v>101</v>
      </c>
      <c r="H4693">
        <v>138</v>
      </c>
      <c r="I4693">
        <v>0.26534498584083899</v>
      </c>
      <c r="J4693">
        <v>1.341402102337411E-2</v>
      </c>
      <c r="K4693">
        <v>-2.182744159600605E-2</v>
      </c>
      <c r="L4693">
        <v>0.7661430548140753</v>
      </c>
    </row>
    <row r="4694" spans="1:12">
      <c r="A4694" t="s">
        <v>317</v>
      </c>
      <c r="B4694" t="s">
        <v>360</v>
      </c>
      <c r="C4694">
        <v>48103</v>
      </c>
      <c r="D4694" t="s">
        <v>135</v>
      </c>
      <c r="E4694">
        <v>888</v>
      </c>
      <c r="F4694" t="s">
        <v>87</v>
      </c>
      <c r="G4694" t="s">
        <v>102</v>
      </c>
      <c r="H4694">
        <v>389</v>
      </c>
      <c r="I4694">
        <v>0.39008424918443868</v>
      </c>
      <c r="J4694">
        <v>1.8810451353808919E-2</v>
      </c>
      <c r="K4694">
        <v>-0.15157676788919069</v>
      </c>
      <c r="L4694">
        <v>1.70695001591578</v>
      </c>
    </row>
    <row r="4695" spans="1:12">
      <c r="A4695" t="s">
        <v>317</v>
      </c>
      <c r="B4695" t="s">
        <v>360</v>
      </c>
      <c r="C4695">
        <v>48103</v>
      </c>
      <c r="D4695" t="s">
        <v>135</v>
      </c>
      <c r="E4695">
        <v>888</v>
      </c>
      <c r="F4695" t="s">
        <v>87</v>
      </c>
      <c r="G4695" t="s">
        <v>103</v>
      </c>
      <c r="H4695">
        <v>138</v>
      </c>
      <c r="I4695">
        <v>0.27929450384696403</v>
      </c>
      <c r="J4695">
        <v>1.4681570642015369E-2</v>
      </c>
      <c r="K4695">
        <v>-2.182744159600605E-2</v>
      </c>
      <c r="L4695">
        <v>0.78728872360703428</v>
      </c>
    </row>
    <row r="4696" spans="1:12">
      <c r="A4696" t="s">
        <v>317</v>
      </c>
      <c r="B4696" t="s">
        <v>360</v>
      </c>
      <c r="C4696">
        <v>48103</v>
      </c>
      <c r="D4696" t="s">
        <v>135</v>
      </c>
      <c r="E4696">
        <v>888</v>
      </c>
      <c r="F4696" t="s">
        <v>87</v>
      </c>
      <c r="G4696" t="s">
        <v>104</v>
      </c>
      <c r="H4696">
        <v>389</v>
      </c>
      <c r="I4696">
        <v>0.42948821830585099</v>
      </c>
      <c r="J4696">
        <v>2.093784689333824E-2</v>
      </c>
      <c r="K4696">
        <v>-0.13752224368950519</v>
      </c>
      <c r="L4696">
        <v>1.9243223477706271</v>
      </c>
    </row>
    <row r="4697" spans="1:12">
      <c r="A4697" t="s">
        <v>317</v>
      </c>
      <c r="B4697" t="s">
        <v>360</v>
      </c>
      <c r="C4697">
        <v>48103</v>
      </c>
      <c r="D4697" t="s">
        <v>135</v>
      </c>
      <c r="E4697">
        <v>888</v>
      </c>
      <c r="F4697" t="s">
        <v>87</v>
      </c>
      <c r="G4697" t="s">
        <v>105</v>
      </c>
      <c r="H4697">
        <v>138</v>
      </c>
      <c r="I4697">
        <v>0.29138168151955968</v>
      </c>
      <c r="J4697">
        <v>1.5934792602751088E-2</v>
      </c>
      <c r="K4697">
        <v>-2.182744159600605E-2</v>
      </c>
      <c r="L4697">
        <v>0.85013562025704181</v>
      </c>
    </row>
    <row r="4698" spans="1:12">
      <c r="A4698" t="s">
        <v>317</v>
      </c>
      <c r="B4698" t="s">
        <v>360</v>
      </c>
      <c r="C4698">
        <v>48103</v>
      </c>
      <c r="D4698" t="s">
        <v>135</v>
      </c>
      <c r="E4698">
        <v>888</v>
      </c>
      <c r="F4698" t="s">
        <v>87</v>
      </c>
      <c r="G4698" t="s">
        <v>106</v>
      </c>
      <c r="H4698">
        <v>389</v>
      </c>
      <c r="I4698">
        <v>0.46751889992672352</v>
      </c>
      <c r="J4698">
        <v>2.29910882209023E-2</v>
      </c>
      <c r="K4698">
        <v>-0.1187827558914006</v>
      </c>
      <c r="L4698">
        <v>2.101658045015093</v>
      </c>
    </row>
    <row r="4699" spans="1:12">
      <c r="A4699" t="s">
        <v>317</v>
      </c>
      <c r="B4699" t="s">
        <v>360</v>
      </c>
      <c r="C4699">
        <v>48103</v>
      </c>
      <c r="D4699" t="s">
        <v>135</v>
      </c>
      <c r="E4699">
        <v>888</v>
      </c>
      <c r="F4699" t="s">
        <v>87</v>
      </c>
      <c r="G4699" t="s">
        <v>107</v>
      </c>
      <c r="H4699">
        <v>138</v>
      </c>
      <c r="I4699">
        <v>0.30215295043703</v>
      </c>
      <c r="J4699">
        <v>1.7204799541550981E-2</v>
      </c>
      <c r="K4699">
        <v>-2.182744159600605E-2</v>
      </c>
      <c r="L4699">
        <v>0.90356926719459874</v>
      </c>
    </row>
    <row r="4700" spans="1:12">
      <c r="A4700" t="s">
        <v>317</v>
      </c>
      <c r="B4700" t="s">
        <v>360</v>
      </c>
      <c r="C4700">
        <v>48103</v>
      </c>
      <c r="D4700" t="s">
        <v>135</v>
      </c>
      <c r="E4700">
        <v>888</v>
      </c>
      <c r="F4700" t="s">
        <v>87</v>
      </c>
      <c r="G4700" t="s">
        <v>108</v>
      </c>
      <c r="H4700">
        <v>389</v>
      </c>
      <c r="I4700">
        <v>0.15623784442375471</v>
      </c>
      <c r="J4700">
        <v>6.9687024446584023E-3</v>
      </c>
      <c r="K4700">
        <v>-0.2525028762701666</v>
      </c>
      <c r="L4700">
        <v>0.6226008611161733</v>
      </c>
    </row>
    <row r="4701" spans="1:12">
      <c r="A4701" t="s">
        <v>317</v>
      </c>
      <c r="B4701" t="s">
        <v>360</v>
      </c>
      <c r="C4701">
        <v>48103</v>
      </c>
      <c r="D4701" t="s">
        <v>135</v>
      </c>
      <c r="E4701">
        <v>888</v>
      </c>
      <c r="F4701" t="s">
        <v>87</v>
      </c>
      <c r="G4701" t="s">
        <v>109</v>
      </c>
      <c r="H4701">
        <v>138</v>
      </c>
      <c r="I4701">
        <v>9.6103097997130557E-2</v>
      </c>
      <c r="J4701">
        <v>7.2324300584760224E-3</v>
      </c>
      <c r="K4701">
        <v>-2.182744159600605E-2</v>
      </c>
      <c r="L4701">
        <v>0.55086288190657084</v>
      </c>
    </row>
    <row r="4702" spans="1:12">
      <c r="A4702" t="s">
        <v>317</v>
      </c>
      <c r="B4702" t="s">
        <v>307</v>
      </c>
      <c r="C4702">
        <v>48105</v>
      </c>
      <c r="D4702" t="s">
        <v>135</v>
      </c>
      <c r="E4702">
        <v>888</v>
      </c>
      <c r="F4702" t="s">
        <v>87</v>
      </c>
      <c r="G4702" t="s">
        <v>88</v>
      </c>
      <c r="H4702">
        <v>20</v>
      </c>
      <c r="I4702">
        <v>1.2019691002057511</v>
      </c>
      <c r="J4702">
        <v>0.10369354041876069</v>
      </c>
      <c r="K4702">
        <v>1.053024294447052E-2</v>
      </c>
      <c r="L4702">
        <v>1.601432951177751</v>
      </c>
    </row>
    <row r="4703" spans="1:12">
      <c r="A4703" t="s">
        <v>317</v>
      </c>
      <c r="B4703" t="s">
        <v>307</v>
      </c>
      <c r="C4703">
        <v>48105</v>
      </c>
      <c r="D4703" t="s">
        <v>135</v>
      </c>
      <c r="E4703">
        <v>888</v>
      </c>
      <c r="F4703" t="s">
        <v>87</v>
      </c>
      <c r="G4703" t="s">
        <v>89</v>
      </c>
      <c r="H4703">
        <v>39</v>
      </c>
      <c r="I4703">
        <v>0.47166315823502308</v>
      </c>
      <c r="J4703">
        <v>5.2423274353784799E-2</v>
      </c>
      <c r="K4703">
        <v>6.4585815138559655E-2</v>
      </c>
      <c r="L4703">
        <v>1.4462899909001601</v>
      </c>
    </row>
    <row r="4704" spans="1:12">
      <c r="A4704" t="s">
        <v>317</v>
      </c>
      <c r="B4704" t="s">
        <v>307</v>
      </c>
      <c r="C4704">
        <v>48105</v>
      </c>
      <c r="D4704" t="s">
        <v>135</v>
      </c>
      <c r="E4704">
        <v>888</v>
      </c>
      <c r="F4704" t="s">
        <v>87</v>
      </c>
      <c r="G4704" t="s">
        <v>90</v>
      </c>
      <c r="H4704">
        <v>20</v>
      </c>
      <c r="I4704">
        <v>1.4714785070081631</v>
      </c>
      <c r="J4704">
        <v>7.0970809781590774E-2</v>
      </c>
      <c r="K4704">
        <v>0.62426025249746708</v>
      </c>
      <c r="L4704">
        <v>1.7575766203484411</v>
      </c>
    </row>
    <row r="4705" spans="1:12">
      <c r="A4705" t="s">
        <v>317</v>
      </c>
      <c r="B4705" t="s">
        <v>307</v>
      </c>
      <c r="C4705">
        <v>48105</v>
      </c>
      <c r="D4705" t="s">
        <v>135</v>
      </c>
      <c r="E4705">
        <v>888</v>
      </c>
      <c r="F4705" t="s">
        <v>87</v>
      </c>
      <c r="G4705" t="s">
        <v>91</v>
      </c>
      <c r="H4705">
        <v>39</v>
      </c>
      <c r="I4705">
        <v>0.65618570463811199</v>
      </c>
      <c r="J4705">
        <v>4.7244502120149502E-2</v>
      </c>
      <c r="K4705">
        <v>0.39802644242046692</v>
      </c>
      <c r="L4705">
        <v>1.643474356984937</v>
      </c>
    </row>
    <row r="4706" spans="1:12">
      <c r="A4706" t="s">
        <v>317</v>
      </c>
      <c r="B4706" t="s">
        <v>307</v>
      </c>
      <c r="C4706">
        <v>48105</v>
      </c>
      <c r="D4706" t="s">
        <v>135</v>
      </c>
      <c r="E4706">
        <v>888</v>
      </c>
      <c r="F4706" t="s">
        <v>87</v>
      </c>
      <c r="G4706" t="s">
        <v>92</v>
      </c>
      <c r="H4706">
        <v>20</v>
      </c>
      <c r="I4706">
        <v>1.563093254159776</v>
      </c>
      <c r="J4706">
        <v>6.9674271725419415E-2</v>
      </c>
      <c r="K4706">
        <v>0.72446537949043632</v>
      </c>
      <c r="L4706">
        <v>1.84844818650553</v>
      </c>
    </row>
    <row r="4707" spans="1:12">
      <c r="A4707" t="s">
        <v>317</v>
      </c>
      <c r="B4707" t="s">
        <v>307</v>
      </c>
      <c r="C4707">
        <v>48105</v>
      </c>
      <c r="D4707" t="s">
        <v>135</v>
      </c>
      <c r="E4707">
        <v>888</v>
      </c>
      <c r="F4707" t="s">
        <v>87</v>
      </c>
      <c r="G4707" t="s">
        <v>93</v>
      </c>
      <c r="H4707">
        <v>39</v>
      </c>
      <c r="I4707">
        <v>0.73537070811075245</v>
      </c>
      <c r="J4707">
        <v>4.6976132196490203E-2</v>
      </c>
      <c r="K4707">
        <v>0.46892424299733793</v>
      </c>
      <c r="L4707">
        <v>1.711010029448397</v>
      </c>
    </row>
    <row r="4708" spans="1:12">
      <c r="A4708" t="s">
        <v>317</v>
      </c>
      <c r="B4708" t="s">
        <v>307</v>
      </c>
      <c r="C4708">
        <v>48105</v>
      </c>
      <c r="D4708" t="s">
        <v>135</v>
      </c>
      <c r="E4708">
        <v>888</v>
      </c>
      <c r="F4708" t="s">
        <v>87</v>
      </c>
      <c r="G4708" t="s">
        <v>94</v>
      </c>
      <c r="H4708">
        <v>20</v>
      </c>
      <c r="I4708">
        <v>1.632385066066758</v>
      </c>
      <c r="J4708">
        <v>6.837176426055297E-2</v>
      </c>
      <c r="K4708">
        <v>0.79627099688933656</v>
      </c>
      <c r="L4708">
        <v>1.9231905731648049</v>
      </c>
    </row>
    <row r="4709" spans="1:12">
      <c r="A4709" t="s">
        <v>317</v>
      </c>
      <c r="B4709" t="s">
        <v>307</v>
      </c>
      <c r="C4709">
        <v>48105</v>
      </c>
      <c r="D4709" t="s">
        <v>135</v>
      </c>
      <c r="E4709">
        <v>888</v>
      </c>
      <c r="F4709" t="s">
        <v>87</v>
      </c>
      <c r="G4709" t="s">
        <v>95</v>
      </c>
      <c r="H4709">
        <v>39</v>
      </c>
      <c r="I4709">
        <v>0.80208376516408553</v>
      </c>
      <c r="J4709">
        <v>4.7806748967696981E-2</v>
      </c>
      <c r="K4709">
        <v>0.50820841975094122</v>
      </c>
      <c r="L4709">
        <v>1.782444010786209</v>
      </c>
    </row>
    <row r="4710" spans="1:12">
      <c r="A4710" t="s">
        <v>317</v>
      </c>
      <c r="B4710" t="s">
        <v>307</v>
      </c>
      <c r="C4710">
        <v>48105</v>
      </c>
      <c r="D4710" t="s">
        <v>135</v>
      </c>
      <c r="E4710">
        <v>888</v>
      </c>
      <c r="F4710" t="s">
        <v>87</v>
      </c>
      <c r="G4710" t="s">
        <v>96</v>
      </c>
      <c r="H4710">
        <v>20</v>
      </c>
      <c r="I4710">
        <v>1.721171615161645</v>
      </c>
      <c r="J4710">
        <v>6.7984577135152269E-2</v>
      </c>
      <c r="K4710">
        <v>0.88318435143255081</v>
      </c>
      <c r="L4710">
        <v>2.0175341171233598</v>
      </c>
    </row>
    <row r="4711" spans="1:12">
      <c r="A4711" t="s">
        <v>317</v>
      </c>
      <c r="B4711" t="s">
        <v>307</v>
      </c>
      <c r="C4711">
        <v>48105</v>
      </c>
      <c r="D4711" t="s">
        <v>135</v>
      </c>
      <c r="E4711">
        <v>888</v>
      </c>
      <c r="F4711" t="s">
        <v>87</v>
      </c>
      <c r="G4711" t="s">
        <v>97</v>
      </c>
      <c r="H4711">
        <v>39</v>
      </c>
      <c r="I4711">
        <v>0.88957421536769199</v>
      </c>
      <c r="J4711">
        <v>4.847832051491735E-2</v>
      </c>
      <c r="K4711">
        <v>0.5799997192740971</v>
      </c>
      <c r="L4711">
        <v>1.8765974728598549</v>
      </c>
    </row>
    <row r="4712" spans="1:12">
      <c r="A4712" t="s">
        <v>317</v>
      </c>
      <c r="B4712" t="s">
        <v>307</v>
      </c>
      <c r="C4712">
        <v>48105</v>
      </c>
      <c r="D4712" t="s">
        <v>135</v>
      </c>
      <c r="E4712">
        <v>888</v>
      </c>
      <c r="F4712" t="s">
        <v>87</v>
      </c>
      <c r="G4712" t="s">
        <v>98</v>
      </c>
      <c r="H4712">
        <v>20</v>
      </c>
      <c r="I4712">
        <v>0.16304734529484671</v>
      </c>
      <c r="J4712">
        <v>7.8130650010181744E-3</v>
      </c>
      <c r="K4712">
        <v>9.289047626757628E-2</v>
      </c>
      <c r="L4712">
        <v>0.24192014856789321</v>
      </c>
    </row>
    <row r="4713" spans="1:12">
      <c r="A4713" t="s">
        <v>317</v>
      </c>
      <c r="B4713" t="s">
        <v>307</v>
      </c>
      <c r="C4713">
        <v>48105</v>
      </c>
      <c r="D4713" t="s">
        <v>135</v>
      </c>
      <c r="E4713">
        <v>888</v>
      </c>
      <c r="F4713" t="s">
        <v>87</v>
      </c>
      <c r="G4713" t="s">
        <v>99</v>
      </c>
      <c r="H4713">
        <v>39</v>
      </c>
      <c r="I4713">
        <v>0.34336382621788358</v>
      </c>
      <c r="J4713">
        <v>2.9501343083376711E-2</v>
      </c>
      <c r="K4713">
        <v>2.8654467999078309E-2</v>
      </c>
      <c r="L4713">
        <v>0.60386568814191111</v>
      </c>
    </row>
    <row r="4714" spans="1:12">
      <c r="A4714" t="s">
        <v>317</v>
      </c>
      <c r="B4714" t="s">
        <v>307</v>
      </c>
      <c r="C4714">
        <v>48105</v>
      </c>
      <c r="D4714" t="s">
        <v>135</v>
      </c>
      <c r="E4714">
        <v>888</v>
      </c>
      <c r="F4714" t="s">
        <v>87</v>
      </c>
      <c r="G4714" t="s">
        <v>100</v>
      </c>
      <c r="H4714">
        <v>20</v>
      </c>
      <c r="I4714">
        <v>0.65426996466193754</v>
      </c>
      <c r="J4714">
        <v>1.266232123478221E-2</v>
      </c>
      <c r="K4714">
        <v>0.60444471312514481</v>
      </c>
      <c r="L4714">
        <v>0.77096373318550593</v>
      </c>
    </row>
    <row r="4715" spans="1:12">
      <c r="A4715" t="s">
        <v>317</v>
      </c>
      <c r="B4715" t="s">
        <v>307</v>
      </c>
      <c r="C4715">
        <v>48105</v>
      </c>
      <c r="D4715" t="s">
        <v>135</v>
      </c>
      <c r="E4715">
        <v>888</v>
      </c>
      <c r="F4715" t="s">
        <v>87</v>
      </c>
      <c r="G4715" t="s">
        <v>101</v>
      </c>
      <c r="H4715">
        <v>39</v>
      </c>
      <c r="I4715">
        <v>0.55209395548888252</v>
      </c>
      <c r="J4715">
        <v>1.9592836434405271E-2</v>
      </c>
      <c r="K4715">
        <v>0.33343633149258622</v>
      </c>
      <c r="L4715">
        <v>0.80640723409972659</v>
      </c>
    </row>
    <row r="4716" spans="1:12">
      <c r="A4716" t="s">
        <v>317</v>
      </c>
      <c r="B4716" t="s">
        <v>307</v>
      </c>
      <c r="C4716">
        <v>48105</v>
      </c>
      <c r="D4716" t="s">
        <v>135</v>
      </c>
      <c r="E4716">
        <v>888</v>
      </c>
      <c r="F4716" t="s">
        <v>87</v>
      </c>
      <c r="G4716" t="s">
        <v>102</v>
      </c>
      <c r="H4716">
        <v>20</v>
      </c>
      <c r="I4716">
        <v>0.76318005113423237</v>
      </c>
      <c r="J4716">
        <v>1.4161107662308711E-2</v>
      </c>
      <c r="K4716">
        <v>0.70794941895375607</v>
      </c>
      <c r="L4716">
        <v>0.89684260655109616</v>
      </c>
    </row>
    <row r="4717" spans="1:12">
      <c r="A4717" t="s">
        <v>317</v>
      </c>
      <c r="B4717" t="s">
        <v>307</v>
      </c>
      <c r="C4717">
        <v>48105</v>
      </c>
      <c r="D4717" t="s">
        <v>135</v>
      </c>
      <c r="E4717">
        <v>888</v>
      </c>
      <c r="F4717" t="s">
        <v>87</v>
      </c>
      <c r="G4717" t="s">
        <v>103</v>
      </c>
      <c r="H4717">
        <v>39</v>
      </c>
      <c r="I4717">
        <v>0.62678689637570051</v>
      </c>
      <c r="J4717">
        <v>1.9742915225918211E-2</v>
      </c>
      <c r="K4717">
        <v>0.42340281170382521</v>
      </c>
      <c r="L4717">
        <v>0.866288058907975</v>
      </c>
    </row>
    <row r="4718" spans="1:12">
      <c r="A4718" t="s">
        <v>317</v>
      </c>
      <c r="B4718" t="s">
        <v>307</v>
      </c>
      <c r="C4718">
        <v>48105</v>
      </c>
      <c r="D4718" t="s">
        <v>135</v>
      </c>
      <c r="E4718">
        <v>888</v>
      </c>
      <c r="F4718" t="s">
        <v>87</v>
      </c>
      <c r="G4718" t="s">
        <v>104</v>
      </c>
      <c r="H4718">
        <v>20</v>
      </c>
      <c r="I4718">
        <v>0.82050463119434713</v>
      </c>
      <c r="J4718">
        <v>1.8338895507811159E-2</v>
      </c>
      <c r="K4718">
        <v>0.75305816877729914</v>
      </c>
      <c r="L4718">
        <v>0.98111019335248972</v>
      </c>
    </row>
    <row r="4719" spans="1:12">
      <c r="A4719" t="s">
        <v>317</v>
      </c>
      <c r="B4719" t="s">
        <v>307</v>
      </c>
      <c r="C4719">
        <v>48105</v>
      </c>
      <c r="D4719" t="s">
        <v>135</v>
      </c>
      <c r="E4719">
        <v>888</v>
      </c>
      <c r="F4719" t="s">
        <v>87</v>
      </c>
      <c r="G4719" t="s">
        <v>105</v>
      </c>
      <c r="H4719">
        <v>39</v>
      </c>
      <c r="I4719">
        <v>0.6906193808388571</v>
      </c>
      <c r="J4719">
        <v>2.1367543934774989E-2</v>
      </c>
      <c r="K4719">
        <v>0.46026165080166709</v>
      </c>
      <c r="L4719">
        <v>0.92075080203575244</v>
      </c>
    </row>
    <row r="4720" spans="1:12">
      <c r="A4720" t="s">
        <v>317</v>
      </c>
      <c r="B4720" t="s">
        <v>307</v>
      </c>
      <c r="C4720">
        <v>48105</v>
      </c>
      <c r="D4720" t="s">
        <v>135</v>
      </c>
      <c r="E4720">
        <v>888</v>
      </c>
      <c r="F4720" t="s">
        <v>87</v>
      </c>
      <c r="G4720" t="s">
        <v>106</v>
      </c>
      <c r="H4720">
        <v>20</v>
      </c>
      <c r="I4720">
        <v>0.91052161032602574</v>
      </c>
      <c r="J4720">
        <v>2.0061744980271169E-2</v>
      </c>
      <c r="K4720">
        <v>0.83596092959795543</v>
      </c>
      <c r="L4720">
        <v>1.0860736755586899</v>
      </c>
    </row>
    <row r="4721" spans="1:12">
      <c r="A4721" t="s">
        <v>317</v>
      </c>
      <c r="B4721" t="s">
        <v>307</v>
      </c>
      <c r="C4721">
        <v>48105</v>
      </c>
      <c r="D4721" t="s">
        <v>135</v>
      </c>
      <c r="E4721">
        <v>888</v>
      </c>
      <c r="F4721" t="s">
        <v>87</v>
      </c>
      <c r="G4721" t="s">
        <v>107</v>
      </c>
      <c r="H4721">
        <v>39</v>
      </c>
      <c r="I4721">
        <v>0.77397761072108628</v>
      </c>
      <c r="J4721">
        <v>2.285282849984567E-2</v>
      </c>
      <c r="K4721">
        <v>0.53041950708429919</v>
      </c>
      <c r="L4721">
        <v>1.0056565875975461</v>
      </c>
    </row>
    <row r="4722" spans="1:12">
      <c r="A4722" t="s">
        <v>317</v>
      </c>
      <c r="B4722" t="s">
        <v>307</v>
      </c>
      <c r="C4722">
        <v>48105</v>
      </c>
      <c r="D4722" t="s">
        <v>135</v>
      </c>
      <c r="E4722">
        <v>888</v>
      </c>
      <c r="F4722" t="s">
        <v>87</v>
      </c>
      <c r="G4722" t="s">
        <v>108</v>
      </c>
      <c r="H4722">
        <v>20</v>
      </c>
      <c r="I4722">
        <v>0.1554618436608238</v>
      </c>
      <c r="J4722">
        <v>5.4752793082876103E-3</v>
      </c>
      <c r="K4722">
        <v>0.1005148191295044</v>
      </c>
      <c r="L4722">
        <v>0.1965438808828478</v>
      </c>
    </row>
    <row r="4723" spans="1:12">
      <c r="A4723" t="s">
        <v>317</v>
      </c>
      <c r="B4723" t="s">
        <v>307</v>
      </c>
      <c r="C4723">
        <v>48105</v>
      </c>
      <c r="D4723" t="s">
        <v>135</v>
      </c>
      <c r="E4723">
        <v>888</v>
      </c>
      <c r="F4723" t="s">
        <v>87</v>
      </c>
      <c r="G4723" t="s">
        <v>109</v>
      </c>
      <c r="H4723">
        <v>39</v>
      </c>
      <c r="I4723">
        <v>0.23496888070268879</v>
      </c>
      <c r="J4723">
        <v>1.3073048056476119E-2</v>
      </c>
      <c r="K4723">
        <v>5.0955208635228677E-2</v>
      </c>
      <c r="L4723">
        <v>0.33257632136387749</v>
      </c>
    </row>
    <row r="4724" spans="1:12">
      <c r="A4724" t="s">
        <v>317</v>
      </c>
      <c r="B4724" t="s">
        <v>361</v>
      </c>
      <c r="C4724">
        <v>48107</v>
      </c>
      <c r="D4724" t="s">
        <v>135</v>
      </c>
      <c r="E4724">
        <v>888</v>
      </c>
      <c r="F4724" t="s">
        <v>87</v>
      </c>
      <c r="G4724" t="s">
        <v>88</v>
      </c>
      <c r="H4724">
        <v>195</v>
      </c>
      <c r="I4724">
        <v>0.78341392942246146</v>
      </c>
      <c r="J4724">
        <v>2.3030464727247211E-2</v>
      </c>
      <c r="K4724">
        <v>6.0636211012504528E-2</v>
      </c>
      <c r="L4724">
        <v>1.3804866076375319</v>
      </c>
    </row>
    <row r="4725" spans="1:12">
      <c r="A4725" t="s">
        <v>317</v>
      </c>
      <c r="B4725" t="s">
        <v>361</v>
      </c>
      <c r="C4725">
        <v>48107</v>
      </c>
      <c r="D4725" t="s">
        <v>135</v>
      </c>
      <c r="E4725">
        <v>888</v>
      </c>
      <c r="F4725" t="s">
        <v>87</v>
      </c>
      <c r="G4725" t="s">
        <v>89</v>
      </c>
      <c r="H4725">
        <v>190</v>
      </c>
      <c r="I4725">
        <v>0.47239071020287748</v>
      </c>
      <c r="J4725">
        <v>1.044933925622289E-2</v>
      </c>
      <c r="K4725">
        <v>8.8824045335733612E-2</v>
      </c>
      <c r="L4725">
        <v>0.78956923611623142</v>
      </c>
    </row>
    <row r="4726" spans="1:12">
      <c r="A4726" t="s">
        <v>317</v>
      </c>
      <c r="B4726" t="s">
        <v>361</v>
      </c>
      <c r="C4726">
        <v>48107</v>
      </c>
      <c r="D4726" t="s">
        <v>135</v>
      </c>
      <c r="E4726">
        <v>888</v>
      </c>
      <c r="F4726" t="s">
        <v>87</v>
      </c>
      <c r="G4726" t="s">
        <v>90</v>
      </c>
      <c r="H4726">
        <v>195</v>
      </c>
      <c r="I4726">
        <v>1.1076809908815759</v>
      </c>
      <c r="J4726">
        <v>2.1100282620728019E-2</v>
      </c>
      <c r="K4726">
        <v>8.855628591461806E-2</v>
      </c>
      <c r="L4726">
        <v>1.9815269693906661</v>
      </c>
    </row>
    <row r="4727" spans="1:12">
      <c r="A4727" t="s">
        <v>317</v>
      </c>
      <c r="B4727" t="s">
        <v>361</v>
      </c>
      <c r="C4727">
        <v>48107</v>
      </c>
      <c r="D4727" t="s">
        <v>135</v>
      </c>
      <c r="E4727">
        <v>888</v>
      </c>
      <c r="F4727" t="s">
        <v>87</v>
      </c>
      <c r="G4727" t="s">
        <v>91</v>
      </c>
      <c r="H4727">
        <v>190</v>
      </c>
      <c r="I4727">
        <v>0.54452036154809047</v>
      </c>
      <c r="J4727">
        <v>9.8166214962787449E-3</v>
      </c>
      <c r="K4727">
        <v>0.16713678576808921</v>
      </c>
      <c r="L4727">
        <v>0.90146663499139734</v>
      </c>
    </row>
    <row r="4728" spans="1:12">
      <c r="A4728" t="s">
        <v>317</v>
      </c>
      <c r="B4728" t="s">
        <v>361</v>
      </c>
      <c r="C4728">
        <v>48107</v>
      </c>
      <c r="D4728" t="s">
        <v>135</v>
      </c>
      <c r="E4728">
        <v>888</v>
      </c>
      <c r="F4728" t="s">
        <v>87</v>
      </c>
      <c r="G4728" t="s">
        <v>92</v>
      </c>
      <c r="H4728">
        <v>195</v>
      </c>
      <c r="I4728">
        <v>1.196252559954375</v>
      </c>
      <c r="J4728">
        <v>2.2205352243663379E-2</v>
      </c>
      <c r="K4728">
        <v>9.8722123734035827E-2</v>
      </c>
      <c r="L4728">
        <v>2.1649322879237989</v>
      </c>
    </row>
    <row r="4729" spans="1:12">
      <c r="A4729" t="s">
        <v>317</v>
      </c>
      <c r="B4729" t="s">
        <v>361</v>
      </c>
      <c r="C4729">
        <v>48107</v>
      </c>
      <c r="D4729" t="s">
        <v>135</v>
      </c>
      <c r="E4729">
        <v>888</v>
      </c>
      <c r="F4729" t="s">
        <v>87</v>
      </c>
      <c r="G4729" t="s">
        <v>93</v>
      </c>
      <c r="H4729">
        <v>190</v>
      </c>
      <c r="I4729">
        <v>0.6059410244342196</v>
      </c>
      <c r="J4729">
        <v>1.0478484689254171E-2</v>
      </c>
      <c r="K4729">
        <v>0.18448207990396309</v>
      </c>
      <c r="L4729">
        <v>0.95965993917700998</v>
      </c>
    </row>
    <row r="4730" spans="1:12">
      <c r="A4730" t="s">
        <v>317</v>
      </c>
      <c r="B4730" t="s">
        <v>361</v>
      </c>
      <c r="C4730">
        <v>48107</v>
      </c>
      <c r="D4730" t="s">
        <v>135</v>
      </c>
      <c r="E4730">
        <v>888</v>
      </c>
      <c r="F4730" t="s">
        <v>87</v>
      </c>
      <c r="G4730" t="s">
        <v>94</v>
      </c>
      <c r="H4730">
        <v>195</v>
      </c>
      <c r="I4730">
        <v>1.2698227770998189</v>
      </c>
      <c r="J4730">
        <v>2.3509636595017501E-2</v>
      </c>
      <c r="K4730">
        <v>0.10691521063579459</v>
      </c>
      <c r="L4730">
        <v>2.3639875509560362</v>
      </c>
    </row>
    <row r="4731" spans="1:12">
      <c r="A4731" t="s">
        <v>317</v>
      </c>
      <c r="B4731" t="s">
        <v>361</v>
      </c>
      <c r="C4731">
        <v>48107</v>
      </c>
      <c r="D4731" t="s">
        <v>135</v>
      </c>
      <c r="E4731">
        <v>888</v>
      </c>
      <c r="F4731" t="s">
        <v>87</v>
      </c>
      <c r="G4731" t="s">
        <v>95</v>
      </c>
      <c r="H4731">
        <v>190</v>
      </c>
      <c r="I4731">
        <v>0.66364484724939332</v>
      </c>
      <c r="J4731">
        <v>1.130090641563874E-2</v>
      </c>
      <c r="K4731">
        <v>0.19570145264666661</v>
      </c>
      <c r="L4731">
        <v>1.050554817554161</v>
      </c>
    </row>
    <row r="4732" spans="1:12">
      <c r="A4732" t="s">
        <v>317</v>
      </c>
      <c r="B4732" t="s">
        <v>361</v>
      </c>
      <c r="C4732">
        <v>48107</v>
      </c>
      <c r="D4732" t="s">
        <v>135</v>
      </c>
      <c r="E4732">
        <v>888</v>
      </c>
      <c r="F4732" t="s">
        <v>87</v>
      </c>
      <c r="G4732" t="s">
        <v>96</v>
      </c>
      <c r="H4732">
        <v>195</v>
      </c>
      <c r="I4732">
        <v>1.356113859167956</v>
      </c>
      <c r="J4732">
        <v>2.4942992236810041E-2</v>
      </c>
      <c r="K4732">
        <v>0.1167907223401445</v>
      </c>
      <c r="L4732">
        <v>2.5674444302681012</v>
      </c>
    </row>
    <row r="4733" spans="1:12">
      <c r="A4733" t="s">
        <v>317</v>
      </c>
      <c r="B4733" t="s">
        <v>361</v>
      </c>
      <c r="C4733">
        <v>48107</v>
      </c>
      <c r="D4733" t="s">
        <v>135</v>
      </c>
      <c r="E4733">
        <v>888</v>
      </c>
      <c r="F4733" t="s">
        <v>87</v>
      </c>
      <c r="G4733" t="s">
        <v>97</v>
      </c>
      <c r="H4733">
        <v>190</v>
      </c>
      <c r="I4733">
        <v>0.7295709004719878</v>
      </c>
      <c r="J4733">
        <v>1.268540579061154E-2</v>
      </c>
      <c r="K4733">
        <v>0.2022283081651943</v>
      </c>
      <c r="L4733">
        <v>1.157840455618125</v>
      </c>
    </row>
    <row r="4734" spans="1:12">
      <c r="A4734" t="s">
        <v>317</v>
      </c>
      <c r="B4734" t="s">
        <v>361</v>
      </c>
      <c r="C4734">
        <v>48107</v>
      </c>
      <c r="D4734" t="s">
        <v>135</v>
      </c>
      <c r="E4734">
        <v>888</v>
      </c>
      <c r="F4734" t="s">
        <v>87</v>
      </c>
      <c r="G4734" t="s">
        <v>98</v>
      </c>
      <c r="H4734">
        <v>195</v>
      </c>
      <c r="I4734">
        <v>0.28839837613992408</v>
      </c>
      <c r="J4734">
        <v>6.3985570468794101E-3</v>
      </c>
      <c r="K4734">
        <v>4.7097569380749063E-2</v>
      </c>
      <c r="L4734">
        <v>0.71645823879906811</v>
      </c>
    </row>
    <row r="4735" spans="1:12">
      <c r="A4735" t="s">
        <v>317</v>
      </c>
      <c r="B4735" t="s">
        <v>361</v>
      </c>
      <c r="C4735">
        <v>48107</v>
      </c>
      <c r="D4735" t="s">
        <v>135</v>
      </c>
      <c r="E4735">
        <v>888</v>
      </c>
      <c r="F4735" t="s">
        <v>87</v>
      </c>
      <c r="G4735" t="s">
        <v>99</v>
      </c>
      <c r="H4735">
        <v>190</v>
      </c>
      <c r="I4735">
        <v>0.36715560199028963</v>
      </c>
      <c r="J4735">
        <v>8.4189684128926304E-3</v>
      </c>
      <c r="K4735">
        <v>0.1176425363049904</v>
      </c>
      <c r="L4735">
        <v>0.7032138873506405</v>
      </c>
    </row>
    <row r="4736" spans="1:12">
      <c r="A4736" t="s">
        <v>317</v>
      </c>
      <c r="B4736" t="s">
        <v>361</v>
      </c>
      <c r="C4736">
        <v>48107</v>
      </c>
      <c r="D4736" t="s">
        <v>135</v>
      </c>
      <c r="E4736">
        <v>888</v>
      </c>
      <c r="F4736" t="s">
        <v>87</v>
      </c>
      <c r="G4736" t="s">
        <v>100</v>
      </c>
      <c r="H4736">
        <v>195</v>
      </c>
      <c r="I4736">
        <v>0.72402517356903073</v>
      </c>
      <c r="J4736">
        <v>1.6081310304768091E-2</v>
      </c>
      <c r="K4736">
        <v>6.4207996823543445E-2</v>
      </c>
      <c r="L4736">
        <v>1.6335482420761711</v>
      </c>
    </row>
    <row r="4737" spans="1:12">
      <c r="A4737" t="s">
        <v>317</v>
      </c>
      <c r="B4737" t="s">
        <v>361</v>
      </c>
      <c r="C4737">
        <v>48107</v>
      </c>
      <c r="D4737" t="s">
        <v>135</v>
      </c>
      <c r="E4737">
        <v>888</v>
      </c>
      <c r="F4737" t="s">
        <v>87</v>
      </c>
      <c r="G4737" t="s">
        <v>101</v>
      </c>
      <c r="H4737">
        <v>190</v>
      </c>
      <c r="I4737">
        <v>0.49112526852698818</v>
      </c>
      <c r="J4737">
        <v>8.8164779578576886E-3</v>
      </c>
      <c r="K4737">
        <v>0.17801302971930699</v>
      </c>
      <c r="L4737">
        <v>0.81248856062125674</v>
      </c>
    </row>
    <row r="4738" spans="1:12">
      <c r="A4738" t="s">
        <v>317</v>
      </c>
      <c r="B4738" t="s">
        <v>361</v>
      </c>
      <c r="C4738">
        <v>48107</v>
      </c>
      <c r="D4738" t="s">
        <v>135</v>
      </c>
      <c r="E4738">
        <v>888</v>
      </c>
      <c r="F4738" t="s">
        <v>87</v>
      </c>
      <c r="G4738" t="s">
        <v>102</v>
      </c>
      <c r="H4738">
        <v>195</v>
      </c>
      <c r="I4738">
        <v>0.8242601678506748</v>
      </c>
      <c r="J4738">
        <v>1.7961457500426398E-2</v>
      </c>
      <c r="K4738">
        <v>7.5379688342831694E-2</v>
      </c>
      <c r="L4738">
        <v>1.842386536881393</v>
      </c>
    </row>
    <row r="4739" spans="1:12">
      <c r="A4739" t="s">
        <v>317</v>
      </c>
      <c r="B4739" t="s">
        <v>361</v>
      </c>
      <c r="C4739">
        <v>48107</v>
      </c>
      <c r="D4739" t="s">
        <v>135</v>
      </c>
      <c r="E4739">
        <v>888</v>
      </c>
      <c r="F4739" t="s">
        <v>87</v>
      </c>
      <c r="G4739" t="s">
        <v>103</v>
      </c>
      <c r="H4739">
        <v>190</v>
      </c>
      <c r="I4739">
        <v>0.54546122342006065</v>
      </c>
      <c r="J4739">
        <v>9.3141896218474907E-3</v>
      </c>
      <c r="K4739">
        <v>0.195033106890356</v>
      </c>
      <c r="L4739">
        <v>0.8815529357344577</v>
      </c>
    </row>
    <row r="4740" spans="1:12">
      <c r="A4740" t="s">
        <v>317</v>
      </c>
      <c r="B4740" t="s">
        <v>361</v>
      </c>
      <c r="C4740">
        <v>48107</v>
      </c>
      <c r="D4740" t="s">
        <v>135</v>
      </c>
      <c r="E4740">
        <v>888</v>
      </c>
      <c r="F4740" t="s">
        <v>87</v>
      </c>
      <c r="G4740" t="s">
        <v>104</v>
      </c>
      <c r="H4740">
        <v>195</v>
      </c>
      <c r="I4740">
        <v>0.89749738630147702</v>
      </c>
      <c r="J4740">
        <v>2.0389195076769139E-2</v>
      </c>
      <c r="K4740">
        <v>8.447986772672729E-2</v>
      </c>
      <c r="L4740">
        <v>2.0510351157346962</v>
      </c>
    </row>
    <row r="4741" spans="1:12">
      <c r="A4741" t="s">
        <v>317</v>
      </c>
      <c r="B4741" t="s">
        <v>361</v>
      </c>
      <c r="C4741">
        <v>48107</v>
      </c>
      <c r="D4741" t="s">
        <v>135</v>
      </c>
      <c r="E4741">
        <v>888</v>
      </c>
      <c r="F4741" t="s">
        <v>87</v>
      </c>
      <c r="G4741" t="s">
        <v>105</v>
      </c>
      <c r="H4741">
        <v>190</v>
      </c>
      <c r="I4741">
        <v>0.59669117928510751</v>
      </c>
      <c r="J4741">
        <v>9.9891622617045827E-3</v>
      </c>
      <c r="K4741">
        <v>0.2110348047180553</v>
      </c>
      <c r="L4741">
        <v>0.97055153783401682</v>
      </c>
    </row>
    <row r="4742" spans="1:12">
      <c r="A4742" t="s">
        <v>317</v>
      </c>
      <c r="B4742" t="s">
        <v>361</v>
      </c>
      <c r="C4742">
        <v>48107</v>
      </c>
      <c r="D4742" t="s">
        <v>135</v>
      </c>
      <c r="E4742">
        <v>888</v>
      </c>
      <c r="F4742" t="s">
        <v>87</v>
      </c>
      <c r="G4742" t="s">
        <v>106</v>
      </c>
      <c r="H4742">
        <v>195</v>
      </c>
      <c r="I4742">
        <v>0.98788484603907445</v>
      </c>
      <c r="J4742">
        <v>2.2313420743188719E-2</v>
      </c>
      <c r="K4742">
        <v>9.4930310381508939E-2</v>
      </c>
      <c r="L4742">
        <v>2.2549180688599639</v>
      </c>
    </row>
    <row r="4743" spans="1:12">
      <c r="A4743" t="s">
        <v>317</v>
      </c>
      <c r="B4743" t="s">
        <v>361</v>
      </c>
      <c r="C4743">
        <v>48107</v>
      </c>
      <c r="D4743" t="s">
        <v>135</v>
      </c>
      <c r="E4743">
        <v>888</v>
      </c>
      <c r="F4743" t="s">
        <v>87</v>
      </c>
      <c r="G4743" t="s">
        <v>107</v>
      </c>
      <c r="H4743">
        <v>190</v>
      </c>
      <c r="I4743">
        <v>0.65818909588023111</v>
      </c>
      <c r="J4743">
        <v>1.112793043715052E-2</v>
      </c>
      <c r="K4743">
        <v>0.21825770508090411</v>
      </c>
      <c r="L4743">
        <v>1.085580786622518</v>
      </c>
    </row>
    <row r="4744" spans="1:12">
      <c r="A4744" t="s">
        <v>317</v>
      </c>
      <c r="B4744" t="s">
        <v>361</v>
      </c>
      <c r="C4744">
        <v>48107</v>
      </c>
      <c r="D4744" t="s">
        <v>135</v>
      </c>
      <c r="E4744">
        <v>888</v>
      </c>
      <c r="F4744" t="s">
        <v>87</v>
      </c>
      <c r="G4744" t="s">
        <v>108</v>
      </c>
      <c r="H4744">
        <v>195</v>
      </c>
      <c r="I4744">
        <v>0.26413458115251531</v>
      </c>
      <c r="J4744">
        <v>5.5106460900557677E-3</v>
      </c>
      <c r="K4744">
        <v>4.4023660590970598E-2</v>
      </c>
      <c r="L4744">
        <v>0.57802260804440997</v>
      </c>
    </row>
    <row r="4745" spans="1:12">
      <c r="A4745" t="s">
        <v>317</v>
      </c>
      <c r="B4745" t="s">
        <v>361</v>
      </c>
      <c r="C4745">
        <v>48107</v>
      </c>
      <c r="D4745" t="s">
        <v>135</v>
      </c>
      <c r="E4745">
        <v>888</v>
      </c>
      <c r="F4745" t="s">
        <v>87</v>
      </c>
      <c r="G4745" t="s">
        <v>109</v>
      </c>
      <c r="H4745">
        <v>190</v>
      </c>
      <c r="I4745">
        <v>0.30566783748997178</v>
      </c>
      <c r="J4745">
        <v>5.9397851057183893E-3</v>
      </c>
      <c r="K4745">
        <v>0.10424179136799849</v>
      </c>
      <c r="L4745">
        <v>0.59620501343371557</v>
      </c>
    </row>
    <row r="4746" spans="1:12">
      <c r="A4746" t="s">
        <v>317</v>
      </c>
      <c r="B4746" t="s">
        <v>362</v>
      </c>
      <c r="C4746">
        <v>48109</v>
      </c>
      <c r="D4746" t="s">
        <v>135</v>
      </c>
      <c r="E4746">
        <v>888</v>
      </c>
      <c r="F4746" t="s">
        <v>87</v>
      </c>
      <c r="G4746" t="s">
        <v>88</v>
      </c>
      <c r="H4746">
        <v>388</v>
      </c>
      <c r="I4746">
        <v>0.3237045078640246</v>
      </c>
      <c r="J4746">
        <v>1.8805720231829359E-2</v>
      </c>
      <c r="K4746">
        <v>-0.22229261819117521</v>
      </c>
      <c r="L4746">
        <v>1.5989958034376459</v>
      </c>
    </row>
    <row r="4747" spans="1:12">
      <c r="A4747" t="s">
        <v>317</v>
      </c>
      <c r="B4747" t="s">
        <v>362</v>
      </c>
      <c r="C4747">
        <v>48109</v>
      </c>
      <c r="D4747" t="s">
        <v>135</v>
      </c>
      <c r="E4747">
        <v>888</v>
      </c>
      <c r="F4747" t="s">
        <v>87</v>
      </c>
      <c r="G4747" t="s">
        <v>89</v>
      </c>
      <c r="H4747">
        <v>138</v>
      </c>
      <c r="I4747">
        <v>0.28948111696897172</v>
      </c>
      <c r="J4747">
        <v>1.5143185150290939E-2</v>
      </c>
      <c r="K4747">
        <v>-2.182744159600605E-2</v>
      </c>
      <c r="L4747">
        <v>0.99687313732838945</v>
      </c>
    </row>
    <row r="4748" spans="1:12">
      <c r="A4748" t="s">
        <v>317</v>
      </c>
      <c r="B4748" t="s">
        <v>362</v>
      </c>
      <c r="C4748">
        <v>48109</v>
      </c>
      <c r="D4748" t="s">
        <v>135</v>
      </c>
      <c r="E4748">
        <v>888</v>
      </c>
      <c r="F4748" t="s">
        <v>87</v>
      </c>
      <c r="G4748" t="s">
        <v>90</v>
      </c>
      <c r="H4748">
        <v>389</v>
      </c>
      <c r="I4748">
        <v>0.4557785718860688</v>
      </c>
      <c r="J4748">
        <v>2.3955087089370351E-2</v>
      </c>
      <c r="K4748">
        <v>-0.15950001848793369</v>
      </c>
      <c r="L4748">
        <v>2.134146776891185</v>
      </c>
    </row>
    <row r="4749" spans="1:12">
      <c r="A4749" t="s">
        <v>317</v>
      </c>
      <c r="B4749" t="s">
        <v>362</v>
      </c>
      <c r="C4749">
        <v>48109</v>
      </c>
      <c r="D4749" t="s">
        <v>135</v>
      </c>
      <c r="E4749">
        <v>888</v>
      </c>
      <c r="F4749" t="s">
        <v>87</v>
      </c>
      <c r="G4749" t="s">
        <v>91</v>
      </c>
      <c r="H4749">
        <v>138</v>
      </c>
      <c r="I4749">
        <v>0.30985793401293438</v>
      </c>
      <c r="J4749">
        <v>1.534332105780018E-2</v>
      </c>
      <c r="K4749">
        <v>-2.182744159600605E-2</v>
      </c>
      <c r="L4749">
        <v>0.99687313732838945</v>
      </c>
    </row>
    <row r="4750" spans="1:12">
      <c r="A4750" t="s">
        <v>317</v>
      </c>
      <c r="B4750" t="s">
        <v>362</v>
      </c>
      <c r="C4750">
        <v>48109</v>
      </c>
      <c r="D4750" t="s">
        <v>135</v>
      </c>
      <c r="E4750">
        <v>888</v>
      </c>
      <c r="F4750" t="s">
        <v>87</v>
      </c>
      <c r="G4750" t="s">
        <v>92</v>
      </c>
      <c r="H4750">
        <v>388</v>
      </c>
      <c r="I4750">
        <v>0.49433733060866852</v>
      </c>
      <c r="J4750">
        <v>2.6000140997068322E-2</v>
      </c>
      <c r="K4750">
        <v>-0.13514166566607089</v>
      </c>
      <c r="L4750">
        <v>2.2710406316358571</v>
      </c>
    </row>
    <row r="4751" spans="1:12">
      <c r="A4751" t="s">
        <v>317</v>
      </c>
      <c r="B4751" t="s">
        <v>362</v>
      </c>
      <c r="C4751">
        <v>48109</v>
      </c>
      <c r="D4751" t="s">
        <v>135</v>
      </c>
      <c r="E4751">
        <v>888</v>
      </c>
      <c r="F4751" t="s">
        <v>87</v>
      </c>
      <c r="G4751" t="s">
        <v>93</v>
      </c>
      <c r="H4751">
        <v>138</v>
      </c>
      <c r="I4751">
        <v>0.32417992828227321</v>
      </c>
      <c r="J4751">
        <v>1.6294315328507929E-2</v>
      </c>
      <c r="K4751">
        <v>-2.182744159600605E-2</v>
      </c>
      <c r="L4751">
        <v>0.99687313732838945</v>
      </c>
    </row>
    <row r="4752" spans="1:12">
      <c r="A4752" t="s">
        <v>317</v>
      </c>
      <c r="B4752" t="s">
        <v>362</v>
      </c>
      <c r="C4752">
        <v>48109</v>
      </c>
      <c r="D4752" t="s">
        <v>135</v>
      </c>
      <c r="E4752">
        <v>888</v>
      </c>
      <c r="F4752" t="s">
        <v>87</v>
      </c>
      <c r="G4752" t="s">
        <v>94</v>
      </c>
      <c r="H4752">
        <v>388</v>
      </c>
      <c r="I4752">
        <v>0.53214878335299187</v>
      </c>
      <c r="J4752">
        <v>2.802911233314621E-2</v>
      </c>
      <c r="K4752">
        <v>-0.11972166185277849</v>
      </c>
      <c r="L4752">
        <v>2.4314235202373951</v>
      </c>
    </row>
    <row r="4753" spans="1:12">
      <c r="A4753" t="s">
        <v>317</v>
      </c>
      <c r="B4753" t="s">
        <v>362</v>
      </c>
      <c r="C4753">
        <v>48109</v>
      </c>
      <c r="D4753" t="s">
        <v>135</v>
      </c>
      <c r="E4753">
        <v>888</v>
      </c>
      <c r="F4753" t="s">
        <v>87</v>
      </c>
      <c r="G4753" t="s">
        <v>95</v>
      </c>
      <c r="H4753">
        <v>138</v>
      </c>
      <c r="I4753">
        <v>0.3372897738863519</v>
      </c>
      <c r="J4753">
        <v>1.735866810598264E-2</v>
      </c>
      <c r="K4753">
        <v>-2.182744159600605E-2</v>
      </c>
      <c r="L4753">
        <v>0.99687313732838945</v>
      </c>
    </row>
    <row r="4754" spans="1:12">
      <c r="A4754" t="s">
        <v>317</v>
      </c>
      <c r="B4754" t="s">
        <v>362</v>
      </c>
      <c r="C4754">
        <v>48109</v>
      </c>
      <c r="D4754" t="s">
        <v>135</v>
      </c>
      <c r="E4754">
        <v>888</v>
      </c>
      <c r="F4754" t="s">
        <v>87</v>
      </c>
      <c r="G4754" t="s">
        <v>96</v>
      </c>
      <c r="H4754">
        <v>388</v>
      </c>
      <c r="I4754">
        <v>0.56983566382458528</v>
      </c>
      <c r="J4754">
        <v>3.0113976084949871E-2</v>
      </c>
      <c r="K4754">
        <v>-0.1009687950486806</v>
      </c>
      <c r="L4754">
        <v>2.574109004948451</v>
      </c>
    </row>
    <row r="4755" spans="1:12">
      <c r="A4755" t="s">
        <v>317</v>
      </c>
      <c r="B4755" t="s">
        <v>362</v>
      </c>
      <c r="C4755">
        <v>48109</v>
      </c>
      <c r="D4755" t="s">
        <v>135</v>
      </c>
      <c r="E4755">
        <v>888</v>
      </c>
      <c r="F4755" t="s">
        <v>87</v>
      </c>
      <c r="G4755" t="s">
        <v>97</v>
      </c>
      <c r="H4755">
        <v>138</v>
      </c>
      <c r="I4755">
        <v>0.34883142662422417</v>
      </c>
      <c r="J4755">
        <v>1.8485009727462511E-2</v>
      </c>
      <c r="K4755">
        <v>-2.182744159600605E-2</v>
      </c>
      <c r="L4755">
        <v>1.0215167009658781</v>
      </c>
    </row>
    <row r="4756" spans="1:12">
      <c r="A4756" t="s">
        <v>317</v>
      </c>
      <c r="B4756" t="s">
        <v>362</v>
      </c>
      <c r="C4756">
        <v>48109</v>
      </c>
      <c r="D4756" t="s">
        <v>135</v>
      </c>
      <c r="E4756">
        <v>888</v>
      </c>
      <c r="F4756" t="s">
        <v>87</v>
      </c>
      <c r="G4756" t="s">
        <v>98</v>
      </c>
      <c r="H4756">
        <v>389</v>
      </c>
      <c r="I4756">
        <v>0.1844926735910993</v>
      </c>
      <c r="J4756">
        <v>8.4220270837666138E-3</v>
      </c>
      <c r="K4756">
        <v>-0.2439533464425675</v>
      </c>
      <c r="L4756">
        <v>0.5780013253289078</v>
      </c>
    </row>
    <row r="4757" spans="1:12">
      <c r="A4757" t="s">
        <v>317</v>
      </c>
      <c r="B4757" t="s">
        <v>362</v>
      </c>
      <c r="C4757">
        <v>48109</v>
      </c>
      <c r="D4757" t="s">
        <v>135</v>
      </c>
      <c r="E4757">
        <v>888</v>
      </c>
      <c r="F4757" t="s">
        <v>87</v>
      </c>
      <c r="G4757" t="s">
        <v>99</v>
      </c>
      <c r="H4757">
        <v>138</v>
      </c>
      <c r="I4757">
        <v>0.24084652678602769</v>
      </c>
      <c r="J4757">
        <v>1.2336352830114311E-2</v>
      </c>
      <c r="K4757">
        <v>-2.182744159600605E-2</v>
      </c>
      <c r="L4757">
        <v>0.74388794929415691</v>
      </c>
    </row>
    <row r="4758" spans="1:12">
      <c r="A4758" t="s">
        <v>317</v>
      </c>
      <c r="B4758" t="s">
        <v>362</v>
      </c>
      <c r="C4758">
        <v>48109</v>
      </c>
      <c r="D4758" t="s">
        <v>135</v>
      </c>
      <c r="E4758">
        <v>888</v>
      </c>
      <c r="F4758" t="s">
        <v>87</v>
      </c>
      <c r="G4758" t="s">
        <v>100</v>
      </c>
      <c r="H4758">
        <v>389</v>
      </c>
      <c r="I4758">
        <v>0.34844990831130712</v>
      </c>
      <c r="J4758">
        <v>1.671171767984888E-2</v>
      </c>
      <c r="K4758">
        <v>-0.1806090273739864</v>
      </c>
      <c r="L4758">
        <v>1.5490854682200399</v>
      </c>
    </row>
    <row r="4759" spans="1:12">
      <c r="A4759" t="s">
        <v>317</v>
      </c>
      <c r="B4759" t="s">
        <v>362</v>
      </c>
      <c r="C4759">
        <v>48109</v>
      </c>
      <c r="D4759" t="s">
        <v>135</v>
      </c>
      <c r="E4759">
        <v>888</v>
      </c>
      <c r="F4759" t="s">
        <v>87</v>
      </c>
      <c r="G4759" t="s">
        <v>101</v>
      </c>
      <c r="H4759">
        <v>138</v>
      </c>
      <c r="I4759">
        <v>0.26534498584083899</v>
      </c>
      <c r="J4759">
        <v>1.341402102337411E-2</v>
      </c>
      <c r="K4759">
        <v>-2.182744159600605E-2</v>
      </c>
      <c r="L4759">
        <v>0.7661430548140753</v>
      </c>
    </row>
    <row r="4760" spans="1:12">
      <c r="A4760" t="s">
        <v>317</v>
      </c>
      <c r="B4760" t="s">
        <v>362</v>
      </c>
      <c r="C4760">
        <v>48109</v>
      </c>
      <c r="D4760" t="s">
        <v>135</v>
      </c>
      <c r="E4760">
        <v>888</v>
      </c>
      <c r="F4760" t="s">
        <v>87</v>
      </c>
      <c r="G4760" t="s">
        <v>102</v>
      </c>
      <c r="H4760">
        <v>389</v>
      </c>
      <c r="I4760">
        <v>0.39008424918443868</v>
      </c>
      <c r="J4760">
        <v>1.8810451353808919E-2</v>
      </c>
      <c r="K4760">
        <v>-0.15157676788919069</v>
      </c>
      <c r="L4760">
        <v>1.70695001591578</v>
      </c>
    </row>
    <row r="4761" spans="1:12">
      <c r="A4761" t="s">
        <v>317</v>
      </c>
      <c r="B4761" t="s">
        <v>362</v>
      </c>
      <c r="C4761">
        <v>48109</v>
      </c>
      <c r="D4761" t="s">
        <v>135</v>
      </c>
      <c r="E4761">
        <v>888</v>
      </c>
      <c r="F4761" t="s">
        <v>87</v>
      </c>
      <c r="G4761" t="s">
        <v>103</v>
      </c>
      <c r="H4761">
        <v>138</v>
      </c>
      <c r="I4761">
        <v>0.27929450384696403</v>
      </c>
      <c r="J4761">
        <v>1.4681570642015369E-2</v>
      </c>
      <c r="K4761">
        <v>-2.182744159600605E-2</v>
      </c>
      <c r="L4761">
        <v>0.78728872360703428</v>
      </c>
    </row>
    <row r="4762" spans="1:12">
      <c r="A4762" t="s">
        <v>317</v>
      </c>
      <c r="B4762" t="s">
        <v>362</v>
      </c>
      <c r="C4762">
        <v>48109</v>
      </c>
      <c r="D4762" t="s">
        <v>135</v>
      </c>
      <c r="E4762">
        <v>888</v>
      </c>
      <c r="F4762" t="s">
        <v>87</v>
      </c>
      <c r="G4762" t="s">
        <v>104</v>
      </c>
      <c r="H4762">
        <v>389</v>
      </c>
      <c r="I4762">
        <v>0.42948821830585099</v>
      </c>
      <c r="J4762">
        <v>2.093784689333824E-2</v>
      </c>
      <c r="K4762">
        <v>-0.13752224368950519</v>
      </c>
      <c r="L4762">
        <v>1.9243223477706271</v>
      </c>
    </row>
    <row r="4763" spans="1:12">
      <c r="A4763" t="s">
        <v>317</v>
      </c>
      <c r="B4763" t="s">
        <v>362</v>
      </c>
      <c r="C4763">
        <v>48109</v>
      </c>
      <c r="D4763" t="s">
        <v>135</v>
      </c>
      <c r="E4763">
        <v>888</v>
      </c>
      <c r="F4763" t="s">
        <v>87</v>
      </c>
      <c r="G4763" t="s">
        <v>105</v>
      </c>
      <c r="H4763">
        <v>138</v>
      </c>
      <c r="I4763">
        <v>0.29138168151955968</v>
      </c>
      <c r="J4763">
        <v>1.5934792602751088E-2</v>
      </c>
      <c r="K4763">
        <v>-2.182744159600605E-2</v>
      </c>
      <c r="L4763">
        <v>0.85013562025704181</v>
      </c>
    </row>
    <row r="4764" spans="1:12">
      <c r="A4764" t="s">
        <v>317</v>
      </c>
      <c r="B4764" t="s">
        <v>362</v>
      </c>
      <c r="C4764">
        <v>48109</v>
      </c>
      <c r="D4764" t="s">
        <v>135</v>
      </c>
      <c r="E4764">
        <v>888</v>
      </c>
      <c r="F4764" t="s">
        <v>87</v>
      </c>
      <c r="G4764" t="s">
        <v>106</v>
      </c>
      <c r="H4764">
        <v>389</v>
      </c>
      <c r="I4764">
        <v>0.46751889992672352</v>
      </c>
      <c r="J4764">
        <v>2.29910882209023E-2</v>
      </c>
      <c r="K4764">
        <v>-0.1187827558914006</v>
      </c>
      <c r="L4764">
        <v>2.101658045015093</v>
      </c>
    </row>
    <row r="4765" spans="1:12">
      <c r="A4765" t="s">
        <v>317</v>
      </c>
      <c r="B4765" t="s">
        <v>362</v>
      </c>
      <c r="C4765">
        <v>48109</v>
      </c>
      <c r="D4765" t="s">
        <v>135</v>
      </c>
      <c r="E4765">
        <v>888</v>
      </c>
      <c r="F4765" t="s">
        <v>87</v>
      </c>
      <c r="G4765" t="s">
        <v>107</v>
      </c>
      <c r="H4765">
        <v>138</v>
      </c>
      <c r="I4765">
        <v>0.30215295043703</v>
      </c>
      <c r="J4765">
        <v>1.7204799541550981E-2</v>
      </c>
      <c r="K4765">
        <v>-2.182744159600605E-2</v>
      </c>
      <c r="L4765">
        <v>0.90356926719459874</v>
      </c>
    </row>
    <row r="4766" spans="1:12">
      <c r="A4766" t="s">
        <v>317</v>
      </c>
      <c r="B4766" t="s">
        <v>362</v>
      </c>
      <c r="C4766">
        <v>48109</v>
      </c>
      <c r="D4766" t="s">
        <v>135</v>
      </c>
      <c r="E4766">
        <v>888</v>
      </c>
      <c r="F4766" t="s">
        <v>87</v>
      </c>
      <c r="G4766" t="s">
        <v>108</v>
      </c>
      <c r="H4766">
        <v>389</v>
      </c>
      <c r="I4766">
        <v>0.15623784442375471</v>
      </c>
      <c r="J4766">
        <v>6.9687024446584023E-3</v>
      </c>
      <c r="K4766">
        <v>-0.2525028762701666</v>
      </c>
      <c r="L4766">
        <v>0.6226008611161733</v>
      </c>
    </row>
    <row r="4767" spans="1:12">
      <c r="A4767" t="s">
        <v>317</v>
      </c>
      <c r="B4767" t="s">
        <v>362</v>
      </c>
      <c r="C4767">
        <v>48109</v>
      </c>
      <c r="D4767" t="s">
        <v>135</v>
      </c>
      <c r="E4767">
        <v>888</v>
      </c>
      <c r="F4767" t="s">
        <v>87</v>
      </c>
      <c r="G4767" t="s">
        <v>109</v>
      </c>
      <c r="H4767">
        <v>138</v>
      </c>
      <c r="I4767">
        <v>9.6103097997130557E-2</v>
      </c>
      <c r="J4767">
        <v>7.2324300584760224E-3</v>
      </c>
      <c r="K4767">
        <v>-2.182744159600605E-2</v>
      </c>
      <c r="L4767">
        <v>0.55086288190657084</v>
      </c>
    </row>
    <row r="4768" spans="1:12">
      <c r="A4768" t="s">
        <v>317</v>
      </c>
      <c r="B4768" t="s">
        <v>363</v>
      </c>
      <c r="C4768">
        <v>48111</v>
      </c>
      <c r="D4768" t="s">
        <v>135</v>
      </c>
      <c r="E4768">
        <v>888</v>
      </c>
      <c r="F4768" t="s">
        <v>87</v>
      </c>
      <c r="G4768" t="s">
        <v>88</v>
      </c>
      <c r="H4768">
        <v>78</v>
      </c>
      <c r="I4768">
        <v>0.71938583598112427</v>
      </c>
      <c r="J4768">
        <v>4.5522589413211037E-2</v>
      </c>
      <c r="K4768">
        <v>4.19016276900194E-2</v>
      </c>
      <c r="L4768">
        <v>1.38039977564802</v>
      </c>
    </row>
    <row r="4769" spans="1:12">
      <c r="A4769" t="s">
        <v>317</v>
      </c>
      <c r="B4769" t="s">
        <v>363</v>
      </c>
      <c r="C4769">
        <v>48111</v>
      </c>
      <c r="D4769" t="s">
        <v>135</v>
      </c>
      <c r="E4769">
        <v>888</v>
      </c>
      <c r="F4769" t="s">
        <v>87</v>
      </c>
      <c r="G4769" t="s">
        <v>89</v>
      </c>
      <c r="H4769">
        <v>113</v>
      </c>
      <c r="I4769">
        <v>0.31566345816460489</v>
      </c>
      <c r="J4769">
        <v>1.506510303613267E-2</v>
      </c>
      <c r="K4769">
        <v>-3.558424553061116E-2</v>
      </c>
      <c r="L4769">
        <v>0.68756522267488995</v>
      </c>
    </row>
    <row r="4770" spans="1:12">
      <c r="A4770" t="s">
        <v>317</v>
      </c>
      <c r="B4770" t="s">
        <v>363</v>
      </c>
      <c r="C4770">
        <v>48111</v>
      </c>
      <c r="D4770" t="s">
        <v>135</v>
      </c>
      <c r="E4770">
        <v>888</v>
      </c>
      <c r="F4770" t="s">
        <v>87</v>
      </c>
      <c r="G4770" t="s">
        <v>90</v>
      </c>
      <c r="H4770">
        <v>78</v>
      </c>
      <c r="I4770">
        <v>1.1734788596269079</v>
      </c>
      <c r="J4770">
        <v>5.4370256953766981E-2</v>
      </c>
      <c r="K4770">
        <v>0.12954258244365061</v>
      </c>
      <c r="L4770">
        <v>2.0165130292412199</v>
      </c>
    </row>
    <row r="4771" spans="1:12">
      <c r="A4771" t="s">
        <v>317</v>
      </c>
      <c r="B4771" t="s">
        <v>363</v>
      </c>
      <c r="C4771">
        <v>48111</v>
      </c>
      <c r="D4771" t="s">
        <v>135</v>
      </c>
      <c r="E4771">
        <v>888</v>
      </c>
      <c r="F4771" t="s">
        <v>87</v>
      </c>
      <c r="G4771" t="s">
        <v>91</v>
      </c>
      <c r="H4771">
        <v>113</v>
      </c>
      <c r="I4771">
        <v>0.36443294914990182</v>
      </c>
      <c r="J4771">
        <v>1.6519935792422381E-2</v>
      </c>
      <c r="K4771">
        <v>-1.331489423181724E-2</v>
      </c>
      <c r="L4771">
        <v>0.80996568589904805</v>
      </c>
    </row>
    <row r="4772" spans="1:12">
      <c r="A4772" t="s">
        <v>317</v>
      </c>
      <c r="B4772" t="s">
        <v>363</v>
      </c>
      <c r="C4772">
        <v>48111</v>
      </c>
      <c r="D4772" t="s">
        <v>135</v>
      </c>
      <c r="E4772">
        <v>888</v>
      </c>
      <c r="F4772" t="s">
        <v>87</v>
      </c>
      <c r="G4772" t="s">
        <v>92</v>
      </c>
      <c r="H4772">
        <v>78</v>
      </c>
      <c r="I4772">
        <v>1.299303855449083</v>
      </c>
      <c r="J4772">
        <v>5.8721648598373699E-2</v>
      </c>
      <c r="K4772">
        <v>0.14854431392035519</v>
      </c>
      <c r="L4772">
        <v>2.2094369998916532</v>
      </c>
    </row>
    <row r="4773" spans="1:12">
      <c r="A4773" t="s">
        <v>317</v>
      </c>
      <c r="B4773" t="s">
        <v>363</v>
      </c>
      <c r="C4773">
        <v>48111</v>
      </c>
      <c r="D4773" t="s">
        <v>135</v>
      </c>
      <c r="E4773">
        <v>888</v>
      </c>
      <c r="F4773" t="s">
        <v>87</v>
      </c>
      <c r="G4773" t="s">
        <v>93</v>
      </c>
      <c r="H4773">
        <v>113</v>
      </c>
      <c r="I4773">
        <v>0.42030145758864279</v>
      </c>
      <c r="J4773">
        <v>1.9456950045482611E-2</v>
      </c>
      <c r="K4773">
        <v>-1.331489423181724E-2</v>
      </c>
      <c r="L4773">
        <v>1.0045607649827391</v>
      </c>
    </row>
    <row r="4774" spans="1:12">
      <c r="A4774" t="s">
        <v>317</v>
      </c>
      <c r="B4774" t="s">
        <v>363</v>
      </c>
      <c r="C4774">
        <v>48111</v>
      </c>
      <c r="D4774" t="s">
        <v>135</v>
      </c>
      <c r="E4774">
        <v>888</v>
      </c>
      <c r="F4774" t="s">
        <v>87</v>
      </c>
      <c r="G4774" t="s">
        <v>94</v>
      </c>
      <c r="H4774">
        <v>78</v>
      </c>
      <c r="I4774">
        <v>1.4330605785440129</v>
      </c>
      <c r="J4774">
        <v>6.3708747880367525E-2</v>
      </c>
      <c r="K4774">
        <v>0.16687068359707991</v>
      </c>
      <c r="L4774">
        <v>2.4104860017612491</v>
      </c>
    </row>
    <row r="4775" spans="1:12">
      <c r="A4775" t="s">
        <v>317</v>
      </c>
      <c r="B4775" t="s">
        <v>363</v>
      </c>
      <c r="C4775">
        <v>48111</v>
      </c>
      <c r="D4775" t="s">
        <v>135</v>
      </c>
      <c r="E4775">
        <v>888</v>
      </c>
      <c r="F4775" t="s">
        <v>87</v>
      </c>
      <c r="G4775" t="s">
        <v>95</v>
      </c>
      <c r="H4775">
        <v>113</v>
      </c>
      <c r="I4775">
        <v>0.4734134566500241</v>
      </c>
      <c r="J4775">
        <v>2.2114579355339468E-2</v>
      </c>
      <c r="K4775">
        <v>-1.331489423181724E-2</v>
      </c>
      <c r="L4775">
        <v>1.1021958716308069</v>
      </c>
    </row>
    <row r="4776" spans="1:12">
      <c r="A4776" t="s">
        <v>317</v>
      </c>
      <c r="B4776" t="s">
        <v>363</v>
      </c>
      <c r="C4776">
        <v>48111</v>
      </c>
      <c r="D4776" t="s">
        <v>135</v>
      </c>
      <c r="E4776">
        <v>888</v>
      </c>
      <c r="F4776" t="s">
        <v>87</v>
      </c>
      <c r="G4776" t="s">
        <v>96</v>
      </c>
      <c r="H4776">
        <v>78</v>
      </c>
      <c r="I4776">
        <v>1.5655208083543539</v>
      </c>
      <c r="J4776">
        <v>6.8741737712732939E-2</v>
      </c>
      <c r="K4776">
        <v>0.18541392005256491</v>
      </c>
      <c r="L4776">
        <v>2.6160689527335981</v>
      </c>
    </row>
    <row r="4777" spans="1:12">
      <c r="A4777" t="s">
        <v>317</v>
      </c>
      <c r="B4777" t="s">
        <v>363</v>
      </c>
      <c r="C4777">
        <v>48111</v>
      </c>
      <c r="D4777" t="s">
        <v>135</v>
      </c>
      <c r="E4777">
        <v>888</v>
      </c>
      <c r="F4777" t="s">
        <v>87</v>
      </c>
      <c r="G4777" t="s">
        <v>97</v>
      </c>
      <c r="H4777">
        <v>113</v>
      </c>
      <c r="I4777">
        <v>0.5269363941035764</v>
      </c>
      <c r="J4777">
        <v>2.4756688800712801E-2</v>
      </c>
      <c r="K4777">
        <v>-1.331489423181724E-2</v>
      </c>
      <c r="L4777">
        <v>1.2610993798447621</v>
      </c>
    </row>
    <row r="4778" spans="1:12">
      <c r="A4778" t="s">
        <v>317</v>
      </c>
      <c r="B4778" t="s">
        <v>363</v>
      </c>
      <c r="C4778">
        <v>48111</v>
      </c>
      <c r="D4778" t="s">
        <v>135</v>
      </c>
      <c r="E4778">
        <v>888</v>
      </c>
      <c r="F4778" t="s">
        <v>87</v>
      </c>
      <c r="G4778" t="s">
        <v>98</v>
      </c>
      <c r="H4778">
        <v>78</v>
      </c>
      <c r="I4778">
        <v>0.39926746644558558</v>
      </c>
      <c r="J4778">
        <v>1.5538680589127539E-2</v>
      </c>
      <c r="K4778">
        <v>5.8543775970943332E-2</v>
      </c>
      <c r="L4778">
        <v>0.74493198072227673</v>
      </c>
    </row>
    <row r="4779" spans="1:12">
      <c r="A4779" t="s">
        <v>317</v>
      </c>
      <c r="B4779" t="s">
        <v>363</v>
      </c>
      <c r="C4779">
        <v>48111</v>
      </c>
      <c r="D4779" t="s">
        <v>135</v>
      </c>
      <c r="E4779">
        <v>888</v>
      </c>
      <c r="F4779" t="s">
        <v>87</v>
      </c>
      <c r="G4779" t="s">
        <v>99</v>
      </c>
      <c r="H4779">
        <v>113</v>
      </c>
      <c r="I4779">
        <v>0.27800409041587798</v>
      </c>
      <c r="J4779">
        <v>1.2369468847135591E-2</v>
      </c>
      <c r="K4779">
        <v>-2.57844311832102E-2</v>
      </c>
      <c r="L4779">
        <v>0.54685618979531936</v>
      </c>
    </row>
    <row r="4780" spans="1:12">
      <c r="A4780" t="s">
        <v>317</v>
      </c>
      <c r="B4780" t="s">
        <v>363</v>
      </c>
      <c r="C4780">
        <v>48111</v>
      </c>
      <c r="D4780" t="s">
        <v>135</v>
      </c>
      <c r="E4780">
        <v>888</v>
      </c>
      <c r="F4780" t="s">
        <v>87</v>
      </c>
      <c r="G4780" t="s">
        <v>100</v>
      </c>
      <c r="H4780">
        <v>78</v>
      </c>
      <c r="I4780">
        <v>0.97220061178819317</v>
      </c>
      <c r="J4780">
        <v>3.9263744724054681E-2</v>
      </c>
      <c r="K4780">
        <v>0.12513207854170469</v>
      </c>
      <c r="L4780">
        <v>1.7145287896389081</v>
      </c>
    </row>
    <row r="4781" spans="1:12">
      <c r="A4781" t="s">
        <v>317</v>
      </c>
      <c r="B4781" t="s">
        <v>363</v>
      </c>
      <c r="C4781">
        <v>48111</v>
      </c>
      <c r="D4781" t="s">
        <v>135</v>
      </c>
      <c r="E4781">
        <v>888</v>
      </c>
      <c r="F4781" t="s">
        <v>87</v>
      </c>
      <c r="G4781" t="s">
        <v>101</v>
      </c>
      <c r="H4781">
        <v>113</v>
      </c>
      <c r="I4781">
        <v>0.32657328622597498</v>
      </c>
      <c r="J4781">
        <v>1.454270785140192E-2</v>
      </c>
      <c r="K4781">
        <v>-1.331489423181724E-2</v>
      </c>
      <c r="L4781">
        <v>0.7217024540279362</v>
      </c>
    </row>
    <row r="4782" spans="1:12">
      <c r="A4782" t="s">
        <v>317</v>
      </c>
      <c r="B4782" t="s">
        <v>363</v>
      </c>
      <c r="C4782">
        <v>48111</v>
      </c>
      <c r="D4782" t="s">
        <v>135</v>
      </c>
      <c r="E4782">
        <v>888</v>
      </c>
      <c r="F4782" t="s">
        <v>87</v>
      </c>
      <c r="G4782" t="s">
        <v>102</v>
      </c>
      <c r="H4782">
        <v>78</v>
      </c>
      <c r="I4782">
        <v>1.1142611062778529</v>
      </c>
      <c r="J4782">
        <v>4.4209462509282593E-2</v>
      </c>
      <c r="K4782">
        <v>0.15489279987329779</v>
      </c>
      <c r="L4782">
        <v>1.9243529201860841</v>
      </c>
    </row>
    <row r="4783" spans="1:12">
      <c r="A4783" t="s">
        <v>317</v>
      </c>
      <c r="B4783" t="s">
        <v>363</v>
      </c>
      <c r="C4783">
        <v>48111</v>
      </c>
      <c r="D4783" t="s">
        <v>135</v>
      </c>
      <c r="E4783">
        <v>888</v>
      </c>
      <c r="F4783" t="s">
        <v>87</v>
      </c>
      <c r="G4783" t="s">
        <v>103</v>
      </c>
      <c r="H4783">
        <v>113</v>
      </c>
      <c r="I4783">
        <v>0.38093341575031842</v>
      </c>
      <c r="J4783">
        <v>1.7363109610948411E-2</v>
      </c>
      <c r="K4783">
        <v>-1.331489423181724E-2</v>
      </c>
      <c r="L4783">
        <v>0.89043169868280858</v>
      </c>
    </row>
    <row r="4784" spans="1:12">
      <c r="A4784" t="s">
        <v>317</v>
      </c>
      <c r="B4784" t="s">
        <v>363</v>
      </c>
      <c r="C4784">
        <v>48111</v>
      </c>
      <c r="D4784" t="s">
        <v>135</v>
      </c>
      <c r="E4784">
        <v>888</v>
      </c>
      <c r="F4784" t="s">
        <v>87</v>
      </c>
      <c r="G4784" t="s">
        <v>104</v>
      </c>
      <c r="H4784">
        <v>78</v>
      </c>
      <c r="I4784">
        <v>1.2550377846078651</v>
      </c>
      <c r="J4784">
        <v>4.9678696837855058E-2</v>
      </c>
      <c r="K4784">
        <v>0.17863551382050441</v>
      </c>
      <c r="L4784">
        <v>2.1383299957692148</v>
      </c>
    </row>
    <row r="4785" spans="1:12">
      <c r="A4785" t="s">
        <v>317</v>
      </c>
      <c r="B4785" t="s">
        <v>363</v>
      </c>
      <c r="C4785">
        <v>48111</v>
      </c>
      <c r="D4785" t="s">
        <v>135</v>
      </c>
      <c r="E4785">
        <v>888</v>
      </c>
      <c r="F4785" t="s">
        <v>87</v>
      </c>
      <c r="G4785" t="s">
        <v>105</v>
      </c>
      <c r="H4785">
        <v>113</v>
      </c>
      <c r="I4785">
        <v>0.43515532808066543</v>
      </c>
      <c r="J4785">
        <v>1.9911965754530501E-2</v>
      </c>
      <c r="K4785">
        <v>-1.331489423181724E-2</v>
      </c>
      <c r="L4785">
        <v>1.02083493993313</v>
      </c>
    </row>
    <row r="4786" spans="1:12">
      <c r="A4786" t="s">
        <v>317</v>
      </c>
      <c r="B4786" t="s">
        <v>363</v>
      </c>
      <c r="C4786">
        <v>48111</v>
      </c>
      <c r="D4786" t="s">
        <v>135</v>
      </c>
      <c r="E4786">
        <v>888</v>
      </c>
      <c r="F4786" t="s">
        <v>87</v>
      </c>
      <c r="G4786" t="s">
        <v>106</v>
      </c>
      <c r="H4786">
        <v>78</v>
      </c>
      <c r="I4786">
        <v>1.390139036368595</v>
      </c>
      <c r="J4786">
        <v>5.4857305860904412E-2</v>
      </c>
      <c r="K4786">
        <v>0.1969051983319598</v>
      </c>
      <c r="L4786">
        <v>2.3448382531596041</v>
      </c>
    </row>
    <row r="4787" spans="1:12">
      <c r="A4787" t="s">
        <v>317</v>
      </c>
      <c r="B4787" t="s">
        <v>363</v>
      </c>
      <c r="C4787">
        <v>48111</v>
      </c>
      <c r="D4787" t="s">
        <v>135</v>
      </c>
      <c r="E4787">
        <v>888</v>
      </c>
      <c r="F4787" t="s">
        <v>87</v>
      </c>
      <c r="G4787" t="s">
        <v>107</v>
      </c>
      <c r="H4787">
        <v>113</v>
      </c>
      <c r="I4787">
        <v>0.48899372226733451</v>
      </c>
      <c r="J4787">
        <v>2.2420534782435528E-2</v>
      </c>
      <c r="K4787">
        <v>-1.331489423181724E-2</v>
      </c>
      <c r="L4787">
        <v>1.158676290079462</v>
      </c>
    </row>
    <row r="4788" spans="1:12">
      <c r="A4788" t="s">
        <v>317</v>
      </c>
      <c r="B4788" t="s">
        <v>363</v>
      </c>
      <c r="C4788">
        <v>48111</v>
      </c>
      <c r="D4788" t="s">
        <v>135</v>
      </c>
      <c r="E4788">
        <v>888</v>
      </c>
      <c r="F4788" t="s">
        <v>87</v>
      </c>
      <c r="G4788" t="s">
        <v>108</v>
      </c>
      <c r="H4788">
        <v>78</v>
      </c>
      <c r="I4788">
        <v>0.3591359298620127</v>
      </c>
      <c r="J4788">
        <v>1.1887245773968101E-2</v>
      </c>
      <c r="K4788">
        <v>6.4797874121862525E-2</v>
      </c>
      <c r="L4788">
        <v>0.61833578830259728</v>
      </c>
    </row>
    <row r="4789" spans="1:12">
      <c r="A4789" t="s">
        <v>317</v>
      </c>
      <c r="B4789" t="s">
        <v>363</v>
      </c>
      <c r="C4789">
        <v>48111</v>
      </c>
      <c r="D4789" t="s">
        <v>135</v>
      </c>
      <c r="E4789">
        <v>888</v>
      </c>
      <c r="F4789" t="s">
        <v>87</v>
      </c>
      <c r="G4789" t="s">
        <v>109</v>
      </c>
      <c r="H4789">
        <v>113</v>
      </c>
      <c r="I4789">
        <v>0.2421789357162204</v>
      </c>
      <c r="J4789">
        <v>1.1047488454383129E-2</v>
      </c>
      <c r="K4789">
        <v>-2.2476777350029221E-2</v>
      </c>
      <c r="L4789">
        <v>0.48612584087538729</v>
      </c>
    </row>
    <row r="4790" spans="1:12">
      <c r="A4790" t="s">
        <v>317</v>
      </c>
      <c r="B4790" t="s">
        <v>364</v>
      </c>
      <c r="C4790">
        <v>48113</v>
      </c>
      <c r="D4790" t="s">
        <v>135</v>
      </c>
      <c r="E4790">
        <v>888</v>
      </c>
      <c r="F4790" t="s">
        <v>87</v>
      </c>
      <c r="G4790" t="s">
        <v>88</v>
      </c>
      <c r="H4790">
        <v>21</v>
      </c>
      <c r="I4790">
        <v>1.3391255499967429</v>
      </c>
      <c r="J4790">
        <v>0.1576856242205866</v>
      </c>
      <c r="K4790">
        <v>8.2268901586623533E-2</v>
      </c>
      <c r="L4790">
        <v>2.427575332124559</v>
      </c>
    </row>
    <row r="4791" spans="1:12">
      <c r="A4791" t="s">
        <v>317</v>
      </c>
      <c r="B4791" t="s">
        <v>364</v>
      </c>
      <c r="C4791">
        <v>48113</v>
      </c>
      <c r="D4791" t="s">
        <v>135</v>
      </c>
      <c r="E4791">
        <v>888</v>
      </c>
      <c r="F4791" t="s">
        <v>87</v>
      </c>
      <c r="G4791" t="s">
        <v>89</v>
      </c>
      <c r="H4791">
        <v>321</v>
      </c>
      <c r="I4791">
        <v>0.87698656474519121</v>
      </c>
      <c r="J4791">
        <v>2.9059937535925551E-2</v>
      </c>
      <c r="K4791">
        <v>-3.4524710319821768E-3</v>
      </c>
      <c r="L4791">
        <v>2.058279257864311</v>
      </c>
    </row>
    <row r="4792" spans="1:12">
      <c r="A4792" t="s">
        <v>317</v>
      </c>
      <c r="B4792" t="s">
        <v>364</v>
      </c>
      <c r="C4792">
        <v>48113</v>
      </c>
      <c r="D4792" t="s">
        <v>135</v>
      </c>
      <c r="E4792">
        <v>888</v>
      </c>
      <c r="F4792" t="s">
        <v>87</v>
      </c>
      <c r="G4792" t="s">
        <v>90</v>
      </c>
      <c r="H4792">
        <v>21</v>
      </c>
      <c r="I4792">
        <v>1.6680650978018869</v>
      </c>
      <c r="J4792">
        <v>0.1456860291474619</v>
      </c>
      <c r="K4792">
        <v>0.26197504588600667</v>
      </c>
      <c r="L4792">
        <v>2.8019103932227281</v>
      </c>
    </row>
    <row r="4793" spans="1:12">
      <c r="A4793" t="s">
        <v>317</v>
      </c>
      <c r="B4793" t="s">
        <v>364</v>
      </c>
      <c r="C4793">
        <v>48113</v>
      </c>
      <c r="D4793" t="s">
        <v>135</v>
      </c>
      <c r="E4793">
        <v>888</v>
      </c>
      <c r="F4793" t="s">
        <v>87</v>
      </c>
      <c r="G4793" t="s">
        <v>91</v>
      </c>
      <c r="H4793">
        <v>321</v>
      </c>
      <c r="I4793">
        <v>1.097953432723624</v>
      </c>
      <c r="J4793">
        <v>2.667037683964868E-2</v>
      </c>
      <c r="K4793">
        <v>3.5267178298786029E-3</v>
      </c>
      <c r="L4793">
        <v>2.2257319502210908</v>
      </c>
    </row>
    <row r="4794" spans="1:12">
      <c r="A4794" t="s">
        <v>317</v>
      </c>
      <c r="B4794" t="s">
        <v>364</v>
      </c>
      <c r="C4794">
        <v>48113</v>
      </c>
      <c r="D4794" t="s">
        <v>135</v>
      </c>
      <c r="E4794">
        <v>888</v>
      </c>
      <c r="F4794" t="s">
        <v>87</v>
      </c>
      <c r="G4794" t="s">
        <v>92</v>
      </c>
      <c r="H4794">
        <v>21</v>
      </c>
      <c r="I4794">
        <v>1.833708289949844</v>
      </c>
      <c r="J4794">
        <v>0.1562271870685033</v>
      </c>
      <c r="K4794">
        <v>0.29025231332994073</v>
      </c>
      <c r="L4794">
        <v>3.035446620925113</v>
      </c>
    </row>
    <row r="4795" spans="1:12">
      <c r="A4795" t="s">
        <v>317</v>
      </c>
      <c r="B4795" t="s">
        <v>364</v>
      </c>
      <c r="C4795">
        <v>48113</v>
      </c>
      <c r="D4795" t="s">
        <v>135</v>
      </c>
      <c r="E4795">
        <v>888</v>
      </c>
      <c r="F4795" t="s">
        <v>87</v>
      </c>
      <c r="G4795" t="s">
        <v>93</v>
      </c>
      <c r="H4795">
        <v>321</v>
      </c>
      <c r="I4795">
        <v>1.191423035206373</v>
      </c>
      <c r="J4795">
        <v>2.804228088478504E-2</v>
      </c>
      <c r="K4795">
        <v>3.5267178298786029E-3</v>
      </c>
      <c r="L4795">
        <v>2.3556611322115808</v>
      </c>
    </row>
    <row r="4796" spans="1:12">
      <c r="A4796" t="s">
        <v>317</v>
      </c>
      <c r="B4796" t="s">
        <v>364</v>
      </c>
      <c r="C4796">
        <v>48113</v>
      </c>
      <c r="D4796" t="s">
        <v>135</v>
      </c>
      <c r="E4796">
        <v>888</v>
      </c>
      <c r="F4796" t="s">
        <v>87</v>
      </c>
      <c r="G4796" t="s">
        <v>94</v>
      </c>
      <c r="H4796">
        <v>21</v>
      </c>
      <c r="I4796">
        <v>1.991627877631841</v>
      </c>
      <c r="J4796">
        <v>0.16733419893618731</v>
      </c>
      <c r="K4796">
        <v>0.31557028902879652</v>
      </c>
      <c r="L4796">
        <v>3.2684685251471182</v>
      </c>
    </row>
    <row r="4797" spans="1:12">
      <c r="A4797" t="s">
        <v>317</v>
      </c>
      <c r="B4797" t="s">
        <v>364</v>
      </c>
      <c r="C4797">
        <v>48113</v>
      </c>
      <c r="D4797" t="s">
        <v>135</v>
      </c>
      <c r="E4797">
        <v>888</v>
      </c>
      <c r="F4797" t="s">
        <v>87</v>
      </c>
      <c r="G4797" t="s">
        <v>95</v>
      </c>
      <c r="H4797">
        <v>321</v>
      </c>
      <c r="I4797">
        <v>1.274560325744899</v>
      </c>
      <c r="J4797">
        <v>2.9785230820596739E-2</v>
      </c>
      <c r="K4797">
        <v>3.5267178298786029E-3</v>
      </c>
      <c r="L4797">
        <v>2.476528363245087</v>
      </c>
    </row>
    <row r="4798" spans="1:12">
      <c r="A4798" t="s">
        <v>317</v>
      </c>
      <c r="B4798" t="s">
        <v>364</v>
      </c>
      <c r="C4798">
        <v>48113</v>
      </c>
      <c r="D4798" t="s">
        <v>135</v>
      </c>
      <c r="E4798">
        <v>888</v>
      </c>
      <c r="F4798" t="s">
        <v>87</v>
      </c>
      <c r="G4798" t="s">
        <v>96</v>
      </c>
      <c r="H4798">
        <v>21</v>
      </c>
      <c r="I4798">
        <v>2.141073796967826</v>
      </c>
      <c r="J4798">
        <v>0.17785825932259591</v>
      </c>
      <c r="K4798">
        <v>0.34037529265666611</v>
      </c>
      <c r="L4798">
        <v>3.4894549128360661</v>
      </c>
    </row>
    <row r="4799" spans="1:12">
      <c r="A4799" t="s">
        <v>317</v>
      </c>
      <c r="B4799" t="s">
        <v>364</v>
      </c>
      <c r="C4799">
        <v>48113</v>
      </c>
      <c r="D4799" t="s">
        <v>135</v>
      </c>
      <c r="E4799">
        <v>888</v>
      </c>
      <c r="F4799" t="s">
        <v>87</v>
      </c>
      <c r="G4799" t="s">
        <v>97</v>
      </c>
      <c r="H4799">
        <v>321</v>
      </c>
      <c r="I4799">
        <v>1.356476015037994</v>
      </c>
      <c r="J4799">
        <v>3.1040096382421289E-2</v>
      </c>
      <c r="K4799">
        <v>3.5267178298786029E-3</v>
      </c>
      <c r="L4799">
        <v>2.590221589714337</v>
      </c>
    </row>
    <row r="4800" spans="1:12">
      <c r="A4800" t="s">
        <v>317</v>
      </c>
      <c r="B4800" t="s">
        <v>364</v>
      </c>
      <c r="C4800">
        <v>48113</v>
      </c>
      <c r="D4800" t="s">
        <v>135</v>
      </c>
      <c r="E4800">
        <v>888</v>
      </c>
      <c r="F4800" t="s">
        <v>87</v>
      </c>
      <c r="G4800" t="s">
        <v>98</v>
      </c>
      <c r="H4800">
        <v>21</v>
      </c>
      <c r="I4800">
        <v>0.87811581063541766</v>
      </c>
      <c r="J4800">
        <v>8.8664726780749215E-2</v>
      </c>
      <c r="K4800">
        <v>0.1078680484880335</v>
      </c>
      <c r="L4800">
        <v>1.6042317228687579</v>
      </c>
    </row>
    <row r="4801" spans="1:12">
      <c r="A4801" t="s">
        <v>317</v>
      </c>
      <c r="B4801" t="s">
        <v>364</v>
      </c>
      <c r="C4801">
        <v>48113</v>
      </c>
      <c r="D4801" t="s">
        <v>135</v>
      </c>
      <c r="E4801">
        <v>888</v>
      </c>
      <c r="F4801" t="s">
        <v>87</v>
      </c>
      <c r="G4801" t="s">
        <v>99</v>
      </c>
      <c r="H4801">
        <v>321</v>
      </c>
      <c r="I4801">
        <v>0.53132431970194827</v>
      </c>
      <c r="J4801">
        <v>1.472210642659651E-2</v>
      </c>
      <c r="K4801">
        <v>3.5267178298786029E-3</v>
      </c>
      <c r="L4801">
        <v>1.421982194111423</v>
      </c>
    </row>
    <row r="4802" spans="1:12">
      <c r="A4802" t="s">
        <v>317</v>
      </c>
      <c r="B4802" t="s">
        <v>364</v>
      </c>
      <c r="C4802">
        <v>48113</v>
      </c>
      <c r="D4802" t="s">
        <v>135</v>
      </c>
      <c r="E4802">
        <v>888</v>
      </c>
      <c r="F4802" t="s">
        <v>87</v>
      </c>
      <c r="G4802" t="s">
        <v>100</v>
      </c>
      <c r="H4802">
        <v>21</v>
      </c>
      <c r="I4802">
        <v>1.3919513895566551</v>
      </c>
      <c r="J4802">
        <v>0.10804868088975519</v>
      </c>
      <c r="K4802">
        <v>0.27866141501693342</v>
      </c>
      <c r="L4802">
        <v>2.2143403233531389</v>
      </c>
    </row>
    <row r="4803" spans="1:12">
      <c r="A4803" t="s">
        <v>317</v>
      </c>
      <c r="B4803" t="s">
        <v>364</v>
      </c>
      <c r="C4803">
        <v>48113</v>
      </c>
      <c r="D4803" t="s">
        <v>135</v>
      </c>
      <c r="E4803">
        <v>888</v>
      </c>
      <c r="F4803" t="s">
        <v>87</v>
      </c>
      <c r="G4803" t="s">
        <v>101</v>
      </c>
      <c r="H4803">
        <v>321</v>
      </c>
      <c r="I4803">
        <v>0.91854169327657997</v>
      </c>
      <c r="J4803">
        <v>1.96066958731951E-2</v>
      </c>
      <c r="K4803">
        <v>3.5267178298786029E-3</v>
      </c>
      <c r="L4803">
        <v>1.7070203999628011</v>
      </c>
    </row>
    <row r="4804" spans="1:12">
      <c r="A4804" t="s">
        <v>317</v>
      </c>
      <c r="B4804" t="s">
        <v>364</v>
      </c>
      <c r="C4804">
        <v>48113</v>
      </c>
      <c r="D4804" t="s">
        <v>135</v>
      </c>
      <c r="E4804">
        <v>888</v>
      </c>
      <c r="F4804" t="s">
        <v>87</v>
      </c>
      <c r="G4804" t="s">
        <v>102</v>
      </c>
      <c r="H4804">
        <v>21</v>
      </c>
      <c r="I4804">
        <v>1.563109054162531</v>
      </c>
      <c r="J4804">
        <v>0.1178441616037386</v>
      </c>
      <c r="K4804">
        <v>0.30964265869391361</v>
      </c>
      <c r="L4804">
        <v>2.4387855384156549</v>
      </c>
    </row>
    <row r="4805" spans="1:12">
      <c r="A4805" t="s">
        <v>317</v>
      </c>
      <c r="B4805" t="s">
        <v>364</v>
      </c>
      <c r="C4805">
        <v>48113</v>
      </c>
      <c r="D4805" t="s">
        <v>135</v>
      </c>
      <c r="E4805">
        <v>888</v>
      </c>
      <c r="F4805" t="s">
        <v>87</v>
      </c>
      <c r="G4805" t="s">
        <v>103</v>
      </c>
      <c r="H4805">
        <v>321</v>
      </c>
      <c r="I4805">
        <v>0.99773259192502317</v>
      </c>
      <c r="J4805">
        <v>2.043548693125671E-2</v>
      </c>
      <c r="K4805">
        <v>3.5267178298786029E-3</v>
      </c>
      <c r="L4805">
        <v>1.8054626795053541</v>
      </c>
    </row>
    <row r="4806" spans="1:12">
      <c r="A4806" t="s">
        <v>317</v>
      </c>
      <c r="B4806" t="s">
        <v>364</v>
      </c>
      <c r="C4806">
        <v>48113</v>
      </c>
      <c r="D4806" t="s">
        <v>135</v>
      </c>
      <c r="E4806">
        <v>888</v>
      </c>
      <c r="F4806" t="s">
        <v>87</v>
      </c>
      <c r="G4806" t="s">
        <v>104</v>
      </c>
      <c r="H4806">
        <v>21</v>
      </c>
      <c r="I4806">
        <v>1.726502520922087</v>
      </c>
      <c r="J4806">
        <v>0.12881989346661671</v>
      </c>
      <c r="K4806">
        <v>0.33643836717927927</v>
      </c>
      <c r="L4806">
        <v>2.6724841403317932</v>
      </c>
    </row>
    <row r="4807" spans="1:12">
      <c r="A4807" t="s">
        <v>317</v>
      </c>
      <c r="B4807" t="s">
        <v>364</v>
      </c>
      <c r="C4807">
        <v>48113</v>
      </c>
      <c r="D4807" t="s">
        <v>135</v>
      </c>
      <c r="E4807">
        <v>888</v>
      </c>
      <c r="F4807" t="s">
        <v>87</v>
      </c>
      <c r="G4807" t="s">
        <v>105</v>
      </c>
      <c r="H4807">
        <v>321</v>
      </c>
      <c r="I4807">
        <v>1.0698831951637531</v>
      </c>
      <c r="J4807">
        <v>2.1747142635598869E-2</v>
      </c>
      <c r="K4807">
        <v>3.5267178298786029E-3</v>
      </c>
      <c r="L4807">
        <v>1.9139068960189349</v>
      </c>
    </row>
    <row r="4808" spans="1:12">
      <c r="A4808" t="s">
        <v>317</v>
      </c>
      <c r="B4808" t="s">
        <v>364</v>
      </c>
      <c r="C4808">
        <v>48113</v>
      </c>
      <c r="D4808" t="s">
        <v>135</v>
      </c>
      <c r="E4808">
        <v>888</v>
      </c>
      <c r="F4808" t="s">
        <v>87</v>
      </c>
      <c r="G4808" t="s">
        <v>106</v>
      </c>
      <c r="H4808">
        <v>21</v>
      </c>
      <c r="I4808">
        <v>1.8774327900133541</v>
      </c>
      <c r="J4808">
        <v>0.13897070690113111</v>
      </c>
      <c r="K4808">
        <v>0.36329579965681719</v>
      </c>
      <c r="L4808">
        <v>2.9038355072988762</v>
      </c>
    </row>
    <row r="4809" spans="1:12">
      <c r="A4809" t="s">
        <v>317</v>
      </c>
      <c r="B4809" t="s">
        <v>364</v>
      </c>
      <c r="C4809">
        <v>48113</v>
      </c>
      <c r="D4809" t="s">
        <v>135</v>
      </c>
      <c r="E4809">
        <v>888</v>
      </c>
      <c r="F4809" t="s">
        <v>87</v>
      </c>
      <c r="G4809" t="s">
        <v>107</v>
      </c>
      <c r="H4809">
        <v>321</v>
      </c>
      <c r="I4809">
        <v>1.136207298770596</v>
      </c>
      <c r="J4809">
        <v>2.228691754497579E-2</v>
      </c>
      <c r="K4809">
        <v>3.5267178298786029E-3</v>
      </c>
      <c r="L4809">
        <v>1.9966900608684059</v>
      </c>
    </row>
    <row r="4810" spans="1:12">
      <c r="A4810" t="s">
        <v>317</v>
      </c>
      <c r="B4810" t="s">
        <v>364</v>
      </c>
      <c r="C4810">
        <v>48113</v>
      </c>
      <c r="D4810" t="s">
        <v>135</v>
      </c>
      <c r="E4810">
        <v>888</v>
      </c>
      <c r="F4810" t="s">
        <v>87</v>
      </c>
      <c r="G4810" t="s">
        <v>108</v>
      </c>
      <c r="H4810">
        <v>21</v>
      </c>
      <c r="I4810">
        <v>0.54524790617929286</v>
      </c>
      <c r="J4810">
        <v>4.6758487955652142E-2</v>
      </c>
      <c r="K4810">
        <v>0.1167457847107941</v>
      </c>
      <c r="L4810">
        <v>1.0747798823709549</v>
      </c>
    </row>
    <row r="4811" spans="1:12">
      <c r="A4811" t="s">
        <v>317</v>
      </c>
      <c r="B4811" t="s">
        <v>364</v>
      </c>
      <c r="C4811">
        <v>48113</v>
      </c>
      <c r="D4811" t="s">
        <v>135</v>
      </c>
      <c r="E4811">
        <v>888</v>
      </c>
      <c r="F4811" t="s">
        <v>87</v>
      </c>
      <c r="G4811" t="s">
        <v>109</v>
      </c>
      <c r="H4811">
        <v>321</v>
      </c>
      <c r="I4811">
        <v>0.32896026494094838</v>
      </c>
      <c r="J4811">
        <v>5.5475743428957756E-3</v>
      </c>
      <c r="K4811">
        <v>3.5267178298786029E-3</v>
      </c>
      <c r="L4811">
        <v>0.6077413652625866</v>
      </c>
    </row>
    <row r="4812" spans="1:12">
      <c r="A4812" t="s">
        <v>317</v>
      </c>
      <c r="B4812" t="s">
        <v>279</v>
      </c>
      <c r="C4812">
        <v>48115</v>
      </c>
      <c r="D4812" t="s">
        <v>135</v>
      </c>
      <c r="E4812">
        <v>888</v>
      </c>
      <c r="F4812" t="s">
        <v>87</v>
      </c>
      <c r="G4812" t="s">
        <v>88</v>
      </c>
      <c r="H4812">
        <v>195</v>
      </c>
      <c r="I4812">
        <v>0.78341392942246146</v>
      </c>
      <c r="J4812">
        <v>2.3030464727247211E-2</v>
      </c>
      <c r="K4812">
        <v>6.0636211012504528E-2</v>
      </c>
      <c r="L4812">
        <v>1.3804866076375319</v>
      </c>
    </row>
    <row r="4813" spans="1:12">
      <c r="A4813" t="s">
        <v>317</v>
      </c>
      <c r="B4813" t="s">
        <v>279</v>
      </c>
      <c r="C4813">
        <v>48115</v>
      </c>
      <c r="D4813" t="s">
        <v>135</v>
      </c>
      <c r="E4813">
        <v>888</v>
      </c>
      <c r="F4813" t="s">
        <v>87</v>
      </c>
      <c r="G4813" t="s">
        <v>89</v>
      </c>
      <c r="H4813">
        <v>190</v>
      </c>
      <c r="I4813">
        <v>0.47239071020287748</v>
      </c>
      <c r="J4813">
        <v>1.044933925622289E-2</v>
      </c>
      <c r="K4813">
        <v>8.8824045335733612E-2</v>
      </c>
      <c r="L4813">
        <v>0.78956923611623142</v>
      </c>
    </row>
    <row r="4814" spans="1:12">
      <c r="A4814" t="s">
        <v>317</v>
      </c>
      <c r="B4814" t="s">
        <v>279</v>
      </c>
      <c r="C4814">
        <v>48115</v>
      </c>
      <c r="D4814" t="s">
        <v>135</v>
      </c>
      <c r="E4814">
        <v>888</v>
      </c>
      <c r="F4814" t="s">
        <v>87</v>
      </c>
      <c r="G4814" t="s">
        <v>90</v>
      </c>
      <c r="H4814">
        <v>195</v>
      </c>
      <c r="I4814">
        <v>1.1076809908815759</v>
      </c>
      <c r="J4814">
        <v>2.1100282620728019E-2</v>
      </c>
      <c r="K4814">
        <v>8.855628591461806E-2</v>
      </c>
      <c r="L4814">
        <v>1.9815269693906661</v>
      </c>
    </row>
    <row r="4815" spans="1:12">
      <c r="A4815" t="s">
        <v>317</v>
      </c>
      <c r="B4815" t="s">
        <v>279</v>
      </c>
      <c r="C4815">
        <v>48115</v>
      </c>
      <c r="D4815" t="s">
        <v>135</v>
      </c>
      <c r="E4815">
        <v>888</v>
      </c>
      <c r="F4815" t="s">
        <v>87</v>
      </c>
      <c r="G4815" t="s">
        <v>91</v>
      </c>
      <c r="H4815">
        <v>190</v>
      </c>
      <c r="I4815">
        <v>0.54452036154809047</v>
      </c>
      <c r="J4815">
        <v>9.8166214962787449E-3</v>
      </c>
      <c r="K4815">
        <v>0.16713678576808921</v>
      </c>
      <c r="L4815">
        <v>0.90146663499139734</v>
      </c>
    </row>
    <row r="4816" spans="1:12">
      <c r="A4816" t="s">
        <v>317</v>
      </c>
      <c r="B4816" t="s">
        <v>279</v>
      </c>
      <c r="C4816">
        <v>48115</v>
      </c>
      <c r="D4816" t="s">
        <v>135</v>
      </c>
      <c r="E4816">
        <v>888</v>
      </c>
      <c r="F4816" t="s">
        <v>87</v>
      </c>
      <c r="G4816" t="s">
        <v>92</v>
      </c>
      <c r="H4816">
        <v>195</v>
      </c>
      <c r="I4816">
        <v>1.196252559954375</v>
      </c>
      <c r="J4816">
        <v>2.2205352243663379E-2</v>
      </c>
      <c r="K4816">
        <v>9.8722123734035827E-2</v>
      </c>
      <c r="L4816">
        <v>2.1649322879237989</v>
      </c>
    </row>
    <row r="4817" spans="1:12">
      <c r="A4817" t="s">
        <v>317</v>
      </c>
      <c r="B4817" t="s">
        <v>279</v>
      </c>
      <c r="C4817">
        <v>48115</v>
      </c>
      <c r="D4817" t="s">
        <v>135</v>
      </c>
      <c r="E4817">
        <v>888</v>
      </c>
      <c r="F4817" t="s">
        <v>87</v>
      </c>
      <c r="G4817" t="s">
        <v>93</v>
      </c>
      <c r="H4817">
        <v>190</v>
      </c>
      <c r="I4817">
        <v>0.6059410244342196</v>
      </c>
      <c r="J4817">
        <v>1.0478484689254171E-2</v>
      </c>
      <c r="K4817">
        <v>0.18448207990396309</v>
      </c>
      <c r="L4817">
        <v>0.95965993917700998</v>
      </c>
    </row>
    <row r="4818" spans="1:12">
      <c r="A4818" t="s">
        <v>317</v>
      </c>
      <c r="B4818" t="s">
        <v>279</v>
      </c>
      <c r="C4818">
        <v>48115</v>
      </c>
      <c r="D4818" t="s">
        <v>135</v>
      </c>
      <c r="E4818">
        <v>888</v>
      </c>
      <c r="F4818" t="s">
        <v>87</v>
      </c>
      <c r="G4818" t="s">
        <v>94</v>
      </c>
      <c r="H4818">
        <v>195</v>
      </c>
      <c r="I4818">
        <v>1.2698227770998189</v>
      </c>
      <c r="J4818">
        <v>2.3509636595017501E-2</v>
      </c>
      <c r="K4818">
        <v>0.10691521063579459</v>
      </c>
      <c r="L4818">
        <v>2.3639875509560362</v>
      </c>
    </row>
    <row r="4819" spans="1:12">
      <c r="A4819" t="s">
        <v>317</v>
      </c>
      <c r="B4819" t="s">
        <v>279</v>
      </c>
      <c r="C4819">
        <v>48115</v>
      </c>
      <c r="D4819" t="s">
        <v>135</v>
      </c>
      <c r="E4819">
        <v>888</v>
      </c>
      <c r="F4819" t="s">
        <v>87</v>
      </c>
      <c r="G4819" t="s">
        <v>95</v>
      </c>
      <c r="H4819">
        <v>190</v>
      </c>
      <c r="I4819">
        <v>0.66364484724939332</v>
      </c>
      <c r="J4819">
        <v>1.130090641563874E-2</v>
      </c>
      <c r="K4819">
        <v>0.19570145264666661</v>
      </c>
      <c r="L4819">
        <v>1.050554817554161</v>
      </c>
    </row>
    <row r="4820" spans="1:12">
      <c r="A4820" t="s">
        <v>317</v>
      </c>
      <c r="B4820" t="s">
        <v>279</v>
      </c>
      <c r="C4820">
        <v>48115</v>
      </c>
      <c r="D4820" t="s">
        <v>135</v>
      </c>
      <c r="E4820">
        <v>888</v>
      </c>
      <c r="F4820" t="s">
        <v>87</v>
      </c>
      <c r="G4820" t="s">
        <v>96</v>
      </c>
      <c r="H4820">
        <v>195</v>
      </c>
      <c r="I4820">
        <v>1.356113859167956</v>
      </c>
      <c r="J4820">
        <v>2.4942992236810041E-2</v>
      </c>
      <c r="K4820">
        <v>0.1167907223401445</v>
      </c>
      <c r="L4820">
        <v>2.5674444302681012</v>
      </c>
    </row>
    <row r="4821" spans="1:12">
      <c r="A4821" t="s">
        <v>317</v>
      </c>
      <c r="B4821" t="s">
        <v>279</v>
      </c>
      <c r="C4821">
        <v>48115</v>
      </c>
      <c r="D4821" t="s">
        <v>135</v>
      </c>
      <c r="E4821">
        <v>888</v>
      </c>
      <c r="F4821" t="s">
        <v>87</v>
      </c>
      <c r="G4821" t="s">
        <v>97</v>
      </c>
      <c r="H4821">
        <v>190</v>
      </c>
      <c r="I4821">
        <v>0.7295709004719878</v>
      </c>
      <c r="J4821">
        <v>1.268540579061154E-2</v>
      </c>
      <c r="K4821">
        <v>0.2022283081651943</v>
      </c>
      <c r="L4821">
        <v>1.157840455618125</v>
      </c>
    </row>
    <row r="4822" spans="1:12">
      <c r="A4822" t="s">
        <v>317</v>
      </c>
      <c r="B4822" t="s">
        <v>279</v>
      </c>
      <c r="C4822">
        <v>48115</v>
      </c>
      <c r="D4822" t="s">
        <v>135</v>
      </c>
      <c r="E4822">
        <v>888</v>
      </c>
      <c r="F4822" t="s">
        <v>87</v>
      </c>
      <c r="G4822" t="s">
        <v>98</v>
      </c>
      <c r="H4822">
        <v>195</v>
      </c>
      <c r="I4822">
        <v>0.28839837613992408</v>
      </c>
      <c r="J4822">
        <v>6.3985570468794101E-3</v>
      </c>
      <c r="K4822">
        <v>4.7097569380749063E-2</v>
      </c>
      <c r="L4822">
        <v>0.71645823879906811</v>
      </c>
    </row>
    <row r="4823" spans="1:12">
      <c r="A4823" t="s">
        <v>317</v>
      </c>
      <c r="B4823" t="s">
        <v>279</v>
      </c>
      <c r="C4823">
        <v>48115</v>
      </c>
      <c r="D4823" t="s">
        <v>135</v>
      </c>
      <c r="E4823">
        <v>888</v>
      </c>
      <c r="F4823" t="s">
        <v>87</v>
      </c>
      <c r="G4823" t="s">
        <v>99</v>
      </c>
      <c r="H4823">
        <v>190</v>
      </c>
      <c r="I4823">
        <v>0.36715560199028963</v>
      </c>
      <c r="J4823">
        <v>8.4189684128926304E-3</v>
      </c>
      <c r="K4823">
        <v>0.1176425363049904</v>
      </c>
      <c r="L4823">
        <v>0.7032138873506405</v>
      </c>
    </row>
    <row r="4824" spans="1:12">
      <c r="A4824" t="s">
        <v>317</v>
      </c>
      <c r="B4824" t="s">
        <v>279</v>
      </c>
      <c r="C4824">
        <v>48115</v>
      </c>
      <c r="D4824" t="s">
        <v>135</v>
      </c>
      <c r="E4824">
        <v>888</v>
      </c>
      <c r="F4824" t="s">
        <v>87</v>
      </c>
      <c r="G4824" t="s">
        <v>100</v>
      </c>
      <c r="H4824">
        <v>195</v>
      </c>
      <c r="I4824">
        <v>0.72402517356903073</v>
      </c>
      <c r="J4824">
        <v>1.6081310304768091E-2</v>
      </c>
      <c r="K4824">
        <v>6.4207996823543445E-2</v>
      </c>
      <c r="L4824">
        <v>1.6335482420761711</v>
      </c>
    </row>
    <row r="4825" spans="1:12">
      <c r="A4825" t="s">
        <v>317</v>
      </c>
      <c r="B4825" t="s">
        <v>279</v>
      </c>
      <c r="C4825">
        <v>48115</v>
      </c>
      <c r="D4825" t="s">
        <v>135</v>
      </c>
      <c r="E4825">
        <v>888</v>
      </c>
      <c r="F4825" t="s">
        <v>87</v>
      </c>
      <c r="G4825" t="s">
        <v>101</v>
      </c>
      <c r="H4825">
        <v>190</v>
      </c>
      <c r="I4825">
        <v>0.49112526852698818</v>
      </c>
      <c r="J4825">
        <v>8.8164779578576886E-3</v>
      </c>
      <c r="K4825">
        <v>0.17801302971930699</v>
      </c>
      <c r="L4825">
        <v>0.81248856062125674</v>
      </c>
    </row>
    <row r="4826" spans="1:12">
      <c r="A4826" t="s">
        <v>317</v>
      </c>
      <c r="B4826" t="s">
        <v>279</v>
      </c>
      <c r="C4826">
        <v>48115</v>
      </c>
      <c r="D4826" t="s">
        <v>135</v>
      </c>
      <c r="E4826">
        <v>888</v>
      </c>
      <c r="F4826" t="s">
        <v>87</v>
      </c>
      <c r="G4826" t="s">
        <v>102</v>
      </c>
      <c r="H4826">
        <v>195</v>
      </c>
      <c r="I4826">
        <v>0.8242601678506748</v>
      </c>
      <c r="J4826">
        <v>1.7961457500426398E-2</v>
      </c>
      <c r="K4826">
        <v>7.5379688342831694E-2</v>
      </c>
      <c r="L4826">
        <v>1.842386536881393</v>
      </c>
    </row>
    <row r="4827" spans="1:12">
      <c r="A4827" t="s">
        <v>317</v>
      </c>
      <c r="B4827" t="s">
        <v>279</v>
      </c>
      <c r="C4827">
        <v>48115</v>
      </c>
      <c r="D4827" t="s">
        <v>135</v>
      </c>
      <c r="E4827">
        <v>888</v>
      </c>
      <c r="F4827" t="s">
        <v>87</v>
      </c>
      <c r="G4827" t="s">
        <v>103</v>
      </c>
      <c r="H4827">
        <v>190</v>
      </c>
      <c r="I4827">
        <v>0.54546122342006065</v>
      </c>
      <c r="J4827">
        <v>9.3141896218474907E-3</v>
      </c>
      <c r="K4827">
        <v>0.195033106890356</v>
      </c>
      <c r="L4827">
        <v>0.8815529357344577</v>
      </c>
    </row>
    <row r="4828" spans="1:12">
      <c r="A4828" t="s">
        <v>317</v>
      </c>
      <c r="B4828" t="s">
        <v>279</v>
      </c>
      <c r="C4828">
        <v>48115</v>
      </c>
      <c r="D4828" t="s">
        <v>135</v>
      </c>
      <c r="E4828">
        <v>888</v>
      </c>
      <c r="F4828" t="s">
        <v>87</v>
      </c>
      <c r="G4828" t="s">
        <v>104</v>
      </c>
      <c r="H4828">
        <v>195</v>
      </c>
      <c r="I4828">
        <v>0.89749738630147702</v>
      </c>
      <c r="J4828">
        <v>2.0389195076769139E-2</v>
      </c>
      <c r="K4828">
        <v>8.447986772672729E-2</v>
      </c>
      <c r="L4828">
        <v>2.0510351157346962</v>
      </c>
    </row>
    <row r="4829" spans="1:12">
      <c r="A4829" t="s">
        <v>317</v>
      </c>
      <c r="B4829" t="s">
        <v>279</v>
      </c>
      <c r="C4829">
        <v>48115</v>
      </c>
      <c r="D4829" t="s">
        <v>135</v>
      </c>
      <c r="E4829">
        <v>888</v>
      </c>
      <c r="F4829" t="s">
        <v>87</v>
      </c>
      <c r="G4829" t="s">
        <v>105</v>
      </c>
      <c r="H4829">
        <v>190</v>
      </c>
      <c r="I4829">
        <v>0.59669117928510751</v>
      </c>
      <c r="J4829">
        <v>9.9891622617045827E-3</v>
      </c>
      <c r="K4829">
        <v>0.2110348047180553</v>
      </c>
      <c r="L4829">
        <v>0.97055153783401682</v>
      </c>
    </row>
    <row r="4830" spans="1:12">
      <c r="A4830" t="s">
        <v>317</v>
      </c>
      <c r="B4830" t="s">
        <v>279</v>
      </c>
      <c r="C4830">
        <v>48115</v>
      </c>
      <c r="D4830" t="s">
        <v>135</v>
      </c>
      <c r="E4830">
        <v>888</v>
      </c>
      <c r="F4830" t="s">
        <v>87</v>
      </c>
      <c r="G4830" t="s">
        <v>106</v>
      </c>
      <c r="H4830">
        <v>195</v>
      </c>
      <c r="I4830">
        <v>0.98788484603907445</v>
      </c>
      <c r="J4830">
        <v>2.2313420743188719E-2</v>
      </c>
      <c r="K4830">
        <v>9.4930310381508939E-2</v>
      </c>
      <c r="L4830">
        <v>2.2549180688599639</v>
      </c>
    </row>
    <row r="4831" spans="1:12">
      <c r="A4831" t="s">
        <v>317</v>
      </c>
      <c r="B4831" t="s">
        <v>279</v>
      </c>
      <c r="C4831">
        <v>48115</v>
      </c>
      <c r="D4831" t="s">
        <v>135</v>
      </c>
      <c r="E4831">
        <v>888</v>
      </c>
      <c r="F4831" t="s">
        <v>87</v>
      </c>
      <c r="G4831" t="s">
        <v>107</v>
      </c>
      <c r="H4831">
        <v>190</v>
      </c>
      <c r="I4831">
        <v>0.65818909588023111</v>
      </c>
      <c r="J4831">
        <v>1.112793043715052E-2</v>
      </c>
      <c r="K4831">
        <v>0.21825770508090411</v>
      </c>
      <c r="L4831">
        <v>1.085580786622518</v>
      </c>
    </row>
    <row r="4832" spans="1:12">
      <c r="A4832" t="s">
        <v>317</v>
      </c>
      <c r="B4832" t="s">
        <v>279</v>
      </c>
      <c r="C4832">
        <v>48115</v>
      </c>
      <c r="D4832" t="s">
        <v>135</v>
      </c>
      <c r="E4832">
        <v>888</v>
      </c>
      <c r="F4832" t="s">
        <v>87</v>
      </c>
      <c r="G4832" t="s">
        <v>108</v>
      </c>
      <c r="H4832">
        <v>195</v>
      </c>
      <c r="I4832">
        <v>0.26413458115251531</v>
      </c>
      <c r="J4832">
        <v>5.5106460900557677E-3</v>
      </c>
      <c r="K4832">
        <v>4.4023660590970598E-2</v>
      </c>
      <c r="L4832">
        <v>0.57802260804440997</v>
      </c>
    </row>
    <row r="4833" spans="1:12">
      <c r="A4833" t="s">
        <v>317</v>
      </c>
      <c r="B4833" t="s">
        <v>279</v>
      </c>
      <c r="C4833">
        <v>48115</v>
      </c>
      <c r="D4833" t="s">
        <v>135</v>
      </c>
      <c r="E4833">
        <v>888</v>
      </c>
      <c r="F4833" t="s">
        <v>87</v>
      </c>
      <c r="G4833" t="s">
        <v>109</v>
      </c>
      <c r="H4833">
        <v>190</v>
      </c>
      <c r="I4833">
        <v>0.30566783748997178</v>
      </c>
      <c r="J4833">
        <v>5.9397851057183893E-3</v>
      </c>
      <c r="K4833">
        <v>0.10424179136799849</v>
      </c>
      <c r="L4833">
        <v>0.59620501343371557</v>
      </c>
    </row>
    <row r="4834" spans="1:12">
      <c r="A4834" t="s">
        <v>317</v>
      </c>
      <c r="B4834" t="s">
        <v>365</v>
      </c>
      <c r="C4834">
        <v>48117</v>
      </c>
      <c r="D4834" t="s">
        <v>135</v>
      </c>
      <c r="E4834">
        <v>888</v>
      </c>
      <c r="F4834" t="s">
        <v>87</v>
      </c>
      <c r="G4834" t="s">
        <v>88</v>
      </c>
      <c r="H4834">
        <v>195</v>
      </c>
      <c r="I4834">
        <v>0.78341392942246146</v>
      </c>
      <c r="J4834">
        <v>2.3030464727247211E-2</v>
      </c>
      <c r="K4834">
        <v>6.0636211012504528E-2</v>
      </c>
      <c r="L4834">
        <v>1.3804866076375319</v>
      </c>
    </row>
    <row r="4835" spans="1:12">
      <c r="A4835" t="s">
        <v>317</v>
      </c>
      <c r="B4835" t="s">
        <v>365</v>
      </c>
      <c r="C4835">
        <v>48117</v>
      </c>
      <c r="D4835" t="s">
        <v>135</v>
      </c>
      <c r="E4835">
        <v>888</v>
      </c>
      <c r="F4835" t="s">
        <v>87</v>
      </c>
      <c r="G4835" t="s">
        <v>89</v>
      </c>
      <c r="H4835">
        <v>190</v>
      </c>
      <c r="I4835">
        <v>0.47239071020287748</v>
      </c>
      <c r="J4835">
        <v>1.044933925622289E-2</v>
      </c>
      <c r="K4835">
        <v>8.8824045335733612E-2</v>
      </c>
      <c r="L4835">
        <v>0.78956923611623142</v>
      </c>
    </row>
    <row r="4836" spans="1:12">
      <c r="A4836" t="s">
        <v>317</v>
      </c>
      <c r="B4836" t="s">
        <v>365</v>
      </c>
      <c r="C4836">
        <v>48117</v>
      </c>
      <c r="D4836" t="s">
        <v>135</v>
      </c>
      <c r="E4836">
        <v>888</v>
      </c>
      <c r="F4836" t="s">
        <v>87</v>
      </c>
      <c r="G4836" t="s">
        <v>90</v>
      </c>
      <c r="H4836">
        <v>195</v>
      </c>
      <c r="I4836">
        <v>1.1076809908815759</v>
      </c>
      <c r="J4836">
        <v>2.1100282620728019E-2</v>
      </c>
      <c r="K4836">
        <v>8.855628591461806E-2</v>
      </c>
      <c r="L4836">
        <v>1.9815269693906661</v>
      </c>
    </row>
    <row r="4837" spans="1:12">
      <c r="A4837" t="s">
        <v>317</v>
      </c>
      <c r="B4837" t="s">
        <v>365</v>
      </c>
      <c r="C4837">
        <v>48117</v>
      </c>
      <c r="D4837" t="s">
        <v>135</v>
      </c>
      <c r="E4837">
        <v>888</v>
      </c>
      <c r="F4837" t="s">
        <v>87</v>
      </c>
      <c r="G4837" t="s">
        <v>91</v>
      </c>
      <c r="H4837">
        <v>190</v>
      </c>
      <c r="I4837">
        <v>0.54452036154809047</v>
      </c>
      <c r="J4837">
        <v>9.8166214962787449E-3</v>
      </c>
      <c r="K4837">
        <v>0.16713678576808921</v>
      </c>
      <c r="L4837">
        <v>0.90146663499139734</v>
      </c>
    </row>
    <row r="4838" spans="1:12">
      <c r="A4838" t="s">
        <v>317</v>
      </c>
      <c r="B4838" t="s">
        <v>365</v>
      </c>
      <c r="C4838">
        <v>48117</v>
      </c>
      <c r="D4838" t="s">
        <v>135</v>
      </c>
      <c r="E4838">
        <v>888</v>
      </c>
      <c r="F4838" t="s">
        <v>87</v>
      </c>
      <c r="G4838" t="s">
        <v>92</v>
      </c>
      <c r="H4838">
        <v>195</v>
      </c>
      <c r="I4838">
        <v>1.196252559954375</v>
      </c>
      <c r="J4838">
        <v>2.2205352243663379E-2</v>
      </c>
      <c r="K4838">
        <v>9.8722123734035827E-2</v>
      </c>
      <c r="L4838">
        <v>2.1649322879237989</v>
      </c>
    </row>
    <row r="4839" spans="1:12">
      <c r="A4839" t="s">
        <v>317</v>
      </c>
      <c r="B4839" t="s">
        <v>365</v>
      </c>
      <c r="C4839">
        <v>48117</v>
      </c>
      <c r="D4839" t="s">
        <v>135</v>
      </c>
      <c r="E4839">
        <v>888</v>
      </c>
      <c r="F4839" t="s">
        <v>87</v>
      </c>
      <c r="G4839" t="s">
        <v>93</v>
      </c>
      <c r="H4839">
        <v>190</v>
      </c>
      <c r="I4839">
        <v>0.6059410244342196</v>
      </c>
      <c r="J4839">
        <v>1.0478484689254171E-2</v>
      </c>
      <c r="K4839">
        <v>0.18448207990396309</v>
      </c>
      <c r="L4839">
        <v>0.95965993917700998</v>
      </c>
    </row>
    <row r="4840" spans="1:12">
      <c r="A4840" t="s">
        <v>317</v>
      </c>
      <c r="B4840" t="s">
        <v>365</v>
      </c>
      <c r="C4840">
        <v>48117</v>
      </c>
      <c r="D4840" t="s">
        <v>135</v>
      </c>
      <c r="E4840">
        <v>888</v>
      </c>
      <c r="F4840" t="s">
        <v>87</v>
      </c>
      <c r="G4840" t="s">
        <v>94</v>
      </c>
      <c r="H4840">
        <v>195</v>
      </c>
      <c r="I4840">
        <v>1.2698227770998189</v>
      </c>
      <c r="J4840">
        <v>2.3509636595017501E-2</v>
      </c>
      <c r="K4840">
        <v>0.10691521063579459</v>
      </c>
      <c r="L4840">
        <v>2.3639875509560362</v>
      </c>
    </row>
    <row r="4841" spans="1:12">
      <c r="A4841" t="s">
        <v>317</v>
      </c>
      <c r="B4841" t="s">
        <v>365</v>
      </c>
      <c r="C4841">
        <v>48117</v>
      </c>
      <c r="D4841" t="s">
        <v>135</v>
      </c>
      <c r="E4841">
        <v>888</v>
      </c>
      <c r="F4841" t="s">
        <v>87</v>
      </c>
      <c r="G4841" t="s">
        <v>95</v>
      </c>
      <c r="H4841">
        <v>190</v>
      </c>
      <c r="I4841">
        <v>0.66364484724939332</v>
      </c>
      <c r="J4841">
        <v>1.130090641563874E-2</v>
      </c>
      <c r="K4841">
        <v>0.19570145264666661</v>
      </c>
      <c r="L4841">
        <v>1.050554817554161</v>
      </c>
    </row>
    <row r="4842" spans="1:12">
      <c r="A4842" t="s">
        <v>317</v>
      </c>
      <c r="B4842" t="s">
        <v>365</v>
      </c>
      <c r="C4842">
        <v>48117</v>
      </c>
      <c r="D4842" t="s">
        <v>135</v>
      </c>
      <c r="E4842">
        <v>888</v>
      </c>
      <c r="F4842" t="s">
        <v>87</v>
      </c>
      <c r="G4842" t="s">
        <v>96</v>
      </c>
      <c r="H4842">
        <v>195</v>
      </c>
      <c r="I4842">
        <v>1.356113859167956</v>
      </c>
      <c r="J4842">
        <v>2.4942992236810041E-2</v>
      </c>
      <c r="K4842">
        <v>0.1167907223401445</v>
      </c>
      <c r="L4842">
        <v>2.5674444302681012</v>
      </c>
    </row>
    <row r="4843" spans="1:12">
      <c r="A4843" t="s">
        <v>317</v>
      </c>
      <c r="B4843" t="s">
        <v>365</v>
      </c>
      <c r="C4843">
        <v>48117</v>
      </c>
      <c r="D4843" t="s">
        <v>135</v>
      </c>
      <c r="E4843">
        <v>888</v>
      </c>
      <c r="F4843" t="s">
        <v>87</v>
      </c>
      <c r="G4843" t="s">
        <v>97</v>
      </c>
      <c r="H4843">
        <v>190</v>
      </c>
      <c r="I4843">
        <v>0.7295709004719878</v>
      </c>
      <c r="J4843">
        <v>1.268540579061154E-2</v>
      </c>
      <c r="K4843">
        <v>0.2022283081651943</v>
      </c>
      <c r="L4843">
        <v>1.157840455618125</v>
      </c>
    </row>
    <row r="4844" spans="1:12">
      <c r="A4844" t="s">
        <v>317</v>
      </c>
      <c r="B4844" t="s">
        <v>365</v>
      </c>
      <c r="C4844">
        <v>48117</v>
      </c>
      <c r="D4844" t="s">
        <v>135</v>
      </c>
      <c r="E4844">
        <v>888</v>
      </c>
      <c r="F4844" t="s">
        <v>87</v>
      </c>
      <c r="G4844" t="s">
        <v>98</v>
      </c>
      <c r="H4844">
        <v>195</v>
      </c>
      <c r="I4844">
        <v>0.28839837613992408</v>
      </c>
      <c r="J4844">
        <v>6.3985570468794101E-3</v>
      </c>
      <c r="K4844">
        <v>4.7097569380749063E-2</v>
      </c>
      <c r="L4844">
        <v>0.71645823879906811</v>
      </c>
    </row>
    <row r="4845" spans="1:12">
      <c r="A4845" t="s">
        <v>317</v>
      </c>
      <c r="B4845" t="s">
        <v>365</v>
      </c>
      <c r="C4845">
        <v>48117</v>
      </c>
      <c r="D4845" t="s">
        <v>135</v>
      </c>
      <c r="E4845">
        <v>888</v>
      </c>
      <c r="F4845" t="s">
        <v>87</v>
      </c>
      <c r="G4845" t="s">
        <v>99</v>
      </c>
      <c r="H4845">
        <v>190</v>
      </c>
      <c r="I4845">
        <v>0.36715560199028963</v>
      </c>
      <c r="J4845">
        <v>8.4189684128926304E-3</v>
      </c>
      <c r="K4845">
        <v>0.1176425363049904</v>
      </c>
      <c r="L4845">
        <v>0.7032138873506405</v>
      </c>
    </row>
    <row r="4846" spans="1:12">
      <c r="A4846" t="s">
        <v>317</v>
      </c>
      <c r="B4846" t="s">
        <v>365</v>
      </c>
      <c r="C4846">
        <v>48117</v>
      </c>
      <c r="D4846" t="s">
        <v>135</v>
      </c>
      <c r="E4846">
        <v>888</v>
      </c>
      <c r="F4846" t="s">
        <v>87</v>
      </c>
      <c r="G4846" t="s">
        <v>100</v>
      </c>
      <c r="H4846">
        <v>195</v>
      </c>
      <c r="I4846">
        <v>0.72402517356903073</v>
      </c>
      <c r="J4846">
        <v>1.6081310304768091E-2</v>
      </c>
      <c r="K4846">
        <v>6.4207996823543445E-2</v>
      </c>
      <c r="L4846">
        <v>1.6335482420761711</v>
      </c>
    </row>
    <row r="4847" spans="1:12">
      <c r="A4847" t="s">
        <v>317</v>
      </c>
      <c r="B4847" t="s">
        <v>365</v>
      </c>
      <c r="C4847">
        <v>48117</v>
      </c>
      <c r="D4847" t="s">
        <v>135</v>
      </c>
      <c r="E4847">
        <v>888</v>
      </c>
      <c r="F4847" t="s">
        <v>87</v>
      </c>
      <c r="G4847" t="s">
        <v>101</v>
      </c>
      <c r="H4847">
        <v>190</v>
      </c>
      <c r="I4847">
        <v>0.49112526852698818</v>
      </c>
      <c r="J4847">
        <v>8.8164779578576886E-3</v>
      </c>
      <c r="K4847">
        <v>0.17801302971930699</v>
      </c>
      <c r="L4847">
        <v>0.81248856062125674</v>
      </c>
    </row>
    <row r="4848" spans="1:12">
      <c r="A4848" t="s">
        <v>317</v>
      </c>
      <c r="B4848" t="s">
        <v>365</v>
      </c>
      <c r="C4848">
        <v>48117</v>
      </c>
      <c r="D4848" t="s">
        <v>135</v>
      </c>
      <c r="E4848">
        <v>888</v>
      </c>
      <c r="F4848" t="s">
        <v>87</v>
      </c>
      <c r="G4848" t="s">
        <v>102</v>
      </c>
      <c r="H4848">
        <v>195</v>
      </c>
      <c r="I4848">
        <v>0.8242601678506748</v>
      </c>
      <c r="J4848">
        <v>1.7961457500426398E-2</v>
      </c>
      <c r="K4848">
        <v>7.5379688342831694E-2</v>
      </c>
      <c r="L4848">
        <v>1.842386536881393</v>
      </c>
    </row>
    <row r="4849" spans="1:12">
      <c r="A4849" t="s">
        <v>317</v>
      </c>
      <c r="B4849" t="s">
        <v>365</v>
      </c>
      <c r="C4849">
        <v>48117</v>
      </c>
      <c r="D4849" t="s">
        <v>135</v>
      </c>
      <c r="E4849">
        <v>888</v>
      </c>
      <c r="F4849" t="s">
        <v>87</v>
      </c>
      <c r="G4849" t="s">
        <v>103</v>
      </c>
      <c r="H4849">
        <v>190</v>
      </c>
      <c r="I4849">
        <v>0.54546122342006065</v>
      </c>
      <c r="J4849">
        <v>9.3141896218474907E-3</v>
      </c>
      <c r="K4849">
        <v>0.195033106890356</v>
      </c>
      <c r="L4849">
        <v>0.8815529357344577</v>
      </c>
    </row>
    <row r="4850" spans="1:12">
      <c r="A4850" t="s">
        <v>317</v>
      </c>
      <c r="B4850" t="s">
        <v>365</v>
      </c>
      <c r="C4850">
        <v>48117</v>
      </c>
      <c r="D4850" t="s">
        <v>135</v>
      </c>
      <c r="E4850">
        <v>888</v>
      </c>
      <c r="F4850" t="s">
        <v>87</v>
      </c>
      <c r="G4850" t="s">
        <v>104</v>
      </c>
      <c r="H4850">
        <v>195</v>
      </c>
      <c r="I4850">
        <v>0.89749738630147702</v>
      </c>
      <c r="J4850">
        <v>2.0389195076769139E-2</v>
      </c>
      <c r="K4850">
        <v>8.447986772672729E-2</v>
      </c>
      <c r="L4850">
        <v>2.0510351157346962</v>
      </c>
    </row>
    <row r="4851" spans="1:12">
      <c r="A4851" t="s">
        <v>317</v>
      </c>
      <c r="B4851" t="s">
        <v>365</v>
      </c>
      <c r="C4851">
        <v>48117</v>
      </c>
      <c r="D4851" t="s">
        <v>135</v>
      </c>
      <c r="E4851">
        <v>888</v>
      </c>
      <c r="F4851" t="s">
        <v>87</v>
      </c>
      <c r="G4851" t="s">
        <v>105</v>
      </c>
      <c r="H4851">
        <v>190</v>
      </c>
      <c r="I4851">
        <v>0.59669117928510751</v>
      </c>
      <c r="J4851">
        <v>9.9891622617045827E-3</v>
      </c>
      <c r="K4851">
        <v>0.2110348047180553</v>
      </c>
      <c r="L4851">
        <v>0.97055153783401682</v>
      </c>
    </row>
    <row r="4852" spans="1:12">
      <c r="A4852" t="s">
        <v>317</v>
      </c>
      <c r="B4852" t="s">
        <v>365</v>
      </c>
      <c r="C4852">
        <v>48117</v>
      </c>
      <c r="D4852" t="s">
        <v>135</v>
      </c>
      <c r="E4852">
        <v>888</v>
      </c>
      <c r="F4852" t="s">
        <v>87</v>
      </c>
      <c r="G4852" t="s">
        <v>106</v>
      </c>
      <c r="H4852">
        <v>195</v>
      </c>
      <c r="I4852">
        <v>0.98788484603907445</v>
      </c>
      <c r="J4852">
        <v>2.2313420743188719E-2</v>
      </c>
      <c r="K4852">
        <v>9.4930310381508939E-2</v>
      </c>
      <c r="L4852">
        <v>2.2549180688599639</v>
      </c>
    </row>
    <row r="4853" spans="1:12">
      <c r="A4853" t="s">
        <v>317</v>
      </c>
      <c r="B4853" t="s">
        <v>365</v>
      </c>
      <c r="C4853">
        <v>48117</v>
      </c>
      <c r="D4853" t="s">
        <v>135</v>
      </c>
      <c r="E4853">
        <v>888</v>
      </c>
      <c r="F4853" t="s">
        <v>87</v>
      </c>
      <c r="G4853" t="s">
        <v>107</v>
      </c>
      <c r="H4853">
        <v>190</v>
      </c>
      <c r="I4853">
        <v>0.65818909588023111</v>
      </c>
      <c r="J4853">
        <v>1.112793043715052E-2</v>
      </c>
      <c r="K4853">
        <v>0.21825770508090411</v>
      </c>
      <c r="L4853">
        <v>1.085580786622518</v>
      </c>
    </row>
    <row r="4854" spans="1:12">
      <c r="A4854" t="s">
        <v>317</v>
      </c>
      <c r="B4854" t="s">
        <v>365</v>
      </c>
      <c r="C4854">
        <v>48117</v>
      </c>
      <c r="D4854" t="s">
        <v>135</v>
      </c>
      <c r="E4854">
        <v>888</v>
      </c>
      <c r="F4854" t="s">
        <v>87</v>
      </c>
      <c r="G4854" t="s">
        <v>108</v>
      </c>
      <c r="H4854">
        <v>195</v>
      </c>
      <c r="I4854">
        <v>0.26413458115251531</v>
      </c>
      <c r="J4854">
        <v>5.5106460900557677E-3</v>
      </c>
      <c r="K4854">
        <v>4.4023660590970598E-2</v>
      </c>
      <c r="L4854">
        <v>0.57802260804440997</v>
      </c>
    </row>
    <row r="4855" spans="1:12">
      <c r="A4855" t="s">
        <v>317</v>
      </c>
      <c r="B4855" t="s">
        <v>365</v>
      </c>
      <c r="C4855">
        <v>48117</v>
      </c>
      <c r="D4855" t="s">
        <v>135</v>
      </c>
      <c r="E4855">
        <v>888</v>
      </c>
      <c r="F4855" t="s">
        <v>87</v>
      </c>
      <c r="G4855" t="s">
        <v>109</v>
      </c>
      <c r="H4855">
        <v>190</v>
      </c>
      <c r="I4855">
        <v>0.30566783748997178</v>
      </c>
      <c r="J4855">
        <v>5.9397851057183893E-3</v>
      </c>
      <c r="K4855">
        <v>0.10424179136799849</v>
      </c>
      <c r="L4855">
        <v>0.59620501343371557</v>
      </c>
    </row>
    <row r="4856" spans="1:12">
      <c r="A4856" t="s">
        <v>317</v>
      </c>
      <c r="B4856" t="s">
        <v>263</v>
      </c>
      <c r="C4856">
        <v>48119</v>
      </c>
      <c r="D4856" t="s">
        <v>135</v>
      </c>
      <c r="E4856">
        <v>888</v>
      </c>
      <c r="F4856" t="s">
        <v>87</v>
      </c>
      <c r="G4856" t="s">
        <v>88</v>
      </c>
      <c r="H4856">
        <v>21</v>
      </c>
      <c r="I4856">
        <v>1.3391255499967429</v>
      </c>
      <c r="J4856">
        <v>0.1576856242205866</v>
      </c>
      <c r="K4856">
        <v>8.2268901586623533E-2</v>
      </c>
      <c r="L4856">
        <v>2.427575332124559</v>
      </c>
    </row>
    <row r="4857" spans="1:12">
      <c r="A4857" t="s">
        <v>317</v>
      </c>
      <c r="B4857" t="s">
        <v>263</v>
      </c>
      <c r="C4857">
        <v>48119</v>
      </c>
      <c r="D4857" t="s">
        <v>135</v>
      </c>
      <c r="E4857">
        <v>888</v>
      </c>
      <c r="F4857" t="s">
        <v>87</v>
      </c>
      <c r="G4857" t="s">
        <v>89</v>
      </c>
      <c r="H4857">
        <v>321</v>
      </c>
      <c r="I4857">
        <v>0.87698656474519121</v>
      </c>
      <c r="J4857">
        <v>2.9059937535925551E-2</v>
      </c>
      <c r="K4857">
        <v>-3.4524710319821768E-3</v>
      </c>
      <c r="L4857">
        <v>2.058279257864311</v>
      </c>
    </row>
    <row r="4858" spans="1:12">
      <c r="A4858" t="s">
        <v>317</v>
      </c>
      <c r="B4858" t="s">
        <v>263</v>
      </c>
      <c r="C4858">
        <v>48119</v>
      </c>
      <c r="D4858" t="s">
        <v>135</v>
      </c>
      <c r="E4858">
        <v>888</v>
      </c>
      <c r="F4858" t="s">
        <v>87</v>
      </c>
      <c r="G4858" t="s">
        <v>90</v>
      </c>
      <c r="H4858">
        <v>21</v>
      </c>
      <c r="I4858">
        <v>1.6680650978018869</v>
      </c>
      <c r="J4858">
        <v>0.1456860291474619</v>
      </c>
      <c r="K4858">
        <v>0.26197504588600667</v>
      </c>
      <c r="L4858">
        <v>2.8019103932227281</v>
      </c>
    </row>
    <row r="4859" spans="1:12">
      <c r="A4859" t="s">
        <v>317</v>
      </c>
      <c r="B4859" t="s">
        <v>263</v>
      </c>
      <c r="C4859">
        <v>48119</v>
      </c>
      <c r="D4859" t="s">
        <v>135</v>
      </c>
      <c r="E4859">
        <v>888</v>
      </c>
      <c r="F4859" t="s">
        <v>87</v>
      </c>
      <c r="G4859" t="s">
        <v>91</v>
      </c>
      <c r="H4859">
        <v>321</v>
      </c>
      <c r="I4859">
        <v>1.097953432723624</v>
      </c>
      <c r="J4859">
        <v>2.667037683964868E-2</v>
      </c>
      <c r="K4859">
        <v>3.5267178298786029E-3</v>
      </c>
      <c r="L4859">
        <v>2.2257319502210908</v>
      </c>
    </row>
    <row r="4860" spans="1:12">
      <c r="A4860" t="s">
        <v>317</v>
      </c>
      <c r="B4860" t="s">
        <v>263</v>
      </c>
      <c r="C4860">
        <v>48119</v>
      </c>
      <c r="D4860" t="s">
        <v>135</v>
      </c>
      <c r="E4860">
        <v>888</v>
      </c>
      <c r="F4860" t="s">
        <v>87</v>
      </c>
      <c r="G4860" t="s">
        <v>92</v>
      </c>
      <c r="H4860">
        <v>21</v>
      </c>
      <c r="I4860">
        <v>1.833708289949844</v>
      </c>
      <c r="J4860">
        <v>0.1562271870685033</v>
      </c>
      <c r="K4860">
        <v>0.29025231332994073</v>
      </c>
      <c r="L4860">
        <v>3.035446620925113</v>
      </c>
    </row>
    <row r="4861" spans="1:12">
      <c r="A4861" t="s">
        <v>317</v>
      </c>
      <c r="B4861" t="s">
        <v>263</v>
      </c>
      <c r="C4861">
        <v>48119</v>
      </c>
      <c r="D4861" t="s">
        <v>135</v>
      </c>
      <c r="E4861">
        <v>888</v>
      </c>
      <c r="F4861" t="s">
        <v>87</v>
      </c>
      <c r="G4861" t="s">
        <v>93</v>
      </c>
      <c r="H4861">
        <v>321</v>
      </c>
      <c r="I4861">
        <v>1.191423035206373</v>
      </c>
      <c r="J4861">
        <v>2.804228088478504E-2</v>
      </c>
      <c r="K4861">
        <v>3.5267178298786029E-3</v>
      </c>
      <c r="L4861">
        <v>2.3556611322115808</v>
      </c>
    </row>
    <row r="4862" spans="1:12">
      <c r="A4862" t="s">
        <v>317</v>
      </c>
      <c r="B4862" t="s">
        <v>263</v>
      </c>
      <c r="C4862">
        <v>48119</v>
      </c>
      <c r="D4862" t="s">
        <v>135</v>
      </c>
      <c r="E4862">
        <v>888</v>
      </c>
      <c r="F4862" t="s">
        <v>87</v>
      </c>
      <c r="G4862" t="s">
        <v>94</v>
      </c>
      <c r="H4862">
        <v>21</v>
      </c>
      <c r="I4862">
        <v>1.991627877631841</v>
      </c>
      <c r="J4862">
        <v>0.16733419893618731</v>
      </c>
      <c r="K4862">
        <v>0.31557028902879652</v>
      </c>
      <c r="L4862">
        <v>3.2684685251471182</v>
      </c>
    </row>
    <row r="4863" spans="1:12">
      <c r="A4863" t="s">
        <v>317</v>
      </c>
      <c r="B4863" t="s">
        <v>263</v>
      </c>
      <c r="C4863">
        <v>48119</v>
      </c>
      <c r="D4863" t="s">
        <v>135</v>
      </c>
      <c r="E4863">
        <v>888</v>
      </c>
      <c r="F4863" t="s">
        <v>87</v>
      </c>
      <c r="G4863" t="s">
        <v>95</v>
      </c>
      <c r="H4863">
        <v>321</v>
      </c>
      <c r="I4863">
        <v>1.274560325744899</v>
      </c>
      <c r="J4863">
        <v>2.9785230820596739E-2</v>
      </c>
      <c r="K4863">
        <v>3.5267178298786029E-3</v>
      </c>
      <c r="L4863">
        <v>2.476528363245087</v>
      </c>
    </row>
    <row r="4864" spans="1:12">
      <c r="A4864" t="s">
        <v>317</v>
      </c>
      <c r="B4864" t="s">
        <v>263</v>
      </c>
      <c r="C4864">
        <v>48119</v>
      </c>
      <c r="D4864" t="s">
        <v>135</v>
      </c>
      <c r="E4864">
        <v>888</v>
      </c>
      <c r="F4864" t="s">
        <v>87</v>
      </c>
      <c r="G4864" t="s">
        <v>96</v>
      </c>
      <c r="H4864">
        <v>21</v>
      </c>
      <c r="I4864">
        <v>2.141073796967826</v>
      </c>
      <c r="J4864">
        <v>0.17785825932259591</v>
      </c>
      <c r="K4864">
        <v>0.34037529265666611</v>
      </c>
      <c r="L4864">
        <v>3.4894549128360661</v>
      </c>
    </row>
    <row r="4865" spans="1:12">
      <c r="A4865" t="s">
        <v>317</v>
      </c>
      <c r="B4865" t="s">
        <v>263</v>
      </c>
      <c r="C4865">
        <v>48119</v>
      </c>
      <c r="D4865" t="s">
        <v>135</v>
      </c>
      <c r="E4865">
        <v>888</v>
      </c>
      <c r="F4865" t="s">
        <v>87</v>
      </c>
      <c r="G4865" t="s">
        <v>97</v>
      </c>
      <c r="H4865">
        <v>321</v>
      </c>
      <c r="I4865">
        <v>1.356476015037994</v>
      </c>
      <c r="J4865">
        <v>3.1040096382421289E-2</v>
      </c>
      <c r="K4865">
        <v>3.5267178298786029E-3</v>
      </c>
      <c r="L4865">
        <v>2.590221589714337</v>
      </c>
    </row>
    <row r="4866" spans="1:12">
      <c r="A4866" t="s">
        <v>317</v>
      </c>
      <c r="B4866" t="s">
        <v>263</v>
      </c>
      <c r="C4866">
        <v>48119</v>
      </c>
      <c r="D4866" t="s">
        <v>135</v>
      </c>
      <c r="E4866">
        <v>888</v>
      </c>
      <c r="F4866" t="s">
        <v>87</v>
      </c>
      <c r="G4866" t="s">
        <v>98</v>
      </c>
      <c r="H4866">
        <v>21</v>
      </c>
      <c r="I4866">
        <v>0.87811581063541766</v>
      </c>
      <c r="J4866">
        <v>8.8664726780749215E-2</v>
      </c>
      <c r="K4866">
        <v>0.1078680484880335</v>
      </c>
      <c r="L4866">
        <v>1.6042317228687579</v>
      </c>
    </row>
    <row r="4867" spans="1:12">
      <c r="A4867" t="s">
        <v>317</v>
      </c>
      <c r="B4867" t="s">
        <v>263</v>
      </c>
      <c r="C4867">
        <v>48119</v>
      </c>
      <c r="D4867" t="s">
        <v>135</v>
      </c>
      <c r="E4867">
        <v>888</v>
      </c>
      <c r="F4867" t="s">
        <v>87</v>
      </c>
      <c r="G4867" t="s">
        <v>99</v>
      </c>
      <c r="H4867">
        <v>321</v>
      </c>
      <c r="I4867">
        <v>0.53132431970194827</v>
      </c>
      <c r="J4867">
        <v>1.472210642659651E-2</v>
      </c>
      <c r="K4867">
        <v>3.5267178298786029E-3</v>
      </c>
      <c r="L4867">
        <v>1.421982194111423</v>
      </c>
    </row>
    <row r="4868" spans="1:12">
      <c r="A4868" t="s">
        <v>317</v>
      </c>
      <c r="B4868" t="s">
        <v>263</v>
      </c>
      <c r="C4868">
        <v>48119</v>
      </c>
      <c r="D4868" t="s">
        <v>135</v>
      </c>
      <c r="E4868">
        <v>888</v>
      </c>
      <c r="F4868" t="s">
        <v>87</v>
      </c>
      <c r="G4868" t="s">
        <v>100</v>
      </c>
      <c r="H4868">
        <v>21</v>
      </c>
      <c r="I4868">
        <v>1.3919513895566551</v>
      </c>
      <c r="J4868">
        <v>0.10804868088975519</v>
      </c>
      <c r="K4868">
        <v>0.27866141501693342</v>
      </c>
      <c r="L4868">
        <v>2.2143403233531389</v>
      </c>
    </row>
    <row r="4869" spans="1:12">
      <c r="A4869" t="s">
        <v>317</v>
      </c>
      <c r="B4869" t="s">
        <v>263</v>
      </c>
      <c r="C4869">
        <v>48119</v>
      </c>
      <c r="D4869" t="s">
        <v>135</v>
      </c>
      <c r="E4869">
        <v>888</v>
      </c>
      <c r="F4869" t="s">
        <v>87</v>
      </c>
      <c r="G4869" t="s">
        <v>101</v>
      </c>
      <c r="H4869">
        <v>321</v>
      </c>
      <c r="I4869">
        <v>0.91854169327657997</v>
      </c>
      <c r="J4869">
        <v>1.96066958731951E-2</v>
      </c>
      <c r="K4869">
        <v>3.5267178298786029E-3</v>
      </c>
      <c r="L4869">
        <v>1.7070203999628011</v>
      </c>
    </row>
    <row r="4870" spans="1:12">
      <c r="A4870" t="s">
        <v>317</v>
      </c>
      <c r="B4870" t="s">
        <v>263</v>
      </c>
      <c r="C4870">
        <v>48119</v>
      </c>
      <c r="D4870" t="s">
        <v>135</v>
      </c>
      <c r="E4870">
        <v>888</v>
      </c>
      <c r="F4870" t="s">
        <v>87</v>
      </c>
      <c r="G4870" t="s">
        <v>102</v>
      </c>
      <c r="H4870">
        <v>21</v>
      </c>
      <c r="I4870">
        <v>1.563109054162531</v>
      </c>
      <c r="J4870">
        <v>0.1178441616037386</v>
      </c>
      <c r="K4870">
        <v>0.30964265869391361</v>
      </c>
      <c r="L4870">
        <v>2.4387855384156549</v>
      </c>
    </row>
    <row r="4871" spans="1:12">
      <c r="A4871" t="s">
        <v>317</v>
      </c>
      <c r="B4871" t="s">
        <v>263</v>
      </c>
      <c r="C4871">
        <v>48119</v>
      </c>
      <c r="D4871" t="s">
        <v>135</v>
      </c>
      <c r="E4871">
        <v>888</v>
      </c>
      <c r="F4871" t="s">
        <v>87</v>
      </c>
      <c r="G4871" t="s">
        <v>103</v>
      </c>
      <c r="H4871">
        <v>321</v>
      </c>
      <c r="I4871">
        <v>0.99773259192502317</v>
      </c>
      <c r="J4871">
        <v>2.043548693125671E-2</v>
      </c>
      <c r="K4871">
        <v>3.5267178298786029E-3</v>
      </c>
      <c r="L4871">
        <v>1.8054626795053541</v>
      </c>
    </row>
    <row r="4872" spans="1:12">
      <c r="A4872" t="s">
        <v>317</v>
      </c>
      <c r="B4872" t="s">
        <v>263</v>
      </c>
      <c r="C4872">
        <v>48119</v>
      </c>
      <c r="D4872" t="s">
        <v>135</v>
      </c>
      <c r="E4872">
        <v>888</v>
      </c>
      <c r="F4872" t="s">
        <v>87</v>
      </c>
      <c r="G4872" t="s">
        <v>104</v>
      </c>
      <c r="H4872">
        <v>21</v>
      </c>
      <c r="I4872">
        <v>1.726502520922087</v>
      </c>
      <c r="J4872">
        <v>0.12881989346661671</v>
      </c>
      <c r="K4872">
        <v>0.33643836717927927</v>
      </c>
      <c r="L4872">
        <v>2.6724841403317932</v>
      </c>
    </row>
    <row r="4873" spans="1:12">
      <c r="A4873" t="s">
        <v>317</v>
      </c>
      <c r="B4873" t="s">
        <v>263</v>
      </c>
      <c r="C4873">
        <v>48119</v>
      </c>
      <c r="D4873" t="s">
        <v>135</v>
      </c>
      <c r="E4873">
        <v>888</v>
      </c>
      <c r="F4873" t="s">
        <v>87</v>
      </c>
      <c r="G4873" t="s">
        <v>105</v>
      </c>
      <c r="H4873">
        <v>321</v>
      </c>
      <c r="I4873">
        <v>1.0698831951637531</v>
      </c>
      <c r="J4873">
        <v>2.1747142635598869E-2</v>
      </c>
      <c r="K4873">
        <v>3.5267178298786029E-3</v>
      </c>
      <c r="L4873">
        <v>1.9139068960189349</v>
      </c>
    </row>
    <row r="4874" spans="1:12">
      <c r="A4874" t="s">
        <v>317</v>
      </c>
      <c r="B4874" t="s">
        <v>263</v>
      </c>
      <c r="C4874">
        <v>48119</v>
      </c>
      <c r="D4874" t="s">
        <v>135</v>
      </c>
      <c r="E4874">
        <v>888</v>
      </c>
      <c r="F4874" t="s">
        <v>87</v>
      </c>
      <c r="G4874" t="s">
        <v>106</v>
      </c>
      <c r="H4874">
        <v>21</v>
      </c>
      <c r="I4874">
        <v>1.8774327900133541</v>
      </c>
      <c r="J4874">
        <v>0.13897070690113111</v>
      </c>
      <c r="K4874">
        <v>0.36329579965681719</v>
      </c>
      <c r="L4874">
        <v>2.9038355072988762</v>
      </c>
    </row>
    <row r="4875" spans="1:12">
      <c r="A4875" t="s">
        <v>317</v>
      </c>
      <c r="B4875" t="s">
        <v>263</v>
      </c>
      <c r="C4875">
        <v>48119</v>
      </c>
      <c r="D4875" t="s">
        <v>135</v>
      </c>
      <c r="E4875">
        <v>888</v>
      </c>
      <c r="F4875" t="s">
        <v>87</v>
      </c>
      <c r="G4875" t="s">
        <v>107</v>
      </c>
      <c r="H4875">
        <v>321</v>
      </c>
      <c r="I4875">
        <v>1.136207298770596</v>
      </c>
      <c r="J4875">
        <v>2.228691754497579E-2</v>
      </c>
      <c r="K4875">
        <v>3.5267178298786029E-3</v>
      </c>
      <c r="L4875">
        <v>1.9966900608684059</v>
      </c>
    </row>
    <row r="4876" spans="1:12">
      <c r="A4876" t="s">
        <v>317</v>
      </c>
      <c r="B4876" t="s">
        <v>263</v>
      </c>
      <c r="C4876">
        <v>48119</v>
      </c>
      <c r="D4876" t="s">
        <v>135</v>
      </c>
      <c r="E4876">
        <v>888</v>
      </c>
      <c r="F4876" t="s">
        <v>87</v>
      </c>
      <c r="G4876" t="s">
        <v>108</v>
      </c>
      <c r="H4876">
        <v>21</v>
      </c>
      <c r="I4876">
        <v>0.54524790617929286</v>
      </c>
      <c r="J4876">
        <v>4.6758487955652142E-2</v>
      </c>
      <c r="K4876">
        <v>0.1167457847107941</v>
      </c>
      <c r="L4876">
        <v>1.0747798823709549</v>
      </c>
    </row>
    <row r="4877" spans="1:12">
      <c r="A4877" t="s">
        <v>317</v>
      </c>
      <c r="B4877" t="s">
        <v>263</v>
      </c>
      <c r="C4877">
        <v>48119</v>
      </c>
      <c r="D4877" t="s">
        <v>135</v>
      </c>
      <c r="E4877">
        <v>888</v>
      </c>
      <c r="F4877" t="s">
        <v>87</v>
      </c>
      <c r="G4877" t="s">
        <v>109</v>
      </c>
      <c r="H4877">
        <v>321</v>
      </c>
      <c r="I4877">
        <v>0.32896026494094838</v>
      </c>
      <c r="J4877">
        <v>5.5475743428957756E-3</v>
      </c>
      <c r="K4877">
        <v>3.5267178298786029E-3</v>
      </c>
      <c r="L4877">
        <v>0.6077413652625866</v>
      </c>
    </row>
    <row r="4878" spans="1:12">
      <c r="A4878" t="s">
        <v>317</v>
      </c>
      <c r="B4878" t="s">
        <v>366</v>
      </c>
      <c r="C4878">
        <v>48121</v>
      </c>
      <c r="D4878" t="s">
        <v>135</v>
      </c>
      <c r="E4878">
        <v>888</v>
      </c>
      <c r="F4878" t="s">
        <v>87</v>
      </c>
      <c r="G4878" t="s">
        <v>88</v>
      </c>
      <c r="H4878">
        <v>21</v>
      </c>
      <c r="I4878">
        <v>1.3391255499967429</v>
      </c>
      <c r="J4878">
        <v>0.1576856242205866</v>
      </c>
      <c r="K4878">
        <v>8.2268901586623533E-2</v>
      </c>
      <c r="L4878">
        <v>2.427575332124559</v>
      </c>
    </row>
    <row r="4879" spans="1:12">
      <c r="A4879" t="s">
        <v>317</v>
      </c>
      <c r="B4879" t="s">
        <v>366</v>
      </c>
      <c r="C4879">
        <v>48121</v>
      </c>
      <c r="D4879" t="s">
        <v>135</v>
      </c>
      <c r="E4879">
        <v>888</v>
      </c>
      <c r="F4879" t="s">
        <v>87</v>
      </c>
      <c r="G4879" t="s">
        <v>89</v>
      </c>
      <c r="H4879">
        <v>73</v>
      </c>
      <c r="I4879">
        <v>0.52996081108940996</v>
      </c>
      <c r="J4879">
        <v>5.1940310266589587E-2</v>
      </c>
      <c r="K4879">
        <v>2.5428570911743631E-3</v>
      </c>
      <c r="L4879">
        <v>1.703298544139858</v>
      </c>
    </row>
    <row r="4880" spans="1:12">
      <c r="A4880" t="s">
        <v>317</v>
      </c>
      <c r="B4880" t="s">
        <v>366</v>
      </c>
      <c r="C4880">
        <v>48121</v>
      </c>
      <c r="D4880" t="s">
        <v>135</v>
      </c>
      <c r="E4880">
        <v>888</v>
      </c>
      <c r="F4880" t="s">
        <v>87</v>
      </c>
      <c r="G4880" t="s">
        <v>90</v>
      </c>
      <c r="H4880">
        <v>21</v>
      </c>
      <c r="I4880">
        <v>1.6680650978018869</v>
      </c>
      <c r="J4880">
        <v>0.1456860291474619</v>
      </c>
      <c r="K4880">
        <v>0.26197504588600667</v>
      </c>
      <c r="L4880">
        <v>2.8019103932227281</v>
      </c>
    </row>
    <row r="4881" spans="1:12">
      <c r="A4881" t="s">
        <v>317</v>
      </c>
      <c r="B4881" t="s">
        <v>366</v>
      </c>
      <c r="C4881">
        <v>48121</v>
      </c>
      <c r="D4881" t="s">
        <v>135</v>
      </c>
      <c r="E4881">
        <v>888</v>
      </c>
      <c r="F4881" t="s">
        <v>87</v>
      </c>
      <c r="G4881" t="s">
        <v>91</v>
      </c>
      <c r="H4881">
        <v>73</v>
      </c>
      <c r="I4881">
        <v>0.7859576461648482</v>
      </c>
      <c r="J4881">
        <v>4.783511160803746E-2</v>
      </c>
      <c r="K4881">
        <v>5.6479476296384711E-3</v>
      </c>
      <c r="L4881">
        <v>1.863439073460839</v>
      </c>
    </row>
    <row r="4882" spans="1:12">
      <c r="A4882" t="s">
        <v>317</v>
      </c>
      <c r="B4882" t="s">
        <v>366</v>
      </c>
      <c r="C4882">
        <v>48121</v>
      </c>
      <c r="D4882" t="s">
        <v>135</v>
      </c>
      <c r="E4882">
        <v>888</v>
      </c>
      <c r="F4882" t="s">
        <v>87</v>
      </c>
      <c r="G4882" t="s">
        <v>92</v>
      </c>
      <c r="H4882">
        <v>21</v>
      </c>
      <c r="I4882">
        <v>1.833708289949844</v>
      </c>
      <c r="J4882">
        <v>0.1562271870685033</v>
      </c>
      <c r="K4882">
        <v>0.29025231332994073</v>
      </c>
      <c r="L4882">
        <v>3.035446620925113</v>
      </c>
    </row>
    <row r="4883" spans="1:12">
      <c r="A4883" t="s">
        <v>317</v>
      </c>
      <c r="B4883" t="s">
        <v>366</v>
      </c>
      <c r="C4883">
        <v>48121</v>
      </c>
      <c r="D4883" t="s">
        <v>135</v>
      </c>
      <c r="E4883">
        <v>888</v>
      </c>
      <c r="F4883" t="s">
        <v>87</v>
      </c>
      <c r="G4883" t="s">
        <v>93</v>
      </c>
      <c r="H4883">
        <v>73</v>
      </c>
      <c r="I4883">
        <v>0.85699619502490232</v>
      </c>
      <c r="J4883">
        <v>5.0274337036445807E-2</v>
      </c>
      <c r="K4883">
        <v>5.6479476296384711E-3</v>
      </c>
      <c r="L4883">
        <v>1.963537548004386</v>
      </c>
    </row>
    <row r="4884" spans="1:12">
      <c r="A4884" t="s">
        <v>317</v>
      </c>
      <c r="B4884" t="s">
        <v>366</v>
      </c>
      <c r="C4884">
        <v>48121</v>
      </c>
      <c r="D4884" t="s">
        <v>135</v>
      </c>
      <c r="E4884">
        <v>888</v>
      </c>
      <c r="F4884" t="s">
        <v>87</v>
      </c>
      <c r="G4884" t="s">
        <v>94</v>
      </c>
      <c r="H4884">
        <v>21</v>
      </c>
      <c r="I4884">
        <v>1.991627877631841</v>
      </c>
      <c r="J4884">
        <v>0.16733419893618731</v>
      </c>
      <c r="K4884">
        <v>0.31557028902879652</v>
      </c>
      <c r="L4884">
        <v>3.2684685251471182</v>
      </c>
    </row>
    <row r="4885" spans="1:12">
      <c r="A4885" t="s">
        <v>317</v>
      </c>
      <c r="B4885" t="s">
        <v>366</v>
      </c>
      <c r="C4885">
        <v>48121</v>
      </c>
      <c r="D4885" t="s">
        <v>135</v>
      </c>
      <c r="E4885">
        <v>888</v>
      </c>
      <c r="F4885" t="s">
        <v>87</v>
      </c>
      <c r="G4885" t="s">
        <v>95</v>
      </c>
      <c r="H4885">
        <v>73</v>
      </c>
      <c r="I4885">
        <v>0.91383303651767434</v>
      </c>
      <c r="J4885">
        <v>5.3501549895134642E-2</v>
      </c>
      <c r="K4885">
        <v>5.6479476296384711E-3</v>
      </c>
      <c r="L4885">
        <v>2.062103462888552</v>
      </c>
    </row>
    <row r="4886" spans="1:12">
      <c r="A4886" t="s">
        <v>317</v>
      </c>
      <c r="B4886" t="s">
        <v>366</v>
      </c>
      <c r="C4886">
        <v>48121</v>
      </c>
      <c r="D4886" t="s">
        <v>135</v>
      </c>
      <c r="E4886">
        <v>888</v>
      </c>
      <c r="F4886" t="s">
        <v>87</v>
      </c>
      <c r="G4886" t="s">
        <v>96</v>
      </c>
      <c r="H4886">
        <v>21</v>
      </c>
      <c r="I4886">
        <v>2.141073796967826</v>
      </c>
      <c r="J4886">
        <v>0.17785825932259591</v>
      </c>
      <c r="K4886">
        <v>0.34037529265666611</v>
      </c>
      <c r="L4886">
        <v>3.4894549128360661</v>
      </c>
    </row>
    <row r="4887" spans="1:12">
      <c r="A4887" t="s">
        <v>317</v>
      </c>
      <c r="B4887" t="s">
        <v>366</v>
      </c>
      <c r="C4887">
        <v>48121</v>
      </c>
      <c r="D4887" t="s">
        <v>135</v>
      </c>
      <c r="E4887">
        <v>888</v>
      </c>
      <c r="F4887" t="s">
        <v>87</v>
      </c>
      <c r="G4887" t="s">
        <v>97</v>
      </c>
      <c r="H4887">
        <v>73</v>
      </c>
      <c r="I4887">
        <v>0.9788450411528159</v>
      </c>
      <c r="J4887">
        <v>5.5830176312895767E-2</v>
      </c>
      <c r="K4887">
        <v>5.6479476296384711E-3</v>
      </c>
      <c r="L4887">
        <v>2.1581657458154542</v>
      </c>
    </row>
    <row r="4888" spans="1:12">
      <c r="A4888" t="s">
        <v>317</v>
      </c>
      <c r="B4888" t="s">
        <v>366</v>
      </c>
      <c r="C4888">
        <v>48121</v>
      </c>
      <c r="D4888" t="s">
        <v>135</v>
      </c>
      <c r="E4888">
        <v>888</v>
      </c>
      <c r="F4888" t="s">
        <v>87</v>
      </c>
      <c r="G4888" t="s">
        <v>98</v>
      </c>
      <c r="H4888">
        <v>21</v>
      </c>
      <c r="I4888">
        <v>0.87811581063541766</v>
      </c>
      <c r="J4888">
        <v>8.8664726780749215E-2</v>
      </c>
      <c r="K4888">
        <v>0.1078680484880335</v>
      </c>
      <c r="L4888">
        <v>1.6042317228687579</v>
      </c>
    </row>
    <row r="4889" spans="1:12">
      <c r="A4889" t="s">
        <v>317</v>
      </c>
      <c r="B4889" t="s">
        <v>366</v>
      </c>
      <c r="C4889">
        <v>48121</v>
      </c>
      <c r="D4889" t="s">
        <v>135</v>
      </c>
      <c r="E4889">
        <v>888</v>
      </c>
      <c r="F4889" t="s">
        <v>87</v>
      </c>
      <c r="G4889" t="s">
        <v>99</v>
      </c>
      <c r="H4889">
        <v>73</v>
      </c>
      <c r="I4889">
        <v>0.40282160512985438</v>
      </c>
      <c r="J4889">
        <v>3.0006228856040599E-2</v>
      </c>
      <c r="K4889">
        <v>5.6479476296384711E-3</v>
      </c>
      <c r="L4889">
        <v>1.3717001025349209</v>
      </c>
    </row>
    <row r="4890" spans="1:12">
      <c r="A4890" t="s">
        <v>317</v>
      </c>
      <c r="B4890" t="s">
        <v>366</v>
      </c>
      <c r="C4890">
        <v>48121</v>
      </c>
      <c r="D4890" t="s">
        <v>135</v>
      </c>
      <c r="E4890">
        <v>888</v>
      </c>
      <c r="F4890" t="s">
        <v>87</v>
      </c>
      <c r="G4890" t="s">
        <v>100</v>
      </c>
      <c r="H4890">
        <v>21</v>
      </c>
      <c r="I4890">
        <v>1.3919513895566551</v>
      </c>
      <c r="J4890">
        <v>0.10804868088975519</v>
      </c>
      <c r="K4890">
        <v>0.27866141501693342</v>
      </c>
      <c r="L4890">
        <v>2.2143403233531389</v>
      </c>
    </row>
    <row r="4891" spans="1:12">
      <c r="A4891" t="s">
        <v>317</v>
      </c>
      <c r="B4891" t="s">
        <v>366</v>
      </c>
      <c r="C4891">
        <v>48121</v>
      </c>
      <c r="D4891" t="s">
        <v>135</v>
      </c>
      <c r="E4891">
        <v>888</v>
      </c>
      <c r="F4891" t="s">
        <v>87</v>
      </c>
      <c r="G4891" t="s">
        <v>101</v>
      </c>
      <c r="H4891">
        <v>73</v>
      </c>
      <c r="I4891">
        <v>0.70969548350732969</v>
      </c>
      <c r="J4891">
        <v>3.7288161246224909E-2</v>
      </c>
      <c r="K4891">
        <v>5.6479476296384711E-3</v>
      </c>
      <c r="L4891">
        <v>1.6423047116484031</v>
      </c>
    </row>
    <row r="4892" spans="1:12">
      <c r="A4892" t="s">
        <v>317</v>
      </c>
      <c r="B4892" t="s">
        <v>366</v>
      </c>
      <c r="C4892">
        <v>48121</v>
      </c>
      <c r="D4892" t="s">
        <v>135</v>
      </c>
      <c r="E4892">
        <v>888</v>
      </c>
      <c r="F4892" t="s">
        <v>87</v>
      </c>
      <c r="G4892" t="s">
        <v>102</v>
      </c>
      <c r="H4892">
        <v>21</v>
      </c>
      <c r="I4892">
        <v>1.563109054162531</v>
      </c>
      <c r="J4892">
        <v>0.1178441616037386</v>
      </c>
      <c r="K4892">
        <v>0.30964265869391361</v>
      </c>
      <c r="L4892">
        <v>2.4387855384156549</v>
      </c>
    </row>
    <row r="4893" spans="1:12">
      <c r="A4893" t="s">
        <v>317</v>
      </c>
      <c r="B4893" t="s">
        <v>366</v>
      </c>
      <c r="C4893">
        <v>48121</v>
      </c>
      <c r="D4893" t="s">
        <v>135</v>
      </c>
      <c r="E4893">
        <v>888</v>
      </c>
      <c r="F4893" t="s">
        <v>87</v>
      </c>
      <c r="G4893" t="s">
        <v>103</v>
      </c>
      <c r="H4893">
        <v>73</v>
      </c>
      <c r="I4893">
        <v>0.77572892977324492</v>
      </c>
      <c r="J4893">
        <v>3.9116468166577267E-2</v>
      </c>
      <c r="K4893">
        <v>5.6479476296384711E-3</v>
      </c>
      <c r="L4893">
        <v>1.736058720941368</v>
      </c>
    </row>
    <row r="4894" spans="1:12">
      <c r="A4894" t="s">
        <v>317</v>
      </c>
      <c r="B4894" t="s">
        <v>366</v>
      </c>
      <c r="C4894">
        <v>48121</v>
      </c>
      <c r="D4894" t="s">
        <v>135</v>
      </c>
      <c r="E4894">
        <v>888</v>
      </c>
      <c r="F4894" t="s">
        <v>87</v>
      </c>
      <c r="G4894" t="s">
        <v>104</v>
      </c>
      <c r="H4894">
        <v>21</v>
      </c>
      <c r="I4894">
        <v>1.726502520922087</v>
      </c>
      <c r="J4894">
        <v>0.12881989346661671</v>
      </c>
      <c r="K4894">
        <v>0.33643836717927927</v>
      </c>
      <c r="L4894">
        <v>2.6724841403317932</v>
      </c>
    </row>
    <row r="4895" spans="1:12">
      <c r="A4895" t="s">
        <v>317</v>
      </c>
      <c r="B4895" t="s">
        <v>366</v>
      </c>
      <c r="C4895">
        <v>48121</v>
      </c>
      <c r="D4895" t="s">
        <v>135</v>
      </c>
      <c r="E4895">
        <v>888</v>
      </c>
      <c r="F4895" t="s">
        <v>87</v>
      </c>
      <c r="G4895" t="s">
        <v>105</v>
      </c>
      <c r="H4895">
        <v>73</v>
      </c>
      <c r="I4895">
        <v>0.82924687620214166</v>
      </c>
      <c r="J4895">
        <v>4.1671994365771667E-2</v>
      </c>
      <c r="K4895">
        <v>5.6479476296384711E-3</v>
      </c>
      <c r="L4895">
        <v>1.8489227234059391</v>
      </c>
    </row>
    <row r="4896" spans="1:12">
      <c r="A4896" t="s">
        <v>317</v>
      </c>
      <c r="B4896" t="s">
        <v>366</v>
      </c>
      <c r="C4896">
        <v>48121</v>
      </c>
      <c r="D4896" t="s">
        <v>135</v>
      </c>
      <c r="E4896">
        <v>888</v>
      </c>
      <c r="F4896" t="s">
        <v>87</v>
      </c>
      <c r="G4896" t="s">
        <v>106</v>
      </c>
      <c r="H4896">
        <v>21</v>
      </c>
      <c r="I4896">
        <v>1.8774327900133541</v>
      </c>
      <c r="J4896">
        <v>0.13897070690113111</v>
      </c>
      <c r="K4896">
        <v>0.36329579965681719</v>
      </c>
      <c r="L4896">
        <v>2.9038355072988762</v>
      </c>
    </row>
    <row r="4897" spans="1:12">
      <c r="A4897" t="s">
        <v>317</v>
      </c>
      <c r="B4897" t="s">
        <v>366</v>
      </c>
      <c r="C4897">
        <v>48121</v>
      </c>
      <c r="D4897" t="s">
        <v>135</v>
      </c>
      <c r="E4897">
        <v>888</v>
      </c>
      <c r="F4897" t="s">
        <v>87</v>
      </c>
      <c r="G4897" t="s">
        <v>107</v>
      </c>
      <c r="H4897">
        <v>73</v>
      </c>
      <c r="I4897">
        <v>0.88816125489745468</v>
      </c>
      <c r="J4897">
        <v>4.3199662035646513E-2</v>
      </c>
      <c r="K4897">
        <v>5.6479476296384711E-3</v>
      </c>
      <c r="L4897">
        <v>1.932940510911797</v>
      </c>
    </row>
    <row r="4898" spans="1:12">
      <c r="A4898" t="s">
        <v>317</v>
      </c>
      <c r="B4898" t="s">
        <v>366</v>
      </c>
      <c r="C4898">
        <v>48121</v>
      </c>
      <c r="D4898" t="s">
        <v>135</v>
      </c>
      <c r="E4898">
        <v>888</v>
      </c>
      <c r="F4898" t="s">
        <v>87</v>
      </c>
      <c r="G4898" t="s">
        <v>108</v>
      </c>
      <c r="H4898">
        <v>21</v>
      </c>
      <c r="I4898">
        <v>0.54524790617929286</v>
      </c>
      <c r="J4898">
        <v>4.6758487955652142E-2</v>
      </c>
      <c r="K4898">
        <v>0.1167457847107941</v>
      </c>
      <c r="L4898">
        <v>1.0747798823709549</v>
      </c>
    </row>
    <row r="4899" spans="1:12">
      <c r="A4899" t="s">
        <v>317</v>
      </c>
      <c r="B4899" t="s">
        <v>366</v>
      </c>
      <c r="C4899">
        <v>48121</v>
      </c>
      <c r="D4899" t="s">
        <v>135</v>
      </c>
      <c r="E4899">
        <v>888</v>
      </c>
      <c r="F4899" t="s">
        <v>87</v>
      </c>
      <c r="G4899" t="s">
        <v>109</v>
      </c>
      <c r="H4899">
        <v>73</v>
      </c>
      <c r="I4899">
        <v>0.30985362557612722</v>
      </c>
      <c r="J4899">
        <v>1.343203054049198E-2</v>
      </c>
      <c r="K4899">
        <v>5.6479476296384711E-3</v>
      </c>
      <c r="L4899">
        <v>0.74064381319451666</v>
      </c>
    </row>
    <row r="4900" spans="1:12">
      <c r="A4900" t="s">
        <v>317</v>
      </c>
      <c r="B4900" t="s">
        <v>367</v>
      </c>
      <c r="C4900">
        <v>48123</v>
      </c>
      <c r="D4900" t="s">
        <v>135</v>
      </c>
      <c r="E4900">
        <v>888</v>
      </c>
      <c r="F4900" t="s">
        <v>87</v>
      </c>
      <c r="G4900" t="s">
        <v>88</v>
      </c>
      <c r="H4900">
        <v>109</v>
      </c>
      <c r="I4900">
        <v>1.0619888102769051</v>
      </c>
      <c r="J4900">
        <v>4.3872120819350567E-2</v>
      </c>
      <c r="K4900">
        <v>3.3643878631180971E-2</v>
      </c>
      <c r="L4900">
        <v>1.9686728462365859</v>
      </c>
    </row>
    <row r="4901" spans="1:12">
      <c r="A4901" t="s">
        <v>317</v>
      </c>
      <c r="B4901" t="s">
        <v>367</v>
      </c>
      <c r="C4901">
        <v>48123</v>
      </c>
      <c r="D4901" t="s">
        <v>135</v>
      </c>
      <c r="E4901">
        <v>888</v>
      </c>
      <c r="F4901" t="s">
        <v>87</v>
      </c>
      <c r="G4901" t="s">
        <v>89</v>
      </c>
      <c r="H4901">
        <v>68</v>
      </c>
      <c r="I4901">
        <v>0.84345779895734851</v>
      </c>
      <c r="J4901">
        <v>4.6886094879399813E-2</v>
      </c>
      <c r="K4901">
        <v>4.1614353289900017E-3</v>
      </c>
      <c r="L4901">
        <v>1.640357445004176</v>
      </c>
    </row>
    <row r="4902" spans="1:12">
      <c r="A4902" t="s">
        <v>317</v>
      </c>
      <c r="B4902" t="s">
        <v>367</v>
      </c>
      <c r="C4902">
        <v>48123</v>
      </c>
      <c r="D4902" t="s">
        <v>135</v>
      </c>
      <c r="E4902">
        <v>888</v>
      </c>
      <c r="F4902" t="s">
        <v>87</v>
      </c>
      <c r="G4902" t="s">
        <v>90</v>
      </c>
      <c r="H4902">
        <v>109</v>
      </c>
      <c r="I4902">
        <v>1.402767470978636</v>
      </c>
      <c r="J4902">
        <v>4.1727443457266207E-2</v>
      </c>
      <c r="K4902">
        <v>0.49831347890596522</v>
      </c>
      <c r="L4902">
        <v>2.2672979831746138</v>
      </c>
    </row>
    <row r="4903" spans="1:12">
      <c r="A4903" t="s">
        <v>317</v>
      </c>
      <c r="B4903" t="s">
        <v>367</v>
      </c>
      <c r="C4903">
        <v>48123</v>
      </c>
      <c r="D4903" t="s">
        <v>135</v>
      </c>
      <c r="E4903">
        <v>888</v>
      </c>
      <c r="F4903" t="s">
        <v>87</v>
      </c>
      <c r="G4903" t="s">
        <v>91</v>
      </c>
      <c r="H4903">
        <v>68</v>
      </c>
      <c r="I4903">
        <v>0.95195617615450367</v>
      </c>
      <c r="J4903">
        <v>4.8783587579212577E-2</v>
      </c>
      <c r="K4903">
        <v>4.1614353289900017E-3</v>
      </c>
      <c r="L4903">
        <v>1.7403378110366829</v>
      </c>
    </row>
    <row r="4904" spans="1:12">
      <c r="A4904" t="s">
        <v>317</v>
      </c>
      <c r="B4904" t="s">
        <v>367</v>
      </c>
      <c r="C4904">
        <v>48123</v>
      </c>
      <c r="D4904" t="s">
        <v>135</v>
      </c>
      <c r="E4904">
        <v>888</v>
      </c>
      <c r="F4904" t="s">
        <v>87</v>
      </c>
      <c r="G4904" t="s">
        <v>92</v>
      </c>
      <c r="H4904">
        <v>109</v>
      </c>
      <c r="I4904">
        <v>1.5429487447784911</v>
      </c>
      <c r="J4904">
        <v>4.4390034565158512E-2</v>
      </c>
      <c r="K4904">
        <v>0.54872026536986995</v>
      </c>
      <c r="L4904">
        <v>2.4937297059836201</v>
      </c>
    </row>
    <row r="4905" spans="1:12">
      <c r="A4905" t="s">
        <v>317</v>
      </c>
      <c r="B4905" t="s">
        <v>367</v>
      </c>
      <c r="C4905">
        <v>48123</v>
      </c>
      <c r="D4905" t="s">
        <v>135</v>
      </c>
      <c r="E4905">
        <v>888</v>
      </c>
      <c r="F4905" t="s">
        <v>87</v>
      </c>
      <c r="G4905" t="s">
        <v>93</v>
      </c>
      <c r="H4905">
        <v>68</v>
      </c>
      <c r="I4905">
        <v>1.028466587735311</v>
      </c>
      <c r="J4905">
        <v>5.2824536082489333E-2</v>
      </c>
      <c r="K4905">
        <v>4.1614353289900017E-3</v>
      </c>
      <c r="L4905">
        <v>1.8723757614156089</v>
      </c>
    </row>
    <row r="4906" spans="1:12">
      <c r="A4906" t="s">
        <v>317</v>
      </c>
      <c r="B4906" t="s">
        <v>367</v>
      </c>
      <c r="C4906">
        <v>48123</v>
      </c>
      <c r="D4906" t="s">
        <v>135</v>
      </c>
      <c r="E4906">
        <v>888</v>
      </c>
      <c r="F4906" t="s">
        <v>87</v>
      </c>
      <c r="G4906" t="s">
        <v>94</v>
      </c>
      <c r="H4906">
        <v>109</v>
      </c>
      <c r="I4906">
        <v>1.6726294726574</v>
      </c>
      <c r="J4906">
        <v>4.7263881436702633E-2</v>
      </c>
      <c r="K4906">
        <v>0.59331533431868477</v>
      </c>
      <c r="L4906">
        <v>2.7026850488827998</v>
      </c>
    </row>
    <row r="4907" spans="1:12">
      <c r="A4907" t="s">
        <v>317</v>
      </c>
      <c r="B4907" t="s">
        <v>367</v>
      </c>
      <c r="C4907">
        <v>48123</v>
      </c>
      <c r="D4907" t="s">
        <v>135</v>
      </c>
      <c r="E4907">
        <v>888</v>
      </c>
      <c r="F4907" t="s">
        <v>87</v>
      </c>
      <c r="G4907" t="s">
        <v>95</v>
      </c>
      <c r="H4907">
        <v>68</v>
      </c>
      <c r="I4907">
        <v>1.1011260390498769</v>
      </c>
      <c r="J4907">
        <v>5.6981098707934837E-2</v>
      </c>
      <c r="K4907">
        <v>4.1614353289900017E-3</v>
      </c>
      <c r="L4907">
        <v>1.995065720649235</v>
      </c>
    </row>
    <row r="4908" spans="1:12">
      <c r="A4908" t="s">
        <v>317</v>
      </c>
      <c r="B4908" t="s">
        <v>367</v>
      </c>
      <c r="C4908">
        <v>48123</v>
      </c>
      <c r="D4908" t="s">
        <v>135</v>
      </c>
      <c r="E4908">
        <v>888</v>
      </c>
      <c r="F4908" t="s">
        <v>87</v>
      </c>
      <c r="G4908" t="s">
        <v>96</v>
      </c>
      <c r="H4908">
        <v>109</v>
      </c>
      <c r="I4908">
        <v>1.8018724086785121</v>
      </c>
      <c r="J4908">
        <v>5.0107166053421873E-2</v>
      </c>
      <c r="K4908">
        <v>0.64230054599177022</v>
      </c>
      <c r="L4908">
        <v>2.9019578442689529</v>
      </c>
    </row>
    <row r="4909" spans="1:12">
      <c r="A4909" t="s">
        <v>317</v>
      </c>
      <c r="B4909" t="s">
        <v>367</v>
      </c>
      <c r="C4909">
        <v>48123</v>
      </c>
      <c r="D4909" t="s">
        <v>135</v>
      </c>
      <c r="E4909">
        <v>888</v>
      </c>
      <c r="F4909" t="s">
        <v>87</v>
      </c>
      <c r="G4909" t="s">
        <v>97</v>
      </c>
      <c r="H4909">
        <v>68</v>
      </c>
      <c r="I4909">
        <v>1.1709863633725861</v>
      </c>
      <c r="J4909">
        <v>6.0666161244871043E-2</v>
      </c>
      <c r="K4909">
        <v>4.1614353289900017E-3</v>
      </c>
      <c r="L4909">
        <v>2.1067011027884139</v>
      </c>
    </row>
    <row r="4910" spans="1:12">
      <c r="A4910" t="s">
        <v>317</v>
      </c>
      <c r="B4910" t="s">
        <v>367</v>
      </c>
      <c r="C4910">
        <v>48123</v>
      </c>
      <c r="D4910" t="s">
        <v>135</v>
      </c>
      <c r="E4910">
        <v>888</v>
      </c>
      <c r="F4910" t="s">
        <v>87</v>
      </c>
      <c r="G4910" t="s">
        <v>98</v>
      </c>
      <c r="H4910">
        <v>109</v>
      </c>
      <c r="I4910">
        <v>0.35818418360035048</v>
      </c>
      <c r="J4910">
        <v>1.2725201533440381E-2</v>
      </c>
      <c r="K4910">
        <v>5.9323117904128288E-2</v>
      </c>
      <c r="L4910">
        <v>0.73433204145452791</v>
      </c>
    </row>
    <row r="4911" spans="1:12">
      <c r="A4911" t="s">
        <v>317</v>
      </c>
      <c r="B4911" t="s">
        <v>367</v>
      </c>
      <c r="C4911">
        <v>48123</v>
      </c>
      <c r="D4911" t="s">
        <v>135</v>
      </c>
      <c r="E4911">
        <v>888</v>
      </c>
      <c r="F4911" t="s">
        <v>87</v>
      </c>
      <c r="G4911" t="s">
        <v>99</v>
      </c>
      <c r="H4911">
        <v>68</v>
      </c>
      <c r="I4911">
        <v>0.57697554713869492</v>
      </c>
      <c r="J4911">
        <v>3.7907735055044897E-2</v>
      </c>
      <c r="K4911">
        <v>4.1614353289900017E-3</v>
      </c>
      <c r="L4911">
        <v>1.4691269464682379</v>
      </c>
    </row>
    <row r="4912" spans="1:12">
      <c r="A4912" t="s">
        <v>317</v>
      </c>
      <c r="B4912" t="s">
        <v>367</v>
      </c>
      <c r="C4912">
        <v>48123</v>
      </c>
      <c r="D4912" t="s">
        <v>135</v>
      </c>
      <c r="E4912">
        <v>888</v>
      </c>
      <c r="F4912" t="s">
        <v>87</v>
      </c>
      <c r="G4912" t="s">
        <v>100</v>
      </c>
      <c r="H4912">
        <v>109</v>
      </c>
      <c r="I4912">
        <v>0.9254680701082979</v>
      </c>
      <c r="J4912">
        <v>2.4001225673548041E-2</v>
      </c>
      <c r="K4912">
        <v>0.35881808001486099</v>
      </c>
      <c r="L4912">
        <v>1.572489588677076</v>
      </c>
    </row>
    <row r="4913" spans="1:12">
      <c r="A4913" t="s">
        <v>317</v>
      </c>
      <c r="B4913" t="s">
        <v>367</v>
      </c>
      <c r="C4913">
        <v>48123</v>
      </c>
      <c r="D4913" t="s">
        <v>135</v>
      </c>
      <c r="E4913">
        <v>888</v>
      </c>
      <c r="F4913" t="s">
        <v>87</v>
      </c>
      <c r="G4913" t="s">
        <v>101</v>
      </c>
      <c r="H4913">
        <v>68</v>
      </c>
      <c r="I4913">
        <v>0.83231572058160741</v>
      </c>
      <c r="J4913">
        <v>4.8037700084064702E-2</v>
      </c>
      <c r="K4913">
        <v>4.1614353289900017E-3</v>
      </c>
      <c r="L4913">
        <v>1.669365192606491</v>
      </c>
    </row>
    <row r="4914" spans="1:12">
      <c r="A4914" t="s">
        <v>317</v>
      </c>
      <c r="B4914" t="s">
        <v>367</v>
      </c>
      <c r="C4914">
        <v>48123</v>
      </c>
      <c r="D4914" t="s">
        <v>135</v>
      </c>
      <c r="E4914">
        <v>888</v>
      </c>
      <c r="F4914" t="s">
        <v>87</v>
      </c>
      <c r="G4914" t="s">
        <v>102</v>
      </c>
      <c r="H4914">
        <v>109</v>
      </c>
      <c r="I4914">
        <v>1.082711998811323</v>
      </c>
      <c r="J4914">
        <v>2.760684355198113E-2</v>
      </c>
      <c r="K4914">
        <v>0.41693844654953233</v>
      </c>
      <c r="L4914">
        <v>1.7923248954084749</v>
      </c>
    </row>
    <row r="4915" spans="1:12">
      <c r="A4915" t="s">
        <v>317</v>
      </c>
      <c r="B4915" t="s">
        <v>367</v>
      </c>
      <c r="C4915">
        <v>48123</v>
      </c>
      <c r="D4915" t="s">
        <v>135</v>
      </c>
      <c r="E4915">
        <v>888</v>
      </c>
      <c r="F4915" t="s">
        <v>87</v>
      </c>
      <c r="G4915" t="s">
        <v>103</v>
      </c>
      <c r="H4915">
        <v>68</v>
      </c>
      <c r="I4915">
        <v>0.89841384467700913</v>
      </c>
      <c r="J4915">
        <v>5.1693086632234257E-2</v>
      </c>
      <c r="K4915">
        <v>4.1614353289900017E-3</v>
      </c>
      <c r="L4915">
        <v>1.7552037239467351</v>
      </c>
    </row>
    <row r="4916" spans="1:12">
      <c r="A4916" t="s">
        <v>317</v>
      </c>
      <c r="B4916" t="s">
        <v>367</v>
      </c>
      <c r="C4916">
        <v>48123</v>
      </c>
      <c r="D4916" t="s">
        <v>135</v>
      </c>
      <c r="E4916">
        <v>888</v>
      </c>
      <c r="F4916" t="s">
        <v>87</v>
      </c>
      <c r="G4916" t="s">
        <v>104</v>
      </c>
      <c r="H4916">
        <v>109</v>
      </c>
      <c r="I4916">
        <v>1.219397052804452</v>
      </c>
      <c r="J4916">
        <v>3.1245576488129919E-2</v>
      </c>
      <c r="K4916">
        <v>0.46326203091374568</v>
      </c>
      <c r="L4916">
        <v>2.003374221774441</v>
      </c>
    </row>
    <row r="4917" spans="1:12">
      <c r="A4917" t="s">
        <v>317</v>
      </c>
      <c r="B4917" t="s">
        <v>367</v>
      </c>
      <c r="C4917">
        <v>48123</v>
      </c>
      <c r="D4917" t="s">
        <v>135</v>
      </c>
      <c r="E4917">
        <v>888</v>
      </c>
      <c r="F4917" t="s">
        <v>87</v>
      </c>
      <c r="G4917" t="s">
        <v>105</v>
      </c>
      <c r="H4917">
        <v>68</v>
      </c>
      <c r="I4917">
        <v>0.96089047963159691</v>
      </c>
      <c r="J4917">
        <v>5.550501801677403E-2</v>
      </c>
      <c r="K4917">
        <v>4.1614353289900017E-3</v>
      </c>
      <c r="L4917">
        <v>1.873398708947267</v>
      </c>
    </row>
    <row r="4918" spans="1:12">
      <c r="A4918" t="s">
        <v>317</v>
      </c>
      <c r="B4918" t="s">
        <v>367</v>
      </c>
      <c r="C4918">
        <v>48123</v>
      </c>
      <c r="D4918" t="s">
        <v>135</v>
      </c>
      <c r="E4918">
        <v>888</v>
      </c>
      <c r="F4918" t="s">
        <v>87</v>
      </c>
      <c r="G4918" t="s">
        <v>106</v>
      </c>
      <c r="H4918">
        <v>109</v>
      </c>
      <c r="I4918">
        <v>1.352715863696738</v>
      </c>
      <c r="J4918">
        <v>3.4529793693643243E-2</v>
      </c>
      <c r="K4918">
        <v>0.50792079545145641</v>
      </c>
      <c r="L4918">
        <v>2.1938144240469111</v>
      </c>
    </row>
    <row r="4919" spans="1:12">
      <c r="A4919" t="s">
        <v>317</v>
      </c>
      <c r="B4919" t="s">
        <v>367</v>
      </c>
      <c r="C4919">
        <v>48123</v>
      </c>
      <c r="D4919" t="s">
        <v>135</v>
      </c>
      <c r="E4919">
        <v>888</v>
      </c>
      <c r="F4919" t="s">
        <v>87</v>
      </c>
      <c r="G4919" t="s">
        <v>107</v>
      </c>
      <c r="H4919">
        <v>68</v>
      </c>
      <c r="I4919">
        <v>1.018116575680418</v>
      </c>
      <c r="J4919">
        <v>5.8643064421555639E-2</v>
      </c>
      <c r="K4919">
        <v>4.1614353289900017E-3</v>
      </c>
      <c r="L4919">
        <v>1.983613718707478</v>
      </c>
    </row>
    <row r="4920" spans="1:12">
      <c r="A4920" t="s">
        <v>317</v>
      </c>
      <c r="B4920" t="s">
        <v>367</v>
      </c>
      <c r="C4920">
        <v>48123</v>
      </c>
      <c r="D4920" t="s">
        <v>135</v>
      </c>
      <c r="E4920">
        <v>888</v>
      </c>
      <c r="F4920" t="s">
        <v>87</v>
      </c>
      <c r="G4920" t="s">
        <v>108</v>
      </c>
      <c r="H4920">
        <v>109</v>
      </c>
      <c r="I4920">
        <v>0.17860457351798939</v>
      </c>
      <c r="J4920">
        <v>4.9711577580345417E-3</v>
      </c>
      <c r="K4920">
        <v>7.8532537549117071E-2</v>
      </c>
      <c r="L4920">
        <v>0.30375442582782591</v>
      </c>
    </row>
    <row r="4921" spans="1:12">
      <c r="A4921" t="s">
        <v>317</v>
      </c>
      <c r="B4921" t="s">
        <v>367</v>
      </c>
      <c r="C4921">
        <v>48123</v>
      </c>
      <c r="D4921" t="s">
        <v>135</v>
      </c>
      <c r="E4921">
        <v>888</v>
      </c>
      <c r="F4921" t="s">
        <v>87</v>
      </c>
      <c r="G4921" t="s">
        <v>109</v>
      </c>
      <c r="H4921">
        <v>68</v>
      </c>
      <c r="I4921">
        <v>0.28545138849334378</v>
      </c>
      <c r="J4921">
        <v>1.6349592638427349E-2</v>
      </c>
      <c r="K4921">
        <v>4.1614353289900017E-3</v>
      </c>
      <c r="L4921">
        <v>0.646276259831436</v>
      </c>
    </row>
    <row r="4922" spans="1:12">
      <c r="A4922" t="s">
        <v>317</v>
      </c>
      <c r="B4922" t="s">
        <v>368</v>
      </c>
      <c r="C4922">
        <v>48125</v>
      </c>
      <c r="D4922" t="s">
        <v>135</v>
      </c>
      <c r="E4922">
        <v>888</v>
      </c>
      <c r="F4922" t="s">
        <v>87</v>
      </c>
      <c r="G4922" t="s">
        <v>88</v>
      </c>
      <c r="H4922">
        <v>109</v>
      </c>
      <c r="I4922">
        <v>0.88510867108232305</v>
      </c>
      <c r="J4922">
        <v>3.6405648364861182E-2</v>
      </c>
      <c r="K4922">
        <v>1.372532386319949E-2</v>
      </c>
      <c r="L4922">
        <v>1.612634783009393</v>
      </c>
    </row>
    <row r="4923" spans="1:12">
      <c r="A4923" t="s">
        <v>317</v>
      </c>
      <c r="B4923" t="s">
        <v>368</v>
      </c>
      <c r="C4923">
        <v>48125</v>
      </c>
      <c r="D4923" t="s">
        <v>135</v>
      </c>
      <c r="E4923">
        <v>888</v>
      </c>
      <c r="F4923" t="s">
        <v>87</v>
      </c>
      <c r="G4923" t="s">
        <v>89</v>
      </c>
      <c r="H4923">
        <v>185</v>
      </c>
      <c r="I4923">
        <v>0.4626591745730495</v>
      </c>
      <c r="J4923">
        <v>2.0063563701044521E-2</v>
      </c>
      <c r="K4923">
        <v>7.6372384612447261E-2</v>
      </c>
      <c r="L4923">
        <v>1.164695374085772</v>
      </c>
    </row>
    <row r="4924" spans="1:12">
      <c r="A4924" t="s">
        <v>317</v>
      </c>
      <c r="B4924" t="s">
        <v>368</v>
      </c>
      <c r="C4924">
        <v>48125</v>
      </c>
      <c r="D4924" t="s">
        <v>135</v>
      </c>
      <c r="E4924">
        <v>888</v>
      </c>
      <c r="F4924" t="s">
        <v>87</v>
      </c>
      <c r="G4924" t="s">
        <v>90</v>
      </c>
      <c r="H4924">
        <v>109</v>
      </c>
      <c r="I4924">
        <v>1.1402527537558631</v>
      </c>
      <c r="J4924">
        <v>3.066406637346315E-2</v>
      </c>
      <c r="K4924">
        <v>0.2175493824613737</v>
      </c>
      <c r="L4924">
        <v>1.799996751336969</v>
      </c>
    </row>
    <row r="4925" spans="1:12">
      <c r="A4925" t="s">
        <v>317</v>
      </c>
      <c r="B4925" t="s">
        <v>368</v>
      </c>
      <c r="C4925">
        <v>48125</v>
      </c>
      <c r="D4925" t="s">
        <v>135</v>
      </c>
      <c r="E4925">
        <v>888</v>
      </c>
      <c r="F4925" t="s">
        <v>87</v>
      </c>
      <c r="G4925" t="s">
        <v>91</v>
      </c>
      <c r="H4925">
        <v>185</v>
      </c>
      <c r="I4925">
        <v>0.64517491889400203</v>
      </c>
      <c r="J4925">
        <v>1.5679814946521618E-2</v>
      </c>
      <c r="K4925">
        <v>0.25696878770032999</v>
      </c>
      <c r="L4925">
        <v>1.289319043930389</v>
      </c>
    </row>
    <row r="4926" spans="1:12">
      <c r="A4926" t="s">
        <v>317</v>
      </c>
      <c r="B4926" t="s">
        <v>368</v>
      </c>
      <c r="C4926">
        <v>48125</v>
      </c>
      <c r="D4926" t="s">
        <v>135</v>
      </c>
      <c r="E4926">
        <v>888</v>
      </c>
      <c r="F4926" t="s">
        <v>87</v>
      </c>
      <c r="G4926" t="s">
        <v>92</v>
      </c>
      <c r="H4926">
        <v>109</v>
      </c>
      <c r="I4926">
        <v>1.221815168123358</v>
      </c>
      <c r="J4926">
        <v>3.117953000135262E-2</v>
      </c>
      <c r="K4926">
        <v>0.23840995199201589</v>
      </c>
      <c r="L4926">
        <v>1.8821814256672751</v>
      </c>
    </row>
    <row r="4927" spans="1:12">
      <c r="A4927" t="s">
        <v>317</v>
      </c>
      <c r="B4927" t="s">
        <v>368</v>
      </c>
      <c r="C4927">
        <v>48125</v>
      </c>
      <c r="D4927" t="s">
        <v>135</v>
      </c>
      <c r="E4927">
        <v>888</v>
      </c>
      <c r="F4927" t="s">
        <v>87</v>
      </c>
      <c r="G4927" t="s">
        <v>93</v>
      </c>
      <c r="H4927">
        <v>185</v>
      </c>
      <c r="I4927">
        <v>0.71179102330314215</v>
      </c>
      <c r="J4927">
        <v>1.619218403077452E-2</v>
      </c>
      <c r="K4927">
        <v>0.30294023438247558</v>
      </c>
      <c r="L4927">
        <v>1.3617755142168999</v>
      </c>
    </row>
    <row r="4928" spans="1:12">
      <c r="A4928" t="s">
        <v>317</v>
      </c>
      <c r="B4928" t="s">
        <v>368</v>
      </c>
      <c r="C4928">
        <v>48125</v>
      </c>
      <c r="D4928" t="s">
        <v>135</v>
      </c>
      <c r="E4928">
        <v>888</v>
      </c>
      <c r="F4928" t="s">
        <v>87</v>
      </c>
      <c r="G4928" t="s">
        <v>94</v>
      </c>
      <c r="H4928">
        <v>109</v>
      </c>
      <c r="I4928">
        <v>1.285513358100568</v>
      </c>
      <c r="J4928">
        <v>3.1519243683994412E-2</v>
      </c>
      <c r="K4928">
        <v>0.25861871968222389</v>
      </c>
      <c r="L4928">
        <v>1.9481574933362891</v>
      </c>
    </row>
    <row r="4929" spans="1:12">
      <c r="A4929" t="s">
        <v>317</v>
      </c>
      <c r="B4929" t="s">
        <v>368</v>
      </c>
      <c r="C4929">
        <v>48125</v>
      </c>
      <c r="D4929" t="s">
        <v>135</v>
      </c>
      <c r="E4929">
        <v>888</v>
      </c>
      <c r="F4929" t="s">
        <v>87</v>
      </c>
      <c r="G4929" t="s">
        <v>95</v>
      </c>
      <c r="H4929">
        <v>185</v>
      </c>
      <c r="I4929">
        <v>0.76946779833258938</v>
      </c>
      <c r="J4929">
        <v>1.7069183613129209E-2</v>
      </c>
      <c r="K4929">
        <v>0.33003199915149939</v>
      </c>
      <c r="L4929">
        <v>1.434034115206031</v>
      </c>
    </row>
    <row r="4930" spans="1:12">
      <c r="A4930" t="s">
        <v>317</v>
      </c>
      <c r="B4930" t="s">
        <v>368</v>
      </c>
      <c r="C4930">
        <v>48125</v>
      </c>
      <c r="D4930" t="s">
        <v>135</v>
      </c>
      <c r="E4930">
        <v>888</v>
      </c>
      <c r="F4930" t="s">
        <v>87</v>
      </c>
      <c r="G4930" t="s">
        <v>96</v>
      </c>
      <c r="H4930">
        <v>109</v>
      </c>
      <c r="I4930">
        <v>1.3648880636733429</v>
      </c>
      <c r="J4930">
        <v>3.2315437719189363E-2</v>
      </c>
      <c r="K4930">
        <v>0.27840124313178022</v>
      </c>
      <c r="L4930">
        <v>2.0551788496103041</v>
      </c>
    </row>
    <row r="4931" spans="1:12">
      <c r="A4931" t="s">
        <v>317</v>
      </c>
      <c r="B4931" t="s">
        <v>368</v>
      </c>
      <c r="C4931">
        <v>48125</v>
      </c>
      <c r="D4931" t="s">
        <v>135</v>
      </c>
      <c r="E4931">
        <v>888</v>
      </c>
      <c r="F4931" t="s">
        <v>87</v>
      </c>
      <c r="G4931" t="s">
        <v>97</v>
      </c>
      <c r="H4931">
        <v>185</v>
      </c>
      <c r="I4931">
        <v>0.84398219026693844</v>
      </c>
      <c r="J4931">
        <v>1.8108794763545141E-2</v>
      </c>
      <c r="K4931">
        <v>0.36876818994838823</v>
      </c>
      <c r="L4931">
        <v>1.5271687796408471</v>
      </c>
    </row>
    <row r="4932" spans="1:12">
      <c r="A4932" t="s">
        <v>317</v>
      </c>
      <c r="B4932" t="s">
        <v>368</v>
      </c>
      <c r="C4932">
        <v>48125</v>
      </c>
      <c r="D4932" t="s">
        <v>135</v>
      </c>
      <c r="E4932">
        <v>888</v>
      </c>
      <c r="F4932" t="s">
        <v>87</v>
      </c>
      <c r="G4932" t="s">
        <v>98</v>
      </c>
      <c r="H4932">
        <v>109</v>
      </c>
      <c r="I4932">
        <v>0.26247483137494731</v>
      </c>
      <c r="J4932">
        <v>6.2015907380967303E-3</v>
      </c>
      <c r="K4932">
        <v>0.10136009282719841</v>
      </c>
      <c r="L4932">
        <v>0.61339371472831661</v>
      </c>
    </row>
    <row r="4933" spans="1:12">
      <c r="A4933" t="s">
        <v>317</v>
      </c>
      <c r="B4933" t="s">
        <v>368</v>
      </c>
      <c r="C4933">
        <v>48125</v>
      </c>
      <c r="D4933" t="s">
        <v>135</v>
      </c>
      <c r="E4933">
        <v>888</v>
      </c>
      <c r="F4933" t="s">
        <v>87</v>
      </c>
      <c r="G4933" t="s">
        <v>99</v>
      </c>
      <c r="H4933">
        <v>185</v>
      </c>
      <c r="I4933">
        <v>0.29785595522551328</v>
      </c>
      <c r="J4933">
        <v>7.876995992199853E-3</v>
      </c>
      <c r="K4933">
        <v>0.13800892253222621</v>
      </c>
      <c r="L4933">
        <v>0.59731191010319673</v>
      </c>
    </row>
    <row r="4934" spans="1:12">
      <c r="A4934" t="s">
        <v>317</v>
      </c>
      <c r="B4934" t="s">
        <v>368</v>
      </c>
      <c r="C4934">
        <v>48125</v>
      </c>
      <c r="D4934" t="s">
        <v>135</v>
      </c>
      <c r="E4934">
        <v>888</v>
      </c>
      <c r="F4934" t="s">
        <v>87</v>
      </c>
      <c r="G4934" t="s">
        <v>100</v>
      </c>
      <c r="H4934">
        <v>109</v>
      </c>
      <c r="I4934">
        <v>0.65988591510615224</v>
      </c>
      <c r="J4934">
        <v>1.4329283763505811E-2</v>
      </c>
      <c r="K4934">
        <v>0.17294940051034469</v>
      </c>
      <c r="L4934">
        <v>1.4425395529202709</v>
      </c>
    </row>
    <row r="4935" spans="1:12">
      <c r="A4935" t="s">
        <v>317</v>
      </c>
      <c r="B4935" t="s">
        <v>368</v>
      </c>
      <c r="C4935">
        <v>48125</v>
      </c>
      <c r="D4935" t="s">
        <v>135</v>
      </c>
      <c r="E4935">
        <v>888</v>
      </c>
      <c r="F4935" t="s">
        <v>87</v>
      </c>
      <c r="G4935" t="s">
        <v>101</v>
      </c>
      <c r="H4935">
        <v>185</v>
      </c>
      <c r="I4935">
        <v>0.54307172694843697</v>
      </c>
      <c r="J4935">
        <v>9.1642293816174107E-3</v>
      </c>
      <c r="K4935">
        <v>0.25329290350285882</v>
      </c>
      <c r="L4935">
        <v>0.87462578527009605</v>
      </c>
    </row>
    <row r="4936" spans="1:12">
      <c r="A4936" t="s">
        <v>317</v>
      </c>
      <c r="B4936" t="s">
        <v>368</v>
      </c>
      <c r="C4936">
        <v>48125</v>
      </c>
      <c r="D4936" t="s">
        <v>135</v>
      </c>
      <c r="E4936">
        <v>888</v>
      </c>
      <c r="F4936" t="s">
        <v>87</v>
      </c>
      <c r="G4936" t="s">
        <v>102</v>
      </c>
      <c r="H4936">
        <v>109</v>
      </c>
      <c r="I4936">
        <v>0.7537191107109662</v>
      </c>
      <c r="J4936">
        <v>1.5707303030402811E-2</v>
      </c>
      <c r="K4936">
        <v>0.19661370706020601</v>
      </c>
      <c r="L4936">
        <v>1.612560488341801</v>
      </c>
    </row>
    <row r="4937" spans="1:12">
      <c r="A4937" t="s">
        <v>317</v>
      </c>
      <c r="B4937" t="s">
        <v>368</v>
      </c>
      <c r="C4937">
        <v>48125</v>
      </c>
      <c r="D4937" t="s">
        <v>135</v>
      </c>
      <c r="E4937">
        <v>888</v>
      </c>
      <c r="F4937" t="s">
        <v>87</v>
      </c>
      <c r="G4937" t="s">
        <v>103</v>
      </c>
      <c r="H4937">
        <v>185</v>
      </c>
      <c r="I4937">
        <v>0.60258514219630432</v>
      </c>
      <c r="J4937">
        <v>9.2397477275034806E-3</v>
      </c>
      <c r="K4937">
        <v>0.31187500833391291</v>
      </c>
      <c r="L4937">
        <v>0.93109007261983712</v>
      </c>
    </row>
    <row r="4938" spans="1:12">
      <c r="A4938" t="s">
        <v>317</v>
      </c>
      <c r="B4938" t="s">
        <v>368</v>
      </c>
      <c r="C4938">
        <v>48125</v>
      </c>
      <c r="D4938" t="s">
        <v>135</v>
      </c>
      <c r="E4938">
        <v>888</v>
      </c>
      <c r="F4938" t="s">
        <v>87</v>
      </c>
      <c r="G4938" t="s">
        <v>104</v>
      </c>
      <c r="H4938">
        <v>109</v>
      </c>
      <c r="I4938">
        <v>0.81257860534300919</v>
      </c>
      <c r="J4938">
        <v>1.699444773218035E-2</v>
      </c>
      <c r="K4938">
        <v>0.21850865623880319</v>
      </c>
      <c r="L4938">
        <v>1.764323493914933</v>
      </c>
    </row>
    <row r="4939" spans="1:12">
      <c r="A4939" t="s">
        <v>317</v>
      </c>
      <c r="B4939" t="s">
        <v>368</v>
      </c>
      <c r="C4939">
        <v>48125</v>
      </c>
      <c r="D4939" t="s">
        <v>135</v>
      </c>
      <c r="E4939">
        <v>888</v>
      </c>
      <c r="F4939" t="s">
        <v>87</v>
      </c>
      <c r="G4939" t="s">
        <v>105</v>
      </c>
      <c r="H4939">
        <v>185</v>
      </c>
      <c r="I4939">
        <v>0.65472245946579455</v>
      </c>
      <c r="J4939">
        <v>9.620670648698133E-3</v>
      </c>
      <c r="K4939">
        <v>0.34067176657315118</v>
      </c>
      <c r="L4939">
        <v>0.98188278223083558</v>
      </c>
    </row>
    <row r="4940" spans="1:12">
      <c r="A4940" t="s">
        <v>317</v>
      </c>
      <c r="B4940" t="s">
        <v>368</v>
      </c>
      <c r="C4940">
        <v>48125</v>
      </c>
      <c r="D4940" t="s">
        <v>135</v>
      </c>
      <c r="E4940">
        <v>888</v>
      </c>
      <c r="F4940" t="s">
        <v>87</v>
      </c>
      <c r="G4940" t="s">
        <v>106</v>
      </c>
      <c r="H4940">
        <v>109</v>
      </c>
      <c r="I4940">
        <v>0.89525420535815092</v>
      </c>
      <c r="J4940">
        <v>1.835776073865341E-2</v>
      </c>
      <c r="K4940">
        <v>0.2393796820396597</v>
      </c>
      <c r="L4940">
        <v>1.9216258543859861</v>
      </c>
    </row>
    <row r="4941" spans="1:12">
      <c r="A4941" t="s">
        <v>317</v>
      </c>
      <c r="B4941" t="s">
        <v>368</v>
      </c>
      <c r="C4941">
        <v>48125</v>
      </c>
      <c r="D4941" t="s">
        <v>135</v>
      </c>
      <c r="E4941">
        <v>888</v>
      </c>
      <c r="F4941" t="s">
        <v>87</v>
      </c>
      <c r="G4941" t="s">
        <v>107</v>
      </c>
      <c r="H4941">
        <v>185</v>
      </c>
      <c r="I4941">
        <v>0.72487161369919728</v>
      </c>
      <c r="J4941">
        <v>1.0295353273815561E-2</v>
      </c>
      <c r="K4941">
        <v>0.37847984942735491</v>
      </c>
      <c r="L4941">
        <v>1.072988471099344</v>
      </c>
    </row>
    <row r="4942" spans="1:12">
      <c r="A4942" t="s">
        <v>317</v>
      </c>
      <c r="B4942" t="s">
        <v>368</v>
      </c>
      <c r="C4942">
        <v>48125</v>
      </c>
      <c r="D4942" t="s">
        <v>135</v>
      </c>
      <c r="E4942">
        <v>888</v>
      </c>
      <c r="F4942" t="s">
        <v>87</v>
      </c>
      <c r="G4942" t="s">
        <v>108</v>
      </c>
      <c r="H4942">
        <v>109</v>
      </c>
      <c r="I4942">
        <v>0.24145461609411861</v>
      </c>
      <c r="J4942">
        <v>6.6284909853230904E-3</v>
      </c>
      <c r="K4942">
        <v>9.6327881144534694E-2</v>
      </c>
      <c r="L4942">
        <v>0.63890718852142725</v>
      </c>
    </row>
    <row r="4943" spans="1:12">
      <c r="A4943" t="s">
        <v>317</v>
      </c>
      <c r="B4943" t="s">
        <v>368</v>
      </c>
      <c r="C4943">
        <v>48125</v>
      </c>
      <c r="D4943" t="s">
        <v>135</v>
      </c>
      <c r="E4943">
        <v>888</v>
      </c>
      <c r="F4943" t="s">
        <v>87</v>
      </c>
      <c r="G4943" t="s">
        <v>109</v>
      </c>
      <c r="H4943">
        <v>185</v>
      </c>
      <c r="I4943">
        <v>0.2392300249800435</v>
      </c>
      <c r="J4943">
        <v>4.3468293160442376E-3</v>
      </c>
      <c r="K4943">
        <v>4.5314645443686262E-2</v>
      </c>
      <c r="L4943">
        <v>0.41094267366723197</v>
      </c>
    </row>
    <row r="4944" spans="1:12">
      <c r="A4944" t="s">
        <v>317</v>
      </c>
      <c r="B4944" t="s">
        <v>369</v>
      </c>
      <c r="C4944">
        <v>48127</v>
      </c>
      <c r="D4944" t="s">
        <v>135</v>
      </c>
      <c r="E4944">
        <v>888</v>
      </c>
      <c r="F4944" t="s">
        <v>87</v>
      </c>
      <c r="G4944" t="s">
        <v>88</v>
      </c>
      <c r="H4944">
        <v>249</v>
      </c>
      <c r="I4944">
        <v>1.3272480698098581</v>
      </c>
      <c r="J4944">
        <v>2.9221485110950358E-2</v>
      </c>
      <c r="K4944">
        <v>1.053024294447052E-2</v>
      </c>
      <c r="L4944">
        <v>2.3126070646557242</v>
      </c>
    </row>
    <row r="4945" spans="1:12">
      <c r="A4945" t="s">
        <v>317</v>
      </c>
      <c r="B4945" t="s">
        <v>369</v>
      </c>
      <c r="C4945">
        <v>48127</v>
      </c>
      <c r="D4945" t="s">
        <v>135</v>
      </c>
      <c r="E4945">
        <v>888</v>
      </c>
      <c r="F4945" t="s">
        <v>87</v>
      </c>
      <c r="G4945" t="s">
        <v>89</v>
      </c>
      <c r="H4945">
        <v>334</v>
      </c>
      <c r="I4945">
        <v>0.93556248128234332</v>
      </c>
      <c r="J4945">
        <v>2.2023634848507591E-2</v>
      </c>
      <c r="K4945">
        <v>4.1614353289900017E-3</v>
      </c>
      <c r="L4945">
        <v>1.706692669819454</v>
      </c>
    </row>
    <row r="4946" spans="1:12">
      <c r="A4946" t="s">
        <v>317</v>
      </c>
      <c r="B4946" t="s">
        <v>369</v>
      </c>
      <c r="C4946">
        <v>48127</v>
      </c>
      <c r="D4946" t="s">
        <v>135</v>
      </c>
      <c r="E4946">
        <v>888</v>
      </c>
      <c r="F4946" t="s">
        <v>87</v>
      </c>
      <c r="G4946" t="s">
        <v>90</v>
      </c>
      <c r="H4946">
        <v>249</v>
      </c>
      <c r="I4946">
        <v>1.6014957864240591</v>
      </c>
      <c r="J4946">
        <v>2.677911337687541E-2</v>
      </c>
      <c r="K4946">
        <v>0.49831347890596522</v>
      </c>
      <c r="L4946">
        <v>2.602420348373006</v>
      </c>
    </row>
    <row r="4947" spans="1:12">
      <c r="A4947" t="s">
        <v>317</v>
      </c>
      <c r="B4947" t="s">
        <v>369</v>
      </c>
      <c r="C4947">
        <v>48127</v>
      </c>
      <c r="D4947" t="s">
        <v>135</v>
      </c>
      <c r="E4947">
        <v>888</v>
      </c>
      <c r="F4947" t="s">
        <v>87</v>
      </c>
      <c r="G4947" t="s">
        <v>91</v>
      </c>
      <c r="H4947">
        <v>334</v>
      </c>
      <c r="I4947">
        <v>1.0729427022260389</v>
      </c>
      <c r="J4947">
        <v>2.1274704283514741E-2</v>
      </c>
      <c r="K4947">
        <v>4.1614353289900017E-3</v>
      </c>
      <c r="L4947">
        <v>1.87317238244714</v>
      </c>
    </row>
    <row r="4948" spans="1:12">
      <c r="A4948" t="s">
        <v>317</v>
      </c>
      <c r="B4948" t="s">
        <v>369</v>
      </c>
      <c r="C4948">
        <v>48127</v>
      </c>
      <c r="D4948" t="s">
        <v>135</v>
      </c>
      <c r="E4948">
        <v>888</v>
      </c>
      <c r="F4948" t="s">
        <v>87</v>
      </c>
      <c r="G4948" t="s">
        <v>92</v>
      </c>
      <c r="H4948">
        <v>249</v>
      </c>
      <c r="I4948">
        <v>1.7203459735095981</v>
      </c>
      <c r="J4948">
        <v>2.7397561904270479E-2</v>
      </c>
      <c r="K4948">
        <v>0.54872026536986995</v>
      </c>
      <c r="L4948">
        <v>2.7076279604979629</v>
      </c>
    </row>
    <row r="4949" spans="1:12">
      <c r="A4949" t="s">
        <v>317</v>
      </c>
      <c r="B4949" t="s">
        <v>369</v>
      </c>
      <c r="C4949">
        <v>48127</v>
      </c>
      <c r="D4949" t="s">
        <v>135</v>
      </c>
      <c r="E4949">
        <v>888</v>
      </c>
      <c r="F4949" t="s">
        <v>87</v>
      </c>
      <c r="G4949" t="s">
        <v>93</v>
      </c>
      <c r="H4949">
        <v>334</v>
      </c>
      <c r="I4949">
        <v>1.1490833999046499</v>
      </c>
      <c r="J4949">
        <v>2.1986764885354771E-2</v>
      </c>
      <c r="K4949">
        <v>4.1614353289900017E-3</v>
      </c>
      <c r="L4949">
        <v>1.9688439470527781</v>
      </c>
    </row>
    <row r="4950" spans="1:12">
      <c r="A4950" t="s">
        <v>317</v>
      </c>
      <c r="B4950" t="s">
        <v>369</v>
      </c>
      <c r="C4950">
        <v>48127</v>
      </c>
      <c r="D4950" t="s">
        <v>135</v>
      </c>
      <c r="E4950">
        <v>888</v>
      </c>
      <c r="F4950" t="s">
        <v>87</v>
      </c>
      <c r="G4950" t="s">
        <v>94</v>
      </c>
      <c r="H4950">
        <v>249</v>
      </c>
      <c r="I4950">
        <v>1.8293863573636191</v>
      </c>
      <c r="J4950">
        <v>2.8282093848543799E-2</v>
      </c>
      <c r="K4950">
        <v>0.59331533431868477</v>
      </c>
      <c r="L4950">
        <v>2.8069506566597289</v>
      </c>
    </row>
    <row r="4951" spans="1:12">
      <c r="A4951" t="s">
        <v>317</v>
      </c>
      <c r="B4951" t="s">
        <v>369</v>
      </c>
      <c r="C4951">
        <v>48127</v>
      </c>
      <c r="D4951" t="s">
        <v>135</v>
      </c>
      <c r="E4951">
        <v>888</v>
      </c>
      <c r="F4951" t="s">
        <v>87</v>
      </c>
      <c r="G4951" t="s">
        <v>95</v>
      </c>
      <c r="H4951">
        <v>334</v>
      </c>
      <c r="I4951">
        <v>1.2202182048336909</v>
      </c>
      <c r="J4951">
        <v>2.295495060049876E-2</v>
      </c>
      <c r="K4951">
        <v>4.1614353289900017E-3</v>
      </c>
      <c r="L4951">
        <v>2.061355500296886</v>
      </c>
    </row>
    <row r="4952" spans="1:12">
      <c r="A4952" t="s">
        <v>317</v>
      </c>
      <c r="B4952" t="s">
        <v>369</v>
      </c>
      <c r="C4952">
        <v>48127</v>
      </c>
      <c r="D4952" t="s">
        <v>135</v>
      </c>
      <c r="E4952">
        <v>888</v>
      </c>
      <c r="F4952" t="s">
        <v>87</v>
      </c>
      <c r="G4952" t="s">
        <v>96</v>
      </c>
      <c r="H4952">
        <v>249</v>
      </c>
      <c r="I4952">
        <v>1.941685238272935</v>
      </c>
      <c r="J4952">
        <v>2.9294338369352801E-2</v>
      </c>
      <c r="K4952">
        <v>0.64230054599177022</v>
      </c>
      <c r="L4952">
        <v>2.9081630121167361</v>
      </c>
    </row>
    <row r="4953" spans="1:12">
      <c r="A4953" t="s">
        <v>317</v>
      </c>
      <c r="B4953" t="s">
        <v>369</v>
      </c>
      <c r="C4953">
        <v>48127</v>
      </c>
      <c r="D4953" t="s">
        <v>135</v>
      </c>
      <c r="E4953">
        <v>888</v>
      </c>
      <c r="F4953" t="s">
        <v>87</v>
      </c>
      <c r="G4953" t="s">
        <v>97</v>
      </c>
      <c r="H4953">
        <v>334</v>
      </c>
      <c r="I4953">
        <v>1.2957319808449399</v>
      </c>
      <c r="J4953">
        <v>2.372832784324478E-2</v>
      </c>
      <c r="K4953">
        <v>4.1614353289900017E-3</v>
      </c>
      <c r="L4953">
        <v>2.159219318568498</v>
      </c>
    </row>
    <row r="4954" spans="1:12">
      <c r="A4954" t="s">
        <v>317</v>
      </c>
      <c r="B4954" t="s">
        <v>369</v>
      </c>
      <c r="C4954">
        <v>48127</v>
      </c>
      <c r="D4954" t="s">
        <v>135</v>
      </c>
      <c r="E4954">
        <v>888</v>
      </c>
      <c r="F4954" t="s">
        <v>87</v>
      </c>
      <c r="G4954" t="s">
        <v>98</v>
      </c>
      <c r="H4954">
        <v>249</v>
      </c>
      <c r="I4954">
        <v>0.36131823872605923</v>
      </c>
      <c r="J4954">
        <v>8.2331965856959986E-3</v>
      </c>
      <c r="K4954">
        <v>4.6123935453918873E-2</v>
      </c>
      <c r="L4954">
        <v>0.74911958182097538</v>
      </c>
    </row>
    <row r="4955" spans="1:12">
      <c r="A4955" t="s">
        <v>317</v>
      </c>
      <c r="B4955" t="s">
        <v>369</v>
      </c>
      <c r="C4955">
        <v>48127</v>
      </c>
      <c r="D4955" t="s">
        <v>135</v>
      </c>
      <c r="E4955">
        <v>888</v>
      </c>
      <c r="F4955" t="s">
        <v>87</v>
      </c>
      <c r="G4955" t="s">
        <v>99</v>
      </c>
      <c r="H4955">
        <v>334</v>
      </c>
      <c r="I4955">
        <v>0.5174270922006633</v>
      </c>
      <c r="J4955">
        <v>1.22237438095791E-2</v>
      </c>
      <c r="K4955">
        <v>4.1614353289900017E-3</v>
      </c>
      <c r="L4955">
        <v>1.4691269464682379</v>
      </c>
    </row>
    <row r="4956" spans="1:12">
      <c r="A4956" t="s">
        <v>317</v>
      </c>
      <c r="B4956" t="s">
        <v>369</v>
      </c>
      <c r="C4956">
        <v>48127</v>
      </c>
      <c r="D4956" t="s">
        <v>135</v>
      </c>
      <c r="E4956">
        <v>888</v>
      </c>
      <c r="F4956" t="s">
        <v>87</v>
      </c>
      <c r="G4956" t="s">
        <v>100</v>
      </c>
      <c r="H4956">
        <v>249</v>
      </c>
      <c r="I4956">
        <v>0.89069621579053615</v>
      </c>
      <c r="J4956">
        <v>1.397342157549925E-2</v>
      </c>
      <c r="K4956">
        <v>0.30177960208981791</v>
      </c>
      <c r="L4956">
        <v>1.5829159676324409</v>
      </c>
    </row>
    <row r="4957" spans="1:12">
      <c r="A4957" t="s">
        <v>317</v>
      </c>
      <c r="B4957" t="s">
        <v>369</v>
      </c>
      <c r="C4957">
        <v>48127</v>
      </c>
      <c r="D4957" t="s">
        <v>135</v>
      </c>
      <c r="E4957">
        <v>888</v>
      </c>
      <c r="F4957" t="s">
        <v>87</v>
      </c>
      <c r="G4957" t="s">
        <v>101</v>
      </c>
      <c r="H4957">
        <v>334</v>
      </c>
      <c r="I4957">
        <v>0.85425630206694236</v>
      </c>
      <c r="J4957">
        <v>1.640922888839667E-2</v>
      </c>
      <c r="K4957">
        <v>4.1614353289900017E-3</v>
      </c>
      <c r="L4957">
        <v>1.669365192606491</v>
      </c>
    </row>
    <row r="4958" spans="1:12">
      <c r="A4958" t="s">
        <v>317</v>
      </c>
      <c r="B4958" t="s">
        <v>369</v>
      </c>
      <c r="C4958">
        <v>48127</v>
      </c>
      <c r="D4958" t="s">
        <v>135</v>
      </c>
      <c r="E4958">
        <v>888</v>
      </c>
      <c r="F4958" t="s">
        <v>87</v>
      </c>
      <c r="G4958" t="s">
        <v>102</v>
      </c>
      <c r="H4958">
        <v>249</v>
      </c>
      <c r="I4958">
        <v>1.034406762641952</v>
      </c>
      <c r="J4958">
        <v>1.606533954106712E-2</v>
      </c>
      <c r="K4958">
        <v>0.34926510901995339</v>
      </c>
      <c r="L4958">
        <v>1.807250993445032</v>
      </c>
    </row>
    <row r="4959" spans="1:12">
      <c r="A4959" t="s">
        <v>317</v>
      </c>
      <c r="B4959" t="s">
        <v>369</v>
      </c>
      <c r="C4959">
        <v>48127</v>
      </c>
      <c r="D4959" t="s">
        <v>135</v>
      </c>
      <c r="E4959">
        <v>888</v>
      </c>
      <c r="F4959" t="s">
        <v>87</v>
      </c>
      <c r="G4959" t="s">
        <v>103</v>
      </c>
      <c r="H4959">
        <v>334</v>
      </c>
      <c r="I4959">
        <v>0.91622912745186424</v>
      </c>
      <c r="J4959">
        <v>1.695355120275259E-2</v>
      </c>
      <c r="K4959">
        <v>4.1614353289900017E-3</v>
      </c>
      <c r="L4959">
        <v>1.7552037239467351</v>
      </c>
    </row>
    <row r="4960" spans="1:12">
      <c r="A4960" t="s">
        <v>317</v>
      </c>
      <c r="B4960" t="s">
        <v>369</v>
      </c>
      <c r="C4960">
        <v>48127</v>
      </c>
      <c r="D4960" t="s">
        <v>135</v>
      </c>
      <c r="E4960">
        <v>888</v>
      </c>
      <c r="F4960" t="s">
        <v>87</v>
      </c>
      <c r="G4960" t="s">
        <v>104</v>
      </c>
      <c r="H4960">
        <v>249</v>
      </c>
      <c r="I4960">
        <v>1.1539110409009741</v>
      </c>
      <c r="J4960">
        <v>1.846123127568056E-2</v>
      </c>
      <c r="K4960">
        <v>0.38619646686531461</v>
      </c>
      <c r="L4960">
        <v>2.0264769473838631</v>
      </c>
    </row>
    <row r="4961" spans="1:12">
      <c r="A4961" t="s">
        <v>317</v>
      </c>
      <c r="B4961" t="s">
        <v>369</v>
      </c>
      <c r="C4961">
        <v>48127</v>
      </c>
      <c r="D4961" t="s">
        <v>135</v>
      </c>
      <c r="E4961">
        <v>888</v>
      </c>
      <c r="F4961" t="s">
        <v>87</v>
      </c>
      <c r="G4961" t="s">
        <v>105</v>
      </c>
      <c r="H4961">
        <v>334</v>
      </c>
      <c r="I4961">
        <v>0.97328528897562816</v>
      </c>
      <c r="J4961">
        <v>1.7690778734537841E-2</v>
      </c>
      <c r="K4961">
        <v>4.1614353289900017E-3</v>
      </c>
      <c r="L4961">
        <v>1.873398708947267</v>
      </c>
    </row>
    <row r="4962" spans="1:12">
      <c r="A4962" t="s">
        <v>317</v>
      </c>
      <c r="B4962" t="s">
        <v>369</v>
      </c>
      <c r="C4962">
        <v>48127</v>
      </c>
      <c r="D4962" t="s">
        <v>135</v>
      </c>
      <c r="E4962">
        <v>888</v>
      </c>
      <c r="F4962" t="s">
        <v>87</v>
      </c>
      <c r="G4962" t="s">
        <v>106</v>
      </c>
      <c r="H4962">
        <v>249</v>
      </c>
      <c r="I4962">
        <v>1.274700707272173</v>
      </c>
      <c r="J4962">
        <v>2.0400490154223849E-2</v>
      </c>
      <c r="K4962">
        <v>0.42467210722072118</v>
      </c>
      <c r="L4962">
        <v>2.2211555003748829</v>
      </c>
    </row>
    <row r="4963" spans="1:12">
      <c r="A4963" t="s">
        <v>317</v>
      </c>
      <c r="B4963" t="s">
        <v>369</v>
      </c>
      <c r="C4963">
        <v>48127</v>
      </c>
      <c r="D4963" t="s">
        <v>135</v>
      </c>
      <c r="E4963">
        <v>888</v>
      </c>
      <c r="F4963" t="s">
        <v>87</v>
      </c>
      <c r="G4963" t="s">
        <v>107</v>
      </c>
      <c r="H4963">
        <v>334</v>
      </c>
      <c r="I4963">
        <v>1.034456032103954</v>
      </c>
      <c r="J4963">
        <v>1.8213001586436881E-2</v>
      </c>
      <c r="K4963">
        <v>4.1614353289900017E-3</v>
      </c>
      <c r="L4963">
        <v>1.983613718707478</v>
      </c>
    </row>
    <row r="4964" spans="1:12">
      <c r="A4964" t="s">
        <v>317</v>
      </c>
      <c r="B4964" t="s">
        <v>369</v>
      </c>
      <c r="C4964">
        <v>48127</v>
      </c>
      <c r="D4964" t="s">
        <v>135</v>
      </c>
      <c r="E4964">
        <v>888</v>
      </c>
      <c r="F4964" t="s">
        <v>87</v>
      </c>
      <c r="G4964" t="s">
        <v>108</v>
      </c>
      <c r="H4964">
        <v>249</v>
      </c>
      <c r="I4964">
        <v>0.15102283323612989</v>
      </c>
      <c r="J4964">
        <v>3.707735769284539E-3</v>
      </c>
      <c r="K4964">
        <v>-5.9524557316616919E-2</v>
      </c>
      <c r="L4964">
        <v>0.32297402595527569</v>
      </c>
    </row>
    <row r="4965" spans="1:12">
      <c r="A4965" t="s">
        <v>317</v>
      </c>
      <c r="B4965" t="s">
        <v>369</v>
      </c>
      <c r="C4965">
        <v>48127</v>
      </c>
      <c r="D4965" t="s">
        <v>135</v>
      </c>
      <c r="E4965">
        <v>888</v>
      </c>
      <c r="F4965" t="s">
        <v>87</v>
      </c>
      <c r="G4965" t="s">
        <v>109</v>
      </c>
      <c r="H4965">
        <v>334</v>
      </c>
      <c r="I4965">
        <v>0.27599937877004338</v>
      </c>
      <c r="J4965">
        <v>5.1653140136114313E-3</v>
      </c>
      <c r="K4965">
        <v>4.1614353289900017E-3</v>
      </c>
      <c r="L4965">
        <v>0.646276259831436</v>
      </c>
    </row>
    <row r="4966" spans="1:12">
      <c r="A4966" t="s">
        <v>317</v>
      </c>
      <c r="B4966" t="s">
        <v>370</v>
      </c>
      <c r="C4966">
        <v>48129</v>
      </c>
      <c r="D4966" t="s">
        <v>135</v>
      </c>
      <c r="E4966">
        <v>888</v>
      </c>
      <c r="F4966" t="s">
        <v>87</v>
      </c>
      <c r="G4966" t="s">
        <v>88</v>
      </c>
      <c r="H4966">
        <v>109</v>
      </c>
      <c r="I4966">
        <v>0.88510867108232305</v>
      </c>
      <c r="J4966">
        <v>3.6405648364861182E-2</v>
      </c>
      <c r="K4966">
        <v>1.372532386319949E-2</v>
      </c>
      <c r="L4966">
        <v>1.612634783009393</v>
      </c>
    </row>
    <row r="4967" spans="1:12">
      <c r="A4967" t="s">
        <v>317</v>
      </c>
      <c r="B4967" t="s">
        <v>370</v>
      </c>
      <c r="C4967">
        <v>48129</v>
      </c>
      <c r="D4967" t="s">
        <v>135</v>
      </c>
      <c r="E4967">
        <v>888</v>
      </c>
      <c r="F4967" t="s">
        <v>87</v>
      </c>
      <c r="G4967" t="s">
        <v>89</v>
      </c>
      <c r="H4967">
        <v>185</v>
      </c>
      <c r="I4967">
        <v>0.4626591745730495</v>
      </c>
      <c r="J4967">
        <v>2.0063563701044521E-2</v>
      </c>
      <c r="K4967">
        <v>7.6372384612447261E-2</v>
      </c>
      <c r="L4967">
        <v>1.164695374085772</v>
      </c>
    </row>
    <row r="4968" spans="1:12">
      <c r="A4968" t="s">
        <v>317</v>
      </c>
      <c r="B4968" t="s">
        <v>370</v>
      </c>
      <c r="C4968">
        <v>48129</v>
      </c>
      <c r="D4968" t="s">
        <v>135</v>
      </c>
      <c r="E4968">
        <v>888</v>
      </c>
      <c r="F4968" t="s">
        <v>87</v>
      </c>
      <c r="G4968" t="s">
        <v>90</v>
      </c>
      <c r="H4968">
        <v>109</v>
      </c>
      <c r="I4968">
        <v>1.1402527537558631</v>
      </c>
      <c r="J4968">
        <v>3.066406637346315E-2</v>
      </c>
      <c r="K4968">
        <v>0.2175493824613737</v>
      </c>
      <c r="L4968">
        <v>1.799996751336969</v>
      </c>
    </row>
    <row r="4969" spans="1:12">
      <c r="A4969" t="s">
        <v>317</v>
      </c>
      <c r="B4969" t="s">
        <v>370</v>
      </c>
      <c r="C4969">
        <v>48129</v>
      </c>
      <c r="D4969" t="s">
        <v>135</v>
      </c>
      <c r="E4969">
        <v>888</v>
      </c>
      <c r="F4969" t="s">
        <v>87</v>
      </c>
      <c r="G4969" t="s">
        <v>91</v>
      </c>
      <c r="H4969">
        <v>185</v>
      </c>
      <c r="I4969">
        <v>0.64517491889400203</v>
      </c>
      <c r="J4969">
        <v>1.5679814946521618E-2</v>
      </c>
      <c r="K4969">
        <v>0.25696878770032999</v>
      </c>
      <c r="L4969">
        <v>1.289319043930389</v>
      </c>
    </row>
    <row r="4970" spans="1:12">
      <c r="A4970" t="s">
        <v>317</v>
      </c>
      <c r="B4970" t="s">
        <v>370</v>
      </c>
      <c r="C4970">
        <v>48129</v>
      </c>
      <c r="D4970" t="s">
        <v>135</v>
      </c>
      <c r="E4970">
        <v>888</v>
      </c>
      <c r="F4970" t="s">
        <v>87</v>
      </c>
      <c r="G4970" t="s">
        <v>92</v>
      </c>
      <c r="H4970">
        <v>109</v>
      </c>
      <c r="I4970">
        <v>1.221815168123358</v>
      </c>
      <c r="J4970">
        <v>3.117953000135262E-2</v>
      </c>
      <c r="K4970">
        <v>0.23840995199201589</v>
      </c>
      <c r="L4970">
        <v>1.8821814256672751</v>
      </c>
    </row>
    <row r="4971" spans="1:12">
      <c r="A4971" t="s">
        <v>317</v>
      </c>
      <c r="B4971" t="s">
        <v>370</v>
      </c>
      <c r="C4971">
        <v>48129</v>
      </c>
      <c r="D4971" t="s">
        <v>135</v>
      </c>
      <c r="E4971">
        <v>888</v>
      </c>
      <c r="F4971" t="s">
        <v>87</v>
      </c>
      <c r="G4971" t="s">
        <v>93</v>
      </c>
      <c r="H4971">
        <v>185</v>
      </c>
      <c r="I4971">
        <v>0.71179102330314215</v>
      </c>
      <c r="J4971">
        <v>1.619218403077452E-2</v>
      </c>
      <c r="K4971">
        <v>0.30294023438247558</v>
      </c>
      <c r="L4971">
        <v>1.3617755142168999</v>
      </c>
    </row>
    <row r="4972" spans="1:12">
      <c r="A4972" t="s">
        <v>317</v>
      </c>
      <c r="B4972" t="s">
        <v>370</v>
      </c>
      <c r="C4972">
        <v>48129</v>
      </c>
      <c r="D4972" t="s">
        <v>135</v>
      </c>
      <c r="E4972">
        <v>888</v>
      </c>
      <c r="F4972" t="s">
        <v>87</v>
      </c>
      <c r="G4972" t="s">
        <v>94</v>
      </c>
      <c r="H4972">
        <v>109</v>
      </c>
      <c r="I4972">
        <v>1.285513358100568</v>
      </c>
      <c r="J4972">
        <v>3.1519243683994412E-2</v>
      </c>
      <c r="K4972">
        <v>0.25861871968222389</v>
      </c>
      <c r="L4972">
        <v>1.9481574933362891</v>
      </c>
    </row>
    <row r="4973" spans="1:12">
      <c r="A4973" t="s">
        <v>317</v>
      </c>
      <c r="B4973" t="s">
        <v>370</v>
      </c>
      <c r="C4973">
        <v>48129</v>
      </c>
      <c r="D4973" t="s">
        <v>135</v>
      </c>
      <c r="E4973">
        <v>888</v>
      </c>
      <c r="F4973" t="s">
        <v>87</v>
      </c>
      <c r="G4973" t="s">
        <v>95</v>
      </c>
      <c r="H4973">
        <v>185</v>
      </c>
      <c r="I4973">
        <v>0.76946779833258938</v>
      </c>
      <c r="J4973">
        <v>1.7069183613129209E-2</v>
      </c>
      <c r="K4973">
        <v>0.33003199915149939</v>
      </c>
      <c r="L4973">
        <v>1.434034115206031</v>
      </c>
    </row>
    <row r="4974" spans="1:12">
      <c r="A4974" t="s">
        <v>317</v>
      </c>
      <c r="B4974" t="s">
        <v>370</v>
      </c>
      <c r="C4974">
        <v>48129</v>
      </c>
      <c r="D4974" t="s">
        <v>135</v>
      </c>
      <c r="E4974">
        <v>888</v>
      </c>
      <c r="F4974" t="s">
        <v>87</v>
      </c>
      <c r="G4974" t="s">
        <v>96</v>
      </c>
      <c r="H4974">
        <v>109</v>
      </c>
      <c r="I4974">
        <v>1.3648880636733429</v>
      </c>
      <c r="J4974">
        <v>3.2315437719189363E-2</v>
      </c>
      <c r="K4974">
        <v>0.27840124313178022</v>
      </c>
      <c r="L4974">
        <v>2.0551788496103041</v>
      </c>
    </row>
    <row r="4975" spans="1:12">
      <c r="A4975" t="s">
        <v>317</v>
      </c>
      <c r="B4975" t="s">
        <v>370</v>
      </c>
      <c r="C4975">
        <v>48129</v>
      </c>
      <c r="D4975" t="s">
        <v>135</v>
      </c>
      <c r="E4975">
        <v>888</v>
      </c>
      <c r="F4975" t="s">
        <v>87</v>
      </c>
      <c r="G4975" t="s">
        <v>97</v>
      </c>
      <c r="H4975">
        <v>185</v>
      </c>
      <c r="I4975">
        <v>0.84398219026693844</v>
      </c>
      <c r="J4975">
        <v>1.8108794763545141E-2</v>
      </c>
      <c r="K4975">
        <v>0.36876818994838823</v>
      </c>
      <c r="L4975">
        <v>1.5271687796408471</v>
      </c>
    </row>
    <row r="4976" spans="1:12">
      <c r="A4976" t="s">
        <v>317</v>
      </c>
      <c r="B4976" t="s">
        <v>370</v>
      </c>
      <c r="C4976">
        <v>48129</v>
      </c>
      <c r="D4976" t="s">
        <v>135</v>
      </c>
      <c r="E4976">
        <v>888</v>
      </c>
      <c r="F4976" t="s">
        <v>87</v>
      </c>
      <c r="G4976" t="s">
        <v>98</v>
      </c>
      <c r="H4976">
        <v>109</v>
      </c>
      <c r="I4976">
        <v>0.26247483137494731</v>
      </c>
      <c r="J4976">
        <v>6.2015907380967303E-3</v>
      </c>
      <c r="K4976">
        <v>0.10136009282719841</v>
      </c>
      <c r="L4976">
        <v>0.61339371472831661</v>
      </c>
    </row>
    <row r="4977" spans="1:12">
      <c r="A4977" t="s">
        <v>317</v>
      </c>
      <c r="B4977" t="s">
        <v>370</v>
      </c>
      <c r="C4977">
        <v>48129</v>
      </c>
      <c r="D4977" t="s">
        <v>135</v>
      </c>
      <c r="E4977">
        <v>888</v>
      </c>
      <c r="F4977" t="s">
        <v>87</v>
      </c>
      <c r="G4977" t="s">
        <v>99</v>
      </c>
      <c r="H4977">
        <v>185</v>
      </c>
      <c r="I4977">
        <v>0.29785595522551328</v>
      </c>
      <c r="J4977">
        <v>7.876995992199853E-3</v>
      </c>
      <c r="K4977">
        <v>0.13800892253222621</v>
      </c>
      <c r="L4977">
        <v>0.59731191010319673</v>
      </c>
    </row>
    <row r="4978" spans="1:12">
      <c r="A4978" t="s">
        <v>317</v>
      </c>
      <c r="B4978" t="s">
        <v>370</v>
      </c>
      <c r="C4978">
        <v>48129</v>
      </c>
      <c r="D4978" t="s">
        <v>135</v>
      </c>
      <c r="E4978">
        <v>888</v>
      </c>
      <c r="F4978" t="s">
        <v>87</v>
      </c>
      <c r="G4978" t="s">
        <v>100</v>
      </c>
      <c r="H4978">
        <v>109</v>
      </c>
      <c r="I4978">
        <v>0.65988591510615224</v>
      </c>
      <c r="J4978">
        <v>1.4329283763505811E-2</v>
      </c>
      <c r="K4978">
        <v>0.17294940051034469</v>
      </c>
      <c r="L4978">
        <v>1.4425395529202709</v>
      </c>
    </row>
    <row r="4979" spans="1:12">
      <c r="A4979" t="s">
        <v>317</v>
      </c>
      <c r="B4979" t="s">
        <v>370</v>
      </c>
      <c r="C4979">
        <v>48129</v>
      </c>
      <c r="D4979" t="s">
        <v>135</v>
      </c>
      <c r="E4979">
        <v>888</v>
      </c>
      <c r="F4979" t="s">
        <v>87</v>
      </c>
      <c r="G4979" t="s">
        <v>101</v>
      </c>
      <c r="H4979">
        <v>185</v>
      </c>
      <c r="I4979">
        <v>0.54307172694843697</v>
      </c>
      <c r="J4979">
        <v>9.1642293816174107E-3</v>
      </c>
      <c r="K4979">
        <v>0.25329290350285882</v>
      </c>
      <c r="L4979">
        <v>0.87462578527009605</v>
      </c>
    </row>
    <row r="4980" spans="1:12">
      <c r="A4980" t="s">
        <v>317</v>
      </c>
      <c r="B4980" t="s">
        <v>370</v>
      </c>
      <c r="C4980">
        <v>48129</v>
      </c>
      <c r="D4980" t="s">
        <v>135</v>
      </c>
      <c r="E4980">
        <v>888</v>
      </c>
      <c r="F4980" t="s">
        <v>87</v>
      </c>
      <c r="G4980" t="s">
        <v>102</v>
      </c>
      <c r="H4980">
        <v>109</v>
      </c>
      <c r="I4980">
        <v>0.7537191107109662</v>
      </c>
      <c r="J4980">
        <v>1.5707303030402811E-2</v>
      </c>
      <c r="K4980">
        <v>0.19661370706020601</v>
      </c>
      <c r="L4980">
        <v>1.612560488341801</v>
      </c>
    </row>
    <row r="4981" spans="1:12">
      <c r="A4981" t="s">
        <v>317</v>
      </c>
      <c r="B4981" t="s">
        <v>370</v>
      </c>
      <c r="C4981">
        <v>48129</v>
      </c>
      <c r="D4981" t="s">
        <v>135</v>
      </c>
      <c r="E4981">
        <v>888</v>
      </c>
      <c r="F4981" t="s">
        <v>87</v>
      </c>
      <c r="G4981" t="s">
        <v>103</v>
      </c>
      <c r="H4981">
        <v>185</v>
      </c>
      <c r="I4981">
        <v>0.60258514219630432</v>
      </c>
      <c r="J4981">
        <v>9.2397477275034806E-3</v>
      </c>
      <c r="K4981">
        <v>0.31187500833391291</v>
      </c>
      <c r="L4981">
        <v>0.93109007261983712</v>
      </c>
    </row>
    <row r="4982" spans="1:12">
      <c r="A4982" t="s">
        <v>317</v>
      </c>
      <c r="B4982" t="s">
        <v>370</v>
      </c>
      <c r="C4982">
        <v>48129</v>
      </c>
      <c r="D4982" t="s">
        <v>135</v>
      </c>
      <c r="E4982">
        <v>888</v>
      </c>
      <c r="F4982" t="s">
        <v>87</v>
      </c>
      <c r="G4982" t="s">
        <v>104</v>
      </c>
      <c r="H4982">
        <v>109</v>
      </c>
      <c r="I4982">
        <v>0.81257860534300919</v>
      </c>
      <c r="J4982">
        <v>1.699444773218035E-2</v>
      </c>
      <c r="K4982">
        <v>0.21850865623880319</v>
      </c>
      <c r="L4982">
        <v>1.764323493914933</v>
      </c>
    </row>
    <row r="4983" spans="1:12">
      <c r="A4983" t="s">
        <v>317</v>
      </c>
      <c r="B4983" t="s">
        <v>370</v>
      </c>
      <c r="C4983">
        <v>48129</v>
      </c>
      <c r="D4983" t="s">
        <v>135</v>
      </c>
      <c r="E4983">
        <v>888</v>
      </c>
      <c r="F4983" t="s">
        <v>87</v>
      </c>
      <c r="G4983" t="s">
        <v>105</v>
      </c>
      <c r="H4983">
        <v>185</v>
      </c>
      <c r="I4983">
        <v>0.65472245946579455</v>
      </c>
      <c r="J4983">
        <v>9.620670648698133E-3</v>
      </c>
      <c r="K4983">
        <v>0.34067176657315118</v>
      </c>
      <c r="L4983">
        <v>0.98188278223083558</v>
      </c>
    </row>
    <row r="4984" spans="1:12">
      <c r="A4984" t="s">
        <v>317</v>
      </c>
      <c r="B4984" t="s">
        <v>370</v>
      </c>
      <c r="C4984">
        <v>48129</v>
      </c>
      <c r="D4984" t="s">
        <v>135</v>
      </c>
      <c r="E4984">
        <v>888</v>
      </c>
      <c r="F4984" t="s">
        <v>87</v>
      </c>
      <c r="G4984" t="s">
        <v>106</v>
      </c>
      <c r="H4984">
        <v>109</v>
      </c>
      <c r="I4984">
        <v>0.89525420535815092</v>
      </c>
      <c r="J4984">
        <v>1.835776073865341E-2</v>
      </c>
      <c r="K4984">
        <v>0.2393796820396597</v>
      </c>
      <c r="L4984">
        <v>1.9216258543859861</v>
      </c>
    </row>
    <row r="4985" spans="1:12">
      <c r="A4985" t="s">
        <v>317</v>
      </c>
      <c r="B4985" t="s">
        <v>370</v>
      </c>
      <c r="C4985">
        <v>48129</v>
      </c>
      <c r="D4985" t="s">
        <v>135</v>
      </c>
      <c r="E4985">
        <v>888</v>
      </c>
      <c r="F4985" t="s">
        <v>87</v>
      </c>
      <c r="G4985" t="s">
        <v>107</v>
      </c>
      <c r="H4985">
        <v>185</v>
      </c>
      <c r="I4985">
        <v>0.72487161369919728</v>
      </c>
      <c r="J4985">
        <v>1.0295353273815561E-2</v>
      </c>
      <c r="K4985">
        <v>0.37847984942735491</v>
      </c>
      <c r="L4985">
        <v>1.072988471099344</v>
      </c>
    </row>
    <row r="4986" spans="1:12">
      <c r="A4986" t="s">
        <v>317</v>
      </c>
      <c r="B4986" t="s">
        <v>370</v>
      </c>
      <c r="C4986">
        <v>48129</v>
      </c>
      <c r="D4986" t="s">
        <v>135</v>
      </c>
      <c r="E4986">
        <v>888</v>
      </c>
      <c r="F4986" t="s">
        <v>87</v>
      </c>
      <c r="G4986" t="s">
        <v>108</v>
      </c>
      <c r="H4986">
        <v>109</v>
      </c>
      <c r="I4986">
        <v>0.24145461609411861</v>
      </c>
      <c r="J4986">
        <v>6.6284909853230904E-3</v>
      </c>
      <c r="K4986">
        <v>9.6327881144534694E-2</v>
      </c>
      <c r="L4986">
        <v>0.63890718852142725</v>
      </c>
    </row>
    <row r="4987" spans="1:12">
      <c r="A4987" t="s">
        <v>317</v>
      </c>
      <c r="B4987" t="s">
        <v>370</v>
      </c>
      <c r="C4987">
        <v>48129</v>
      </c>
      <c r="D4987" t="s">
        <v>135</v>
      </c>
      <c r="E4987">
        <v>888</v>
      </c>
      <c r="F4987" t="s">
        <v>87</v>
      </c>
      <c r="G4987" t="s">
        <v>109</v>
      </c>
      <c r="H4987">
        <v>185</v>
      </c>
      <c r="I4987">
        <v>0.2392300249800435</v>
      </c>
      <c r="J4987">
        <v>4.3468293160442376E-3</v>
      </c>
      <c r="K4987">
        <v>4.5314645443686262E-2</v>
      </c>
      <c r="L4987">
        <v>0.41094267366723197</v>
      </c>
    </row>
    <row r="4988" spans="1:12">
      <c r="A4988" t="s">
        <v>317</v>
      </c>
      <c r="B4988" t="s">
        <v>371</v>
      </c>
      <c r="C4988">
        <v>48131</v>
      </c>
      <c r="D4988" t="s">
        <v>135</v>
      </c>
      <c r="E4988">
        <v>888</v>
      </c>
      <c r="F4988" t="s">
        <v>87</v>
      </c>
      <c r="G4988" t="s">
        <v>88</v>
      </c>
      <c r="H4988">
        <v>249</v>
      </c>
      <c r="I4988">
        <v>1.3272480698098581</v>
      </c>
      <c r="J4988">
        <v>2.9221485110950358E-2</v>
      </c>
      <c r="K4988">
        <v>1.053024294447052E-2</v>
      </c>
      <c r="L4988">
        <v>2.3126070646557242</v>
      </c>
    </row>
    <row r="4989" spans="1:12">
      <c r="A4989" t="s">
        <v>317</v>
      </c>
      <c r="B4989" t="s">
        <v>371</v>
      </c>
      <c r="C4989">
        <v>48131</v>
      </c>
      <c r="D4989" t="s">
        <v>135</v>
      </c>
      <c r="E4989">
        <v>888</v>
      </c>
      <c r="F4989" t="s">
        <v>87</v>
      </c>
      <c r="G4989" t="s">
        <v>89</v>
      </c>
      <c r="H4989">
        <v>334</v>
      </c>
      <c r="I4989">
        <v>0.93556248128234332</v>
      </c>
      <c r="J4989">
        <v>2.2023634848507591E-2</v>
      </c>
      <c r="K4989">
        <v>4.1614353289900017E-3</v>
      </c>
      <c r="L4989">
        <v>1.706692669819454</v>
      </c>
    </row>
    <row r="4990" spans="1:12">
      <c r="A4990" t="s">
        <v>317</v>
      </c>
      <c r="B4990" t="s">
        <v>371</v>
      </c>
      <c r="C4990">
        <v>48131</v>
      </c>
      <c r="D4990" t="s">
        <v>135</v>
      </c>
      <c r="E4990">
        <v>888</v>
      </c>
      <c r="F4990" t="s">
        <v>87</v>
      </c>
      <c r="G4990" t="s">
        <v>90</v>
      </c>
      <c r="H4990">
        <v>249</v>
      </c>
      <c r="I4990">
        <v>1.6014957864240591</v>
      </c>
      <c r="J4990">
        <v>2.677911337687541E-2</v>
      </c>
      <c r="K4990">
        <v>0.49831347890596522</v>
      </c>
      <c r="L4990">
        <v>2.602420348373006</v>
      </c>
    </row>
    <row r="4991" spans="1:12">
      <c r="A4991" t="s">
        <v>317</v>
      </c>
      <c r="B4991" t="s">
        <v>371</v>
      </c>
      <c r="C4991">
        <v>48131</v>
      </c>
      <c r="D4991" t="s">
        <v>135</v>
      </c>
      <c r="E4991">
        <v>888</v>
      </c>
      <c r="F4991" t="s">
        <v>87</v>
      </c>
      <c r="G4991" t="s">
        <v>91</v>
      </c>
      <c r="H4991">
        <v>334</v>
      </c>
      <c r="I4991">
        <v>1.0729427022260389</v>
      </c>
      <c r="J4991">
        <v>2.1274704283514741E-2</v>
      </c>
      <c r="K4991">
        <v>4.1614353289900017E-3</v>
      </c>
      <c r="L4991">
        <v>1.87317238244714</v>
      </c>
    </row>
    <row r="4992" spans="1:12">
      <c r="A4992" t="s">
        <v>317</v>
      </c>
      <c r="B4992" t="s">
        <v>371</v>
      </c>
      <c r="C4992">
        <v>48131</v>
      </c>
      <c r="D4992" t="s">
        <v>135</v>
      </c>
      <c r="E4992">
        <v>888</v>
      </c>
      <c r="F4992" t="s">
        <v>87</v>
      </c>
      <c r="G4992" t="s">
        <v>92</v>
      </c>
      <c r="H4992">
        <v>249</v>
      </c>
      <c r="I4992">
        <v>1.7203459735095981</v>
      </c>
      <c r="J4992">
        <v>2.7397561904270479E-2</v>
      </c>
      <c r="K4992">
        <v>0.54872026536986995</v>
      </c>
      <c r="L4992">
        <v>2.7076279604979629</v>
      </c>
    </row>
    <row r="4993" spans="1:12">
      <c r="A4993" t="s">
        <v>317</v>
      </c>
      <c r="B4993" t="s">
        <v>371</v>
      </c>
      <c r="C4993">
        <v>48131</v>
      </c>
      <c r="D4993" t="s">
        <v>135</v>
      </c>
      <c r="E4993">
        <v>888</v>
      </c>
      <c r="F4993" t="s">
        <v>87</v>
      </c>
      <c r="G4993" t="s">
        <v>93</v>
      </c>
      <c r="H4993">
        <v>334</v>
      </c>
      <c r="I4993">
        <v>1.1490833999046499</v>
      </c>
      <c r="J4993">
        <v>2.1986764885354771E-2</v>
      </c>
      <c r="K4993">
        <v>4.1614353289900017E-3</v>
      </c>
      <c r="L4993">
        <v>1.9688439470527781</v>
      </c>
    </row>
    <row r="4994" spans="1:12">
      <c r="A4994" t="s">
        <v>317</v>
      </c>
      <c r="B4994" t="s">
        <v>371</v>
      </c>
      <c r="C4994">
        <v>48131</v>
      </c>
      <c r="D4994" t="s">
        <v>135</v>
      </c>
      <c r="E4994">
        <v>888</v>
      </c>
      <c r="F4994" t="s">
        <v>87</v>
      </c>
      <c r="G4994" t="s">
        <v>94</v>
      </c>
      <c r="H4994">
        <v>249</v>
      </c>
      <c r="I4994">
        <v>1.8293863573636191</v>
      </c>
      <c r="J4994">
        <v>2.8282093848543799E-2</v>
      </c>
      <c r="K4994">
        <v>0.59331533431868477</v>
      </c>
      <c r="L4994">
        <v>2.8069506566597289</v>
      </c>
    </row>
    <row r="4995" spans="1:12">
      <c r="A4995" t="s">
        <v>317</v>
      </c>
      <c r="B4995" t="s">
        <v>371</v>
      </c>
      <c r="C4995">
        <v>48131</v>
      </c>
      <c r="D4995" t="s">
        <v>135</v>
      </c>
      <c r="E4995">
        <v>888</v>
      </c>
      <c r="F4995" t="s">
        <v>87</v>
      </c>
      <c r="G4995" t="s">
        <v>95</v>
      </c>
      <c r="H4995">
        <v>334</v>
      </c>
      <c r="I4995">
        <v>1.2202182048336909</v>
      </c>
      <c r="J4995">
        <v>2.295495060049876E-2</v>
      </c>
      <c r="K4995">
        <v>4.1614353289900017E-3</v>
      </c>
      <c r="L4995">
        <v>2.061355500296886</v>
      </c>
    </row>
    <row r="4996" spans="1:12">
      <c r="A4996" t="s">
        <v>317</v>
      </c>
      <c r="B4996" t="s">
        <v>371</v>
      </c>
      <c r="C4996">
        <v>48131</v>
      </c>
      <c r="D4996" t="s">
        <v>135</v>
      </c>
      <c r="E4996">
        <v>888</v>
      </c>
      <c r="F4996" t="s">
        <v>87</v>
      </c>
      <c r="G4996" t="s">
        <v>96</v>
      </c>
      <c r="H4996">
        <v>249</v>
      </c>
      <c r="I4996">
        <v>1.941685238272935</v>
      </c>
      <c r="J4996">
        <v>2.9294338369352801E-2</v>
      </c>
      <c r="K4996">
        <v>0.64230054599177022</v>
      </c>
      <c r="L4996">
        <v>2.9081630121167361</v>
      </c>
    </row>
    <row r="4997" spans="1:12">
      <c r="A4997" t="s">
        <v>317</v>
      </c>
      <c r="B4997" t="s">
        <v>371</v>
      </c>
      <c r="C4997">
        <v>48131</v>
      </c>
      <c r="D4997" t="s">
        <v>135</v>
      </c>
      <c r="E4997">
        <v>888</v>
      </c>
      <c r="F4997" t="s">
        <v>87</v>
      </c>
      <c r="G4997" t="s">
        <v>97</v>
      </c>
      <c r="H4997">
        <v>334</v>
      </c>
      <c r="I4997">
        <v>1.2957319808449399</v>
      </c>
      <c r="J4997">
        <v>2.372832784324478E-2</v>
      </c>
      <c r="K4997">
        <v>4.1614353289900017E-3</v>
      </c>
      <c r="L4997">
        <v>2.159219318568498</v>
      </c>
    </row>
    <row r="4998" spans="1:12">
      <c r="A4998" t="s">
        <v>317</v>
      </c>
      <c r="B4998" t="s">
        <v>371</v>
      </c>
      <c r="C4998">
        <v>48131</v>
      </c>
      <c r="D4998" t="s">
        <v>135</v>
      </c>
      <c r="E4998">
        <v>888</v>
      </c>
      <c r="F4998" t="s">
        <v>87</v>
      </c>
      <c r="G4998" t="s">
        <v>98</v>
      </c>
      <c r="H4998">
        <v>249</v>
      </c>
      <c r="I4998">
        <v>0.36131823872605923</v>
      </c>
      <c r="J4998">
        <v>8.2331965856959986E-3</v>
      </c>
      <c r="K4998">
        <v>4.6123935453918873E-2</v>
      </c>
      <c r="L4998">
        <v>0.74911958182097538</v>
      </c>
    </row>
    <row r="4999" spans="1:12">
      <c r="A4999" t="s">
        <v>317</v>
      </c>
      <c r="B4999" t="s">
        <v>371</v>
      </c>
      <c r="C4999">
        <v>48131</v>
      </c>
      <c r="D4999" t="s">
        <v>135</v>
      </c>
      <c r="E4999">
        <v>888</v>
      </c>
      <c r="F4999" t="s">
        <v>87</v>
      </c>
      <c r="G4999" t="s">
        <v>99</v>
      </c>
      <c r="H4999">
        <v>334</v>
      </c>
      <c r="I4999">
        <v>0.5174270922006633</v>
      </c>
      <c r="J4999">
        <v>1.22237438095791E-2</v>
      </c>
      <c r="K4999">
        <v>4.1614353289900017E-3</v>
      </c>
      <c r="L4999">
        <v>1.4691269464682379</v>
      </c>
    </row>
    <row r="5000" spans="1:12">
      <c r="A5000" t="s">
        <v>317</v>
      </c>
      <c r="B5000" t="s">
        <v>371</v>
      </c>
      <c r="C5000">
        <v>48131</v>
      </c>
      <c r="D5000" t="s">
        <v>135</v>
      </c>
      <c r="E5000">
        <v>888</v>
      </c>
      <c r="F5000" t="s">
        <v>87</v>
      </c>
      <c r="G5000" t="s">
        <v>100</v>
      </c>
      <c r="H5000">
        <v>249</v>
      </c>
      <c r="I5000">
        <v>0.89069621579053615</v>
      </c>
      <c r="J5000">
        <v>1.397342157549925E-2</v>
      </c>
      <c r="K5000">
        <v>0.30177960208981791</v>
      </c>
      <c r="L5000">
        <v>1.5829159676324409</v>
      </c>
    </row>
    <row r="5001" spans="1:12">
      <c r="A5001" t="s">
        <v>317</v>
      </c>
      <c r="B5001" t="s">
        <v>371</v>
      </c>
      <c r="C5001">
        <v>48131</v>
      </c>
      <c r="D5001" t="s">
        <v>135</v>
      </c>
      <c r="E5001">
        <v>888</v>
      </c>
      <c r="F5001" t="s">
        <v>87</v>
      </c>
      <c r="G5001" t="s">
        <v>101</v>
      </c>
      <c r="H5001">
        <v>334</v>
      </c>
      <c r="I5001">
        <v>0.85425630206694236</v>
      </c>
      <c r="J5001">
        <v>1.640922888839667E-2</v>
      </c>
      <c r="K5001">
        <v>4.1614353289900017E-3</v>
      </c>
      <c r="L5001">
        <v>1.669365192606491</v>
      </c>
    </row>
    <row r="5002" spans="1:12">
      <c r="A5002" t="s">
        <v>317</v>
      </c>
      <c r="B5002" t="s">
        <v>371</v>
      </c>
      <c r="C5002">
        <v>48131</v>
      </c>
      <c r="D5002" t="s">
        <v>135</v>
      </c>
      <c r="E5002">
        <v>888</v>
      </c>
      <c r="F5002" t="s">
        <v>87</v>
      </c>
      <c r="G5002" t="s">
        <v>102</v>
      </c>
      <c r="H5002">
        <v>249</v>
      </c>
      <c r="I5002">
        <v>1.034406762641952</v>
      </c>
      <c r="J5002">
        <v>1.606533954106712E-2</v>
      </c>
      <c r="K5002">
        <v>0.34926510901995339</v>
      </c>
      <c r="L5002">
        <v>1.807250993445032</v>
      </c>
    </row>
    <row r="5003" spans="1:12">
      <c r="A5003" t="s">
        <v>317</v>
      </c>
      <c r="B5003" t="s">
        <v>371</v>
      </c>
      <c r="C5003">
        <v>48131</v>
      </c>
      <c r="D5003" t="s">
        <v>135</v>
      </c>
      <c r="E5003">
        <v>888</v>
      </c>
      <c r="F5003" t="s">
        <v>87</v>
      </c>
      <c r="G5003" t="s">
        <v>103</v>
      </c>
      <c r="H5003">
        <v>334</v>
      </c>
      <c r="I5003">
        <v>0.91622912745186424</v>
      </c>
      <c r="J5003">
        <v>1.695355120275259E-2</v>
      </c>
      <c r="K5003">
        <v>4.1614353289900017E-3</v>
      </c>
      <c r="L5003">
        <v>1.7552037239467351</v>
      </c>
    </row>
    <row r="5004" spans="1:12">
      <c r="A5004" t="s">
        <v>317</v>
      </c>
      <c r="B5004" t="s">
        <v>371</v>
      </c>
      <c r="C5004">
        <v>48131</v>
      </c>
      <c r="D5004" t="s">
        <v>135</v>
      </c>
      <c r="E5004">
        <v>888</v>
      </c>
      <c r="F5004" t="s">
        <v>87</v>
      </c>
      <c r="G5004" t="s">
        <v>104</v>
      </c>
      <c r="H5004">
        <v>249</v>
      </c>
      <c r="I5004">
        <v>1.1539110409009741</v>
      </c>
      <c r="J5004">
        <v>1.846123127568056E-2</v>
      </c>
      <c r="K5004">
        <v>0.38619646686531461</v>
      </c>
      <c r="L5004">
        <v>2.0264769473838631</v>
      </c>
    </row>
    <row r="5005" spans="1:12">
      <c r="A5005" t="s">
        <v>317</v>
      </c>
      <c r="B5005" t="s">
        <v>371</v>
      </c>
      <c r="C5005">
        <v>48131</v>
      </c>
      <c r="D5005" t="s">
        <v>135</v>
      </c>
      <c r="E5005">
        <v>888</v>
      </c>
      <c r="F5005" t="s">
        <v>87</v>
      </c>
      <c r="G5005" t="s">
        <v>105</v>
      </c>
      <c r="H5005">
        <v>334</v>
      </c>
      <c r="I5005">
        <v>0.97328528897562816</v>
      </c>
      <c r="J5005">
        <v>1.7690778734537841E-2</v>
      </c>
      <c r="K5005">
        <v>4.1614353289900017E-3</v>
      </c>
      <c r="L5005">
        <v>1.873398708947267</v>
      </c>
    </row>
    <row r="5006" spans="1:12">
      <c r="A5006" t="s">
        <v>317</v>
      </c>
      <c r="B5006" t="s">
        <v>371</v>
      </c>
      <c r="C5006">
        <v>48131</v>
      </c>
      <c r="D5006" t="s">
        <v>135</v>
      </c>
      <c r="E5006">
        <v>888</v>
      </c>
      <c r="F5006" t="s">
        <v>87</v>
      </c>
      <c r="G5006" t="s">
        <v>106</v>
      </c>
      <c r="H5006">
        <v>249</v>
      </c>
      <c r="I5006">
        <v>1.274700707272173</v>
      </c>
      <c r="J5006">
        <v>2.0400490154223849E-2</v>
      </c>
      <c r="K5006">
        <v>0.42467210722072118</v>
      </c>
      <c r="L5006">
        <v>2.2211555003748829</v>
      </c>
    </row>
    <row r="5007" spans="1:12">
      <c r="A5007" t="s">
        <v>317</v>
      </c>
      <c r="B5007" t="s">
        <v>371</v>
      </c>
      <c r="C5007">
        <v>48131</v>
      </c>
      <c r="D5007" t="s">
        <v>135</v>
      </c>
      <c r="E5007">
        <v>888</v>
      </c>
      <c r="F5007" t="s">
        <v>87</v>
      </c>
      <c r="G5007" t="s">
        <v>107</v>
      </c>
      <c r="H5007">
        <v>334</v>
      </c>
      <c r="I5007">
        <v>1.034456032103954</v>
      </c>
      <c r="J5007">
        <v>1.8213001586436881E-2</v>
      </c>
      <c r="K5007">
        <v>4.1614353289900017E-3</v>
      </c>
      <c r="L5007">
        <v>1.983613718707478</v>
      </c>
    </row>
    <row r="5008" spans="1:12">
      <c r="A5008" t="s">
        <v>317</v>
      </c>
      <c r="B5008" t="s">
        <v>371</v>
      </c>
      <c r="C5008">
        <v>48131</v>
      </c>
      <c r="D5008" t="s">
        <v>135</v>
      </c>
      <c r="E5008">
        <v>888</v>
      </c>
      <c r="F5008" t="s">
        <v>87</v>
      </c>
      <c r="G5008" t="s">
        <v>108</v>
      </c>
      <c r="H5008">
        <v>249</v>
      </c>
      <c r="I5008">
        <v>0.15102283323612989</v>
      </c>
      <c r="J5008">
        <v>3.707735769284539E-3</v>
      </c>
      <c r="K5008">
        <v>-5.9524557316616919E-2</v>
      </c>
      <c r="L5008">
        <v>0.32297402595527569</v>
      </c>
    </row>
    <row r="5009" spans="1:12">
      <c r="A5009" t="s">
        <v>317</v>
      </c>
      <c r="B5009" t="s">
        <v>371</v>
      </c>
      <c r="C5009">
        <v>48131</v>
      </c>
      <c r="D5009" t="s">
        <v>135</v>
      </c>
      <c r="E5009">
        <v>888</v>
      </c>
      <c r="F5009" t="s">
        <v>87</v>
      </c>
      <c r="G5009" t="s">
        <v>109</v>
      </c>
      <c r="H5009">
        <v>334</v>
      </c>
      <c r="I5009">
        <v>0.27599937877004338</v>
      </c>
      <c r="J5009">
        <v>5.1653140136114313E-3</v>
      </c>
      <c r="K5009">
        <v>4.1614353289900017E-3</v>
      </c>
      <c r="L5009">
        <v>0.646276259831436</v>
      </c>
    </row>
    <row r="5010" spans="1:12">
      <c r="A5010" t="s">
        <v>317</v>
      </c>
      <c r="B5010" t="s">
        <v>372</v>
      </c>
      <c r="C5010">
        <v>48133</v>
      </c>
      <c r="D5010" t="s">
        <v>135</v>
      </c>
      <c r="E5010">
        <v>888</v>
      </c>
      <c r="F5010" t="s">
        <v>87</v>
      </c>
      <c r="G5010" t="s">
        <v>88</v>
      </c>
      <c r="H5010">
        <v>21</v>
      </c>
      <c r="I5010">
        <v>1.3391255499967429</v>
      </c>
      <c r="J5010">
        <v>0.1576856242205866</v>
      </c>
      <c r="K5010">
        <v>8.2268901586623533E-2</v>
      </c>
      <c r="L5010">
        <v>2.427575332124559</v>
      </c>
    </row>
    <row r="5011" spans="1:12">
      <c r="A5011" t="s">
        <v>317</v>
      </c>
      <c r="B5011" t="s">
        <v>372</v>
      </c>
      <c r="C5011">
        <v>48133</v>
      </c>
      <c r="D5011" t="s">
        <v>135</v>
      </c>
      <c r="E5011">
        <v>888</v>
      </c>
      <c r="F5011" t="s">
        <v>87</v>
      </c>
      <c r="G5011" t="s">
        <v>89</v>
      </c>
      <c r="H5011">
        <v>46</v>
      </c>
      <c r="I5011">
        <v>0.4148902299210589</v>
      </c>
      <c r="J5011">
        <v>4.6253742211010133E-2</v>
      </c>
      <c r="K5011">
        <v>1.8000955196348919E-2</v>
      </c>
      <c r="L5011">
        <v>1.536264822407386</v>
      </c>
    </row>
    <row r="5012" spans="1:12">
      <c r="A5012" t="s">
        <v>317</v>
      </c>
      <c r="B5012" t="s">
        <v>372</v>
      </c>
      <c r="C5012">
        <v>48133</v>
      </c>
      <c r="D5012" t="s">
        <v>135</v>
      </c>
      <c r="E5012">
        <v>888</v>
      </c>
      <c r="F5012" t="s">
        <v>87</v>
      </c>
      <c r="G5012" t="s">
        <v>90</v>
      </c>
      <c r="H5012">
        <v>21</v>
      </c>
      <c r="I5012">
        <v>1.6680650978018869</v>
      </c>
      <c r="J5012">
        <v>0.1456860291474619</v>
      </c>
      <c r="K5012">
        <v>0.26197504588600667</v>
      </c>
      <c r="L5012">
        <v>2.8019103932227281</v>
      </c>
    </row>
    <row r="5013" spans="1:12">
      <c r="A5013" t="s">
        <v>317</v>
      </c>
      <c r="B5013" t="s">
        <v>372</v>
      </c>
      <c r="C5013">
        <v>48133</v>
      </c>
      <c r="D5013" t="s">
        <v>135</v>
      </c>
      <c r="E5013">
        <v>888</v>
      </c>
      <c r="F5013" t="s">
        <v>87</v>
      </c>
      <c r="G5013" t="s">
        <v>91</v>
      </c>
      <c r="H5013">
        <v>46</v>
      </c>
      <c r="I5013">
        <v>0.56254583814818193</v>
      </c>
      <c r="J5013">
        <v>4.4016380645946353E-2</v>
      </c>
      <c r="K5013">
        <v>6.1943529711193969E-2</v>
      </c>
      <c r="L5013">
        <v>1.676439935466959</v>
      </c>
    </row>
    <row r="5014" spans="1:12">
      <c r="A5014" t="s">
        <v>317</v>
      </c>
      <c r="B5014" t="s">
        <v>372</v>
      </c>
      <c r="C5014">
        <v>48133</v>
      </c>
      <c r="D5014" t="s">
        <v>135</v>
      </c>
      <c r="E5014">
        <v>888</v>
      </c>
      <c r="F5014" t="s">
        <v>87</v>
      </c>
      <c r="G5014" t="s">
        <v>92</v>
      </c>
      <c r="H5014">
        <v>21</v>
      </c>
      <c r="I5014">
        <v>1.833708289949844</v>
      </c>
      <c r="J5014">
        <v>0.1562271870685033</v>
      </c>
      <c r="K5014">
        <v>0.29025231332994073</v>
      </c>
      <c r="L5014">
        <v>3.035446620925113</v>
      </c>
    </row>
    <row r="5015" spans="1:12">
      <c r="A5015" t="s">
        <v>317</v>
      </c>
      <c r="B5015" t="s">
        <v>372</v>
      </c>
      <c r="C5015">
        <v>48133</v>
      </c>
      <c r="D5015" t="s">
        <v>135</v>
      </c>
      <c r="E5015">
        <v>888</v>
      </c>
      <c r="F5015" t="s">
        <v>87</v>
      </c>
      <c r="G5015" t="s">
        <v>93</v>
      </c>
      <c r="H5015">
        <v>46</v>
      </c>
      <c r="I5015">
        <v>0.60516145438182645</v>
      </c>
      <c r="J5015">
        <v>4.641732672754853E-2</v>
      </c>
      <c r="K5015">
        <v>7.0886640092814895E-2</v>
      </c>
      <c r="L5015">
        <v>1.7817340098167631</v>
      </c>
    </row>
    <row r="5016" spans="1:12">
      <c r="A5016" t="s">
        <v>317</v>
      </c>
      <c r="B5016" t="s">
        <v>372</v>
      </c>
      <c r="C5016">
        <v>48133</v>
      </c>
      <c r="D5016" t="s">
        <v>135</v>
      </c>
      <c r="E5016">
        <v>888</v>
      </c>
      <c r="F5016" t="s">
        <v>87</v>
      </c>
      <c r="G5016" t="s">
        <v>94</v>
      </c>
      <c r="H5016">
        <v>21</v>
      </c>
      <c r="I5016">
        <v>1.991627877631841</v>
      </c>
      <c r="J5016">
        <v>0.16733419893618731</v>
      </c>
      <c r="K5016">
        <v>0.31557028902879652</v>
      </c>
      <c r="L5016">
        <v>3.2684685251471182</v>
      </c>
    </row>
    <row r="5017" spans="1:12">
      <c r="A5017" t="s">
        <v>317</v>
      </c>
      <c r="B5017" t="s">
        <v>372</v>
      </c>
      <c r="C5017">
        <v>48133</v>
      </c>
      <c r="D5017" t="s">
        <v>135</v>
      </c>
      <c r="E5017">
        <v>888</v>
      </c>
      <c r="F5017" t="s">
        <v>87</v>
      </c>
      <c r="G5017" t="s">
        <v>95</v>
      </c>
      <c r="H5017">
        <v>46</v>
      </c>
      <c r="I5017">
        <v>0.64349185755204974</v>
      </c>
      <c r="J5017">
        <v>4.9565930439055092E-2</v>
      </c>
      <c r="K5017">
        <v>7.4311986413597791E-2</v>
      </c>
      <c r="L5017">
        <v>1.905753743333892</v>
      </c>
    </row>
    <row r="5018" spans="1:12">
      <c r="A5018" t="s">
        <v>317</v>
      </c>
      <c r="B5018" t="s">
        <v>372</v>
      </c>
      <c r="C5018">
        <v>48133</v>
      </c>
      <c r="D5018" t="s">
        <v>135</v>
      </c>
      <c r="E5018">
        <v>888</v>
      </c>
      <c r="F5018" t="s">
        <v>87</v>
      </c>
      <c r="G5018" t="s">
        <v>96</v>
      </c>
      <c r="H5018">
        <v>21</v>
      </c>
      <c r="I5018">
        <v>2.141073796967826</v>
      </c>
      <c r="J5018">
        <v>0.17785825932259591</v>
      </c>
      <c r="K5018">
        <v>0.34037529265666611</v>
      </c>
      <c r="L5018">
        <v>3.4894549128360661</v>
      </c>
    </row>
    <row r="5019" spans="1:12">
      <c r="A5019" t="s">
        <v>317</v>
      </c>
      <c r="B5019" t="s">
        <v>372</v>
      </c>
      <c r="C5019">
        <v>48133</v>
      </c>
      <c r="D5019" t="s">
        <v>135</v>
      </c>
      <c r="E5019">
        <v>888</v>
      </c>
      <c r="F5019" t="s">
        <v>87</v>
      </c>
      <c r="G5019" t="s">
        <v>97</v>
      </c>
      <c r="H5019">
        <v>46</v>
      </c>
      <c r="I5019">
        <v>0.6853885273481285</v>
      </c>
      <c r="J5019">
        <v>5.2231707189727153E-2</v>
      </c>
      <c r="K5019">
        <v>8.1674753008482565E-2</v>
      </c>
      <c r="L5019">
        <v>2.0123803708046948</v>
      </c>
    </row>
    <row r="5020" spans="1:12">
      <c r="A5020" t="s">
        <v>317</v>
      </c>
      <c r="B5020" t="s">
        <v>372</v>
      </c>
      <c r="C5020">
        <v>48133</v>
      </c>
      <c r="D5020" t="s">
        <v>135</v>
      </c>
      <c r="E5020">
        <v>888</v>
      </c>
      <c r="F5020" t="s">
        <v>87</v>
      </c>
      <c r="G5020" t="s">
        <v>98</v>
      </c>
      <c r="H5020">
        <v>21</v>
      </c>
      <c r="I5020">
        <v>0.87811581063541766</v>
      </c>
      <c r="J5020">
        <v>8.8664726780749215E-2</v>
      </c>
      <c r="K5020">
        <v>0.1078680484880335</v>
      </c>
      <c r="L5020">
        <v>1.6042317228687579</v>
      </c>
    </row>
    <row r="5021" spans="1:12">
      <c r="A5021" t="s">
        <v>317</v>
      </c>
      <c r="B5021" t="s">
        <v>372</v>
      </c>
      <c r="C5021">
        <v>48133</v>
      </c>
      <c r="D5021" t="s">
        <v>135</v>
      </c>
      <c r="E5021">
        <v>888</v>
      </c>
      <c r="F5021" t="s">
        <v>87</v>
      </c>
      <c r="G5021" t="s">
        <v>99</v>
      </c>
      <c r="H5021">
        <v>46</v>
      </c>
      <c r="I5021">
        <v>0.32028074304941678</v>
      </c>
      <c r="J5021">
        <v>2.901447145689523E-2</v>
      </c>
      <c r="K5021">
        <v>2.9536067515991769E-2</v>
      </c>
      <c r="L5021">
        <v>1.047388366331794</v>
      </c>
    </row>
    <row r="5022" spans="1:12">
      <c r="A5022" t="s">
        <v>317</v>
      </c>
      <c r="B5022" t="s">
        <v>372</v>
      </c>
      <c r="C5022">
        <v>48133</v>
      </c>
      <c r="D5022" t="s">
        <v>135</v>
      </c>
      <c r="E5022">
        <v>888</v>
      </c>
      <c r="F5022" t="s">
        <v>87</v>
      </c>
      <c r="G5022" t="s">
        <v>100</v>
      </c>
      <c r="H5022">
        <v>21</v>
      </c>
      <c r="I5022">
        <v>1.3919513895566551</v>
      </c>
      <c r="J5022">
        <v>0.10804868088975519</v>
      </c>
      <c r="K5022">
        <v>0.27866141501693342</v>
      </c>
      <c r="L5022">
        <v>2.2143403233531389</v>
      </c>
    </row>
    <row r="5023" spans="1:12">
      <c r="A5023" t="s">
        <v>317</v>
      </c>
      <c r="B5023" t="s">
        <v>372</v>
      </c>
      <c r="C5023">
        <v>48133</v>
      </c>
      <c r="D5023" t="s">
        <v>135</v>
      </c>
      <c r="E5023">
        <v>888</v>
      </c>
      <c r="F5023" t="s">
        <v>87</v>
      </c>
      <c r="G5023" t="s">
        <v>101</v>
      </c>
      <c r="H5023">
        <v>46</v>
      </c>
      <c r="I5023">
        <v>0.50381085582406848</v>
      </c>
      <c r="J5023">
        <v>3.7243364820101231E-2</v>
      </c>
      <c r="K5023">
        <v>7.0234805694256025E-2</v>
      </c>
      <c r="L5023">
        <v>1.432186414444941</v>
      </c>
    </row>
    <row r="5024" spans="1:12">
      <c r="A5024" t="s">
        <v>317</v>
      </c>
      <c r="B5024" t="s">
        <v>372</v>
      </c>
      <c r="C5024">
        <v>48133</v>
      </c>
      <c r="D5024" t="s">
        <v>135</v>
      </c>
      <c r="E5024">
        <v>888</v>
      </c>
      <c r="F5024" t="s">
        <v>87</v>
      </c>
      <c r="G5024" t="s">
        <v>102</v>
      </c>
      <c r="H5024">
        <v>21</v>
      </c>
      <c r="I5024">
        <v>1.563109054162531</v>
      </c>
      <c r="J5024">
        <v>0.1178441616037386</v>
      </c>
      <c r="K5024">
        <v>0.30964265869391361</v>
      </c>
      <c r="L5024">
        <v>2.4387855384156549</v>
      </c>
    </row>
    <row r="5025" spans="1:12">
      <c r="A5025" t="s">
        <v>317</v>
      </c>
      <c r="B5025" t="s">
        <v>372</v>
      </c>
      <c r="C5025">
        <v>48133</v>
      </c>
      <c r="D5025" t="s">
        <v>135</v>
      </c>
      <c r="E5025">
        <v>888</v>
      </c>
      <c r="F5025" t="s">
        <v>87</v>
      </c>
      <c r="G5025" t="s">
        <v>103</v>
      </c>
      <c r="H5025">
        <v>46</v>
      </c>
      <c r="I5025">
        <v>0.54486982171397425</v>
      </c>
      <c r="J5025">
        <v>3.9400163629394372E-2</v>
      </c>
      <c r="K5025">
        <v>7.9580605388741649E-2</v>
      </c>
      <c r="L5025">
        <v>1.5132115885470261</v>
      </c>
    </row>
    <row r="5026" spans="1:12">
      <c r="A5026" t="s">
        <v>317</v>
      </c>
      <c r="B5026" t="s">
        <v>372</v>
      </c>
      <c r="C5026">
        <v>48133</v>
      </c>
      <c r="D5026" t="s">
        <v>135</v>
      </c>
      <c r="E5026">
        <v>888</v>
      </c>
      <c r="F5026" t="s">
        <v>87</v>
      </c>
      <c r="G5026" t="s">
        <v>104</v>
      </c>
      <c r="H5026">
        <v>21</v>
      </c>
      <c r="I5026">
        <v>1.726502520922087</v>
      </c>
      <c r="J5026">
        <v>0.12881989346661671</v>
      </c>
      <c r="K5026">
        <v>0.33643836717927927</v>
      </c>
      <c r="L5026">
        <v>2.6724841403317932</v>
      </c>
    </row>
    <row r="5027" spans="1:12">
      <c r="A5027" t="s">
        <v>317</v>
      </c>
      <c r="B5027" t="s">
        <v>372</v>
      </c>
      <c r="C5027">
        <v>48133</v>
      </c>
      <c r="D5027" t="s">
        <v>135</v>
      </c>
      <c r="E5027">
        <v>888</v>
      </c>
      <c r="F5027" t="s">
        <v>87</v>
      </c>
      <c r="G5027" t="s">
        <v>105</v>
      </c>
      <c r="H5027">
        <v>46</v>
      </c>
      <c r="I5027">
        <v>0.58057807498989855</v>
      </c>
      <c r="J5027">
        <v>4.2386078874762083E-2</v>
      </c>
      <c r="K5027">
        <v>8.3457075863545921E-2</v>
      </c>
      <c r="L5027">
        <v>1.620602790789258</v>
      </c>
    </row>
    <row r="5028" spans="1:12">
      <c r="A5028" t="s">
        <v>317</v>
      </c>
      <c r="B5028" t="s">
        <v>372</v>
      </c>
      <c r="C5028">
        <v>48133</v>
      </c>
      <c r="D5028" t="s">
        <v>135</v>
      </c>
      <c r="E5028">
        <v>888</v>
      </c>
      <c r="F5028" t="s">
        <v>87</v>
      </c>
      <c r="G5028" t="s">
        <v>106</v>
      </c>
      <c r="H5028">
        <v>21</v>
      </c>
      <c r="I5028">
        <v>1.8774327900133541</v>
      </c>
      <c r="J5028">
        <v>0.13897070690113111</v>
      </c>
      <c r="K5028">
        <v>0.36329579965681719</v>
      </c>
      <c r="L5028">
        <v>2.9038355072988762</v>
      </c>
    </row>
    <row r="5029" spans="1:12">
      <c r="A5029" t="s">
        <v>317</v>
      </c>
      <c r="B5029" t="s">
        <v>372</v>
      </c>
      <c r="C5029">
        <v>48133</v>
      </c>
      <c r="D5029" t="s">
        <v>135</v>
      </c>
      <c r="E5029">
        <v>888</v>
      </c>
      <c r="F5029" t="s">
        <v>87</v>
      </c>
      <c r="G5029" t="s">
        <v>107</v>
      </c>
      <c r="H5029">
        <v>46</v>
      </c>
      <c r="I5029">
        <v>0.61887166256044202</v>
      </c>
      <c r="J5029">
        <v>4.4437800765362981E-2</v>
      </c>
      <c r="K5029">
        <v>9.1621974267290102E-2</v>
      </c>
      <c r="L5029">
        <v>1.6922803675813241</v>
      </c>
    </row>
    <row r="5030" spans="1:12">
      <c r="A5030" t="s">
        <v>317</v>
      </c>
      <c r="B5030" t="s">
        <v>372</v>
      </c>
      <c r="C5030">
        <v>48133</v>
      </c>
      <c r="D5030" t="s">
        <v>135</v>
      </c>
      <c r="E5030">
        <v>888</v>
      </c>
      <c r="F5030" t="s">
        <v>87</v>
      </c>
      <c r="G5030" t="s">
        <v>108</v>
      </c>
      <c r="H5030">
        <v>21</v>
      </c>
      <c r="I5030">
        <v>0.54524790617929286</v>
      </c>
      <c r="J5030">
        <v>4.6758487955652142E-2</v>
      </c>
      <c r="K5030">
        <v>0.1167457847107941</v>
      </c>
      <c r="L5030">
        <v>1.0747798823709549</v>
      </c>
    </row>
    <row r="5031" spans="1:12">
      <c r="A5031" t="s">
        <v>317</v>
      </c>
      <c r="B5031" t="s">
        <v>372</v>
      </c>
      <c r="C5031">
        <v>48133</v>
      </c>
      <c r="D5031" t="s">
        <v>135</v>
      </c>
      <c r="E5031">
        <v>888</v>
      </c>
      <c r="F5031" t="s">
        <v>87</v>
      </c>
      <c r="G5031" t="s">
        <v>109</v>
      </c>
      <c r="H5031">
        <v>46</v>
      </c>
      <c r="I5031">
        <v>0.2383638501539796</v>
      </c>
      <c r="J5031">
        <v>1.2759487467502269E-2</v>
      </c>
      <c r="K5031">
        <v>3.3821626127489977E-2</v>
      </c>
      <c r="L5031">
        <v>0.47061279101898579</v>
      </c>
    </row>
    <row r="5032" spans="1:12">
      <c r="A5032" t="s">
        <v>317</v>
      </c>
      <c r="B5032" t="s">
        <v>373</v>
      </c>
      <c r="C5032">
        <v>48135</v>
      </c>
      <c r="D5032" t="s">
        <v>135</v>
      </c>
      <c r="E5032">
        <v>888</v>
      </c>
      <c r="F5032" t="s">
        <v>87</v>
      </c>
      <c r="G5032" t="s">
        <v>88</v>
      </c>
      <c r="H5032">
        <v>20</v>
      </c>
      <c r="I5032">
        <v>0.53641174879777753</v>
      </c>
      <c r="J5032">
        <v>6.4023583833112865E-2</v>
      </c>
      <c r="K5032">
        <v>0.2444568933835298</v>
      </c>
      <c r="L5032">
        <v>1.434324144608909</v>
      </c>
    </row>
    <row r="5033" spans="1:12">
      <c r="A5033" t="s">
        <v>317</v>
      </c>
      <c r="B5033" t="s">
        <v>373</v>
      </c>
      <c r="C5033">
        <v>48135</v>
      </c>
      <c r="D5033" t="s">
        <v>135</v>
      </c>
      <c r="E5033">
        <v>888</v>
      </c>
      <c r="F5033" t="s">
        <v>87</v>
      </c>
      <c r="G5033" t="s">
        <v>89</v>
      </c>
      <c r="H5033">
        <v>2225</v>
      </c>
      <c r="I5033">
        <v>0.42339361853553509</v>
      </c>
      <c r="J5033">
        <v>5.6801315750286338E-3</v>
      </c>
      <c r="K5033">
        <v>-5.846491096371885E-2</v>
      </c>
      <c r="L5033">
        <v>1.526773179378301</v>
      </c>
    </row>
    <row r="5034" spans="1:12">
      <c r="A5034" t="s">
        <v>317</v>
      </c>
      <c r="B5034" t="s">
        <v>373</v>
      </c>
      <c r="C5034">
        <v>48135</v>
      </c>
      <c r="D5034" t="s">
        <v>135</v>
      </c>
      <c r="E5034">
        <v>888</v>
      </c>
      <c r="F5034" t="s">
        <v>87</v>
      </c>
      <c r="G5034" t="s">
        <v>90</v>
      </c>
      <c r="H5034">
        <v>20</v>
      </c>
      <c r="I5034">
        <v>0.88157083842774464</v>
      </c>
      <c r="J5034">
        <v>6.292989456066797E-2</v>
      </c>
      <c r="K5034">
        <v>0.33286458061027341</v>
      </c>
      <c r="L5034">
        <v>1.620596582901136</v>
      </c>
    </row>
    <row r="5035" spans="1:12">
      <c r="A5035" t="s">
        <v>317</v>
      </c>
      <c r="B5035" t="s">
        <v>373</v>
      </c>
      <c r="C5035">
        <v>48135</v>
      </c>
      <c r="D5035" t="s">
        <v>135</v>
      </c>
      <c r="E5035">
        <v>888</v>
      </c>
      <c r="F5035" t="s">
        <v>87</v>
      </c>
      <c r="G5035" t="s">
        <v>91</v>
      </c>
      <c r="H5035">
        <v>2225</v>
      </c>
      <c r="I5035">
        <v>0.6087355001710606</v>
      </c>
      <c r="J5035">
        <v>5.7130863951517482E-3</v>
      </c>
      <c r="K5035">
        <v>-4.4276205475617801E-2</v>
      </c>
      <c r="L5035">
        <v>1.781110270548609</v>
      </c>
    </row>
    <row r="5036" spans="1:12">
      <c r="A5036" t="s">
        <v>317</v>
      </c>
      <c r="B5036" t="s">
        <v>373</v>
      </c>
      <c r="C5036">
        <v>48135</v>
      </c>
      <c r="D5036" t="s">
        <v>135</v>
      </c>
      <c r="E5036">
        <v>888</v>
      </c>
      <c r="F5036" t="s">
        <v>87</v>
      </c>
      <c r="G5036" t="s">
        <v>92</v>
      </c>
      <c r="H5036">
        <v>20</v>
      </c>
      <c r="I5036">
        <v>0.95144015531093373</v>
      </c>
      <c r="J5036">
        <v>6.7701532306247203E-2</v>
      </c>
      <c r="K5036">
        <v>0.33405705893685611</v>
      </c>
      <c r="L5036">
        <v>1.706744476438919</v>
      </c>
    </row>
    <row r="5037" spans="1:12">
      <c r="A5037" t="s">
        <v>317</v>
      </c>
      <c r="B5037" t="s">
        <v>373</v>
      </c>
      <c r="C5037">
        <v>48135</v>
      </c>
      <c r="D5037" t="s">
        <v>135</v>
      </c>
      <c r="E5037">
        <v>888</v>
      </c>
      <c r="F5037" t="s">
        <v>87</v>
      </c>
      <c r="G5037" t="s">
        <v>93</v>
      </c>
      <c r="H5037">
        <v>2225</v>
      </c>
      <c r="I5037">
        <v>0.66372088218137004</v>
      </c>
      <c r="J5037">
        <v>5.9992648149690018E-3</v>
      </c>
      <c r="K5037">
        <v>-3.7556939144882763E-2</v>
      </c>
      <c r="L5037">
        <v>1.8840806129902989</v>
      </c>
    </row>
    <row r="5038" spans="1:12">
      <c r="A5038" t="s">
        <v>317</v>
      </c>
      <c r="B5038" t="s">
        <v>373</v>
      </c>
      <c r="C5038">
        <v>48135</v>
      </c>
      <c r="D5038" t="s">
        <v>135</v>
      </c>
      <c r="E5038">
        <v>888</v>
      </c>
      <c r="F5038" t="s">
        <v>87</v>
      </c>
      <c r="G5038" t="s">
        <v>94</v>
      </c>
      <c r="H5038">
        <v>20</v>
      </c>
      <c r="I5038">
        <v>1.028767590399762</v>
      </c>
      <c r="J5038">
        <v>7.1728695621645508E-2</v>
      </c>
      <c r="K5038">
        <v>0.34012773802216262</v>
      </c>
      <c r="L5038">
        <v>1.7690154954204329</v>
      </c>
    </row>
    <row r="5039" spans="1:12">
      <c r="A5039" t="s">
        <v>317</v>
      </c>
      <c r="B5039" t="s">
        <v>373</v>
      </c>
      <c r="C5039">
        <v>48135</v>
      </c>
      <c r="D5039" t="s">
        <v>135</v>
      </c>
      <c r="E5039">
        <v>888</v>
      </c>
      <c r="F5039" t="s">
        <v>87</v>
      </c>
      <c r="G5039" t="s">
        <v>95</v>
      </c>
      <c r="H5039">
        <v>2225</v>
      </c>
      <c r="I5039">
        <v>0.71213159906303547</v>
      </c>
      <c r="J5039">
        <v>6.2799221926042956E-3</v>
      </c>
      <c r="K5039">
        <v>-3.2424668339139838E-2</v>
      </c>
      <c r="L5039">
        <v>1.9770740516870631</v>
      </c>
    </row>
    <row r="5040" spans="1:12">
      <c r="A5040" t="s">
        <v>317</v>
      </c>
      <c r="B5040" t="s">
        <v>373</v>
      </c>
      <c r="C5040">
        <v>48135</v>
      </c>
      <c r="D5040" t="s">
        <v>135</v>
      </c>
      <c r="E5040">
        <v>888</v>
      </c>
      <c r="F5040" t="s">
        <v>87</v>
      </c>
      <c r="G5040" t="s">
        <v>96</v>
      </c>
      <c r="H5040">
        <v>20</v>
      </c>
      <c r="I5040">
        <v>1.107046800978428</v>
      </c>
      <c r="J5040">
        <v>7.6638168782005814E-2</v>
      </c>
      <c r="K5040">
        <v>0.34655716365682349</v>
      </c>
      <c r="L5040">
        <v>1.85463384445124</v>
      </c>
    </row>
    <row r="5041" spans="1:12">
      <c r="A5041" t="s">
        <v>317</v>
      </c>
      <c r="B5041" t="s">
        <v>373</v>
      </c>
      <c r="C5041">
        <v>48135</v>
      </c>
      <c r="D5041" t="s">
        <v>135</v>
      </c>
      <c r="E5041">
        <v>888</v>
      </c>
      <c r="F5041" t="s">
        <v>87</v>
      </c>
      <c r="G5041" t="s">
        <v>97</v>
      </c>
      <c r="H5041">
        <v>2225</v>
      </c>
      <c r="I5041">
        <v>0.7695406116868978</v>
      </c>
      <c r="J5041">
        <v>6.6451257200458476E-3</v>
      </c>
      <c r="K5041">
        <v>-2.663918461356304E-2</v>
      </c>
      <c r="L5041">
        <v>2.0794929237449091</v>
      </c>
    </row>
    <row r="5042" spans="1:12">
      <c r="A5042" t="s">
        <v>317</v>
      </c>
      <c r="B5042" t="s">
        <v>373</v>
      </c>
      <c r="C5042">
        <v>48135</v>
      </c>
      <c r="D5042" t="s">
        <v>135</v>
      </c>
      <c r="E5042">
        <v>888</v>
      </c>
      <c r="F5042" t="s">
        <v>87</v>
      </c>
      <c r="G5042" t="s">
        <v>98</v>
      </c>
      <c r="H5042">
        <v>20</v>
      </c>
      <c r="I5042">
        <v>0.31175886087309851</v>
      </c>
      <c r="J5042">
        <v>1.275682754534125E-2</v>
      </c>
      <c r="K5042">
        <v>0.13076579540671621</v>
      </c>
      <c r="L5042">
        <v>0.39841784018933157</v>
      </c>
    </row>
    <row r="5043" spans="1:12">
      <c r="A5043" t="s">
        <v>317</v>
      </c>
      <c r="B5043" t="s">
        <v>373</v>
      </c>
      <c r="C5043">
        <v>48135</v>
      </c>
      <c r="D5043" t="s">
        <v>135</v>
      </c>
      <c r="E5043">
        <v>888</v>
      </c>
      <c r="F5043" t="s">
        <v>87</v>
      </c>
      <c r="G5043" t="s">
        <v>99</v>
      </c>
      <c r="H5043">
        <v>2225</v>
      </c>
      <c r="I5043">
        <v>0.33531880709566197</v>
      </c>
      <c r="J5043">
        <v>3.3595680886006549E-3</v>
      </c>
      <c r="K5043">
        <v>-5.9674697720478523E-2</v>
      </c>
      <c r="L5043">
        <v>1.4039429167263029</v>
      </c>
    </row>
    <row r="5044" spans="1:12">
      <c r="A5044" t="s">
        <v>317</v>
      </c>
      <c r="B5044" t="s">
        <v>373</v>
      </c>
      <c r="C5044">
        <v>48135</v>
      </c>
      <c r="D5044" t="s">
        <v>135</v>
      </c>
      <c r="E5044">
        <v>888</v>
      </c>
      <c r="F5044" t="s">
        <v>87</v>
      </c>
      <c r="G5044" t="s">
        <v>100</v>
      </c>
      <c r="H5044">
        <v>20</v>
      </c>
      <c r="I5044">
        <v>0.70642473579578213</v>
      </c>
      <c r="J5044">
        <v>3.3153982507035447E-2</v>
      </c>
      <c r="K5044">
        <v>0.36007641721265582</v>
      </c>
      <c r="L5044">
        <v>0.92660883839664709</v>
      </c>
    </row>
    <row r="5045" spans="1:12">
      <c r="A5045" t="s">
        <v>317</v>
      </c>
      <c r="B5045" t="s">
        <v>373</v>
      </c>
      <c r="C5045">
        <v>48135</v>
      </c>
      <c r="D5045" t="s">
        <v>135</v>
      </c>
      <c r="E5045">
        <v>888</v>
      </c>
      <c r="F5045" t="s">
        <v>87</v>
      </c>
      <c r="G5045" t="s">
        <v>101</v>
      </c>
      <c r="H5045">
        <v>2225</v>
      </c>
      <c r="I5045">
        <v>0.53545342288982178</v>
      </c>
      <c r="J5045">
        <v>4.2402298862562228E-3</v>
      </c>
      <c r="K5045">
        <v>-4.5863223883744239E-2</v>
      </c>
      <c r="L5045">
        <v>1.585722866909931</v>
      </c>
    </row>
    <row r="5046" spans="1:12">
      <c r="A5046" t="s">
        <v>317</v>
      </c>
      <c r="B5046" t="s">
        <v>373</v>
      </c>
      <c r="C5046">
        <v>48135</v>
      </c>
      <c r="D5046" t="s">
        <v>135</v>
      </c>
      <c r="E5046">
        <v>888</v>
      </c>
      <c r="F5046" t="s">
        <v>87</v>
      </c>
      <c r="G5046" t="s">
        <v>102</v>
      </c>
      <c r="H5046">
        <v>20</v>
      </c>
      <c r="I5046">
        <v>0.78502766018150072</v>
      </c>
      <c r="J5046">
        <v>3.8487463741893962E-2</v>
      </c>
      <c r="K5046">
        <v>0.36334716461283129</v>
      </c>
      <c r="L5046">
        <v>1.034609320192674</v>
      </c>
    </row>
    <row r="5047" spans="1:12">
      <c r="A5047" t="s">
        <v>317</v>
      </c>
      <c r="B5047" t="s">
        <v>373</v>
      </c>
      <c r="C5047">
        <v>48135</v>
      </c>
      <c r="D5047" t="s">
        <v>135</v>
      </c>
      <c r="E5047">
        <v>888</v>
      </c>
      <c r="F5047" t="s">
        <v>87</v>
      </c>
      <c r="G5047" t="s">
        <v>103</v>
      </c>
      <c r="H5047">
        <v>2225</v>
      </c>
      <c r="I5047">
        <v>0.58929812890682398</v>
      </c>
      <c r="J5047">
        <v>4.5350735009830273E-3</v>
      </c>
      <c r="K5047">
        <v>-3.8939905127951868E-2</v>
      </c>
      <c r="L5047">
        <v>1.6617256583568021</v>
      </c>
    </row>
    <row r="5048" spans="1:12">
      <c r="A5048" t="s">
        <v>317</v>
      </c>
      <c r="B5048" t="s">
        <v>373</v>
      </c>
      <c r="C5048">
        <v>48135</v>
      </c>
      <c r="D5048" t="s">
        <v>135</v>
      </c>
      <c r="E5048">
        <v>888</v>
      </c>
      <c r="F5048" t="s">
        <v>87</v>
      </c>
      <c r="G5048" t="s">
        <v>104</v>
      </c>
      <c r="H5048">
        <v>20</v>
      </c>
      <c r="I5048">
        <v>0.86726909346745984</v>
      </c>
      <c r="J5048">
        <v>4.4946111846265908E-2</v>
      </c>
      <c r="K5048">
        <v>0.370593815427877</v>
      </c>
      <c r="L5048">
        <v>1.1522491245706969</v>
      </c>
    </row>
    <row r="5049" spans="1:12">
      <c r="A5049" t="s">
        <v>317</v>
      </c>
      <c r="B5049" t="s">
        <v>373</v>
      </c>
      <c r="C5049">
        <v>48135</v>
      </c>
      <c r="D5049" t="s">
        <v>135</v>
      </c>
      <c r="E5049">
        <v>888</v>
      </c>
      <c r="F5049" t="s">
        <v>87</v>
      </c>
      <c r="G5049" t="s">
        <v>105</v>
      </c>
      <c r="H5049">
        <v>2225</v>
      </c>
      <c r="I5049">
        <v>0.6367081772021691</v>
      </c>
      <c r="J5049">
        <v>4.7921610970052863E-3</v>
      </c>
      <c r="K5049">
        <v>-3.3480330858571841E-2</v>
      </c>
      <c r="L5049">
        <v>1.734545736036724</v>
      </c>
    </row>
    <row r="5050" spans="1:12">
      <c r="A5050" t="s">
        <v>317</v>
      </c>
      <c r="B5050" t="s">
        <v>373</v>
      </c>
      <c r="C5050">
        <v>48135</v>
      </c>
      <c r="D5050" t="s">
        <v>135</v>
      </c>
      <c r="E5050">
        <v>888</v>
      </c>
      <c r="F5050" t="s">
        <v>87</v>
      </c>
      <c r="G5050" t="s">
        <v>106</v>
      </c>
      <c r="H5050">
        <v>20</v>
      </c>
      <c r="I5050">
        <v>0.94964479004130964</v>
      </c>
      <c r="J5050">
        <v>5.1064687783765203E-2</v>
      </c>
      <c r="K5050">
        <v>0.37786369933582392</v>
      </c>
      <c r="L5050">
        <v>1.2621686825428711</v>
      </c>
    </row>
    <row r="5051" spans="1:12">
      <c r="A5051" t="s">
        <v>317</v>
      </c>
      <c r="B5051" t="s">
        <v>373</v>
      </c>
      <c r="C5051">
        <v>48135</v>
      </c>
      <c r="D5051" t="s">
        <v>135</v>
      </c>
      <c r="E5051">
        <v>888</v>
      </c>
      <c r="F5051" t="s">
        <v>87</v>
      </c>
      <c r="G5051" t="s">
        <v>107</v>
      </c>
      <c r="H5051">
        <v>2225</v>
      </c>
      <c r="I5051">
        <v>0.69330151786340133</v>
      </c>
      <c r="J5051">
        <v>5.1517637477059624E-3</v>
      </c>
      <c r="K5051">
        <v>-2.7368114472578701E-2</v>
      </c>
      <c r="L5051">
        <v>1.82213362543644</v>
      </c>
    </row>
    <row r="5052" spans="1:12">
      <c r="A5052" t="s">
        <v>317</v>
      </c>
      <c r="B5052" t="s">
        <v>373</v>
      </c>
      <c r="C5052">
        <v>48135</v>
      </c>
      <c r="D5052" t="s">
        <v>135</v>
      </c>
      <c r="E5052">
        <v>888</v>
      </c>
      <c r="F5052" t="s">
        <v>87</v>
      </c>
      <c r="G5052" t="s">
        <v>108</v>
      </c>
      <c r="H5052">
        <v>20</v>
      </c>
      <c r="I5052">
        <v>0.30407677134694211</v>
      </c>
      <c r="J5052">
        <v>1.4095801548302299E-2</v>
      </c>
      <c r="K5052">
        <v>0.13024852617612701</v>
      </c>
      <c r="L5052">
        <v>0.40593690067350641</v>
      </c>
    </row>
    <row r="5053" spans="1:12">
      <c r="A5053" t="s">
        <v>317</v>
      </c>
      <c r="B5053" t="s">
        <v>373</v>
      </c>
      <c r="C5053">
        <v>48135</v>
      </c>
      <c r="D5053" t="s">
        <v>135</v>
      </c>
      <c r="E5053">
        <v>888</v>
      </c>
      <c r="F5053" t="s">
        <v>87</v>
      </c>
      <c r="G5053" t="s">
        <v>109</v>
      </c>
      <c r="H5053">
        <v>2225</v>
      </c>
      <c r="I5053">
        <v>0.2851982918948191</v>
      </c>
      <c r="J5053">
        <v>2.390233660991694E-3</v>
      </c>
      <c r="K5053">
        <v>-6.0252616434980852E-2</v>
      </c>
      <c r="L5053">
        <v>0.75429559659834233</v>
      </c>
    </row>
    <row r="5054" spans="1:12">
      <c r="A5054" t="s">
        <v>317</v>
      </c>
      <c r="B5054" t="s">
        <v>374</v>
      </c>
      <c r="C5054">
        <v>48137</v>
      </c>
      <c r="D5054" t="s">
        <v>135</v>
      </c>
      <c r="E5054">
        <v>888</v>
      </c>
      <c r="F5054" t="s">
        <v>87</v>
      </c>
      <c r="G5054" t="s">
        <v>88</v>
      </c>
      <c r="H5054">
        <v>249</v>
      </c>
      <c r="I5054">
        <v>1.3272480698098581</v>
      </c>
      <c r="J5054">
        <v>2.9221485110950358E-2</v>
      </c>
      <c r="K5054">
        <v>1.053024294447052E-2</v>
      </c>
      <c r="L5054">
        <v>2.3126070646557242</v>
      </c>
    </row>
    <row r="5055" spans="1:12">
      <c r="A5055" t="s">
        <v>317</v>
      </c>
      <c r="B5055" t="s">
        <v>374</v>
      </c>
      <c r="C5055">
        <v>48137</v>
      </c>
      <c r="D5055" t="s">
        <v>135</v>
      </c>
      <c r="E5055">
        <v>888</v>
      </c>
      <c r="F5055" t="s">
        <v>87</v>
      </c>
      <c r="G5055" t="s">
        <v>89</v>
      </c>
      <c r="H5055">
        <v>29</v>
      </c>
      <c r="I5055">
        <v>0.41345493449789927</v>
      </c>
      <c r="J5055">
        <v>4.1204264795794962E-2</v>
      </c>
      <c r="K5055">
        <v>0.13944603246777379</v>
      </c>
      <c r="L5055">
        <v>1.0378890058722829</v>
      </c>
    </row>
    <row r="5056" spans="1:12">
      <c r="A5056" t="s">
        <v>317</v>
      </c>
      <c r="B5056" t="s">
        <v>374</v>
      </c>
      <c r="C5056">
        <v>48137</v>
      </c>
      <c r="D5056" t="s">
        <v>135</v>
      </c>
      <c r="E5056">
        <v>888</v>
      </c>
      <c r="F5056" t="s">
        <v>87</v>
      </c>
      <c r="G5056" t="s">
        <v>90</v>
      </c>
      <c r="H5056">
        <v>249</v>
      </c>
      <c r="I5056">
        <v>1.6014957864240591</v>
      </c>
      <c r="J5056">
        <v>2.677911337687541E-2</v>
      </c>
      <c r="K5056">
        <v>0.49831347890596522</v>
      </c>
      <c r="L5056">
        <v>2.602420348373006</v>
      </c>
    </row>
    <row r="5057" spans="1:12">
      <c r="A5057" t="s">
        <v>317</v>
      </c>
      <c r="B5057" t="s">
        <v>374</v>
      </c>
      <c r="C5057">
        <v>48137</v>
      </c>
      <c r="D5057" t="s">
        <v>135</v>
      </c>
      <c r="E5057">
        <v>888</v>
      </c>
      <c r="F5057" t="s">
        <v>87</v>
      </c>
      <c r="G5057" t="s">
        <v>91</v>
      </c>
      <c r="H5057">
        <v>29</v>
      </c>
      <c r="I5057">
        <v>0.63888522491219557</v>
      </c>
      <c r="J5057">
        <v>3.4946014006184467E-2</v>
      </c>
      <c r="K5057">
        <v>0.38120590019579609</v>
      </c>
      <c r="L5057">
        <v>1.1638184614397551</v>
      </c>
    </row>
    <row r="5058" spans="1:12">
      <c r="A5058" t="s">
        <v>317</v>
      </c>
      <c r="B5058" t="s">
        <v>374</v>
      </c>
      <c r="C5058">
        <v>48137</v>
      </c>
      <c r="D5058" t="s">
        <v>135</v>
      </c>
      <c r="E5058">
        <v>888</v>
      </c>
      <c r="F5058" t="s">
        <v>87</v>
      </c>
      <c r="G5058" t="s">
        <v>92</v>
      </c>
      <c r="H5058">
        <v>249</v>
      </c>
      <c r="I5058">
        <v>1.7203459735095981</v>
      </c>
      <c r="J5058">
        <v>2.7397561904270479E-2</v>
      </c>
      <c r="K5058">
        <v>0.54872026536986995</v>
      </c>
      <c r="L5058">
        <v>2.7076279604979629</v>
      </c>
    </row>
    <row r="5059" spans="1:12">
      <c r="A5059" t="s">
        <v>317</v>
      </c>
      <c r="B5059" t="s">
        <v>374</v>
      </c>
      <c r="C5059">
        <v>48137</v>
      </c>
      <c r="D5059" t="s">
        <v>135</v>
      </c>
      <c r="E5059">
        <v>888</v>
      </c>
      <c r="F5059" t="s">
        <v>87</v>
      </c>
      <c r="G5059" t="s">
        <v>93</v>
      </c>
      <c r="H5059">
        <v>29</v>
      </c>
      <c r="I5059">
        <v>0.71223878651373185</v>
      </c>
      <c r="J5059">
        <v>3.5672133085621699E-2</v>
      </c>
      <c r="K5059">
        <v>0.43405291028008969</v>
      </c>
      <c r="L5059">
        <v>1.27730565628059</v>
      </c>
    </row>
    <row r="5060" spans="1:12">
      <c r="A5060" t="s">
        <v>317</v>
      </c>
      <c r="B5060" t="s">
        <v>374</v>
      </c>
      <c r="C5060">
        <v>48137</v>
      </c>
      <c r="D5060" t="s">
        <v>135</v>
      </c>
      <c r="E5060">
        <v>888</v>
      </c>
      <c r="F5060" t="s">
        <v>87</v>
      </c>
      <c r="G5060" t="s">
        <v>94</v>
      </c>
      <c r="H5060">
        <v>249</v>
      </c>
      <c r="I5060">
        <v>1.8293863573636191</v>
      </c>
      <c r="J5060">
        <v>2.8282093848543799E-2</v>
      </c>
      <c r="K5060">
        <v>0.59331533431868477</v>
      </c>
      <c r="L5060">
        <v>2.8069506566597289</v>
      </c>
    </row>
    <row r="5061" spans="1:12">
      <c r="A5061" t="s">
        <v>317</v>
      </c>
      <c r="B5061" t="s">
        <v>374</v>
      </c>
      <c r="C5061">
        <v>48137</v>
      </c>
      <c r="D5061" t="s">
        <v>135</v>
      </c>
      <c r="E5061">
        <v>888</v>
      </c>
      <c r="F5061" t="s">
        <v>87</v>
      </c>
      <c r="G5061" t="s">
        <v>95</v>
      </c>
      <c r="H5061">
        <v>29</v>
      </c>
      <c r="I5061">
        <v>0.76615089837646544</v>
      </c>
      <c r="J5061">
        <v>3.7682736249597643E-2</v>
      </c>
      <c r="K5061">
        <v>0.46814615459949382</v>
      </c>
      <c r="L5061">
        <v>1.3879122209680239</v>
      </c>
    </row>
    <row r="5062" spans="1:12">
      <c r="A5062" t="s">
        <v>317</v>
      </c>
      <c r="B5062" t="s">
        <v>374</v>
      </c>
      <c r="C5062">
        <v>48137</v>
      </c>
      <c r="D5062" t="s">
        <v>135</v>
      </c>
      <c r="E5062">
        <v>888</v>
      </c>
      <c r="F5062" t="s">
        <v>87</v>
      </c>
      <c r="G5062" t="s">
        <v>96</v>
      </c>
      <c r="H5062">
        <v>249</v>
      </c>
      <c r="I5062">
        <v>1.941685238272935</v>
      </c>
      <c r="J5062">
        <v>2.9294338369352801E-2</v>
      </c>
      <c r="K5062">
        <v>0.64230054599177022</v>
      </c>
      <c r="L5062">
        <v>2.9081630121167361</v>
      </c>
    </row>
    <row r="5063" spans="1:12">
      <c r="A5063" t="s">
        <v>317</v>
      </c>
      <c r="B5063" t="s">
        <v>374</v>
      </c>
      <c r="C5063">
        <v>48137</v>
      </c>
      <c r="D5063" t="s">
        <v>135</v>
      </c>
      <c r="E5063">
        <v>888</v>
      </c>
      <c r="F5063" t="s">
        <v>87</v>
      </c>
      <c r="G5063" t="s">
        <v>97</v>
      </c>
      <c r="H5063">
        <v>29</v>
      </c>
      <c r="I5063">
        <v>0.8333732631053653</v>
      </c>
      <c r="J5063">
        <v>3.8550048591000412E-2</v>
      </c>
      <c r="K5063">
        <v>0.51794051589663748</v>
      </c>
      <c r="L5063">
        <v>1.4787149815253391</v>
      </c>
    </row>
    <row r="5064" spans="1:12">
      <c r="A5064" t="s">
        <v>317</v>
      </c>
      <c r="B5064" t="s">
        <v>374</v>
      </c>
      <c r="C5064">
        <v>48137</v>
      </c>
      <c r="D5064" t="s">
        <v>135</v>
      </c>
      <c r="E5064">
        <v>888</v>
      </c>
      <c r="F5064" t="s">
        <v>87</v>
      </c>
      <c r="G5064" t="s">
        <v>98</v>
      </c>
      <c r="H5064">
        <v>249</v>
      </c>
      <c r="I5064">
        <v>0.36131823872605923</v>
      </c>
      <c r="J5064">
        <v>8.2331965856959986E-3</v>
      </c>
      <c r="K5064">
        <v>4.6123935453918873E-2</v>
      </c>
      <c r="L5064">
        <v>0.74911958182097538</v>
      </c>
    </row>
    <row r="5065" spans="1:12">
      <c r="A5065" t="s">
        <v>317</v>
      </c>
      <c r="B5065" t="s">
        <v>374</v>
      </c>
      <c r="C5065">
        <v>48137</v>
      </c>
      <c r="D5065" t="s">
        <v>135</v>
      </c>
      <c r="E5065">
        <v>888</v>
      </c>
      <c r="F5065" t="s">
        <v>87</v>
      </c>
      <c r="G5065" t="s">
        <v>99</v>
      </c>
      <c r="H5065">
        <v>29</v>
      </c>
      <c r="I5065">
        <v>0.38136989636999608</v>
      </c>
      <c r="J5065">
        <v>2.4936961350761851E-2</v>
      </c>
      <c r="K5065">
        <v>0.20995973236502219</v>
      </c>
      <c r="L5065">
        <v>0.61769244826110525</v>
      </c>
    </row>
    <row r="5066" spans="1:12">
      <c r="A5066" t="s">
        <v>317</v>
      </c>
      <c r="B5066" t="s">
        <v>374</v>
      </c>
      <c r="C5066">
        <v>48137</v>
      </c>
      <c r="D5066" t="s">
        <v>135</v>
      </c>
      <c r="E5066">
        <v>888</v>
      </c>
      <c r="F5066" t="s">
        <v>87</v>
      </c>
      <c r="G5066" t="s">
        <v>100</v>
      </c>
      <c r="H5066">
        <v>249</v>
      </c>
      <c r="I5066">
        <v>0.89069621579053615</v>
      </c>
      <c r="J5066">
        <v>1.397342157549925E-2</v>
      </c>
      <c r="K5066">
        <v>0.30177960208981791</v>
      </c>
      <c r="L5066">
        <v>1.5829159676324409</v>
      </c>
    </row>
    <row r="5067" spans="1:12">
      <c r="A5067" t="s">
        <v>317</v>
      </c>
      <c r="B5067" t="s">
        <v>374</v>
      </c>
      <c r="C5067">
        <v>48137</v>
      </c>
      <c r="D5067" t="s">
        <v>135</v>
      </c>
      <c r="E5067">
        <v>888</v>
      </c>
      <c r="F5067" t="s">
        <v>87</v>
      </c>
      <c r="G5067" t="s">
        <v>101</v>
      </c>
      <c r="H5067">
        <v>29</v>
      </c>
      <c r="I5067">
        <v>0.60248375249746522</v>
      </c>
      <c r="J5067">
        <v>2.67851138737999E-2</v>
      </c>
      <c r="K5067">
        <v>0.37737387803986011</v>
      </c>
      <c r="L5067">
        <v>1.012415216002154</v>
      </c>
    </row>
    <row r="5068" spans="1:12">
      <c r="A5068" t="s">
        <v>317</v>
      </c>
      <c r="B5068" t="s">
        <v>374</v>
      </c>
      <c r="C5068">
        <v>48137</v>
      </c>
      <c r="D5068" t="s">
        <v>135</v>
      </c>
      <c r="E5068">
        <v>888</v>
      </c>
      <c r="F5068" t="s">
        <v>87</v>
      </c>
      <c r="G5068" t="s">
        <v>102</v>
      </c>
      <c r="H5068">
        <v>249</v>
      </c>
      <c r="I5068">
        <v>1.034406762641952</v>
      </c>
      <c r="J5068">
        <v>1.606533954106712E-2</v>
      </c>
      <c r="K5068">
        <v>0.34926510901995339</v>
      </c>
      <c r="L5068">
        <v>1.807250993445032</v>
      </c>
    </row>
    <row r="5069" spans="1:12">
      <c r="A5069" t="s">
        <v>317</v>
      </c>
      <c r="B5069" t="s">
        <v>374</v>
      </c>
      <c r="C5069">
        <v>48137</v>
      </c>
      <c r="D5069" t="s">
        <v>135</v>
      </c>
      <c r="E5069">
        <v>888</v>
      </c>
      <c r="F5069" t="s">
        <v>87</v>
      </c>
      <c r="G5069" t="s">
        <v>103</v>
      </c>
      <c r="H5069">
        <v>29</v>
      </c>
      <c r="I5069">
        <v>0.67555432567095541</v>
      </c>
      <c r="J5069">
        <v>2.6876209196588341E-2</v>
      </c>
      <c r="K5069">
        <v>0.43207937996393991</v>
      </c>
      <c r="L5069">
        <v>1.1146078993278139</v>
      </c>
    </row>
    <row r="5070" spans="1:12">
      <c r="A5070" t="s">
        <v>317</v>
      </c>
      <c r="B5070" t="s">
        <v>374</v>
      </c>
      <c r="C5070">
        <v>48137</v>
      </c>
      <c r="D5070" t="s">
        <v>135</v>
      </c>
      <c r="E5070">
        <v>888</v>
      </c>
      <c r="F5070" t="s">
        <v>87</v>
      </c>
      <c r="G5070" t="s">
        <v>104</v>
      </c>
      <c r="H5070">
        <v>249</v>
      </c>
      <c r="I5070">
        <v>1.1539110409009741</v>
      </c>
      <c r="J5070">
        <v>1.846123127568056E-2</v>
      </c>
      <c r="K5070">
        <v>0.38619646686531461</v>
      </c>
      <c r="L5070">
        <v>2.0264769473838631</v>
      </c>
    </row>
    <row r="5071" spans="1:12">
      <c r="A5071" t="s">
        <v>317</v>
      </c>
      <c r="B5071" t="s">
        <v>374</v>
      </c>
      <c r="C5071">
        <v>48137</v>
      </c>
      <c r="D5071" t="s">
        <v>135</v>
      </c>
      <c r="E5071">
        <v>888</v>
      </c>
      <c r="F5071" t="s">
        <v>87</v>
      </c>
      <c r="G5071" t="s">
        <v>105</v>
      </c>
      <c r="H5071">
        <v>29</v>
      </c>
      <c r="I5071">
        <v>0.7307860111702964</v>
      </c>
      <c r="J5071">
        <v>2.8008304669414369E-2</v>
      </c>
      <c r="K5071">
        <v>0.47157372170491652</v>
      </c>
      <c r="L5071">
        <v>1.211466877202928</v>
      </c>
    </row>
    <row r="5072" spans="1:12">
      <c r="A5072" t="s">
        <v>317</v>
      </c>
      <c r="B5072" t="s">
        <v>374</v>
      </c>
      <c r="C5072">
        <v>48137</v>
      </c>
      <c r="D5072" t="s">
        <v>135</v>
      </c>
      <c r="E5072">
        <v>888</v>
      </c>
      <c r="F5072" t="s">
        <v>87</v>
      </c>
      <c r="G5072" t="s">
        <v>106</v>
      </c>
      <c r="H5072">
        <v>249</v>
      </c>
      <c r="I5072">
        <v>1.274700707272173</v>
      </c>
      <c r="J5072">
        <v>2.0400490154223849E-2</v>
      </c>
      <c r="K5072">
        <v>0.42467210722072118</v>
      </c>
      <c r="L5072">
        <v>2.2211555003748829</v>
      </c>
    </row>
    <row r="5073" spans="1:12">
      <c r="A5073" t="s">
        <v>317</v>
      </c>
      <c r="B5073" t="s">
        <v>374</v>
      </c>
      <c r="C5073">
        <v>48137</v>
      </c>
      <c r="D5073" t="s">
        <v>135</v>
      </c>
      <c r="E5073">
        <v>888</v>
      </c>
      <c r="F5073" t="s">
        <v>87</v>
      </c>
      <c r="G5073" t="s">
        <v>107</v>
      </c>
      <c r="H5073">
        <v>29</v>
      </c>
      <c r="I5073">
        <v>0.79752664661076844</v>
      </c>
      <c r="J5073">
        <v>2.82552380775794E-2</v>
      </c>
      <c r="K5073">
        <v>0.52216488036012754</v>
      </c>
      <c r="L5073">
        <v>1.283157001158715</v>
      </c>
    </row>
    <row r="5074" spans="1:12">
      <c r="A5074" t="s">
        <v>317</v>
      </c>
      <c r="B5074" t="s">
        <v>374</v>
      </c>
      <c r="C5074">
        <v>48137</v>
      </c>
      <c r="D5074" t="s">
        <v>135</v>
      </c>
      <c r="E5074">
        <v>888</v>
      </c>
      <c r="F5074" t="s">
        <v>87</v>
      </c>
      <c r="G5074" t="s">
        <v>108</v>
      </c>
      <c r="H5074">
        <v>249</v>
      </c>
      <c r="I5074">
        <v>0.15102283323612989</v>
      </c>
      <c r="J5074">
        <v>3.707735769284539E-3</v>
      </c>
      <c r="K5074">
        <v>-5.9524557316616919E-2</v>
      </c>
      <c r="L5074">
        <v>0.32297402595527569</v>
      </c>
    </row>
    <row r="5075" spans="1:12">
      <c r="A5075" t="s">
        <v>317</v>
      </c>
      <c r="B5075" t="s">
        <v>374</v>
      </c>
      <c r="C5075">
        <v>48137</v>
      </c>
      <c r="D5075" t="s">
        <v>135</v>
      </c>
      <c r="E5075">
        <v>888</v>
      </c>
      <c r="F5075" t="s">
        <v>87</v>
      </c>
      <c r="G5075" t="s">
        <v>109</v>
      </c>
      <c r="H5075">
        <v>29</v>
      </c>
      <c r="I5075">
        <v>0.35295581644645968</v>
      </c>
      <c r="J5075">
        <v>2.0521163857622909E-2</v>
      </c>
      <c r="K5075">
        <v>0.19288364015231649</v>
      </c>
      <c r="L5075">
        <v>0.53523759190627174</v>
      </c>
    </row>
    <row r="5076" spans="1:12">
      <c r="A5076" t="s">
        <v>317</v>
      </c>
      <c r="B5076" t="s">
        <v>375</v>
      </c>
      <c r="C5076">
        <v>48141</v>
      </c>
      <c r="D5076" t="s">
        <v>135</v>
      </c>
      <c r="E5076">
        <v>888</v>
      </c>
      <c r="F5076" t="s">
        <v>87</v>
      </c>
      <c r="G5076" t="s">
        <v>88</v>
      </c>
      <c r="H5076">
        <v>388</v>
      </c>
      <c r="I5076">
        <v>0.3237045078640246</v>
      </c>
      <c r="J5076">
        <v>1.8805720231829359E-2</v>
      </c>
      <c r="K5076">
        <v>-0.22229261819117521</v>
      </c>
      <c r="L5076">
        <v>1.5989958034376459</v>
      </c>
    </row>
    <row r="5077" spans="1:12">
      <c r="A5077" t="s">
        <v>317</v>
      </c>
      <c r="B5077" t="s">
        <v>375</v>
      </c>
      <c r="C5077">
        <v>48141</v>
      </c>
      <c r="D5077" t="s">
        <v>135</v>
      </c>
      <c r="E5077">
        <v>888</v>
      </c>
      <c r="F5077" t="s">
        <v>87</v>
      </c>
      <c r="G5077" t="s">
        <v>89</v>
      </c>
      <c r="H5077">
        <v>138</v>
      </c>
      <c r="I5077">
        <v>0.28948111696897172</v>
      </c>
      <c r="J5077">
        <v>1.5143185150290939E-2</v>
      </c>
      <c r="K5077">
        <v>-2.182744159600605E-2</v>
      </c>
      <c r="L5077">
        <v>0.99687313732838945</v>
      </c>
    </row>
    <row r="5078" spans="1:12">
      <c r="A5078" t="s">
        <v>317</v>
      </c>
      <c r="B5078" t="s">
        <v>375</v>
      </c>
      <c r="C5078">
        <v>48141</v>
      </c>
      <c r="D5078" t="s">
        <v>135</v>
      </c>
      <c r="E5078">
        <v>888</v>
      </c>
      <c r="F5078" t="s">
        <v>87</v>
      </c>
      <c r="G5078" t="s">
        <v>90</v>
      </c>
      <c r="H5078">
        <v>389</v>
      </c>
      <c r="I5078">
        <v>0.4557785718860688</v>
      </c>
      <c r="J5078">
        <v>2.3955087089370351E-2</v>
      </c>
      <c r="K5078">
        <v>-0.15950001848793369</v>
      </c>
      <c r="L5078">
        <v>2.134146776891185</v>
      </c>
    </row>
    <row r="5079" spans="1:12">
      <c r="A5079" t="s">
        <v>317</v>
      </c>
      <c r="B5079" t="s">
        <v>375</v>
      </c>
      <c r="C5079">
        <v>48141</v>
      </c>
      <c r="D5079" t="s">
        <v>135</v>
      </c>
      <c r="E5079">
        <v>888</v>
      </c>
      <c r="F5079" t="s">
        <v>87</v>
      </c>
      <c r="G5079" t="s">
        <v>91</v>
      </c>
      <c r="H5079">
        <v>138</v>
      </c>
      <c r="I5079">
        <v>0.30985793401293438</v>
      </c>
      <c r="J5079">
        <v>1.534332105780018E-2</v>
      </c>
      <c r="K5079">
        <v>-2.182744159600605E-2</v>
      </c>
      <c r="L5079">
        <v>0.99687313732838945</v>
      </c>
    </row>
    <row r="5080" spans="1:12">
      <c r="A5080" t="s">
        <v>317</v>
      </c>
      <c r="B5080" t="s">
        <v>375</v>
      </c>
      <c r="C5080">
        <v>48141</v>
      </c>
      <c r="D5080" t="s">
        <v>135</v>
      </c>
      <c r="E5080">
        <v>888</v>
      </c>
      <c r="F5080" t="s">
        <v>87</v>
      </c>
      <c r="G5080" t="s">
        <v>92</v>
      </c>
      <c r="H5080">
        <v>388</v>
      </c>
      <c r="I5080">
        <v>0.49433733060866852</v>
      </c>
      <c r="J5080">
        <v>2.6000140997068322E-2</v>
      </c>
      <c r="K5080">
        <v>-0.13514166566607089</v>
      </c>
      <c r="L5080">
        <v>2.2710406316358571</v>
      </c>
    </row>
    <row r="5081" spans="1:12">
      <c r="A5081" t="s">
        <v>317</v>
      </c>
      <c r="B5081" t="s">
        <v>375</v>
      </c>
      <c r="C5081">
        <v>48141</v>
      </c>
      <c r="D5081" t="s">
        <v>135</v>
      </c>
      <c r="E5081">
        <v>888</v>
      </c>
      <c r="F5081" t="s">
        <v>87</v>
      </c>
      <c r="G5081" t="s">
        <v>93</v>
      </c>
      <c r="H5081">
        <v>138</v>
      </c>
      <c r="I5081">
        <v>0.32417992828227321</v>
      </c>
      <c r="J5081">
        <v>1.6294315328507929E-2</v>
      </c>
      <c r="K5081">
        <v>-2.182744159600605E-2</v>
      </c>
      <c r="L5081">
        <v>0.99687313732838945</v>
      </c>
    </row>
    <row r="5082" spans="1:12">
      <c r="A5082" t="s">
        <v>317</v>
      </c>
      <c r="B5082" t="s">
        <v>375</v>
      </c>
      <c r="C5082">
        <v>48141</v>
      </c>
      <c r="D5082" t="s">
        <v>135</v>
      </c>
      <c r="E5082">
        <v>888</v>
      </c>
      <c r="F5082" t="s">
        <v>87</v>
      </c>
      <c r="G5082" t="s">
        <v>94</v>
      </c>
      <c r="H5082">
        <v>388</v>
      </c>
      <c r="I5082">
        <v>0.53214878335299187</v>
      </c>
      <c r="J5082">
        <v>2.802911233314621E-2</v>
      </c>
      <c r="K5082">
        <v>-0.11972166185277849</v>
      </c>
      <c r="L5082">
        <v>2.4314235202373951</v>
      </c>
    </row>
    <row r="5083" spans="1:12">
      <c r="A5083" t="s">
        <v>317</v>
      </c>
      <c r="B5083" t="s">
        <v>375</v>
      </c>
      <c r="C5083">
        <v>48141</v>
      </c>
      <c r="D5083" t="s">
        <v>135</v>
      </c>
      <c r="E5083">
        <v>888</v>
      </c>
      <c r="F5083" t="s">
        <v>87</v>
      </c>
      <c r="G5083" t="s">
        <v>95</v>
      </c>
      <c r="H5083">
        <v>138</v>
      </c>
      <c r="I5083">
        <v>0.3372897738863519</v>
      </c>
      <c r="J5083">
        <v>1.735866810598264E-2</v>
      </c>
      <c r="K5083">
        <v>-2.182744159600605E-2</v>
      </c>
      <c r="L5083">
        <v>0.99687313732838945</v>
      </c>
    </row>
    <row r="5084" spans="1:12">
      <c r="A5084" t="s">
        <v>317</v>
      </c>
      <c r="B5084" t="s">
        <v>375</v>
      </c>
      <c r="C5084">
        <v>48141</v>
      </c>
      <c r="D5084" t="s">
        <v>135</v>
      </c>
      <c r="E5084">
        <v>888</v>
      </c>
      <c r="F5084" t="s">
        <v>87</v>
      </c>
      <c r="G5084" t="s">
        <v>96</v>
      </c>
      <c r="H5084">
        <v>388</v>
      </c>
      <c r="I5084">
        <v>0.56983566382458528</v>
      </c>
      <c r="J5084">
        <v>3.0113976084949871E-2</v>
      </c>
      <c r="K5084">
        <v>-0.1009687950486806</v>
      </c>
      <c r="L5084">
        <v>2.574109004948451</v>
      </c>
    </row>
    <row r="5085" spans="1:12">
      <c r="A5085" t="s">
        <v>317</v>
      </c>
      <c r="B5085" t="s">
        <v>375</v>
      </c>
      <c r="C5085">
        <v>48141</v>
      </c>
      <c r="D5085" t="s">
        <v>135</v>
      </c>
      <c r="E5085">
        <v>888</v>
      </c>
      <c r="F5085" t="s">
        <v>87</v>
      </c>
      <c r="G5085" t="s">
        <v>97</v>
      </c>
      <c r="H5085">
        <v>138</v>
      </c>
      <c r="I5085">
        <v>0.34883142662422417</v>
      </c>
      <c r="J5085">
        <v>1.8485009727462511E-2</v>
      </c>
      <c r="K5085">
        <v>-2.182744159600605E-2</v>
      </c>
      <c r="L5085">
        <v>1.0215167009658781</v>
      </c>
    </row>
    <row r="5086" spans="1:12">
      <c r="A5086" t="s">
        <v>317</v>
      </c>
      <c r="B5086" t="s">
        <v>375</v>
      </c>
      <c r="C5086">
        <v>48141</v>
      </c>
      <c r="D5086" t="s">
        <v>135</v>
      </c>
      <c r="E5086">
        <v>888</v>
      </c>
      <c r="F5086" t="s">
        <v>87</v>
      </c>
      <c r="G5086" t="s">
        <v>98</v>
      </c>
      <c r="H5086">
        <v>389</v>
      </c>
      <c r="I5086">
        <v>0.1844926735910993</v>
      </c>
      <c r="J5086">
        <v>8.4220270837666138E-3</v>
      </c>
      <c r="K5086">
        <v>-0.2439533464425675</v>
      </c>
      <c r="L5086">
        <v>0.5780013253289078</v>
      </c>
    </row>
    <row r="5087" spans="1:12">
      <c r="A5087" t="s">
        <v>317</v>
      </c>
      <c r="B5087" t="s">
        <v>375</v>
      </c>
      <c r="C5087">
        <v>48141</v>
      </c>
      <c r="D5087" t="s">
        <v>135</v>
      </c>
      <c r="E5087">
        <v>888</v>
      </c>
      <c r="F5087" t="s">
        <v>87</v>
      </c>
      <c r="G5087" t="s">
        <v>99</v>
      </c>
      <c r="H5087">
        <v>138</v>
      </c>
      <c r="I5087">
        <v>0.24084652678602769</v>
      </c>
      <c r="J5087">
        <v>1.2336352830114311E-2</v>
      </c>
      <c r="K5087">
        <v>-2.182744159600605E-2</v>
      </c>
      <c r="L5087">
        <v>0.74388794929415691</v>
      </c>
    </row>
    <row r="5088" spans="1:12">
      <c r="A5088" t="s">
        <v>317</v>
      </c>
      <c r="B5088" t="s">
        <v>375</v>
      </c>
      <c r="C5088">
        <v>48141</v>
      </c>
      <c r="D5088" t="s">
        <v>135</v>
      </c>
      <c r="E5088">
        <v>888</v>
      </c>
      <c r="F5088" t="s">
        <v>87</v>
      </c>
      <c r="G5088" t="s">
        <v>100</v>
      </c>
      <c r="H5088">
        <v>389</v>
      </c>
      <c r="I5088">
        <v>0.34844990831130712</v>
      </c>
      <c r="J5088">
        <v>1.671171767984888E-2</v>
      </c>
      <c r="K5088">
        <v>-0.1806090273739864</v>
      </c>
      <c r="L5088">
        <v>1.5490854682200399</v>
      </c>
    </row>
    <row r="5089" spans="1:12">
      <c r="A5089" t="s">
        <v>317</v>
      </c>
      <c r="B5089" t="s">
        <v>375</v>
      </c>
      <c r="C5089">
        <v>48141</v>
      </c>
      <c r="D5089" t="s">
        <v>135</v>
      </c>
      <c r="E5089">
        <v>888</v>
      </c>
      <c r="F5089" t="s">
        <v>87</v>
      </c>
      <c r="G5089" t="s">
        <v>101</v>
      </c>
      <c r="H5089">
        <v>138</v>
      </c>
      <c r="I5089">
        <v>0.26534498584083899</v>
      </c>
      <c r="J5089">
        <v>1.341402102337411E-2</v>
      </c>
      <c r="K5089">
        <v>-2.182744159600605E-2</v>
      </c>
      <c r="L5089">
        <v>0.7661430548140753</v>
      </c>
    </row>
    <row r="5090" spans="1:12">
      <c r="A5090" t="s">
        <v>317</v>
      </c>
      <c r="B5090" t="s">
        <v>375</v>
      </c>
      <c r="C5090">
        <v>48141</v>
      </c>
      <c r="D5090" t="s">
        <v>135</v>
      </c>
      <c r="E5090">
        <v>888</v>
      </c>
      <c r="F5090" t="s">
        <v>87</v>
      </c>
      <c r="G5090" t="s">
        <v>102</v>
      </c>
      <c r="H5090">
        <v>389</v>
      </c>
      <c r="I5090">
        <v>0.39008424918443868</v>
      </c>
      <c r="J5090">
        <v>1.8810451353808919E-2</v>
      </c>
      <c r="K5090">
        <v>-0.15157676788919069</v>
      </c>
      <c r="L5090">
        <v>1.70695001591578</v>
      </c>
    </row>
    <row r="5091" spans="1:12">
      <c r="A5091" t="s">
        <v>317</v>
      </c>
      <c r="B5091" t="s">
        <v>375</v>
      </c>
      <c r="C5091">
        <v>48141</v>
      </c>
      <c r="D5091" t="s">
        <v>135</v>
      </c>
      <c r="E5091">
        <v>888</v>
      </c>
      <c r="F5091" t="s">
        <v>87</v>
      </c>
      <c r="G5091" t="s">
        <v>103</v>
      </c>
      <c r="H5091">
        <v>138</v>
      </c>
      <c r="I5091">
        <v>0.27929450384696403</v>
      </c>
      <c r="J5091">
        <v>1.4681570642015369E-2</v>
      </c>
      <c r="K5091">
        <v>-2.182744159600605E-2</v>
      </c>
      <c r="L5091">
        <v>0.78728872360703428</v>
      </c>
    </row>
    <row r="5092" spans="1:12">
      <c r="A5092" t="s">
        <v>317</v>
      </c>
      <c r="B5092" t="s">
        <v>375</v>
      </c>
      <c r="C5092">
        <v>48141</v>
      </c>
      <c r="D5092" t="s">
        <v>135</v>
      </c>
      <c r="E5092">
        <v>888</v>
      </c>
      <c r="F5092" t="s">
        <v>87</v>
      </c>
      <c r="G5092" t="s">
        <v>104</v>
      </c>
      <c r="H5092">
        <v>389</v>
      </c>
      <c r="I5092">
        <v>0.42948821830585099</v>
      </c>
      <c r="J5092">
        <v>2.093784689333824E-2</v>
      </c>
      <c r="K5092">
        <v>-0.13752224368950519</v>
      </c>
      <c r="L5092">
        <v>1.9243223477706271</v>
      </c>
    </row>
    <row r="5093" spans="1:12">
      <c r="A5093" t="s">
        <v>317</v>
      </c>
      <c r="B5093" t="s">
        <v>375</v>
      </c>
      <c r="C5093">
        <v>48141</v>
      </c>
      <c r="D5093" t="s">
        <v>135</v>
      </c>
      <c r="E5093">
        <v>888</v>
      </c>
      <c r="F5093" t="s">
        <v>87</v>
      </c>
      <c r="G5093" t="s">
        <v>105</v>
      </c>
      <c r="H5093">
        <v>138</v>
      </c>
      <c r="I5093">
        <v>0.29138168151955968</v>
      </c>
      <c r="J5093">
        <v>1.5934792602751088E-2</v>
      </c>
      <c r="K5093">
        <v>-2.182744159600605E-2</v>
      </c>
      <c r="L5093">
        <v>0.85013562025704181</v>
      </c>
    </row>
    <row r="5094" spans="1:12">
      <c r="A5094" t="s">
        <v>317</v>
      </c>
      <c r="B5094" t="s">
        <v>375</v>
      </c>
      <c r="C5094">
        <v>48141</v>
      </c>
      <c r="D5094" t="s">
        <v>135</v>
      </c>
      <c r="E5094">
        <v>888</v>
      </c>
      <c r="F5094" t="s">
        <v>87</v>
      </c>
      <c r="G5094" t="s">
        <v>106</v>
      </c>
      <c r="H5094">
        <v>389</v>
      </c>
      <c r="I5094">
        <v>0.46751889992672352</v>
      </c>
      <c r="J5094">
        <v>2.29910882209023E-2</v>
      </c>
      <c r="K5094">
        <v>-0.1187827558914006</v>
      </c>
      <c r="L5094">
        <v>2.101658045015093</v>
      </c>
    </row>
    <row r="5095" spans="1:12">
      <c r="A5095" t="s">
        <v>317</v>
      </c>
      <c r="B5095" t="s">
        <v>375</v>
      </c>
      <c r="C5095">
        <v>48141</v>
      </c>
      <c r="D5095" t="s">
        <v>135</v>
      </c>
      <c r="E5095">
        <v>888</v>
      </c>
      <c r="F5095" t="s">
        <v>87</v>
      </c>
      <c r="G5095" t="s">
        <v>107</v>
      </c>
      <c r="H5095">
        <v>138</v>
      </c>
      <c r="I5095">
        <v>0.30215295043703</v>
      </c>
      <c r="J5095">
        <v>1.7204799541550981E-2</v>
      </c>
      <c r="K5095">
        <v>-2.182744159600605E-2</v>
      </c>
      <c r="L5095">
        <v>0.90356926719459874</v>
      </c>
    </row>
    <row r="5096" spans="1:12">
      <c r="A5096" t="s">
        <v>317</v>
      </c>
      <c r="B5096" t="s">
        <v>375</v>
      </c>
      <c r="C5096">
        <v>48141</v>
      </c>
      <c r="D5096" t="s">
        <v>135</v>
      </c>
      <c r="E5096">
        <v>888</v>
      </c>
      <c r="F5096" t="s">
        <v>87</v>
      </c>
      <c r="G5096" t="s">
        <v>108</v>
      </c>
      <c r="H5096">
        <v>389</v>
      </c>
      <c r="I5096">
        <v>0.15623784442375471</v>
      </c>
      <c r="J5096">
        <v>6.9687024446584023E-3</v>
      </c>
      <c r="K5096">
        <v>-0.2525028762701666</v>
      </c>
      <c r="L5096">
        <v>0.6226008611161733</v>
      </c>
    </row>
    <row r="5097" spans="1:12">
      <c r="A5097" t="s">
        <v>317</v>
      </c>
      <c r="B5097" t="s">
        <v>375</v>
      </c>
      <c r="C5097">
        <v>48141</v>
      </c>
      <c r="D5097" t="s">
        <v>135</v>
      </c>
      <c r="E5097">
        <v>888</v>
      </c>
      <c r="F5097" t="s">
        <v>87</v>
      </c>
      <c r="G5097" t="s">
        <v>109</v>
      </c>
      <c r="H5097">
        <v>138</v>
      </c>
      <c r="I5097">
        <v>9.6103097997130557E-2</v>
      </c>
      <c r="J5097">
        <v>7.2324300584760224E-3</v>
      </c>
      <c r="K5097">
        <v>-2.182744159600605E-2</v>
      </c>
      <c r="L5097">
        <v>0.55086288190657084</v>
      </c>
    </row>
    <row r="5098" spans="1:12">
      <c r="A5098" t="s">
        <v>317</v>
      </c>
      <c r="B5098" t="s">
        <v>296</v>
      </c>
      <c r="C5098">
        <v>48139</v>
      </c>
      <c r="D5098" t="s">
        <v>135</v>
      </c>
      <c r="E5098">
        <v>888</v>
      </c>
      <c r="F5098" t="s">
        <v>87</v>
      </c>
      <c r="G5098" t="s">
        <v>88</v>
      </c>
      <c r="H5098">
        <v>21</v>
      </c>
      <c r="I5098">
        <v>1.3391255499967429</v>
      </c>
      <c r="J5098">
        <v>0.1576856242205866</v>
      </c>
      <c r="K5098">
        <v>8.2268901586623533E-2</v>
      </c>
      <c r="L5098">
        <v>2.427575332124559</v>
      </c>
    </row>
    <row r="5099" spans="1:12">
      <c r="A5099" t="s">
        <v>317</v>
      </c>
      <c r="B5099" t="s">
        <v>296</v>
      </c>
      <c r="C5099">
        <v>48139</v>
      </c>
      <c r="D5099" t="s">
        <v>135</v>
      </c>
      <c r="E5099">
        <v>888</v>
      </c>
      <c r="F5099" t="s">
        <v>87</v>
      </c>
      <c r="G5099" t="s">
        <v>89</v>
      </c>
      <c r="H5099">
        <v>321</v>
      </c>
      <c r="I5099">
        <v>0.87698656474519121</v>
      </c>
      <c r="J5099">
        <v>2.9059937535925551E-2</v>
      </c>
      <c r="K5099">
        <v>-3.4524710319821768E-3</v>
      </c>
      <c r="L5099">
        <v>2.058279257864311</v>
      </c>
    </row>
    <row r="5100" spans="1:12">
      <c r="A5100" t="s">
        <v>317</v>
      </c>
      <c r="B5100" t="s">
        <v>296</v>
      </c>
      <c r="C5100">
        <v>48139</v>
      </c>
      <c r="D5100" t="s">
        <v>135</v>
      </c>
      <c r="E5100">
        <v>888</v>
      </c>
      <c r="F5100" t="s">
        <v>87</v>
      </c>
      <c r="G5100" t="s">
        <v>90</v>
      </c>
      <c r="H5100">
        <v>21</v>
      </c>
      <c r="I5100">
        <v>1.6680650978018869</v>
      </c>
      <c r="J5100">
        <v>0.1456860291474619</v>
      </c>
      <c r="K5100">
        <v>0.26197504588600667</v>
      </c>
      <c r="L5100">
        <v>2.8019103932227281</v>
      </c>
    </row>
    <row r="5101" spans="1:12">
      <c r="A5101" t="s">
        <v>317</v>
      </c>
      <c r="B5101" t="s">
        <v>296</v>
      </c>
      <c r="C5101">
        <v>48139</v>
      </c>
      <c r="D5101" t="s">
        <v>135</v>
      </c>
      <c r="E5101">
        <v>888</v>
      </c>
      <c r="F5101" t="s">
        <v>87</v>
      </c>
      <c r="G5101" t="s">
        <v>91</v>
      </c>
      <c r="H5101">
        <v>321</v>
      </c>
      <c r="I5101">
        <v>1.097953432723624</v>
      </c>
      <c r="J5101">
        <v>2.667037683964868E-2</v>
      </c>
      <c r="K5101">
        <v>3.5267178298786029E-3</v>
      </c>
      <c r="L5101">
        <v>2.2257319502210908</v>
      </c>
    </row>
    <row r="5102" spans="1:12">
      <c r="A5102" t="s">
        <v>317</v>
      </c>
      <c r="B5102" t="s">
        <v>296</v>
      </c>
      <c r="C5102">
        <v>48139</v>
      </c>
      <c r="D5102" t="s">
        <v>135</v>
      </c>
      <c r="E5102">
        <v>888</v>
      </c>
      <c r="F5102" t="s">
        <v>87</v>
      </c>
      <c r="G5102" t="s">
        <v>92</v>
      </c>
      <c r="H5102">
        <v>21</v>
      </c>
      <c r="I5102">
        <v>1.833708289949844</v>
      </c>
      <c r="J5102">
        <v>0.1562271870685033</v>
      </c>
      <c r="K5102">
        <v>0.29025231332994073</v>
      </c>
      <c r="L5102">
        <v>3.035446620925113</v>
      </c>
    </row>
    <row r="5103" spans="1:12">
      <c r="A5103" t="s">
        <v>317</v>
      </c>
      <c r="B5103" t="s">
        <v>296</v>
      </c>
      <c r="C5103">
        <v>48139</v>
      </c>
      <c r="D5103" t="s">
        <v>135</v>
      </c>
      <c r="E5103">
        <v>888</v>
      </c>
      <c r="F5103" t="s">
        <v>87</v>
      </c>
      <c r="G5103" t="s">
        <v>93</v>
      </c>
      <c r="H5103">
        <v>321</v>
      </c>
      <c r="I5103">
        <v>1.191423035206373</v>
      </c>
      <c r="J5103">
        <v>2.804228088478504E-2</v>
      </c>
      <c r="K5103">
        <v>3.5267178298786029E-3</v>
      </c>
      <c r="L5103">
        <v>2.3556611322115808</v>
      </c>
    </row>
    <row r="5104" spans="1:12">
      <c r="A5104" t="s">
        <v>317</v>
      </c>
      <c r="B5104" t="s">
        <v>296</v>
      </c>
      <c r="C5104">
        <v>48139</v>
      </c>
      <c r="D5104" t="s">
        <v>135</v>
      </c>
      <c r="E5104">
        <v>888</v>
      </c>
      <c r="F5104" t="s">
        <v>87</v>
      </c>
      <c r="G5104" t="s">
        <v>94</v>
      </c>
      <c r="H5104">
        <v>21</v>
      </c>
      <c r="I5104">
        <v>1.991627877631841</v>
      </c>
      <c r="J5104">
        <v>0.16733419893618731</v>
      </c>
      <c r="K5104">
        <v>0.31557028902879652</v>
      </c>
      <c r="L5104">
        <v>3.2684685251471182</v>
      </c>
    </row>
    <row r="5105" spans="1:12">
      <c r="A5105" t="s">
        <v>317</v>
      </c>
      <c r="B5105" t="s">
        <v>296</v>
      </c>
      <c r="C5105">
        <v>48139</v>
      </c>
      <c r="D5105" t="s">
        <v>135</v>
      </c>
      <c r="E5105">
        <v>888</v>
      </c>
      <c r="F5105" t="s">
        <v>87</v>
      </c>
      <c r="G5105" t="s">
        <v>95</v>
      </c>
      <c r="H5105">
        <v>321</v>
      </c>
      <c r="I5105">
        <v>1.274560325744899</v>
      </c>
      <c r="J5105">
        <v>2.9785230820596739E-2</v>
      </c>
      <c r="K5105">
        <v>3.5267178298786029E-3</v>
      </c>
      <c r="L5105">
        <v>2.476528363245087</v>
      </c>
    </row>
    <row r="5106" spans="1:12">
      <c r="A5106" t="s">
        <v>317</v>
      </c>
      <c r="B5106" t="s">
        <v>296</v>
      </c>
      <c r="C5106">
        <v>48139</v>
      </c>
      <c r="D5106" t="s">
        <v>135</v>
      </c>
      <c r="E5106">
        <v>888</v>
      </c>
      <c r="F5106" t="s">
        <v>87</v>
      </c>
      <c r="G5106" t="s">
        <v>96</v>
      </c>
      <c r="H5106">
        <v>21</v>
      </c>
      <c r="I5106">
        <v>2.141073796967826</v>
      </c>
      <c r="J5106">
        <v>0.17785825932259591</v>
      </c>
      <c r="K5106">
        <v>0.34037529265666611</v>
      </c>
      <c r="L5106">
        <v>3.4894549128360661</v>
      </c>
    </row>
    <row r="5107" spans="1:12">
      <c r="A5107" t="s">
        <v>317</v>
      </c>
      <c r="B5107" t="s">
        <v>296</v>
      </c>
      <c r="C5107">
        <v>48139</v>
      </c>
      <c r="D5107" t="s">
        <v>135</v>
      </c>
      <c r="E5107">
        <v>888</v>
      </c>
      <c r="F5107" t="s">
        <v>87</v>
      </c>
      <c r="G5107" t="s">
        <v>97</v>
      </c>
      <c r="H5107">
        <v>321</v>
      </c>
      <c r="I5107">
        <v>1.356476015037994</v>
      </c>
      <c r="J5107">
        <v>3.1040096382421289E-2</v>
      </c>
      <c r="K5107">
        <v>3.5267178298786029E-3</v>
      </c>
      <c r="L5107">
        <v>2.590221589714337</v>
      </c>
    </row>
    <row r="5108" spans="1:12">
      <c r="A5108" t="s">
        <v>317</v>
      </c>
      <c r="B5108" t="s">
        <v>296</v>
      </c>
      <c r="C5108">
        <v>48139</v>
      </c>
      <c r="D5108" t="s">
        <v>135</v>
      </c>
      <c r="E5108">
        <v>888</v>
      </c>
      <c r="F5108" t="s">
        <v>87</v>
      </c>
      <c r="G5108" t="s">
        <v>98</v>
      </c>
      <c r="H5108">
        <v>21</v>
      </c>
      <c r="I5108">
        <v>0.87811581063541766</v>
      </c>
      <c r="J5108">
        <v>8.8664726780749215E-2</v>
      </c>
      <c r="K5108">
        <v>0.1078680484880335</v>
      </c>
      <c r="L5108">
        <v>1.6042317228687579</v>
      </c>
    </row>
    <row r="5109" spans="1:12">
      <c r="A5109" t="s">
        <v>317</v>
      </c>
      <c r="B5109" t="s">
        <v>296</v>
      </c>
      <c r="C5109">
        <v>48139</v>
      </c>
      <c r="D5109" t="s">
        <v>135</v>
      </c>
      <c r="E5109">
        <v>888</v>
      </c>
      <c r="F5109" t="s">
        <v>87</v>
      </c>
      <c r="G5109" t="s">
        <v>99</v>
      </c>
      <c r="H5109">
        <v>321</v>
      </c>
      <c r="I5109">
        <v>0.53132431970194827</v>
      </c>
      <c r="J5109">
        <v>1.472210642659651E-2</v>
      </c>
      <c r="K5109">
        <v>3.5267178298786029E-3</v>
      </c>
      <c r="L5109">
        <v>1.421982194111423</v>
      </c>
    </row>
    <row r="5110" spans="1:12">
      <c r="A5110" t="s">
        <v>317</v>
      </c>
      <c r="B5110" t="s">
        <v>296</v>
      </c>
      <c r="C5110">
        <v>48139</v>
      </c>
      <c r="D5110" t="s">
        <v>135</v>
      </c>
      <c r="E5110">
        <v>888</v>
      </c>
      <c r="F5110" t="s">
        <v>87</v>
      </c>
      <c r="G5110" t="s">
        <v>100</v>
      </c>
      <c r="H5110">
        <v>21</v>
      </c>
      <c r="I5110">
        <v>1.3919513895566551</v>
      </c>
      <c r="J5110">
        <v>0.10804868088975519</v>
      </c>
      <c r="K5110">
        <v>0.27866141501693342</v>
      </c>
      <c r="L5110">
        <v>2.2143403233531389</v>
      </c>
    </row>
    <row r="5111" spans="1:12">
      <c r="A5111" t="s">
        <v>317</v>
      </c>
      <c r="B5111" t="s">
        <v>296</v>
      </c>
      <c r="C5111">
        <v>48139</v>
      </c>
      <c r="D5111" t="s">
        <v>135</v>
      </c>
      <c r="E5111">
        <v>888</v>
      </c>
      <c r="F5111" t="s">
        <v>87</v>
      </c>
      <c r="G5111" t="s">
        <v>101</v>
      </c>
      <c r="H5111">
        <v>321</v>
      </c>
      <c r="I5111">
        <v>0.91854169327657997</v>
      </c>
      <c r="J5111">
        <v>1.96066958731951E-2</v>
      </c>
      <c r="K5111">
        <v>3.5267178298786029E-3</v>
      </c>
      <c r="L5111">
        <v>1.7070203999628011</v>
      </c>
    </row>
    <row r="5112" spans="1:12">
      <c r="A5112" t="s">
        <v>317</v>
      </c>
      <c r="B5112" t="s">
        <v>296</v>
      </c>
      <c r="C5112">
        <v>48139</v>
      </c>
      <c r="D5112" t="s">
        <v>135</v>
      </c>
      <c r="E5112">
        <v>888</v>
      </c>
      <c r="F5112" t="s">
        <v>87</v>
      </c>
      <c r="G5112" t="s">
        <v>102</v>
      </c>
      <c r="H5112">
        <v>21</v>
      </c>
      <c r="I5112">
        <v>1.563109054162531</v>
      </c>
      <c r="J5112">
        <v>0.1178441616037386</v>
      </c>
      <c r="K5112">
        <v>0.30964265869391361</v>
      </c>
      <c r="L5112">
        <v>2.4387855384156549</v>
      </c>
    </row>
    <row r="5113" spans="1:12">
      <c r="A5113" t="s">
        <v>317</v>
      </c>
      <c r="B5113" t="s">
        <v>296</v>
      </c>
      <c r="C5113">
        <v>48139</v>
      </c>
      <c r="D5113" t="s">
        <v>135</v>
      </c>
      <c r="E5113">
        <v>888</v>
      </c>
      <c r="F5113" t="s">
        <v>87</v>
      </c>
      <c r="G5113" t="s">
        <v>103</v>
      </c>
      <c r="H5113">
        <v>321</v>
      </c>
      <c r="I5113">
        <v>0.99773259192502317</v>
      </c>
      <c r="J5113">
        <v>2.043548693125671E-2</v>
      </c>
      <c r="K5113">
        <v>3.5267178298786029E-3</v>
      </c>
      <c r="L5113">
        <v>1.8054626795053541</v>
      </c>
    </row>
    <row r="5114" spans="1:12">
      <c r="A5114" t="s">
        <v>317</v>
      </c>
      <c r="B5114" t="s">
        <v>296</v>
      </c>
      <c r="C5114">
        <v>48139</v>
      </c>
      <c r="D5114" t="s">
        <v>135</v>
      </c>
      <c r="E5114">
        <v>888</v>
      </c>
      <c r="F5114" t="s">
        <v>87</v>
      </c>
      <c r="G5114" t="s">
        <v>104</v>
      </c>
      <c r="H5114">
        <v>21</v>
      </c>
      <c r="I5114">
        <v>1.726502520922087</v>
      </c>
      <c r="J5114">
        <v>0.12881989346661671</v>
      </c>
      <c r="K5114">
        <v>0.33643836717927927</v>
      </c>
      <c r="L5114">
        <v>2.6724841403317932</v>
      </c>
    </row>
    <row r="5115" spans="1:12">
      <c r="A5115" t="s">
        <v>317</v>
      </c>
      <c r="B5115" t="s">
        <v>296</v>
      </c>
      <c r="C5115">
        <v>48139</v>
      </c>
      <c r="D5115" t="s">
        <v>135</v>
      </c>
      <c r="E5115">
        <v>888</v>
      </c>
      <c r="F5115" t="s">
        <v>87</v>
      </c>
      <c r="G5115" t="s">
        <v>105</v>
      </c>
      <c r="H5115">
        <v>321</v>
      </c>
      <c r="I5115">
        <v>1.0698831951637531</v>
      </c>
      <c r="J5115">
        <v>2.1747142635598869E-2</v>
      </c>
      <c r="K5115">
        <v>3.5267178298786029E-3</v>
      </c>
      <c r="L5115">
        <v>1.9139068960189349</v>
      </c>
    </row>
    <row r="5116" spans="1:12">
      <c r="A5116" t="s">
        <v>317</v>
      </c>
      <c r="B5116" t="s">
        <v>296</v>
      </c>
      <c r="C5116">
        <v>48139</v>
      </c>
      <c r="D5116" t="s">
        <v>135</v>
      </c>
      <c r="E5116">
        <v>888</v>
      </c>
      <c r="F5116" t="s">
        <v>87</v>
      </c>
      <c r="G5116" t="s">
        <v>106</v>
      </c>
      <c r="H5116">
        <v>21</v>
      </c>
      <c r="I5116">
        <v>1.8774327900133541</v>
      </c>
      <c r="J5116">
        <v>0.13897070690113111</v>
      </c>
      <c r="K5116">
        <v>0.36329579965681719</v>
      </c>
      <c r="L5116">
        <v>2.9038355072988762</v>
      </c>
    </row>
    <row r="5117" spans="1:12">
      <c r="A5117" t="s">
        <v>317</v>
      </c>
      <c r="B5117" t="s">
        <v>296</v>
      </c>
      <c r="C5117">
        <v>48139</v>
      </c>
      <c r="D5117" t="s">
        <v>135</v>
      </c>
      <c r="E5117">
        <v>888</v>
      </c>
      <c r="F5117" t="s">
        <v>87</v>
      </c>
      <c r="G5117" t="s">
        <v>107</v>
      </c>
      <c r="H5117">
        <v>321</v>
      </c>
      <c r="I5117">
        <v>1.136207298770596</v>
      </c>
      <c r="J5117">
        <v>2.228691754497579E-2</v>
      </c>
      <c r="K5117">
        <v>3.5267178298786029E-3</v>
      </c>
      <c r="L5117">
        <v>1.9966900608684059</v>
      </c>
    </row>
    <row r="5118" spans="1:12">
      <c r="A5118" t="s">
        <v>317</v>
      </c>
      <c r="B5118" t="s">
        <v>296</v>
      </c>
      <c r="C5118">
        <v>48139</v>
      </c>
      <c r="D5118" t="s">
        <v>135</v>
      </c>
      <c r="E5118">
        <v>888</v>
      </c>
      <c r="F5118" t="s">
        <v>87</v>
      </c>
      <c r="G5118" t="s">
        <v>108</v>
      </c>
      <c r="H5118">
        <v>21</v>
      </c>
      <c r="I5118">
        <v>0.54524790617929286</v>
      </c>
      <c r="J5118">
        <v>4.6758487955652142E-2</v>
      </c>
      <c r="K5118">
        <v>0.1167457847107941</v>
      </c>
      <c r="L5118">
        <v>1.0747798823709549</v>
      </c>
    </row>
    <row r="5119" spans="1:12">
      <c r="A5119" t="s">
        <v>317</v>
      </c>
      <c r="B5119" t="s">
        <v>296</v>
      </c>
      <c r="C5119">
        <v>48139</v>
      </c>
      <c r="D5119" t="s">
        <v>135</v>
      </c>
      <c r="E5119">
        <v>888</v>
      </c>
      <c r="F5119" t="s">
        <v>87</v>
      </c>
      <c r="G5119" t="s">
        <v>109</v>
      </c>
      <c r="H5119">
        <v>321</v>
      </c>
      <c r="I5119">
        <v>0.32896026494094838</v>
      </c>
      <c r="J5119">
        <v>5.5475743428957756E-3</v>
      </c>
      <c r="K5119">
        <v>3.5267178298786029E-3</v>
      </c>
      <c r="L5119">
        <v>0.6077413652625866</v>
      </c>
    </row>
    <row r="5120" spans="1:12">
      <c r="A5120" t="s">
        <v>317</v>
      </c>
      <c r="B5120" t="s">
        <v>376</v>
      </c>
      <c r="C5120">
        <v>48143</v>
      </c>
      <c r="D5120" t="s">
        <v>135</v>
      </c>
      <c r="E5120">
        <v>888</v>
      </c>
      <c r="F5120" t="s">
        <v>87</v>
      </c>
      <c r="G5120" t="s">
        <v>88</v>
      </c>
      <c r="H5120">
        <v>21</v>
      </c>
      <c r="I5120">
        <v>1.3391255499967429</v>
      </c>
      <c r="J5120">
        <v>0.1576856242205866</v>
      </c>
      <c r="K5120">
        <v>8.2268901586623533E-2</v>
      </c>
      <c r="L5120">
        <v>2.427575332124559</v>
      </c>
    </row>
    <row r="5121" spans="1:12">
      <c r="A5121" t="s">
        <v>317</v>
      </c>
      <c r="B5121" t="s">
        <v>376</v>
      </c>
      <c r="C5121">
        <v>48143</v>
      </c>
      <c r="D5121" t="s">
        <v>135</v>
      </c>
      <c r="E5121">
        <v>888</v>
      </c>
      <c r="F5121" t="s">
        <v>87</v>
      </c>
      <c r="G5121" t="s">
        <v>89</v>
      </c>
      <c r="H5121">
        <v>46</v>
      </c>
      <c r="I5121">
        <v>0.4148902299210589</v>
      </c>
      <c r="J5121">
        <v>4.6253742211010133E-2</v>
      </c>
      <c r="K5121">
        <v>1.8000955196348919E-2</v>
      </c>
      <c r="L5121">
        <v>1.536264822407386</v>
      </c>
    </row>
    <row r="5122" spans="1:12">
      <c r="A5122" t="s">
        <v>317</v>
      </c>
      <c r="B5122" t="s">
        <v>376</v>
      </c>
      <c r="C5122">
        <v>48143</v>
      </c>
      <c r="D5122" t="s">
        <v>135</v>
      </c>
      <c r="E5122">
        <v>888</v>
      </c>
      <c r="F5122" t="s">
        <v>87</v>
      </c>
      <c r="G5122" t="s">
        <v>90</v>
      </c>
      <c r="H5122">
        <v>21</v>
      </c>
      <c r="I5122">
        <v>1.6680650978018869</v>
      </c>
      <c r="J5122">
        <v>0.1456860291474619</v>
      </c>
      <c r="K5122">
        <v>0.26197504588600667</v>
      </c>
      <c r="L5122">
        <v>2.8019103932227281</v>
      </c>
    </row>
    <row r="5123" spans="1:12">
      <c r="A5123" t="s">
        <v>317</v>
      </c>
      <c r="B5123" t="s">
        <v>376</v>
      </c>
      <c r="C5123">
        <v>48143</v>
      </c>
      <c r="D5123" t="s">
        <v>135</v>
      </c>
      <c r="E5123">
        <v>888</v>
      </c>
      <c r="F5123" t="s">
        <v>87</v>
      </c>
      <c r="G5123" t="s">
        <v>91</v>
      </c>
      <c r="H5123">
        <v>46</v>
      </c>
      <c r="I5123">
        <v>0.56254583814818193</v>
      </c>
      <c r="J5123">
        <v>4.4016380645946353E-2</v>
      </c>
      <c r="K5123">
        <v>6.1943529711193969E-2</v>
      </c>
      <c r="L5123">
        <v>1.676439935466959</v>
      </c>
    </row>
    <row r="5124" spans="1:12">
      <c r="A5124" t="s">
        <v>317</v>
      </c>
      <c r="B5124" t="s">
        <v>376</v>
      </c>
      <c r="C5124">
        <v>48143</v>
      </c>
      <c r="D5124" t="s">
        <v>135</v>
      </c>
      <c r="E5124">
        <v>888</v>
      </c>
      <c r="F5124" t="s">
        <v>87</v>
      </c>
      <c r="G5124" t="s">
        <v>92</v>
      </c>
      <c r="H5124">
        <v>21</v>
      </c>
      <c r="I5124">
        <v>1.833708289949844</v>
      </c>
      <c r="J5124">
        <v>0.1562271870685033</v>
      </c>
      <c r="K5124">
        <v>0.29025231332994073</v>
      </c>
      <c r="L5124">
        <v>3.035446620925113</v>
      </c>
    </row>
    <row r="5125" spans="1:12">
      <c r="A5125" t="s">
        <v>317</v>
      </c>
      <c r="B5125" t="s">
        <v>376</v>
      </c>
      <c r="C5125">
        <v>48143</v>
      </c>
      <c r="D5125" t="s">
        <v>135</v>
      </c>
      <c r="E5125">
        <v>888</v>
      </c>
      <c r="F5125" t="s">
        <v>87</v>
      </c>
      <c r="G5125" t="s">
        <v>93</v>
      </c>
      <c r="H5125">
        <v>46</v>
      </c>
      <c r="I5125">
        <v>0.60516145438182645</v>
      </c>
      <c r="J5125">
        <v>4.641732672754853E-2</v>
      </c>
      <c r="K5125">
        <v>7.0886640092814895E-2</v>
      </c>
      <c r="L5125">
        <v>1.7817340098167631</v>
      </c>
    </row>
    <row r="5126" spans="1:12">
      <c r="A5126" t="s">
        <v>317</v>
      </c>
      <c r="B5126" t="s">
        <v>376</v>
      </c>
      <c r="C5126">
        <v>48143</v>
      </c>
      <c r="D5126" t="s">
        <v>135</v>
      </c>
      <c r="E5126">
        <v>888</v>
      </c>
      <c r="F5126" t="s">
        <v>87</v>
      </c>
      <c r="G5126" t="s">
        <v>94</v>
      </c>
      <c r="H5126">
        <v>21</v>
      </c>
      <c r="I5126">
        <v>1.991627877631841</v>
      </c>
      <c r="J5126">
        <v>0.16733419893618731</v>
      </c>
      <c r="K5126">
        <v>0.31557028902879652</v>
      </c>
      <c r="L5126">
        <v>3.2684685251471182</v>
      </c>
    </row>
    <row r="5127" spans="1:12">
      <c r="A5127" t="s">
        <v>317</v>
      </c>
      <c r="B5127" t="s">
        <v>376</v>
      </c>
      <c r="C5127">
        <v>48143</v>
      </c>
      <c r="D5127" t="s">
        <v>135</v>
      </c>
      <c r="E5127">
        <v>888</v>
      </c>
      <c r="F5127" t="s">
        <v>87</v>
      </c>
      <c r="G5127" t="s">
        <v>95</v>
      </c>
      <c r="H5127">
        <v>46</v>
      </c>
      <c r="I5127">
        <v>0.64349185755204974</v>
      </c>
      <c r="J5127">
        <v>4.9565930439055092E-2</v>
      </c>
      <c r="K5127">
        <v>7.4311986413597791E-2</v>
      </c>
      <c r="L5127">
        <v>1.905753743333892</v>
      </c>
    </row>
    <row r="5128" spans="1:12">
      <c r="A5128" t="s">
        <v>317</v>
      </c>
      <c r="B5128" t="s">
        <v>376</v>
      </c>
      <c r="C5128">
        <v>48143</v>
      </c>
      <c r="D5128" t="s">
        <v>135</v>
      </c>
      <c r="E5128">
        <v>888</v>
      </c>
      <c r="F5128" t="s">
        <v>87</v>
      </c>
      <c r="G5128" t="s">
        <v>96</v>
      </c>
      <c r="H5128">
        <v>21</v>
      </c>
      <c r="I5128">
        <v>2.141073796967826</v>
      </c>
      <c r="J5128">
        <v>0.17785825932259591</v>
      </c>
      <c r="K5128">
        <v>0.34037529265666611</v>
      </c>
      <c r="L5128">
        <v>3.4894549128360661</v>
      </c>
    </row>
    <row r="5129" spans="1:12">
      <c r="A5129" t="s">
        <v>317</v>
      </c>
      <c r="B5129" t="s">
        <v>376</v>
      </c>
      <c r="C5129">
        <v>48143</v>
      </c>
      <c r="D5129" t="s">
        <v>135</v>
      </c>
      <c r="E5129">
        <v>888</v>
      </c>
      <c r="F5129" t="s">
        <v>87</v>
      </c>
      <c r="G5129" t="s">
        <v>97</v>
      </c>
      <c r="H5129">
        <v>46</v>
      </c>
      <c r="I5129">
        <v>0.6853885273481285</v>
      </c>
      <c r="J5129">
        <v>5.2231707189727153E-2</v>
      </c>
      <c r="K5129">
        <v>8.1674753008482565E-2</v>
      </c>
      <c r="L5129">
        <v>2.0123803708046948</v>
      </c>
    </row>
    <row r="5130" spans="1:12">
      <c r="A5130" t="s">
        <v>317</v>
      </c>
      <c r="B5130" t="s">
        <v>376</v>
      </c>
      <c r="C5130">
        <v>48143</v>
      </c>
      <c r="D5130" t="s">
        <v>135</v>
      </c>
      <c r="E5130">
        <v>888</v>
      </c>
      <c r="F5130" t="s">
        <v>87</v>
      </c>
      <c r="G5130" t="s">
        <v>98</v>
      </c>
      <c r="H5130">
        <v>21</v>
      </c>
      <c r="I5130">
        <v>0.87811581063541766</v>
      </c>
      <c r="J5130">
        <v>8.8664726780749215E-2</v>
      </c>
      <c r="K5130">
        <v>0.1078680484880335</v>
      </c>
      <c r="L5130">
        <v>1.6042317228687579</v>
      </c>
    </row>
    <row r="5131" spans="1:12">
      <c r="A5131" t="s">
        <v>317</v>
      </c>
      <c r="B5131" t="s">
        <v>376</v>
      </c>
      <c r="C5131">
        <v>48143</v>
      </c>
      <c r="D5131" t="s">
        <v>135</v>
      </c>
      <c r="E5131">
        <v>888</v>
      </c>
      <c r="F5131" t="s">
        <v>87</v>
      </c>
      <c r="G5131" t="s">
        <v>99</v>
      </c>
      <c r="H5131">
        <v>46</v>
      </c>
      <c r="I5131">
        <v>0.32028074304941678</v>
      </c>
      <c r="J5131">
        <v>2.901447145689523E-2</v>
      </c>
      <c r="K5131">
        <v>2.9536067515991769E-2</v>
      </c>
      <c r="L5131">
        <v>1.047388366331794</v>
      </c>
    </row>
    <row r="5132" spans="1:12">
      <c r="A5132" t="s">
        <v>317</v>
      </c>
      <c r="B5132" t="s">
        <v>376</v>
      </c>
      <c r="C5132">
        <v>48143</v>
      </c>
      <c r="D5132" t="s">
        <v>135</v>
      </c>
      <c r="E5132">
        <v>888</v>
      </c>
      <c r="F5132" t="s">
        <v>87</v>
      </c>
      <c r="G5132" t="s">
        <v>100</v>
      </c>
      <c r="H5132">
        <v>21</v>
      </c>
      <c r="I5132">
        <v>1.3919513895566551</v>
      </c>
      <c r="J5132">
        <v>0.10804868088975519</v>
      </c>
      <c r="K5132">
        <v>0.27866141501693342</v>
      </c>
      <c r="L5132">
        <v>2.2143403233531389</v>
      </c>
    </row>
    <row r="5133" spans="1:12">
      <c r="A5133" t="s">
        <v>317</v>
      </c>
      <c r="B5133" t="s">
        <v>376</v>
      </c>
      <c r="C5133">
        <v>48143</v>
      </c>
      <c r="D5133" t="s">
        <v>135</v>
      </c>
      <c r="E5133">
        <v>888</v>
      </c>
      <c r="F5133" t="s">
        <v>87</v>
      </c>
      <c r="G5133" t="s">
        <v>101</v>
      </c>
      <c r="H5133">
        <v>46</v>
      </c>
      <c r="I5133">
        <v>0.50381085582406848</v>
      </c>
      <c r="J5133">
        <v>3.7243364820101231E-2</v>
      </c>
      <c r="K5133">
        <v>7.0234805694256025E-2</v>
      </c>
      <c r="L5133">
        <v>1.432186414444941</v>
      </c>
    </row>
    <row r="5134" spans="1:12">
      <c r="A5134" t="s">
        <v>317</v>
      </c>
      <c r="B5134" t="s">
        <v>376</v>
      </c>
      <c r="C5134">
        <v>48143</v>
      </c>
      <c r="D5134" t="s">
        <v>135</v>
      </c>
      <c r="E5134">
        <v>888</v>
      </c>
      <c r="F5134" t="s">
        <v>87</v>
      </c>
      <c r="G5134" t="s">
        <v>102</v>
      </c>
      <c r="H5134">
        <v>21</v>
      </c>
      <c r="I5134">
        <v>1.563109054162531</v>
      </c>
      <c r="J5134">
        <v>0.1178441616037386</v>
      </c>
      <c r="K5134">
        <v>0.30964265869391361</v>
      </c>
      <c r="L5134">
        <v>2.4387855384156549</v>
      </c>
    </row>
    <row r="5135" spans="1:12">
      <c r="A5135" t="s">
        <v>317</v>
      </c>
      <c r="B5135" t="s">
        <v>376</v>
      </c>
      <c r="C5135">
        <v>48143</v>
      </c>
      <c r="D5135" t="s">
        <v>135</v>
      </c>
      <c r="E5135">
        <v>888</v>
      </c>
      <c r="F5135" t="s">
        <v>87</v>
      </c>
      <c r="G5135" t="s">
        <v>103</v>
      </c>
      <c r="H5135">
        <v>46</v>
      </c>
      <c r="I5135">
        <v>0.54486982171397425</v>
      </c>
      <c r="J5135">
        <v>3.9400163629394372E-2</v>
      </c>
      <c r="K5135">
        <v>7.9580605388741649E-2</v>
      </c>
      <c r="L5135">
        <v>1.5132115885470261</v>
      </c>
    </row>
    <row r="5136" spans="1:12">
      <c r="A5136" t="s">
        <v>317</v>
      </c>
      <c r="B5136" t="s">
        <v>376</v>
      </c>
      <c r="C5136">
        <v>48143</v>
      </c>
      <c r="D5136" t="s">
        <v>135</v>
      </c>
      <c r="E5136">
        <v>888</v>
      </c>
      <c r="F5136" t="s">
        <v>87</v>
      </c>
      <c r="G5136" t="s">
        <v>104</v>
      </c>
      <c r="H5136">
        <v>21</v>
      </c>
      <c r="I5136">
        <v>1.726502520922087</v>
      </c>
      <c r="J5136">
        <v>0.12881989346661671</v>
      </c>
      <c r="K5136">
        <v>0.33643836717927927</v>
      </c>
      <c r="L5136">
        <v>2.6724841403317932</v>
      </c>
    </row>
    <row r="5137" spans="1:12">
      <c r="A5137" t="s">
        <v>317</v>
      </c>
      <c r="B5137" t="s">
        <v>376</v>
      </c>
      <c r="C5137">
        <v>48143</v>
      </c>
      <c r="D5137" t="s">
        <v>135</v>
      </c>
      <c r="E5137">
        <v>888</v>
      </c>
      <c r="F5137" t="s">
        <v>87</v>
      </c>
      <c r="G5137" t="s">
        <v>105</v>
      </c>
      <c r="H5137">
        <v>46</v>
      </c>
      <c r="I5137">
        <v>0.58057807498989855</v>
      </c>
      <c r="J5137">
        <v>4.2386078874762083E-2</v>
      </c>
      <c r="K5137">
        <v>8.3457075863545921E-2</v>
      </c>
      <c r="L5137">
        <v>1.620602790789258</v>
      </c>
    </row>
    <row r="5138" spans="1:12">
      <c r="A5138" t="s">
        <v>317</v>
      </c>
      <c r="B5138" t="s">
        <v>376</v>
      </c>
      <c r="C5138">
        <v>48143</v>
      </c>
      <c r="D5138" t="s">
        <v>135</v>
      </c>
      <c r="E5138">
        <v>888</v>
      </c>
      <c r="F5138" t="s">
        <v>87</v>
      </c>
      <c r="G5138" t="s">
        <v>106</v>
      </c>
      <c r="H5138">
        <v>21</v>
      </c>
      <c r="I5138">
        <v>1.8774327900133541</v>
      </c>
      <c r="J5138">
        <v>0.13897070690113111</v>
      </c>
      <c r="K5138">
        <v>0.36329579965681719</v>
      </c>
      <c r="L5138">
        <v>2.9038355072988762</v>
      </c>
    </row>
    <row r="5139" spans="1:12">
      <c r="A5139" t="s">
        <v>317</v>
      </c>
      <c r="B5139" t="s">
        <v>376</v>
      </c>
      <c r="C5139">
        <v>48143</v>
      </c>
      <c r="D5139" t="s">
        <v>135</v>
      </c>
      <c r="E5139">
        <v>888</v>
      </c>
      <c r="F5139" t="s">
        <v>87</v>
      </c>
      <c r="G5139" t="s">
        <v>107</v>
      </c>
      <c r="H5139">
        <v>46</v>
      </c>
      <c r="I5139">
        <v>0.61887166256044202</v>
      </c>
      <c r="J5139">
        <v>4.4437800765362981E-2</v>
      </c>
      <c r="K5139">
        <v>9.1621974267290102E-2</v>
      </c>
      <c r="L5139">
        <v>1.6922803675813241</v>
      </c>
    </row>
    <row r="5140" spans="1:12">
      <c r="A5140" t="s">
        <v>317</v>
      </c>
      <c r="B5140" t="s">
        <v>376</v>
      </c>
      <c r="C5140">
        <v>48143</v>
      </c>
      <c r="D5140" t="s">
        <v>135</v>
      </c>
      <c r="E5140">
        <v>888</v>
      </c>
      <c r="F5140" t="s">
        <v>87</v>
      </c>
      <c r="G5140" t="s">
        <v>108</v>
      </c>
      <c r="H5140">
        <v>21</v>
      </c>
      <c r="I5140">
        <v>0.54524790617929286</v>
      </c>
      <c r="J5140">
        <v>4.6758487955652142E-2</v>
      </c>
      <c r="K5140">
        <v>0.1167457847107941</v>
      </c>
      <c r="L5140">
        <v>1.0747798823709549</v>
      </c>
    </row>
    <row r="5141" spans="1:12">
      <c r="A5141" t="s">
        <v>317</v>
      </c>
      <c r="B5141" t="s">
        <v>376</v>
      </c>
      <c r="C5141">
        <v>48143</v>
      </c>
      <c r="D5141" t="s">
        <v>135</v>
      </c>
      <c r="E5141">
        <v>888</v>
      </c>
      <c r="F5141" t="s">
        <v>87</v>
      </c>
      <c r="G5141" t="s">
        <v>109</v>
      </c>
      <c r="H5141">
        <v>46</v>
      </c>
      <c r="I5141">
        <v>0.2383638501539796</v>
      </c>
      <c r="J5141">
        <v>1.2759487467502269E-2</v>
      </c>
      <c r="K5141">
        <v>3.3821626127489977E-2</v>
      </c>
      <c r="L5141">
        <v>0.47061279101898579</v>
      </c>
    </row>
    <row r="5142" spans="1:12">
      <c r="A5142" t="s">
        <v>317</v>
      </c>
      <c r="B5142" t="s">
        <v>377</v>
      </c>
      <c r="C5142">
        <v>48145</v>
      </c>
      <c r="D5142" t="s">
        <v>135</v>
      </c>
      <c r="E5142">
        <v>888</v>
      </c>
      <c r="F5142" t="s">
        <v>87</v>
      </c>
      <c r="G5142" t="s">
        <v>88</v>
      </c>
      <c r="H5142">
        <v>21</v>
      </c>
      <c r="I5142">
        <v>1.3391255499967429</v>
      </c>
      <c r="J5142">
        <v>0.1576856242205866</v>
      </c>
      <c r="K5142">
        <v>8.2268901586623533E-2</v>
      </c>
      <c r="L5142">
        <v>2.427575332124559</v>
      </c>
    </row>
    <row r="5143" spans="1:12">
      <c r="A5143" t="s">
        <v>317</v>
      </c>
      <c r="B5143" t="s">
        <v>377</v>
      </c>
      <c r="C5143">
        <v>48145</v>
      </c>
      <c r="D5143" t="s">
        <v>135</v>
      </c>
      <c r="E5143">
        <v>888</v>
      </c>
      <c r="F5143" t="s">
        <v>87</v>
      </c>
      <c r="G5143" t="s">
        <v>89</v>
      </c>
      <c r="H5143">
        <v>321</v>
      </c>
      <c r="I5143">
        <v>0.87698656474519121</v>
      </c>
      <c r="J5143">
        <v>2.9059937535925551E-2</v>
      </c>
      <c r="K5143">
        <v>-3.4524710319821768E-3</v>
      </c>
      <c r="L5143">
        <v>2.058279257864311</v>
      </c>
    </row>
    <row r="5144" spans="1:12">
      <c r="A5144" t="s">
        <v>317</v>
      </c>
      <c r="B5144" t="s">
        <v>377</v>
      </c>
      <c r="C5144">
        <v>48145</v>
      </c>
      <c r="D5144" t="s">
        <v>135</v>
      </c>
      <c r="E5144">
        <v>888</v>
      </c>
      <c r="F5144" t="s">
        <v>87</v>
      </c>
      <c r="G5144" t="s">
        <v>90</v>
      </c>
      <c r="H5144">
        <v>21</v>
      </c>
      <c r="I5144">
        <v>1.6680650978018869</v>
      </c>
      <c r="J5144">
        <v>0.1456860291474619</v>
      </c>
      <c r="K5144">
        <v>0.26197504588600667</v>
      </c>
      <c r="L5144">
        <v>2.8019103932227281</v>
      </c>
    </row>
    <row r="5145" spans="1:12">
      <c r="A5145" t="s">
        <v>317</v>
      </c>
      <c r="B5145" t="s">
        <v>377</v>
      </c>
      <c r="C5145">
        <v>48145</v>
      </c>
      <c r="D5145" t="s">
        <v>135</v>
      </c>
      <c r="E5145">
        <v>888</v>
      </c>
      <c r="F5145" t="s">
        <v>87</v>
      </c>
      <c r="G5145" t="s">
        <v>91</v>
      </c>
      <c r="H5145">
        <v>321</v>
      </c>
      <c r="I5145">
        <v>1.097953432723624</v>
      </c>
      <c r="J5145">
        <v>2.667037683964868E-2</v>
      </c>
      <c r="K5145">
        <v>3.5267178298786029E-3</v>
      </c>
      <c r="L5145">
        <v>2.2257319502210908</v>
      </c>
    </row>
    <row r="5146" spans="1:12">
      <c r="A5146" t="s">
        <v>317</v>
      </c>
      <c r="B5146" t="s">
        <v>377</v>
      </c>
      <c r="C5146">
        <v>48145</v>
      </c>
      <c r="D5146" t="s">
        <v>135</v>
      </c>
      <c r="E5146">
        <v>888</v>
      </c>
      <c r="F5146" t="s">
        <v>87</v>
      </c>
      <c r="G5146" t="s">
        <v>92</v>
      </c>
      <c r="H5146">
        <v>21</v>
      </c>
      <c r="I5146">
        <v>1.833708289949844</v>
      </c>
      <c r="J5146">
        <v>0.1562271870685033</v>
      </c>
      <c r="K5146">
        <v>0.29025231332994073</v>
      </c>
      <c r="L5146">
        <v>3.035446620925113</v>
      </c>
    </row>
    <row r="5147" spans="1:12">
      <c r="A5147" t="s">
        <v>317</v>
      </c>
      <c r="B5147" t="s">
        <v>377</v>
      </c>
      <c r="C5147">
        <v>48145</v>
      </c>
      <c r="D5147" t="s">
        <v>135</v>
      </c>
      <c r="E5147">
        <v>888</v>
      </c>
      <c r="F5147" t="s">
        <v>87</v>
      </c>
      <c r="G5147" t="s">
        <v>93</v>
      </c>
      <c r="H5147">
        <v>321</v>
      </c>
      <c r="I5147">
        <v>1.191423035206373</v>
      </c>
      <c r="J5147">
        <v>2.804228088478504E-2</v>
      </c>
      <c r="K5147">
        <v>3.5267178298786029E-3</v>
      </c>
      <c r="L5147">
        <v>2.3556611322115808</v>
      </c>
    </row>
    <row r="5148" spans="1:12">
      <c r="A5148" t="s">
        <v>317</v>
      </c>
      <c r="B5148" t="s">
        <v>377</v>
      </c>
      <c r="C5148">
        <v>48145</v>
      </c>
      <c r="D5148" t="s">
        <v>135</v>
      </c>
      <c r="E5148">
        <v>888</v>
      </c>
      <c r="F5148" t="s">
        <v>87</v>
      </c>
      <c r="G5148" t="s">
        <v>94</v>
      </c>
      <c r="H5148">
        <v>21</v>
      </c>
      <c r="I5148">
        <v>1.991627877631841</v>
      </c>
      <c r="J5148">
        <v>0.16733419893618731</v>
      </c>
      <c r="K5148">
        <v>0.31557028902879652</v>
      </c>
      <c r="L5148">
        <v>3.2684685251471182</v>
      </c>
    </row>
    <row r="5149" spans="1:12">
      <c r="A5149" t="s">
        <v>317</v>
      </c>
      <c r="B5149" t="s">
        <v>377</v>
      </c>
      <c r="C5149">
        <v>48145</v>
      </c>
      <c r="D5149" t="s">
        <v>135</v>
      </c>
      <c r="E5149">
        <v>888</v>
      </c>
      <c r="F5149" t="s">
        <v>87</v>
      </c>
      <c r="G5149" t="s">
        <v>95</v>
      </c>
      <c r="H5149">
        <v>321</v>
      </c>
      <c r="I5149">
        <v>1.274560325744899</v>
      </c>
      <c r="J5149">
        <v>2.9785230820596739E-2</v>
      </c>
      <c r="K5149">
        <v>3.5267178298786029E-3</v>
      </c>
      <c r="L5149">
        <v>2.476528363245087</v>
      </c>
    </row>
    <row r="5150" spans="1:12">
      <c r="A5150" t="s">
        <v>317</v>
      </c>
      <c r="B5150" t="s">
        <v>377</v>
      </c>
      <c r="C5150">
        <v>48145</v>
      </c>
      <c r="D5150" t="s">
        <v>135</v>
      </c>
      <c r="E5150">
        <v>888</v>
      </c>
      <c r="F5150" t="s">
        <v>87</v>
      </c>
      <c r="G5150" t="s">
        <v>96</v>
      </c>
      <c r="H5150">
        <v>21</v>
      </c>
      <c r="I5150">
        <v>2.141073796967826</v>
      </c>
      <c r="J5150">
        <v>0.17785825932259591</v>
      </c>
      <c r="K5150">
        <v>0.34037529265666611</v>
      </c>
      <c r="L5150">
        <v>3.4894549128360661</v>
      </c>
    </row>
    <row r="5151" spans="1:12">
      <c r="A5151" t="s">
        <v>317</v>
      </c>
      <c r="B5151" t="s">
        <v>377</v>
      </c>
      <c r="C5151">
        <v>48145</v>
      </c>
      <c r="D5151" t="s">
        <v>135</v>
      </c>
      <c r="E5151">
        <v>888</v>
      </c>
      <c r="F5151" t="s">
        <v>87</v>
      </c>
      <c r="G5151" t="s">
        <v>97</v>
      </c>
      <c r="H5151">
        <v>321</v>
      </c>
      <c r="I5151">
        <v>1.356476015037994</v>
      </c>
      <c r="J5151">
        <v>3.1040096382421289E-2</v>
      </c>
      <c r="K5151">
        <v>3.5267178298786029E-3</v>
      </c>
      <c r="L5151">
        <v>2.590221589714337</v>
      </c>
    </row>
    <row r="5152" spans="1:12">
      <c r="A5152" t="s">
        <v>317</v>
      </c>
      <c r="B5152" t="s">
        <v>377</v>
      </c>
      <c r="C5152">
        <v>48145</v>
      </c>
      <c r="D5152" t="s">
        <v>135</v>
      </c>
      <c r="E5152">
        <v>888</v>
      </c>
      <c r="F5152" t="s">
        <v>87</v>
      </c>
      <c r="G5152" t="s">
        <v>98</v>
      </c>
      <c r="H5152">
        <v>21</v>
      </c>
      <c r="I5152">
        <v>0.87811581063541766</v>
      </c>
      <c r="J5152">
        <v>8.8664726780749215E-2</v>
      </c>
      <c r="K5152">
        <v>0.1078680484880335</v>
      </c>
      <c r="L5152">
        <v>1.6042317228687579</v>
      </c>
    </row>
    <row r="5153" spans="1:12">
      <c r="A5153" t="s">
        <v>317</v>
      </c>
      <c r="B5153" t="s">
        <v>377</v>
      </c>
      <c r="C5153">
        <v>48145</v>
      </c>
      <c r="D5153" t="s">
        <v>135</v>
      </c>
      <c r="E5153">
        <v>888</v>
      </c>
      <c r="F5153" t="s">
        <v>87</v>
      </c>
      <c r="G5153" t="s">
        <v>99</v>
      </c>
      <c r="H5153">
        <v>321</v>
      </c>
      <c r="I5153">
        <v>0.53132431970194827</v>
      </c>
      <c r="J5153">
        <v>1.472210642659651E-2</v>
      </c>
      <c r="K5153">
        <v>3.5267178298786029E-3</v>
      </c>
      <c r="L5153">
        <v>1.421982194111423</v>
      </c>
    </row>
    <row r="5154" spans="1:12">
      <c r="A5154" t="s">
        <v>317</v>
      </c>
      <c r="B5154" t="s">
        <v>377</v>
      </c>
      <c r="C5154">
        <v>48145</v>
      </c>
      <c r="D5154" t="s">
        <v>135</v>
      </c>
      <c r="E5154">
        <v>888</v>
      </c>
      <c r="F5154" t="s">
        <v>87</v>
      </c>
      <c r="G5154" t="s">
        <v>100</v>
      </c>
      <c r="H5154">
        <v>21</v>
      </c>
      <c r="I5154">
        <v>1.3919513895566551</v>
      </c>
      <c r="J5154">
        <v>0.10804868088975519</v>
      </c>
      <c r="K5154">
        <v>0.27866141501693342</v>
      </c>
      <c r="L5154">
        <v>2.2143403233531389</v>
      </c>
    </row>
    <row r="5155" spans="1:12">
      <c r="A5155" t="s">
        <v>317</v>
      </c>
      <c r="B5155" t="s">
        <v>377</v>
      </c>
      <c r="C5155">
        <v>48145</v>
      </c>
      <c r="D5155" t="s">
        <v>135</v>
      </c>
      <c r="E5155">
        <v>888</v>
      </c>
      <c r="F5155" t="s">
        <v>87</v>
      </c>
      <c r="G5155" t="s">
        <v>101</v>
      </c>
      <c r="H5155">
        <v>321</v>
      </c>
      <c r="I5155">
        <v>0.91854169327657997</v>
      </c>
      <c r="J5155">
        <v>1.96066958731951E-2</v>
      </c>
      <c r="K5155">
        <v>3.5267178298786029E-3</v>
      </c>
      <c r="L5155">
        <v>1.7070203999628011</v>
      </c>
    </row>
    <row r="5156" spans="1:12">
      <c r="A5156" t="s">
        <v>317</v>
      </c>
      <c r="B5156" t="s">
        <v>377</v>
      </c>
      <c r="C5156">
        <v>48145</v>
      </c>
      <c r="D5156" t="s">
        <v>135</v>
      </c>
      <c r="E5156">
        <v>888</v>
      </c>
      <c r="F5156" t="s">
        <v>87</v>
      </c>
      <c r="G5156" t="s">
        <v>102</v>
      </c>
      <c r="H5156">
        <v>21</v>
      </c>
      <c r="I5156">
        <v>1.563109054162531</v>
      </c>
      <c r="J5156">
        <v>0.1178441616037386</v>
      </c>
      <c r="K5156">
        <v>0.30964265869391361</v>
      </c>
      <c r="L5156">
        <v>2.4387855384156549</v>
      </c>
    </row>
    <row r="5157" spans="1:12">
      <c r="A5157" t="s">
        <v>317</v>
      </c>
      <c r="B5157" t="s">
        <v>377</v>
      </c>
      <c r="C5157">
        <v>48145</v>
      </c>
      <c r="D5157" t="s">
        <v>135</v>
      </c>
      <c r="E5157">
        <v>888</v>
      </c>
      <c r="F5157" t="s">
        <v>87</v>
      </c>
      <c r="G5157" t="s">
        <v>103</v>
      </c>
      <c r="H5157">
        <v>321</v>
      </c>
      <c r="I5157">
        <v>0.99773259192502317</v>
      </c>
      <c r="J5157">
        <v>2.043548693125671E-2</v>
      </c>
      <c r="K5157">
        <v>3.5267178298786029E-3</v>
      </c>
      <c r="L5157">
        <v>1.8054626795053541</v>
      </c>
    </row>
    <row r="5158" spans="1:12">
      <c r="A5158" t="s">
        <v>317</v>
      </c>
      <c r="B5158" t="s">
        <v>377</v>
      </c>
      <c r="C5158">
        <v>48145</v>
      </c>
      <c r="D5158" t="s">
        <v>135</v>
      </c>
      <c r="E5158">
        <v>888</v>
      </c>
      <c r="F5158" t="s">
        <v>87</v>
      </c>
      <c r="G5158" t="s">
        <v>104</v>
      </c>
      <c r="H5158">
        <v>21</v>
      </c>
      <c r="I5158">
        <v>1.726502520922087</v>
      </c>
      <c r="J5158">
        <v>0.12881989346661671</v>
      </c>
      <c r="K5158">
        <v>0.33643836717927927</v>
      </c>
      <c r="L5158">
        <v>2.6724841403317932</v>
      </c>
    </row>
    <row r="5159" spans="1:12">
      <c r="A5159" t="s">
        <v>317</v>
      </c>
      <c r="B5159" t="s">
        <v>377</v>
      </c>
      <c r="C5159">
        <v>48145</v>
      </c>
      <c r="D5159" t="s">
        <v>135</v>
      </c>
      <c r="E5159">
        <v>888</v>
      </c>
      <c r="F5159" t="s">
        <v>87</v>
      </c>
      <c r="G5159" t="s">
        <v>105</v>
      </c>
      <c r="H5159">
        <v>321</v>
      </c>
      <c r="I5159">
        <v>1.0698831951637531</v>
      </c>
      <c r="J5159">
        <v>2.1747142635598869E-2</v>
      </c>
      <c r="K5159">
        <v>3.5267178298786029E-3</v>
      </c>
      <c r="L5159">
        <v>1.9139068960189349</v>
      </c>
    </row>
    <row r="5160" spans="1:12">
      <c r="A5160" t="s">
        <v>317</v>
      </c>
      <c r="B5160" t="s">
        <v>377</v>
      </c>
      <c r="C5160">
        <v>48145</v>
      </c>
      <c r="D5160" t="s">
        <v>135</v>
      </c>
      <c r="E5160">
        <v>888</v>
      </c>
      <c r="F5160" t="s">
        <v>87</v>
      </c>
      <c r="G5160" t="s">
        <v>106</v>
      </c>
      <c r="H5160">
        <v>21</v>
      </c>
      <c r="I5160">
        <v>1.8774327900133541</v>
      </c>
      <c r="J5160">
        <v>0.13897070690113111</v>
      </c>
      <c r="K5160">
        <v>0.36329579965681719</v>
      </c>
      <c r="L5160">
        <v>2.9038355072988762</v>
      </c>
    </row>
    <row r="5161" spans="1:12">
      <c r="A5161" t="s">
        <v>317</v>
      </c>
      <c r="B5161" t="s">
        <v>377</v>
      </c>
      <c r="C5161">
        <v>48145</v>
      </c>
      <c r="D5161" t="s">
        <v>135</v>
      </c>
      <c r="E5161">
        <v>888</v>
      </c>
      <c r="F5161" t="s">
        <v>87</v>
      </c>
      <c r="G5161" t="s">
        <v>107</v>
      </c>
      <c r="H5161">
        <v>321</v>
      </c>
      <c r="I5161">
        <v>1.136207298770596</v>
      </c>
      <c r="J5161">
        <v>2.228691754497579E-2</v>
      </c>
      <c r="K5161">
        <v>3.5267178298786029E-3</v>
      </c>
      <c r="L5161">
        <v>1.9966900608684059</v>
      </c>
    </row>
    <row r="5162" spans="1:12">
      <c r="A5162" t="s">
        <v>317</v>
      </c>
      <c r="B5162" t="s">
        <v>377</v>
      </c>
      <c r="C5162">
        <v>48145</v>
      </c>
      <c r="D5162" t="s">
        <v>135</v>
      </c>
      <c r="E5162">
        <v>888</v>
      </c>
      <c r="F5162" t="s">
        <v>87</v>
      </c>
      <c r="G5162" t="s">
        <v>108</v>
      </c>
      <c r="H5162">
        <v>21</v>
      </c>
      <c r="I5162">
        <v>0.54524790617929286</v>
      </c>
      <c r="J5162">
        <v>4.6758487955652142E-2</v>
      </c>
      <c r="K5162">
        <v>0.1167457847107941</v>
      </c>
      <c r="L5162">
        <v>1.0747798823709549</v>
      </c>
    </row>
    <row r="5163" spans="1:12">
      <c r="A5163" t="s">
        <v>317</v>
      </c>
      <c r="B5163" t="s">
        <v>377</v>
      </c>
      <c r="C5163">
        <v>48145</v>
      </c>
      <c r="D5163" t="s">
        <v>135</v>
      </c>
      <c r="E5163">
        <v>888</v>
      </c>
      <c r="F5163" t="s">
        <v>87</v>
      </c>
      <c r="G5163" t="s">
        <v>109</v>
      </c>
      <c r="H5163">
        <v>321</v>
      </c>
      <c r="I5163">
        <v>0.32896026494094838</v>
      </c>
      <c r="J5163">
        <v>5.5475743428957756E-3</v>
      </c>
      <c r="K5163">
        <v>3.5267178298786029E-3</v>
      </c>
      <c r="L5163">
        <v>0.6077413652625866</v>
      </c>
    </row>
    <row r="5164" spans="1:12">
      <c r="A5164" t="s">
        <v>317</v>
      </c>
      <c r="B5164" t="s">
        <v>378</v>
      </c>
      <c r="C5164">
        <v>48147</v>
      </c>
      <c r="D5164" t="s">
        <v>135</v>
      </c>
      <c r="E5164">
        <v>888</v>
      </c>
      <c r="F5164" t="s">
        <v>87</v>
      </c>
      <c r="G5164" t="s">
        <v>88</v>
      </c>
      <c r="H5164">
        <v>21</v>
      </c>
      <c r="I5164">
        <v>1.3391255499967429</v>
      </c>
      <c r="J5164">
        <v>0.1576856242205866</v>
      </c>
      <c r="K5164">
        <v>8.2268901586623533E-2</v>
      </c>
      <c r="L5164">
        <v>2.427575332124559</v>
      </c>
    </row>
    <row r="5165" spans="1:12">
      <c r="A5165" t="s">
        <v>317</v>
      </c>
      <c r="B5165" t="s">
        <v>378</v>
      </c>
      <c r="C5165">
        <v>48147</v>
      </c>
      <c r="D5165" t="s">
        <v>135</v>
      </c>
      <c r="E5165">
        <v>888</v>
      </c>
      <c r="F5165" t="s">
        <v>87</v>
      </c>
      <c r="G5165" t="s">
        <v>89</v>
      </c>
      <c r="H5165">
        <v>321</v>
      </c>
      <c r="I5165">
        <v>0.87698656474519121</v>
      </c>
      <c r="J5165">
        <v>2.9059937535925551E-2</v>
      </c>
      <c r="K5165">
        <v>-3.4524710319821768E-3</v>
      </c>
      <c r="L5165">
        <v>2.058279257864311</v>
      </c>
    </row>
    <row r="5166" spans="1:12">
      <c r="A5166" t="s">
        <v>317</v>
      </c>
      <c r="B5166" t="s">
        <v>378</v>
      </c>
      <c r="C5166">
        <v>48147</v>
      </c>
      <c r="D5166" t="s">
        <v>135</v>
      </c>
      <c r="E5166">
        <v>888</v>
      </c>
      <c r="F5166" t="s">
        <v>87</v>
      </c>
      <c r="G5166" t="s">
        <v>90</v>
      </c>
      <c r="H5166">
        <v>21</v>
      </c>
      <c r="I5166">
        <v>1.6680650978018869</v>
      </c>
      <c r="J5166">
        <v>0.1456860291474619</v>
      </c>
      <c r="K5166">
        <v>0.26197504588600667</v>
      </c>
      <c r="L5166">
        <v>2.8019103932227281</v>
      </c>
    </row>
    <row r="5167" spans="1:12">
      <c r="A5167" t="s">
        <v>317</v>
      </c>
      <c r="B5167" t="s">
        <v>378</v>
      </c>
      <c r="C5167">
        <v>48147</v>
      </c>
      <c r="D5167" t="s">
        <v>135</v>
      </c>
      <c r="E5167">
        <v>888</v>
      </c>
      <c r="F5167" t="s">
        <v>87</v>
      </c>
      <c r="G5167" t="s">
        <v>91</v>
      </c>
      <c r="H5167">
        <v>321</v>
      </c>
      <c r="I5167">
        <v>1.097953432723624</v>
      </c>
      <c r="J5167">
        <v>2.667037683964868E-2</v>
      </c>
      <c r="K5167">
        <v>3.5267178298786029E-3</v>
      </c>
      <c r="L5167">
        <v>2.2257319502210908</v>
      </c>
    </row>
    <row r="5168" spans="1:12">
      <c r="A5168" t="s">
        <v>317</v>
      </c>
      <c r="B5168" t="s">
        <v>378</v>
      </c>
      <c r="C5168">
        <v>48147</v>
      </c>
      <c r="D5168" t="s">
        <v>135</v>
      </c>
      <c r="E5168">
        <v>888</v>
      </c>
      <c r="F5168" t="s">
        <v>87</v>
      </c>
      <c r="G5168" t="s">
        <v>92</v>
      </c>
      <c r="H5168">
        <v>21</v>
      </c>
      <c r="I5168">
        <v>1.833708289949844</v>
      </c>
      <c r="J5168">
        <v>0.1562271870685033</v>
      </c>
      <c r="K5168">
        <v>0.29025231332994073</v>
      </c>
      <c r="L5168">
        <v>3.035446620925113</v>
      </c>
    </row>
    <row r="5169" spans="1:12">
      <c r="A5169" t="s">
        <v>317</v>
      </c>
      <c r="B5169" t="s">
        <v>378</v>
      </c>
      <c r="C5169">
        <v>48147</v>
      </c>
      <c r="D5169" t="s">
        <v>135</v>
      </c>
      <c r="E5169">
        <v>888</v>
      </c>
      <c r="F5169" t="s">
        <v>87</v>
      </c>
      <c r="G5169" t="s">
        <v>93</v>
      </c>
      <c r="H5169">
        <v>321</v>
      </c>
      <c r="I5169">
        <v>1.191423035206373</v>
      </c>
      <c r="J5169">
        <v>2.804228088478504E-2</v>
      </c>
      <c r="K5169">
        <v>3.5267178298786029E-3</v>
      </c>
      <c r="L5169">
        <v>2.3556611322115808</v>
      </c>
    </row>
    <row r="5170" spans="1:12">
      <c r="A5170" t="s">
        <v>317</v>
      </c>
      <c r="B5170" t="s">
        <v>378</v>
      </c>
      <c r="C5170">
        <v>48147</v>
      </c>
      <c r="D5170" t="s">
        <v>135</v>
      </c>
      <c r="E5170">
        <v>888</v>
      </c>
      <c r="F5170" t="s">
        <v>87</v>
      </c>
      <c r="G5170" t="s">
        <v>94</v>
      </c>
      <c r="H5170">
        <v>21</v>
      </c>
      <c r="I5170">
        <v>1.991627877631841</v>
      </c>
      <c r="J5170">
        <v>0.16733419893618731</v>
      </c>
      <c r="K5170">
        <v>0.31557028902879652</v>
      </c>
      <c r="L5170">
        <v>3.2684685251471182</v>
      </c>
    </row>
    <row r="5171" spans="1:12">
      <c r="A5171" t="s">
        <v>317</v>
      </c>
      <c r="B5171" t="s">
        <v>378</v>
      </c>
      <c r="C5171">
        <v>48147</v>
      </c>
      <c r="D5171" t="s">
        <v>135</v>
      </c>
      <c r="E5171">
        <v>888</v>
      </c>
      <c r="F5171" t="s">
        <v>87</v>
      </c>
      <c r="G5171" t="s">
        <v>95</v>
      </c>
      <c r="H5171">
        <v>321</v>
      </c>
      <c r="I5171">
        <v>1.274560325744899</v>
      </c>
      <c r="J5171">
        <v>2.9785230820596739E-2</v>
      </c>
      <c r="K5171">
        <v>3.5267178298786029E-3</v>
      </c>
      <c r="L5171">
        <v>2.476528363245087</v>
      </c>
    </row>
    <row r="5172" spans="1:12">
      <c r="A5172" t="s">
        <v>317</v>
      </c>
      <c r="B5172" t="s">
        <v>378</v>
      </c>
      <c r="C5172">
        <v>48147</v>
      </c>
      <c r="D5172" t="s">
        <v>135</v>
      </c>
      <c r="E5172">
        <v>888</v>
      </c>
      <c r="F5172" t="s">
        <v>87</v>
      </c>
      <c r="G5172" t="s">
        <v>96</v>
      </c>
      <c r="H5172">
        <v>21</v>
      </c>
      <c r="I5172">
        <v>2.141073796967826</v>
      </c>
      <c r="J5172">
        <v>0.17785825932259591</v>
      </c>
      <c r="K5172">
        <v>0.34037529265666611</v>
      </c>
      <c r="L5172">
        <v>3.4894549128360661</v>
      </c>
    </row>
    <row r="5173" spans="1:12">
      <c r="A5173" t="s">
        <v>317</v>
      </c>
      <c r="B5173" t="s">
        <v>378</v>
      </c>
      <c r="C5173">
        <v>48147</v>
      </c>
      <c r="D5173" t="s">
        <v>135</v>
      </c>
      <c r="E5173">
        <v>888</v>
      </c>
      <c r="F5173" t="s">
        <v>87</v>
      </c>
      <c r="G5173" t="s">
        <v>97</v>
      </c>
      <c r="H5173">
        <v>321</v>
      </c>
      <c r="I5173">
        <v>1.356476015037994</v>
      </c>
      <c r="J5173">
        <v>3.1040096382421289E-2</v>
      </c>
      <c r="K5173">
        <v>3.5267178298786029E-3</v>
      </c>
      <c r="L5173">
        <v>2.590221589714337</v>
      </c>
    </row>
    <row r="5174" spans="1:12">
      <c r="A5174" t="s">
        <v>317</v>
      </c>
      <c r="B5174" t="s">
        <v>378</v>
      </c>
      <c r="C5174">
        <v>48147</v>
      </c>
      <c r="D5174" t="s">
        <v>135</v>
      </c>
      <c r="E5174">
        <v>888</v>
      </c>
      <c r="F5174" t="s">
        <v>87</v>
      </c>
      <c r="G5174" t="s">
        <v>98</v>
      </c>
      <c r="H5174">
        <v>21</v>
      </c>
      <c r="I5174">
        <v>0.87811581063541766</v>
      </c>
      <c r="J5174">
        <v>8.8664726780749215E-2</v>
      </c>
      <c r="K5174">
        <v>0.1078680484880335</v>
      </c>
      <c r="L5174">
        <v>1.6042317228687579</v>
      </c>
    </row>
    <row r="5175" spans="1:12">
      <c r="A5175" t="s">
        <v>317</v>
      </c>
      <c r="B5175" t="s">
        <v>378</v>
      </c>
      <c r="C5175">
        <v>48147</v>
      </c>
      <c r="D5175" t="s">
        <v>135</v>
      </c>
      <c r="E5175">
        <v>888</v>
      </c>
      <c r="F5175" t="s">
        <v>87</v>
      </c>
      <c r="G5175" t="s">
        <v>99</v>
      </c>
      <c r="H5175">
        <v>321</v>
      </c>
      <c r="I5175">
        <v>0.53132431970194827</v>
      </c>
      <c r="J5175">
        <v>1.472210642659651E-2</v>
      </c>
      <c r="K5175">
        <v>3.5267178298786029E-3</v>
      </c>
      <c r="L5175">
        <v>1.421982194111423</v>
      </c>
    </row>
    <row r="5176" spans="1:12">
      <c r="A5176" t="s">
        <v>317</v>
      </c>
      <c r="B5176" t="s">
        <v>378</v>
      </c>
      <c r="C5176">
        <v>48147</v>
      </c>
      <c r="D5176" t="s">
        <v>135</v>
      </c>
      <c r="E5176">
        <v>888</v>
      </c>
      <c r="F5176" t="s">
        <v>87</v>
      </c>
      <c r="G5176" t="s">
        <v>100</v>
      </c>
      <c r="H5176">
        <v>21</v>
      </c>
      <c r="I5176">
        <v>1.3919513895566551</v>
      </c>
      <c r="J5176">
        <v>0.10804868088975519</v>
      </c>
      <c r="K5176">
        <v>0.27866141501693342</v>
      </c>
      <c r="L5176">
        <v>2.2143403233531389</v>
      </c>
    </row>
    <row r="5177" spans="1:12">
      <c r="A5177" t="s">
        <v>317</v>
      </c>
      <c r="B5177" t="s">
        <v>378</v>
      </c>
      <c r="C5177">
        <v>48147</v>
      </c>
      <c r="D5177" t="s">
        <v>135</v>
      </c>
      <c r="E5177">
        <v>888</v>
      </c>
      <c r="F5177" t="s">
        <v>87</v>
      </c>
      <c r="G5177" t="s">
        <v>101</v>
      </c>
      <c r="H5177">
        <v>321</v>
      </c>
      <c r="I5177">
        <v>0.91854169327657997</v>
      </c>
      <c r="J5177">
        <v>1.96066958731951E-2</v>
      </c>
      <c r="K5177">
        <v>3.5267178298786029E-3</v>
      </c>
      <c r="L5177">
        <v>1.7070203999628011</v>
      </c>
    </row>
    <row r="5178" spans="1:12">
      <c r="A5178" t="s">
        <v>317</v>
      </c>
      <c r="B5178" t="s">
        <v>378</v>
      </c>
      <c r="C5178">
        <v>48147</v>
      </c>
      <c r="D5178" t="s">
        <v>135</v>
      </c>
      <c r="E5178">
        <v>888</v>
      </c>
      <c r="F5178" t="s">
        <v>87</v>
      </c>
      <c r="G5178" t="s">
        <v>102</v>
      </c>
      <c r="H5178">
        <v>21</v>
      </c>
      <c r="I5178">
        <v>1.563109054162531</v>
      </c>
      <c r="J5178">
        <v>0.1178441616037386</v>
      </c>
      <c r="K5178">
        <v>0.30964265869391361</v>
      </c>
      <c r="L5178">
        <v>2.4387855384156549</v>
      </c>
    </row>
    <row r="5179" spans="1:12">
      <c r="A5179" t="s">
        <v>317</v>
      </c>
      <c r="B5179" t="s">
        <v>378</v>
      </c>
      <c r="C5179">
        <v>48147</v>
      </c>
      <c r="D5179" t="s">
        <v>135</v>
      </c>
      <c r="E5179">
        <v>888</v>
      </c>
      <c r="F5179" t="s">
        <v>87</v>
      </c>
      <c r="G5179" t="s">
        <v>103</v>
      </c>
      <c r="H5179">
        <v>321</v>
      </c>
      <c r="I5179">
        <v>0.99773259192502317</v>
      </c>
      <c r="J5179">
        <v>2.043548693125671E-2</v>
      </c>
      <c r="K5179">
        <v>3.5267178298786029E-3</v>
      </c>
      <c r="L5179">
        <v>1.8054626795053541</v>
      </c>
    </row>
    <row r="5180" spans="1:12">
      <c r="A5180" t="s">
        <v>317</v>
      </c>
      <c r="B5180" t="s">
        <v>378</v>
      </c>
      <c r="C5180">
        <v>48147</v>
      </c>
      <c r="D5180" t="s">
        <v>135</v>
      </c>
      <c r="E5180">
        <v>888</v>
      </c>
      <c r="F5180" t="s">
        <v>87</v>
      </c>
      <c r="G5180" t="s">
        <v>104</v>
      </c>
      <c r="H5180">
        <v>21</v>
      </c>
      <c r="I5180">
        <v>1.726502520922087</v>
      </c>
      <c r="J5180">
        <v>0.12881989346661671</v>
      </c>
      <c r="K5180">
        <v>0.33643836717927927</v>
      </c>
      <c r="L5180">
        <v>2.6724841403317932</v>
      </c>
    </row>
    <row r="5181" spans="1:12">
      <c r="A5181" t="s">
        <v>317</v>
      </c>
      <c r="B5181" t="s">
        <v>378</v>
      </c>
      <c r="C5181">
        <v>48147</v>
      </c>
      <c r="D5181" t="s">
        <v>135</v>
      </c>
      <c r="E5181">
        <v>888</v>
      </c>
      <c r="F5181" t="s">
        <v>87</v>
      </c>
      <c r="G5181" t="s">
        <v>105</v>
      </c>
      <c r="H5181">
        <v>321</v>
      </c>
      <c r="I5181">
        <v>1.0698831951637531</v>
      </c>
      <c r="J5181">
        <v>2.1747142635598869E-2</v>
      </c>
      <c r="K5181">
        <v>3.5267178298786029E-3</v>
      </c>
      <c r="L5181">
        <v>1.9139068960189349</v>
      </c>
    </row>
    <row r="5182" spans="1:12">
      <c r="A5182" t="s">
        <v>317</v>
      </c>
      <c r="B5182" t="s">
        <v>378</v>
      </c>
      <c r="C5182">
        <v>48147</v>
      </c>
      <c r="D5182" t="s">
        <v>135</v>
      </c>
      <c r="E5182">
        <v>888</v>
      </c>
      <c r="F5182" t="s">
        <v>87</v>
      </c>
      <c r="G5182" t="s">
        <v>106</v>
      </c>
      <c r="H5182">
        <v>21</v>
      </c>
      <c r="I5182">
        <v>1.8774327900133541</v>
      </c>
      <c r="J5182">
        <v>0.13897070690113111</v>
      </c>
      <c r="K5182">
        <v>0.36329579965681719</v>
      </c>
      <c r="L5182">
        <v>2.9038355072988762</v>
      </c>
    </row>
    <row r="5183" spans="1:12">
      <c r="A5183" t="s">
        <v>317</v>
      </c>
      <c r="B5183" t="s">
        <v>378</v>
      </c>
      <c r="C5183">
        <v>48147</v>
      </c>
      <c r="D5183" t="s">
        <v>135</v>
      </c>
      <c r="E5183">
        <v>888</v>
      </c>
      <c r="F5183" t="s">
        <v>87</v>
      </c>
      <c r="G5183" t="s">
        <v>107</v>
      </c>
      <c r="H5183">
        <v>321</v>
      </c>
      <c r="I5183">
        <v>1.136207298770596</v>
      </c>
      <c r="J5183">
        <v>2.228691754497579E-2</v>
      </c>
      <c r="K5183">
        <v>3.5267178298786029E-3</v>
      </c>
      <c r="L5183">
        <v>1.9966900608684059</v>
      </c>
    </row>
    <row r="5184" spans="1:12">
      <c r="A5184" t="s">
        <v>317</v>
      </c>
      <c r="B5184" t="s">
        <v>378</v>
      </c>
      <c r="C5184">
        <v>48147</v>
      </c>
      <c r="D5184" t="s">
        <v>135</v>
      </c>
      <c r="E5184">
        <v>888</v>
      </c>
      <c r="F5184" t="s">
        <v>87</v>
      </c>
      <c r="G5184" t="s">
        <v>108</v>
      </c>
      <c r="H5184">
        <v>21</v>
      </c>
      <c r="I5184">
        <v>0.54524790617929286</v>
      </c>
      <c r="J5184">
        <v>4.6758487955652142E-2</v>
      </c>
      <c r="K5184">
        <v>0.1167457847107941</v>
      </c>
      <c r="L5184">
        <v>1.0747798823709549</v>
      </c>
    </row>
    <row r="5185" spans="1:12">
      <c r="A5185" t="s">
        <v>317</v>
      </c>
      <c r="B5185" t="s">
        <v>378</v>
      </c>
      <c r="C5185">
        <v>48147</v>
      </c>
      <c r="D5185" t="s">
        <v>135</v>
      </c>
      <c r="E5185">
        <v>888</v>
      </c>
      <c r="F5185" t="s">
        <v>87</v>
      </c>
      <c r="G5185" t="s">
        <v>109</v>
      </c>
      <c r="H5185">
        <v>321</v>
      </c>
      <c r="I5185">
        <v>0.32896026494094838</v>
      </c>
      <c r="J5185">
        <v>5.5475743428957756E-3</v>
      </c>
      <c r="K5185">
        <v>3.5267178298786029E-3</v>
      </c>
      <c r="L5185">
        <v>0.6077413652625866</v>
      </c>
    </row>
    <row r="5186" spans="1:12">
      <c r="A5186" t="s">
        <v>317</v>
      </c>
      <c r="B5186" t="s">
        <v>303</v>
      </c>
      <c r="C5186">
        <v>48149</v>
      </c>
      <c r="D5186" t="s">
        <v>135</v>
      </c>
      <c r="E5186">
        <v>888</v>
      </c>
      <c r="F5186" t="s">
        <v>87</v>
      </c>
      <c r="G5186" t="s">
        <v>88</v>
      </c>
      <c r="H5186">
        <v>21</v>
      </c>
      <c r="I5186">
        <v>1.3391255499967429</v>
      </c>
      <c r="J5186">
        <v>0.1576856242205866</v>
      </c>
      <c r="K5186">
        <v>8.2268901586623533E-2</v>
      </c>
      <c r="L5186">
        <v>2.427575332124559</v>
      </c>
    </row>
    <row r="5187" spans="1:12">
      <c r="A5187" t="s">
        <v>317</v>
      </c>
      <c r="B5187" t="s">
        <v>303</v>
      </c>
      <c r="C5187">
        <v>48149</v>
      </c>
      <c r="D5187" t="s">
        <v>135</v>
      </c>
      <c r="E5187">
        <v>888</v>
      </c>
      <c r="F5187" t="s">
        <v>87</v>
      </c>
      <c r="G5187" t="s">
        <v>89</v>
      </c>
      <c r="H5187">
        <v>22</v>
      </c>
      <c r="I5187">
        <v>1.331465572192158</v>
      </c>
      <c r="J5187">
        <v>8.1980791944545703E-2</v>
      </c>
      <c r="K5187">
        <v>-2.7170356688389172E-2</v>
      </c>
      <c r="L5187">
        <v>1.804977202733564</v>
      </c>
    </row>
    <row r="5188" spans="1:12">
      <c r="A5188" t="s">
        <v>317</v>
      </c>
      <c r="B5188" t="s">
        <v>303</v>
      </c>
      <c r="C5188">
        <v>48149</v>
      </c>
      <c r="D5188" t="s">
        <v>135</v>
      </c>
      <c r="E5188">
        <v>888</v>
      </c>
      <c r="F5188" t="s">
        <v>87</v>
      </c>
      <c r="G5188" t="s">
        <v>90</v>
      </c>
      <c r="H5188">
        <v>21</v>
      </c>
      <c r="I5188">
        <v>1.6680650978018869</v>
      </c>
      <c r="J5188">
        <v>0.1456860291474619</v>
      </c>
      <c r="K5188">
        <v>0.26197504588600667</v>
      </c>
      <c r="L5188">
        <v>2.8019103932227281</v>
      </c>
    </row>
    <row r="5189" spans="1:12">
      <c r="A5189" t="s">
        <v>317</v>
      </c>
      <c r="B5189" t="s">
        <v>303</v>
      </c>
      <c r="C5189">
        <v>48149</v>
      </c>
      <c r="D5189" t="s">
        <v>135</v>
      </c>
      <c r="E5189">
        <v>888</v>
      </c>
      <c r="F5189" t="s">
        <v>87</v>
      </c>
      <c r="G5189" t="s">
        <v>91</v>
      </c>
      <c r="H5189">
        <v>22</v>
      </c>
      <c r="I5189">
        <v>1.5207864028209801</v>
      </c>
      <c r="J5189">
        <v>8.6143136804536891E-2</v>
      </c>
      <c r="K5189">
        <v>9.5353391027657441E-2</v>
      </c>
      <c r="L5189">
        <v>2.183740509852957</v>
      </c>
    </row>
    <row r="5190" spans="1:12">
      <c r="A5190" t="s">
        <v>317</v>
      </c>
      <c r="B5190" t="s">
        <v>303</v>
      </c>
      <c r="C5190">
        <v>48149</v>
      </c>
      <c r="D5190" t="s">
        <v>135</v>
      </c>
      <c r="E5190">
        <v>888</v>
      </c>
      <c r="F5190" t="s">
        <v>87</v>
      </c>
      <c r="G5190" t="s">
        <v>92</v>
      </c>
      <c r="H5190">
        <v>21</v>
      </c>
      <c r="I5190">
        <v>1.833708289949844</v>
      </c>
      <c r="J5190">
        <v>0.1562271870685033</v>
      </c>
      <c r="K5190">
        <v>0.29025231332994073</v>
      </c>
      <c r="L5190">
        <v>3.035446620925113</v>
      </c>
    </row>
    <row r="5191" spans="1:12">
      <c r="A5191" t="s">
        <v>317</v>
      </c>
      <c r="B5191" t="s">
        <v>303</v>
      </c>
      <c r="C5191">
        <v>48149</v>
      </c>
      <c r="D5191" t="s">
        <v>135</v>
      </c>
      <c r="E5191">
        <v>888</v>
      </c>
      <c r="F5191" t="s">
        <v>87</v>
      </c>
      <c r="G5191" t="s">
        <v>93</v>
      </c>
      <c r="H5191">
        <v>22</v>
      </c>
      <c r="I5191">
        <v>1.621197627512692</v>
      </c>
      <c r="J5191">
        <v>9.139552141269626E-2</v>
      </c>
      <c r="K5191">
        <v>0.1059539551960485</v>
      </c>
      <c r="L5191">
        <v>2.320022702905189</v>
      </c>
    </row>
    <row r="5192" spans="1:12">
      <c r="A5192" t="s">
        <v>317</v>
      </c>
      <c r="B5192" t="s">
        <v>303</v>
      </c>
      <c r="C5192">
        <v>48149</v>
      </c>
      <c r="D5192" t="s">
        <v>135</v>
      </c>
      <c r="E5192">
        <v>888</v>
      </c>
      <c r="F5192" t="s">
        <v>87</v>
      </c>
      <c r="G5192" t="s">
        <v>94</v>
      </c>
      <c r="H5192">
        <v>21</v>
      </c>
      <c r="I5192">
        <v>1.991627877631841</v>
      </c>
      <c r="J5192">
        <v>0.16733419893618731</v>
      </c>
      <c r="K5192">
        <v>0.31557028902879652</v>
      </c>
      <c r="L5192">
        <v>3.2684685251471182</v>
      </c>
    </row>
    <row r="5193" spans="1:12">
      <c r="A5193" t="s">
        <v>317</v>
      </c>
      <c r="B5193" t="s">
        <v>303</v>
      </c>
      <c r="C5193">
        <v>48149</v>
      </c>
      <c r="D5193" t="s">
        <v>135</v>
      </c>
      <c r="E5193">
        <v>888</v>
      </c>
      <c r="F5193" t="s">
        <v>87</v>
      </c>
      <c r="G5193" t="s">
        <v>95</v>
      </c>
      <c r="H5193">
        <v>22</v>
      </c>
      <c r="I5193">
        <v>1.716260364833412</v>
      </c>
      <c r="J5193">
        <v>9.6642044535211705E-2</v>
      </c>
      <c r="K5193">
        <v>0.1167889276837509</v>
      </c>
      <c r="L5193">
        <v>2.4556171485900342</v>
      </c>
    </row>
    <row r="5194" spans="1:12">
      <c r="A5194" t="s">
        <v>317</v>
      </c>
      <c r="B5194" t="s">
        <v>303</v>
      </c>
      <c r="C5194">
        <v>48149</v>
      </c>
      <c r="D5194" t="s">
        <v>135</v>
      </c>
      <c r="E5194">
        <v>888</v>
      </c>
      <c r="F5194" t="s">
        <v>87</v>
      </c>
      <c r="G5194" t="s">
        <v>96</v>
      </c>
      <c r="H5194">
        <v>21</v>
      </c>
      <c r="I5194">
        <v>2.141073796967826</v>
      </c>
      <c r="J5194">
        <v>0.17785825932259591</v>
      </c>
      <c r="K5194">
        <v>0.34037529265666611</v>
      </c>
      <c r="L5194">
        <v>3.4894549128360661</v>
      </c>
    </row>
    <row r="5195" spans="1:12">
      <c r="A5195" t="s">
        <v>317</v>
      </c>
      <c r="B5195" t="s">
        <v>303</v>
      </c>
      <c r="C5195">
        <v>48149</v>
      </c>
      <c r="D5195" t="s">
        <v>135</v>
      </c>
      <c r="E5195">
        <v>888</v>
      </c>
      <c r="F5195" t="s">
        <v>87</v>
      </c>
      <c r="G5195" t="s">
        <v>97</v>
      </c>
      <c r="H5195">
        <v>22</v>
      </c>
      <c r="I5195">
        <v>1.809326400780406</v>
      </c>
      <c r="J5195">
        <v>0.1009625304848696</v>
      </c>
      <c r="K5195">
        <v>0.12162128265173699</v>
      </c>
      <c r="L5195">
        <v>2.5603936461554389</v>
      </c>
    </row>
    <row r="5196" spans="1:12">
      <c r="A5196" t="s">
        <v>317</v>
      </c>
      <c r="B5196" t="s">
        <v>303</v>
      </c>
      <c r="C5196">
        <v>48149</v>
      </c>
      <c r="D5196" t="s">
        <v>135</v>
      </c>
      <c r="E5196">
        <v>888</v>
      </c>
      <c r="F5196" t="s">
        <v>87</v>
      </c>
      <c r="G5196" t="s">
        <v>98</v>
      </c>
      <c r="H5196">
        <v>21</v>
      </c>
      <c r="I5196">
        <v>0.87811581063541766</v>
      </c>
      <c r="J5196">
        <v>8.8664726780749215E-2</v>
      </c>
      <c r="K5196">
        <v>0.1078680484880335</v>
      </c>
      <c r="L5196">
        <v>1.6042317228687579</v>
      </c>
    </row>
    <row r="5197" spans="1:12">
      <c r="A5197" t="s">
        <v>317</v>
      </c>
      <c r="B5197" t="s">
        <v>303</v>
      </c>
      <c r="C5197">
        <v>48149</v>
      </c>
      <c r="D5197" t="s">
        <v>135</v>
      </c>
      <c r="E5197">
        <v>888</v>
      </c>
      <c r="F5197" t="s">
        <v>87</v>
      </c>
      <c r="G5197" t="s">
        <v>99</v>
      </c>
      <c r="H5197">
        <v>22</v>
      </c>
      <c r="I5197">
        <v>0.55625769764626076</v>
      </c>
      <c r="J5197">
        <v>4.7599095479323138E-2</v>
      </c>
      <c r="K5197">
        <v>6.273656882968966E-3</v>
      </c>
      <c r="L5197">
        <v>0.96647296491710399</v>
      </c>
    </row>
    <row r="5198" spans="1:12">
      <c r="A5198" t="s">
        <v>317</v>
      </c>
      <c r="B5198" t="s">
        <v>303</v>
      </c>
      <c r="C5198">
        <v>48149</v>
      </c>
      <c r="D5198" t="s">
        <v>135</v>
      </c>
      <c r="E5198">
        <v>888</v>
      </c>
      <c r="F5198" t="s">
        <v>87</v>
      </c>
      <c r="G5198" t="s">
        <v>100</v>
      </c>
      <c r="H5198">
        <v>21</v>
      </c>
      <c r="I5198">
        <v>1.3919513895566551</v>
      </c>
      <c r="J5198">
        <v>0.10804868088975519</v>
      </c>
      <c r="K5198">
        <v>0.27866141501693342</v>
      </c>
      <c r="L5198">
        <v>2.2143403233531389</v>
      </c>
    </row>
    <row r="5199" spans="1:12">
      <c r="A5199" t="s">
        <v>317</v>
      </c>
      <c r="B5199" t="s">
        <v>303</v>
      </c>
      <c r="C5199">
        <v>48149</v>
      </c>
      <c r="D5199" t="s">
        <v>135</v>
      </c>
      <c r="E5199">
        <v>888</v>
      </c>
      <c r="F5199" t="s">
        <v>87</v>
      </c>
      <c r="G5199" t="s">
        <v>101</v>
      </c>
      <c r="H5199">
        <v>22</v>
      </c>
      <c r="I5199">
        <v>1.056677800685206</v>
      </c>
      <c r="J5199">
        <v>7.0982164319021004E-2</v>
      </c>
      <c r="K5199">
        <v>0.1221890121123457</v>
      </c>
      <c r="L5199">
        <v>1.6468128034263401</v>
      </c>
    </row>
    <row r="5200" spans="1:12">
      <c r="A5200" t="s">
        <v>317</v>
      </c>
      <c r="B5200" t="s">
        <v>303</v>
      </c>
      <c r="C5200">
        <v>48149</v>
      </c>
      <c r="D5200" t="s">
        <v>135</v>
      </c>
      <c r="E5200">
        <v>888</v>
      </c>
      <c r="F5200" t="s">
        <v>87</v>
      </c>
      <c r="G5200" t="s">
        <v>102</v>
      </c>
      <c r="H5200">
        <v>21</v>
      </c>
      <c r="I5200">
        <v>1.563109054162531</v>
      </c>
      <c r="J5200">
        <v>0.1178441616037386</v>
      </c>
      <c r="K5200">
        <v>0.30964265869391361</v>
      </c>
      <c r="L5200">
        <v>2.4387855384156549</v>
      </c>
    </row>
    <row r="5201" spans="1:12">
      <c r="A5201" t="s">
        <v>317</v>
      </c>
      <c r="B5201" t="s">
        <v>303</v>
      </c>
      <c r="C5201">
        <v>48149</v>
      </c>
      <c r="D5201" t="s">
        <v>135</v>
      </c>
      <c r="E5201">
        <v>888</v>
      </c>
      <c r="F5201" t="s">
        <v>87</v>
      </c>
      <c r="G5201" t="s">
        <v>103</v>
      </c>
      <c r="H5201">
        <v>22</v>
      </c>
      <c r="I5201">
        <v>1.138794988646975</v>
      </c>
      <c r="J5201">
        <v>7.5090788153027166E-2</v>
      </c>
      <c r="K5201">
        <v>0.1336950765914931</v>
      </c>
      <c r="L5201">
        <v>1.7564887248224419</v>
      </c>
    </row>
    <row r="5202" spans="1:12">
      <c r="A5202" t="s">
        <v>317</v>
      </c>
      <c r="B5202" t="s">
        <v>303</v>
      </c>
      <c r="C5202">
        <v>48149</v>
      </c>
      <c r="D5202" t="s">
        <v>135</v>
      </c>
      <c r="E5202">
        <v>888</v>
      </c>
      <c r="F5202" t="s">
        <v>87</v>
      </c>
      <c r="G5202" t="s">
        <v>104</v>
      </c>
      <c r="H5202">
        <v>21</v>
      </c>
      <c r="I5202">
        <v>1.726502520922087</v>
      </c>
      <c r="J5202">
        <v>0.12881989346661671</v>
      </c>
      <c r="K5202">
        <v>0.33643836717927927</v>
      </c>
      <c r="L5202">
        <v>2.6724841403317932</v>
      </c>
    </row>
    <row r="5203" spans="1:12">
      <c r="A5203" t="s">
        <v>317</v>
      </c>
      <c r="B5203" t="s">
        <v>303</v>
      </c>
      <c r="C5203">
        <v>48149</v>
      </c>
      <c r="D5203" t="s">
        <v>135</v>
      </c>
      <c r="E5203">
        <v>888</v>
      </c>
      <c r="F5203" t="s">
        <v>87</v>
      </c>
      <c r="G5203" t="s">
        <v>105</v>
      </c>
      <c r="H5203">
        <v>22</v>
      </c>
      <c r="I5203">
        <v>1.217908627127422</v>
      </c>
      <c r="J5203">
        <v>7.9435415619749303E-2</v>
      </c>
      <c r="K5203">
        <v>0.14548299641173981</v>
      </c>
      <c r="L5203">
        <v>1.8699177493936261</v>
      </c>
    </row>
    <row r="5204" spans="1:12">
      <c r="A5204" t="s">
        <v>317</v>
      </c>
      <c r="B5204" t="s">
        <v>303</v>
      </c>
      <c r="C5204">
        <v>48149</v>
      </c>
      <c r="D5204" t="s">
        <v>135</v>
      </c>
      <c r="E5204">
        <v>888</v>
      </c>
      <c r="F5204" t="s">
        <v>87</v>
      </c>
      <c r="G5204" t="s">
        <v>106</v>
      </c>
      <c r="H5204">
        <v>21</v>
      </c>
      <c r="I5204">
        <v>1.8774327900133541</v>
      </c>
      <c r="J5204">
        <v>0.13897070690113111</v>
      </c>
      <c r="K5204">
        <v>0.36329579965681719</v>
      </c>
      <c r="L5204">
        <v>2.9038355072988762</v>
      </c>
    </row>
    <row r="5205" spans="1:12">
      <c r="A5205" t="s">
        <v>317</v>
      </c>
      <c r="B5205" t="s">
        <v>303</v>
      </c>
      <c r="C5205">
        <v>48149</v>
      </c>
      <c r="D5205" t="s">
        <v>135</v>
      </c>
      <c r="E5205">
        <v>888</v>
      </c>
      <c r="F5205" t="s">
        <v>87</v>
      </c>
      <c r="G5205" t="s">
        <v>107</v>
      </c>
      <c r="H5205">
        <v>22</v>
      </c>
      <c r="I5205">
        <v>1.2926588902974629</v>
      </c>
      <c r="J5205">
        <v>8.1197518294950824E-2</v>
      </c>
      <c r="K5205">
        <v>0.15119550146471281</v>
      </c>
      <c r="L5205">
        <v>1.939721743575245</v>
      </c>
    </row>
    <row r="5206" spans="1:12">
      <c r="A5206" t="s">
        <v>317</v>
      </c>
      <c r="B5206" t="s">
        <v>303</v>
      </c>
      <c r="C5206">
        <v>48149</v>
      </c>
      <c r="D5206" t="s">
        <v>135</v>
      </c>
      <c r="E5206">
        <v>888</v>
      </c>
      <c r="F5206" t="s">
        <v>87</v>
      </c>
      <c r="G5206" t="s">
        <v>108</v>
      </c>
      <c r="H5206">
        <v>21</v>
      </c>
      <c r="I5206">
        <v>0.54524790617929286</v>
      </c>
      <c r="J5206">
        <v>4.6758487955652142E-2</v>
      </c>
      <c r="K5206">
        <v>0.1167457847107941</v>
      </c>
      <c r="L5206">
        <v>1.0747798823709549</v>
      </c>
    </row>
    <row r="5207" spans="1:12">
      <c r="A5207" t="s">
        <v>317</v>
      </c>
      <c r="B5207" t="s">
        <v>303</v>
      </c>
      <c r="C5207">
        <v>48149</v>
      </c>
      <c r="D5207" t="s">
        <v>135</v>
      </c>
      <c r="E5207">
        <v>888</v>
      </c>
      <c r="F5207" t="s">
        <v>87</v>
      </c>
      <c r="G5207" t="s">
        <v>109</v>
      </c>
      <c r="H5207">
        <v>22</v>
      </c>
      <c r="I5207">
        <v>0.3132012250840821</v>
      </c>
      <c r="J5207">
        <v>2.2168386040435469E-2</v>
      </c>
      <c r="K5207">
        <v>1.88231198319221E-2</v>
      </c>
      <c r="L5207">
        <v>0.46531689508852719</v>
      </c>
    </row>
    <row r="5208" spans="1:12">
      <c r="A5208" t="s">
        <v>317</v>
      </c>
      <c r="B5208" t="s">
        <v>379</v>
      </c>
      <c r="C5208">
        <v>48151</v>
      </c>
      <c r="D5208" t="s">
        <v>135</v>
      </c>
      <c r="E5208">
        <v>888</v>
      </c>
      <c r="F5208" t="s">
        <v>87</v>
      </c>
      <c r="G5208" t="s">
        <v>88</v>
      </c>
      <c r="H5208">
        <v>109</v>
      </c>
      <c r="I5208">
        <v>0.88510867108232305</v>
      </c>
      <c r="J5208">
        <v>3.6405648364861182E-2</v>
      </c>
      <c r="K5208">
        <v>1.372532386319949E-2</v>
      </c>
      <c r="L5208">
        <v>1.612634783009393</v>
      </c>
    </row>
    <row r="5209" spans="1:12">
      <c r="A5209" t="s">
        <v>317</v>
      </c>
      <c r="B5209" t="s">
        <v>379</v>
      </c>
      <c r="C5209">
        <v>48151</v>
      </c>
      <c r="D5209" t="s">
        <v>135</v>
      </c>
      <c r="E5209">
        <v>888</v>
      </c>
      <c r="F5209" t="s">
        <v>87</v>
      </c>
      <c r="G5209" t="s">
        <v>89</v>
      </c>
      <c r="H5209">
        <v>185</v>
      </c>
      <c r="I5209">
        <v>0.4626591745730495</v>
      </c>
      <c r="J5209">
        <v>2.0063563701044521E-2</v>
      </c>
      <c r="K5209">
        <v>7.6372384612447261E-2</v>
      </c>
      <c r="L5209">
        <v>1.164695374085772</v>
      </c>
    </row>
    <row r="5210" spans="1:12">
      <c r="A5210" t="s">
        <v>317</v>
      </c>
      <c r="B5210" t="s">
        <v>379</v>
      </c>
      <c r="C5210">
        <v>48151</v>
      </c>
      <c r="D5210" t="s">
        <v>135</v>
      </c>
      <c r="E5210">
        <v>888</v>
      </c>
      <c r="F5210" t="s">
        <v>87</v>
      </c>
      <c r="G5210" t="s">
        <v>90</v>
      </c>
      <c r="H5210">
        <v>109</v>
      </c>
      <c r="I5210">
        <v>1.1402527537558631</v>
      </c>
      <c r="J5210">
        <v>3.066406637346315E-2</v>
      </c>
      <c r="K5210">
        <v>0.2175493824613737</v>
      </c>
      <c r="L5210">
        <v>1.799996751336969</v>
      </c>
    </row>
    <row r="5211" spans="1:12">
      <c r="A5211" t="s">
        <v>317</v>
      </c>
      <c r="B5211" t="s">
        <v>379</v>
      </c>
      <c r="C5211">
        <v>48151</v>
      </c>
      <c r="D5211" t="s">
        <v>135</v>
      </c>
      <c r="E5211">
        <v>888</v>
      </c>
      <c r="F5211" t="s">
        <v>87</v>
      </c>
      <c r="G5211" t="s">
        <v>91</v>
      </c>
      <c r="H5211">
        <v>185</v>
      </c>
      <c r="I5211">
        <v>0.64517491889400203</v>
      </c>
      <c r="J5211">
        <v>1.5679814946521618E-2</v>
      </c>
      <c r="K5211">
        <v>0.25696878770032999</v>
      </c>
      <c r="L5211">
        <v>1.289319043930389</v>
      </c>
    </row>
    <row r="5212" spans="1:12">
      <c r="A5212" t="s">
        <v>317</v>
      </c>
      <c r="B5212" t="s">
        <v>379</v>
      </c>
      <c r="C5212">
        <v>48151</v>
      </c>
      <c r="D5212" t="s">
        <v>135</v>
      </c>
      <c r="E5212">
        <v>888</v>
      </c>
      <c r="F5212" t="s">
        <v>87</v>
      </c>
      <c r="G5212" t="s">
        <v>92</v>
      </c>
      <c r="H5212">
        <v>109</v>
      </c>
      <c r="I5212">
        <v>1.221815168123358</v>
      </c>
      <c r="J5212">
        <v>3.117953000135262E-2</v>
      </c>
      <c r="K5212">
        <v>0.23840995199201589</v>
      </c>
      <c r="L5212">
        <v>1.8821814256672751</v>
      </c>
    </row>
    <row r="5213" spans="1:12">
      <c r="A5213" t="s">
        <v>317</v>
      </c>
      <c r="B5213" t="s">
        <v>379</v>
      </c>
      <c r="C5213">
        <v>48151</v>
      </c>
      <c r="D5213" t="s">
        <v>135</v>
      </c>
      <c r="E5213">
        <v>888</v>
      </c>
      <c r="F5213" t="s">
        <v>87</v>
      </c>
      <c r="G5213" t="s">
        <v>93</v>
      </c>
      <c r="H5213">
        <v>185</v>
      </c>
      <c r="I5213">
        <v>0.71179102330314215</v>
      </c>
      <c r="J5213">
        <v>1.619218403077452E-2</v>
      </c>
      <c r="K5213">
        <v>0.30294023438247558</v>
      </c>
      <c r="L5213">
        <v>1.3617755142168999</v>
      </c>
    </row>
    <row r="5214" spans="1:12">
      <c r="A5214" t="s">
        <v>317</v>
      </c>
      <c r="B5214" t="s">
        <v>379</v>
      </c>
      <c r="C5214">
        <v>48151</v>
      </c>
      <c r="D5214" t="s">
        <v>135</v>
      </c>
      <c r="E5214">
        <v>888</v>
      </c>
      <c r="F5214" t="s">
        <v>87</v>
      </c>
      <c r="G5214" t="s">
        <v>94</v>
      </c>
      <c r="H5214">
        <v>109</v>
      </c>
      <c r="I5214">
        <v>1.285513358100568</v>
      </c>
      <c r="J5214">
        <v>3.1519243683994412E-2</v>
      </c>
      <c r="K5214">
        <v>0.25861871968222389</v>
      </c>
      <c r="L5214">
        <v>1.9481574933362891</v>
      </c>
    </row>
    <row r="5215" spans="1:12">
      <c r="A5215" t="s">
        <v>317</v>
      </c>
      <c r="B5215" t="s">
        <v>379</v>
      </c>
      <c r="C5215">
        <v>48151</v>
      </c>
      <c r="D5215" t="s">
        <v>135</v>
      </c>
      <c r="E5215">
        <v>888</v>
      </c>
      <c r="F5215" t="s">
        <v>87</v>
      </c>
      <c r="G5215" t="s">
        <v>95</v>
      </c>
      <c r="H5215">
        <v>185</v>
      </c>
      <c r="I5215">
        <v>0.76946779833258938</v>
      </c>
      <c r="J5215">
        <v>1.7069183613129209E-2</v>
      </c>
      <c r="K5215">
        <v>0.33003199915149939</v>
      </c>
      <c r="L5215">
        <v>1.434034115206031</v>
      </c>
    </row>
    <row r="5216" spans="1:12">
      <c r="A5216" t="s">
        <v>317</v>
      </c>
      <c r="B5216" t="s">
        <v>379</v>
      </c>
      <c r="C5216">
        <v>48151</v>
      </c>
      <c r="D5216" t="s">
        <v>135</v>
      </c>
      <c r="E5216">
        <v>888</v>
      </c>
      <c r="F5216" t="s">
        <v>87</v>
      </c>
      <c r="G5216" t="s">
        <v>96</v>
      </c>
      <c r="H5216">
        <v>109</v>
      </c>
      <c r="I5216">
        <v>1.3648880636733429</v>
      </c>
      <c r="J5216">
        <v>3.2315437719189363E-2</v>
      </c>
      <c r="K5216">
        <v>0.27840124313178022</v>
      </c>
      <c r="L5216">
        <v>2.0551788496103041</v>
      </c>
    </row>
    <row r="5217" spans="1:12">
      <c r="A5217" t="s">
        <v>317</v>
      </c>
      <c r="B5217" t="s">
        <v>379</v>
      </c>
      <c r="C5217">
        <v>48151</v>
      </c>
      <c r="D5217" t="s">
        <v>135</v>
      </c>
      <c r="E5217">
        <v>888</v>
      </c>
      <c r="F5217" t="s">
        <v>87</v>
      </c>
      <c r="G5217" t="s">
        <v>97</v>
      </c>
      <c r="H5217">
        <v>185</v>
      </c>
      <c r="I5217">
        <v>0.84398219026693844</v>
      </c>
      <c r="J5217">
        <v>1.8108794763545141E-2</v>
      </c>
      <c r="K5217">
        <v>0.36876818994838823</v>
      </c>
      <c r="L5217">
        <v>1.5271687796408471</v>
      </c>
    </row>
    <row r="5218" spans="1:12">
      <c r="A5218" t="s">
        <v>317</v>
      </c>
      <c r="B5218" t="s">
        <v>379</v>
      </c>
      <c r="C5218">
        <v>48151</v>
      </c>
      <c r="D5218" t="s">
        <v>135</v>
      </c>
      <c r="E5218">
        <v>888</v>
      </c>
      <c r="F5218" t="s">
        <v>87</v>
      </c>
      <c r="G5218" t="s">
        <v>98</v>
      </c>
      <c r="H5218">
        <v>109</v>
      </c>
      <c r="I5218">
        <v>0.26247483137494731</v>
      </c>
      <c r="J5218">
        <v>6.2015907380967303E-3</v>
      </c>
      <c r="K5218">
        <v>0.10136009282719841</v>
      </c>
      <c r="L5218">
        <v>0.61339371472831661</v>
      </c>
    </row>
    <row r="5219" spans="1:12">
      <c r="A5219" t="s">
        <v>317</v>
      </c>
      <c r="B5219" t="s">
        <v>379</v>
      </c>
      <c r="C5219">
        <v>48151</v>
      </c>
      <c r="D5219" t="s">
        <v>135</v>
      </c>
      <c r="E5219">
        <v>888</v>
      </c>
      <c r="F5219" t="s">
        <v>87</v>
      </c>
      <c r="G5219" t="s">
        <v>99</v>
      </c>
      <c r="H5219">
        <v>185</v>
      </c>
      <c r="I5219">
        <v>0.29785595522551328</v>
      </c>
      <c r="J5219">
        <v>7.876995992199853E-3</v>
      </c>
      <c r="K5219">
        <v>0.13800892253222621</v>
      </c>
      <c r="L5219">
        <v>0.59731191010319673</v>
      </c>
    </row>
    <row r="5220" spans="1:12">
      <c r="A5220" t="s">
        <v>317</v>
      </c>
      <c r="B5220" t="s">
        <v>379</v>
      </c>
      <c r="C5220">
        <v>48151</v>
      </c>
      <c r="D5220" t="s">
        <v>135</v>
      </c>
      <c r="E5220">
        <v>888</v>
      </c>
      <c r="F5220" t="s">
        <v>87</v>
      </c>
      <c r="G5220" t="s">
        <v>100</v>
      </c>
      <c r="H5220">
        <v>109</v>
      </c>
      <c r="I5220">
        <v>0.65988591510615224</v>
      </c>
      <c r="J5220">
        <v>1.4329283763505811E-2</v>
      </c>
      <c r="K5220">
        <v>0.17294940051034469</v>
      </c>
      <c r="L5220">
        <v>1.4425395529202709</v>
      </c>
    </row>
    <row r="5221" spans="1:12">
      <c r="A5221" t="s">
        <v>317</v>
      </c>
      <c r="B5221" t="s">
        <v>379</v>
      </c>
      <c r="C5221">
        <v>48151</v>
      </c>
      <c r="D5221" t="s">
        <v>135</v>
      </c>
      <c r="E5221">
        <v>888</v>
      </c>
      <c r="F5221" t="s">
        <v>87</v>
      </c>
      <c r="G5221" t="s">
        <v>101</v>
      </c>
      <c r="H5221">
        <v>185</v>
      </c>
      <c r="I5221">
        <v>0.54307172694843697</v>
      </c>
      <c r="J5221">
        <v>9.1642293816174107E-3</v>
      </c>
      <c r="K5221">
        <v>0.25329290350285882</v>
      </c>
      <c r="L5221">
        <v>0.87462578527009605</v>
      </c>
    </row>
    <row r="5222" spans="1:12">
      <c r="A5222" t="s">
        <v>317</v>
      </c>
      <c r="B5222" t="s">
        <v>379</v>
      </c>
      <c r="C5222">
        <v>48151</v>
      </c>
      <c r="D5222" t="s">
        <v>135</v>
      </c>
      <c r="E5222">
        <v>888</v>
      </c>
      <c r="F5222" t="s">
        <v>87</v>
      </c>
      <c r="G5222" t="s">
        <v>102</v>
      </c>
      <c r="H5222">
        <v>109</v>
      </c>
      <c r="I5222">
        <v>0.7537191107109662</v>
      </c>
      <c r="J5222">
        <v>1.5707303030402811E-2</v>
      </c>
      <c r="K5222">
        <v>0.19661370706020601</v>
      </c>
      <c r="L5222">
        <v>1.612560488341801</v>
      </c>
    </row>
    <row r="5223" spans="1:12">
      <c r="A5223" t="s">
        <v>317</v>
      </c>
      <c r="B5223" t="s">
        <v>379</v>
      </c>
      <c r="C5223">
        <v>48151</v>
      </c>
      <c r="D5223" t="s">
        <v>135</v>
      </c>
      <c r="E5223">
        <v>888</v>
      </c>
      <c r="F5223" t="s">
        <v>87</v>
      </c>
      <c r="G5223" t="s">
        <v>103</v>
      </c>
      <c r="H5223">
        <v>185</v>
      </c>
      <c r="I5223">
        <v>0.60258514219630432</v>
      </c>
      <c r="J5223">
        <v>9.2397477275034806E-3</v>
      </c>
      <c r="K5223">
        <v>0.31187500833391291</v>
      </c>
      <c r="L5223">
        <v>0.93109007261983712</v>
      </c>
    </row>
    <row r="5224" spans="1:12">
      <c r="A5224" t="s">
        <v>317</v>
      </c>
      <c r="B5224" t="s">
        <v>379</v>
      </c>
      <c r="C5224">
        <v>48151</v>
      </c>
      <c r="D5224" t="s">
        <v>135</v>
      </c>
      <c r="E5224">
        <v>888</v>
      </c>
      <c r="F5224" t="s">
        <v>87</v>
      </c>
      <c r="G5224" t="s">
        <v>104</v>
      </c>
      <c r="H5224">
        <v>109</v>
      </c>
      <c r="I5224">
        <v>0.81257860534300919</v>
      </c>
      <c r="J5224">
        <v>1.699444773218035E-2</v>
      </c>
      <c r="K5224">
        <v>0.21850865623880319</v>
      </c>
      <c r="L5224">
        <v>1.764323493914933</v>
      </c>
    </row>
    <row r="5225" spans="1:12">
      <c r="A5225" t="s">
        <v>317</v>
      </c>
      <c r="B5225" t="s">
        <v>379</v>
      </c>
      <c r="C5225">
        <v>48151</v>
      </c>
      <c r="D5225" t="s">
        <v>135</v>
      </c>
      <c r="E5225">
        <v>888</v>
      </c>
      <c r="F5225" t="s">
        <v>87</v>
      </c>
      <c r="G5225" t="s">
        <v>105</v>
      </c>
      <c r="H5225">
        <v>185</v>
      </c>
      <c r="I5225">
        <v>0.65472245946579455</v>
      </c>
      <c r="J5225">
        <v>9.620670648698133E-3</v>
      </c>
      <c r="K5225">
        <v>0.34067176657315118</v>
      </c>
      <c r="L5225">
        <v>0.98188278223083558</v>
      </c>
    </row>
    <row r="5226" spans="1:12">
      <c r="A5226" t="s">
        <v>317</v>
      </c>
      <c r="B5226" t="s">
        <v>379</v>
      </c>
      <c r="C5226">
        <v>48151</v>
      </c>
      <c r="D5226" t="s">
        <v>135</v>
      </c>
      <c r="E5226">
        <v>888</v>
      </c>
      <c r="F5226" t="s">
        <v>87</v>
      </c>
      <c r="G5226" t="s">
        <v>106</v>
      </c>
      <c r="H5226">
        <v>109</v>
      </c>
      <c r="I5226">
        <v>0.89525420535815092</v>
      </c>
      <c r="J5226">
        <v>1.835776073865341E-2</v>
      </c>
      <c r="K5226">
        <v>0.2393796820396597</v>
      </c>
      <c r="L5226">
        <v>1.9216258543859861</v>
      </c>
    </row>
    <row r="5227" spans="1:12">
      <c r="A5227" t="s">
        <v>317</v>
      </c>
      <c r="B5227" t="s">
        <v>379</v>
      </c>
      <c r="C5227">
        <v>48151</v>
      </c>
      <c r="D5227" t="s">
        <v>135</v>
      </c>
      <c r="E5227">
        <v>888</v>
      </c>
      <c r="F5227" t="s">
        <v>87</v>
      </c>
      <c r="G5227" t="s">
        <v>107</v>
      </c>
      <c r="H5227">
        <v>185</v>
      </c>
      <c r="I5227">
        <v>0.72487161369919728</v>
      </c>
      <c r="J5227">
        <v>1.0295353273815561E-2</v>
      </c>
      <c r="K5227">
        <v>0.37847984942735491</v>
      </c>
      <c r="L5227">
        <v>1.072988471099344</v>
      </c>
    </row>
    <row r="5228" spans="1:12">
      <c r="A5228" t="s">
        <v>317</v>
      </c>
      <c r="B5228" t="s">
        <v>379</v>
      </c>
      <c r="C5228">
        <v>48151</v>
      </c>
      <c r="D5228" t="s">
        <v>135</v>
      </c>
      <c r="E5228">
        <v>888</v>
      </c>
      <c r="F5228" t="s">
        <v>87</v>
      </c>
      <c r="G5228" t="s">
        <v>108</v>
      </c>
      <c r="H5228">
        <v>109</v>
      </c>
      <c r="I5228">
        <v>0.24145461609411861</v>
      </c>
      <c r="J5228">
        <v>6.6284909853230904E-3</v>
      </c>
      <c r="K5228">
        <v>9.6327881144534694E-2</v>
      </c>
      <c r="L5228">
        <v>0.63890718852142725</v>
      </c>
    </row>
    <row r="5229" spans="1:12">
      <c r="A5229" t="s">
        <v>317</v>
      </c>
      <c r="B5229" t="s">
        <v>379</v>
      </c>
      <c r="C5229">
        <v>48151</v>
      </c>
      <c r="D5229" t="s">
        <v>135</v>
      </c>
      <c r="E5229">
        <v>888</v>
      </c>
      <c r="F5229" t="s">
        <v>87</v>
      </c>
      <c r="G5229" t="s">
        <v>109</v>
      </c>
      <c r="H5229">
        <v>185</v>
      </c>
      <c r="I5229">
        <v>0.2392300249800435</v>
      </c>
      <c r="J5229">
        <v>4.3468293160442376E-3</v>
      </c>
      <c r="K5229">
        <v>4.5314645443686262E-2</v>
      </c>
      <c r="L5229">
        <v>0.41094267366723197</v>
      </c>
    </row>
    <row r="5230" spans="1:12">
      <c r="A5230" t="s">
        <v>317</v>
      </c>
      <c r="B5230" t="s">
        <v>380</v>
      </c>
      <c r="C5230">
        <v>48153</v>
      </c>
      <c r="D5230" t="s">
        <v>135</v>
      </c>
      <c r="E5230">
        <v>888</v>
      </c>
      <c r="F5230" t="s">
        <v>87</v>
      </c>
      <c r="G5230" t="s">
        <v>88</v>
      </c>
      <c r="H5230">
        <v>195</v>
      </c>
      <c r="I5230">
        <v>0.78341392942246146</v>
      </c>
      <c r="J5230">
        <v>2.3030464727247211E-2</v>
      </c>
      <c r="K5230">
        <v>6.0636211012504528E-2</v>
      </c>
      <c r="L5230">
        <v>1.3804866076375319</v>
      </c>
    </row>
    <row r="5231" spans="1:12">
      <c r="A5231" t="s">
        <v>317</v>
      </c>
      <c r="B5231" t="s">
        <v>380</v>
      </c>
      <c r="C5231">
        <v>48153</v>
      </c>
      <c r="D5231" t="s">
        <v>135</v>
      </c>
      <c r="E5231">
        <v>888</v>
      </c>
      <c r="F5231" t="s">
        <v>87</v>
      </c>
      <c r="G5231" t="s">
        <v>89</v>
      </c>
      <c r="H5231">
        <v>190</v>
      </c>
      <c r="I5231">
        <v>0.47239071020287748</v>
      </c>
      <c r="J5231">
        <v>1.044933925622289E-2</v>
      </c>
      <c r="K5231">
        <v>8.8824045335733612E-2</v>
      </c>
      <c r="L5231">
        <v>0.78956923611623142</v>
      </c>
    </row>
    <row r="5232" spans="1:12">
      <c r="A5232" t="s">
        <v>317</v>
      </c>
      <c r="B5232" t="s">
        <v>380</v>
      </c>
      <c r="C5232">
        <v>48153</v>
      </c>
      <c r="D5232" t="s">
        <v>135</v>
      </c>
      <c r="E5232">
        <v>888</v>
      </c>
      <c r="F5232" t="s">
        <v>87</v>
      </c>
      <c r="G5232" t="s">
        <v>90</v>
      </c>
      <c r="H5232">
        <v>195</v>
      </c>
      <c r="I5232">
        <v>1.1076809908815759</v>
      </c>
      <c r="J5232">
        <v>2.1100282620728019E-2</v>
      </c>
      <c r="K5232">
        <v>8.855628591461806E-2</v>
      </c>
      <c r="L5232">
        <v>1.9815269693906661</v>
      </c>
    </row>
    <row r="5233" spans="1:12">
      <c r="A5233" t="s">
        <v>317</v>
      </c>
      <c r="B5233" t="s">
        <v>380</v>
      </c>
      <c r="C5233">
        <v>48153</v>
      </c>
      <c r="D5233" t="s">
        <v>135</v>
      </c>
      <c r="E5233">
        <v>888</v>
      </c>
      <c r="F5233" t="s">
        <v>87</v>
      </c>
      <c r="G5233" t="s">
        <v>91</v>
      </c>
      <c r="H5233">
        <v>190</v>
      </c>
      <c r="I5233">
        <v>0.54452036154809047</v>
      </c>
      <c r="J5233">
        <v>9.8166214962787449E-3</v>
      </c>
      <c r="K5233">
        <v>0.16713678576808921</v>
      </c>
      <c r="L5233">
        <v>0.90146663499139734</v>
      </c>
    </row>
    <row r="5234" spans="1:12">
      <c r="A5234" t="s">
        <v>317</v>
      </c>
      <c r="B5234" t="s">
        <v>380</v>
      </c>
      <c r="C5234">
        <v>48153</v>
      </c>
      <c r="D5234" t="s">
        <v>135</v>
      </c>
      <c r="E5234">
        <v>888</v>
      </c>
      <c r="F5234" t="s">
        <v>87</v>
      </c>
      <c r="G5234" t="s">
        <v>92</v>
      </c>
      <c r="H5234">
        <v>195</v>
      </c>
      <c r="I5234">
        <v>1.196252559954375</v>
      </c>
      <c r="J5234">
        <v>2.2205352243663379E-2</v>
      </c>
      <c r="K5234">
        <v>9.8722123734035827E-2</v>
      </c>
      <c r="L5234">
        <v>2.1649322879237989</v>
      </c>
    </row>
    <row r="5235" spans="1:12">
      <c r="A5235" t="s">
        <v>317</v>
      </c>
      <c r="B5235" t="s">
        <v>380</v>
      </c>
      <c r="C5235">
        <v>48153</v>
      </c>
      <c r="D5235" t="s">
        <v>135</v>
      </c>
      <c r="E5235">
        <v>888</v>
      </c>
      <c r="F5235" t="s">
        <v>87</v>
      </c>
      <c r="G5235" t="s">
        <v>93</v>
      </c>
      <c r="H5235">
        <v>190</v>
      </c>
      <c r="I5235">
        <v>0.6059410244342196</v>
      </c>
      <c r="J5235">
        <v>1.0478484689254171E-2</v>
      </c>
      <c r="K5235">
        <v>0.18448207990396309</v>
      </c>
      <c r="L5235">
        <v>0.95965993917700998</v>
      </c>
    </row>
    <row r="5236" spans="1:12">
      <c r="A5236" t="s">
        <v>317</v>
      </c>
      <c r="B5236" t="s">
        <v>380</v>
      </c>
      <c r="C5236">
        <v>48153</v>
      </c>
      <c r="D5236" t="s">
        <v>135</v>
      </c>
      <c r="E5236">
        <v>888</v>
      </c>
      <c r="F5236" t="s">
        <v>87</v>
      </c>
      <c r="G5236" t="s">
        <v>94</v>
      </c>
      <c r="H5236">
        <v>195</v>
      </c>
      <c r="I5236">
        <v>1.2698227770998189</v>
      </c>
      <c r="J5236">
        <v>2.3509636595017501E-2</v>
      </c>
      <c r="K5236">
        <v>0.10691521063579459</v>
      </c>
      <c r="L5236">
        <v>2.3639875509560362</v>
      </c>
    </row>
    <row r="5237" spans="1:12">
      <c r="A5237" t="s">
        <v>317</v>
      </c>
      <c r="B5237" t="s">
        <v>380</v>
      </c>
      <c r="C5237">
        <v>48153</v>
      </c>
      <c r="D5237" t="s">
        <v>135</v>
      </c>
      <c r="E5237">
        <v>888</v>
      </c>
      <c r="F5237" t="s">
        <v>87</v>
      </c>
      <c r="G5237" t="s">
        <v>95</v>
      </c>
      <c r="H5237">
        <v>190</v>
      </c>
      <c r="I5237">
        <v>0.66364484724939332</v>
      </c>
      <c r="J5237">
        <v>1.130090641563874E-2</v>
      </c>
      <c r="K5237">
        <v>0.19570145264666661</v>
      </c>
      <c r="L5237">
        <v>1.050554817554161</v>
      </c>
    </row>
    <row r="5238" spans="1:12">
      <c r="A5238" t="s">
        <v>317</v>
      </c>
      <c r="B5238" t="s">
        <v>380</v>
      </c>
      <c r="C5238">
        <v>48153</v>
      </c>
      <c r="D5238" t="s">
        <v>135</v>
      </c>
      <c r="E5238">
        <v>888</v>
      </c>
      <c r="F5238" t="s">
        <v>87</v>
      </c>
      <c r="G5238" t="s">
        <v>96</v>
      </c>
      <c r="H5238">
        <v>195</v>
      </c>
      <c r="I5238">
        <v>1.356113859167956</v>
      </c>
      <c r="J5238">
        <v>2.4942992236810041E-2</v>
      </c>
      <c r="K5238">
        <v>0.1167907223401445</v>
      </c>
      <c r="L5238">
        <v>2.5674444302681012</v>
      </c>
    </row>
    <row r="5239" spans="1:12">
      <c r="A5239" t="s">
        <v>317</v>
      </c>
      <c r="B5239" t="s">
        <v>380</v>
      </c>
      <c r="C5239">
        <v>48153</v>
      </c>
      <c r="D5239" t="s">
        <v>135</v>
      </c>
      <c r="E5239">
        <v>888</v>
      </c>
      <c r="F5239" t="s">
        <v>87</v>
      </c>
      <c r="G5239" t="s">
        <v>97</v>
      </c>
      <c r="H5239">
        <v>190</v>
      </c>
      <c r="I5239">
        <v>0.7295709004719878</v>
      </c>
      <c r="J5239">
        <v>1.268540579061154E-2</v>
      </c>
      <c r="K5239">
        <v>0.2022283081651943</v>
      </c>
      <c r="L5239">
        <v>1.157840455618125</v>
      </c>
    </row>
    <row r="5240" spans="1:12">
      <c r="A5240" t="s">
        <v>317</v>
      </c>
      <c r="B5240" t="s">
        <v>380</v>
      </c>
      <c r="C5240">
        <v>48153</v>
      </c>
      <c r="D5240" t="s">
        <v>135</v>
      </c>
      <c r="E5240">
        <v>888</v>
      </c>
      <c r="F5240" t="s">
        <v>87</v>
      </c>
      <c r="G5240" t="s">
        <v>98</v>
      </c>
      <c r="H5240">
        <v>195</v>
      </c>
      <c r="I5240">
        <v>0.28839837613992408</v>
      </c>
      <c r="J5240">
        <v>6.3985570468794101E-3</v>
      </c>
      <c r="K5240">
        <v>4.7097569380749063E-2</v>
      </c>
      <c r="L5240">
        <v>0.71645823879906811</v>
      </c>
    </row>
    <row r="5241" spans="1:12">
      <c r="A5241" t="s">
        <v>317</v>
      </c>
      <c r="B5241" t="s">
        <v>380</v>
      </c>
      <c r="C5241">
        <v>48153</v>
      </c>
      <c r="D5241" t="s">
        <v>135</v>
      </c>
      <c r="E5241">
        <v>888</v>
      </c>
      <c r="F5241" t="s">
        <v>87</v>
      </c>
      <c r="G5241" t="s">
        <v>99</v>
      </c>
      <c r="H5241">
        <v>190</v>
      </c>
      <c r="I5241">
        <v>0.36715560199028963</v>
      </c>
      <c r="J5241">
        <v>8.4189684128926304E-3</v>
      </c>
      <c r="K5241">
        <v>0.1176425363049904</v>
      </c>
      <c r="L5241">
        <v>0.7032138873506405</v>
      </c>
    </row>
    <row r="5242" spans="1:12">
      <c r="A5242" t="s">
        <v>317</v>
      </c>
      <c r="B5242" t="s">
        <v>380</v>
      </c>
      <c r="C5242">
        <v>48153</v>
      </c>
      <c r="D5242" t="s">
        <v>135</v>
      </c>
      <c r="E5242">
        <v>888</v>
      </c>
      <c r="F5242" t="s">
        <v>87</v>
      </c>
      <c r="G5242" t="s">
        <v>100</v>
      </c>
      <c r="H5242">
        <v>195</v>
      </c>
      <c r="I5242">
        <v>0.72402517356903073</v>
      </c>
      <c r="J5242">
        <v>1.6081310304768091E-2</v>
      </c>
      <c r="K5242">
        <v>6.4207996823543445E-2</v>
      </c>
      <c r="L5242">
        <v>1.6335482420761711</v>
      </c>
    </row>
    <row r="5243" spans="1:12">
      <c r="A5243" t="s">
        <v>317</v>
      </c>
      <c r="B5243" t="s">
        <v>380</v>
      </c>
      <c r="C5243">
        <v>48153</v>
      </c>
      <c r="D5243" t="s">
        <v>135</v>
      </c>
      <c r="E5243">
        <v>888</v>
      </c>
      <c r="F5243" t="s">
        <v>87</v>
      </c>
      <c r="G5243" t="s">
        <v>101</v>
      </c>
      <c r="H5243">
        <v>190</v>
      </c>
      <c r="I5243">
        <v>0.49112526852698818</v>
      </c>
      <c r="J5243">
        <v>8.8164779578576886E-3</v>
      </c>
      <c r="K5243">
        <v>0.17801302971930699</v>
      </c>
      <c r="L5243">
        <v>0.81248856062125674</v>
      </c>
    </row>
    <row r="5244" spans="1:12">
      <c r="A5244" t="s">
        <v>317</v>
      </c>
      <c r="B5244" t="s">
        <v>380</v>
      </c>
      <c r="C5244">
        <v>48153</v>
      </c>
      <c r="D5244" t="s">
        <v>135</v>
      </c>
      <c r="E5244">
        <v>888</v>
      </c>
      <c r="F5244" t="s">
        <v>87</v>
      </c>
      <c r="G5244" t="s">
        <v>102</v>
      </c>
      <c r="H5244">
        <v>195</v>
      </c>
      <c r="I5244">
        <v>0.8242601678506748</v>
      </c>
      <c r="J5244">
        <v>1.7961457500426398E-2</v>
      </c>
      <c r="K5244">
        <v>7.5379688342831694E-2</v>
      </c>
      <c r="L5244">
        <v>1.842386536881393</v>
      </c>
    </row>
    <row r="5245" spans="1:12">
      <c r="A5245" t="s">
        <v>317</v>
      </c>
      <c r="B5245" t="s">
        <v>380</v>
      </c>
      <c r="C5245">
        <v>48153</v>
      </c>
      <c r="D5245" t="s">
        <v>135</v>
      </c>
      <c r="E5245">
        <v>888</v>
      </c>
      <c r="F5245" t="s">
        <v>87</v>
      </c>
      <c r="G5245" t="s">
        <v>103</v>
      </c>
      <c r="H5245">
        <v>190</v>
      </c>
      <c r="I5245">
        <v>0.54546122342006065</v>
      </c>
      <c r="J5245">
        <v>9.3141896218474907E-3</v>
      </c>
      <c r="K5245">
        <v>0.195033106890356</v>
      </c>
      <c r="L5245">
        <v>0.8815529357344577</v>
      </c>
    </row>
    <row r="5246" spans="1:12">
      <c r="A5246" t="s">
        <v>317</v>
      </c>
      <c r="B5246" t="s">
        <v>380</v>
      </c>
      <c r="C5246">
        <v>48153</v>
      </c>
      <c r="D5246" t="s">
        <v>135</v>
      </c>
      <c r="E5246">
        <v>888</v>
      </c>
      <c r="F5246" t="s">
        <v>87</v>
      </c>
      <c r="G5246" t="s">
        <v>104</v>
      </c>
      <c r="H5246">
        <v>195</v>
      </c>
      <c r="I5246">
        <v>0.89749738630147702</v>
      </c>
      <c r="J5246">
        <v>2.0389195076769139E-2</v>
      </c>
      <c r="K5246">
        <v>8.447986772672729E-2</v>
      </c>
      <c r="L5246">
        <v>2.0510351157346962</v>
      </c>
    </row>
    <row r="5247" spans="1:12">
      <c r="A5247" t="s">
        <v>317</v>
      </c>
      <c r="B5247" t="s">
        <v>380</v>
      </c>
      <c r="C5247">
        <v>48153</v>
      </c>
      <c r="D5247" t="s">
        <v>135</v>
      </c>
      <c r="E5247">
        <v>888</v>
      </c>
      <c r="F5247" t="s">
        <v>87</v>
      </c>
      <c r="G5247" t="s">
        <v>105</v>
      </c>
      <c r="H5247">
        <v>190</v>
      </c>
      <c r="I5247">
        <v>0.59669117928510751</v>
      </c>
      <c r="J5247">
        <v>9.9891622617045827E-3</v>
      </c>
      <c r="K5247">
        <v>0.2110348047180553</v>
      </c>
      <c r="L5247">
        <v>0.97055153783401682</v>
      </c>
    </row>
    <row r="5248" spans="1:12">
      <c r="A5248" t="s">
        <v>317</v>
      </c>
      <c r="B5248" t="s">
        <v>380</v>
      </c>
      <c r="C5248">
        <v>48153</v>
      </c>
      <c r="D5248" t="s">
        <v>135</v>
      </c>
      <c r="E5248">
        <v>888</v>
      </c>
      <c r="F5248" t="s">
        <v>87</v>
      </c>
      <c r="G5248" t="s">
        <v>106</v>
      </c>
      <c r="H5248">
        <v>195</v>
      </c>
      <c r="I5248">
        <v>0.98788484603907445</v>
      </c>
      <c r="J5248">
        <v>2.2313420743188719E-2</v>
      </c>
      <c r="K5248">
        <v>9.4930310381508939E-2</v>
      </c>
      <c r="L5248">
        <v>2.2549180688599639</v>
      </c>
    </row>
    <row r="5249" spans="1:12">
      <c r="A5249" t="s">
        <v>317</v>
      </c>
      <c r="B5249" t="s">
        <v>380</v>
      </c>
      <c r="C5249">
        <v>48153</v>
      </c>
      <c r="D5249" t="s">
        <v>135</v>
      </c>
      <c r="E5249">
        <v>888</v>
      </c>
      <c r="F5249" t="s">
        <v>87</v>
      </c>
      <c r="G5249" t="s">
        <v>107</v>
      </c>
      <c r="H5249">
        <v>190</v>
      </c>
      <c r="I5249">
        <v>0.65818909588023111</v>
      </c>
      <c r="J5249">
        <v>1.112793043715052E-2</v>
      </c>
      <c r="K5249">
        <v>0.21825770508090411</v>
      </c>
      <c r="L5249">
        <v>1.085580786622518</v>
      </c>
    </row>
    <row r="5250" spans="1:12">
      <c r="A5250" t="s">
        <v>317</v>
      </c>
      <c r="B5250" t="s">
        <v>380</v>
      </c>
      <c r="C5250">
        <v>48153</v>
      </c>
      <c r="D5250" t="s">
        <v>135</v>
      </c>
      <c r="E5250">
        <v>888</v>
      </c>
      <c r="F5250" t="s">
        <v>87</v>
      </c>
      <c r="G5250" t="s">
        <v>108</v>
      </c>
      <c r="H5250">
        <v>195</v>
      </c>
      <c r="I5250">
        <v>0.26413458115251531</v>
      </c>
      <c r="J5250">
        <v>5.5106460900557677E-3</v>
      </c>
      <c r="K5250">
        <v>4.4023660590970598E-2</v>
      </c>
      <c r="L5250">
        <v>0.57802260804440997</v>
      </c>
    </row>
    <row r="5251" spans="1:12">
      <c r="A5251" t="s">
        <v>317</v>
      </c>
      <c r="B5251" t="s">
        <v>380</v>
      </c>
      <c r="C5251">
        <v>48153</v>
      </c>
      <c r="D5251" t="s">
        <v>135</v>
      </c>
      <c r="E5251">
        <v>888</v>
      </c>
      <c r="F5251" t="s">
        <v>87</v>
      </c>
      <c r="G5251" t="s">
        <v>109</v>
      </c>
      <c r="H5251">
        <v>190</v>
      </c>
      <c r="I5251">
        <v>0.30566783748997178</v>
      </c>
      <c r="J5251">
        <v>5.9397851057183893E-3</v>
      </c>
      <c r="K5251">
        <v>0.10424179136799849</v>
      </c>
      <c r="L5251">
        <v>0.59620501343371557</v>
      </c>
    </row>
    <row r="5252" spans="1:12">
      <c r="A5252" t="s">
        <v>317</v>
      </c>
      <c r="B5252" t="s">
        <v>381</v>
      </c>
      <c r="C5252">
        <v>48155</v>
      </c>
      <c r="D5252" t="s">
        <v>135</v>
      </c>
      <c r="E5252">
        <v>888</v>
      </c>
      <c r="F5252" t="s">
        <v>87</v>
      </c>
      <c r="G5252" t="s">
        <v>88</v>
      </c>
      <c r="H5252">
        <v>109</v>
      </c>
      <c r="I5252">
        <v>0.88510867108232305</v>
      </c>
      <c r="J5252">
        <v>3.6405648364861182E-2</v>
      </c>
      <c r="K5252">
        <v>1.372532386319949E-2</v>
      </c>
      <c r="L5252">
        <v>1.612634783009393</v>
      </c>
    </row>
    <row r="5253" spans="1:12">
      <c r="A5253" t="s">
        <v>317</v>
      </c>
      <c r="B5253" t="s">
        <v>381</v>
      </c>
      <c r="C5253">
        <v>48155</v>
      </c>
      <c r="D5253" t="s">
        <v>135</v>
      </c>
      <c r="E5253">
        <v>888</v>
      </c>
      <c r="F5253" t="s">
        <v>87</v>
      </c>
      <c r="G5253" t="s">
        <v>89</v>
      </c>
      <c r="H5253">
        <v>185</v>
      </c>
      <c r="I5253">
        <v>0.4626591745730495</v>
      </c>
      <c r="J5253">
        <v>2.0063563701044521E-2</v>
      </c>
      <c r="K5253">
        <v>7.6372384612447261E-2</v>
      </c>
      <c r="L5253">
        <v>1.164695374085772</v>
      </c>
    </row>
    <row r="5254" spans="1:12">
      <c r="A5254" t="s">
        <v>317</v>
      </c>
      <c r="B5254" t="s">
        <v>381</v>
      </c>
      <c r="C5254">
        <v>48155</v>
      </c>
      <c r="D5254" t="s">
        <v>135</v>
      </c>
      <c r="E5254">
        <v>888</v>
      </c>
      <c r="F5254" t="s">
        <v>87</v>
      </c>
      <c r="G5254" t="s">
        <v>90</v>
      </c>
      <c r="H5254">
        <v>109</v>
      </c>
      <c r="I5254">
        <v>1.1402527537558631</v>
      </c>
      <c r="J5254">
        <v>3.066406637346315E-2</v>
      </c>
      <c r="K5254">
        <v>0.2175493824613737</v>
      </c>
      <c r="L5254">
        <v>1.799996751336969</v>
      </c>
    </row>
    <row r="5255" spans="1:12">
      <c r="A5255" t="s">
        <v>317</v>
      </c>
      <c r="B5255" t="s">
        <v>381</v>
      </c>
      <c r="C5255">
        <v>48155</v>
      </c>
      <c r="D5255" t="s">
        <v>135</v>
      </c>
      <c r="E5255">
        <v>888</v>
      </c>
      <c r="F5255" t="s">
        <v>87</v>
      </c>
      <c r="G5255" t="s">
        <v>91</v>
      </c>
      <c r="H5255">
        <v>185</v>
      </c>
      <c r="I5255">
        <v>0.64517491889400203</v>
      </c>
      <c r="J5255">
        <v>1.5679814946521618E-2</v>
      </c>
      <c r="K5255">
        <v>0.25696878770032999</v>
      </c>
      <c r="L5255">
        <v>1.289319043930389</v>
      </c>
    </row>
    <row r="5256" spans="1:12">
      <c r="A5256" t="s">
        <v>317</v>
      </c>
      <c r="B5256" t="s">
        <v>381</v>
      </c>
      <c r="C5256">
        <v>48155</v>
      </c>
      <c r="D5256" t="s">
        <v>135</v>
      </c>
      <c r="E5256">
        <v>888</v>
      </c>
      <c r="F5256" t="s">
        <v>87</v>
      </c>
      <c r="G5256" t="s">
        <v>92</v>
      </c>
      <c r="H5256">
        <v>109</v>
      </c>
      <c r="I5256">
        <v>1.221815168123358</v>
      </c>
      <c r="J5256">
        <v>3.117953000135262E-2</v>
      </c>
      <c r="K5256">
        <v>0.23840995199201589</v>
      </c>
      <c r="L5256">
        <v>1.8821814256672751</v>
      </c>
    </row>
    <row r="5257" spans="1:12">
      <c r="A5257" t="s">
        <v>317</v>
      </c>
      <c r="B5257" t="s">
        <v>381</v>
      </c>
      <c r="C5257">
        <v>48155</v>
      </c>
      <c r="D5257" t="s">
        <v>135</v>
      </c>
      <c r="E5257">
        <v>888</v>
      </c>
      <c r="F5257" t="s">
        <v>87</v>
      </c>
      <c r="G5257" t="s">
        <v>93</v>
      </c>
      <c r="H5257">
        <v>185</v>
      </c>
      <c r="I5257">
        <v>0.71179102330314215</v>
      </c>
      <c r="J5257">
        <v>1.619218403077452E-2</v>
      </c>
      <c r="K5257">
        <v>0.30294023438247558</v>
      </c>
      <c r="L5257">
        <v>1.3617755142168999</v>
      </c>
    </row>
    <row r="5258" spans="1:12">
      <c r="A5258" t="s">
        <v>317</v>
      </c>
      <c r="B5258" t="s">
        <v>381</v>
      </c>
      <c r="C5258">
        <v>48155</v>
      </c>
      <c r="D5258" t="s">
        <v>135</v>
      </c>
      <c r="E5258">
        <v>888</v>
      </c>
      <c r="F5258" t="s">
        <v>87</v>
      </c>
      <c r="G5258" t="s">
        <v>94</v>
      </c>
      <c r="H5258">
        <v>109</v>
      </c>
      <c r="I5258">
        <v>1.285513358100568</v>
      </c>
      <c r="J5258">
        <v>3.1519243683994412E-2</v>
      </c>
      <c r="K5258">
        <v>0.25861871968222389</v>
      </c>
      <c r="L5258">
        <v>1.9481574933362891</v>
      </c>
    </row>
    <row r="5259" spans="1:12">
      <c r="A5259" t="s">
        <v>317</v>
      </c>
      <c r="B5259" t="s">
        <v>381</v>
      </c>
      <c r="C5259">
        <v>48155</v>
      </c>
      <c r="D5259" t="s">
        <v>135</v>
      </c>
      <c r="E5259">
        <v>888</v>
      </c>
      <c r="F5259" t="s">
        <v>87</v>
      </c>
      <c r="G5259" t="s">
        <v>95</v>
      </c>
      <c r="H5259">
        <v>185</v>
      </c>
      <c r="I5259">
        <v>0.76946779833258938</v>
      </c>
      <c r="J5259">
        <v>1.7069183613129209E-2</v>
      </c>
      <c r="K5259">
        <v>0.33003199915149939</v>
      </c>
      <c r="L5259">
        <v>1.434034115206031</v>
      </c>
    </row>
    <row r="5260" spans="1:12">
      <c r="A5260" t="s">
        <v>317</v>
      </c>
      <c r="B5260" t="s">
        <v>381</v>
      </c>
      <c r="C5260">
        <v>48155</v>
      </c>
      <c r="D5260" t="s">
        <v>135</v>
      </c>
      <c r="E5260">
        <v>888</v>
      </c>
      <c r="F5260" t="s">
        <v>87</v>
      </c>
      <c r="G5260" t="s">
        <v>96</v>
      </c>
      <c r="H5260">
        <v>109</v>
      </c>
      <c r="I5260">
        <v>1.3648880636733429</v>
      </c>
      <c r="J5260">
        <v>3.2315437719189363E-2</v>
      </c>
      <c r="K5260">
        <v>0.27840124313178022</v>
      </c>
      <c r="L5260">
        <v>2.0551788496103041</v>
      </c>
    </row>
    <row r="5261" spans="1:12">
      <c r="A5261" t="s">
        <v>317</v>
      </c>
      <c r="B5261" t="s">
        <v>381</v>
      </c>
      <c r="C5261">
        <v>48155</v>
      </c>
      <c r="D5261" t="s">
        <v>135</v>
      </c>
      <c r="E5261">
        <v>888</v>
      </c>
      <c r="F5261" t="s">
        <v>87</v>
      </c>
      <c r="G5261" t="s">
        <v>97</v>
      </c>
      <c r="H5261">
        <v>185</v>
      </c>
      <c r="I5261">
        <v>0.84398219026693844</v>
      </c>
      <c r="J5261">
        <v>1.8108794763545141E-2</v>
      </c>
      <c r="K5261">
        <v>0.36876818994838823</v>
      </c>
      <c r="L5261">
        <v>1.5271687796408471</v>
      </c>
    </row>
    <row r="5262" spans="1:12">
      <c r="A5262" t="s">
        <v>317</v>
      </c>
      <c r="B5262" t="s">
        <v>381</v>
      </c>
      <c r="C5262">
        <v>48155</v>
      </c>
      <c r="D5262" t="s">
        <v>135</v>
      </c>
      <c r="E5262">
        <v>888</v>
      </c>
      <c r="F5262" t="s">
        <v>87</v>
      </c>
      <c r="G5262" t="s">
        <v>98</v>
      </c>
      <c r="H5262">
        <v>109</v>
      </c>
      <c r="I5262">
        <v>0.26247483137494731</v>
      </c>
      <c r="J5262">
        <v>6.2015907380967303E-3</v>
      </c>
      <c r="K5262">
        <v>0.10136009282719841</v>
      </c>
      <c r="L5262">
        <v>0.61339371472831661</v>
      </c>
    </row>
    <row r="5263" spans="1:12">
      <c r="A5263" t="s">
        <v>317</v>
      </c>
      <c r="B5263" t="s">
        <v>381</v>
      </c>
      <c r="C5263">
        <v>48155</v>
      </c>
      <c r="D5263" t="s">
        <v>135</v>
      </c>
      <c r="E5263">
        <v>888</v>
      </c>
      <c r="F5263" t="s">
        <v>87</v>
      </c>
      <c r="G5263" t="s">
        <v>99</v>
      </c>
      <c r="H5263">
        <v>185</v>
      </c>
      <c r="I5263">
        <v>0.29785595522551328</v>
      </c>
      <c r="J5263">
        <v>7.876995992199853E-3</v>
      </c>
      <c r="K5263">
        <v>0.13800892253222621</v>
      </c>
      <c r="L5263">
        <v>0.59731191010319673</v>
      </c>
    </row>
    <row r="5264" spans="1:12">
      <c r="A5264" t="s">
        <v>317</v>
      </c>
      <c r="B5264" t="s">
        <v>381</v>
      </c>
      <c r="C5264">
        <v>48155</v>
      </c>
      <c r="D5264" t="s">
        <v>135</v>
      </c>
      <c r="E5264">
        <v>888</v>
      </c>
      <c r="F5264" t="s">
        <v>87</v>
      </c>
      <c r="G5264" t="s">
        <v>100</v>
      </c>
      <c r="H5264">
        <v>109</v>
      </c>
      <c r="I5264">
        <v>0.65988591510615224</v>
      </c>
      <c r="J5264">
        <v>1.4329283763505811E-2</v>
      </c>
      <c r="K5264">
        <v>0.17294940051034469</v>
      </c>
      <c r="L5264">
        <v>1.4425395529202709</v>
      </c>
    </row>
    <row r="5265" spans="1:12">
      <c r="A5265" t="s">
        <v>317</v>
      </c>
      <c r="B5265" t="s">
        <v>381</v>
      </c>
      <c r="C5265">
        <v>48155</v>
      </c>
      <c r="D5265" t="s">
        <v>135</v>
      </c>
      <c r="E5265">
        <v>888</v>
      </c>
      <c r="F5265" t="s">
        <v>87</v>
      </c>
      <c r="G5265" t="s">
        <v>101</v>
      </c>
      <c r="H5265">
        <v>185</v>
      </c>
      <c r="I5265">
        <v>0.54307172694843697</v>
      </c>
      <c r="J5265">
        <v>9.1642293816174107E-3</v>
      </c>
      <c r="K5265">
        <v>0.25329290350285882</v>
      </c>
      <c r="L5265">
        <v>0.87462578527009605</v>
      </c>
    </row>
    <row r="5266" spans="1:12">
      <c r="A5266" t="s">
        <v>317</v>
      </c>
      <c r="B5266" t="s">
        <v>381</v>
      </c>
      <c r="C5266">
        <v>48155</v>
      </c>
      <c r="D5266" t="s">
        <v>135</v>
      </c>
      <c r="E5266">
        <v>888</v>
      </c>
      <c r="F5266" t="s">
        <v>87</v>
      </c>
      <c r="G5266" t="s">
        <v>102</v>
      </c>
      <c r="H5266">
        <v>109</v>
      </c>
      <c r="I5266">
        <v>0.7537191107109662</v>
      </c>
      <c r="J5266">
        <v>1.5707303030402811E-2</v>
      </c>
      <c r="K5266">
        <v>0.19661370706020601</v>
      </c>
      <c r="L5266">
        <v>1.612560488341801</v>
      </c>
    </row>
    <row r="5267" spans="1:12">
      <c r="A5267" t="s">
        <v>317</v>
      </c>
      <c r="B5267" t="s">
        <v>381</v>
      </c>
      <c r="C5267">
        <v>48155</v>
      </c>
      <c r="D5267" t="s">
        <v>135</v>
      </c>
      <c r="E5267">
        <v>888</v>
      </c>
      <c r="F5267" t="s">
        <v>87</v>
      </c>
      <c r="G5267" t="s">
        <v>103</v>
      </c>
      <c r="H5267">
        <v>185</v>
      </c>
      <c r="I5267">
        <v>0.60258514219630432</v>
      </c>
      <c r="J5267">
        <v>9.2397477275034806E-3</v>
      </c>
      <c r="K5267">
        <v>0.31187500833391291</v>
      </c>
      <c r="L5267">
        <v>0.93109007261983712</v>
      </c>
    </row>
    <row r="5268" spans="1:12">
      <c r="A5268" t="s">
        <v>317</v>
      </c>
      <c r="B5268" t="s">
        <v>381</v>
      </c>
      <c r="C5268">
        <v>48155</v>
      </c>
      <c r="D5268" t="s">
        <v>135</v>
      </c>
      <c r="E5268">
        <v>888</v>
      </c>
      <c r="F5268" t="s">
        <v>87</v>
      </c>
      <c r="G5268" t="s">
        <v>104</v>
      </c>
      <c r="H5268">
        <v>109</v>
      </c>
      <c r="I5268">
        <v>0.81257860534300919</v>
      </c>
      <c r="J5268">
        <v>1.699444773218035E-2</v>
      </c>
      <c r="K5268">
        <v>0.21850865623880319</v>
      </c>
      <c r="L5268">
        <v>1.764323493914933</v>
      </c>
    </row>
    <row r="5269" spans="1:12">
      <c r="A5269" t="s">
        <v>317</v>
      </c>
      <c r="B5269" t="s">
        <v>381</v>
      </c>
      <c r="C5269">
        <v>48155</v>
      </c>
      <c r="D5269" t="s">
        <v>135</v>
      </c>
      <c r="E5269">
        <v>888</v>
      </c>
      <c r="F5269" t="s">
        <v>87</v>
      </c>
      <c r="G5269" t="s">
        <v>105</v>
      </c>
      <c r="H5269">
        <v>185</v>
      </c>
      <c r="I5269">
        <v>0.65472245946579455</v>
      </c>
      <c r="J5269">
        <v>9.620670648698133E-3</v>
      </c>
      <c r="K5269">
        <v>0.34067176657315118</v>
      </c>
      <c r="L5269">
        <v>0.98188278223083558</v>
      </c>
    </row>
    <row r="5270" spans="1:12">
      <c r="A5270" t="s">
        <v>317</v>
      </c>
      <c r="B5270" t="s">
        <v>381</v>
      </c>
      <c r="C5270">
        <v>48155</v>
      </c>
      <c r="D5270" t="s">
        <v>135</v>
      </c>
      <c r="E5270">
        <v>888</v>
      </c>
      <c r="F5270" t="s">
        <v>87</v>
      </c>
      <c r="G5270" t="s">
        <v>106</v>
      </c>
      <c r="H5270">
        <v>109</v>
      </c>
      <c r="I5270">
        <v>0.89525420535815092</v>
      </c>
      <c r="J5270">
        <v>1.835776073865341E-2</v>
      </c>
      <c r="K5270">
        <v>0.2393796820396597</v>
      </c>
      <c r="L5270">
        <v>1.9216258543859861</v>
      </c>
    </row>
    <row r="5271" spans="1:12">
      <c r="A5271" t="s">
        <v>317</v>
      </c>
      <c r="B5271" t="s">
        <v>381</v>
      </c>
      <c r="C5271">
        <v>48155</v>
      </c>
      <c r="D5271" t="s">
        <v>135</v>
      </c>
      <c r="E5271">
        <v>888</v>
      </c>
      <c r="F5271" t="s">
        <v>87</v>
      </c>
      <c r="G5271" t="s">
        <v>107</v>
      </c>
      <c r="H5271">
        <v>185</v>
      </c>
      <c r="I5271">
        <v>0.72487161369919728</v>
      </c>
      <c r="J5271">
        <v>1.0295353273815561E-2</v>
      </c>
      <c r="K5271">
        <v>0.37847984942735491</v>
      </c>
      <c r="L5271">
        <v>1.072988471099344</v>
      </c>
    </row>
    <row r="5272" spans="1:12">
      <c r="A5272" t="s">
        <v>317</v>
      </c>
      <c r="B5272" t="s">
        <v>381</v>
      </c>
      <c r="C5272">
        <v>48155</v>
      </c>
      <c r="D5272" t="s">
        <v>135</v>
      </c>
      <c r="E5272">
        <v>888</v>
      </c>
      <c r="F5272" t="s">
        <v>87</v>
      </c>
      <c r="G5272" t="s">
        <v>108</v>
      </c>
      <c r="H5272">
        <v>109</v>
      </c>
      <c r="I5272">
        <v>0.24145461609411861</v>
      </c>
      <c r="J5272">
        <v>6.6284909853230904E-3</v>
      </c>
      <c r="K5272">
        <v>9.6327881144534694E-2</v>
      </c>
      <c r="L5272">
        <v>0.63890718852142725</v>
      </c>
    </row>
    <row r="5273" spans="1:12">
      <c r="A5273" t="s">
        <v>317</v>
      </c>
      <c r="B5273" t="s">
        <v>381</v>
      </c>
      <c r="C5273">
        <v>48155</v>
      </c>
      <c r="D5273" t="s">
        <v>135</v>
      </c>
      <c r="E5273">
        <v>888</v>
      </c>
      <c r="F5273" t="s">
        <v>87</v>
      </c>
      <c r="G5273" t="s">
        <v>109</v>
      </c>
      <c r="H5273">
        <v>185</v>
      </c>
      <c r="I5273">
        <v>0.2392300249800435</v>
      </c>
      <c r="J5273">
        <v>4.3468293160442376E-3</v>
      </c>
      <c r="K5273">
        <v>4.5314645443686262E-2</v>
      </c>
      <c r="L5273">
        <v>0.41094267366723197</v>
      </c>
    </row>
    <row r="5274" spans="1:12">
      <c r="A5274" t="s">
        <v>317</v>
      </c>
      <c r="B5274" t="s">
        <v>382</v>
      </c>
      <c r="C5274">
        <v>48157</v>
      </c>
      <c r="D5274" t="s">
        <v>135</v>
      </c>
      <c r="E5274">
        <v>888</v>
      </c>
      <c r="F5274" t="s">
        <v>87</v>
      </c>
      <c r="G5274" t="s">
        <v>88</v>
      </c>
      <c r="H5274">
        <v>119</v>
      </c>
      <c r="I5274">
        <v>1.7646311461808211</v>
      </c>
      <c r="J5274">
        <v>2.5594488060371672E-2</v>
      </c>
      <c r="K5274">
        <v>0.51213785689207081</v>
      </c>
      <c r="L5274">
        <v>2.4816633020825209</v>
      </c>
    </row>
    <row r="5275" spans="1:12">
      <c r="A5275" t="s">
        <v>317</v>
      </c>
      <c r="B5275" t="s">
        <v>382</v>
      </c>
      <c r="C5275">
        <v>48157</v>
      </c>
      <c r="D5275" t="s">
        <v>135</v>
      </c>
      <c r="E5275">
        <v>888</v>
      </c>
      <c r="F5275" t="s">
        <v>87</v>
      </c>
      <c r="G5275" t="s">
        <v>89</v>
      </c>
      <c r="H5275">
        <v>154</v>
      </c>
      <c r="I5275">
        <v>1.3035901672445029</v>
      </c>
      <c r="J5275">
        <v>3.2095457108736382E-2</v>
      </c>
      <c r="K5275">
        <v>4.956130742973552E-3</v>
      </c>
      <c r="L5275">
        <v>2.114449026108427</v>
      </c>
    </row>
    <row r="5276" spans="1:12">
      <c r="A5276" t="s">
        <v>317</v>
      </c>
      <c r="B5276" t="s">
        <v>382</v>
      </c>
      <c r="C5276">
        <v>48157</v>
      </c>
      <c r="D5276" t="s">
        <v>135</v>
      </c>
      <c r="E5276">
        <v>888</v>
      </c>
      <c r="F5276" t="s">
        <v>87</v>
      </c>
      <c r="G5276" t="s">
        <v>90</v>
      </c>
      <c r="H5276">
        <v>119</v>
      </c>
      <c r="I5276">
        <v>1.9551745304185859</v>
      </c>
      <c r="J5276">
        <v>3.0129661409618289E-2</v>
      </c>
      <c r="K5276">
        <v>0.51213785689207081</v>
      </c>
      <c r="L5276">
        <v>2.7473075029630389</v>
      </c>
    </row>
    <row r="5277" spans="1:12">
      <c r="A5277" t="s">
        <v>317</v>
      </c>
      <c r="B5277" t="s">
        <v>382</v>
      </c>
      <c r="C5277">
        <v>48157</v>
      </c>
      <c r="D5277" t="s">
        <v>135</v>
      </c>
      <c r="E5277">
        <v>888</v>
      </c>
      <c r="F5277" t="s">
        <v>87</v>
      </c>
      <c r="G5277" t="s">
        <v>91</v>
      </c>
      <c r="H5277">
        <v>154</v>
      </c>
      <c r="I5277">
        <v>1.38143621858641</v>
      </c>
      <c r="J5277">
        <v>3.5138321918795873E-2</v>
      </c>
      <c r="K5277">
        <v>4.956130742973552E-3</v>
      </c>
      <c r="L5277">
        <v>2.3405081495500322</v>
      </c>
    </row>
    <row r="5278" spans="1:12">
      <c r="A5278" t="s">
        <v>317</v>
      </c>
      <c r="B5278" t="s">
        <v>382</v>
      </c>
      <c r="C5278">
        <v>48157</v>
      </c>
      <c r="D5278" t="s">
        <v>135</v>
      </c>
      <c r="E5278">
        <v>888</v>
      </c>
      <c r="F5278" t="s">
        <v>87</v>
      </c>
      <c r="G5278" t="s">
        <v>92</v>
      </c>
      <c r="H5278">
        <v>119</v>
      </c>
      <c r="I5278">
        <v>2.1090834632351299</v>
      </c>
      <c r="J5278">
        <v>3.3750801778304682E-2</v>
      </c>
      <c r="K5278">
        <v>0.51213785689207081</v>
      </c>
      <c r="L5278">
        <v>2.9118936351549909</v>
      </c>
    </row>
    <row r="5279" spans="1:12">
      <c r="A5279" t="s">
        <v>317</v>
      </c>
      <c r="B5279" t="s">
        <v>382</v>
      </c>
      <c r="C5279">
        <v>48157</v>
      </c>
      <c r="D5279" t="s">
        <v>135</v>
      </c>
      <c r="E5279">
        <v>888</v>
      </c>
      <c r="F5279" t="s">
        <v>87</v>
      </c>
      <c r="G5279" t="s">
        <v>93</v>
      </c>
      <c r="H5279">
        <v>154</v>
      </c>
      <c r="I5279">
        <v>1.462749532738854</v>
      </c>
      <c r="J5279">
        <v>3.80279513325587E-2</v>
      </c>
      <c r="K5279">
        <v>4.956130742973552E-3</v>
      </c>
      <c r="L5279">
        <v>2.4483314923871902</v>
      </c>
    </row>
    <row r="5280" spans="1:12">
      <c r="A5280" t="s">
        <v>317</v>
      </c>
      <c r="B5280" t="s">
        <v>382</v>
      </c>
      <c r="C5280">
        <v>48157</v>
      </c>
      <c r="D5280" t="s">
        <v>135</v>
      </c>
      <c r="E5280">
        <v>888</v>
      </c>
      <c r="F5280" t="s">
        <v>87</v>
      </c>
      <c r="G5280" t="s">
        <v>94</v>
      </c>
      <c r="H5280">
        <v>119</v>
      </c>
      <c r="I5280">
        <v>2.2565282872257488</v>
      </c>
      <c r="J5280">
        <v>3.7779775438854399E-2</v>
      </c>
      <c r="K5280">
        <v>0.51213785689207081</v>
      </c>
      <c r="L5280">
        <v>3.095718866344976</v>
      </c>
    </row>
    <row r="5281" spans="1:12">
      <c r="A5281" t="s">
        <v>317</v>
      </c>
      <c r="B5281" t="s">
        <v>382</v>
      </c>
      <c r="C5281">
        <v>48157</v>
      </c>
      <c r="D5281" t="s">
        <v>135</v>
      </c>
      <c r="E5281">
        <v>888</v>
      </c>
      <c r="F5281" t="s">
        <v>87</v>
      </c>
      <c r="G5281" t="s">
        <v>95</v>
      </c>
      <c r="H5281">
        <v>154</v>
      </c>
      <c r="I5281">
        <v>1.541324106168636</v>
      </c>
      <c r="J5281">
        <v>4.0870292873419548E-2</v>
      </c>
      <c r="K5281">
        <v>4.956130742973552E-3</v>
      </c>
      <c r="L5281">
        <v>2.599180473825375</v>
      </c>
    </row>
    <row r="5282" spans="1:12">
      <c r="A5282" t="s">
        <v>317</v>
      </c>
      <c r="B5282" t="s">
        <v>382</v>
      </c>
      <c r="C5282">
        <v>48157</v>
      </c>
      <c r="D5282" t="s">
        <v>135</v>
      </c>
      <c r="E5282">
        <v>888</v>
      </c>
      <c r="F5282" t="s">
        <v>87</v>
      </c>
      <c r="G5282" t="s">
        <v>96</v>
      </c>
      <c r="H5282">
        <v>119</v>
      </c>
      <c r="I5282">
        <v>2.398818477617644</v>
      </c>
      <c r="J5282">
        <v>4.1872318587884969E-2</v>
      </c>
      <c r="K5282">
        <v>0.51213785689207081</v>
      </c>
      <c r="L5282">
        <v>3.3260188600239222</v>
      </c>
    </row>
    <row r="5283" spans="1:12">
      <c r="A5283" t="s">
        <v>317</v>
      </c>
      <c r="B5283" t="s">
        <v>382</v>
      </c>
      <c r="C5283">
        <v>48157</v>
      </c>
      <c r="D5283" t="s">
        <v>135</v>
      </c>
      <c r="E5283">
        <v>888</v>
      </c>
      <c r="F5283" t="s">
        <v>87</v>
      </c>
      <c r="G5283" t="s">
        <v>97</v>
      </c>
      <c r="H5283">
        <v>154</v>
      </c>
      <c r="I5283">
        <v>1.620631984624149</v>
      </c>
      <c r="J5283">
        <v>4.3580791424690943E-2</v>
      </c>
      <c r="K5283">
        <v>4.956130742973552E-3</v>
      </c>
      <c r="L5283">
        <v>2.728018230396505</v>
      </c>
    </row>
    <row r="5284" spans="1:12">
      <c r="A5284" t="s">
        <v>317</v>
      </c>
      <c r="B5284" t="s">
        <v>382</v>
      </c>
      <c r="C5284">
        <v>48157</v>
      </c>
      <c r="D5284" t="s">
        <v>135</v>
      </c>
      <c r="E5284">
        <v>888</v>
      </c>
      <c r="F5284" t="s">
        <v>87</v>
      </c>
      <c r="G5284" t="s">
        <v>98</v>
      </c>
      <c r="H5284">
        <v>119</v>
      </c>
      <c r="I5284">
        <v>0.74584051659378148</v>
      </c>
      <c r="J5284">
        <v>2.3649258273109808E-2</v>
      </c>
      <c r="K5284">
        <v>0.22621920037102641</v>
      </c>
      <c r="L5284">
        <v>1.566731034014254</v>
      </c>
    </row>
    <row r="5285" spans="1:12">
      <c r="A5285" t="s">
        <v>317</v>
      </c>
      <c r="B5285" t="s">
        <v>382</v>
      </c>
      <c r="C5285">
        <v>48157</v>
      </c>
      <c r="D5285" t="s">
        <v>135</v>
      </c>
      <c r="E5285">
        <v>888</v>
      </c>
      <c r="F5285" t="s">
        <v>87</v>
      </c>
      <c r="G5285" t="s">
        <v>99</v>
      </c>
      <c r="H5285">
        <v>154</v>
      </c>
      <c r="I5285">
        <v>0.62976600419437911</v>
      </c>
      <c r="J5285">
        <v>1.6168657548461831E-2</v>
      </c>
      <c r="K5285">
        <v>4.956130742973552E-3</v>
      </c>
      <c r="L5285">
        <v>1.014232366999118</v>
      </c>
    </row>
    <row r="5286" spans="1:12">
      <c r="A5286" t="s">
        <v>317</v>
      </c>
      <c r="B5286" t="s">
        <v>382</v>
      </c>
      <c r="C5286">
        <v>48157</v>
      </c>
      <c r="D5286" t="s">
        <v>135</v>
      </c>
      <c r="E5286">
        <v>888</v>
      </c>
      <c r="F5286" t="s">
        <v>87</v>
      </c>
      <c r="G5286" t="s">
        <v>100</v>
      </c>
      <c r="H5286">
        <v>119</v>
      </c>
      <c r="I5286">
        <v>1.2960671176305709</v>
      </c>
      <c r="J5286">
        <v>2.7382767211101021E-2</v>
      </c>
      <c r="K5286">
        <v>0.36657713366268552</v>
      </c>
      <c r="L5286">
        <v>1.9134816468672571</v>
      </c>
    </row>
    <row r="5287" spans="1:12">
      <c r="A5287" t="s">
        <v>317</v>
      </c>
      <c r="B5287" t="s">
        <v>382</v>
      </c>
      <c r="C5287">
        <v>48157</v>
      </c>
      <c r="D5287" t="s">
        <v>135</v>
      </c>
      <c r="E5287">
        <v>888</v>
      </c>
      <c r="F5287" t="s">
        <v>87</v>
      </c>
      <c r="G5287" t="s">
        <v>101</v>
      </c>
      <c r="H5287">
        <v>154</v>
      </c>
      <c r="I5287">
        <v>1.0065572308883</v>
      </c>
      <c r="J5287">
        <v>2.9586142281674221E-2</v>
      </c>
      <c r="K5287">
        <v>4.956130742973552E-3</v>
      </c>
      <c r="L5287">
        <v>1.6826545674688489</v>
      </c>
    </row>
    <row r="5288" spans="1:12">
      <c r="A5288" t="s">
        <v>317</v>
      </c>
      <c r="B5288" t="s">
        <v>382</v>
      </c>
      <c r="C5288">
        <v>48157</v>
      </c>
      <c r="D5288" t="s">
        <v>135</v>
      </c>
      <c r="E5288">
        <v>888</v>
      </c>
      <c r="F5288" t="s">
        <v>87</v>
      </c>
      <c r="G5288" t="s">
        <v>102</v>
      </c>
      <c r="H5288">
        <v>119</v>
      </c>
      <c r="I5288">
        <v>1.4644746655923211</v>
      </c>
      <c r="J5288">
        <v>3.1322325895554018E-2</v>
      </c>
      <c r="K5288">
        <v>0.36657713366268552</v>
      </c>
      <c r="L5288">
        <v>2.1796081470521709</v>
      </c>
    </row>
    <row r="5289" spans="1:12">
      <c r="A5289" t="s">
        <v>317</v>
      </c>
      <c r="B5289" t="s">
        <v>382</v>
      </c>
      <c r="C5289">
        <v>48157</v>
      </c>
      <c r="D5289" t="s">
        <v>135</v>
      </c>
      <c r="E5289">
        <v>888</v>
      </c>
      <c r="F5289" t="s">
        <v>87</v>
      </c>
      <c r="G5289" t="s">
        <v>103</v>
      </c>
      <c r="H5289">
        <v>154</v>
      </c>
      <c r="I5289">
        <v>1.062861899947553</v>
      </c>
      <c r="J5289">
        <v>3.1750896966490208E-2</v>
      </c>
      <c r="K5289">
        <v>4.956130742973552E-3</v>
      </c>
      <c r="L5289">
        <v>1.811276904283899</v>
      </c>
    </row>
    <row r="5290" spans="1:12">
      <c r="A5290" t="s">
        <v>317</v>
      </c>
      <c r="B5290" t="s">
        <v>382</v>
      </c>
      <c r="C5290">
        <v>48157</v>
      </c>
      <c r="D5290" t="s">
        <v>135</v>
      </c>
      <c r="E5290">
        <v>888</v>
      </c>
      <c r="F5290" t="s">
        <v>87</v>
      </c>
      <c r="G5290" t="s">
        <v>104</v>
      </c>
      <c r="H5290">
        <v>119</v>
      </c>
      <c r="I5290">
        <v>1.614838316523288</v>
      </c>
      <c r="J5290">
        <v>3.6259869330946527E-2</v>
      </c>
      <c r="K5290">
        <v>0.36657713366268552</v>
      </c>
      <c r="L5290">
        <v>2.4519886601348491</v>
      </c>
    </row>
    <row r="5291" spans="1:12">
      <c r="A5291" t="s">
        <v>317</v>
      </c>
      <c r="B5291" t="s">
        <v>382</v>
      </c>
      <c r="C5291">
        <v>48157</v>
      </c>
      <c r="D5291" t="s">
        <v>135</v>
      </c>
      <c r="E5291">
        <v>888</v>
      </c>
      <c r="F5291" t="s">
        <v>87</v>
      </c>
      <c r="G5291" t="s">
        <v>105</v>
      </c>
      <c r="H5291">
        <v>154</v>
      </c>
      <c r="I5291">
        <v>1.1180861904606401</v>
      </c>
      <c r="J5291">
        <v>3.3907525358797493E-2</v>
      </c>
      <c r="K5291">
        <v>4.956130742973552E-3</v>
      </c>
      <c r="L5291">
        <v>1.9333475457718601</v>
      </c>
    </row>
    <row r="5292" spans="1:12">
      <c r="A5292" t="s">
        <v>317</v>
      </c>
      <c r="B5292" t="s">
        <v>382</v>
      </c>
      <c r="C5292">
        <v>48157</v>
      </c>
      <c r="D5292" t="s">
        <v>135</v>
      </c>
      <c r="E5292">
        <v>888</v>
      </c>
      <c r="F5292" t="s">
        <v>87</v>
      </c>
      <c r="G5292" t="s">
        <v>106</v>
      </c>
      <c r="H5292">
        <v>119</v>
      </c>
      <c r="I5292">
        <v>1.759191645981214</v>
      </c>
      <c r="J5292">
        <v>4.0540644088590858E-2</v>
      </c>
      <c r="K5292">
        <v>0.36657713366268552</v>
      </c>
      <c r="L5292">
        <v>2.6951386258753449</v>
      </c>
    </row>
    <row r="5293" spans="1:12">
      <c r="A5293" t="s">
        <v>317</v>
      </c>
      <c r="B5293" t="s">
        <v>382</v>
      </c>
      <c r="C5293">
        <v>48157</v>
      </c>
      <c r="D5293" t="s">
        <v>135</v>
      </c>
      <c r="E5293">
        <v>888</v>
      </c>
      <c r="F5293" t="s">
        <v>87</v>
      </c>
      <c r="G5293" t="s">
        <v>107</v>
      </c>
      <c r="H5293">
        <v>154</v>
      </c>
      <c r="I5293">
        <v>1.174871515947381</v>
      </c>
      <c r="J5293">
        <v>3.5677543252313412E-2</v>
      </c>
      <c r="K5293">
        <v>4.956130742973552E-3</v>
      </c>
      <c r="L5293">
        <v>2.010524680771129</v>
      </c>
    </row>
    <row r="5294" spans="1:12">
      <c r="A5294" t="s">
        <v>317</v>
      </c>
      <c r="B5294" t="s">
        <v>382</v>
      </c>
      <c r="C5294">
        <v>48157</v>
      </c>
      <c r="D5294" t="s">
        <v>135</v>
      </c>
      <c r="E5294">
        <v>888</v>
      </c>
      <c r="F5294" t="s">
        <v>87</v>
      </c>
      <c r="G5294" t="s">
        <v>108</v>
      </c>
      <c r="H5294">
        <v>119</v>
      </c>
      <c r="I5294">
        <v>0.27227887224413111</v>
      </c>
      <c r="J5294">
        <v>8.1769800195561453E-3</v>
      </c>
      <c r="K5294">
        <v>9.5018292171781704E-2</v>
      </c>
      <c r="L5294">
        <v>0.56648905968884666</v>
      </c>
    </row>
    <row r="5295" spans="1:12">
      <c r="A5295" t="s">
        <v>317</v>
      </c>
      <c r="B5295" t="s">
        <v>382</v>
      </c>
      <c r="C5295">
        <v>48157</v>
      </c>
      <c r="D5295" t="s">
        <v>135</v>
      </c>
      <c r="E5295">
        <v>888</v>
      </c>
      <c r="F5295" t="s">
        <v>87</v>
      </c>
      <c r="G5295" t="s">
        <v>109</v>
      </c>
      <c r="H5295">
        <v>154</v>
      </c>
      <c r="I5295">
        <v>0.32120141221349668</v>
      </c>
      <c r="J5295">
        <v>8.8965314274771466E-3</v>
      </c>
      <c r="K5295">
        <v>4.956130742973552E-3</v>
      </c>
      <c r="L5295">
        <v>0.50844429610848363</v>
      </c>
    </row>
    <row r="5296" spans="1:12">
      <c r="A5296" t="s">
        <v>317</v>
      </c>
      <c r="B5296" t="s">
        <v>259</v>
      </c>
      <c r="C5296">
        <v>48159</v>
      </c>
      <c r="D5296" t="s">
        <v>135</v>
      </c>
      <c r="E5296">
        <v>888</v>
      </c>
      <c r="F5296" t="s">
        <v>87</v>
      </c>
      <c r="G5296" t="s">
        <v>88</v>
      </c>
      <c r="H5296">
        <v>21</v>
      </c>
      <c r="I5296">
        <v>1.3391255499967429</v>
      </c>
      <c r="J5296">
        <v>0.1576856242205866</v>
      </c>
      <c r="K5296">
        <v>8.2268901586623533E-2</v>
      </c>
      <c r="L5296">
        <v>2.427575332124559</v>
      </c>
    </row>
    <row r="5297" spans="1:12">
      <c r="A5297" t="s">
        <v>317</v>
      </c>
      <c r="B5297" t="s">
        <v>259</v>
      </c>
      <c r="C5297">
        <v>48159</v>
      </c>
      <c r="D5297" t="s">
        <v>135</v>
      </c>
      <c r="E5297">
        <v>888</v>
      </c>
      <c r="F5297" t="s">
        <v>87</v>
      </c>
      <c r="G5297" t="s">
        <v>89</v>
      </c>
      <c r="H5297">
        <v>477</v>
      </c>
      <c r="I5297">
        <v>0.78674074649732395</v>
      </c>
      <c r="J5297">
        <v>2.4113475586158891E-2</v>
      </c>
      <c r="K5297">
        <v>-2.7170356688389172E-2</v>
      </c>
      <c r="L5297">
        <v>2.058279257864311</v>
      </c>
    </row>
    <row r="5298" spans="1:12">
      <c r="A5298" t="s">
        <v>317</v>
      </c>
      <c r="B5298" t="s">
        <v>259</v>
      </c>
      <c r="C5298">
        <v>48159</v>
      </c>
      <c r="D5298" t="s">
        <v>135</v>
      </c>
      <c r="E5298">
        <v>888</v>
      </c>
      <c r="F5298" t="s">
        <v>87</v>
      </c>
      <c r="G5298" t="s">
        <v>90</v>
      </c>
      <c r="H5298">
        <v>21</v>
      </c>
      <c r="I5298">
        <v>1.6680650978018869</v>
      </c>
      <c r="J5298">
        <v>0.1456860291474619</v>
      </c>
      <c r="K5298">
        <v>0.26197504588600667</v>
      </c>
      <c r="L5298">
        <v>2.8019103932227281</v>
      </c>
    </row>
    <row r="5299" spans="1:12">
      <c r="A5299" t="s">
        <v>317</v>
      </c>
      <c r="B5299" t="s">
        <v>259</v>
      </c>
      <c r="C5299">
        <v>48159</v>
      </c>
      <c r="D5299" t="s">
        <v>135</v>
      </c>
      <c r="E5299">
        <v>888</v>
      </c>
      <c r="F5299" t="s">
        <v>87</v>
      </c>
      <c r="G5299" t="s">
        <v>91</v>
      </c>
      <c r="H5299">
        <v>477</v>
      </c>
      <c r="I5299">
        <v>1.00389614638034</v>
      </c>
      <c r="J5299">
        <v>2.269043222480557E-2</v>
      </c>
      <c r="K5299">
        <v>3.5267178298786029E-3</v>
      </c>
      <c r="L5299">
        <v>2.2257319502210908</v>
      </c>
    </row>
    <row r="5300" spans="1:12">
      <c r="A5300" t="s">
        <v>317</v>
      </c>
      <c r="B5300" t="s">
        <v>259</v>
      </c>
      <c r="C5300">
        <v>48159</v>
      </c>
      <c r="D5300" t="s">
        <v>135</v>
      </c>
      <c r="E5300">
        <v>888</v>
      </c>
      <c r="F5300" t="s">
        <v>87</v>
      </c>
      <c r="G5300" t="s">
        <v>92</v>
      </c>
      <c r="H5300">
        <v>21</v>
      </c>
      <c r="I5300">
        <v>1.833708289949844</v>
      </c>
      <c r="J5300">
        <v>0.1562271870685033</v>
      </c>
      <c r="K5300">
        <v>0.29025231332994073</v>
      </c>
      <c r="L5300">
        <v>3.035446620925113</v>
      </c>
    </row>
    <row r="5301" spans="1:12">
      <c r="A5301" t="s">
        <v>317</v>
      </c>
      <c r="B5301" t="s">
        <v>259</v>
      </c>
      <c r="C5301">
        <v>48159</v>
      </c>
      <c r="D5301" t="s">
        <v>135</v>
      </c>
      <c r="E5301">
        <v>888</v>
      </c>
      <c r="F5301" t="s">
        <v>87</v>
      </c>
      <c r="G5301" t="s">
        <v>93</v>
      </c>
      <c r="H5301">
        <v>477</v>
      </c>
      <c r="I5301">
        <v>1.087758962618226</v>
      </c>
      <c r="J5301">
        <v>2.3973217149723551E-2</v>
      </c>
      <c r="K5301">
        <v>3.5267178298786029E-3</v>
      </c>
      <c r="L5301">
        <v>2.3556611322115808</v>
      </c>
    </row>
    <row r="5302" spans="1:12">
      <c r="A5302" t="s">
        <v>317</v>
      </c>
      <c r="B5302" t="s">
        <v>259</v>
      </c>
      <c r="C5302">
        <v>48159</v>
      </c>
      <c r="D5302" t="s">
        <v>135</v>
      </c>
      <c r="E5302">
        <v>888</v>
      </c>
      <c r="F5302" t="s">
        <v>87</v>
      </c>
      <c r="G5302" t="s">
        <v>94</v>
      </c>
      <c r="H5302">
        <v>21</v>
      </c>
      <c r="I5302">
        <v>1.991627877631841</v>
      </c>
      <c r="J5302">
        <v>0.16733419893618731</v>
      </c>
      <c r="K5302">
        <v>0.31557028902879652</v>
      </c>
      <c r="L5302">
        <v>3.2684685251471182</v>
      </c>
    </row>
    <row r="5303" spans="1:12">
      <c r="A5303" t="s">
        <v>317</v>
      </c>
      <c r="B5303" t="s">
        <v>259</v>
      </c>
      <c r="C5303">
        <v>48159</v>
      </c>
      <c r="D5303" t="s">
        <v>135</v>
      </c>
      <c r="E5303">
        <v>888</v>
      </c>
      <c r="F5303" t="s">
        <v>87</v>
      </c>
      <c r="G5303" t="s">
        <v>95</v>
      </c>
      <c r="H5303">
        <v>477</v>
      </c>
      <c r="I5303">
        <v>1.1616979780548631</v>
      </c>
      <c r="J5303">
        <v>2.5497944075040111E-2</v>
      </c>
      <c r="K5303">
        <v>3.5267178298786029E-3</v>
      </c>
      <c r="L5303">
        <v>2.476528363245087</v>
      </c>
    </row>
    <row r="5304" spans="1:12">
      <c r="A5304" t="s">
        <v>317</v>
      </c>
      <c r="B5304" t="s">
        <v>259</v>
      </c>
      <c r="C5304">
        <v>48159</v>
      </c>
      <c r="D5304" t="s">
        <v>135</v>
      </c>
      <c r="E5304">
        <v>888</v>
      </c>
      <c r="F5304" t="s">
        <v>87</v>
      </c>
      <c r="G5304" t="s">
        <v>96</v>
      </c>
      <c r="H5304">
        <v>21</v>
      </c>
      <c r="I5304">
        <v>2.141073796967826</v>
      </c>
      <c r="J5304">
        <v>0.17785825932259591</v>
      </c>
      <c r="K5304">
        <v>0.34037529265666611</v>
      </c>
      <c r="L5304">
        <v>3.4894549128360661</v>
      </c>
    </row>
    <row r="5305" spans="1:12">
      <c r="A5305" t="s">
        <v>317</v>
      </c>
      <c r="B5305" t="s">
        <v>259</v>
      </c>
      <c r="C5305">
        <v>48159</v>
      </c>
      <c r="D5305" t="s">
        <v>135</v>
      </c>
      <c r="E5305">
        <v>888</v>
      </c>
      <c r="F5305" t="s">
        <v>87</v>
      </c>
      <c r="G5305" t="s">
        <v>97</v>
      </c>
      <c r="H5305">
        <v>477</v>
      </c>
      <c r="I5305">
        <v>1.236533130856426</v>
      </c>
      <c r="J5305">
        <v>2.6649151709387989E-2</v>
      </c>
      <c r="K5305">
        <v>3.5267178298786029E-3</v>
      </c>
      <c r="L5305">
        <v>2.590221589714337</v>
      </c>
    </row>
    <row r="5306" spans="1:12">
      <c r="A5306" t="s">
        <v>317</v>
      </c>
      <c r="B5306" t="s">
        <v>259</v>
      </c>
      <c r="C5306">
        <v>48159</v>
      </c>
      <c r="D5306" t="s">
        <v>135</v>
      </c>
      <c r="E5306">
        <v>888</v>
      </c>
      <c r="F5306" t="s">
        <v>87</v>
      </c>
      <c r="G5306" t="s">
        <v>98</v>
      </c>
      <c r="H5306">
        <v>21</v>
      </c>
      <c r="I5306">
        <v>0.87811581063541766</v>
      </c>
      <c r="J5306">
        <v>8.8664726780749215E-2</v>
      </c>
      <c r="K5306">
        <v>0.1078680484880335</v>
      </c>
      <c r="L5306">
        <v>1.6042317228687579</v>
      </c>
    </row>
    <row r="5307" spans="1:12">
      <c r="A5307" t="s">
        <v>317</v>
      </c>
      <c r="B5307" t="s">
        <v>259</v>
      </c>
      <c r="C5307">
        <v>48159</v>
      </c>
      <c r="D5307" t="s">
        <v>135</v>
      </c>
      <c r="E5307">
        <v>888</v>
      </c>
      <c r="F5307" t="s">
        <v>87</v>
      </c>
      <c r="G5307" t="s">
        <v>99</v>
      </c>
      <c r="H5307">
        <v>477</v>
      </c>
      <c r="I5307">
        <v>0.4876279095215178</v>
      </c>
      <c r="J5307">
        <v>1.207494498248156E-2</v>
      </c>
      <c r="K5307">
        <v>3.5267178298786029E-3</v>
      </c>
      <c r="L5307">
        <v>1.421982194111423</v>
      </c>
    </row>
    <row r="5308" spans="1:12">
      <c r="A5308" t="s">
        <v>317</v>
      </c>
      <c r="B5308" t="s">
        <v>259</v>
      </c>
      <c r="C5308">
        <v>48159</v>
      </c>
      <c r="D5308" t="s">
        <v>135</v>
      </c>
      <c r="E5308">
        <v>888</v>
      </c>
      <c r="F5308" t="s">
        <v>87</v>
      </c>
      <c r="G5308" t="s">
        <v>100</v>
      </c>
      <c r="H5308">
        <v>21</v>
      </c>
      <c r="I5308">
        <v>1.3919513895566551</v>
      </c>
      <c r="J5308">
        <v>0.10804868088975519</v>
      </c>
      <c r="K5308">
        <v>0.27866141501693342</v>
      </c>
      <c r="L5308">
        <v>2.2143403233531389</v>
      </c>
    </row>
    <row r="5309" spans="1:12">
      <c r="A5309" t="s">
        <v>317</v>
      </c>
      <c r="B5309" t="s">
        <v>259</v>
      </c>
      <c r="C5309">
        <v>48159</v>
      </c>
      <c r="D5309" t="s">
        <v>135</v>
      </c>
      <c r="E5309">
        <v>888</v>
      </c>
      <c r="F5309" t="s">
        <v>87</v>
      </c>
      <c r="G5309" t="s">
        <v>101</v>
      </c>
      <c r="H5309">
        <v>477</v>
      </c>
      <c r="I5309">
        <v>0.84234023082363552</v>
      </c>
      <c r="J5309">
        <v>1.6674067626733569E-2</v>
      </c>
      <c r="K5309">
        <v>3.5267178298786029E-3</v>
      </c>
      <c r="L5309">
        <v>1.7070203999628011</v>
      </c>
    </row>
    <row r="5310" spans="1:12">
      <c r="A5310" t="s">
        <v>317</v>
      </c>
      <c r="B5310" t="s">
        <v>259</v>
      </c>
      <c r="C5310">
        <v>48159</v>
      </c>
      <c r="D5310" t="s">
        <v>135</v>
      </c>
      <c r="E5310">
        <v>888</v>
      </c>
      <c r="F5310" t="s">
        <v>87</v>
      </c>
      <c r="G5310" t="s">
        <v>102</v>
      </c>
      <c r="H5310">
        <v>21</v>
      </c>
      <c r="I5310">
        <v>1.563109054162531</v>
      </c>
      <c r="J5310">
        <v>0.1178441616037386</v>
      </c>
      <c r="K5310">
        <v>0.30964265869391361</v>
      </c>
      <c r="L5310">
        <v>2.4387855384156549</v>
      </c>
    </row>
    <row r="5311" spans="1:12">
      <c r="A5311" t="s">
        <v>317</v>
      </c>
      <c r="B5311" t="s">
        <v>259</v>
      </c>
      <c r="C5311">
        <v>48159</v>
      </c>
      <c r="D5311" t="s">
        <v>135</v>
      </c>
      <c r="E5311">
        <v>888</v>
      </c>
      <c r="F5311" t="s">
        <v>87</v>
      </c>
      <c r="G5311" t="s">
        <v>103</v>
      </c>
      <c r="H5311">
        <v>477</v>
      </c>
      <c r="I5311">
        <v>0.91484518765697243</v>
      </c>
      <c r="J5311">
        <v>1.7532296565668671E-2</v>
      </c>
      <c r="K5311">
        <v>3.5267178298786029E-3</v>
      </c>
      <c r="L5311">
        <v>1.8054626795053541</v>
      </c>
    </row>
    <row r="5312" spans="1:12">
      <c r="A5312" t="s">
        <v>317</v>
      </c>
      <c r="B5312" t="s">
        <v>259</v>
      </c>
      <c r="C5312">
        <v>48159</v>
      </c>
      <c r="D5312" t="s">
        <v>135</v>
      </c>
      <c r="E5312">
        <v>888</v>
      </c>
      <c r="F5312" t="s">
        <v>87</v>
      </c>
      <c r="G5312" t="s">
        <v>104</v>
      </c>
      <c r="H5312">
        <v>21</v>
      </c>
      <c r="I5312">
        <v>1.726502520922087</v>
      </c>
      <c r="J5312">
        <v>0.12881989346661671</v>
      </c>
      <c r="K5312">
        <v>0.33643836717927927</v>
      </c>
      <c r="L5312">
        <v>2.6724841403317932</v>
      </c>
    </row>
    <row r="5313" spans="1:12">
      <c r="A5313" t="s">
        <v>317</v>
      </c>
      <c r="B5313" t="s">
        <v>259</v>
      </c>
      <c r="C5313">
        <v>48159</v>
      </c>
      <c r="D5313" t="s">
        <v>135</v>
      </c>
      <c r="E5313">
        <v>888</v>
      </c>
      <c r="F5313" t="s">
        <v>87</v>
      </c>
      <c r="G5313" t="s">
        <v>105</v>
      </c>
      <c r="H5313">
        <v>477</v>
      </c>
      <c r="I5313">
        <v>0.97989793001529024</v>
      </c>
      <c r="J5313">
        <v>1.871309898143006E-2</v>
      </c>
      <c r="K5313">
        <v>3.5267178298786029E-3</v>
      </c>
      <c r="L5313">
        <v>1.9139068960189349</v>
      </c>
    </row>
    <row r="5314" spans="1:12">
      <c r="A5314" t="s">
        <v>317</v>
      </c>
      <c r="B5314" t="s">
        <v>259</v>
      </c>
      <c r="C5314">
        <v>48159</v>
      </c>
      <c r="D5314" t="s">
        <v>135</v>
      </c>
      <c r="E5314">
        <v>888</v>
      </c>
      <c r="F5314" t="s">
        <v>87</v>
      </c>
      <c r="G5314" t="s">
        <v>106</v>
      </c>
      <c r="H5314">
        <v>21</v>
      </c>
      <c r="I5314">
        <v>1.8774327900133541</v>
      </c>
      <c r="J5314">
        <v>0.13897070690113111</v>
      </c>
      <c r="K5314">
        <v>0.36329579965681719</v>
      </c>
      <c r="L5314">
        <v>2.9038355072988762</v>
      </c>
    </row>
    <row r="5315" spans="1:12">
      <c r="A5315" t="s">
        <v>317</v>
      </c>
      <c r="B5315" t="s">
        <v>259</v>
      </c>
      <c r="C5315">
        <v>48159</v>
      </c>
      <c r="D5315" t="s">
        <v>135</v>
      </c>
      <c r="E5315">
        <v>888</v>
      </c>
      <c r="F5315" t="s">
        <v>87</v>
      </c>
      <c r="G5315" t="s">
        <v>107</v>
      </c>
      <c r="H5315">
        <v>477</v>
      </c>
      <c r="I5315">
        <v>1.042038750697394</v>
      </c>
      <c r="J5315">
        <v>1.9323165821444149E-2</v>
      </c>
      <c r="K5315">
        <v>3.5267178298786029E-3</v>
      </c>
      <c r="L5315">
        <v>1.9966900608684059</v>
      </c>
    </row>
    <row r="5316" spans="1:12">
      <c r="A5316" t="s">
        <v>317</v>
      </c>
      <c r="B5316" t="s">
        <v>259</v>
      </c>
      <c r="C5316">
        <v>48159</v>
      </c>
      <c r="D5316" t="s">
        <v>135</v>
      </c>
      <c r="E5316">
        <v>888</v>
      </c>
      <c r="F5316" t="s">
        <v>87</v>
      </c>
      <c r="G5316" t="s">
        <v>108</v>
      </c>
      <c r="H5316">
        <v>21</v>
      </c>
      <c r="I5316">
        <v>0.54524790617929286</v>
      </c>
      <c r="J5316">
        <v>4.6758487955652142E-2</v>
      </c>
      <c r="K5316">
        <v>0.1167457847107941</v>
      </c>
      <c r="L5316">
        <v>1.0747798823709549</v>
      </c>
    </row>
    <row r="5317" spans="1:12">
      <c r="A5317" t="s">
        <v>317</v>
      </c>
      <c r="B5317" t="s">
        <v>259</v>
      </c>
      <c r="C5317">
        <v>48159</v>
      </c>
      <c r="D5317" t="s">
        <v>135</v>
      </c>
      <c r="E5317">
        <v>888</v>
      </c>
      <c r="F5317" t="s">
        <v>87</v>
      </c>
      <c r="G5317" t="s">
        <v>109</v>
      </c>
      <c r="H5317">
        <v>477</v>
      </c>
      <c r="I5317">
        <v>0.31639683371199412</v>
      </c>
      <c r="J5317">
        <v>4.7901614405130534E-3</v>
      </c>
      <c r="K5317">
        <v>3.5267178298786029E-3</v>
      </c>
      <c r="L5317">
        <v>0.74064381319451666</v>
      </c>
    </row>
    <row r="5318" spans="1:12">
      <c r="A5318" t="s">
        <v>317</v>
      </c>
      <c r="B5318" t="s">
        <v>383</v>
      </c>
      <c r="C5318">
        <v>48161</v>
      </c>
      <c r="D5318" t="s">
        <v>135</v>
      </c>
      <c r="E5318">
        <v>888</v>
      </c>
      <c r="F5318" t="s">
        <v>87</v>
      </c>
      <c r="G5318" t="s">
        <v>88</v>
      </c>
      <c r="H5318">
        <v>21</v>
      </c>
      <c r="I5318">
        <v>1.3391255499967429</v>
      </c>
      <c r="J5318">
        <v>0.1576856242205866</v>
      </c>
      <c r="K5318">
        <v>8.2268901586623533E-2</v>
      </c>
      <c r="L5318">
        <v>2.427575332124559</v>
      </c>
    </row>
    <row r="5319" spans="1:12">
      <c r="A5319" t="s">
        <v>317</v>
      </c>
      <c r="B5319" t="s">
        <v>383</v>
      </c>
      <c r="C5319">
        <v>48161</v>
      </c>
      <c r="D5319" t="s">
        <v>135</v>
      </c>
      <c r="E5319">
        <v>888</v>
      </c>
      <c r="F5319" t="s">
        <v>87</v>
      </c>
      <c r="G5319" t="s">
        <v>89</v>
      </c>
      <c r="H5319">
        <v>22</v>
      </c>
      <c r="I5319">
        <v>1.331465572192158</v>
      </c>
      <c r="J5319">
        <v>8.1980791944545703E-2</v>
      </c>
      <c r="K5319">
        <v>-2.7170356688389172E-2</v>
      </c>
      <c r="L5319">
        <v>1.804977202733564</v>
      </c>
    </row>
    <row r="5320" spans="1:12">
      <c r="A5320" t="s">
        <v>317</v>
      </c>
      <c r="B5320" t="s">
        <v>383</v>
      </c>
      <c r="C5320">
        <v>48161</v>
      </c>
      <c r="D5320" t="s">
        <v>135</v>
      </c>
      <c r="E5320">
        <v>888</v>
      </c>
      <c r="F5320" t="s">
        <v>87</v>
      </c>
      <c r="G5320" t="s">
        <v>90</v>
      </c>
      <c r="H5320">
        <v>21</v>
      </c>
      <c r="I5320">
        <v>1.6680650978018869</v>
      </c>
      <c r="J5320">
        <v>0.1456860291474619</v>
      </c>
      <c r="K5320">
        <v>0.26197504588600667</v>
      </c>
      <c r="L5320">
        <v>2.8019103932227281</v>
      </c>
    </row>
    <row r="5321" spans="1:12">
      <c r="A5321" t="s">
        <v>317</v>
      </c>
      <c r="B5321" t="s">
        <v>383</v>
      </c>
      <c r="C5321">
        <v>48161</v>
      </c>
      <c r="D5321" t="s">
        <v>135</v>
      </c>
      <c r="E5321">
        <v>888</v>
      </c>
      <c r="F5321" t="s">
        <v>87</v>
      </c>
      <c r="G5321" t="s">
        <v>91</v>
      </c>
      <c r="H5321">
        <v>22</v>
      </c>
      <c r="I5321">
        <v>1.5207864028209801</v>
      </c>
      <c r="J5321">
        <v>8.6143136804536891E-2</v>
      </c>
      <c r="K5321">
        <v>9.5353391027657441E-2</v>
      </c>
      <c r="L5321">
        <v>2.183740509852957</v>
      </c>
    </row>
    <row r="5322" spans="1:12">
      <c r="A5322" t="s">
        <v>317</v>
      </c>
      <c r="B5322" t="s">
        <v>383</v>
      </c>
      <c r="C5322">
        <v>48161</v>
      </c>
      <c r="D5322" t="s">
        <v>135</v>
      </c>
      <c r="E5322">
        <v>888</v>
      </c>
      <c r="F5322" t="s">
        <v>87</v>
      </c>
      <c r="G5322" t="s">
        <v>92</v>
      </c>
      <c r="H5322">
        <v>21</v>
      </c>
      <c r="I5322">
        <v>1.833708289949844</v>
      </c>
      <c r="J5322">
        <v>0.1562271870685033</v>
      </c>
      <c r="K5322">
        <v>0.29025231332994073</v>
      </c>
      <c r="L5322">
        <v>3.035446620925113</v>
      </c>
    </row>
    <row r="5323" spans="1:12">
      <c r="A5323" t="s">
        <v>317</v>
      </c>
      <c r="B5323" t="s">
        <v>383</v>
      </c>
      <c r="C5323">
        <v>48161</v>
      </c>
      <c r="D5323" t="s">
        <v>135</v>
      </c>
      <c r="E5323">
        <v>888</v>
      </c>
      <c r="F5323" t="s">
        <v>87</v>
      </c>
      <c r="G5323" t="s">
        <v>93</v>
      </c>
      <c r="H5323">
        <v>22</v>
      </c>
      <c r="I5323">
        <v>1.621197627512692</v>
      </c>
      <c r="J5323">
        <v>9.139552141269626E-2</v>
      </c>
      <c r="K5323">
        <v>0.1059539551960485</v>
      </c>
      <c r="L5323">
        <v>2.320022702905189</v>
      </c>
    </row>
    <row r="5324" spans="1:12">
      <c r="A5324" t="s">
        <v>317</v>
      </c>
      <c r="B5324" t="s">
        <v>383</v>
      </c>
      <c r="C5324">
        <v>48161</v>
      </c>
      <c r="D5324" t="s">
        <v>135</v>
      </c>
      <c r="E5324">
        <v>888</v>
      </c>
      <c r="F5324" t="s">
        <v>87</v>
      </c>
      <c r="G5324" t="s">
        <v>94</v>
      </c>
      <c r="H5324">
        <v>21</v>
      </c>
      <c r="I5324">
        <v>1.991627877631841</v>
      </c>
      <c r="J5324">
        <v>0.16733419893618731</v>
      </c>
      <c r="K5324">
        <v>0.31557028902879652</v>
      </c>
      <c r="L5324">
        <v>3.2684685251471182</v>
      </c>
    </row>
    <row r="5325" spans="1:12">
      <c r="A5325" t="s">
        <v>317</v>
      </c>
      <c r="B5325" t="s">
        <v>383</v>
      </c>
      <c r="C5325">
        <v>48161</v>
      </c>
      <c r="D5325" t="s">
        <v>135</v>
      </c>
      <c r="E5325">
        <v>888</v>
      </c>
      <c r="F5325" t="s">
        <v>87</v>
      </c>
      <c r="G5325" t="s">
        <v>95</v>
      </c>
      <c r="H5325">
        <v>22</v>
      </c>
      <c r="I5325">
        <v>1.716260364833412</v>
      </c>
      <c r="J5325">
        <v>9.6642044535211705E-2</v>
      </c>
      <c r="K5325">
        <v>0.1167889276837509</v>
      </c>
      <c r="L5325">
        <v>2.4556171485900342</v>
      </c>
    </row>
    <row r="5326" spans="1:12">
      <c r="A5326" t="s">
        <v>317</v>
      </c>
      <c r="B5326" t="s">
        <v>383</v>
      </c>
      <c r="C5326">
        <v>48161</v>
      </c>
      <c r="D5326" t="s">
        <v>135</v>
      </c>
      <c r="E5326">
        <v>888</v>
      </c>
      <c r="F5326" t="s">
        <v>87</v>
      </c>
      <c r="G5326" t="s">
        <v>96</v>
      </c>
      <c r="H5326">
        <v>21</v>
      </c>
      <c r="I5326">
        <v>2.141073796967826</v>
      </c>
      <c r="J5326">
        <v>0.17785825932259591</v>
      </c>
      <c r="K5326">
        <v>0.34037529265666611</v>
      </c>
      <c r="L5326">
        <v>3.4894549128360661</v>
      </c>
    </row>
    <row r="5327" spans="1:12">
      <c r="A5327" t="s">
        <v>317</v>
      </c>
      <c r="B5327" t="s">
        <v>383</v>
      </c>
      <c r="C5327">
        <v>48161</v>
      </c>
      <c r="D5327" t="s">
        <v>135</v>
      </c>
      <c r="E5327">
        <v>888</v>
      </c>
      <c r="F5327" t="s">
        <v>87</v>
      </c>
      <c r="G5327" t="s">
        <v>97</v>
      </c>
      <c r="H5327">
        <v>22</v>
      </c>
      <c r="I5327">
        <v>1.809326400780406</v>
      </c>
      <c r="J5327">
        <v>0.1009625304848696</v>
      </c>
      <c r="K5327">
        <v>0.12162128265173699</v>
      </c>
      <c r="L5327">
        <v>2.5603936461554389</v>
      </c>
    </row>
    <row r="5328" spans="1:12">
      <c r="A5328" t="s">
        <v>317</v>
      </c>
      <c r="B5328" t="s">
        <v>383</v>
      </c>
      <c r="C5328">
        <v>48161</v>
      </c>
      <c r="D5328" t="s">
        <v>135</v>
      </c>
      <c r="E5328">
        <v>888</v>
      </c>
      <c r="F5328" t="s">
        <v>87</v>
      </c>
      <c r="G5328" t="s">
        <v>98</v>
      </c>
      <c r="H5328">
        <v>21</v>
      </c>
      <c r="I5328">
        <v>0.87811581063541766</v>
      </c>
      <c r="J5328">
        <v>8.8664726780749215E-2</v>
      </c>
      <c r="K5328">
        <v>0.1078680484880335</v>
      </c>
      <c r="L5328">
        <v>1.6042317228687579</v>
      </c>
    </row>
    <row r="5329" spans="1:12">
      <c r="A5329" t="s">
        <v>317</v>
      </c>
      <c r="B5329" t="s">
        <v>383</v>
      </c>
      <c r="C5329">
        <v>48161</v>
      </c>
      <c r="D5329" t="s">
        <v>135</v>
      </c>
      <c r="E5329">
        <v>888</v>
      </c>
      <c r="F5329" t="s">
        <v>87</v>
      </c>
      <c r="G5329" t="s">
        <v>99</v>
      </c>
      <c r="H5329">
        <v>22</v>
      </c>
      <c r="I5329">
        <v>0.55625769764626076</v>
      </c>
      <c r="J5329">
        <v>4.7599095479323138E-2</v>
      </c>
      <c r="K5329">
        <v>6.273656882968966E-3</v>
      </c>
      <c r="L5329">
        <v>0.96647296491710399</v>
      </c>
    </row>
    <row r="5330" spans="1:12">
      <c r="A5330" t="s">
        <v>317</v>
      </c>
      <c r="B5330" t="s">
        <v>383</v>
      </c>
      <c r="C5330">
        <v>48161</v>
      </c>
      <c r="D5330" t="s">
        <v>135</v>
      </c>
      <c r="E5330">
        <v>888</v>
      </c>
      <c r="F5330" t="s">
        <v>87</v>
      </c>
      <c r="G5330" t="s">
        <v>100</v>
      </c>
      <c r="H5330">
        <v>21</v>
      </c>
      <c r="I5330">
        <v>1.3919513895566551</v>
      </c>
      <c r="J5330">
        <v>0.10804868088975519</v>
      </c>
      <c r="K5330">
        <v>0.27866141501693342</v>
      </c>
      <c r="L5330">
        <v>2.2143403233531389</v>
      </c>
    </row>
    <row r="5331" spans="1:12">
      <c r="A5331" t="s">
        <v>317</v>
      </c>
      <c r="B5331" t="s">
        <v>383</v>
      </c>
      <c r="C5331">
        <v>48161</v>
      </c>
      <c r="D5331" t="s">
        <v>135</v>
      </c>
      <c r="E5331">
        <v>888</v>
      </c>
      <c r="F5331" t="s">
        <v>87</v>
      </c>
      <c r="G5331" t="s">
        <v>101</v>
      </c>
      <c r="H5331">
        <v>22</v>
      </c>
      <c r="I5331">
        <v>1.056677800685206</v>
      </c>
      <c r="J5331">
        <v>7.0982164319021004E-2</v>
      </c>
      <c r="K5331">
        <v>0.1221890121123457</v>
      </c>
      <c r="L5331">
        <v>1.6468128034263401</v>
      </c>
    </row>
    <row r="5332" spans="1:12">
      <c r="A5332" t="s">
        <v>317</v>
      </c>
      <c r="B5332" t="s">
        <v>383</v>
      </c>
      <c r="C5332">
        <v>48161</v>
      </c>
      <c r="D5332" t="s">
        <v>135</v>
      </c>
      <c r="E5332">
        <v>888</v>
      </c>
      <c r="F5332" t="s">
        <v>87</v>
      </c>
      <c r="G5332" t="s">
        <v>102</v>
      </c>
      <c r="H5332">
        <v>21</v>
      </c>
      <c r="I5332">
        <v>1.563109054162531</v>
      </c>
      <c r="J5332">
        <v>0.1178441616037386</v>
      </c>
      <c r="K5332">
        <v>0.30964265869391361</v>
      </c>
      <c r="L5332">
        <v>2.4387855384156549</v>
      </c>
    </row>
    <row r="5333" spans="1:12">
      <c r="A5333" t="s">
        <v>317</v>
      </c>
      <c r="B5333" t="s">
        <v>383</v>
      </c>
      <c r="C5333">
        <v>48161</v>
      </c>
      <c r="D5333" t="s">
        <v>135</v>
      </c>
      <c r="E5333">
        <v>888</v>
      </c>
      <c r="F5333" t="s">
        <v>87</v>
      </c>
      <c r="G5333" t="s">
        <v>103</v>
      </c>
      <c r="H5333">
        <v>22</v>
      </c>
      <c r="I5333">
        <v>1.138794988646975</v>
      </c>
      <c r="J5333">
        <v>7.5090788153027166E-2</v>
      </c>
      <c r="K5333">
        <v>0.1336950765914931</v>
      </c>
      <c r="L5333">
        <v>1.7564887248224419</v>
      </c>
    </row>
    <row r="5334" spans="1:12">
      <c r="A5334" t="s">
        <v>317</v>
      </c>
      <c r="B5334" t="s">
        <v>383</v>
      </c>
      <c r="C5334">
        <v>48161</v>
      </c>
      <c r="D5334" t="s">
        <v>135</v>
      </c>
      <c r="E5334">
        <v>888</v>
      </c>
      <c r="F5334" t="s">
        <v>87</v>
      </c>
      <c r="G5334" t="s">
        <v>104</v>
      </c>
      <c r="H5334">
        <v>21</v>
      </c>
      <c r="I5334">
        <v>1.726502520922087</v>
      </c>
      <c r="J5334">
        <v>0.12881989346661671</v>
      </c>
      <c r="K5334">
        <v>0.33643836717927927</v>
      </c>
      <c r="L5334">
        <v>2.6724841403317932</v>
      </c>
    </row>
    <row r="5335" spans="1:12">
      <c r="A5335" t="s">
        <v>317</v>
      </c>
      <c r="B5335" t="s">
        <v>383</v>
      </c>
      <c r="C5335">
        <v>48161</v>
      </c>
      <c r="D5335" t="s">
        <v>135</v>
      </c>
      <c r="E5335">
        <v>888</v>
      </c>
      <c r="F5335" t="s">
        <v>87</v>
      </c>
      <c r="G5335" t="s">
        <v>105</v>
      </c>
      <c r="H5335">
        <v>22</v>
      </c>
      <c r="I5335">
        <v>1.217908627127422</v>
      </c>
      <c r="J5335">
        <v>7.9435415619749303E-2</v>
      </c>
      <c r="K5335">
        <v>0.14548299641173981</v>
      </c>
      <c r="L5335">
        <v>1.8699177493936261</v>
      </c>
    </row>
    <row r="5336" spans="1:12">
      <c r="A5336" t="s">
        <v>317</v>
      </c>
      <c r="B5336" t="s">
        <v>383</v>
      </c>
      <c r="C5336">
        <v>48161</v>
      </c>
      <c r="D5336" t="s">
        <v>135</v>
      </c>
      <c r="E5336">
        <v>888</v>
      </c>
      <c r="F5336" t="s">
        <v>87</v>
      </c>
      <c r="G5336" t="s">
        <v>106</v>
      </c>
      <c r="H5336">
        <v>21</v>
      </c>
      <c r="I5336">
        <v>1.8774327900133541</v>
      </c>
      <c r="J5336">
        <v>0.13897070690113111</v>
      </c>
      <c r="K5336">
        <v>0.36329579965681719</v>
      </c>
      <c r="L5336">
        <v>2.9038355072988762</v>
      </c>
    </row>
    <row r="5337" spans="1:12">
      <c r="A5337" t="s">
        <v>317</v>
      </c>
      <c r="B5337" t="s">
        <v>383</v>
      </c>
      <c r="C5337">
        <v>48161</v>
      </c>
      <c r="D5337" t="s">
        <v>135</v>
      </c>
      <c r="E5337">
        <v>888</v>
      </c>
      <c r="F5337" t="s">
        <v>87</v>
      </c>
      <c r="G5337" t="s">
        <v>107</v>
      </c>
      <c r="H5337">
        <v>22</v>
      </c>
      <c r="I5337">
        <v>1.2926588902974629</v>
      </c>
      <c r="J5337">
        <v>8.1197518294950824E-2</v>
      </c>
      <c r="K5337">
        <v>0.15119550146471281</v>
      </c>
      <c r="L5337">
        <v>1.939721743575245</v>
      </c>
    </row>
    <row r="5338" spans="1:12">
      <c r="A5338" t="s">
        <v>317</v>
      </c>
      <c r="B5338" t="s">
        <v>383</v>
      </c>
      <c r="C5338">
        <v>48161</v>
      </c>
      <c r="D5338" t="s">
        <v>135</v>
      </c>
      <c r="E5338">
        <v>888</v>
      </c>
      <c r="F5338" t="s">
        <v>87</v>
      </c>
      <c r="G5338" t="s">
        <v>108</v>
      </c>
      <c r="H5338">
        <v>21</v>
      </c>
      <c r="I5338">
        <v>0.54524790617929286</v>
      </c>
      <c r="J5338">
        <v>4.6758487955652142E-2</v>
      </c>
      <c r="K5338">
        <v>0.1167457847107941</v>
      </c>
      <c r="L5338">
        <v>1.0747798823709549</v>
      </c>
    </row>
    <row r="5339" spans="1:12">
      <c r="A5339" t="s">
        <v>317</v>
      </c>
      <c r="B5339" t="s">
        <v>383</v>
      </c>
      <c r="C5339">
        <v>48161</v>
      </c>
      <c r="D5339" t="s">
        <v>135</v>
      </c>
      <c r="E5339">
        <v>888</v>
      </c>
      <c r="F5339" t="s">
        <v>87</v>
      </c>
      <c r="G5339" t="s">
        <v>109</v>
      </c>
      <c r="H5339">
        <v>22</v>
      </c>
      <c r="I5339">
        <v>0.3132012250840821</v>
      </c>
      <c r="J5339">
        <v>2.2168386040435469E-2</v>
      </c>
      <c r="K5339">
        <v>1.88231198319221E-2</v>
      </c>
      <c r="L5339">
        <v>0.46531689508852719</v>
      </c>
    </row>
    <row r="5340" spans="1:12">
      <c r="A5340" t="s">
        <v>317</v>
      </c>
      <c r="B5340" t="s">
        <v>384</v>
      </c>
      <c r="C5340">
        <v>48163</v>
      </c>
      <c r="D5340" t="s">
        <v>135</v>
      </c>
      <c r="E5340">
        <v>888</v>
      </c>
      <c r="F5340" t="s">
        <v>87</v>
      </c>
      <c r="G5340" t="s">
        <v>88</v>
      </c>
      <c r="H5340">
        <v>109</v>
      </c>
      <c r="I5340">
        <v>1.0619888102769051</v>
      </c>
      <c r="J5340">
        <v>4.3872120819350567E-2</v>
      </c>
      <c r="K5340">
        <v>3.3643878631180971E-2</v>
      </c>
      <c r="L5340">
        <v>1.9686728462365859</v>
      </c>
    </row>
    <row r="5341" spans="1:12">
      <c r="A5341" t="s">
        <v>317</v>
      </c>
      <c r="B5341" t="s">
        <v>384</v>
      </c>
      <c r="C5341">
        <v>48163</v>
      </c>
      <c r="D5341" t="s">
        <v>135</v>
      </c>
      <c r="E5341">
        <v>888</v>
      </c>
      <c r="F5341" t="s">
        <v>87</v>
      </c>
      <c r="G5341" t="s">
        <v>89</v>
      </c>
      <c r="H5341">
        <v>68</v>
      </c>
      <c r="I5341">
        <v>0.84345779895734851</v>
      </c>
      <c r="J5341">
        <v>4.6886094879399813E-2</v>
      </c>
      <c r="K5341">
        <v>4.1614353289900017E-3</v>
      </c>
      <c r="L5341">
        <v>1.640357445004176</v>
      </c>
    </row>
    <row r="5342" spans="1:12">
      <c r="A5342" t="s">
        <v>317</v>
      </c>
      <c r="B5342" t="s">
        <v>384</v>
      </c>
      <c r="C5342">
        <v>48163</v>
      </c>
      <c r="D5342" t="s">
        <v>135</v>
      </c>
      <c r="E5342">
        <v>888</v>
      </c>
      <c r="F5342" t="s">
        <v>87</v>
      </c>
      <c r="G5342" t="s">
        <v>90</v>
      </c>
      <c r="H5342">
        <v>109</v>
      </c>
      <c r="I5342">
        <v>1.402767470978636</v>
      </c>
      <c r="J5342">
        <v>4.1727443457266207E-2</v>
      </c>
      <c r="K5342">
        <v>0.49831347890596522</v>
      </c>
      <c r="L5342">
        <v>2.2672979831746138</v>
      </c>
    </row>
    <row r="5343" spans="1:12">
      <c r="A5343" t="s">
        <v>317</v>
      </c>
      <c r="B5343" t="s">
        <v>384</v>
      </c>
      <c r="C5343">
        <v>48163</v>
      </c>
      <c r="D5343" t="s">
        <v>135</v>
      </c>
      <c r="E5343">
        <v>888</v>
      </c>
      <c r="F5343" t="s">
        <v>87</v>
      </c>
      <c r="G5343" t="s">
        <v>91</v>
      </c>
      <c r="H5343">
        <v>68</v>
      </c>
      <c r="I5343">
        <v>0.95195617615450367</v>
      </c>
      <c r="J5343">
        <v>4.8783587579212577E-2</v>
      </c>
      <c r="K5343">
        <v>4.1614353289900017E-3</v>
      </c>
      <c r="L5343">
        <v>1.7403378110366829</v>
      </c>
    </row>
    <row r="5344" spans="1:12">
      <c r="A5344" t="s">
        <v>317</v>
      </c>
      <c r="B5344" t="s">
        <v>384</v>
      </c>
      <c r="C5344">
        <v>48163</v>
      </c>
      <c r="D5344" t="s">
        <v>135</v>
      </c>
      <c r="E5344">
        <v>888</v>
      </c>
      <c r="F5344" t="s">
        <v>87</v>
      </c>
      <c r="G5344" t="s">
        <v>92</v>
      </c>
      <c r="H5344">
        <v>109</v>
      </c>
      <c r="I5344">
        <v>1.5429487447784911</v>
      </c>
      <c r="J5344">
        <v>4.4390034565158512E-2</v>
      </c>
      <c r="K5344">
        <v>0.54872026536986995</v>
      </c>
      <c r="L5344">
        <v>2.4937297059836201</v>
      </c>
    </row>
    <row r="5345" spans="1:12">
      <c r="A5345" t="s">
        <v>317</v>
      </c>
      <c r="B5345" t="s">
        <v>384</v>
      </c>
      <c r="C5345">
        <v>48163</v>
      </c>
      <c r="D5345" t="s">
        <v>135</v>
      </c>
      <c r="E5345">
        <v>888</v>
      </c>
      <c r="F5345" t="s">
        <v>87</v>
      </c>
      <c r="G5345" t="s">
        <v>93</v>
      </c>
      <c r="H5345">
        <v>68</v>
      </c>
      <c r="I5345">
        <v>1.028466587735311</v>
      </c>
      <c r="J5345">
        <v>5.2824536082489333E-2</v>
      </c>
      <c r="K5345">
        <v>4.1614353289900017E-3</v>
      </c>
      <c r="L5345">
        <v>1.8723757614156089</v>
      </c>
    </row>
    <row r="5346" spans="1:12">
      <c r="A5346" t="s">
        <v>317</v>
      </c>
      <c r="B5346" t="s">
        <v>384</v>
      </c>
      <c r="C5346">
        <v>48163</v>
      </c>
      <c r="D5346" t="s">
        <v>135</v>
      </c>
      <c r="E5346">
        <v>888</v>
      </c>
      <c r="F5346" t="s">
        <v>87</v>
      </c>
      <c r="G5346" t="s">
        <v>94</v>
      </c>
      <c r="H5346">
        <v>109</v>
      </c>
      <c r="I5346">
        <v>1.6726294726574</v>
      </c>
      <c r="J5346">
        <v>4.7263881436702633E-2</v>
      </c>
      <c r="K5346">
        <v>0.59331533431868477</v>
      </c>
      <c r="L5346">
        <v>2.7026850488827998</v>
      </c>
    </row>
    <row r="5347" spans="1:12">
      <c r="A5347" t="s">
        <v>317</v>
      </c>
      <c r="B5347" t="s">
        <v>384</v>
      </c>
      <c r="C5347">
        <v>48163</v>
      </c>
      <c r="D5347" t="s">
        <v>135</v>
      </c>
      <c r="E5347">
        <v>888</v>
      </c>
      <c r="F5347" t="s">
        <v>87</v>
      </c>
      <c r="G5347" t="s">
        <v>95</v>
      </c>
      <c r="H5347">
        <v>68</v>
      </c>
      <c r="I5347">
        <v>1.1011260390498769</v>
      </c>
      <c r="J5347">
        <v>5.6981098707934837E-2</v>
      </c>
      <c r="K5347">
        <v>4.1614353289900017E-3</v>
      </c>
      <c r="L5347">
        <v>1.995065720649235</v>
      </c>
    </row>
    <row r="5348" spans="1:12">
      <c r="A5348" t="s">
        <v>317</v>
      </c>
      <c r="B5348" t="s">
        <v>384</v>
      </c>
      <c r="C5348">
        <v>48163</v>
      </c>
      <c r="D5348" t="s">
        <v>135</v>
      </c>
      <c r="E5348">
        <v>888</v>
      </c>
      <c r="F5348" t="s">
        <v>87</v>
      </c>
      <c r="G5348" t="s">
        <v>96</v>
      </c>
      <c r="H5348">
        <v>109</v>
      </c>
      <c r="I5348">
        <v>1.8018724086785121</v>
      </c>
      <c r="J5348">
        <v>5.0107166053421873E-2</v>
      </c>
      <c r="K5348">
        <v>0.64230054599177022</v>
      </c>
      <c r="L5348">
        <v>2.9019578442689529</v>
      </c>
    </row>
    <row r="5349" spans="1:12">
      <c r="A5349" t="s">
        <v>317</v>
      </c>
      <c r="B5349" t="s">
        <v>384</v>
      </c>
      <c r="C5349">
        <v>48163</v>
      </c>
      <c r="D5349" t="s">
        <v>135</v>
      </c>
      <c r="E5349">
        <v>888</v>
      </c>
      <c r="F5349" t="s">
        <v>87</v>
      </c>
      <c r="G5349" t="s">
        <v>97</v>
      </c>
      <c r="H5349">
        <v>68</v>
      </c>
      <c r="I5349">
        <v>1.1709863633725861</v>
      </c>
      <c r="J5349">
        <v>6.0666161244871043E-2</v>
      </c>
      <c r="K5349">
        <v>4.1614353289900017E-3</v>
      </c>
      <c r="L5349">
        <v>2.1067011027884139</v>
      </c>
    </row>
    <row r="5350" spans="1:12">
      <c r="A5350" t="s">
        <v>317</v>
      </c>
      <c r="B5350" t="s">
        <v>384</v>
      </c>
      <c r="C5350">
        <v>48163</v>
      </c>
      <c r="D5350" t="s">
        <v>135</v>
      </c>
      <c r="E5350">
        <v>888</v>
      </c>
      <c r="F5350" t="s">
        <v>87</v>
      </c>
      <c r="G5350" t="s">
        <v>98</v>
      </c>
      <c r="H5350">
        <v>109</v>
      </c>
      <c r="I5350">
        <v>0.35818418360035048</v>
      </c>
      <c r="J5350">
        <v>1.2725201533440381E-2</v>
      </c>
      <c r="K5350">
        <v>5.9323117904128288E-2</v>
      </c>
      <c r="L5350">
        <v>0.73433204145452791</v>
      </c>
    </row>
    <row r="5351" spans="1:12">
      <c r="A5351" t="s">
        <v>317</v>
      </c>
      <c r="B5351" t="s">
        <v>384</v>
      </c>
      <c r="C5351">
        <v>48163</v>
      </c>
      <c r="D5351" t="s">
        <v>135</v>
      </c>
      <c r="E5351">
        <v>888</v>
      </c>
      <c r="F5351" t="s">
        <v>87</v>
      </c>
      <c r="G5351" t="s">
        <v>99</v>
      </c>
      <c r="H5351">
        <v>68</v>
      </c>
      <c r="I5351">
        <v>0.57697554713869492</v>
      </c>
      <c r="J5351">
        <v>3.7907735055044897E-2</v>
      </c>
      <c r="K5351">
        <v>4.1614353289900017E-3</v>
      </c>
      <c r="L5351">
        <v>1.4691269464682379</v>
      </c>
    </row>
    <row r="5352" spans="1:12">
      <c r="A5352" t="s">
        <v>317</v>
      </c>
      <c r="B5352" t="s">
        <v>384</v>
      </c>
      <c r="C5352">
        <v>48163</v>
      </c>
      <c r="D5352" t="s">
        <v>135</v>
      </c>
      <c r="E5352">
        <v>888</v>
      </c>
      <c r="F5352" t="s">
        <v>87</v>
      </c>
      <c r="G5352" t="s">
        <v>100</v>
      </c>
      <c r="H5352">
        <v>109</v>
      </c>
      <c r="I5352">
        <v>0.9254680701082979</v>
      </c>
      <c r="J5352">
        <v>2.4001225673548041E-2</v>
      </c>
      <c r="K5352">
        <v>0.35881808001486099</v>
      </c>
      <c r="L5352">
        <v>1.572489588677076</v>
      </c>
    </row>
    <row r="5353" spans="1:12">
      <c r="A5353" t="s">
        <v>317</v>
      </c>
      <c r="B5353" t="s">
        <v>384</v>
      </c>
      <c r="C5353">
        <v>48163</v>
      </c>
      <c r="D5353" t="s">
        <v>135</v>
      </c>
      <c r="E5353">
        <v>888</v>
      </c>
      <c r="F5353" t="s">
        <v>87</v>
      </c>
      <c r="G5353" t="s">
        <v>101</v>
      </c>
      <c r="H5353">
        <v>68</v>
      </c>
      <c r="I5353">
        <v>0.83231572058160741</v>
      </c>
      <c r="J5353">
        <v>4.8037700084064702E-2</v>
      </c>
      <c r="K5353">
        <v>4.1614353289900017E-3</v>
      </c>
      <c r="L5353">
        <v>1.669365192606491</v>
      </c>
    </row>
    <row r="5354" spans="1:12">
      <c r="A5354" t="s">
        <v>317</v>
      </c>
      <c r="B5354" t="s">
        <v>384</v>
      </c>
      <c r="C5354">
        <v>48163</v>
      </c>
      <c r="D5354" t="s">
        <v>135</v>
      </c>
      <c r="E5354">
        <v>888</v>
      </c>
      <c r="F5354" t="s">
        <v>87</v>
      </c>
      <c r="G5354" t="s">
        <v>102</v>
      </c>
      <c r="H5354">
        <v>109</v>
      </c>
      <c r="I5354">
        <v>1.082711998811323</v>
      </c>
      <c r="J5354">
        <v>2.760684355198113E-2</v>
      </c>
      <c r="K5354">
        <v>0.41693844654953233</v>
      </c>
      <c r="L5354">
        <v>1.7923248954084749</v>
      </c>
    </row>
    <row r="5355" spans="1:12">
      <c r="A5355" t="s">
        <v>317</v>
      </c>
      <c r="B5355" t="s">
        <v>384</v>
      </c>
      <c r="C5355">
        <v>48163</v>
      </c>
      <c r="D5355" t="s">
        <v>135</v>
      </c>
      <c r="E5355">
        <v>888</v>
      </c>
      <c r="F5355" t="s">
        <v>87</v>
      </c>
      <c r="G5355" t="s">
        <v>103</v>
      </c>
      <c r="H5355">
        <v>68</v>
      </c>
      <c r="I5355">
        <v>0.89841384467700913</v>
      </c>
      <c r="J5355">
        <v>5.1693086632234257E-2</v>
      </c>
      <c r="K5355">
        <v>4.1614353289900017E-3</v>
      </c>
      <c r="L5355">
        <v>1.7552037239467351</v>
      </c>
    </row>
    <row r="5356" spans="1:12">
      <c r="A5356" t="s">
        <v>317</v>
      </c>
      <c r="B5356" t="s">
        <v>384</v>
      </c>
      <c r="C5356">
        <v>48163</v>
      </c>
      <c r="D5356" t="s">
        <v>135</v>
      </c>
      <c r="E5356">
        <v>888</v>
      </c>
      <c r="F5356" t="s">
        <v>87</v>
      </c>
      <c r="G5356" t="s">
        <v>104</v>
      </c>
      <c r="H5356">
        <v>109</v>
      </c>
      <c r="I5356">
        <v>1.219397052804452</v>
      </c>
      <c r="J5356">
        <v>3.1245576488129919E-2</v>
      </c>
      <c r="K5356">
        <v>0.46326203091374568</v>
      </c>
      <c r="L5356">
        <v>2.003374221774441</v>
      </c>
    </row>
    <row r="5357" spans="1:12">
      <c r="A5357" t="s">
        <v>317</v>
      </c>
      <c r="B5357" t="s">
        <v>384</v>
      </c>
      <c r="C5357">
        <v>48163</v>
      </c>
      <c r="D5357" t="s">
        <v>135</v>
      </c>
      <c r="E5357">
        <v>888</v>
      </c>
      <c r="F5357" t="s">
        <v>87</v>
      </c>
      <c r="G5357" t="s">
        <v>105</v>
      </c>
      <c r="H5357">
        <v>68</v>
      </c>
      <c r="I5357">
        <v>0.96089047963159691</v>
      </c>
      <c r="J5357">
        <v>5.550501801677403E-2</v>
      </c>
      <c r="K5357">
        <v>4.1614353289900017E-3</v>
      </c>
      <c r="L5357">
        <v>1.873398708947267</v>
      </c>
    </row>
    <row r="5358" spans="1:12">
      <c r="A5358" t="s">
        <v>317</v>
      </c>
      <c r="B5358" t="s">
        <v>384</v>
      </c>
      <c r="C5358">
        <v>48163</v>
      </c>
      <c r="D5358" t="s">
        <v>135</v>
      </c>
      <c r="E5358">
        <v>888</v>
      </c>
      <c r="F5358" t="s">
        <v>87</v>
      </c>
      <c r="G5358" t="s">
        <v>106</v>
      </c>
      <c r="H5358">
        <v>109</v>
      </c>
      <c r="I5358">
        <v>1.352715863696738</v>
      </c>
      <c r="J5358">
        <v>3.4529793693643243E-2</v>
      </c>
      <c r="K5358">
        <v>0.50792079545145641</v>
      </c>
      <c r="L5358">
        <v>2.1938144240469111</v>
      </c>
    </row>
    <row r="5359" spans="1:12">
      <c r="A5359" t="s">
        <v>317</v>
      </c>
      <c r="B5359" t="s">
        <v>384</v>
      </c>
      <c r="C5359">
        <v>48163</v>
      </c>
      <c r="D5359" t="s">
        <v>135</v>
      </c>
      <c r="E5359">
        <v>888</v>
      </c>
      <c r="F5359" t="s">
        <v>87</v>
      </c>
      <c r="G5359" t="s">
        <v>107</v>
      </c>
      <c r="H5359">
        <v>68</v>
      </c>
      <c r="I5359">
        <v>1.018116575680418</v>
      </c>
      <c r="J5359">
        <v>5.8643064421555639E-2</v>
      </c>
      <c r="K5359">
        <v>4.1614353289900017E-3</v>
      </c>
      <c r="L5359">
        <v>1.983613718707478</v>
      </c>
    </row>
    <row r="5360" spans="1:12">
      <c r="A5360" t="s">
        <v>317</v>
      </c>
      <c r="B5360" t="s">
        <v>384</v>
      </c>
      <c r="C5360">
        <v>48163</v>
      </c>
      <c r="D5360" t="s">
        <v>135</v>
      </c>
      <c r="E5360">
        <v>888</v>
      </c>
      <c r="F5360" t="s">
        <v>87</v>
      </c>
      <c r="G5360" t="s">
        <v>108</v>
      </c>
      <c r="H5360">
        <v>109</v>
      </c>
      <c r="I5360">
        <v>0.17860457351798939</v>
      </c>
      <c r="J5360">
        <v>4.9711577580345417E-3</v>
      </c>
      <c r="K5360">
        <v>7.8532537549117071E-2</v>
      </c>
      <c r="L5360">
        <v>0.30375442582782591</v>
      </c>
    </row>
    <row r="5361" spans="1:12">
      <c r="A5361" t="s">
        <v>317</v>
      </c>
      <c r="B5361" t="s">
        <v>384</v>
      </c>
      <c r="C5361">
        <v>48163</v>
      </c>
      <c r="D5361" t="s">
        <v>135</v>
      </c>
      <c r="E5361">
        <v>888</v>
      </c>
      <c r="F5361" t="s">
        <v>87</v>
      </c>
      <c r="G5361" t="s">
        <v>109</v>
      </c>
      <c r="H5361">
        <v>68</v>
      </c>
      <c r="I5361">
        <v>0.28545138849334378</v>
      </c>
      <c r="J5361">
        <v>1.6349592638427349E-2</v>
      </c>
      <c r="K5361">
        <v>4.1614353289900017E-3</v>
      </c>
      <c r="L5361">
        <v>0.646276259831436</v>
      </c>
    </row>
    <row r="5362" spans="1:12">
      <c r="A5362" t="s">
        <v>317</v>
      </c>
      <c r="B5362" t="s">
        <v>385</v>
      </c>
      <c r="C5362">
        <v>48165</v>
      </c>
      <c r="D5362" t="s">
        <v>135</v>
      </c>
      <c r="E5362">
        <v>888</v>
      </c>
      <c r="F5362" t="s">
        <v>87</v>
      </c>
      <c r="G5362" t="s">
        <v>88</v>
      </c>
      <c r="H5362">
        <v>195</v>
      </c>
      <c r="I5362">
        <v>0.78341392942246146</v>
      </c>
      <c r="J5362">
        <v>2.3030464727247211E-2</v>
      </c>
      <c r="K5362">
        <v>6.0636211012504528E-2</v>
      </c>
      <c r="L5362">
        <v>1.3804866076375319</v>
      </c>
    </row>
    <row r="5363" spans="1:12">
      <c r="A5363" t="s">
        <v>317</v>
      </c>
      <c r="B5363" t="s">
        <v>385</v>
      </c>
      <c r="C5363">
        <v>48165</v>
      </c>
      <c r="D5363" t="s">
        <v>135</v>
      </c>
      <c r="E5363">
        <v>888</v>
      </c>
      <c r="F5363" t="s">
        <v>87</v>
      </c>
      <c r="G5363" t="s">
        <v>89</v>
      </c>
      <c r="H5363">
        <v>190</v>
      </c>
      <c r="I5363">
        <v>0.47239071020287748</v>
      </c>
      <c r="J5363">
        <v>1.044933925622289E-2</v>
      </c>
      <c r="K5363">
        <v>8.8824045335733612E-2</v>
      </c>
      <c r="L5363">
        <v>0.78956923611623142</v>
      </c>
    </row>
    <row r="5364" spans="1:12">
      <c r="A5364" t="s">
        <v>317</v>
      </c>
      <c r="B5364" t="s">
        <v>385</v>
      </c>
      <c r="C5364">
        <v>48165</v>
      </c>
      <c r="D5364" t="s">
        <v>135</v>
      </c>
      <c r="E5364">
        <v>888</v>
      </c>
      <c r="F5364" t="s">
        <v>87</v>
      </c>
      <c r="G5364" t="s">
        <v>90</v>
      </c>
      <c r="H5364">
        <v>195</v>
      </c>
      <c r="I5364">
        <v>1.1076809908815759</v>
      </c>
      <c r="J5364">
        <v>2.1100282620728019E-2</v>
      </c>
      <c r="K5364">
        <v>8.855628591461806E-2</v>
      </c>
      <c r="L5364">
        <v>1.9815269693906661</v>
      </c>
    </row>
    <row r="5365" spans="1:12">
      <c r="A5365" t="s">
        <v>317</v>
      </c>
      <c r="B5365" t="s">
        <v>385</v>
      </c>
      <c r="C5365">
        <v>48165</v>
      </c>
      <c r="D5365" t="s">
        <v>135</v>
      </c>
      <c r="E5365">
        <v>888</v>
      </c>
      <c r="F5365" t="s">
        <v>87</v>
      </c>
      <c r="G5365" t="s">
        <v>91</v>
      </c>
      <c r="H5365">
        <v>190</v>
      </c>
      <c r="I5365">
        <v>0.54452036154809047</v>
      </c>
      <c r="J5365">
        <v>9.8166214962787449E-3</v>
      </c>
      <c r="K5365">
        <v>0.16713678576808921</v>
      </c>
      <c r="L5365">
        <v>0.90146663499139734</v>
      </c>
    </row>
    <row r="5366" spans="1:12">
      <c r="A5366" t="s">
        <v>317</v>
      </c>
      <c r="B5366" t="s">
        <v>385</v>
      </c>
      <c r="C5366">
        <v>48165</v>
      </c>
      <c r="D5366" t="s">
        <v>135</v>
      </c>
      <c r="E5366">
        <v>888</v>
      </c>
      <c r="F5366" t="s">
        <v>87</v>
      </c>
      <c r="G5366" t="s">
        <v>92</v>
      </c>
      <c r="H5366">
        <v>195</v>
      </c>
      <c r="I5366">
        <v>1.196252559954375</v>
      </c>
      <c r="J5366">
        <v>2.2205352243663379E-2</v>
      </c>
      <c r="K5366">
        <v>9.8722123734035827E-2</v>
      </c>
      <c r="L5366">
        <v>2.1649322879237989</v>
      </c>
    </row>
    <row r="5367" spans="1:12">
      <c r="A5367" t="s">
        <v>317</v>
      </c>
      <c r="B5367" t="s">
        <v>385</v>
      </c>
      <c r="C5367">
        <v>48165</v>
      </c>
      <c r="D5367" t="s">
        <v>135</v>
      </c>
      <c r="E5367">
        <v>888</v>
      </c>
      <c r="F5367" t="s">
        <v>87</v>
      </c>
      <c r="G5367" t="s">
        <v>93</v>
      </c>
      <c r="H5367">
        <v>190</v>
      </c>
      <c r="I5367">
        <v>0.6059410244342196</v>
      </c>
      <c r="J5367">
        <v>1.0478484689254171E-2</v>
      </c>
      <c r="K5367">
        <v>0.18448207990396309</v>
      </c>
      <c r="L5367">
        <v>0.95965993917700998</v>
      </c>
    </row>
    <row r="5368" spans="1:12">
      <c r="A5368" t="s">
        <v>317</v>
      </c>
      <c r="B5368" t="s">
        <v>385</v>
      </c>
      <c r="C5368">
        <v>48165</v>
      </c>
      <c r="D5368" t="s">
        <v>135</v>
      </c>
      <c r="E5368">
        <v>888</v>
      </c>
      <c r="F5368" t="s">
        <v>87</v>
      </c>
      <c r="G5368" t="s">
        <v>94</v>
      </c>
      <c r="H5368">
        <v>195</v>
      </c>
      <c r="I5368">
        <v>1.2698227770998189</v>
      </c>
      <c r="J5368">
        <v>2.3509636595017501E-2</v>
      </c>
      <c r="K5368">
        <v>0.10691521063579459</v>
      </c>
      <c r="L5368">
        <v>2.3639875509560362</v>
      </c>
    </row>
    <row r="5369" spans="1:12">
      <c r="A5369" t="s">
        <v>317</v>
      </c>
      <c r="B5369" t="s">
        <v>385</v>
      </c>
      <c r="C5369">
        <v>48165</v>
      </c>
      <c r="D5369" t="s">
        <v>135</v>
      </c>
      <c r="E5369">
        <v>888</v>
      </c>
      <c r="F5369" t="s">
        <v>87</v>
      </c>
      <c r="G5369" t="s">
        <v>95</v>
      </c>
      <c r="H5369">
        <v>190</v>
      </c>
      <c r="I5369">
        <v>0.66364484724939332</v>
      </c>
      <c r="J5369">
        <v>1.130090641563874E-2</v>
      </c>
      <c r="K5369">
        <v>0.19570145264666661</v>
      </c>
      <c r="L5369">
        <v>1.050554817554161</v>
      </c>
    </row>
    <row r="5370" spans="1:12">
      <c r="A5370" t="s">
        <v>317</v>
      </c>
      <c r="B5370" t="s">
        <v>385</v>
      </c>
      <c r="C5370">
        <v>48165</v>
      </c>
      <c r="D5370" t="s">
        <v>135</v>
      </c>
      <c r="E5370">
        <v>888</v>
      </c>
      <c r="F5370" t="s">
        <v>87</v>
      </c>
      <c r="G5370" t="s">
        <v>96</v>
      </c>
      <c r="H5370">
        <v>195</v>
      </c>
      <c r="I5370">
        <v>1.356113859167956</v>
      </c>
      <c r="J5370">
        <v>2.4942992236810041E-2</v>
      </c>
      <c r="K5370">
        <v>0.1167907223401445</v>
      </c>
      <c r="L5370">
        <v>2.5674444302681012</v>
      </c>
    </row>
    <row r="5371" spans="1:12">
      <c r="A5371" t="s">
        <v>317</v>
      </c>
      <c r="B5371" t="s">
        <v>385</v>
      </c>
      <c r="C5371">
        <v>48165</v>
      </c>
      <c r="D5371" t="s">
        <v>135</v>
      </c>
      <c r="E5371">
        <v>888</v>
      </c>
      <c r="F5371" t="s">
        <v>87</v>
      </c>
      <c r="G5371" t="s">
        <v>97</v>
      </c>
      <c r="H5371">
        <v>190</v>
      </c>
      <c r="I5371">
        <v>0.7295709004719878</v>
      </c>
      <c r="J5371">
        <v>1.268540579061154E-2</v>
      </c>
      <c r="K5371">
        <v>0.2022283081651943</v>
      </c>
      <c r="L5371">
        <v>1.157840455618125</v>
      </c>
    </row>
    <row r="5372" spans="1:12">
      <c r="A5372" t="s">
        <v>317</v>
      </c>
      <c r="B5372" t="s">
        <v>385</v>
      </c>
      <c r="C5372">
        <v>48165</v>
      </c>
      <c r="D5372" t="s">
        <v>135</v>
      </c>
      <c r="E5372">
        <v>888</v>
      </c>
      <c r="F5372" t="s">
        <v>87</v>
      </c>
      <c r="G5372" t="s">
        <v>98</v>
      </c>
      <c r="H5372">
        <v>195</v>
      </c>
      <c r="I5372">
        <v>0.28839837613992408</v>
      </c>
      <c r="J5372">
        <v>6.3985570468794101E-3</v>
      </c>
      <c r="K5372">
        <v>4.7097569380749063E-2</v>
      </c>
      <c r="L5372">
        <v>0.71645823879906811</v>
      </c>
    </row>
    <row r="5373" spans="1:12">
      <c r="A5373" t="s">
        <v>317</v>
      </c>
      <c r="B5373" t="s">
        <v>385</v>
      </c>
      <c r="C5373">
        <v>48165</v>
      </c>
      <c r="D5373" t="s">
        <v>135</v>
      </c>
      <c r="E5373">
        <v>888</v>
      </c>
      <c r="F5373" t="s">
        <v>87</v>
      </c>
      <c r="G5373" t="s">
        <v>99</v>
      </c>
      <c r="H5373">
        <v>190</v>
      </c>
      <c r="I5373">
        <v>0.36715560199028963</v>
      </c>
      <c r="J5373">
        <v>8.4189684128926304E-3</v>
      </c>
      <c r="K5373">
        <v>0.1176425363049904</v>
      </c>
      <c r="L5373">
        <v>0.7032138873506405</v>
      </c>
    </row>
    <row r="5374" spans="1:12">
      <c r="A5374" t="s">
        <v>317</v>
      </c>
      <c r="B5374" t="s">
        <v>385</v>
      </c>
      <c r="C5374">
        <v>48165</v>
      </c>
      <c r="D5374" t="s">
        <v>135</v>
      </c>
      <c r="E5374">
        <v>888</v>
      </c>
      <c r="F5374" t="s">
        <v>87</v>
      </c>
      <c r="G5374" t="s">
        <v>100</v>
      </c>
      <c r="H5374">
        <v>195</v>
      </c>
      <c r="I5374">
        <v>0.72402517356903073</v>
      </c>
      <c r="J5374">
        <v>1.6081310304768091E-2</v>
      </c>
      <c r="K5374">
        <v>6.4207996823543445E-2</v>
      </c>
      <c r="L5374">
        <v>1.6335482420761711</v>
      </c>
    </row>
    <row r="5375" spans="1:12">
      <c r="A5375" t="s">
        <v>317</v>
      </c>
      <c r="B5375" t="s">
        <v>385</v>
      </c>
      <c r="C5375">
        <v>48165</v>
      </c>
      <c r="D5375" t="s">
        <v>135</v>
      </c>
      <c r="E5375">
        <v>888</v>
      </c>
      <c r="F5375" t="s">
        <v>87</v>
      </c>
      <c r="G5375" t="s">
        <v>101</v>
      </c>
      <c r="H5375">
        <v>190</v>
      </c>
      <c r="I5375">
        <v>0.49112526852698818</v>
      </c>
      <c r="J5375">
        <v>8.8164779578576886E-3</v>
      </c>
      <c r="K5375">
        <v>0.17801302971930699</v>
      </c>
      <c r="L5375">
        <v>0.81248856062125674</v>
      </c>
    </row>
    <row r="5376" spans="1:12">
      <c r="A5376" t="s">
        <v>317</v>
      </c>
      <c r="B5376" t="s">
        <v>385</v>
      </c>
      <c r="C5376">
        <v>48165</v>
      </c>
      <c r="D5376" t="s">
        <v>135</v>
      </c>
      <c r="E5376">
        <v>888</v>
      </c>
      <c r="F5376" t="s">
        <v>87</v>
      </c>
      <c r="G5376" t="s">
        <v>102</v>
      </c>
      <c r="H5376">
        <v>195</v>
      </c>
      <c r="I5376">
        <v>0.8242601678506748</v>
      </c>
      <c r="J5376">
        <v>1.7961457500426398E-2</v>
      </c>
      <c r="K5376">
        <v>7.5379688342831694E-2</v>
      </c>
      <c r="L5376">
        <v>1.842386536881393</v>
      </c>
    </row>
    <row r="5377" spans="1:12">
      <c r="A5377" t="s">
        <v>317</v>
      </c>
      <c r="B5377" t="s">
        <v>385</v>
      </c>
      <c r="C5377">
        <v>48165</v>
      </c>
      <c r="D5377" t="s">
        <v>135</v>
      </c>
      <c r="E5377">
        <v>888</v>
      </c>
      <c r="F5377" t="s">
        <v>87</v>
      </c>
      <c r="G5377" t="s">
        <v>103</v>
      </c>
      <c r="H5377">
        <v>190</v>
      </c>
      <c r="I5377">
        <v>0.54546122342006065</v>
      </c>
      <c r="J5377">
        <v>9.3141896218474907E-3</v>
      </c>
      <c r="K5377">
        <v>0.195033106890356</v>
      </c>
      <c r="L5377">
        <v>0.8815529357344577</v>
      </c>
    </row>
    <row r="5378" spans="1:12">
      <c r="A5378" t="s">
        <v>317</v>
      </c>
      <c r="B5378" t="s">
        <v>385</v>
      </c>
      <c r="C5378">
        <v>48165</v>
      </c>
      <c r="D5378" t="s">
        <v>135</v>
      </c>
      <c r="E5378">
        <v>888</v>
      </c>
      <c r="F5378" t="s">
        <v>87</v>
      </c>
      <c r="G5378" t="s">
        <v>104</v>
      </c>
      <c r="H5378">
        <v>195</v>
      </c>
      <c r="I5378">
        <v>0.89749738630147702</v>
      </c>
      <c r="J5378">
        <v>2.0389195076769139E-2</v>
      </c>
      <c r="K5378">
        <v>8.447986772672729E-2</v>
      </c>
      <c r="L5378">
        <v>2.0510351157346962</v>
      </c>
    </row>
    <row r="5379" spans="1:12">
      <c r="A5379" t="s">
        <v>317</v>
      </c>
      <c r="B5379" t="s">
        <v>385</v>
      </c>
      <c r="C5379">
        <v>48165</v>
      </c>
      <c r="D5379" t="s">
        <v>135</v>
      </c>
      <c r="E5379">
        <v>888</v>
      </c>
      <c r="F5379" t="s">
        <v>87</v>
      </c>
      <c r="G5379" t="s">
        <v>105</v>
      </c>
      <c r="H5379">
        <v>190</v>
      </c>
      <c r="I5379">
        <v>0.59669117928510751</v>
      </c>
      <c r="J5379">
        <v>9.9891622617045827E-3</v>
      </c>
      <c r="K5379">
        <v>0.2110348047180553</v>
      </c>
      <c r="L5379">
        <v>0.97055153783401682</v>
      </c>
    </row>
    <row r="5380" spans="1:12">
      <c r="A5380" t="s">
        <v>317</v>
      </c>
      <c r="B5380" t="s">
        <v>385</v>
      </c>
      <c r="C5380">
        <v>48165</v>
      </c>
      <c r="D5380" t="s">
        <v>135</v>
      </c>
      <c r="E5380">
        <v>888</v>
      </c>
      <c r="F5380" t="s">
        <v>87</v>
      </c>
      <c r="G5380" t="s">
        <v>106</v>
      </c>
      <c r="H5380">
        <v>195</v>
      </c>
      <c r="I5380">
        <v>0.98788484603907445</v>
      </c>
      <c r="J5380">
        <v>2.2313420743188719E-2</v>
      </c>
      <c r="K5380">
        <v>9.4930310381508939E-2</v>
      </c>
      <c r="L5380">
        <v>2.2549180688599639</v>
      </c>
    </row>
    <row r="5381" spans="1:12">
      <c r="A5381" t="s">
        <v>317</v>
      </c>
      <c r="B5381" t="s">
        <v>385</v>
      </c>
      <c r="C5381">
        <v>48165</v>
      </c>
      <c r="D5381" t="s">
        <v>135</v>
      </c>
      <c r="E5381">
        <v>888</v>
      </c>
      <c r="F5381" t="s">
        <v>87</v>
      </c>
      <c r="G5381" t="s">
        <v>107</v>
      </c>
      <c r="H5381">
        <v>190</v>
      </c>
      <c r="I5381">
        <v>0.65818909588023111</v>
      </c>
      <c r="J5381">
        <v>1.112793043715052E-2</v>
      </c>
      <c r="K5381">
        <v>0.21825770508090411</v>
      </c>
      <c r="L5381">
        <v>1.085580786622518</v>
      </c>
    </row>
    <row r="5382" spans="1:12">
      <c r="A5382" t="s">
        <v>317</v>
      </c>
      <c r="B5382" t="s">
        <v>385</v>
      </c>
      <c r="C5382">
        <v>48165</v>
      </c>
      <c r="D5382" t="s">
        <v>135</v>
      </c>
      <c r="E5382">
        <v>888</v>
      </c>
      <c r="F5382" t="s">
        <v>87</v>
      </c>
      <c r="G5382" t="s">
        <v>108</v>
      </c>
      <c r="H5382">
        <v>195</v>
      </c>
      <c r="I5382">
        <v>0.26413458115251531</v>
      </c>
      <c r="J5382">
        <v>5.5106460900557677E-3</v>
      </c>
      <c r="K5382">
        <v>4.4023660590970598E-2</v>
      </c>
      <c r="L5382">
        <v>0.57802260804440997</v>
      </c>
    </row>
    <row r="5383" spans="1:12">
      <c r="A5383" t="s">
        <v>317</v>
      </c>
      <c r="B5383" t="s">
        <v>385</v>
      </c>
      <c r="C5383">
        <v>48165</v>
      </c>
      <c r="D5383" t="s">
        <v>135</v>
      </c>
      <c r="E5383">
        <v>888</v>
      </c>
      <c r="F5383" t="s">
        <v>87</v>
      </c>
      <c r="G5383" t="s">
        <v>109</v>
      </c>
      <c r="H5383">
        <v>190</v>
      </c>
      <c r="I5383">
        <v>0.30566783748997178</v>
      </c>
      <c r="J5383">
        <v>5.9397851057183893E-3</v>
      </c>
      <c r="K5383">
        <v>0.10424179136799849</v>
      </c>
      <c r="L5383">
        <v>0.59620501343371557</v>
      </c>
    </row>
    <row r="5384" spans="1:12">
      <c r="A5384" t="s">
        <v>317</v>
      </c>
      <c r="B5384" t="s">
        <v>386</v>
      </c>
      <c r="C5384">
        <v>48167</v>
      </c>
      <c r="D5384" t="s">
        <v>135</v>
      </c>
      <c r="E5384">
        <v>888</v>
      </c>
      <c r="F5384" t="s">
        <v>87</v>
      </c>
      <c r="G5384" t="s">
        <v>88</v>
      </c>
      <c r="H5384">
        <v>119</v>
      </c>
      <c r="I5384">
        <v>1.7646311461808211</v>
      </c>
      <c r="J5384">
        <v>2.5594488060371672E-2</v>
      </c>
      <c r="K5384">
        <v>0.51213785689207081</v>
      </c>
      <c r="L5384">
        <v>2.4816633020825209</v>
      </c>
    </row>
    <row r="5385" spans="1:12">
      <c r="A5385" t="s">
        <v>317</v>
      </c>
      <c r="B5385" t="s">
        <v>386</v>
      </c>
      <c r="C5385">
        <v>48167</v>
      </c>
      <c r="D5385" t="s">
        <v>135</v>
      </c>
      <c r="E5385">
        <v>888</v>
      </c>
      <c r="F5385" t="s">
        <v>87</v>
      </c>
      <c r="G5385" t="s">
        <v>89</v>
      </c>
      <c r="H5385">
        <v>154</v>
      </c>
      <c r="I5385">
        <v>1.3035901672445029</v>
      </c>
      <c r="J5385">
        <v>3.2095457108736382E-2</v>
      </c>
      <c r="K5385">
        <v>4.956130742973552E-3</v>
      </c>
      <c r="L5385">
        <v>2.114449026108427</v>
      </c>
    </row>
    <row r="5386" spans="1:12">
      <c r="A5386" t="s">
        <v>317</v>
      </c>
      <c r="B5386" t="s">
        <v>386</v>
      </c>
      <c r="C5386">
        <v>48167</v>
      </c>
      <c r="D5386" t="s">
        <v>135</v>
      </c>
      <c r="E5386">
        <v>888</v>
      </c>
      <c r="F5386" t="s">
        <v>87</v>
      </c>
      <c r="G5386" t="s">
        <v>90</v>
      </c>
      <c r="H5386">
        <v>119</v>
      </c>
      <c r="I5386">
        <v>1.9551745304185859</v>
      </c>
      <c r="J5386">
        <v>3.0129661409618289E-2</v>
      </c>
      <c r="K5386">
        <v>0.51213785689207081</v>
      </c>
      <c r="L5386">
        <v>2.7473075029630389</v>
      </c>
    </row>
    <row r="5387" spans="1:12">
      <c r="A5387" t="s">
        <v>317</v>
      </c>
      <c r="B5387" t="s">
        <v>386</v>
      </c>
      <c r="C5387">
        <v>48167</v>
      </c>
      <c r="D5387" t="s">
        <v>135</v>
      </c>
      <c r="E5387">
        <v>888</v>
      </c>
      <c r="F5387" t="s">
        <v>87</v>
      </c>
      <c r="G5387" t="s">
        <v>91</v>
      </c>
      <c r="H5387">
        <v>154</v>
      </c>
      <c r="I5387">
        <v>1.38143621858641</v>
      </c>
      <c r="J5387">
        <v>3.5138321918795873E-2</v>
      </c>
      <c r="K5387">
        <v>4.956130742973552E-3</v>
      </c>
      <c r="L5387">
        <v>2.3405081495500322</v>
      </c>
    </row>
    <row r="5388" spans="1:12">
      <c r="A5388" t="s">
        <v>317</v>
      </c>
      <c r="B5388" t="s">
        <v>386</v>
      </c>
      <c r="C5388">
        <v>48167</v>
      </c>
      <c r="D5388" t="s">
        <v>135</v>
      </c>
      <c r="E5388">
        <v>888</v>
      </c>
      <c r="F5388" t="s">
        <v>87</v>
      </c>
      <c r="G5388" t="s">
        <v>92</v>
      </c>
      <c r="H5388">
        <v>119</v>
      </c>
      <c r="I5388">
        <v>2.1090834632351299</v>
      </c>
      <c r="J5388">
        <v>3.3750801778304682E-2</v>
      </c>
      <c r="K5388">
        <v>0.51213785689207081</v>
      </c>
      <c r="L5388">
        <v>2.9118936351549909</v>
      </c>
    </row>
    <row r="5389" spans="1:12">
      <c r="A5389" t="s">
        <v>317</v>
      </c>
      <c r="B5389" t="s">
        <v>386</v>
      </c>
      <c r="C5389">
        <v>48167</v>
      </c>
      <c r="D5389" t="s">
        <v>135</v>
      </c>
      <c r="E5389">
        <v>888</v>
      </c>
      <c r="F5389" t="s">
        <v>87</v>
      </c>
      <c r="G5389" t="s">
        <v>93</v>
      </c>
      <c r="H5389">
        <v>154</v>
      </c>
      <c r="I5389">
        <v>1.462749532738854</v>
      </c>
      <c r="J5389">
        <v>3.80279513325587E-2</v>
      </c>
      <c r="K5389">
        <v>4.956130742973552E-3</v>
      </c>
      <c r="L5389">
        <v>2.4483314923871902</v>
      </c>
    </row>
    <row r="5390" spans="1:12">
      <c r="A5390" t="s">
        <v>317</v>
      </c>
      <c r="B5390" t="s">
        <v>386</v>
      </c>
      <c r="C5390">
        <v>48167</v>
      </c>
      <c r="D5390" t="s">
        <v>135</v>
      </c>
      <c r="E5390">
        <v>888</v>
      </c>
      <c r="F5390" t="s">
        <v>87</v>
      </c>
      <c r="G5390" t="s">
        <v>94</v>
      </c>
      <c r="H5390">
        <v>119</v>
      </c>
      <c r="I5390">
        <v>2.2565282872257488</v>
      </c>
      <c r="J5390">
        <v>3.7779775438854399E-2</v>
      </c>
      <c r="K5390">
        <v>0.51213785689207081</v>
      </c>
      <c r="L5390">
        <v>3.095718866344976</v>
      </c>
    </row>
    <row r="5391" spans="1:12">
      <c r="A5391" t="s">
        <v>317</v>
      </c>
      <c r="B5391" t="s">
        <v>386</v>
      </c>
      <c r="C5391">
        <v>48167</v>
      </c>
      <c r="D5391" t="s">
        <v>135</v>
      </c>
      <c r="E5391">
        <v>888</v>
      </c>
      <c r="F5391" t="s">
        <v>87</v>
      </c>
      <c r="G5391" t="s">
        <v>95</v>
      </c>
      <c r="H5391">
        <v>154</v>
      </c>
      <c r="I5391">
        <v>1.541324106168636</v>
      </c>
      <c r="J5391">
        <v>4.0870292873419548E-2</v>
      </c>
      <c r="K5391">
        <v>4.956130742973552E-3</v>
      </c>
      <c r="L5391">
        <v>2.599180473825375</v>
      </c>
    </row>
    <row r="5392" spans="1:12">
      <c r="A5392" t="s">
        <v>317</v>
      </c>
      <c r="B5392" t="s">
        <v>386</v>
      </c>
      <c r="C5392">
        <v>48167</v>
      </c>
      <c r="D5392" t="s">
        <v>135</v>
      </c>
      <c r="E5392">
        <v>888</v>
      </c>
      <c r="F5392" t="s">
        <v>87</v>
      </c>
      <c r="G5392" t="s">
        <v>96</v>
      </c>
      <c r="H5392">
        <v>119</v>
      </c>
      <c r="I5392">
        <v>2.398818477617644</v>
      </c>
      <c r="J5392">
        <v>4.1872318587884969E-2</v>
      </c>
      <c r="K5392">
        <v>0.51213785689207081</v>
      </c>
      <c r="L5392">
        <v>3.3260188600239222</v>
      </c>
    </row>
    <row r="5393" spans="1:12">
      <c r="A5393" t="s">
        <v>317</v>
      </c>
      <c r="B5393" t="s">
        <v>386</v>
      </c>
      <c r="C5393">
        <v>48167</v>
      </c>
      <c r="D5393" t="s">
        <v>135</v>
      </c>
      <c r="E5393">
        <v>888</v>
      </c>
      <c r="F5393" t="s">
        <v>87</v>
      </c>
      <c r="G5393" t="s">
        <v>97</v>
      </c>
      <c r="H5393">
        <v>154</v>
      </c>
      <c r="I5393">
        <v>1.620631984624149</v>
      </c>
      <c r="J5393">
        <v>4.3580791424690943E-2</v>
      </c>
      <c r="K5393">
        <v>4.956130742973552E-3</v>
      </c>
      <c r="L5393">
        <v>2.728018230396505</v>
      </c>
    </row>
    <row r="5394" spans="1:12">
      <c r="A5394" t="s">
        <v>317</v>
      </c>
      <c r="B5394" t="s">
        <v>386</v>
      </c>
      <c r="C5394">
        <v>48167</v>
      </c>
      <c r="D5394" t="s">
        <v>135</v>
      </c>
      <c r="E5394">
        <v>888</v>
      </c>
      <c r="F5394" t="s">
        <v>87</v>
      </c>
      <c r="G5394" t="s">
        <v>98</v>
      </c>
      <c r="H5394">
        <v>119</v>
      </c>
      <c r="I5394">
        <v>0.74584051659378148</v>
      </c>
      <c r="J5394">
        <v>2.3649258273109808E-2</v>
      </c>
      <c r="K5394">
        <v>0.22621920037102641</v>
      </c>
      <c r="L5394">
        <v>1.566731034014254</v>
      </c>
    </row>
    <row r="5395" spans="1:12">
      <c r="A5395" t="s">
        <v>317</v>
      </c>
      <c r="B5395" t="s">
        <v>386</v>
      </c>
      <c r="C5395">
        <v>48167</v>
      </c>
      <c r="D5395" t="s">
        <v>135</v>
      </c>
      <c r="E5395">
        <v>888</v>
      </c>
      <c r="F5395" t="s">
        <v>87</v>
      </c>
      <c r="G5395" t="s">
        <v>99</v>
      </c>
      <c r="H5395">
        <v>154</v>
      </c>
      <c r="I5395">
        <v>0.62976600419437911</v>
      </c>
      <c r="J5395">
        <v>1.6168657548461831E-2</v>
      </c>
      <c r="K5395">
        <v>4.956130742973552E-3</v>
      </c>
      <c r="L5395">
        <v>1.014232366999118</v>
      </c>
    </row>
    <row r="5396" spans="1:12">
      <c r="A5396" t="s">
        <v>317</v>
      </c>
      <c r="B5396" t="s">
        <v>386</v>
      </c>
      <c r="C5396">
        <v>48167</v>
      </c>
      <c r="D5396" t="s">
        <v>135</v>
      </c>
      <c r="E5396">
        <v>888</v>
      </c>
      <c r="F5396" t="s">
        <v>87</v>
      </c>
      <c r="G5396" t="s">
        <v>100</v>
      </c>
      <c r="H5396">
        <v>119</v>
      </c>
      <c r="I5396">
        <v>1.2960671176305709</v>
      </c>
      <c r="J5396">
        <v>2.7382767211101021E-2</v>
      </c>
      <c r="K5396">
        <v>0.36657713366268552</v>
      </c>
      <c r="L5396">
        <v>1.9134816468672571</v>
      </c>
    </row>
    <row r="5397" spans="1:12">
      <c r="A5397" t="s">
        <v>317</v>
      </c>
      <c r="B5397" t="s">
        <v>386</v>
      </c>
      <c r="C5397">
        <v>48167</v>
      </c>
      <c r="D5397" t="s">
        <v>135</v>
      </c>
      <c r="E5397">
        <v>888</v>
      </c>
      <c r="F5397" t="s">
        <v>87</v>
      </c>
      <c r="G5397" t="s">
        <v>101</v>
      </c>
      <c r="H5397">
        <v>154</v>
      </c>
      <c r="I5397">
        <v>1.0065572308883</v>
      </c>
      <c r="J5397">
        <v>2.9586142281674221E-2</v>
      </c>
      <c r="K5397">
        <v>4.956130742973552E-3</v>
      </c>
      <c r="L5397">
        <v>1.6826545674688489</v>
      </c>
    </row>
    <row r="5398" spans="1:12">
      <c r="A5398" t="s">
        <v>317</v>
      </c>
      <c r="B5398" t="s">
        <v>386</v>
      </c>
      <c r="C5398">
        <v>48167</v>
      </c>
      <c r="D5398" t="s">
        <v>135</v>
      </c>
      <c r="E5398">
        <v>888</v>
      </c>
      <c r="F5398" t="s">
        <v>87</v>
      </c>
      <c r="G5398" t="s">
        <v>102</v>
      </c>
      <c r="H5398">
        <v>119</v>
      </c>
      <c r="I5398">
        <v>1.4644746655923211</v>
      </c>
      <c r="J5398">
        <v>3.1322325895554018E-2</v>
      </c>
      <c r="K5398">
        <v>0.36657713366268552</v>
      </c>
      <c r="L5398">
        <v>2.1796081470521709</v>
      </c>
    </row>
    <row r="5399" spans="1:12">
      <c r="A5399" t="s">
        <v>317</v>
      </c>
      <c r="B5399" t="s">
        <v>386</v>
      </c>
      <c r="C5399">
        <v>48167</v>
      </c>
      <c r="D5399" t="s">
        <v>135</v>
      </c>
      <c r="E5399">
        <v>888</v>
      </c>
      <c r="F5399" t="s">
        <v>87</v>
      </c>
      <c r="G5399" t="s">
        <v>103</v>
      </c>
      <c r="H5399">
        <v>154</v>
      </c>
      <c r="I5399">
        <v>1.062861899947553</v>
      </c>
      <c r="J5399">
        <v>3.1750896966490208E-2</v>
      </c>
      <c r="K5399">
        <v>4.956130742973552E-3</v>
      </c>
      <c r="L5399">
        <v>1.811276904283899</v>
      </c>
    </row>
    <row r="5400" spans="1:12">
      <c r="A5400" t="s">
        <v>317</v>
      </c>
      <c r="B5400" t="s">
        <v>386</v>
      </c>
      <c r="C5400">
        <v>48167</v>
      </c>
      <c r="D5400" t="s">
        <v>135</v>
      </c>
      <c r="E5400">
        <v>888</v>
      </c>
      <c r="F5400" t="s">
        <v>87</v>
      </c>
      <c r="G5400" t="s">
        <v>104</v>
      </c>
      <c r="H5400">
        <v>119</v>
      </c>
      <c r="I5400">
        <v>1.614838316523288</v>
      </c>
      <c r="J5400">
        <v>3.6259869330946527E-2</v>
      </c>
      <c r="K5400">
        <v>0.36657713366268552</v>
      </c>
      <c r="L5400">
        <v>2.4519886601348491</v>
      </c>
    </row>
    <row r="5401" spans="1:12">
      <c r="A5401" t="s">
        <v>317</v>
      </c>
      <c r="B5401" t="s">
        <v>386</v>
      </c>
      <c r="C5401">
        <v>48167</v>
      </c>
      <c r="D5401" t="s">
        <v>135</v>
      </c>
      <c r="E5401">
        <v>888</v>
      </c>
      <c r="F5401" t="s">
        <v>87</v>
      </c>
      <c r="G5401" t="s">
        <v>105</v>
      </c>
      <c r="H5401">
        <v>154</v>
      </c>
      <c r="I5401">
        <v>1.1180861904606401</v>
      </c>
      <c r="J5401">
        <v>3.3907525358797493E-2</v>
      </c>
      <c r="K5401">
        <v>4.956130742973552E-3</v>
      </c>
      <c r="L5401">
        <v>1.9333475457718601</v>
      </c>
    </row>
    <row r="5402" spans="1:12">
      <c r="A5402" t="s">
        <v>317</v>
      </c>
      <c r="B5402" t="s">
        <v>386</v>
      </c>
      <c r="C5402">
        <v>48167</v>
      </c>
      <c r="D5402" t="s">
        <v>135</v>
      </c>
      <c r="E5402">
        <v>888</v>
      </c>
      <c r="F5402" t="s">
        <v>87</v>
      </c>
      <c r="G5402" t="s">
        <v>106</v>
      </c>
      <c r="H5402">
        <v>119</v>
      </c>
      <c r="I5402">
        <v>1.759191645981214</v>
      </c>
      <c r="J5402">
        <v>4.0540644088590858E-2</v>
      </c>
      <c r="K5402">
        <v>0.36657713366268552</v>
      </c>
      <c r="L5402">
        <v>2.6951386258753449</v>
      </c>
    </row>
    <row r="5403" spans="1:12">
      <c r="A5403" t="s">
        <v>317</v>
      </c>
      <c r="B5403" t="s">
        <v>386</v>
      </c>
      <c r="C5403">
        <v>48167</v>
      </c>
      <c r="D5403" t="s">
        <v>135</v>
      </c>
      <c r="E5403">
        <v>888</v>
      </c>
      <c r="F5403" t="s">
        <v>87</v>
      </c>
      <c r="G5403" t="s">
        <v>107</v>
      </c>
      <c r="H5403">
        <v>154</v>
      </c>
      <c r="I5403">
        <v>1.174871515947381</v>
      </c>
      <c r="J5403">
        <v>3.5677543252313412E-2</v>
      </c>
      <c r="K5403">
        <v>4.956130742973552E-3</v>
      </c>
      <c r="L5403">
        <v>2.010524680771129</v>
      </c>
    </row>
    <row r="5404" spans="1:12">
      <c r="A5404" t="s">
        <v>317</v>
      </c>
      <c r="B5404" t="s">
        <v>386</v>
      </c>
      <c r="C5404">
        <v>48167</v>
      </c>
      <c r="D5404" t="s">
        <v>135</v>
      </c>
      <c r="E5404">
        <v>888</v>
      </c>
      <c r="F5404" t="s">
        <v>87</v>
      </c>
      <c r="G5404" t="s">
        <v>108</v>
      </c>
      <c r="H5404">
        <v>119</v>
      </c>
      <c r="I5404">
        <v>0.27227887224413111</v>
      </c>
      <c r="J5404">
        <v>8.1769800195561453E-3</v>
      </c>
      <c r="K5404">
        <v>9.5018292171781704E-2</v>
      </c>
      <c r="L5404">
        <v>0.56648905968884666</v>
      </c>
    </row>
    <row r="5405" spans="1:12">
      <c r="A5405" t="s">
        <v>317</v>
      </c>
      <c r="B5405" t="s">
        <v>386</v>
      </c>
      <c r="C5405">
        <v>48167</v>
      </c>
      <c r="D5405" t="s">
        <v>135</v>
      </c>
      <c r="E5405">
        <v>888</v>
      </c>
      <c r="F5405" t="s">
        <v>87</v>
      </c>
      <c r="G5405" t="s">
        <v>109</v>
      </c>
      <c r="H5405">
        <v>154</v>
      </c>
      <c r="I5405">
        <v>0.32120141221349668</v>
      </c>
      <c r="J5405">
        <v>8.8965314274771466E-3</v>
      </c>
      <c r="K5405">
        <v>4.956130742973552E-3</v>
      </c>
      <c r="L5405">
        <v>0.50844429610848363</v>
      </c>
    </row>
    <row r="5406" spans="1:12">
      <c r="A5406" t="s">
        <v>317</v>
      </c>
      <c r="B5406" t="s">
        <v>387</v>
      </c>
      <c r="C5406">
        <v>48169</v>
      </c>
      <c r="D5406" t="s">
        <v>135</v>
      </c>
      <c r="E5406">
        <v>888</v>
      </c>
      <c r="F5406" t="s">
        <v>87</v>
      </c>
      <c r="G5406" t="s">
        <v>88</v>
      </c>
      <c r="H5406">
        <v>109</v>
      </c>
      <c r="I5406">
        <v>0.88510867108232305</v>
      </c>
      <c r="J5406">
        <v>3.6405648364861182E-2</v>
      </c>
      <c r="K5406">
        <v>1.372532386319949E-2</v>
      </c>
      <c r="L5406">
        <v>1.612634783009393</v>
      </c>
    </row>
    <row r="5407" spans="1:12">
      <c r="A5407" t="s">
        <v>317</v>
      </c>
      <c r="B5407" t="s">
        <v>387</v>
      </c>
      <c r="C5407">
        <v>48169</v>
      </c>
      <c r="D5407" t="s">
        <v>135</v>
      </c>
      <c r="E5407">
        <v>888</v>
      </c>
      <c r="F5407" t="s">
        <v>87</v>
      </c>
      <c r="G5407" t="s">
        <v>89</v>
      </c>
      <c r="H5407">
        <v>185</v>
      </c>
      <c r="I5407">
        <v>0.4626591745730495</v>
      </c>
      <c r="J5407">
        <v>2.0063563701044521E-2</v>
      </c>
      <c r="K5407">
        <v>7.6372384612447261E-2</v>
      </c>
      <c r="L5407">
        <v>1.164695374085772</v>
      </c>
    </row>
    <row r="5408" spans="1:12">
      <c r="A5408" t="s">
        <v>317</v>
      </c>
      <c r="B5408" t="s">
        <v>387</v>
      </c>
      <c r="C5408">
        <v>48169</v>
      </c>
      <c r="D5408" t="s">
        <v>135</v>
      </c>
      <c r="E5408">
        <v>888</v>
      </c>
      <c r="F5408" t="s">
        <v>87</v>
      </c>
      <c r="G5408" t="s">
        <v>90</v>
      </c>
      <c r="H5408">
        <v>109</v>
      </c>
      <c r="I5408">
        <v>1.1402527537558631</v>
      </c>
      <c r="J5408">
        <v>3.066406637346315E-2</v>
      </c>
      <c r="K5408">
        <v>0.2175493824613737</v>
      </c>
      <c r="L5408">
        <v>1.799996751336969</v>
      </c>
    </row>
    <row r="5409" spans="1:12">
      <c r="A5409" t="s">
        <v>317</v>
      </c>
      <c r="B5409" t="s">
        <v>387</v>
      </c>
      <c r="C5409">
        <v>48169</v>
      </c>
      <c r="D5409" t="s">
        <v>135</v>
      </c>
      <c r="E5409">
        <v>888</v>
      </c>
      <c r="F5409" t="s">
        <v>87</v>
      </c>
      <c r="G5409" t="s">
        <v>91</v>
      </c>
      <c r="H5409">
        <v>185</v>
      </c>
      <c r="I5409">
        <v>0.64517491889400203</v>
      </c>
      <c r="J5409">
        <v>1.5679814946521618E-2</v>
      </c>
      <c r="K5409">
        <v>0.25696878770032999</v>
      </c>
      <c r="L5409">
        <v>1.289319043930389</v>
      </c>
    </row>
    <row r="5410" spans="1:12">
      <c r="A5410" t="s">
        <v>317</v>
      </c>
      <c r="B5410" t="s">
        <v>387</v>
      </c>
      <c r="C5410">
        <v>48169</v>
      </c>
      <c r="D5410" t="s">
        <v>135</v>
      </c>
      <c r="E5410">
        <v>888</v>
      </c>
      <c r="F5410" t="s">
        <v>87</v>
      </c>
      <c r="G5410" t="s">
        <v>92</v>
      </c>
      <c r="H5410">
        <v>109</v>
      </c>
      <c r="I5410">
        <v>1.221815168123358</v>
      </c>
      <c r="J5410">
        <v>3.117953000135262E-2</v>
      </c>
      <c r="K5410">
        <v>0.23840995199201589</v>
      </c>
      <c r="L5410">
        <v>1.8821814256672751</v>
      </c>
    </row>
    <row r="5411" spans="1:12">
      <c r="A5411" t="s">
        <v>317</v>
      </c>
      <c r="B5411" t="s">
        <v>387</v>
      </c>
      <c r="C5411">
        <v>48169</v>
      </c>
      <c r="D5411" t="s">
        <v>135</v>
      </c>
      <c r="E5411">
        <v>888</v>
      </c>
      <c r="F5411" t="s">
        <v>87</v>
      </c>
      <c r="G5411" t="s">
        <v>93</v>
      </c>
      <c r="H5411">
        <v>185</v>
      </c>
      <c r="I5411">
        <v>0.71179102330314215</v>
      </c>
      <c r="J5411">
        <v>1.619218403077452E-2</v>
      </c>
      <c r="K5411">
        <v>0.30294023438247558</v>
      </c>
      <c r="L5411">
        <v>1.3617755142168999</v>
      </c>
    </row>
    <row r="5412" spans="1:12">
      <c r="A5412" t="s">
        <v>317</v>
      </c>
      <c r="B5412" t="s">
        <v>387</v>
      </c>
      <c r="C5412">
        <v>48169</v>
      </c>
      <c r="D5412" t="s">
        <v>135</v>
      </c>
      <c r="E5412">
        <v>888</v>
      </c>
      <c r="F5412" t="s">
        <v>87</v>
      </c>
      <c r="G5412" t="s">
        <v>94</v>
      </c>
      <c r="H5412">
        <v>109</v>
      </c>
      <c r="I5412">
        <v>1.285513358100568</v>
      </c>
      <c r="J5412">
        <v>3.1519243683994412E-2</v>
      </c>
      <c r="K5412">
        <v>0.25861871968222389</v>
      </c>
      <c r="L5412">
        <v>1.9481574933362891</v>
      </c>
    </row>
    <row r="5413" spans="1:12">
      <c r="A5413" t="s">
        <v>317</v>
      </c>
      <c r="B5413" t="s">
        <v>387</v>
      </c>
      <c r="C5413">
        <v>48169</v>
      </c>
      <c r="D5413" t="s">
        <v>135</v>
      </c>
      <c r="E5413">
        <v>888</v>
      </c>
      <c r="F5413" t="s">
        <v>87</v>
      </c>
      <c r="G5413" t="s">
        <v>95</v>
      </c>
      <c r="H5413">
        <v>185</v>
      </c>
      <c r="I5413">
        <v>0.76946779833258938</v>
      </c>
      <c r="J5413">
        <v>1.7069183613129209E-2</v>
      </c>
      <c r="K5413">
        <v>0.33003199915149939</v>
      </c>
      <c r="L5413">
        <v>1.434034115206031</v>
      </c>
    </row>
    <row r="5414" spans="1:12">
      <c r="A5414" t="s">
        <v>317</v>
      </c>
      <c r="B5414" t="s">
        <v>387</v>
      </c>
      <c r="C5414">
        <v>48169</v>
      </c>
      <c r="D5414" t="s">
        <v>135</v>
      </c>
      <c r="E5414">
        <v>888</v>
      </c>
      <c r="F5414" t="s">
        <v>87</v>
      </c>
      <c r="G5414" t="s">
        <v>96</v>
      </c>
      <c r="H5414">
        <v>109</v>
      </c>
      <c r="I5414">
        <v>1.3648880636733429</v>
      </c>
      <c r="J5414">
        <v>3.2315437719189363E-2</v>
      </c>
      <c r="K5414">
        <v>0.27840124313178022</v>
      </c>
      <c r="L5414">
        <v>2.0551788496103041</v>
      </c>
    </row>
    <row r="5415" spans="1:12">
      <c r="A5415" t="s">
        <v>317</v>
      </c>
      <c r="B5415" t="s">
        <v>387</v>
      </c>
      <c r="C5415">
        <v>48169</v>
      </c>
      <c r="D5415" t="s">
        <v>135</v>
      </c>
      <c r="E5415">
        <v>888</v>
      </c>
      <c r="F5415" t="s">
        <v>87</v>
      </c>
      <c r="G5415" t="s">
        <v>97</v>
      </c>
      <c r="H5415">
        <v>185</v>
      </c>
      <c r="I5415">
        <v>0.84398219026693844</v>
      </c>
      <c r="J5415">
        <v>1.8108794763545141E-2</v>
      </c>
      <c r="K5415">
        <v>0.36876818994838823</v>
      </c>
      <c r="L5415">
        <v>1.5271687796408471</v>
      </c>
    </row>
    <row r="5416" spans="1:12">
      <c r="A5416" t="s">
        <v>317</v>
      </c>
      <c r="B5416" t="s">
        <v>387</v>
      </c>
      <c r="C5416">
        <v>48169</v>
      </c>
      <c r="D5416" t="s">
        <v>135</v>
      </c>
      <c r="E5416">
        <v>888</v>
      </c>
      <c r="F5416" t="s">
        <v>87</v>
      </c>
      <c r="G5416" t="s">
        <v>98</v>
      </c>
      <c r="H5416">
        <v>109</v>
      </c>
      <c r="I5416">
        <v>0.26247483137494731</v>
      </c>
      <c r="J5416">
        <v>6.2015907380967303E-3</v>
      </c>
      <c r="K5416">
        <v>0.10136009282719841</v>
      </c>
      <c r="L5416">
        <v>0.61339371472831661</v>
      </c>
    </row>
    <row r="5417" spans="1:12">
      <c r="A5417" t="s">
        <v>317</v>
      </c>
      <c r="B5417" t="s">
        <v>387</v>
      </c>
      <c r="C5417">
        <v>48169</v>
      </c>
      <c r="D5417" t="s">
        <v>135</v>
      </c>
      <c r="E5417">
        <v>888</v>
      </c>
      <c r="F5417" t="s">
        <v>87</v>
      </c>
      <c r="G5417" t="s">
        <v>99</v>
      </c>
      <c r="H5417">
        <v>185</v>
      </c>
      <c r="I5417">
        <v>0.29785595522551328</v>
      </c>
      <c r="J5417">
        <v>7.876995992199853E-3</v>
      </c>
      <c r="K5417">
        <v>0.13800892253222621</v>
      </c>
      <c r="L5417">
        <v>0.59731191010319673</v>
      </c>
    </row>
    <row r="5418" spans="1:12">
      <c r="A5418" t="s">
        <v>317</v>
      </c>
      <c r="B5418" t="s">
        <v>387</v>
      </c>
      <c r="C5418">
        <v>48169</v>
      </c>
      <c r="D5418" t="s">
        <v>135</v>
      </c>
      <c r="E5418">
        <v>888</v>
      </c>
      <c r="F5418" t="s">
        <v>87</v>
      </c>
      <c r="G5418" t="s">
        <v>100</v>
      </c>
      <c r="H5418">
        <v>109</v>
      </c>
      <c r="I5418">
        <v>0.65988591510615224</v>
      </c>
      <c r="J5418">
        <v>1.4329283763505811E-2</v>
      </c>
      <c r="K5418">
        <v>0.17294940051034469</v>
      </c>
      <c r="L5418">
        <v>1.4425395529202709</v>
      </c>
    </row>
    <row r="5419" spans="1:12">
      <c r="A5419" t="s">
        <v>317</v>
      </c>
      <c r="B5419" t="s">
        <v>387</v>
      </c>
      <c r="C5419">
        <v>48169</v>
      </c>
      <c r="D5419" t="s">
        <v>135</v>
      </c>
      <c r="E5419">
        <v>888</v>
      </c>
      <c r="F5419" t="s">
        <v>87</v>
      </c>
      <c r="G5419" t="s">
        <v>101</v>
      </c>
      <c r="H5419">
        <v>185</v>
      </c>
      <c r="I5419">
        <v>0.54307172694843697</v>
      </c>
      <c r="J5419">
        <v>9.1642293816174107E-3</v>
      </c>
      <c r="K5419">
        <v>0.25329290350285882</v>
      </c>
      <c r="L5419">
        <v>0.87462578527009605</v>
      </c>
    </row>
    <row r="5420" spans="1:12">
      <c r="A5420" t="s">
        <v>317</v>
      </c>
      <c r="B5420" t="s">
        <v>387</v>
      </c>
      <c r="C5420">
        <v>48169</v>
      </c>
      <c r="D5420" t="s">
        <v>135</v>
      </c>
      <c r="E5420">
        <v>888</v>
      </c>
      <c r="F5420" t="s">
        <v>87</v>
      </c>
      <c r="G5420" t="s">
        <v>102</v>
      </c>
      <c r="H5420">
        <v>109</v>
      </c>
      <c r="I5420">
        <v>0.7537191107109662</v>
      </c>
      <c r="J5420">
        <v>1.5707303030402811E-2</v>
      </c>
      <c r="K5420">
        <v>0.19661370706020601</v>
      </c>
      <c r="L5420">
        <v>1.612560488341801</v>
      </c>
    </row>
    <row r="5421" spans="1:12">
      <c r="A5421" t="s">
        <v>317</v>
      </c>
      <c r="B5421" t="s">
        <v>387</v>
      </c>
      <c r="C5421">
        <v>48169</v>
      </c>
      <c r="D5421" t="s">
        <v>135</v>
      </c>
      <c r="E5421">
        <v>888</v>
      </c>
      <c r="F5421" t="s">
        <v>87</v>
      </c>
      <c r="G5421" t="s">
        <v>103</v>
      </c>
      <c r="H5421">
        <v>185</v>
      </c>
      <c r="I5421">
        <v>0.60258514219630432</v>
      </c>
      <c r="J5421">
        <v>9.2397477275034806E-3</v>
      </c>
      <c r="K5421">
        <v>0.31187500833391291</v>
      </c>
      <c r="L5421">
        <v>0.93109007261983712</v>
      </c>
    </row>
    <row r="5422" spans="1:12">
      <c r="A5422" t="s">
        <v>317</v>
      </c>
      <c r="B5422" t="s">
        <v>387</v>
      </c>
      <c r="C5422">
        <v>48169</v>
      </c>
      <c r="D5422" t="s">
        <v>135</v>
      </c>
      <c r="E5422">
        <v>888</v>
      </c>
      <c r="F5422" t="s">
        <v>87</v>
      </c>
      <c r="G5422" t="s">
        <v>104</v>
      </c>
      <c r="H5422">
        <v>109</v>
      </c>
      <c r="I5422">
        <v>0.81257860534300919</v>
      </c>
      <c r="J5422">
        <v>1.699444773218035E-2</v>
      </c>
      <c r="K5422">
        <v>0.21850865623880319</v>
      </c>
      <c r="L5422">
        <v>1.764323493914933</v>
      </c>
    </row>
    <row r="5423" spans="1:12">
      <c r="A5423" t="s">
        <v>317</v>
      </c>
      <c r="B5423" t="s">
        <v>387</v>
      </c>
      <c r="C5423">
        <v>48169</v>
      </c>
      <c r="D5423" t="s">
        <v>135</v>
      </c>
      <c r="E5423">
        <v>888</v>
      </c>
      <c r="F5423" t="s">
        <v>87</v>
      </c>
      <c r="G5423" t="s">
        <v>105</v>
      </c>
      <c r="H5423">
        <v>185</v>
      </c>
      <c r="I5423">
        <v>0.65472245946579455</v>
      </c>
      <c r="J5423">
        <v>9.620670648698133E-3</v>
      </c>
      <c r="K5423">
        <v>0.34067176657315118</v>
      </c>
      <c r="L5423">
        <v>0.98188278223083558</v>
      </c>
    </row>
    <row r="5424" spans="1:12">
      <c r="A5424" t="s">
        <v>317</v>
      </c>
      <c r="B5424" t="s">
        <v>387</v>
      </c>
      <c r="C5424">
        <v>48169</v>
      </c>
      <c r="D5424" t="s">
        <v>135</v>
      </c>
      <c r="E5424">
        <v>888</v>
      </c>
      <c r="F5424" t="s">
        <v>87</v>
      </c>
      <c r="G5424" t="s">
        <v>106</v>
      </c>
      <c r="H5424">
        <v>109</v>
      </c>
      <c r="I5424">
        <v>0.89525420535815092</v>
      </c>
      <c r="J5424">
        <v>1.835776073865341E-2</v>
      </c>
      <c r="K5424">
        <v>0.2393796820396597</v>
      </c>
      <c r="L5424">
        <v>1.9216258543859861</v>
      </c>
    </row>
    <row r="5425" spans="1:12">
      <c r="A5425" t="s">
        <v>317</v>
      </c>
      <c r="B5425" t="s">
        <v>387</v>
      </c>
      <c r="C5425">
        <v>48169</v>
      </c>
      <c r="D5425" t="s">
        <v>135</v>
      </c>
      <c r="E5425">
        <v>888</v>
      </c>
      <c r="F5425" t="s">
        <v>87</v>
      </c>
      <c r="G5425" t="s">
        <v>107</v>
      </c>
      <c r="H5425">
        <v>185</v>
      </c>
      <c r="I5425">
        <v>0.72487161369919728</v>
      </c>
      <c r="J5425">
        <v>1.0295353273815561E-2</v>
      </c>
      <c r="K5425">
        <v>0.37847984942735491</v>
      </c>
      <c r="L5425">
        <v>1.072988471099344</v>
      </c>
    </row>
    <row r="5426" spans="1:12">
      <c r="A5426" t="s">
        <v>317</v>
      </c>
      <c r="B5426" t="s">
        <v>387</v>
      </c>
      <c r="C5426">
        <v>48169</v>
      </c>
      <c r="D5426" t="s">
        <v>135</v>
      </c>
      <c r="E5426">
        <v>888</v>
      </c>
      <c r="F5426" t="s">
        <v>87</v>
      </c>
      <c r="G5426" t="s">
        <v>108</v>
      </c>
      <c r="H5426">
        <v>109</v>
      </c>
      <c r="I5426">
        <v>0.24145461609411861</v>
      </c>
      <c r="J5426">
        <v>6.6284909853230904E-3</v>
      </c>
      <c r="K5426">
        <v>9.6327881144534694E-2</v>
      </c>
      <c r="L5426">
        <v>0.63890718852142725</v>
      </c>
    </row>
    <row r="5427" spans="1:12">
      <c r="A5427" t="s">
        <v>317</v>
      </c>
      <c r="B5427" t="s">
        <v>387</v>
      </c>
      <c r="C5427">
        <v>48169</v>
      </c>
      <c r="D5427" t="s">
        <v>135</v>
      </c>
      <c r="E5427">
        <v>888</v>
      </c>
      <c r="F5427" t="s">
        <v>87</v>
      </c>
      <c r="G5427" t="s">
        <v>109</v>
      </c>
      <c r="H5427">
        <v>185</v>
      </c>
      <c r="I5427">
        <v>0.2392300249800435</v>
      </c>
      <c r="J5427">
        <v>4.3468293160442376E-3</v>
      </c>
      <c r="K5427">
        <v>4.5314645443686262E-2</v>
      </c>
      <c r="L5427">
        <v>0.41094267366723197</v>
      </c>
    </row>
    <row r="5428" spans="1:12">
      <c r="A5428" t="s">
        <v>317</v>
      </c>
      <c r="B5428" t="s">
        <v>388</v>
      </c>
      <c r="C5428">
        <v>48171</v>
      </c>
      <c r="D5428" t="s">
        <v>135</v>
      </c>
      <c r="E5428">
        <v>888</v>
      </c>
      <c r="F5428" t="s">
        <v>87</v>
      </c>
      <c r="G5428" t="s">
        <v>88</v>
      </c>
      <c r="H5428">
        <v>249</v>
      </c>
      <c r="I5428">
        <v>1.3272480698098581</v>
      </c>
      <c r="J5428">
        <v>2.9221485110950358E-2</v>
      </c>
      <c r="K5428">
        <v>1.053024294447052E-2</v>
      </c>
      <c r="L5428">
        <v>2.3126070646557242</v>
      </c>
    </row>
    <row r="5429" spans="1:12">
      <c r="A5429" t="s">
        <v>317</v>
      </c>
      <c r="B5429" t="s">
        <v>388</v>
      </c>
      <c r="C5429">
        <v>48171</v>
      </c>
      <c r="D5429" t="s">
        <v>135</v>
      </c>
      <c r="E5429">
        <v>888</v>
      </c>
      <c r="F5429" t="s">
        <v>87</v>
      </c>
      <c r="G5429" t="s">
        <v>89</v>
      </c>
      <c r="H5429">
        <v>29</v>
      </c>
      <c r="I5429">
        <v>0.41345493449789927</v>
      </c>
      <c r="J5429">
        <v>4.1204264795794962E-2</v>
      </c>
      <c r="K5429">
        <v>0.13944603246777379</v>
      </c>
      <c r="L5429">
        <v>1.0378890058722829</v>
      </c>
    </row>
    <row r="5430" spans="1:12">
      <c r="A5430" t="s">
        <v>317</v>
      </c>
      <c r="B5430" t="s">
        <v>388</v>
      </c>
      <c r="C5430">
        <v>48171</v>
      </c>
      <c r="D5430" t="s">
        <v>135</v>
      </c>
      <c r="E5430">
        <v>888</v>
      </c>
      <c r="F5430" t="s">
        <v>87</v>
      </c>
      <c r="G5430" t="s">
        <v>90</v>
      </c>
      <c r="H5430">
        <v>249</v>
      </c>
      <c r="I5430">
        <v>1.6014957864240591</v>
      </c>
      <c r="J5430">
        <v>2.677911337687541E-2</v>
      </c>
      <c r="K5430">
        <v>0.49831347890596522</v>
      </c>
      <c r="L5430">
        <v>2.602420348373006</v>
      </c>
    </row>
    <row r="5431" spans="1:12">
      <c r="A5431" t="s">
        <v>317</v>
      </c>
      <c r="B5431" t="s">
        <v>388</v>
      </c>
      <c r="C5431">
        <v>48171</v>
      </c>
      <c r="D5431" t="s">
        <v>135</v>
      </c>
      <c r="E5431">
        <v>888</v>
      </c>
      <c r="F5431" t="s">
        <v>87</v>
      </c>
      <c r="G5431" t="s">
        <v>91</v>
      </c>
      <c r="H5431">
        <v>29</v>
      </c>
      <c r="I5431">
        <v>0.63888522491219557</v>
      </c>
      <c r="J5431">
        <v>3.4946014006184467E-2</v>
      </c>
      <c r="K5431">
        <v>0.38120590019579609</v>
      </c>
      <c r="L5431">
        <v>1.1638184614397551</v>
      </c>
    </row>
    <row r="5432" spans="1:12">
      <c r="A5432" t="s">
        <v>317</v>
      </c>
      <c r="B5432" t="s">
        <v>388</v>
      </c>
      <c r="C5432">
        <v>48171</v>
      </c>
      <c r="D5432" t="s">
        <v>135</v>
      </c>
      <c r="E5432">
        <v>888</v>
      </c>
      <c r="F5432" t="s">
        <v>87</v>
      </c>
      <c r="G5432" t="s">
        <v>92</v>
      </c>
      <c r="H5432">
        <v>249</v>
      </c>
      <c r="I5432">
        <v>1.7203459735095981</v>
      </c>
      <c r="J5432">
        <v>2.7397561904270479E-2</v>
      </c>
      <c r="K5432">
        <v>0.54872026536986995</v>
      </c>
      <c r="L5432">
        <v>2.7076279604979629</v>
      </c>
    </row>
    <row r="5433" spans="1:12">
      <c r="A5433" t="s">
        <v>317</v>
      </c>
      <c r="B5433" t="s">
        <v>388</v>
      </c>
      <c r="C5433">
        <v>48171</v>
      </c>
      <c r="D5433" t="s">
        <v>135</v>
      </c>
      <c r="E5433">
        <v>888</v>
      </c>
      <c r="F5433" t="s">
        <v>87</v>
      </c>
      <c r="G5433" t="s">
        <v>93</v>
      </c>
      <c r="H5433">
        <v>29</v>
      </c>
      <c r="I5433">
        <v>0.71223878651373185</v>
      </c>
      <c r="J5433">
        <v>3.5672133085621699E-2</v>
      </c>
      <c r="K5433">
        <v>0.43405291028008969</v>
      </c>
      <c r="L5433">
        <v>1.27730565628059</v>
      </c>
    </row>
    <row r="5434" spans="1:12">
      <c r="A5434" t="s">
        <v>317</v>
      </c>
      <c r="B5434" t="s">
        <v>388</v>
      </c>
      <c r="C5434">
        <v>48171</v>
      </c>
      <c r="D5434" t="s">
        <v>135</v>
      </c>
      <c r="E5434">
        <v>888</v>
      </c>
      <c r="F5434" t="s">
        <v>87</v>
      </c>
      <c r="G5434" t="s">
        <v>94</v>
      </c>
      <c r="H5434">
        <v>249</v>
      </c>
      <c r="I5434">
        <v>1.8293863573636191</v>
      </c>
      <c r="J5434">
        <v>2.8282093848543799E-2</v>
      </c>
      <c r="K5434">
        <v>0.59331533431868477</v>
      </c>
      <c r="L5434">
        <v>2.8069506566597289</v>
      </c>
    </row>
    <row r="5435" spans="1:12">
      <c r="A5435" t="s">
        <v>317</v>
      </c>
      <c r="B5435" t="s">
        <v>388</v>
      </c>
      <c r="C5435">
        <v>48171</v>
      </c>
      <c r="D5435" t="s">
        <v>135</v>
      </c>
      <c r="E5435">
        <v>888</v>
      </c>
      <c r="F5435" t="s">
        <v>87</v>
      </c>
      <c r="G5435" t="s">
        <v>95</v>
      </c>
      <c r="H5435">
        <v>29</v>
      </c>
      <c r="I5435">
        <v>0.76615089837646544</v>
      </c>
      <c r="J5435">
        <v>3.7682736249597643E-2</v>
      </c>
      <c r="K5435">
        <v>0.46814615459949382</v>
      </c>
      <c r="L5435">
        <v>1.3879122209680239</v>
      </c>
    </row>
    <row r="5436" spans="1:12">
      <c r="A5436" t="s">
        <v>317</v>
      </c>
      <c r="B5436" t="s">
        <v>388</v>
      </c>
      <c r="C5436">
        <v>48171</v>
      </c>
      <c r="D5436" t="s">
        <v>135</v>
      </c>
      <c r="E5436">
        <v>888</v>
      </c>
      <c r="F5436" t="s">
        <v>87</v>
      </c>
      <c r="G5436" t="s">
        <v>96</v>
      </c>
      <c r="H5436">
        <v>249</v>
      </c>
      <c r="I5436">
        <v>1.941685238272935</v>
      </c>
      <c r="J5436">
        <v>2.9294338369352801E-2</v>
      </c>
      <c r="K5436">
        <v>0.64230054599177022</v>
      </c>
      <c r="L5436">
        <v>2.9081630121167361</v>
      </c>
    </row>
    <row r="5437" spans="1:12">
      <c r="A5437" t="s">
        <v>317</v>
      </c>
      <c r="B5437" t="s">
        <v>388</v>
      </c>
      <c r="C5437">
        <v>48171</v>
      </c>
      <c r="D5437" t="s">
        <v>135</v>
      </c>
      <c r="E5437">
        <v>888</v>
      </c>
      <c r="F5437" t="s">
        <v>87</v>
      </c>
      <c r="G5437" t="s">
        <v>97</v>
      </c>
      <c r="H5437">
        <v>29</v>
      </c>
      <c r="I5437">
        <v>0.8333732631053653</v>
      </c>
      <c r="J5437">
        <v>3.8550048591000412E-2</v>
      </c>
      <c r="K5437">
        <v>0.51794051589663748</v>
      </c>
      <c r="L5437">
        <v>1.4787149815253391</v>
      </c>
    </row>
    <row r="5438" spans="1:12">
      <c r="A5438" t="s">
        <v>317</v>
      </c>
      <c r="B5438" t="s">
        <v>388</v>
      </c>
      <c r="C5438">
        <v>48171</v>
      </c>
      <c r="D5438" t="s">
        <v>135</v>
      </c>
      <c r="E5438">
        <v>888</v>
      </c>
      <c r="F5438" t="s">
        <v>87</v>
      </c>
      <c r="G5438" t="s">
        <v>98</v>
      </c>
      <c r="H5438">
        <v>249</v>
      </c>
      <c r="I5438">
        <v>0.36131823872605923</v>
      </c>
      <c r="J5438">
        <v>8.2331965856959986E-3</v>
      </c>
      <c r="K5438">
        <v>4.6123935453918873E-2</v>
      </c>
      <c r="L5438">
        <v>0.74911958182097538</v>
      </c>
    </row>
    <row r="5439" spans="1:12">
      <c r="A5439" t="s">
        <v>317</v>
      </c>
      <c r="B5439" t="s">
        <v>388</v>
      </c>
      <c r="C5439">
        <v>48171</v>
      </c>
      <c r="D5439" t="s">
        <v>135</v>
      </c>
      <c r="E5439">
        <v>888</v>
      </c>
      <c r="F5439" t="s">
        <v>87</v>
      </c>
      <c r="G5439" t="s">
        <v>99</v>
      </c>
      <c r="H5439">
        <v>29</v>
      </c>
      <c r="I5439">
        <v>0.38136989636999608</v>
      </c>
      <c r="J5439">
        <v>2.4936961350761851E-2</v>
      </c>
      <c r="K5439">
        <v>0.20995973236502219</v>
      </c>
      <c r="L5439">
        <v>0.61769244826110525</v>
      </c>
    </row>
    <row r="5440" spans="1:12">
      <c r="A5440" t="s">
        <v>317</v>
      </c>
      <c r="B5440" t="s">
        <v>388</v>
      </c>
      <c r="C5440">
        <v>48171</v>
      </c>
      <c r="D5440" t="s">
        <v>135</v>
      </c>
      <c r="E5440">
        <v>888</v>
      </c>
      <c r="F5440" t="s">
        <v>87</v>
      </c>
      <c r="G5440" t="s">
        <v>100</v>
      </c>
      <c r="H5440">
        <v>249</v>
      </c>
      <c r="I5440">
        <v>0.89069621579053615</v>
      </c>
      <c r="J5440">
        <v>1.397342157549925E-2</v>
      </c>
      <c r="K5440">
        <v>0.30177960208981791</v>
      </c>
      <c r="L5440">
        <v>1.5829159676324409</v>
      </c>
    </row>
    <row r="5441" spans="1:12">
      <c r="A5441" t="s">
        <v>317</v>
      </c>
      <c r="B5441" t="s">
        <v>388</v>
      </c>
      <c r="C5441">
        <v>48171</v>
      </c>
      <c r="D5441" t="s">
        <v>135</v>
      </c>
      <c r="E5441">
        <v>888</v>
      </c>
      <c r="F5441" t="s">
        <v>87</v>
      </c>
      <c r="G5441" t="s">
        <v>101</v>
      </c>
      <c r="H5441">
        <v>29</v>
      </c>
      <c r="I5441">
        <v>0.60248375249746522</v>
      </c>
      <c r="J5441">
        <v>2.67851138737999E-2</v>
      </c>
      <c r="K5441">
        <v>0.37737387803986011</v>
      </c>
      <c r="L5441">
        <v>1.012415216002154</v>
      </c>
    </row>
    <row r="5442" spans="1:12">
      <c r="A5442" t="s">
        <v>317</v>
      </c>
      <c r="B5442" t="s">
        <v>388</v>
      </c>
      <c r="C5442">
        <v>48171</v>
      </c>
      <c r="D5442" t="s">
        <v>135</v>
      </c>
      <c r="E5442">
        <v>888</v>
      </c>
      <c r="F5442" t="s">
        <v>87</v>
      </c>
      <c r="G5442" t="s">
        <v>102</v>
      </c>
      <c r="H5442">
        <v>249</v>
      </c>
      <c r="I5442">
        <v>1.034406762641952</v>
      </c>
      <c r="J5442">
        <v>1.606533954106712E-2</v>
      </c>
      <c r="K5442">
        <v>0.34926510901995339</v>
      </c>
      <c r="L5442">
        <v>1.807250993445032</v>
      </c>
    </row>
    <row r="5443" spans="1:12">
      <c r="A5443" t="s">
        <v>317</v>
      </c>
      <c r="B5443" t="s">
        <v>388</v>
      </c>
      <c r="C5443">
        <v>48171</v>
      </c>
      <c r="D5443" t="s">
        <v>135</v>
      </c>
      <c r="E5443">
        <v>888</v>
      </c>
      <c r="F5443" t="s">
        <v>87</v>
      </c>
      <c r="G5443" t="s">
        <v>103</v>
      </c>
      <c r="H5443">
        <v>29</v>
      </c>
      <c r="I5443">
        <v>0.67555432567095541</v>
      </c>
      <c r="J5443">
        <v>2.6876209196588341E-2</v>
      </c>
      <c r="K5443">
        <v>0.43207937996393991</v>
      </c>
      <c r="L5443">
        <v>1.1146078993278139</v>
      </c>
    </row>
    <row r="5444" spans="1:12">
      <c r="A5444" t="s">
        <v>317</v>
      </c>
      <c r="B5444" t="s">
        <v>388</v>
      </c>
      <c r="C5444">
        <v>48171</v>
      </c>
      <c r="D5444" t="s">
        <v>135</v>
      </c>
      <c r="E5444">
        <v>888</v>
      </c>
      <c r="F5444" t="s">
        <v>87</v>
      </c>
      <c r="G5444" t="s">
        <v>104</v>
      </c>
      <c r="H5444">
        <v>249</v>
      </c>
      <c r="I5444">
        <v>1.1539110409009741</v>
      </c>
      <c r="J5444">
        <v>1.846123127568056E-2</v>
      </c>
      <c r="K5444">
        <v>0.38619646686531461</v>
      </c>
      <c r="L5444">
        <v>2.0264769473838631</v>
      </c>
    </row>
    <row r="5445" spans="1:12">
      <c r="A5445" t="s">
        <v>317</v>
      </c>
      <c r="B5445" t="s">
        <v>388</v>
      </c>
      <c r="C5445">
        <v>48171</v>
      </c>
      <c r="D5445" t="s">
        <v>135</v>
      </c>
      <c r="E5445">
        <v>888</v>
      </c>
      <c r="F5445" t="s">
        <v>87</v>
      </c>
      <c r="G5445" t="s">
        <v>105</v>
      </c>
      <c r="H5445">
        <v>29</v>
      </c>
      <c r="I5445">
        <v>0.7307860111702964</v>
      </c>
      <c r="J5445">
        <v>2.8008304669414369E-2</v>
      </c>
      <c r="K5445">
        <v>0.47157372170491652</v>
      </c>
      <c r="L5445">
        <v>1.211466877202928</v>
      </c>
    </row>
    <row r="5446" spans="1:12">
      <c r="A5446" t="s">
        <v>317</v>
      </c>
      <c r="B5446" t="s">
        <v>388</v>
      </c>
      <c r="C5446">
        <v>48171</v>
      </c>
      <c r="D5446" t="s">
        <v>135</v>
      </c>
      <c r="E5446">
        <v>888</v>
      </c>
      <c r="F5446" t="s">
        <v>87</v>
      </c>
      <c r="G5446" t="s">
        <v>106</v>
      </c>
      <c r="H5446">
        <v>249</v>
      </c>
      <c r="I5446">
        <v>1.274700707272173</v>
      </c>
      <c r="J5446">
        <v>2.0400490154223849E-2</v>
      </c>
      <c r="K5446">
        <v>0.42467210722072118</v>
      </c>
      <c r="L5446">
        <v>2.2211555003748829</v>
      </c>
    </row>
    <row r="5447" spans="1:12">
      <c r="A5447" t="s">
        <v>317</v>
      </c>
      <c r="B5447" t="s">
        <v>388</v>
      </c>
      <c r="C5447">
        <v>48171</v>
      </c>
      <c r="D5447" t="s">
        <v>135</v>
      </c>
      <c r="E5447">
        <v>888</v>
      </c>
      <c r="F5447" t="s">
        <v>87</v>
      </c>
      <c r="G5447" t="s">
        <v>107</v>
      </c>
      <c r="H5447">
        <v>29</v>
      </c>
      <c r="I5447">
        <v>0.79752664661076844</v>
      </c>
      <c r="J5447">
        <v>2.82552380775794E-2</v>
      </c>
      <c r="K5447">
        <v>0.52216488036012754</v>
      </c>
      <c r="L5447">
        <v>1.283157001158715</v>
      </c>
    </row>
    <row r="5448" spans="1:12">
      <c r="A5448" t="s">
        <v>317</v>
      </c>
      <c r="B5448" t="s">
        <v>388</v>
      </c>
      <c r="C5448">
        <v>48171</v>
      </c>
      <c r="D5448" t="s">
        <v>135</v>
      </c>
      <c r="E5448">
        <v>888</v>
      </c>
      <c r="F5448" t="s">
        <v>87</v>
      </c>
      <c r="G5448" t="s">
        <v>108</v>
      </c>
      <c r="H5448">
        <v>249</v>
      </c>
      <c r="I5448">
        <v>0.15102283323612989</v>
      </c>
      <c r="J5448">
        <v>3.707735769284539E-3</v>
      </c>
      <c r="K5448">
        <v>-5.9524557316616919E-2</v>
      </c>
      <c r="L5448">
        <v>0.32297402595527569</v>
      </c>
    </row>
    <row r="5449" spans="1:12">
      <c r="A5449" t="s">
        <v>317</v>
      </c>
      <c r="B5449" t="s">
        <v>388</v>
      </c>
      <c r="C5449">
        <v>48171</v>
      </c>
      <c r="D5449" t="s">
        <v>135</v>
      </c>
      <c r="E5449">
        <v>888</v>
      </c>
      <c r="F5449" t="s">
        <v>87</v>
      </c>
      <c r="G5449" t="s">
        <v>109</v>
      </c>
      <c r="H5449">
        <v>29</v>
      </c>
      <c r="I5449">
        <v>0.35295581644645968</v>
      </c>
      <c r="J5449">
        <v>2.0521163857622909E-2</v>
      </c>
      <c r="K5449">
        <v>0.19288364015231649</v>
      </c>
      <c r="L5449">
        <v>0.53523759190627174</v>
      </c>
    </row>
    <row r="5450" spans="1:12">
      <c r="A5450" t="s">
        <v>317</v>
      </c>
      <c r="B5450" t="s">
        <v>389</v>
      </c>
      <c r="C5450">
        <v>48173</v>
      </c>
      <c r="D5450" t="s">
        <v>135</v>
      </c>
      <c r="E5450">
        <v>888</v>
      </c>
      <c r="F5450" t="s">
        <v>87</v>
      </c>
      <c r="G5450" t="s">
        <v>88</v>
      </c>
      <c r="H5450">
        <v>20</v>
      </c>
      <c r="I5450">
        <v>1.2019691002057511</v>
      </c>
      <c r="J5450">
        <v>0.10369354041876069</v>
      </c>
      <c r="K5450">
        <v>1.053024294447052E-2</v>
      </c>
      <c r="L5450">
        <v>1.601432951177751</v>
      </c>
    </row>
    <row r="5451" spans="1:12">
      <c r="A5451" t="s">
        <v>317</v>
      </c>
      <c r="B5451" t="s">
        <v>389</v>
      </c>
      <c r="C5451">
        <v>48173</v>
      </c>
      <c r="D5451" t="s">
        <v>135</v>
      </c>
      <c r="E5451">
        <v>888</v>
      </c>
      <c r="F5451" t="s">
        <v>87</v>
      </c>
      <c r="G5451" t="s">
        <v>89</v>
      </c>
      <c r="H5451">
        <v>39</v>
      </c>
      <c r="I5451">
        <v>0.47166315823502308</v>
      </c>
      <c r="J5451">
        <v>5.2423274353784799E-2</v>
      </c>
      <c r="K5451">
        <v>6.4585815138559655E-2</v>
      </c>
      <c r="L5451">
        <v>1.4462899909001601</v>
      </c>
    </row>
    <row r="5452" spans="1:12">
      <c r="A5452" t="s">
        <v>317</v>
      </c>
      <c r="B5452" t="s">
        <v>389</v>
      </c>
      <c r="C5452">
        <v>48173</v>
      </c>
      <c r="D5452" t="s">
        <v>135</v>
      </c>
      <c r="E5452">
        <v>888</v>
      </c>
      <c r="F5452" t="s">
        <v>87</v>
      </c>
      <c r="G5452" t="s">
        <v>90</v>
      </c>
      <c r="H5452">
        <v>20</v>
      </c>
      <c r="I5452">
        <v>1.4714785070081631</v>
      </c>
      <c r="J5452">
        <v>7.0970809781590774E-2</v>
      </c>
      <c r="K5452">
        <v>0.62426025249746708</v>
      </c>
      <c r="L5452">
        <v>1.7575766203484411</v>
      </c>
    </row>
    <row r="5453" spans="1:12">
      <c r="A5453" t="s">
        <v>317</v>
      </c>
      <c r="B5453" t="s">
        <v>389</v>
      </c>
      <c r="C5453">
        <v>48173</v>
      </c>
      <c r="D5453" t="s">
        <v>135</v>
      </c>
      <c r="E5453">
        <v>888</v>
      </c>
      <c r="F5453" t="s">
        <v>87</v>
      </c>
      <c r="G5453" t="s">
        <v>91</v>
      </c>
      <c r="H5453">
        <v>39</v>
      </c>
      <c r="I5453">
        <v>0.65618570463811199</v>
      </c>
      <c r="J5453">
        <v>4.7244502120149502E-2</v>
      </c>
      <c r="K5453">
        <v>0.39802644242046692</v>
      </c>
      <c r="L5453">
        <v>1.643474356984937</v>
      </c>
    </row>
    <row r="5454" spans="1:12">
      <c r="A5454" t="s">
        <v>317</v>
      </c>
      <c r="B5454" t="s">
        <v>389</v>
      </c>
      <c r="C5454">
        <v>48173</v>
      </c>
      <c r="D5454" t="s">
        <v>135</v>
      </c>
      <c r="E5454">
        <v>888</v>
      </c>
      <c r="F5454" t="s">
        <v>87</v>
      </c>
      <c r="G5454" t="s">
        <v>92</v>
      </c>
      <c r="H5454">
        <v>20</v>
      </c>
      <c r="I5454">
        <v>1.563093254159776</v>
      </c>
      <c r="J5454">
        <v>6.9674271725419415E-2</v>
      </c>
      <c r="K5454">
        <v>0.72446537949043632</v>
      </c>
      <c r="L5454">
        <v>1.84844818650553</v>
      </c>
    </row>
    <row r="5455" spans="1:12">
      <c r="A5455" t="s">
        <v>317</v>
      </c>
      <c r="B5455" t="s">
        <v>389</v>
      </c>
      <c r="C5455">
        <v>48173</v>
      </c>
      <c r="D5455" t="s">
        <v>135</v>
      </c>
      <c r="E5455">
        <v>888</v>
      </c>
      <c r="F5455" t="s">
        <v>87</v>
      </c>
      <c r="G5455" t="s">
        <v>93</v>
      </c>
      <c r="H5455">
        <v>39</v>
      </c>
      <c r="I5455">
        <v>0.73537070811075245</v>
      </c>
      <c r="J5455">
        <v>4.6976132196490203E-2</v>
      </c>
      <c r="K5455">
        <v>0.46892424299733793</v>
      </c>
      <c r="L5455">
        <v>1.711010029448397</v>
      </c>
    </row>
    <row r="5456" spans="1:12">
      <c r="A5456" t="s">
        <v>317</v>
      </c>
      <c r="B5456" t="s">
        <v>389</v>
      </c>
      <c r="C5456">
        <v>48173</v>
      </c>
      <c r="D5456" t="s">
        <v>135</v>
      </c>
      <c r="E5456">
        <v>888</v>
      </c>
      <c r="F5456" t="s">
        <v>87</v>
      </c>
      <c r="G5456" t="s">
        <v>94</v>
      </c>
      <c r="H5456">
        <v>20</v>
      </c>
      <c r="I5456">
        <v>1.632385066066758</v>
      </c>
      <c r="J5456">
        <v>6.837176426055297E-2</v>
      </c>
      <c r="K5456">
        <v>0.79627099688933656</v>
      </c>
      <c r="L5456">
        <v>1.9231905731648049</v>
      </c>
    </row>
    <row r="5457" spans="1:12">
      <c r="A5457" t="s">
        <v>317</v>
      </c>
      <c r="B5457" t="s">
        <v>389</v>
      </c>
      <c r="C5457">
        <v>48173</v>
      </c>
      <c r="D5457" t="s">
        <v>135</v>
      </c>
      <c r="E5457">
        <v>888</v>
      </c>
      <c r="F5457" t="s">
        <v>87</v>
      </c>
      <c r="G5457" t="s">
        <v>95</v>
      </c>
      <c r="H5457">
        <v>39</v>
      </c>
      <c r="I5457">
        <v>0.80208376516408553</v>
      </c>
      <c r="J5457">
        <v>4.7806748967696981E-2</v>
      </c>
      <c r="K5457">
        <v>0.50820841975094122</v>
      </c>
      <c r="L5457">
        <v>1.782444010786209</v>
      </c>
    </row>
    <row r="5458" spans="1:12">
      <c r="A5458" t="s">
        <v>317</v>
      </c>
      <c r="B5458" t="s">
        <v>389</v>
      </c>
      <c r="C5458">
        <v>48173</v>
      </c>
      <c r="D5458" t="s">
        <v>135</v>
      </c>
      <c r="E5458">
        <v>888</v>
      </c>
      <c r="F5458" t="s">
        <v>87</v>
      </c>
      <c r="G5458" t="s">
        <v>96</v>
      </c>
      <c r="H5458">
        <v>20</v>
      </c>
      <c r="I5458">
        <v>1.721171615161645</v>
      </c>
      <c r="J5458">
        <v>6.7984577135152269E-2</v>
      </c>
      <c r="K5458">
        <v>0.88318435143255081</v>
      </c>
      <c r="L5458">
        <v>2.0175341171233598</v>
      </c>
    </row>
    <row r="5459" spans="1:12">
      <c r="A5459" t="s">
        <v>317</v>
      </c>
      <c r="B5459" t="s">
        <v>389</v>
      </c>
      <c r="C5459">
        <v>48173</v>
      </c>
      <c r="D5459" t="s">
        <v>135</v>
      </c>
      <c r="E5459">
        <v>888</v>
      </c>
      <c r="F5459" t="s">
        <v>87</v>
      </c>
      <c r="G5459" t="s">
        <v>97</v>
      </c>
      <c r="H5459">
        <v>39</v>
      </c>
      <c r="I5459">
        <v>0.88957421536769199</v>
      </c>
      <c r="J5459">
        <v>4.847832051491735E-2</v>
      </c>
      <c r="K5459">
        <v>0.5799997192740971</v>
      </c>
      <c r="L5459">
        <v>1.8765974728598549</v>
      </c>
    </row>
    <row r="5460" spans="1:12">
      <c r="A5460" t="s">
        <v>317</v>
      </c>
      <c r="B5460" t="s">
        <v>389</v>
      </c>
      <c r="C5460">
        <v>48173</v>
      </c>
      <c r="D5460" t="s">
        <v>135</v>
      </c>
      <c r="E5460">
        <v>888</v>
      </c>
      <c r="F5460" t="s">
        <v>87</v>
      </c>
      <c r="G5460" t="s">
        <v>98</v>
      </c>
      <c r="H5460">
        <v>20</v>
      </c>
      <c r="I5460">
        <v>0.16304734529484671</v>
      </c>
      <c r="J5460">
        <v>7.8130650010181744E-3</v>
      </c>
      <c r="K5460">
        <v>9.289047626757628E-2</v>
      </c>
      <c r="L5460">
        <v>0.24192014856789321</v>
      </c>
    </row>
    <row r="5461" spans="1:12">
      <c r="A5461" t="s">
        <v>317</v>
      </c>
      <c r="B5461" t="s">
        <v>389</v>
      </c>
      <c r="C5461">
        <v>48173</v>
      </c>
      <c r="D5461" t="s">
        <v>135</v>
      </c>
      <c r="E5461">
        <v>888</v>
      </c>
      <c r="F5461" t="s">
        <v>87</v>
      </c>
      <c r="G5461" t="s">
        <v>99</v>
      </c>
      <c r="H5461">
        <v>39</v>
      </c>
      <c r="I5461">
        <v>0.34336382621788358</v>
      </c>
      <c r="J5461">
        <v>2.9501343083376711E-2</v>
      </c>
      <c r="K5461">
        <v>2.8654467999078309E-2</v>
      </c>
      <c r="L5461">
        <v>0.60386568814191111</v>
      </c>
    </row>
    <row r="5462" spans="1:12">
      <c r="A5462" t="s">
        <v>317</v>
      </c>
      <c r="B5462" t="s">
        <v>389</v>
      </c>
      <c r="C5462">
        <v>48173</v>
      </c>
      <c r="D5462" t="s">
        <v>135</v>
      </c>
      <c r="E5462">
        <v>888</v>
      </c>
      <c r="F5462" t="s">
        <v>87</v>
      </c>
      <c r="G5462" t="s">
        <v>100</v>
      </c>
      <c r="H5462">
        <v>20</v>
      </c>
      <c r="I5462">
        <v>0.65426996466193754</v>
      </c>
      <c r="J5462">
        <v>1.266232123478221E-2</v>
      </c>
      <c r="K5462">
        <v>0.60444471312514481</v>
      </c>
      <c r="L5462">
        <v>0.77096373318550593</v>
      </c>
    </row>
    <row r="5463" spans="1:12">
      <c r="A5463" t="s">
        <v>317</v>
      </c>
      <c r="B5463" t="s">
        <v>389</v>
      </c>
      <c r="C5463">
        <v>48173</v>
      </c>
      <c r="D5463" t="s">
        <v>135</v>
      </c>
      <c r="E5463">
        <v>888</v>
      </c>
      <c r="F5463" t="s">
        <v>87</v>
      </c>
      <c r="G5463" t="s">
        <v>101</v>
      </c>
      <c r="H5463">
        <v>39</v>
      </c>
      <c r="I5463">
        <v>0.55209395548888252</v>
      </c>
      <c r="J5463">
        <v>1.9592836434405271E-2</v>
      </c>
      <c r="K5463">
        <v>0.33343633149258622</v>
      </c>
      <c r="L5463">
        <v>0.80640723409972659</v>
      </c>
    </row>
    <row r="5464" spans="1:12">
      <c r="A5464" t="s">
        <v>317</v>
      </c>
      <c r="B5464" t="s">
        <v>389</v>
      </c>
      <c r="C5464">
        <v>48173</v>
      </c>
      <c r="D5464" t="s">
        <v>135</v>
      </c>
      <c r="E5464">
        <v>888</v>
      </c>
      <c r="F5464" t="s">
        <v>87</v>
      </c>
      <c r="G5464" t="s">
        <v>102</v>
      </c>
      <c r="H5464">
        <v>20</v>
      </c>
      <c r="I5464">
        <v>0.76318005113423237</v>
      </c>
      <c r="J5464">
        <v>1.4161107662308711E-2</v>
      </c>
      <c r="K5464">
        <v>0.70794941895375607</v>
      </c>
      <c r="L5464">
        <v>0.89684260655109616</v>
      </c>
    </row>
    <row r="5465" spans="1:12">
      <c r="A5465" t="s">
        <v>317</v>
      </c>
      <c r="B5465" t="s">
        <v>389</v>
      </c>
      <c r="C5465">
        <v>48173</v>
      </c>
      <c r="D5465" t="s">
        <v>135</v>
      </c>
      <c r="E5465">
        <v>888</v>
      </c>
      <c r="F5465" t="s">
        <v>87</v>
      </c>
      <c r="G5465" t="s">
        <v>103</v>
      </c>
      <c r="H5465">
        <v>39</v>
      </c>
      <c r="I5465">
        <v>0.62678689637570051</v>
      </c>
      <c r="J5465">
        <v>1.9742915225918211E-2</v>
      </c>
      <c r="K5465">
        <v>0.42340281170382521</v>
      </c>
      <c r="L5465">
        <v>0.866288058907975</v>
      </c>
    </row>
    <row r="5466" spans="1:12">
      <c r="A5466" t="s">
        <v>317</v>
      </c>
      <c r="B5466" t="s">
        <v>389</v>
      </c>
      <c r="C5466">
        <v>48173</v>
      </c>
      <c r="D5466" t="s">
        <v>135</v>
      </c>
      <c r="E5466">
        <v>888</v>
      </c>
      <c r="F5466" t="s">
        <v>87</v>
      </c>
      <c r="G5466" t="s">
        <v>104</v>
      </c>
      <c r="H5466">
        <v>20</v>
      </c>
      <c r="I5466">
        <v>0.82050463119434713</v>
      </c>
      <c r="J5466">
        <v>1.8338895507811159E-2</v>
      </c>
      <c r="K5466">
        <v>0.75305816877729914</v>
      </c>
      <c r="L5466">
        <v>0.98111019335248972</v>
      </c>
    </row>
    <row r="5467" spans="1:12">
      <c r="A5467" t="s">
        <v>317</v>
      </c>
      <c r="B5467" t="s">
        <v>389</v>
      </c>
      <c r="C5467">
        <v>48173</v>
      </c>
      <c r="D5467" t="s">
        <v>135</v>
      </c>
      <c r="E5467">
        <v>888</v>
      </c>
      <c r="F5467" t="s">
        <v>87</v>
      </c>
      <c r="G5467" t="s">
        <v>105</v>
      </c>
      <c r="H5467">
        <v>39</v>
      </c>
      <c r="I5467">
        <v>0.6906193808388571</v>
      </c>
      <c r="J5467">
        <v>2.1367543934774989E-2</v>
      </c>
      <c r="K5467">
        <v>0.46026165080166709</v>
      </c>
      <c r="L5467">
        <v>0.92075080203575244</v>
      </c>
    </row>
    <row r="5468" spans="1:12">
      <c r="A5468" t="s">
        <v>317</v>
      </c>
      <c r="B5468" t="s">
        <v>389</v>
      </c>
      <c r="C5468">
        <v>48173</v>
      </c>
      <c r="D5468" t="s">
        <v>135</v>
      </c>
      <c r="E5468">
        <v>888</v>
      </c>
      <c r="F5468" t="s">
        <v>87</v>
      </c>
      <c r="G5468" t="s">
        <v>106</v>
      </c>
      <c r="H5468">
        <v>20</v>
      </c>
      <c r="I5468">
        <v>0.91052161032602574</v>
      </c>
      <c r="J5468">
        <v>2.0061744980271169E-2</v>
      </c>
      <c r="K5468">
        <v>0.83596092959795543</v>
      </c>
      <c r="L5468">
        <v>1.0860736755586899</v>
      </c>
    </row>
    <row r="5469" spans="1:12">
      <c r="A5469" t="s">
        <v>317</v>
      </c>
      <c r="B5469" t="s">
        <v>389</v>
      </c>
      <c r="C5469">
        <v>48173</v>
      </c>
      <c r="D5469" t="s">
        <v>135</v>
      </c>
      <c r="E5469">
        <v>888</v>
      </c>
      <c r="F5469" t="s">
        <v>87</v>
      </c>
      <c r="G5469" t="s">
        <v>107</v>
      </c>
      <c r="H5469">
        <v>39</v>
      </c>
      <c r="I5469">
        <v>0.77397761072108628</v>
      </c>
      <c r="J5469">
        <v>2.285282849984567E-2</v>
      </c>
      <c r="K5469">
        <v>0.53041950708429919</v>
      </c>
      <c r="L5469">
        <v>1.0056565875975461</v>
      </c>
    </row>
    <row r="5470" spans="1:12">
      <c r="A5470" t="s">
        <v>317</v>
      </c>
      <c r="B5470" t="s">
        <v>389</v>
      </c>
      <c r="C5470">
        <v>48173</v>
      </c>
      <c r="D5470" t="s">
        <v>135</v>
      </c>
      <c r="E5470">
        <v>888</v>
      </c>
      <c r="F5470" t="s">
        <v>87</v>
      </c>
      <c r="G5470" t="s">
        <v>108</v>
      </c>
      <c r="H5470">
        <v>20</v>
      </c>
      <c r="I5470">
        <v>0.1554618436608238</v>
      </c>
      <c r="J5470">
        <v>5.4752793082876103E-3</v>
      </c>
      <c r="K5470">
        <v>0.1005148191295044</v>
      </c>
      <c r="L5470">
        <v>0.1965438808828478</v>
      </c>
    </row>
    <row r="5471" spans="1:12">
      <c r="A5471" t="s">
        <v>317</v>
      </c>
      <c r="B5471" t="s">
        <v>389</v>
      </c>
      <c r="C5471">
        <v>48173</v>
      </c>
      <c r="D5471" t="s">
        <v>135</v>
      </c>
      <c r="E5471">
        <v>888</v>
      </c>
      <c r="F5471" t="s">
        <v>87</v>
      </c>
      <c r="G5471" t="s">
        <v>109</v>
      </c>
      <c r="H5471">
        <v>39</v>
      </c>
      <c r="I5471">
        <v>0.23496888070268879</v>
      </c>
      <c r="J5471">
        <v>1.3073048056476119E-2</v>
      </c>
      <c r="K5471">
        <v>5.0955208635228677E-2</v>
      </c>
      <c r="L5471">
        <v>0.33257632136387749</v>
      </c>
    </row>
    <row r="5472" spans="1:12">
      <c r="A5472" t="s">
        <v>317</v>
      </c>
      <c r="B5472" t="s">
        <v>390</v>
      </c>
      <c r="C5472">
        <v>48175</v>
      </c>
      <c r="D5472" t="s">
        <v>135</v>
      </c>
      <c r="E5472">
        <v>888</v>
      </c>
      <c r="F5472" t="s">
        <v>87</v>
      </c>
      <c r="G5472" t="s">
        <v>88</v>
      </c>
      <c r="H5472">
        <v>109</v>
      </c>
      <c r="I5472">
        <v>1.0619888102769051</v>
      </c>
      <c r="J5472">
        <v>4.3872120819350567E-2</v>
      </c>
      <c r="K5472">
        <v>3.3643878631180971E-2</v>
      </c>
      <c r="L5472">
        <v>1.9686728462365859</v>
      </c>
    </row>
    <row r="5473" spans="1:12">
      <c r="A5473" t="s">
        <v>317</v>
      </c>
      <c r="B5473" t="s">
        <v>390</v>
      </c>
      <c r="C5473">
        <v>48175</v>
      </c>
      <c r="D5473" t="s">
        <v>135</v>
      </c>
      <c r="E5473">
        <v>888</v>
      </c>
      <c r="F5473" t="s">
        <v>87</v>
      </c>
      <c r="G5473" t="s">
        <v>89</v>
      </c>
      <c r="H5473">
        <v>68</v>
      </c>
      <c r="I5473">
        <v>0.84345779895734851</v>
      </c>
      <c r="J5473">
        <v>4.6886094879399813E-2</v>
      </c>
      <c r="K5473">
        <v>4.1614353289900017E-3</v>
      </c>
      <c r="L5473">
        <v>1.640357445004176</v>
      </c>
    </row>
    <row r="5474" spans="1:12">
      <c r="A5474" t="s">
        <v>317</v>
      </c>
      <c r="B5474" t="s">
        <v>390</v>
      </c>
      <c r="C5474">
        <v>48175</v>
      </c>
      <c r="D5474" t="s">
        <v>135</v>
      </c>
      <c r="E5474">
        <v>888</v>
      </c>
      <c r="F5474" t="s">
        <v>87</v>
      </c>
      <c r="G5474" t="s">
        <v>90</v>
      </c>
      <c r="H5474">
        <v>109</v>
      </c>
      <c r="I5474">
        <v>1.402767470978636</v>
      </c>
      <c r="J5474">
        <v>4.1727443457266207E-2</v>
      </c>
      <c r="K5474">
        <v>0.49831347890596522</v>
      </c>
      <c r="L5474">
        <v>2.2672979831746138</v>
      </c>
    </row>
    <row r="5475" spans="1:12">
      <c r="A5475" t="s">
        <v>317</v>
      </c>
      <c r="B5475" t="s">
        <v>390</v>
      </c>
      <c r="C5475">
        <v>48175</v>
      </c>
      <c r="D5475" t="s">
        <v>135</v>
      </c>
      <c r="E5475">
        <v>888</v>
      </c>
      <c r="F5475" t="s">
        <v>87</v>
      </c>
      <c r="G5475" t="s">
        <v>91</v>
      </c>
      <c r="H5475">
        <v>68</v>
      </c>
      <c r="I5475">
        <v>0.95195617615450367</v>
      </c>
      <c r="J5475">
        <v>4.8783587579212577E-2</v>
      </c>
      <c r="K5475">
        <v>4.1614353289900017E-3</v>
      </c>
      <c r="L5475">
        <v>1.7403378110366829</v>
      </c>
    </row>
    <row r="5476" spans="1:12">
      <c r="A5476" t="s">
        <v>317</v>
      </c>
      <c r="B5476" t="s">
        <v>390</v>
      </c>
      <c r="C5476">
        <v>48175</v>
      </c>
      <c r="D5476" t="s">
        <v>135</v>
      </c>
      <c r="E5476">
        <v>888</v>
      </c>
      <c r="F5476" t="s">
        <v>87</v>
      </c>
      <c r="G5476" t="s">
        <v>92</v>
      </c>
      <c r="H5476">
        <v>109</v>
      </c>
      <c r="I5476">
        <v>1.5429487447784911</v>
      </c>
      <c r="J5476">
        <v>4.4390034565158512E-2</v>
      </c>
      <c r="K5476">
        <v>0.54872026536986995</v>
      </c>
      <c r="L5476">
        <v>2.4937297059836201</v>
      </c>
    </row>
    <row r="5477" spans="1:12">
      <c r="A5477" t="s">
        <v>317</v>
      </c>
      <c r="B5477" t="s">
        <v>390</v>
      </c>
      <c r="C5477">
        <v>48175</v>
      </c>
      <c r="D5477" t="s">
        <v>135</v>
      </c>
      <c r="E5477">
        <v>888</v>
      </c>
      <c r="F5477" t="s">
        <v>87</v>
      </c>
      <c r="G5477" t="s">
        <v>93</v>
      </c>
      <c r="H5477">
        <v>68</v>
      </c>
      <c r="I5477">
        <v>1.028466587735311</v>
      </c>
      <c r="J5477">
        <v>5.2824536082489333E-2</v>
      </c>
      <c r="K5477">
        <v>4.1614353289900017E-3</v>
      </c>
      <c r="L5477">
        <v>1.8723757614156089</v>
      </c>
    </row>
    <row r="5478" spans="1:12">
      <c r="A5478" t="s">
        <v>317</v>
      </c>
      <c r="B5478" t="s">
        <v>390</v>
      </c>
      <c r="C5478">
        <v>48175</v>
      </c>
      <c r="D5478" t="s">
        <v>135</v>
      </c>
      <c r="E5478">
        <v>888</v>
      </c>
      <c r="F5478" t="s">
        <v>87</v>
      </c>
      <c r="G5478" t="s">
        <v>94</v>
      </c>
      <c r="H5478">
        <v>109</v>
      </c>
      <c r="I5478">
        <v>1.6726294726574</v>
      </c>
      <c r="J5478">
        <v>4.7263881436702633E-2</v>
      </c>
      <c r="K5478">
        <v>0.59331533431868477</v>
      </c>
      <c r="L5478">
        <v>2.7026850488827998</v>
      </c>
    </row>
    <row r="5479" spans="1:12">
      <c r="A5479" t="s">
        <v>317</v>
      </c>
      <c r="B5479" t="s">
        <v>390</v>
      </c>
      <c r="C5479">
        <v>48175</v>
      </c>
      <c r="D5479" t="s">
        <v>135</v>
      </c>
      <c r="E5479">
        <v>888</v>
      </c>
      <c r="F5479" t="s">
        <v>87</v>
      </c>
      <c r="G5479" t="s">
        <v>95</v>
      </c>
      <c r="H5479">
        <v>68</v>
      </c>
      <c r="I5479">
        <v>1.1011260390498769</v>
      </c>
      <c r="J5479">
        <v>5.6981098707934837E-2</v>
      </c>
      <c r="K5479">
        <v>4.1614353289900017E-3</v>
      </c>
      <c r="L5479">
        <v>1.995065720649235</v>
      </c>
    </row>
    <row r="5480" spans="1:12">
      <c r="A5480" t="s">
        <v>317</v>
      </c>
      <c r="B5480" t="s">
        <v>390</v>
      </c>
      <c r="C5480">
        <v>48175</v>
      </c>
      <c r="D5480" t="s">
        <v>135</v>
      </c>
      <c r="E5480">
        <v>888</v>
      </c>
      <c r="F5480" t="s">
        <v>87</v>
      </c>
      <c r="G5480" t="s">
        <v>96</v>
      </c>
      <c r="H5480">
        <v>109</v>
      </c>
      <c r="I5480">
        <v>1.8018724086785121</v>
      </c>
      <c r="J5480">
        <v>5.0107166053421873E-2</v>
      </c>
      <c r="K5480">
        <v>0.64230054599177022</v>
      </c>
      <c r="L5480">
        <v>2.9019578442689529</v>
      </c>
    </row>
    <row r="5481" spans="1:12">
      <c r="A5481" t="s">
        <v>317</v>
      </c>
      <c r="B5481" t="s">
        <v>390</v>
      </c>
      <c r="C5481">
        <v>48175</v>
      </c>
      <c r="D5481" t="s">
        <v>135</v>
      </c>
      <c r="E5481">
        <v>888</v>
      </c>
      <c r="F5481" t="s">
        <v>87</v>
      </c>
      <c r="G5481" t="s">
        <v>97</v>
      </c>
      <c r="H5481">
        <v>68</v>
      </c>
      <c r="I5481">
        <v>1.1709863633725861</v>
      </c>
      <c r="J5481">
        <v>6.0666161244871043E-2</v>
      </c>
      <c r="K5481">
        <v>4.1614353289900017E-3</v>
      </c>
      <c r="L5481">
        <v>2.1067011027884139</v>
      </c>
    </row>
    <row r="5482" spans="1:12">
      <c r="A5482" t="s">
        <v>317</v>
      </c>
      <c r="B5482" t="s">
        <v>390</v>
      </c>
      <c r="C5482">
        <v>48175</v>
      </c>
      <c r="D5482" t="s">
        <v>135</v>
      </c>
      <c r="E5482">
        <v>888</v>
      </c>
      <c r="F5482" t="s">
        <v>87</v>
      </c>
      <c r="G5482" t="s">
        <v>98</v>
      </c>
      <c r="H5482">
        <v>109</v>
      </c>
      <c r="I5482">
        <v>0.35818418360035048</v>
      </c>
      <c r="J5482">
        <v>1.2725201533440381E-2</v>
      </c>
      <c r="K5482">
        <v>5.9323117904128288E-2</v>
      </c>
      <c r="L5482">
        <v>0.73433204145452791</v>
      </c>
    </row>
    <row r="5483" spans="1:12">
      <c r="A5483" t="s">
        <v>317</v>
      </c>
      <c r="B5483" t="s">
        <v>390</v>
      </c>
      <c r="C5483">
        <v>48175</v>
      </c>
      <c r="D5483" t="s">
        <v>135</v>
      </c>
      <c r="E5483">
        <v>888</v>
      </c>
      <c r="F5483" t="s">
        <v>87</v>
      </c>
      <c r="G5483" t="s">
        <v>99</v>
      </c>
      <c r="H5483">
        <v>68</v>
      </c>
      <c r="I5483">
        <v>0.57697554713869492</v>
      </c>
      <c r="J5483">
        <v>3.7907735055044897E-2</v>
      </c>
      <c r="K5483">
        <v>4.1614353289900017E-3</v>
      </c>
      <c r="L5483">
        <v>1.4691269464682379</v>
      </c>
    </row>
    <row r="5484" spans="1:12">
      <c r="A5484" t="s">
        <v>317</v>
      </c>
      <c r="B5484" t="s">
        <v>390</v>
      </c>
      <c r="C5484">
        <v>48175</v>
      </c>
      <c r="D5484" t="s">
        <v>135</v>
      </c>
      <c r="E5484">
        <v>888</v>
      </c>
      <c r="F5484" t="s">
        <v>87</v>
      </c>
      <c r="G5484" t="s">
        <v>100</v>
      </c>
      <c r="H5484">
        <v>109</v>
      </c>
      <c r="I5484">
        <v>0.9254680701082979</v>
      </c>
      <c r="J5484">
        <v>2.4001225673548041E-2</v>
      </c>
      <c r="K5484">
        <v>0.35881808001486099</v>
      </c>
      <c r="L5484">
        <v>1.572489588677076</v>
      </c>
    </row>
    <row r="5485" spans="1:12">
      <c r="A5485" t="s">
        <v>317</v>
      </c>
      <c r="B5485" t="s">
        <v>390</v>
      </c>
      <c r="C5485">
        <v>48175</v>
      </c>
      <c r="D5485" t="s">
        <v>135</v>
      </c>
      <c r="E5485">
        <v>888</v>
      </c>
      <c r="F5485" t="s">
        <v>87</v>
      </c>
      <c r="G5485" t="s">
        <v>101</v>
      </c>
      <c r="H5485">
        <v>68</v>
      </c>
      <c r="I5485">
        <v>0.83231572058160741</v>
      </c>
      <c r="J5485">
        <v>4.8037700084064702E-2</v>
      </c>
      <c r="K5485">
        <v>4.1614353289900017E-3</v>
      </c>
      <c r="L5485">
        <v>1.669365192606491</v>
      </c>
    </row>
    <row r="5486" spans="1:12">
      <c r="A5486" t="s">
        <v>317</v>
      </c>
      <c r="B5486" t="s">
        <v>390</v>
      </c>
      <c r="C5486">
        <v>48175</v>
      </c>
      <c r="D5486" t="s">
        <v>135</v>
      </c>
      <c r="E5486">
        <v>888</v>
      </c>
      <c r="F5486" t="s">
        <v>87</v>
      </c>
      <c r="G5486" t="s">
        <v>102</v>
      </c>
      <c r="H5486">
        <v>109</v>
      </c>
      <c r="I5486">
        <v>1.082711998811323</v>
      </c>
      <c r="J5486">
        <v>2.760684355198113E-2</v>
      </c>
      <c r="K5486">
        <v>0.41693844654953233</v>
      </c>
      <c r="L5486">
        <v>1.7923248954084749</v>
      </c>
    </row>
    <row r="5487" spans="1:12">
      <c r="A5487" t="s">
        <v>317</v>
      </c>
      <c r="B5487" t="s">
        <v>390</v>
      </c>
      <c r="C5487">
        <v>48175</v>
      </c>
      <c r="D5487" t="s">
        <v>135</v>
      </c>
      <c r="E5487">
        <v>888</v>
      </c>
      <c r="F5487" t="s">
        <v>87</v>
      </c>
      <c r="G5487" t="s">
        <v>103</v>
      </c>
      <c r="H5487">
        <v>68</v>
      </c>
      <c r="I5487">
        <v>0.89841384467700913</v>
      </c>
      <c r="J5487">
        <v>5.1693086632234257E-2</v>
      </c>
      <c r="K5487">
        <v>4.1614353289900017E-3</v>
      </c>
      <c r="L5487">
        <v>1.7552037239467351</v>
      </c>
    </row>
    <row r="5488" spans="1:12">
      <c r="A5488" t="s">
        <v>317</v>
      </c>
      <c r="B5488" t="s">
        <v>390</v>
      </c>
      <c r="C5488">
        <v>48175</v>
      </c>
      <c r="D5488" t="s">
        <v>135</v>
      </c>
      <c r="E5488">
        <v>888</v>
      </c>
      <c r="F5488" t="s">
        <v>87</v>
      </c>
      <c r="G5488" t="s">
        <v>104</v>
      </c>
      <c r="H5488">
        <v>109</v>
      </c>
      <c r="I5488">
        <v>1.219397052804452</v>
      </c>
      <c r="J5488">
        <v>3.1245576488129919E-2</v>
      </c>
      <c r="K5488">
        <v>0.46326203091374568</v>
      </c>
      <c r="L5488">
        <v>2.003374221774441</v>
      </c>
    </row>
    <row r="5489" spans="1:12">
      <c r="A5489" t="s">
        <v>317</v>
      </c>
      <c r="B5489" t="s">
        <v>390</v>
      </c>
      <c r="C5489">
        <v>48175</v>
      </c>
      <c r="D5489" t="s">
        <v>135</v>
      </c>
      <c r="E5489">
        <v>888</v>
      </c>
      <c r="F5489" t="s">
        <v>87</v>
      </c>
      <c r="G5489" t="s">
        <v>105</v>
      </c>
      <c r="H5489">
        <v>68</v>
      </c>
      <c r="I5489">
        <v>0.96089047963159691</v>
      </c>
      <c r="J5489">
        <v>5.550501801677403E-2</v>
      </c>
      <c r="K5489">
        <v>4.1614353289900017E-3</v>
      </c>
      <c r="L5489">
        <v>1.873398708947267</v>
      </c>
    </row>
    <row r="5490" spans="1:12">
      <c r="A5490" t="s">
        <v>317</v>
      </c>
      <c r="B5490" t="s">
        <v>390</v>
      </c>
      <c r="C5490">
        <v>48175</v>
      </c>
      <c r="D5490" t="s">
        <v>135</v>
      </c>
      <c r="E5490">
        <v>888</v>
      </c>
      <c r="F5490" t="s">
        <v>87</v>
      </c>
      <c r="G5490" t="s">
        <v>106</v>
      </c>
      <c r="H5490">
        <v>109</v>
      </c>
      <c r="I5490">
        <v>1.352715863696738</v>
      </c>
      <c r="J5490">
        <v>3.4529793693643243E-2</v>
      </c>
      <c r="K5490">
        <v>0.50792079545145641</v>
      </c>
      <c r="L5490">
        <v>2.1938144240469111</v>
      </c>
    </row>
    <row r="5491" spans="1:12">
      <c r="A5491" t="s">
        <v>317</v>
      </c>
      <c r="B5491" t="s">
        <v>390</v>
      </c>
      <c r="C5491">
        <v>48175</v>
      </c>
      <c r="D5491" t="s">
        <v>135</v>
      </c>
      <c r="E5491">
        <v>888</v>
      </c>
      <c r="F5491" t="s">
        <v>87</v>
      </c>
      <c r="G5491" t="s">
        <v>107</v>
      </c>
      <c r="H5491">
        <v>68</v>
      </c>
      <c r="I5491">
        <v>1.018116575680418</v>
      </c>
      <c r="J5491">
        <v>5.8643064421555639E-2</v>
      </c>
      <c r="K5491">
        <v>4.1614353289900017E-3</v>
      </c>
      <c r="L5491">
        <v>1.983613718707478</v>
      </c>
    </row>
    <row r="5492" spans="1:12">
      <c r="A5492" t="s">
        <v>317</v>
      </c>
      <c r="B5492" t="s">
        <v>390</v>
      </c>
      <c r="C5492">
        <v>48175</v>
      </c>
      <c r="D5492" t="s">
        <v>135</v>
      </c>
      <c r="E5492">
        <v>888</v>
      </c>
      <c r="F5492" t="s">
        <v>87</v>
      </c>
      <c r="G5492" t="s">
        <v>108</v>
      </c>
      <c r="H5492">
        <v>109</v>
      </c>
      <c r="I5492">
        <v>0.17860457351798939</v>
      </c>
      <c r="J5492">
        <v>4.9711577580345417E-3</v>
      </c>
      <c r="K5492">
        <v>7.8532537549117071E-2</v>
      </c>
      <c r="L5492">
        <v>0.30375442582782591</v>
      </c>
    </row>
    <row r="5493" spans="1:12">
      <c r="A5493" t="s">
        <v>317</v>
      </c>
      <c r="B5493" t="s">
        <v>390</v>
      </c>
      <c r="C5493">
        <v>48175</v>
      </c>
      <c r="D5493" t="s">
        <v>135</v>
      </c>
      <c r="E5493">
        <v>888</v>
      </c>
      <c r="F5493" t="s">
        <v>87</v>
      </c>
      <c r="G5493" t="s">
        <v>109</v>
      </c>
      <c r="H5493">
        <v>68</v>
      </c>
      <c r="I5493">
        <v>0.28545138849334378</v>
      </c>
      <c r="J5493">
        <v>1.6349592638427349E-2</v>
      </c>
      <c r="K5493">
        <v>4.1614353289900017E-3</v>
      </c>
      <c r="L5493">
        <v>0.646276259831436</v>
      </c>
    </row>
    <row r="5494" spans="1:12">
      <c r="A5494" t="s">
        <v>317</v>
      </c>
      <c r="B5494" t="s">
        <v>391</v>
      </c>
      <c r="C5494">
        <v>48177</v>
      </c>
      <c r="D5494" t="s">
        <v>135</v>
      </c>
      <c r="E5494">
        <v>888</v>
      </c>
      <c r="F5494" t="s">
        <v>87</v>
      </c>
      <c r="G5494" t="s">
        <v>88</v>
      </c>
      <c r="H5494">
        <v>21</v>
      </c>
      <c r="I5494">
        <v>1.3391255499967429</v>
      </c>
      <c r="J5494">
        <v>0.1576856242205866</v>
      </c>
      <c r="K5494">
        <v>8.2268901586623533E-2</v>
      </c>
      <c r="L5494">
        <v>2.427575332124559</v>
      </c>
    </row>
    <row r="5495" spans="1:12">
      <c r="A5495" t="s">
        <v>317</v>
      </c>
      <c r="B5495" t="s">
        <v>391</v>
      </c>
      <c r="C5495">
        <v>48177</v>
      </c>
      <c r="D5495" t="s">
        <v>135</v>
      </c>
      <c r="E5495">
        <v>888</v>
      </c>
      <c r="F5495" t="s">
        <v>87</v>
      </c>
      <c r="G5495" t="s">
        <v>89</v>
      </c>
      <c r="H5495">
        <v>22</v>
      </c>
      <c r="I5495">
        <v>1.331465572192158</v>
      </c>
      <c r="J5495">
        <v>8.1980791944545703E-2</v>
      </c>
      <c r="K5495">
        <v>-2.7170356688389172E-2</v>
      </c>
      <c r="L5495">
        <v>1.804977202733564</v>
      </c>
    </row>
    <row r="5496" spans="1:12">
      <c r="A5496" t="s">
        <v>317</v>
      </c>
      <c r="B5496" t="s">
        <v>391</v>
      </c>
      <c r="C5496">
        <v>48177</v>
      </c>
      <c r="D5496" t="s">
        <v>135</v>
      </c>
      <c r="E5496">
        <v>888</v>
      </c>
      <c r="F5496" t="s">
        <v>87</v>
      </c>
      <c r="G5496" t="s">
        <v>90</v>
      </c>
      <c r="H5496">
        <v>21</v>
      </c>
      <c r="I5496">
        <v>1.6680650978018869</v>
      </c>
      <c r="J5496">
        <v>0.1456860291474619</v>
      </c>
      <c r="K5496">
        <v>0.26197504588600667</v>
      </c>
      <c r="L5496">
        <v>2.8019103932227281</v>
      </c>
    </row>
    <row r="5497" spans="1:12">
      <c r="A5497" t="s">
        <v>317</v>
      </c>
      <c r="B5497" t="s">
        <v>391</v>
      </c>
      <c r="C5497">
        <v>48177</v>
      </c>
      <c r="D5497" t="s">
        <v>135</v>
      </c>
      <c r="E5497">
        <v>888</v>
      </c>
      <c r="F5497" t="s">
        <v>87</v>
      </c>
      <c r="G5497" t="s">
        <v>91</v>
      </c>
      <c r="H5497">
        <v>22</v>
      </c>
      <c r="I5497">
        <v>1.5207864028209801</v>
      </c>
      <c r="J5497">
        <v>8.6143136804536891E-2</v>
      </c>
      <c r="K5497">
        <v>9.5353391027657441E-2</v>
      </c>
      <c r="L5497">
        <v>2.183740509852957</v>
      </c>
    </row>
    <row r="5498" spans="1:12">
      <c r="A5498" t="s">
        <v>317</v>
      </c>
      <c r="B5498" t="s">
        <v>391</v>
      </c>
      <c r="C5498">
        <v>48177</v>
      </c>
      <c r="D5498" t="s">
        <v>135</v>
      </c>
      <c r="E5498">
        <v>888</v>
      </c>
      <c r="F5498" t="s">
        <v>87</v>
      </c>
      <c r="G5498" t="s">
        <v>92</v>
      </c>
      <c r="H5498">
        <v>21</v>
      </c>
      <c r="I5498">
        <v>1.833708289949844</v>
      </c>
      <c r="J5498">
        <v>0.1562271870685033</v>
      </c>
      <c r="K5498">
        <v>0.29025231332994073</v>
      </c>
      <c r="L5498">
        <v>3.035446620925113</v>
      </c>
    </row>
    <row r="5499" spans="1:12">
      <c r="A5499" t="s">
        <v>317</v>
      </c>
      <c r="B5499" t="s">
        <v>391</v>
      </c>
      <c r="C5499">
        <v>48177</v>
      </c>
      <c r="D5499" t="s">
        <v>135</v>
      </c>
      <c r="E5499">
        <v>888</v>
      </c>
      <c r="F5499" t="s">
        <v>87</v>
      </c>
      <c r="G5499" t="s">
        <v>93</v>
      </c>
      <c r="H5499">
        <v>22</v>
      </c>
      <c r="I5499">
        <v>1.621197627512692</v>
      </c>
      <c r="J5499">
        <v>9.139552141269626E-2</v>
      </c>
      <c r="K5499">
        <v>0.1059539551960485</v>
      </c>
      <c r="L5499">
        <v>2.320022702905189</v>
      </c>
    </row>
    <row r="5500" spans="1:12">
      <c r="A5500" t="s">
        <v>317</v>
      </c>
      <c r="B5500" t="s">
        <v>391</v>
      </c>
      <c r="C5500">
        <v>48177</v>
      </c>
      <c r="D5500" t="s">
        <v>135</v>
      </c>
      <c r="E5500">
        <v>888</v>
      </c>
      <c r="F5500" t="s">
        <v>87</v>
      </c>
      <c r="G5500" t="s">
        <v>94</v>
      </c>
      <c r="H5500">
        <v>21</v>
      </c>
      <c r="I5500">
        <v>1.991627877631841</v>
      </c>
      <c r="J5500">
        <v>0.16733419893618731</v>
      </c>
      <c r="K5500">
        <v>0.31557028902879652</v>
      </c>
      <c r="L5500">
        <v>3.2684685251471182</v>
      </c>
    </row>
    <row r="5501" spans="1:12">
      <c r="A5501" t="s">
        <v>317</v>
      </c>
      <c r="B5501" t="s">
        <v>391</v>
      </c>
      <c r="C5501">
        <v>48177</v>
      </c>
      <c r="D5501" t="s">
        <v>135</v>
      </c>
      <c r="E5501">
        <v>888</v>
      </c>
      <c r="F5501" t="s">
        <v>87</v>
      </c>
      <c r="G5501" t="s">
        <v>95</v>
      </c>
      <c r="H5501">
        <v>22</v>
      </c>
      <c r="I5501">
        <v>1.716260364833412</v>
      </c>
      <c r="J5501">
        <v>9.6642044535211705E-2</v>
      </c>
      <c r="K5501">
        <v>0.1167889276837509</v>
      </c>
      <c r="L5501">
        <v>2.4556171485900342</v>
      </c>
    </row>
    <row r="5502" spans="1:12">
      <c r="A5502" t="s">
        <v>317</v>
      </c>
      <c r="B5502" t="s">
        <v>391</v>
      </c>
      <c r="C5502">
        <v>48177</v>
      </c>
      <c r="D5502" t="s">
        <v>135</v>
      </c>
      <c r="E5502">
        <v>888</v>
      </c>
      <c r="F5502" t="s">
        <v>87</v>
      </c>
      <c r="G5502" t="s">
        <v>96</v>
      </c>
      <c r="H5502">
        <v>21</v>
      </c>
      <c r="I5502">
        <v>2.141073796967826</v>
      </c>
      <c r="J5502">
        <v>0.17785825932259591</v>
      </c>
      <c r="K5502">
        <v>0.34037529265666611</v>
      </c>
      <c r="L5502">
        <v>3.4894549128360661</v>
      </c>
    </row>
    <row r="5503" spans="1:12">
      <c r="A5503" t="s">
        <v>317</v>
      </c>
      <c r="B5503" t="s">
        <v>391</v>
      </c>
      <c r="C5503">
        <v>48177</v>
      </c>
      <c r="D5503" t="s">
        <v>135</v>
      </c>
      <c r="E5503">
        <v>888</v>
      </c>
      <c r="F5503" t="s">
        <v>87</v>
      </c>
      <c r="G5503" t="s">
        <v>97</v>
      </c>
      <c r="H5503">
        <v>22</v>
      </c>
      <c r="I5503">
        <v>1.809326400780406</v>
      </c>
      <c r="J5503">
        <v>0.1009625304848696</v>
      </c>
      <c r="K5503">
        <v>0.12162128265173699</v>
      </c>
      <c r="L5503">
        <v>2.5603936461554389</v>
      </c>
    </row>
    <row r="5504" spans="1:12">
      <c r="A5504" t="s">
        <v>317</v>
      </c>
      <c r="B5504" t="s">
        <v>391</v>
      </c>
      <c r="C5504">
        <v>48177</v>
      </c>
      <c r="D5504" t="s">
        <v>135</v>
      </c>
      <c r="E5504">
        <v>888</v>
      </c>
      <c r="F5504" t="s">
        <v>87</v>
      </c>
      <c r="G5504" t="s">
        <v>98</v>
      </c>
      <c r="H5504">
        <v>21</v>
      </c>
      <c r="I5504">
        <v>0.87811581063541766</v>
      </c>
      <c r="J5504">
        <v>8.8664726780749215E-2</v>
      </c>
      <c r="K5504">
        <v>0.1078680484880335</v>
      </c>
      <c r="L5504">
        <v>1.6042317228687579</v>
      </c>
    </row>
    <row r="5505" spans="1:12">
      <c r="A5505" t="s">
        <v>317</v>
      </c>
      <c r="B5505" t="s">
        <v>391</v>
      </c>
      <c r="C5505">
        <v>48177</v>
      </c>
      <c r="D5505" t="s">
        <v>135</v>
      </c>
      <c r="E5505">
        <v>888</v>
      </c>
      <c r="F5505" t="s">
        <v>87</v>
      </c>
      <c r="G5505" t="s">
        <v>99</v>
      </c>
      <c r="H5505">
        <v>22</v>
      </c>
      <c r="I5505">
        <v>0.55625769764626076</v>
      </c>
      <c r="J5505">
        <v>4.7599095479323138E-2</v>
      </c>
      <c r="K5505">
        <v>6.273656882968966E-3</v>
      </c>
      <c r="L5505">
        <v>0.96647296491710399</v>
      </c>
    </row>
    <row r="5506" spans="1:12">
      <c r="A5506" t="s">
        <v>317</v>
      </c>
      <c r="B5506" t="s">
        <v>391</v>
      </c>
      <c r="C5506">
        <v>48177</v>
      </c>
      <c r="D5506" t="s">
        <v>135</v>
      </c>
      <c r="E5506">
        <v>888</v>
      </c>
      <c r="F5506" t="s">
        <v>87</v>
      </c>
      <c r="G5506" t="s">
        <v>100</v>
      </c>
      <c r="H5506">
        <v>21</v>
      </c>
      <c r="I5506">
        <v>1.3919513895566551</v>
      </c>
      <c r="J5506">
        <v>0.10804868088975519</v>
      </c>
      <c r="K5506">
        <v>0.27866141501693342</v>
      </c>
      <c r="L5506">
        <v>2.2143403233531389</v>
      </c>
    </row>
    <row r="5507" spans="1:12">
      <c r="A5507" t="s">
        <v>317</v>
      </c>
      <c r="B5507" t="s">
        <v>391</v>
      </c>
      <c r="C5507">
        <v>48177</v>
      </c>
      <c r="D5507" t="s">
        <v>135</v>
      </c>
      <c r="E5507">
        <v>888</v>
      </c>
      <c r="F5507" t="s">
        <v>87</v>
      </c>
      <c r="G5507" t="s">
        <v>101</v>
      </c>
      <c r="H5507">
        <v>22</v>
      </c>
      <c r="I5507">
        <v>1.056677800685206</v>
      </c>
      <c r="J5507">
        <v>7.0982164319021004E-2</v>
      </c>
      <c r="K5507">
        <v>0.1221890121123457</v>
      </c>
      <c r="L5507">
        <v>1.6468128034263401</v>
      </c>
    </row>
    <row r="5508" spans="1:12">
      <c r="A5508" t="s">
        <v>317</v>
      </c>
      <c r="B5508" t="s">
        <v>391</v>
      </c>
      <c r="C5508">
        <v>48177</v>
      </c>
      <c r="D5508" t="s">
        <v>135</v>
      </c>
      <c r="E5508">
        <v>888</v>
      </c>
      <c r="F5508" t="s">
        <v>87</v>
      </c>
      <c r="G5508" t="s">
        <v>102</v>
      </c>
      <c r="H5508">
        <v>21</v>
      </c>
      <c r="I5508">
        <v>1.563109054162531</v>
      </c>
      <c r="J5508">
        <v>0.1178441616037386</v>
      </c>
      <c r="K5508">
        <v>0.30964265869391361</v>
      </c>
      <c r="L5508">
        <v>2.4387855384156549</v>
      </c>
    </row>
    <row r="5509" spans="1:12">
      <c r="A5509" t="s">
        <v>317</v>
      </c>
      <c r="B5509" t="s">
        <v>391</v>
      </c>
      <c r="C5509">
        <v>48177</v>
      </c>
      <c r="D5509" t="s">
        <v>135</v>
      </c>
      <c r="E5509">
        <v>888</v>
      </c>
      <c r="F5509" t="s">
        <v>87</v>
      </c>
      <c r="G5509" t="s">
        <v>103</v>
      </c>
      <c r="H5509">
        <v>22</v>
      </c>
      <c r="I5509">
        <v>1.138794988646975</v>
      </c>
      <c r="J5509">
        <v>7.5090788153027166E-2</v>
      </c>
      <c r="K5509">
        <v>0.1336950765914931</v>
      </c>
      <c r="L5509">
        <v>1.7564887248224419</v>
      </c>
    </row>
    <row r="5510" spans="1:12">
      <c r="A5510" t="s">
        <v>317</v>
      </c>
      <c r="B5510" t="s">
        <v>391</v>
      </c>
      <c r="C5510">
        <v>48177</v>
      </c>
      <c r="D5510" t="s">
        <v>135</v>
      </c>
      <c r="E5510">
        <v>888</v>
      </c>
      <c r="F5510" t="s">
        <v>87</v>
      </c>
      <c r="G5510" t="s">
        <v>104</v>
      </c>
      <c r="H5510">
        <v>21</v>
      </c>
      <c r="I5510">
        <v>1.726502520922087</v>
      </c>
      <c r="J5510">
        <v>0.12881989346661671</v>
      </c>
      <c r="K5510">
        <v>0.33643836717927927</v>
      </c>
      <c r="L5510">
        <v>2.6724841403317932</v>
      </c>
    </row>
    <row r="5511" spans="1:12">
      <c r="A5511" t="s">
        <v>317</v>
      </c>
      <c r="B5511" t="s">
        <v>391</v>
      </c>
      <c r="C5511">
        <v>48177</v>
      </c>
      <c r="D5511" t="s">
        <v>135</v>
      </c>
      <c r="E5511">
        <v>888</v>
      </c>
      <c r="F5511" t="s">
        <v>87</v>
      </c>
      <c r="G5511" t="s">
        <v>105</v>
      </c>
      <c r="H5511">
        <v>22</v>
      </c>
      <c r="I5511">
        <v>1.217908627127422</v>
      </c>
      <c r="J5511">
        <v>7.9435415619749303E-2</v>
      </c>
      <c r="K5511">
        <v>0.14548299641173981</v>
      </c>
      <c r="L5511">
        <v>1.8699177493936261</v>
      </c>
    </row>
    <row r="5512" spans="1:12">
      <c r="A5512" t="s">
        <v>317</v>
      </c>
      <c r="B5512" t="s">
        <v>391</v>
      </c>
      <c r="C5512">
        <v>48177</v>
      </c>
      <c r="D5512" t="s">
        <v>135</v>
      </c>
      <c r="E5512">
        <v>888</v>
      </c>
      <c r="F5512" t="s">
        <v>87</v>
      </c>
      <c r="G5512" t="s">
        <v>106</v>
      </c>
      <c r="H5512">
        <v>21</v>
      </c>
      <c r="I5512">
        <v>1.8774327900133541</v>
      </c>
      <c r="J5512">
        <v>0.13897070690113111</v>
      </c>
      <c r="K5512">
        <v>0.36329579965681719</v>
      </c>
      <c r="L5512">
        <v>2.9038355072988762</v>
      </c>
    </row>
    <row r="5513" spans="1:12">
      <c r="A5513" t="s">
        <v>317</v>
      </c>
      <c r="B5513" t="s">
        <v>391</v>
      </c>
      <c r="C5513">
        <v>48177</v>
      </c>
      <c r="D5513" t="s">
        <v>135</v>
      </c>
      <c r="E5513">
        <v>888</v>
      </c>
      <c r="F5513" t="s">
        <v>87</v>
      </c>
      <c r="G5513" t="s">
        <v>107</v>
      </c>
      <c r="H5513">
        <v>22</v>
      </c>
      <c r="I5513">
        <v>1.2926588902974629</v>
      </c>
      <c r="J5513">
        <v>8.1197518294950824E-2</v>
      </c>
      <c r="K5513">
        <v>0.15119550146471281</v>
      </c>
      <c r="L5513">
        <v>1.939721743575245</v>
      </c>
    </row>
    <row r="5514" spans="1:12">
      <c r="A5514" t="s">
        <v>317</v>
      </c>
      <c r="B5514" t="s">
        <v>391</v>
      </c>
      <c r="C5514">
        <v>48177</v>
      </c>
      <c r="D5514" t="s">
        <v>135</v>
      </c>
      <c r="E5514">
        <v>888</v>
      </c>
      <c r="F5514" t="s">
        <v>87</v>
      </c>
      <c r="G5514" t="s">
        <v>108</v>
      </c>
      <c r="H5514">
        <v>21</v>
      </c>
      <c r="I5514">
        <v>0.54524790617929286</v>
      </c>
      <c r="J5514">
        <v>4.6758487955652142E-2</v>
      </c>
      <c r="K5514">
        <v>0.1167457847107941</v>
      </c>
      <c r="L5514">
        <v>1.0747798823709549</v>
      </c>
    </row>
    <row r="5515" spans="1:12">
      <c r="A5515" t="s">
        <v>317</v>
      </c>
      <c r="B5515" t="s">
        <v>391</v>
      </c>
      <c r="C5515">
        <v>48177</v>
      </c>
      <c r="D5515" t="s">
        <v>135</v>
      </c>
      <c r="E5515">
        <v>888</v>
      </c>
      <c r="F5515" t="s">
        <v>87</v>
      </c>
      <c r="G5515" t="s">
        <v>109</v>
      </c>
      <c r="H5515">
        <v>22</v>
      </c>
      <c r="I5515">
        <v>0.3132012250840821</v>
      </c>
      <c r="J5515">
        <v>2.2168386040435469E-2</v>
      </c>
      <c r="K5515">
        <v>1.88231198319221E-2</v>
      </c>
      <c r="L5515">
        <v>0.46531689508852719</v>
      </c>
    </row>
    <row r="5516" spans="1:12">
      <c r="A5516" t="s">
        <v>317</v>
      </c>
      <c r="B5516" t="s">
        <v>392</v>
      </c>
      <c r="C5516">
        <v>48179</v>
      </c>
      <c r="D5516" t="s">
        <v>135</v>
      </c>
      <c r="E5516">
        <v>888</v>
      </c>
      <c r="F5516" t="s">
        <v>87</v>
      </c>
      <c r="G5516" t="s">
        <v>88</v>
      </c>
      <c r="H5516">
        <v>1435</v>
      </c>
      <c r="I5516">
        <v>0.87652416380149301</v>
      </c>
      <c r="J5516">
        <v>1.110860633657589E-2</v>
      </c>
      <c r="K5516">
        <v>-7.6555774510937064E-2</v>
      </c>
      <c r="L5516">
        <v>1.8518043820237691</v>
      </c>
    </row>
    <row r="5517" spans="1:12">
      <c r="A5517" t="s">
        <v>317</v>
      </c>
      <c r="B5517" t="s">
        <v>392</v>
      </c>
      <c r="C5517">
        <v>48179</v>
      </c>
      <c r="D5517" t="s">
        <v>135</v>
      </c>
      <c r="E5517">
        <v>888</v>
      </c>
      <c r="F5517" t="s">
        <v>87</v>
      </c>
      <c r="G5517" t="s">
        <v>89</v>
      </c>
      <c r="H5517">
        <v>65</v>
      </c>
      <c r="I5517">
        <v>0.36252142709275009</v>
      </c>
      <c r="J5517">
        <v>2.0164245869720699E-2</v>
      </c>
      <c r="K5517">
        <v>1.8429288079290888E-2</v>
      </c>
      <c r="L5517">
        <v>0.88753698336526676</v>
      </c>
    </row>
    <row r="5518" spans="1:12">
      <c r="A5518" t="s">
        <v>317</v>
      </c>
      <c r="B5518" t="s">
        <v>392</v>
      </c>
      <c r="C5518">
        <v>48179</v>
      </c>
      <c r="D5518" t="s">
        <v>135</v>
      </c>
      <c r="E5518">
        <v>888</v>
      </c>
      <c r="F5518" t="s">
        <v>87</v>
      </c>
      <c r="G5518" t="s">
        <v>90</v>
      </c>
      <c r="H5518">
        <v>1435</v>
      </c>
      <c r="I5518">
        <v>1.216832146144734</v>
      </c>
      <c r="J5518">
        <v>1.092318592335198E-2</v>
      </c>
      <c r="K5518">
        <v>-3.0077472534030359E-2</v>
      </c>
      <c r="L5518">
        <v>2.071946267224654</v>
      </c>
    </row>
    <row r="5519" spans="1:12">
      <c r="A5519" t="s">
        <v>317</v>
      </c>
      <c r="B5519" t="s">
        <v>392</v>
      </c>
      <c r="C5519">
        <v>48179</v>
      </c>
      <c r="D5519" t="s">
        <v>135</v>
      </c>
      <c r="E5519">
        <v>888</v>
      </c>
      <c r="F5519" t="s">
        <v>87</v>
      </c>
      <c r="G5519" t="s">
        <v>91</v>
      </c>
      <c r="H5519">
        <v>65</v>
      </c>
      <c r="I5519">
        <v>0.47685142615317999</v>
      </c>
      <c r="J5519">
        <v>2.094471832707559E-2</v>
      </c>
      <c r="K5519">
        <v>4.3786730255295683E-2</v>
      </c>
      <c r="L5519">
        <v>0.95016827673907933</v>
      </c>
    </row>
    <row r="5520" spans="1:12">
      <c r="A5520" t="s">
        <v>317</v>
      </c>
      <c r="B5520" t="s">
        <v>392</v>
      </c>
      <c r="C5520">
        <v>48179</v>
      </c>
      <c r="D5520" t="s">
        <v>135</v>
      </c>
      <c r="E5520">
        <v>888</v>
      </c>
      <c r="F5520" t="s">
        <v>87</v>
      </c>
      <c r="G5520" t="s">
        <v>92</v>
      </c>
      <c r="H5520">
        <v>1435</v>
      </c>
      <c r="I5520">
        <v>1.3199109887841749</v>
      </c>
      <c r="J5520">
        <v>1.1711189487921761E-2</v>
      </c>
      <c r="K5520">
        <v>-3.0429505362941481E-2</v>
      </c>
      <c r="L5520">
        <v>2.236917440037768</v>
      </c>
    </row>
    <row r="5521" spans="1:12">
      <c r="A5521" t="s">
        <v>317</v>
      </c>
      <c r="B5521" t="s">
        <v>392</v>
      </c>
      <c r="C5521">
        <v>48179</v>
      </c>
      <c r="D5521" t="s">
        <v>135</v>
      </c>
      <c r="E5521">
        <v>888</v>
      </c>
      <c r="F5521" t="s">
        <v>87</v>
      </c>
      <c r="G5521" t="s">
        <v>93</v>
      </c>
      <c r="H5521">
        <v>65</v>
      </c>
      <c r="I5521">
        <v>0.51763625834731997</v>
      </c>
      <c r="J5521">
        <v>2.3226818675271519E-2</v>
      </c>
      <c r="K5521">
        <v>4.3786730255295683E-2</v>
      </c>
      <c r="L5521">
        <v>1.0089443275936829</v>
      </c>
    </row>
    <row r="5522" spans="1:12">
      <c r="A5522" t="s">
        <v>317</v>
      </c>
      <c r="B5522" t="s">
        <v>392</v>
      </c>
      <c r="C5522">
        <v>48179</v>
      </c>
      <c r="D5522" t="s">
        <v>135</v>
      </c>
      <c r="E5522">
        <v>888</v>
      </c>
      <c r="F5522" t="s">
        <v>87</v>
      </c>
      <c r="G5522" t="s">
        <v>94</v>
      </c>
      <c r="H5522">
        <v>1435</v>
      </c>
      <c r="I5522">
        <v>1.4212753232657269</v>
      </c>
      <c r="J5522">
        <v>1.265202231818219E-2</v>
      </c>
      <c r="K5522">
        <v>-3.1023689703047429E-2</v>
      </c>
      <c r="L5522">
        <v>2.4461494907231272</v>
      </c>
    </row>
    <row r="5523" spans="1:12">
      <c r="A5523" t="s">
        <v>317</v>
      </c>
      <c r="B5523" t="s">
        <v>392</v>
      </c>
      <c r="C5523">
        <v>48179</v>
      </c>
      <c r="D5523" t="s">
        <v>135</v>
      </c>
      <c r="E5523">
        <v>888</v>
      </c>
      <c r="F5523" t="s">
        <v>87</v>
      </c>
      <c r="G5523" t="s">
        <v>95</v>
      </c>
      <c r="H5523">
        <v>65</v>
      </c>
      <c r="I5523">
        <v>0.55220622250497597</v>
      </c>
      <c r="J5523">
        <v>2.4943545794794401E-2</v>
      </c>
      <c r="K5523">
        <v>4.3786730255295683E-2</v>
      </c>
      <c r="L5523">
        <v>1.0704148144793251</v>
      </c>
    </row>
    <row r="5524" spans="1:12">
      <c r="A5524" t="s">
        <v>317</v>
      </c>
      <c r="B5524" t="s">
        <v>392</v>
      </c>
      <c r="C5524">
        <v>48179</v>
      </c>
      <c r="D5524" t="s">
        <v>135</v>
      </c>
      <c r="E5524">
        <v>888</v>
      </c>
      <c r="F5524" t="s">
        <v>87</v>
      </c>
      <c r="G5524" t="s">
        <v>96</v>
      </c>
      <c r="H5524">
        <v>1435</v>
      </c>
      <c r="I5524">
        <v>1.5238572860140871</v>
      </c>
      <c r="J5524">
        <v>1.354924695368835E-2</v>
      </c>
      <c r="K5524">
        <v>-3.059774293745985E-2</v>
      </c>
      <c r="L5524">
        <v>2.673949989675787</v>
      </c>
    </row>
    <row r="5525" spans="1:12">
      <c r="A5525" t="s">
        <v>317</v>
      </c>
      <c r="B5525" t="s">
        <v>392</v>
      </c>
      <c r="C5525">
        <v>48179</v>
      </c>
      <c r="D5525" t="s">
        <v>135</v>
      </c>
      <c r="E5525">
        <v>888</v>
      </c>
      <c r="F5525" t="s">
        <v>87</v>
      </c>
      <c r="G5525" t="s">
        <v>97</v>
      </c>
      <c r="H5525">
        <v>65</v>
      </c>
      <c r="I5525">
        <v>0.58976231481015562</v>
      </c>
      <c r="J5525">
        <v>2.6814107984042761E-2</v>
      </c>
      <c r="K5525">
        <v>4.3786730255295683E-2</v>
      </c>
      <c r="L5525">
        <v>1.1421461368062029</v>
      </c>
    </row>
    <row r="5526" spans="1:12">
      <c r="A5526" t="s">
        <v>317</v>
      </c>
      <c r="B5526" t="s">
        <v>392</v>
      </c>
      <c r="C5526">
        <v>48179</v>
      </c>
      <c r="D5526" t="s">
        <v>135</v>
      </c>
      <c r="E5526">
        <v>888</v>
      </c>
      <c r="F5526" t="s">
        <v>87</v>
      </c>
      <c r="G5526" t="s">
        <v>98</v>
      </c>
      <c r="H5526">
        <v>1435</v>
      </c>
      <c r="I5526">
        <v>0.52382973746926487</v>
      </c>
      <c r="J5526">
        <v>7.0326950864691351E-3</v>
      </c>
      <c r="K5526">
        <v>-3.5214899117919238E-2</v>
      </c>
      <c r="L5526">
        <v>1.257109982895801</v>
      </c>
    </row>
    <row r="5527" spans="1:12">
      <c r="A5527" t="s">
        <v>317</v>
      </c>
      <c r="B5527" t="s">
        <v>392</v>
      </c>
      <c r="C5527">
        <v>48179</v>
      </c>
      <c r="D5527" t="s">
        <v>135</v>
      </c>
      <c r="E5527">
        <v>888</v>
      </c>
      <c r="F5527" t="s">
        <v>87</v>
      </c>
      <c r="G5527" t="s">
        <v>99</v>
      </c>
      <c r="H5527">
        <v>65</v>
      </c>
      <c r="I5527">
        <v>0.33255861734087189</v>
      </c>
      <c r="J5527">
        <v>1.6220491508778041E-2</v>
      </c>
      <c r="K5527">
        <v>4.3786730255295683E-2</v>
      </c>
      <c r="L5527">
        <v>0.81269337243586204</v>
      </c>
    </row>
    <row r="5528" spans="1:12">
      <c r="A5528" t="s">
        <v>317</v>
      </c>
      <c r="B5528" t="s">
        <v>392</v>
      </c>
      <c r="C5528">
        <v>48179</v>
      </c>
      <c r="D5528" t="s">
        <v>135</v>
      </c>
      <c r="E5528">
        <v>888</v>
      </c>
      <c r="F5528" t="s">
        <v>87</v>
      </c>
      <c r="G5528" t="s">
        <v>100</v>
      </c>
      <c r="H5528">
        <v>1435</v>
      </c>
      <c r="I5528">
        <v>0.96444419651281887</v>
      </c>
      <c r="J5528">
        <v>8.8597234521018645E-3</v>
      </c>
      <c r="K5528">
        <v>-2.384991457250548E-2</v>
      </c>
      <c r="L5528">
        <v>1.7145287896389081</v>
      </c>
    </row>
    <row r="5529" spans="1:12">
      <c r="A5529" t="s">
        <v>317</v>
      </c>
      <c r="B5529" t="s">
        <v>392</v>
      </c>
      <c r="C5529">
        <v>48179</v>
      </c>
      <c r="D5529" t="s">
        <v>135</v>
      </c>
      <c r="E5529">
        <v>888</v>
      </c>
      <c r="F5529" t="s">
        <v>87</v>
      </c>
      <c r="G5529" t="s">
        <v>101</v>
      </c>
      <c r="H5529">
        <v>65</v>
      </c>
      <c r="I5529">
        <v>0.4400311440726829</v>
      </c>
      <c r="J5529">
        <v>1.8647914602342611E-2</v>
      </c>
      <c r="K5529">
        <v>4.3786730255295683E-2</v>
      </c>
      <c r="L5529">
        <v>0.87563823345115299</v>
      </c>
    </row>
    <row r="5530" spans="1:12">
      <c r="A5530" t="s">
        <v>317</v>
      </c>
      <c r="B5530" t="s">
        <v>392</v>
      </c>
      <c r="C5530">
        <v>48179</v>
      </c>
      <c r="D5530" t="s">
        <v>135</v>
      </c>
      <c r="E5530">
        <v>888</v>
      </c>
      <c r="F5530" t="s">
        <v>87</v>
      </c>
      <c r="G5530" t="s">
        <v>102</v>
      </c>
      <c r="H5530">
        <v>1435</v>
      </c>
      <c r="I5530">
        <v>1.0751618395245071</v>
      </c>
      <c r="J5530">
        <v>9.7131767144820989E-3</v>
      </c>
      <c r="K5530">
        <v>-2.4884099079827651E-2</v>
      </c>
      <c r="L5530">
        <v>1.9243529201860841</v>
      </c>
    </row>
    <row r="5531" spans="1:12">
      <c r="A5531" t="s">
        <v>317</v>
      </c>
      <c r="B5531" t="s">
        <v>392</v>
      </c>
      <c r="C5531">
        <v>48179</v>
      </c>
      <c r="D5531" t="s">
        <v>135</v>
      </c>
      <c r="E5531">
        <v>888</v>
      </c>
      <c r="F5531" t="s">
        <v>87</v>
      </c>
      <c r="G5531" t="s">
        <v>103</v>
      </c>
      <c r="H5531">
        <v>65</v>
      </c>
      <c r="I5531">
        <v>0.47898833177583311</v>
      </c>
      <c r="J5531">
        <v>2.037916038910062E-2</v>
      </c>
      <c r="K5531">
        <v>4.3786730255295683E-2</v>
      </c>
      <c r="L5531">
        <v>0.94532347691236951</v>
      </c>
    </row>
    <row r="5532" spans="1:12">
      <c r="A5532" t="s">
        <v>317</v>
      </c>
      <c r="B5532" t="s">
        <v>392</v>
      </c>
      <c r="C5532">
        <v>48179</v>
      </c>
      <c r="D5532" t="s">
        <v>135</v>
      </c>
      <c r="E5532">
        <v>888</v>
      </c>
      <c r="F5532" t="s">
        <v>87</v>
      </c>
      <c r="G5532" t="s">
        <v>104</v>
      </c>
      <c r="H5532">
        <v>1435</v>
      </c>
      <c r="I5532">
        <v>1.1798274446060759</v>
      </c>
      <c r="J5532">
        <v>1.0862334810937509E-2</v>
      </c>
      <c r="K5532">
        <v>-2.5136157414089019E-2</v>
      </c>
      <c r="L5532">
        <v>2.1563404134395738</v>
      </c>
    </row>
    <row r="5533" spans="1:12">
      <c r="A5533" t="s">
        <v>317</v>
      </c>
      <c r="B5533" t="s">
        <v>392</v>
      </c>
      <c r="C5533">
        <v>48179</v>
      </c>
      <c r="D5533" t="s">
        <v>135</v>
      </c>
      <c r="E5533">
        <v>888</v>
      </c>
      <c r="F5533" t="s">
        <v>87</v>
      </c>
      <c r="G5533" t="s">
        <v>105</v>
      </c>
      <c r="H5533">
        <v>65</v>
      </c>
      <c r="I5533">
        <v>0.51761974198772454</v>
      </c>
      <c r="J5533">
        <v>2.214113391202489E-2</v>
      </c>
      <c r="K5533">
        <v>4.3786730255295683E-2</v>
      </c>
      <c r="L5533">
        <v>1.0072454645319491</v>
      </c>
    </row>
    <row r="5534" spans="1:12">
      <c r="A5534" t="s">
        <v>317</v>
      </c>
      <c r="B5534" t="s">
        <v>392</v>
      </c>
      <c r="C5534">
        <v>48179</v>
      </c>
      <c r="D5534" t="s">
        <v>135</v>
      </c>
      <c r="E5534">
        <v>888</v>
      </c>
      <c r="F5534" t="s">
        <v>87</v>
      </c>
      <c r="G5534" t="s">
        <v>106</v>
      </c>
      <c r="H5534">
        <v>1435</v>
      </c>
      <c r="I5534">
        <v>1.2848069795372521</v>
      </c>
      <c r="J5534">
        <v>1.180578206737439E-2</v>
      </c>
      <c r="K5534">
        <v>-2.5310456542379539E-2</v>
      </c>
      <c r="L5534">
        <v>2.3764599037730378</v>
      </c>
    </row>
    <row r="5535" spans="1:12">
      <c r="A5535" t="s">
        <v>317</v>
      </c>
      <c r="B5535" t="s">
        <v>392</v>
      </c>
      <c r="C5535">
        <v>48179</v>
      </c>
      <c r="D5535" t="s">
        <v>135</v>
      </c>
      <c r="E5535">
        <v>888</v>
      </c>
      <c r="F5535" t="s">
        <v>87</v>
      </c>
      <c r="G5535" t="s">
        <v>107</v>
      </c>
      <c r="H5535">
        <v>65</v>
      </c>
      <c r="I5535">
        <v>0.55483723463041756</v>
      </c>
      <c r="J5535">
        <v>2.392361229429019E-2</v>
      </c>
      <c r="K5535">
        <v>4.3786730255295683E-2</v>
      </c>
      <c r="L5535">
        <v>1.0762666179576901</v>
      </c>
    </row>
    <row r="5536" spans="1:12">
      <c r="A5536" t="s">
        <v>317</v>
      </c>
      <c r="B5536" t="s">
        <v>392</v>
      </c>
      <c r="C5536">
        <v>48179</v>
      </c>
      <c r="D5536" t="s">
        <v>135</v>
      </c>
      <c r="E5536">
        <v>888</v>
      </c>
      <c r="F5536" t="s">
        <v>87</v>
      </c>
      <c r="G5536" t="s">
        <v>108</v>
      </c>
      <c r="H5536">
        <v>1435</v>
      </c>
      <c r="I5536">
        <v>0.44938322313342283</v>
      </c>
      <c r="J5536">
        <v>5.1740255637772034E-3</v>
      </c>
      <c r="K5536">
        <v>-3.2002229346426367E-2</v>
      </c>
      <c r="L5536">
        <v>0.99697612260483626</v>
      </c>
    </row>
    <row r="5537" spans="1:12">
      <c r="A5537" t="s">
        <v>317</v>
      </c>
      <c r="B5537" t="s">
        <v>392</v>
      </c>
      <c r="C5537">
        <v>48179</v>
      </c>
      <c r="D5537" t="s">
        <v>135</v>
      </c>
      <c r="E5537">
        <v>888</v>
      </c>
      <c r="F5537" t="s">
        <v>87</v>
      </c>
      <c r="G5537" t="s">
        <v>109</v>
      </c>
      <c r="H5537">
        <v>65</v>
      </c>
      <c r="I5537">
        <v>0.28143814241296161</v>
      </c>
      <c r="J5537">
        <v>1.367583378849462E-2</v>
      </c>
      <c r="K5537">
        <v>4.3786730255295683E-2</v>
      </c>
      <c r="L5537">
        <v>0.6800944919804699</v>
      </c>
    </row>
    <row r="5538" spans="1:12">
      <c r="A5538" t="s">
        <v>317</v>
      </c>
      <c r="B5538" t="s">
        <v>393</v>
      </c>
      <c r="C5538">
        <v>48181</v>
      </c>
      <c r="D5538" t="s">
        <v>135</v>
      </c>
      <c r="E5538">
        <v>888</v>
      </c>
      <c r="F5538" t="s">
        <v>87</v>
      </c>
      <c r="G5538" t="s">
        <v>88</v>
      </c>
      <c r="H5538">
        <v>21</v>
      </c>
      <c r="I5538">
        <v>1.3391255499967429</v>
      </c>
      <c r="J5538">
        <v>0.1576856242205866</v>
      </c>
      <c r="K5538">
        <v>8.2268901586623533E-2</v>
      </c>
      <c r="L5538">
        <v>2.427575332124559</v>
      </c>
    </row>
    <row r="5539" spans="1:12">
      <c r="A5539" t="s">
        <v>317</v>
      </c>
      <c r="B5539" t="s">
        <v>393</v>
      </c>
      <c r="C5539">
        <v>48181</v>
      </c>
      <c r="D5539" t="s">
        <v>135</v>
      </c>
      <c r="E5539">
        <v>888</v>
      </c>
      <c r="F5539" t="s">
        <v>87</v>
      </c>
      <c r="G5539" t="s">
        <v>89</v>
      </c>
      <c r="H5539">
        <v>321</v>
      </c>
      <c r="I5539">
        <v>0.87698656474519121</v>
      </c>
      <c r="J5539">
        <v>2.9059937535925551E-2</v>
      </c>
      <c r="K5539">
        <v>-3.4524710319821768E-3</v>
      </c>
      <c r="L5539">
        <v>2.058279257864311</v>
      </c>
    </row>
    <row r="5540" spans="1:12">
      <c r="A5540" t="s">
        <v>317</v>
      </c>
      <c r="B5540" t="s">
        <v>393</v>
      </c>
      <c r="C5540">
        <v>48181</v>
      </c>
      <c r="D5540" t="s">
        <v>135</v>
      </c>
      <c r="E5540">
        <v>888</v>
      </c>
      <c r="F5540" t="s">
        <v>87</v>
      </c>
      <c r="G5540" t="s">
        <v>90</v>
      </c>
      <c r="H5540">
        <v>21</v>
      </c>
      <c r="I5540">
        <v>1.6680650978018869</v>
      </c>
      <c r="J5540">
        <v>0.1456860291474619</v>
      </c>
      <c r="K5540">
        <v>0.26197504588600667</v>
      </c>
      <c r="L5540">
        <v>2.8019103932227281</v>
      </c>
    </row>
    <row r="5541" spans="1:12">
      <c r="A5541" t="s">
        <v>317</v>
      </c>
      <c r="B5541" t="s">
        <v>393</v>
      </c>
      <c r="C5541">
        <v>48181</v>
      </c>
      <c r="D5541" t="s">
        <v>135</v>
      </c>
      <c r="E5541">
        <v>888</v>
      </c>
      <c r="F5541" t="s">
        <v>87</v>
      </c>
      <c r="G5541" t="s">
        <v>91</v>
      </c>
      <c r="H5541">
        <v>321</v>
      </c>
      <c r="I5541">
        <v>1.097953432723624</v>
      </c>
      <c r="J5541">
        <v>2.667037683964868E-2</v>
      </c>
      <c r="K5541">
        <v>3.5267178298786029E-3</v>
      </c>
      <c r="L5541">
        <v>2.2257319502210908</v>
      </c>
    </row>
    <row r="5542" spans="1:12">
      <c r="A5542" t="s">
        <v>317</v>
      </c>
      <c r="B5542" t="s">
        <v>393</v>
      </c>
      <c r="C5542">
        <v>48181</v>
      </c>
      <c r="D5542" t="s">
        <v>135</v>
      </c>
      <c r="E5542">
        <v>888</v>
      </c>
      <c r="F5542" t="s">
        <v>87</v>
      </c>
      <c r="G5542" t="s">
        <v>92</v>
      </c>
      <c r="H5542">
        <v>21</v>
      </c>
      <c r="I5542">
        <v>1.833708289949844</v>
      </c>
      <c r="J5542">
        <v>0.1562271870685033</v>
      </c>
      <c r="K5542">
        <v>0.29025231332994073</v>
      </c>
      <c r="L5542">
        <v>3.035446620925113</v>
      </c>
    </row>
    <row r="5543" spans="1:12">
      <c r="A5543" t="s">
        <v>317</v>
      </c>
      <c r="B5543" t="s">
        <v>393</v>
      </c>
      <c r="C5543">
        <v>48181</v>
      </c>
      <c r="D5543" t="s">
        <v>135</v>
      </c>
      <c r="E5543">
        <v>888</v>
      </c>
      <c r="F5543" t="s">
        <v>87</v>
      </c>
      <c r="G5543" t="s">
        <v>93</v>
      </c>
      <c r="H5543">
        <v>321</v>
      </c>
      <c r="I5543">
        <v>1.191423035206373</v>
      </c>
      <c r="J5543">
        <v>2.804228088478504E-2</v>
      </c>
      <c r="K5543">
        <v>3.5267178298786029E-3</v>
      </c>
      <c r="L5543">
        <v>2.3556611322115808</v>
      </c>
    </row>
    <row r="5544" spans="1:12">
      <c r="A5544" t="s">
        <v>317</v>
      </c>
      <c r="B5544" t="s">
        <v>393</v>
      </c>
      <c r="C5544">
        <v>48181</v>
      </c>
      <c r="D5544" t="s">
        <v>135</v>
      </c>
      <c r="E5544">
        <v>888</v>
      </c>
      <c r="F5544" t="s">
        <v>87</v>
      </c>
      <c r="G5544" t="s">
        <v>94</v>
      </c>
      <c r="H5544">
        <v>21</v>
      </c>
      <c r="I5544">
        <v>1.991627877631841</v>
      </c>
      <c r="J5544">
        <v>0.16733419893618731</v>
      </c>
      <c r="K5544">
        <v>0.31557028902879652</v>
      </c>
      <c r="L5544">
        <v>3.2684685251471182</v>
      </c>
    </row>
    <row r="5545" spans="1:12">
      <c r="A5545" t="s">
        <v>317</v>
      </c>
      <c r="B5545" t="s">
        <v>393</v>
      </c>
      <c r="C5545">
        <v>48181</v>
      </c>
      <c r="D5545" t="s">
        <v>135</v>
      </c>
      <c r="E5545">
        <v>888</v>
      </c>
      <c r="F5545" t="s">
        <v>87</v>
      </c>
      <c r="G5545" t="s">
        <v>95</v>
      </c>
      <c r="H5545">
        <v>321</v>
      </c>
      <c r="I5545">
        <v>1.274560325744899</v>
      </c>
      <c r="J5545">
        <v>2.9785230820596739E-2</v>
      </c>
      <c r="K5545">
        <v>3.5267178298786029E-3</v>
      </c>
      <c r="L5545">
        <v>2.476528363245087</v>
      </c>
    </row>
    <row r="5546" spans="1:12">
      <c r="A5546" t="s">
        <v>317</v>
      </c>
      <c r="B5546" t="s">
        <v>393</v>
      </c>
      <c r="C5546">
        <v>48181</v>
      </c>
      <c r="D5546" t="s">
        <v>135</v>
      </c>
      <c r="E5546">
        <v>888</v>
      </c>
      <c r="F5546" t="s">
        <v>87</v>
      </c>
      <c r="G5546" t="s">
        <v>96</v>
      </c>
      <c r="H5546">
        <v>21</v>
      </c>
      <c r="I5546">
        <v>2.141073796967826</v>
      </c>
      <c r="J5546">
        <v>0.17785825932259591</v>
      </c>
      <c r="K5546">
        <v>0.34037529265666611</v>
      </c>
      <c r="L5546">
        <v>3.4894549128360661</v>
      </c>
    </row>
    <row r="5547" spans="1:12">
      <c r="A5547" t="s">
        <v>317</v>
      </c>
      <c r="B5547" t="s">
        <v>393</v>
      </c>
      <c r="C5547">
        <v>48181</v>
      </c>
      <c r="D5547" t="s">
        <v>135</v>
      </c>
      <c r="E5547">
        <v>888</v>
      </c>
      <c r="F5547" t="s">
        <v>87</v>
      </c>
      <c r="G5547" t="s">
        <v>97</v>
      </c>
      <c r="H5547">
        <v>321</v>
      </c>
      <c r="I5547">
        <v>1.356476015037994</v>
      </c>
      <c r="J5547">
        <v>3.1040096382421289E-2</v>
      </c>
      <c r="K5547">
        <v>3.5267178298786029E-3</v>
      </c>
      <c r="L5547">
        <v>2.590221589714337</v>
      </c>
    </row>
    <row r="5548" spans="1:12">
      <c r="A5548" t="s">
        <v>317</v>
      </c>
      <c r="B5548" t="s">
        <v>393</v>
      </c>
      <c r="C5548">
        <v>48181</v>
      </c>
      <c r="D5548" t="s">
        <v>135</v>
      </c>
      <c r="E5548">
        <v>888</v>
      </c>
      <c r="F5548" t="s">
        <v>87</v>
      </c>
      <c r="G5548" t="s">
        <v>98</v>
      </c>
      <c r="H5548">
        <v>21</v>
      </c>
      <c r="I5548">
        <v>0.87811581063541766</v>
      </c>
      <c r="J5548">
        <v>8.8664726780749215E-2</v>
      </c>
      <c r="K5548">
        <v>0.1078680484880335</v>
      </c>
      <c r="L5548">
        <v>1.6042317228687579</v>
      </c>
    </row>
    <row r="5549" spans="1:12">
      <c r="A5549" t="s">
        <v>317</v>
      </c>
      <c r="B5549" t="s">
        <v>393</v>
      </c>
      <c r="C5549">
        <v>48181</v>
      </c>
      <c r="D5549" t="s">
        <v>135</v>
      </c>
      <c r="E5549">
        <v>888</v>
      </c>
      <c r="F5549" t="s">
        <v>87</v>
      </c>
      <c r="G5549" t="s">
        <v>99</v>
      </c>
      <c r="H5549">
        <v>321</v>
      </c>
      <c r="I5549">
        <v>0.53132431970194827</v>
      </c>
      <c r="J5549">
        <v>1.472210642659651E-2</v>
      </c>
      <c r="K5549">
        <v>3.5267178298786029E-3</v>
      </c>
      <c r="L5549">
        <v>1.421982194111423</v>
      </c>
    </row>
    <row r="5550" spans="1:12">
      <c r="A5550" t="s">
        <v>317</v>
      </c>
      <c r="B5550" t="s">
        <v>393</v>
      </c>
      <c r="C5550">
        <v>48181</v>
      </c>
      <c r="D5550" t="s">
        <v>135</v>
      </c>
      <c r="E5550">
        <v>888</v>
      </c>
      <c r="F5550" t="s">
        <v>87</v>
      </c>
      <c r="G5550" t="s">
        <v>100</v>
      </c>
      <c r="H5550">
        <v>21</v>
      </c>
      <c r="I5550">
        <v>1.3919513895566551</v>
      </c>
      <c r="J5550">
        <v>0.10804868088975519</v>
      </c>
      <c r="K5550">
        <v>0.27866141501693342</v>
      </c>
      <c r="L5550">
        <v>2.2143403233531389</v>
      </c>
    </row>
    <row r="5551" spans="1:12">
      <c r="A5551" t="s">
        <v>317</v>
      </c>
      <c r="B5551" t="s">
        <v>393</v>
      </c>
      <c r="C5551">
        <v>48181</v>
      </c>
      <c r="D5551" t="s">
        <v>135</v>
      </c>
      <c r="E5551">
        <v>888</v>
      </c>
      <c r="F5551" t="s">
        <v>87</v>
      </c>
      <c r="G5551" t="s">
        <v>101</v>
      </c>
      <c r="H5551">
        <v>321</v>
      </c>
      <c r="I5551">
        <v>0.91854169327657997</v>
      </c>
      <c r="J5551">
        <v>1.96066958731951E-2</v>
      </c>
      <c r="K5551">
        <v>3.5267178298786029E-3</v>
      </c>
      <c r="L5551">
        <v>1.7070203999628011</v>
      </c>
    </row>
    <row r="5552" spans="1:12">
      <c r="A5552" t="s">
        <v>317</v>
      </c>
      <c r="B5552" t="s">
        <v>393</v>
      </c>
      <c r="C5552">
        <v>48181</v>
      </c>
      <c r="D5552" t="s">
        <v>135</v>
      </c>
      <c r="E5552">
        <v>888</v>
      </c>
      <c r="F5552" t="s">
        <v>87</v>
      </c>
      <c r="G5552" t="s">
        <v>102</v>
      </c>
      <c r="H5552">
        <v>21</v>
      </c>
      <c r="I5552">
        <v>1.563109054162531</v>
      </c>
      <c r="J5552">
        <v>0.1178441616037386</v>
      </c>
      <c r="K5552">
        <v>0.30964265869391361</v>
      </c>
      <c r="L5552">
        <v>2.4387855384156549</v>
      </c>
    </row>
    <row r="5553" spans="1:12">
      <c r="A5553" t="s">
        <v>317</v>
      </c>
      <c r="B5553" t="s">
        <v>393</v>
      </c>
      <c r="C5553">
        <v>48181</v>
      </c>
      <c r="D5553" t="s">
        <v>135</v>
      </c>
      <c r="E5553">
        <v>888</v>
      </c>
      <c r="F5553" t="s">
        <v>87</v>
      </c>
      <c r="G5553" t="s">
        <v>103</v>
      </c>
      <c r="H5553">
        <v>321</v>
      </c>
      <c r="I5553">
        <v>0.99773259192502317</v>
      </c>
      <c r="J5553">
        <v>2.043548693125671E-2</v>
      </c>
      <c r="K5553">
        <v>3.5267178298786029E-3</v>
      </c>
      <c r="L5553">
        <v>1.8054626795053541</v>
      </c>
    </row>
    <row r="5554" spans="1:12">
      <c r="A5554" t="s">
        <v>317</v>
      </c>
      <c r="B5554" t="s">
        <v>393</v>
      </c>
      <c r="C5554">
        <v>48181</v>
      </c>
      <c r="D5554" t="s">
        <v>135</v>
      </c>
      <c r="E5554">
        <v>888</v>
      </c>
      <c r="F5554" t="s">
        <v>87</v>
      </c>
      <c r="G5554" t="s">
        <v>104</v>
      </c>
      <c r="H5554">
        <v>21</v>
      </c>
      <c r="I5554">
        <v>1.726502520922087</v>
      </c>
      <c r="J5554">
        <v>0.12881989346661671</v>
      </c>
      <c r="K5554">
        <v>0.33643836717927927</v>
      </c>
      <c r="L5554">
        <v>2.6724841403317932</v>
      </c>
    </row>
    <row r="5555" spans="1:12">
      <c r="A5555" t="s">
        <v>317</v>
      </c>
      <c r="B5555" t="s">
        <v>393</v>
      </c>
      <c r="C5555">
        <v>48181</v>
      </c>
      <c r="D5555" t="s">
        <v>135</v>
      </c>
      <c r="E5555">
        <v>888</v>
      </c>
      <c r="F5555" t="s">
        <v>87</v>
      </c>
      <c r="G5555" t="s">
        <v>105</v>
      </c>
      <c r="H5555">
        <v>321</v>
      </c>
      <c r="I5555">
        <v>1.0698831951637531</v>
      </c>
      <c r="J5555">
        <v>2.1747142635598869E-2</v>
      </c>
      <c r="K5555">
        <v>3.5267178298786029E-3</v>
      </c>
      <c r="L5555">
        <v>1.9139068960189349</v>
      </c>
    </row>
    <row r="5556" spans="1:12">
      <c r="A5556" t="s">
        <v>317</v>
      </c>
      <c r="B5556" t="s">
        <v>393</v>
      </c>
      <c r="C5556">
        <v>48181</v>
      </c>
      <c r="D5556" t="s">
        <v>135</v>
      </c>
      <c r="E5556">
        <v>888</v>
      </c>
      <c r="F5556" t="s">
        <v>87</v>
      </c>
      <c r="G5556" t="s">
        <v>106</v>
      </c>
      <c r="H5556">
        <v>21</v>
      </c>
      <c r="I5556">
        <v>1.8774327900133541</v>
      </c>
      <c r="J5556">
        <v>0.13897070690113111</v>
      </c>
      <c r="K5556">
        <v>0.36329579965681719</v>
      </c>
      <c r="L5556">
        <v>2.9038355072988762</v>
      </c>
    </row>
    <row r="5557" spans="1:12">
      <c r="A5557" t="s">
        <v>317</v>
      </c>
      <c r="B5557" t="s">
        <v>393</v>
      </c>
      <c r="C5557">
        <v>48181</v>
      </c>
      <c r="D5557" t="s">
        <v>135</v>
      </c>
      <c r="E5557">
        <v>888</v>
      </c>
      <c r="F5557" t="s">
        <v>87</v>
      </c>
      <c r="G5557" t="s">
        <v>107</v>
      </c>
      <c r="H5557">
        <v>321</v>
      </c>
      <c r="I5557">
        <v>1.136207298770596</v>
      </c>
      <c r="J5557">
        <v>2.228691754497579E-2</v>
      </c>
      <c r="K5557">
        <v>3.5267178298786029E-3</v>
      </c>
      <c r="L5557">
        <v>1.9966900608684059</v>
      </c>
    </row>
    <row r="5558" spans="1:12">
      <c r="A5558" t="s">
        <v>317</v>
      </c>
      <c r="B5558" t="s">
        <v>393</v>
      </c>
      <c r="C5558">
        <v>48181</v>
      </c>
      <c r="D5558" t="s">
        <v>135</v>
      </c>
      <c r="E5558">
        <v>888</v>
      </c>
      <c r="F5558" t="s">
        <v>87</v>
      </c>
      <c r="G5558" t="s">
        <v>108</v>
      </c>
      <c r="H5558">
        <v>21</v>
      </c>
      <c r="I5558">
        <v>0.54524790617929286</v>
      </c>
      <c r="J5558">
        <v>4.6758487955652142E-2</v>
      </c>
      <c r="K5558">
        <v>0.1167457847107941</v>
      </c>
      <c r="L5558">
        <v>1.0747798823709549</v>
      </c>
    </row>
    <row r="5559" spans="1:12">
      <c r="A5559" t="s">
        <v>317</v>
      </c>
      <c r="B5559" t="s">
        <v>393</v>
      </c>
      <c r="C5559">
        <v>48181</v>
      </c>
      <c r="D5559" t="s">
        <v>135</v>
      </c>
      <c r="E5559">
        <v>888</v>
      </c>
      <c r="F5559" t="s">
        <v>87</v>
      </c>
      <c r="G5559" t="s">
        <v>109</v>
      </c>
      <c r="H5559">
        <v>321</v>
      </c>
      <c r="I5559">
        <v>0.32896026494094838</v>
      </c>
      <c r="J5559">
        <v>5.5475743428957756E-3</v>
      </c>
      <c r="K5559">
        <v>3.5267178298786029E-3</v>
      </c>
      <c r="L5559">
        <v>0.6077413652625866</v>
      </c>
    </row>
    <row r="5560" spans="1:12">
      <c r="A5560" t="s">
        <v>317</v>
      </c>
      <c r="B5560" t="s">
        <v>394</v>
      </c>
      <c r="C5560">
        <v>48183</v>
      </c>
      <c r="D5560" t="s">
        <v>135</v>
      </c>
      <c r="E5560">
        <v>888</v>
      </c>
      <c r="F5560" t="s">
        <v>87</v>
      </c>
      <c r="G5560" t="s">
        <v>88</v>
      </c>
      <c r="H5560">
        <v>385</v>
      </c>
      <c r="I5560">
        <v>1.384646637674855</v>
      </c>
      <c r="J5560">
        <v>2.022116502871887E-2</v>
      </c>
      <c r="K5560">
        <v>4.7015300867615753E-2</v>
      </c>
      <c r="L5560">
        <v>2.239003290385666</v>
      </c>
    </row>
    <row r="5561" spans="1:12">
      <c r="A5561" t="s">
        <v>317</v>
      </c>
      <c r="B5561" t="s">
        <v>394</v>
      </c>
      <c r="C5561">
        <v>48183</v>
      </c>
      <c r="D5561" t="s">
        <v>135</v>
      </c>
      <c r="E5561">
        <v>888</v>
      </c>
      <c r="F5561" t="s">
        <v>87</v>
      </c>
      <c r="G5561" t="s">
        <v>89</v>
      </c>
      <c r="H5561">
        <v>615</v>
      </c>
      <c r="I5561">
        <v>1.1446386915237181</v>
      </c>
      <c r="J5561">
        <v>1.8449569750455769E-2</v>
      </c>
      <c r="K5561">
        <v>-1.462983172424458E-2</v>
      </c>
      <c r="L5561">
        <v>2.5196881830949072</v>
      </c>
    </row>
    <row r="5562" spans="1:12">
      <c r="A5562" t="s">
        <v>317</v>
      </c>
      <c r="B5562" t="s">
        <v>394</v>
      </c>
      <c r="C5562">
        <v>48183</v>
      </c>
      <c r="D5562" t="s">
        <v>135</v>
      </c>
      <c r="E5562">
        <v>888</v>
      </c>
      <c r="F5562" t="s">
        <v>87</v>
      </c>
      <c r="G5562" t="s">
        <v>90</v>
      </c>
      <c r="H5562">
        <v>385</v>
      </c>
      <c r="I5562">
        <v>1.571857371280188</v>
      </c>
      <c r="J5562">
        <v>2.2136609604161559E-2</v>
      </c>
      <c r="K5562">
        <v>4.7015300867615753E-2</v>
      </c>
      <c r="L5562">
        <v>2.5578689964215342</v>
      </c>
    </row>
    <row r="5563" spans="1:12">
      <c r="A5563" t="s">
        <v>317</v>
      </c>
      <c r="B5563" t="s">
        <v>394</v>
      </c>
      <c r="C5563">
        <v>48183</v>
      </c>
      <c r="D5563" t="s">
        <v>135</v>
      </c>
      <c r="E5563">
        <v>888</v>
      </c>
      <c r="F5563" t="s">
        <v>87</v>
      </c>
      <c r="G5563" t="s">
        <v>91</v>
      </c>
      <c r="H5563">
        <v>615</v>
      </c>
      <c r="I5563">
        <v>1.272047308222624</v>
      </c>
      <c r="J5563">
        <v>2.026873725221167E-2</v>
      </c>
      <c r="K5563">
        <v>1.262468444269694E-2</v>
      </c>
      <c r="L5563">
        <v>2.573132236350494</v>
      </c>
    </row>
    <row r="5564" spans="1:12">
      <c r="A5564" t="s">
        <v>317</v>
      </c>
      <c r="B5564" t="s">
        <v>394</v>
      </c>
      <c r="C5564">
        <v>48183</v>
      </c>
      <c r="D5564" t="s">
        <v>135</v>
      </c>
      <c r="E5564">
        <v>888</v>
      </c>
      <c r="F5564" t="s">
        <v>87</v>
      </c>
      <c r="G5564" t="s">
        <v>92</v>
      </c>
      <c r="H5564">
        <v>385</v>
      </c>
      <c r="I5564">
        <v>1.673676798025407</v>
      </c>
      <c r="J5564">
        <v>2.3698164900405869E-2</v>
      </c>
      <c r="K5564">
        <v>4.7015300867615753E-2</v>
      </c>
      <c r="L5564">
        <v>2.7453747142849489</v>
      </c>
    </row>
    <row r="5565" spans="1:12">
      <c r="A5565" t="s">
        <v>317</v>
      </c>
      <c r="B5565" t="s">
        <v>394</v>
      </c>
      <c r="C5565">
        <v>48183</v>
      </c>
      <c r="D5565" t="s">
        <v>135</v>
      </c>
      <c r="E5565">
        <v>888</v>
      </c>
      <c r="F5565" t="s">
        <v>87</v>
      </c>
      <c r="G5565" t="s">
        <v>93</v>
      </c>
      <c r="H5565">
        <v>615</v>
      </c>
      <c r="I5565">
        <v>1.3369029583480281</v>
      </c>
      <c r="J5565">
        <v>2.1491747826218661E-2</v>
      </c>
      <c r="K5565">
        <v>1.3120094531762961E-2</v>
      </c>
      <c r="L5565">
        <v>2.6169737893420848</v>
      </c>
    </row>
    <row r="5566" spans="1:12">
      <c r="A5566" t="s">
        <v>317</v>
      </c>
      <c r="B5566" t="s">
        <v>394</v>
      </c>
      <c r="C5566">
        <v>48183</v>
      </c>
      <c r="D5566" t="s">
        <v>135</v>
      </c>
      <c r="E5566">
        <v>888</v>
      </c>
      <c r="F5566" t="s">
        <v>87</v>
      </c>
      <c r="G5566" t="s">
        <v>94</v>
      </c>
      <c r="H5566">
        <v>385</v>
      </c>
      <c r="I5566">
        <v>1.7680933031988311</v>
      </c>
      <c r="J5566">
        <v>2.504719182763936E-2</v>
      </c>
      <c r="K5566">
        <v>4.7015300867615753E-2</v>
      </c>
      <c r="L5566">
        <v>2.9108721514101061</v>
      </c>
    </row>
    <row r="5567" spans="1:12">
      <c r="A5567" t="s">
        <v>317</v>
      </c>
      <c r="B5567" t="s">
        <v>394</v>
      </c>
      <c r="C5567">
        <v>48183</v>
      </c>
      <c r="D5567" t="s">
        <v>135</v>
      </c>
      <c r="E5567">
        <v>888</v>
      </c>
      <c r="F5567" t="s">
        <v>87</v>
      </c>
      <c r="G5567" t="s">
        <v>95</v>
      </c>
      <c r="H5567">
        <v>615</v>
      </c>
      <c r="I5567">
        <v>1.402209669844612</v>
      </c>
      <c r="J5567">
        <v>2.2837125024573919E-2</v>
      </c>
      <c r="K5567">
        <v>1.3935983815374709E-2</v>
      </c>
      <c r="L5567">
        <v>2.7722176463906352</v>
      </c>
    </row>
    <row r="5568" spans="1:12">
      <c r="A5568" t="s">
        <v>317</v>
      </c>
      <c r="B5568" t="s">
        <v>394</v>
      </c>
      <c r="C5568">
        <v>48183</v>
      </c>
      <c r="D5568" t="s">
        <v>135</v>
      </c>
      <c r="E5568">
        <v>888</v>
      </c>
      <c r="F5568" t="s">
        <v>87</v>
      </c>
      <c r="G5568" t="s">
        <v>96</v>
      </c>
      <c r="H5568">
        <v>385</v>
      </c>
      <c r="I5568">
        <v>1.866689031339787</v>
      </c>
      <c r="J5568">
        <v>2.6526711766394481E-2</v>
      </c>
      <c r="K5568">
        <v>4.7015300867615753E-2</v>
      </c>
      <c r="L5568">
        <v>3.0798410123274671</v>
      </c>
    </row>
    <row r="5569" spans="1:12">
      <c r="A5569" t="s">
        <v>317</v>
      </c>
      <c r="B5569" t="s">
        <v>394</v>
      </c>
      <c r="C5569">
        <v>48183</v>
      </c>
      <c r="D5569" t="s">
        <v>135</v>
      </c>
      <c r="E5569">
        <v>888</v>
      </c>
      <c r="F5569" t="s">
        <v>87</v>
      </c>
      <c r="G5569" t="s">
        <v>97</v>
      </c>
      <c r="H5569">
        <v>615</v>
      </c>
      <c r="I5569">
        <v>1.469628778530325</v>
      </c>
      <c r="J5569">
        <v>2.418821948043089E-2</v>
      </c>
      <c r="K5569">
        <v>1.474738212572276E-2</v>
      </c>
      <c r="L5569">
        <v>2.9462558169672839</v>
      </c>
    </row>
    <row r="5570" spans="1:12">
      <c r="A5570" t="s">
        <v>317</v>
      </c>
      <c r="B5570" t="s">
        <v>394</v>
      </c>
      <c r="C5570">
        <v>48183</v>
      </c>
      <c r="D5570" t="s">
        <v>135</v>
      </c>
      <c r="E5570">
        <v>888</v>
      </c>
      <c r="F5570" t="s">
        <v>87</v>
      </c>
      <c r="G5570" t="s">
        <v>98</v>
      </c>
      <c r="H5570">
        <v>385</v>
      </c>
      <c r="I5570">
        <v>0.76771230997376572</v>
      </c>
      <c r="J5570">
        <v>1.6978449086585232E-2</v>
      </c>
      <c r="K5570">
        <v>4.7015300867615753E-2</v>
      </c>
      <c r="L5570">
        <v>1.5552207083419951</v>
      </c>
    </row>
    <row r="5571" spans="1:12">
      <c r="A5571" t="s">
        <v>317</v>
      </c>
      <c r="B5571" t="s">
        <v>394</v>
      </c>
      <c r="C5571">
        <v>48183</v>
      </c>
      <c r="D5571" t="s">
        <v>135</v>
      </c>
      <c r="E5571">
        <v>888</v>
      </c>
      <c r="F5571" t="s">
        <v>87</v>
      </c>
      <c r="G5571" t="s">
        <v>99</v>
      </c>
      <c r="H5571">
        <v>615</v>
      </c>
      <c r="I5571">
        <v>0.75104416870706536</v>
      </c>
      <c r="J5571">
        <v>1.452867810625628E-2</v>
      </c>
      <c r="K5571">
        <v>1.188295685162415E-2</v>
      </c>
      <c r="L5571">
        <v>1.990943086013055</v>
      </c>
    </row>
    <row r="5572" spans="1:12">
      <c r="A5572" t="s">
        <v>317</v>
      </c>
      <c r="B5572" t="s">
        <v>394</v>
      </c>
      <c r="C5572">
        <v>48183</v>
      </c>
      <c r="D5572" t="s">
        <v>135</v>
      </c>
      <c r="E5572">
        <v>888</v>
      </c>
      <c r="F5572" t="s">
        <v>87</v>
      </c>
      <c r="G5572" t="s">
        <v>100</v>
      </c>
      <c r="H5572">
        <v>385</v>
      </c>
      <c r="I5572">
        <v>1.1336065426520781</v>
      </c>
      <c r="J5572">
        <v>2.0077011241880049E-2</v>
      </c>
      <c r="K5572">
        <v>4.7015300867615753E-2</v>
      </c>
      <c r="L5572">
        <v>2.032990566081188</v>
      </c>
    </row>
    <row r="5573" spans="1:12">
      <c r="A5573" t="s">
        <v>317</v>
      </c>
      <c r="B5573" t="s">
        <v>394</v>
      </c>
      <c r="C5573">
        <v>48183</v>
      </c>
      <c r="D5573" t="s">
        <v>135</v>
      </c>
      <c r="E5573">
        <v>888</v>
      </c>
      <c r="F5573" t="s">
        <v>87</v>
      </c>
      <c r="G5573" t="s">
        <v>101</v>
      </c>
      <c r="H5573">
        <v>614</v>
      </c>
      <c r="I5573">
        <v>0.98143726803032527</v>
      </c>
      <c r="J5573">
        <v>1.7600515409937761E-2</v>
      </c>
      <c r="K5573">
        <v>1.2432111905293549E-2</v>
      </c>
      <c r="L5573">
        <v>2.1818166580975058</v>
      </c>
    </row>
    <row r="5574" spans="1:12">
      <c r="A5574" t="s">
        <v>317</v>
      </c>
      <c r="B5574" t="s">
        <v>394</v>
      </c>
      <c r="C5574">
        <v>48183</v>
      </c>
      <c r="D5574" t="s">
        <v>135</v>
      </c>
      <c r="E5574">
        <v>888</v>
      </c>
      <c r="F5574" t="s">
        <v>87</v>
      </c>
      <c r="G5574" t="s">
        <v>102</v>
      </c>
      <c r="H5574">
        <v>385</v>
      </c>
      <c r="I5574">
        <v>1.2417849066387381</v>
      </c>
      <c r="J5574">
        <v>2.1699977510773742E-2</v>
      </c>
      <c r="K5574">
        <v>4.7015300867615753E-2</v>
      </c>
      <c r="L5574">
        <v>2.227837132195075</v>
      </c>
    </row>
    <row r="5575" spans="1:12">
      <c r="A5575" t="s">
        <v>317</v>
      </c>
      <c r="B5575" t="s">
        <v>394</v>
      </c>
      <c r="C5575">
        <v>48183</v>
      </c>
      <c r="D5575" t="s">
        <v>135</v>
      </c>
      <c r="E5575">
        <v>888</v>
      </c>
      <c r="F5575" t="s">
        <v>87</v>
      </c>
      <c r="G5575" t="s">
        <v>103</v>
      </c>
      <c r="H5575">
        <v>615</v>
      </c>
      <c r="I5575">
        <v>1.043051232957158</v>
      </c>
      <c r="J5575">
        <v>1.8745854294726388E-2</v>
      </c>
      <c r="K5575">
        <v>1.292877738363029E-2</v>
      </c>
      <c r="L5575">
        <v>2.3277477427140298</v>
      </c>
    </row>
    <row r="5576" spans="1:12">
      <c r="A5576" t="s">
        <v>317</v>
      </c>
      <c r="B5576" t="s">
        <v>394</v>
      </c>
      <c r="C5576">
        <v>48183</v>
      </c>
      <c r="D5576" t="s">
        <v>135</v>
      </c>
      <c r="E5576">
        <v>888</v>
      </c>
      <c r="F5576" t="s">
        <v>87</v>
      </c>
      <c r="G5576" t="s">
        <v>104</v>
      </c>
      <c r="H5576">
        <v>385</v>
      </c>
      <c r="I5576">
        <v>1.3386099014279009</v>
      </c>
      <c r="J5576">
        <v>2.2784424816788131E-2</v>
      </c>
      <c r="K5576">
        <v>4.7015300867615753E-2</v>
      </c>
      <c r="L5576">
        <v>2.3951684965310931</v>
      </c>
    </row>
    <row r="5577" spans="1:12">
      <c r="A5577" t="s">
        <v>317</v>
      </c>
      <c r="B5577" t="s">
        <v>394</v>
      </c>
      <c r="C5577">
        <v>48183</v>
      </c>
      <c r="D5577" t="s">
        <v>135</v>
      </c>
      <c r="E5577">
        <v>888</v>
      </c>
      <c r="F5577" t="s">
        <v>87</v>
      </c>
      <c r="G5577" t="s">
        <v>105</v>
      </c>
      <c r="H5577">
        <v>614</v>
      </c>
      <c r="I5577">
        <v>1.1049268529615139</v>
      </c>
      <c r="J5577">
        <v>2.0024254321141549E-2</v>
      </c>
      <c r="K5577">
        <v>1.37449604108022E-2</v>
      </c>
      <c r="L5577">
        <v>2.508840677601246</v>
      </c>
    </row>
    <row r="5578" spans="1:12">
      <c r="A5578" t="s">
        <v>317</v>
      </c>
      <c r="B5578" t="s">
        <v>394</v>
      </c>
      <c r="C5578">
        <v>48183</v>
      </c>
      <c r="D5578" t="s">
        <v>135</v>
      </c>
      <c r="E5578">
        <v>888</v>
      </c>
      <c r="F5578" t="s">
        <v>87</v>
      </c>
      <c r="G5578" t="s">
        <v>106</v>
      </c>
      <c r="H5578">
        <v>385</v>
      </c>
      <c r="I5578">
        <v>1.438941171813809</v>
      </c>
      <c r="J5578">
        <v>2.4117518284707758E-2</v>
      </c>
      <c r="K5578">
        <v>4.7015300867615753E-2</v>
      </c>
      <c r="L5578">
        <v>2.562666542399366</v>
      </c>
    </row>
    <row r="5579" spans="1:12">
      <c r="A5579" t="s">
        <v>317</v>
      </c>
      <c r="B5579" t="s">
        <v>394</v>
      </c>
      <c r="C5579">
        <v>48183</v>
      </c>
      <c r="D5579" t="s">
        <v>135</v>
      </c>
      <c r="E5579">
        <v>888</v>
      </c>
      <c r="F5579" t="s">
        <v>87</v>
      </c>
      <c r="G5579" t="s">
        <v>107</v>
      </c>
      <c r="H5579">
        <v>614</v>
      </c>
      <c r="I5579">
        <v>1.1680057646722879</v>
      </c>
      <c r="J5579">
        <v>2.128880125280741E-2</v>
      </c>
      <c r="K5579">
        <v>1.455949765429183E-2</v>
      </c>
      <c r="L5579">
        <v>2.677849342735211</v>
      </c>
    </row>
    <row r="5580" spans="1:12">
      <c r="A5580" t="s">
        <v>317</v>
      </c>
      <c r="B5580" t="s">
        <v>394</v>
      </c>
      <c r="C5580">
        <v>48183</v>
      </c>
      <c r="D5580" t="s">
        <v>135</v>
      </c>
      <c r="E5580">
        <v>888</v>
      </c>
      <c r="F5580" t="s">
        <v>87</v>
      </c>
      <c r="G5580" t="s">
        <v>108</v>
      </c>
      <c r="H5580">
        <v>385</v>
      </c>
      <c r="I5580">
        <v>0.45307604960138081</v>
      </c>
      <c r="J5580">
        <v>9.3257948586015597E-3</v>
      </c>
      <c r="K5580">
        <v>4.7015300867615753E-2</v>
      </c>
      <c r="L5580">
        <v>1.1778982897199459</v>
      </c>
    </row>
    <row r="5581" spans="1:12">
      <c r="A5581" t="s">
        <v>317</v>
      </c>
      <c r="B5581" t="s">
        <v>394</v>
      </c>
      <c r="C5581">
        <v>48183</v>
      </c>
      <c r="D5581" t="s">
        <v>135</v>
      </c>
      <c r="E5581">
        <v>888</v>
      </c>
      <c r="F5581" t="s">
        <v>87</v>
      </c>
      <c r="G5581" t="s">
        <v>109</v>
      </c>
      <c r="H5581">
        <v>614</v>
      </c>
      <c r="I5581">
        <v>0.43391108773939158</v>
      </c>
      <c r="J5581">
        <v>8.0738110740064054E-3</v>
      </c>
      <c r="K5581">
        <v>1.1745082518886179E-2</v>
      </c>
      <c r="L5581">
        <v>1.1103789443611909</v>
      </c>
    </row>
    <row r="5582" spans="1:12">
      <c r="A5582" t="s">
        <v>317</v>
      </c>
      <c r="B5582" t="s">
        <v>395</v>
      </c>
      <c r="C5582">
        <v>48185</v>
      </c>
      <c r="D5582" t="s">
        <v>135</v>
      </c>
      <c r="E5582">
        <v>888</v>
      </c>
      <c r="F5582" t="s">
        <v>87</v>
      </c>
      <c r="G5582" t="s">
        <v>88</v>
      </c>
      <c r="H5582">
        <v>21</v>
      </c>
      <c r="I5582">
        <v>1.3391255499967429</v>
      </c>
      <c r="J5582">
        <v>0.1576856242205866</v>
      </c>
      <c r="K5582">
        <v>8.2268901586623533E-2</v>
      </c>
      <c r="L5582">
        <v>2.427575332124559</v>
      </c>
    </row>
    <row r="5583" spans="1:12">
      <c r="A5583" t="s">
        <v>317</v>
      </c>
      <c r="B5583" t="s">
        <v>395</v>
      </c>
      <c r="C5583">
        <v>48185</v>
      </c>
      <c r="D5583" t="s">
        <v>135</v>
      </c>
      <c r="E5583">
        <v>888</v>
      </c>
      <c r="F5583" t="s">
        <v>87</v>
      </c>
      <c r="G5583" t="s">
        <v>89</v>
      </c>
      <c r="H5583">
        <v>22</v>
      </c>
      <c r="I5583">
        <v>1.331465572192158</v>
      </c>
      <c r="J5583">
        <v>8.1980791944545703E-2</v>
      </c>
      <c r="K5583">
        <v>-2.7170356688389172E-2</v>
      </c>
      <c r="L5583">
        <v>1.804977202733564</v>
      </c>
    </row>
    <row r="5584" spans="1:12">
      <c r="A5584" t="s">
        <v>317</v>
      </c>
      <c r="B5584" t="s">
        <v>395</v>
      </c>
      <c r="C5584">
        <v>48185</v>
      </c>
      <c r="D5584" t="s">
        <v>135</v>
      </c>
      <c r="E5584">
        <v>888</v>
      </c>
      <c r="F5584" t="s">
        <v>87</v>
      </c>
      <c r="G5584" t="s">
        <v>90</v>
      </c>
      <c r="H5584">
        <v>21</v>
      </c>
      <c r="I5584">
        <v>1.6680650978018869</v>
      </c>
      <c r="J5584">
        <v>0.1456860291474619</v>
      </c>
      <c r="K5584">
        <v>0.26197504588600667</v>
      </c>
      <c r="L5584">
        <v>2.8019103932227281</v>
      </c>
    </row>
    <row r="5585" spans="1:12">
      <c r="A5585" t="s">
        <v>317</v>
      </c>
      <c r="B5585" t="s">
        <v>395</v>
      </c>
      <c r="C5585">
        <v>48185</v>
      </c>
      <c r="D5585" t="s">
        <v>135</v>
      </c>
      <c r="E5585">
        <v>888</v>
      </c>
      <c r="F5585" t="s">
        <v>87</v>
      </c>
      <c r="G5585" t="s">
        <v>91</v>
      </c>
      <c r="H5585">
        <v>22</v>
      </c>
      <c r="I5585">
        <v>1.5207864028209801</v>
      </c>
      <c r="J5585">
        <v>8.6143136804536891E-2</v>
      </c>
      <c r="K5585">
        <v>9.5353391027657441E-2</v>
      </c>
      <c r="L5585">
        <v>2.183740509852957</v>
      </c>
    </row>
    <row r="5586" spans="1:12">
      <c r="A5586" t="s">
        <v>317</v>
      </c>
      <c r="B5586" t="s">
        <v>395</v>
      </c>
      <c r="C5586">
        <v>48185</v>
      </c>
      <c r="D5586" t="s">
        <v>135</v>
      </c>
      <c r="E5586">
        <v>888</v>
      </c>
      <c r="F5586" t="s">
        <v>87</v>
      </c>
      <c r="G5586" t="s">
        <v>92</v>
      </c>
      <c r="H5586">
        <v>21</v>
      </c>
      <c r="I5586">
        <v>1.833708289949844</v>
      </c>
      <c r="J5586">
        <v>0.1562271870685033</v>
      </c>
      <c r="K5586">
        <v>0.29025231332994073</v>
      </c>
      <c r="L5586">
        <v>3.035446620925113</v>
      </c>
    </row>
    <row r="5587" spans="1:12">
      <c r="A5587" t="s">
        <v>317</v>
      </c>
      <c r="B5587" t="s">
        <v>395</v>
      </c>
      <c r="C5587">
        <v>48185</v>
      </c>
      <c r="D5587" t="s">
        <v>135</v>
      </c>
      <c r="E5587">
        <v>888</v>
      </c>
      <c r="F5587" t="s">
        <v>87</v>
      </c>
      <c r="G5587" t="s">
        <v>93</v>
      </c>
      <c r="H5587">
        <v>22</v>
      </c>
      <c r="I5587">
        <v>1.621197627512692</v>
      </c>
      <c r="J5587">
        <v>9.139552141269626E-2</v>
      </c>
      <c r="K5587">
        <v>0.1059539551960485</v>
      </c>
      <c r="L5587">
        <v>2.320022702905189</v>
      </c>
    </row>
    <row r="5588" spans="1:12">
      <c r="A5588" t="s">
        <v>317</v>
      </c>
      <c r="B5588" t="s">
        <v>395</v>
      </c>
      <c r="C5588">
        <v>48185</v>
      </c>
      <c r="D5588" t="s">
        <v>135</v>
      </c>
      <c r="E5588">
        <v>888</v>
      </c>
      <c r="F5588" t="s">
        <v>87</v>
      </c>
      <c r="G5588" t="s">
        <v>94</v>
      </c>
      <c r="H5588">
        <v>21</v>
      </c>
      <c r="I5588">
        <v>1.991627877631841</v>
      </c>
      <c r="J5588">
        <v>0.16733419893618731</v>
      </c>
      <c r="K5588">
        <v>0.31557028902879652</v>
      </c>
      <c r="L5588">
        <v>3.2684685251471182</v>
      </c>
    </row>
    <row r="5589" spans="1:12">
      <c r="A5589" t="s">
        <v>317</v>
      </c>
      <c r="B5589" t="s">
        <v>395</v>
      </c>
      <c r="C5589">
        <v>48185</v>
      </c>
      <c r="D5589" t="s">
        <v>135</v>
      </c>
      <c r="E5589">
        <v>888</v>
      </c>
      <c r="F5589" t="s">
        <v>87</v>
      </c>
      <c r="G5589" t="s">
        <v>95</v>
      </c>
      <c r="H5589">
        <v>22</v>
      </c>
      <c r="I5589">
        <v>1.716260364833412</v>
      </c>
      <c r="J5589">
        <v>9.6642044535211705E-2</v>
      </c>
      <c r="K5589">
        <v>0.1167889276837509</v>
      </c>
      <c r="L5589">
        <v>2.4556171485900342</v>
      </c>
    </row>
    <row r="5590" spans="1:12">
      <c r="A5590" t="s">
        <v>317</v>
      </c>
      <c r="B5590" t="s">
        <v>395</v>
      </c>
      <c r="C5590">
        <v>48185</v>
      </c>
      <c r="D5590" t="s">
        <v>135</v>
      </c>
      <c r="E5590">
        <v>888</v>
      </c>
      <c r="F5590" t="s">
        <v>87</v>
      </c>
      <c r="G5590" t="s">
        <v>96</v>
      </c>
      <c r="H5590">
        <v>21</v>
      </c>
      <c r="I5590">
        <v>2.141073796967826</v>
      </c>
      <c r="J5590">
        <v>0.17785825932259591</v>
      </c>
      <c r="K5590">
        <v>0.34037529265666611</v>
      </c>
      <c r="L5590">
        <v>3.4894549128360661</v>
      </c>
    </row>
    <row r="5591" spans="1:12">
      <c r="A5591" t="s">
        <v>317</v>
      </c>
      <c r="B5591" t="s">
        <v>395</v>
      </c>
      <c r="C5591">
        <v>48185</v>
      </c>
      <c r="D5591" t="s">
        <v>135</v>
      </c>
      <c r="E5591">
        <v>888</v>
      </c>
      <c r="F5591" t="s">
        <v>87</v>
      </c>
      <c r="G5591" t="s">
        <v>97</v>
      </c>
      <c r="H5591">
        <v>22</v>
      </c>
      <c r="I5591">
        <v>1.809326400780406</v>
      </c>
      <c r="J5591">
        <v>0.1009625304848696</v>
      </c>
      <c r="K5591">
        <v>0.12162128265173699</v>
      </c>
      <c r="L5591">
        <v>2.5603936461554389</v>
      </c>
    </row>
    <row r="5592" spans="1:12">
      <c r="A5592" t="s">
        <v>317</v>
      </c>
      <c r="B5592" t="s">
        <v>395</v>
      </c>
      <c r="C5592">
        <v>48185</v>
      </c>
      <c r="D5592" t="s">
        <v>135</v>
      </c>
      <c r="E5592">
        <v>888</v>
      </c>
      <c r="F5592" t="s">
        <v>87</v>
      </c>
      <c r="G5592" t="s">
        <v>98</v>
      </c>
      <c r="H5592">
        <v>21</v>
      </c>
      <c r="I5592">
        <v>0.87811581063541766</v>
      </c>
      <c r="J5592">
        <v>8.8664726780749215E-2</v>
      </c>
      <c r="K5592">
        <v>0.1078680484880335</v>
      </c>
      <c r="L5592">
        <v>1.6042317228687579</v>
      </c>
    </row>
    <row r="5593" spans="1:12">
      <c r="A5593" t="s">
        <v>317</v>
      </c>
      <c r="B5593" t="s">
        <v>395</v>
      </c>
      <c r="C5593">
        <v>48185</v>
      </c>
      <c r="D5593" t="s">
        <v>135</v>
      </c>
      <c r="E5593">
        <v>888</v>
      </c>
      <c r="F5593" t="s">
        <v>87</v>
      </c>
      <c r="G5593" t="s">
        <v>99</v>
      </c>
      <c r="H5593">
        <v>22</v>
      </c>
      <c r="I5593">
        <v>0.55625769764626076</v>
      </c>
      <c r="J5593">
        <v>4.7599095479323138E-2</v>
      </c>
      <c r="K5593">
        <v>6.273656882968966E-3</v>
      </c>
      <c r="L5593">
        <v>0.96647296491710399</v>
      </c>
    </row>
    <row r="5594" spans="1:12">
      <c r="A5594" t="s">
        <v>317</v>
      </c>
      <c r="B5594" t="s">
        <v>395</v>
      </c>
      <c r="C5594">
        <v>48185</v>
      </c>
      <c r="D5594" t="s">
        <v>135</v>
      </c>
      <c r="E5594">
        <v>888</v>
      </c>
      <c r="F5594" t="s">
        <v>87</v>
      </c>
      <c r="G5594" t="s">
        <v>100</v>
      </c>
      <c r="H5594">
        <v>21</v>
      </c>
      <c r="I5594">
        <v>1.3919513895566551</v>
      </c>
      <c r="J5594">
        <v>0.10804868088975519</v>
      </c>
      <c r="K5594">
        <v>0.27866141501693342</v>
      </c>
      <c r="L5594">
        <v>2.2143403233531389</v>
      </c>
    </row>
    <row r="5595" spans="1:12">
      <c r="A5595" t="s">
        <v>317</v>
      </c>
      <c r="B5595" t="s">
        <v>395</v>
      </c>
      <c r="C5595">
        <v>48185</v>
      </c>
      <c r="D5595" t="s">
        <v>135</v>
      </c>
      <c r="E5595">
        <v>888</v>
      </c>
      <c r="F5595" t="s">
        <v>87</v>
      </c>
      <c r="G5595" t="s">
        <v>101</v>
      </c>
      <c r="H5595">
        <v>22</v>
      </c>
      <c r="I5595">
        <v>1.056677800685206</v>
      </c>
      <c r="J5595">
        <v>7.0982164319021004E-2</v>
      </c>
      <c r="K5595">
        <v>0.1221890121123457</v>
      </c>
      <c r="L5595">
        <v>1.6468128034263401</v>
      </c>
    </row>
    <row r="5596" spans="1:12">
      <c r="A5596" t="s">
        <v>317</v>
      </c>
      <c r="B5596" t="s">
        <v>395</v>
      </c>
      <c r="C5596">
        <v>48185</v>
      </c>
      <c r="D5596" t="s">
        <v>135</v>
      </c>
      <c r="E5596">
        <v>888</v>
      </c>
      <c r="F5596" t="s">
        <v>87</v>
      </c>
      <c r="G5596" t="s">
        <v>102</v>
      </c>
      <c r="H5596">
        <v>21</v>
      </c>
      <c r="I5596">
        <v>1.563109054162531</v>
      </c>
      <c r="J5596">
        <v>0.1178441616037386</v>
      </c>
      <c r="K5596">
        <v>0.30964265869391361</v>
      </c>
      <c r="L5596">
        <v>2.4387855384156549</v>
      </c>
    </row>
    <row r="5597" spans="1:12">
      <c r="A5597" t="s">
        <v>317</v>
      </c>
      <c r="B5597" t="s">
        <v>395</v>
      </c>
      <c r="C5597">
        <v>48185</v>
      </c>
      <c r="D5597" t="s">
        <v>135</v>
      </c>
      <c r="E5597">
        <v>888</v>
      </c>
      <c r="F5597" t="s">
        <v>87</v>
      </c>
      <c r="G5597" t="s">
        <v>103</v>
      </c>
      <c r="H5597">
        <v>22</v>
      </c>
      <c r="I5597">
        <v>1.138794988646975</v>
      </c>
      <c r="J5597">
        <v>7.5090788153027166E-2</v>
      </c>
      <c r="K5597">
        <v>0.1336950765914931</v>
      </c>
      <c r="L5597">
        <v>1.7564887248224419</v>
      </c>
    </row>
    <row r="5598" spans="1:12">
      <c r="A5598" t="s">
        <v>317</v>
      </c>
      <c r="B5598" t="s">
        <v>395</v>
      </c>
      <c r="C5598">
        <v>48185</v>
      </c>
      <c r="D5598" t="s">
        <v>135</v>
      </c>
      <c r="E5598">
        <v>888</v>
      </c>
      <c r="F5598" t="s">
        <v>87</v>
      </c>
      <c r="G5598" t="s">
        <v>104</v>
      </c>
      <c r="H5598">
        <v>21</v>
      </c>
      <c r="I5598">
        <v>1.726502520922087</v>
      </c>
      <c r="J5598">
        <v>0.12881989346661671</v>
      </c>
      <c r="K5598">
        <v>0.33643836717927927</v>
      </c>
      <c r="L5598">
        <v>2.6724841403317932</v>
      </c>
    </row>
    <row r="5599" spans="1:12">
      <c r="A5599" t="s">
        <v>317</v>
      </c>
      <c r="B5599" t="s">
        <v>395</v>
      </c>
      <c r="C5599">
        <v>48185</v>
      </c>
      <c r="D5599" t="s">
        <v>135</v>
      </c>
      <c r="E5599">
        <v>888</v>
      </c>
      <c r="F5599" t="s">
        <v>87</v>
      </c>
      <c r="G5599" t="s">
        <v>105</v>
      </c>
      <c r="H5599">
        <v>22</v>
      </c>
      <c r="I5599">
        <v>1.217908627127422</v>
      </c>
      <c r="J5599">
        <v>7.9435415619749303E-2</v>
      </c>
      <c r="K5599">
        <v>0.14548299641173981</v>
      </c>
      <c r="L5599">
        <v>1.8699177493936261</v>
      </c>
    </row>
    <row r="5600" spans="1:12">
      <c r="A5600" t="s">
        <v>317</v>
      </c>
      <c r="B5600" t="s">
        <v>395</v>
      </c>
      <c r="C5600">
        <v>48185</v>
      </c>
      <c r="D5600" t="s">
        <v>135</v>
      </c>
      <c r="E5600">
        <v>888</v>
      </c>
      <c r="F5600" t="s">
        <v>87</v>
      </c>
      <c r="G5600" t="s">
        <v>106</v>
      </c>
      <c r="H5600">
        <v>21</v>
      </c>
      <c r="I5600">
        <v>1.8774327900133541</v>
      </c>
      <c r="J5600">
        <v>0.13897070690113111</v>
      </c>
      <c r="K5600">
        <v>0.36329579965681719</v>
      </c>
      <c r="L5600">
        <v>2.9038355072988762</v>
      </c>
    </row>
    <row r="5601" spans="1:12">
      <c r="A5601" t="s">
        <v>317</v>
      </c>
      <c r="B5601" t="s">
        <v>395</v>
      </c>
      <c r="C5601">
        <v>48185</v>
      </c>
      <c r="D5601" t="s">
        <v>135</v>
      </c>
      <c r="E5601">
        <v>888</v>
      </c>
      <c r="F5601" t="s">
        <v>87</v>
      </c>
      <c r="G5601" t="s">
        <v>107</v>
      </c>
      <c r="H5601">
        <v>22</v>
      </c>
      <c r="I5601">
        <v>1.2926588902974629</v>
      </c>
      <c r="J5601">
        <v>8.1197518294950824E-2</v>
      </c>
      <c r="K5601">
        <v>0.15119550146471281</v>
      </c>
      <c r="L5601">
        <v>1.939721743575245</v>
      </c>
    </row>
    <row r="5602" spans="1:12">
      <c r="A5602" t="s">
        <v>317</v>
      </c>
      <c r="B5602" t="s">
        <v>395</v>
      </c>
      <c r="C5602">
        <v>48185</v>
      </c>
      <c r="D5602" t="s">
        <v>135</v>
      </c>
      <c r="E5602">
        <v>888</v>
      </c>
      <c r="F5602" t="s">
        <v>87</v>
      </c>
      <c r="G5602" t="s">
        <v>108</v>
      </c>
      <c r="H5602">
        <v>21</v>
      </c>
      <c r="I5602">
        <v>0.54524790617929286</v>
      </c>
      <c r="J5602">
        <v>4.6758487955652142E-2</v>
      </c>
      <c r="K5602">
        <v>0.1167457847107941</v>
      </c>
      <c r="L5602">
        <v>1.0747798823709549</v>
      </c>
    </row>
    <row r="5603" spans="1:12">
      <c r="A5603" t="s">
        <v>317</v>
      </c>
      <c r="B5603" t="s">
        <v>395</v>
      </c>
      <c r="C5603">
        <v>48185</v>
      </c>
      <c r="D5603" t="s">
        <v>135</v>
      </c>
      <c r="E5603">
        <v>888</v>
      </c>
      <c r="F5603" t="s">
        <v>87</v>
      </c>
      <c r="G5603" t="s">
        <v>109</v>
      </c>
      <c r="H5603">
        <v>22</v>
      </c>
      <c r="I5603">
        <v>0.3132012250840821</v>
      </c>
      <c r="J5603">
        <v>2.2168386040435469E-2</v>
      </c>
      <c r="K5603">
        <v>1.88231198319221E-2</v>
      </c>
      <c r="L5603">
        <v>0.46531689508852719</v>
      </c>
    </row>
    <row r="5604" spans="1:12">
      <c r="A5604" t="s">
        <v>317</v>
      </c>
      <c r="B5604" t="s">
        <v>292</v>
      </c>
      <c r="C5604">
        <v>48187</v>
      </c>
      <c r="D5604" t="s">
        <v>135</v>
      </c>
      <c r="E5604">
        <v>888</v>
      </c>
      <c r="F5604" t="s">
        <v>87</v>
      </c>
      <c r="G5604" t="s">
        <v>88</v>
      </c>
      <c r="H5604">
        <v>21</v>
      </c>
      <c r="I5604">
        <v>1.3391255499967429</v>
      </c>
      <c r="J5604">
        <v>0.1576856242205866</v>
      </c>
      <c r="K5604">
        <v>8.2268901586623533E-2</v>
      </c>
      <c r="L5604">
        <v>2.427575332124559</v>
      </c>
    </row>
    <row r="5605" spans="1:12">
      <c r="A5605" t="s">
        <v>317</v>
      </c>
      <c r="B5605" t="s">
        <v>292</v>
      </c>
      <c r="C5605">
        <v>48187</v>
      </c>
      <c r="D5605" t="s">
        <v>135</v>
      </c>
      <c r="E5605">
        <v>888</v>
      </c>
      <c r="F5605" t="s">
        <v>87</v>
      </c>
      <c r="G5605" t="s">
        <v>89</v>
      </c>
      <c r="H5605">
        <v>22</v>
      </c>
      <c r="I5605">
        <v>1.331465572192158</v>
      </c>
      <c r="J5605">
        <v>8.1980791944545703E-2</v>
      </c>
      <c r="K5605">
        <v>-2.7170356688389172E-2</v>
      </c>
      <c r="L5605">
        <v>1.804977202733564</v>
      </c>
    </row>
    <row r="5606" spans="1:12">
      <c r="A5606" t="s">
        <v>317</v>
      </c>
      <c r="B5606" t="s">
        <v>292</v>
      </c>
      <c r="C5606">
        <v>48187</v>
      </c>
      <c r="D5606" t="s">
        <v>135</v>
      </c>
      <c r="E5606">
        <v>888</v>
      </c>
      <c r="F5606" t="s">
        <v>87</v>
      </c>
      <c r="G5606" t="s">
        <v>90</v>
      </c>
      <c r="H5606">
        <v>21</v>
      </c>
      <c r="I5606">
        <v>1.6680650978018869</v>
      </c>
      <c r="J5606">
        <v>0.1456860291474619</v>
      </c>
      <c r="K5606">
        <v>0.26197504588600667</v>
      </c>
      <c r="L5606">
        <v>2.8019103932227281</v>
      </c>
    </row>
    <row r="5607" spans="1:12">
      <c r="A5607" t="s">
        <v>317</v>
      </c>
      <c r="B5607" t="s">
        <v>292</v>
      </c>
      <c r="C5607">
        <v>48187</v>
      </c>
      <c r="D5607" t="s">
        <v>135</v>
      </c>
      <c r="E5607">
        <v>888</v>
      </c>
      <c r="F5607" t="s">
        <v>87</v>
      </c>
      <c r="G5607" t="s">
        <v>91</v>
      </c>
      <c r="H5607">
        <v>22</v>
      </c>
      <c r="I5607">
        <v>1.5207864028209801</v>
      </c>
      <c r="J5607">
        <v>8.6143136804536891E-2</v>
      </c>
      <c r="K5607">
        <v>9.5353391027657441E-2</v>
      </c>
      <c r="L5607">
        <v>2.183740509852957</v>
      </c>
    </row>
    <row r="5608" spans="1:12">
      <c r="A5608" t="s">
        <v>317</v>
      </c>
      <c r="B5608" t="s">
        <v>292</v>
      </c>
      <c r="C5608">
        <v>48187</v>
      </c>
      <c r="D5608" t="s">
        <v>135</v>
      </c>
      <c r="E5608">
        <v>888</v>
      </c>
      <c r="F5608" t="s">
        <v>87</v>
      </c>
      <c r="G5608" t="s">
        <v>92</v>
      </c>
      <c r="H5608">
        <v>21</v>
      </c>
      <c r="I5608">
        <v>1.833708289949844</v>
      </c>
      <c r="J5608">
        <v>0.1562271870685033</v>
      </c>
      <c r="K5608">
        <v>0.29025231332994073</v>
      </c>
      <c r="L5608">
        <v>3.035446620925113</v>
      </c>
    </row>
    <row r="5609" spans="1:12">
      <c r="A5609" t="s">
        <v>317</v>
      </c>
      <c r="B5609" t="s">
        <v>292</v>
      </c>
      <c r="C5609">
        <v>48187</v>
      </c>
      <c r="D5609" t="s">
        <v>135</v>
      </c>
      <c r="E5609">
        <v>888</v>
      </c>
      <c r="F5609" t="s">
        <v>87</v>
      </c>
      <c r="G5609" t="s">
        <v>93</v>
      </c>
      <c r="H5609">
        <v>22</v>
      </c>
      <c r="I5609">
        <v>1.621197627512692</v>
      </c>
      <c r="J5609">
        <v>9.139552141269626E-2</v>
      </c>
      <c r="K5609">
        <v>0.1059539551960485</v>
      </c>
      <c r="L5609">
        <v>2.320022702905189</v>
      </c>
    </row>
    <row r="5610" spans="1:12">
      <c r="A5610" t="s">
        <v>317</v>
      </c>
      <c r="B5610" t="s">
        <v>292</v>
      </c>
      <c r="C5610">
        <v>48187</v>
      </c>
      <c r="D5610" t="s">
        <v>135</v>
      </c>
      <c r="E5610">
        <v>888</v>
      </c>
      <c r="F5610" t="s">
        <v>87</v>
      </c>
      <c r="G5610" t="s">
        <v>94</v>
      </c>
      <c r="H5610">
        <v>21</v>
      </c>
      <c r="I5610">
        <v>1.991627877631841</v>
      </c>
      <c r="J5610">
        <v>0.16733419893618731</v>
      </c>
      <c r="K5610">
        <v>0.31557028902879652</v>
      </c>
      <c r="L5610">
        <v>3.2684685251471182</v>
      </c>
    </row>
    <row r="5611" spans="1:12">
      <c r="A5611" t="s">
        <v>317</v>
      </c>
      <c r="B5611" t="s">
        <v>292</v>
      </c>
      <c r="C5611">
        <v>48187</v>
      </c>
      <c r="D5611" t="s">
        <v>135</v>
      </c>
      <c r="E5611">
        <v>888</v>
      </c>
      <c r="F5611" t="s">
        <v>87</v>
      </c>
      <c r="G5611" t="s">
        <v>95</v>
      </c>
      <c r="H5611">
        <v>22</v>
      </c>
      <c r="I5611">
        <v>1.716260364833412</v>
      </c>
      <c r="J5611">
        <v>9.6642044535211705E-2</v>
      </c>
      <c r="K5611">
        <v>0.1167889276837509</v>
      </c>
      <c r="L5611">
        <v>2.4556171485900342</v>
      </c>
    </row>
    <row r="5612" spans="1:12">
      <c r="A5612" t="s">
        <v>317</v>
      </c>
      <c r="B5612" t="s">
        <v>292</v>
      </c>
      <c r="C5612">
        <v>48187</v>
      </c>
      <c r="D5612" t="s">
        <v>135</v>
      </c>
      <c r="E5612">
        <v>888</v>
      </c>
      <c r="F5612" t="s">
        <v>87</v>
      </c>
      <c r="G5612" t="s">
        <v>96</v>
      </c>
      <c r="H5612">
        <v>21</v>
      </c>
      <c r="I5612">
        <v>2.141073796967826</v>
      </c>
      <c r="J5612">
        <v>0.17785825932259591</v>
      </c>
      <c r="K5612">
        <v>0.34037529265666611</v>
      </c>
      <c r="L5612">
        <v>3.4894549128360661</v>
      </c>
    </row>
    <row r="5613" spans="1:12">
      <c r="A5613" t="s">
        <v>317</v>
      </c>
      <c r="B5613" t="s">
        <v>292</v>
      </c>
      <c r="C5613">
        <v>48187</v>
      </c>
      <c r="D5613" t="s">
        <v>135</v>
      </c>
      <c r="E5613">
        <v>888</v>
      </c>
      <c r="F5613" t="s">
        <v>87</v>
      </c>
      <c r="G5613" t="s">
        <v>97</v>
      </c>
      <c r="H5613">
        <v>22</v>
      </c>
      <c r="I5613">
        <v>1.809326400780406</v>
      </c>
      <c r="J5613">
        <v>0.1009625304848696</v>
      </c>
      <c r="K5613">
        <v>0.12162128265173699</v>
      </c>
      <c r="L5613">
        <v>2.5603936461554389</v>
      </c>
    </row>
    <row r="5614" spans="1:12">
      <c r="A5614" t="s">
        <v>317</v>
      </c>
      <c r="B5614" t="s">
        <v>292</v>
      </c>
      <c r="C5614">
        <v>48187</v>
      </c>
      <c r="D5614" t="s">
        <v>135</v>
      </c>
      <c r="E5614">
        <v>888</v>
      </c>
      <c r="F5614" t="s">
        <v>87</v>
      </c>
      <c r="G5614" t="s">
        <v>98</v>
      </c>
      <c r="H5614">
        <v>21</v>
      </c>
      <c r="I5614">
        <v>0.87811581063541766</v>
      </c>
      <c r="J5614">
        <v>8.8664726780749215E-2</v>
      </c>
      <c r="K5614">
        <v>0.1078680484880335</v>
      </c>
      <c r="L5614">
        <v>1.6042317228687579</v>
      </c>
    </row>
    <row r="5615" spans="1:12">
      <c r="A5615" t="s">
        <v>317</v>
      </c>
      <c r="B5615" t="s">
        <v>292</v>
      </c>
      <c r="C5615">
        <v>48187</v>
      </c>
      <c r="D5615" t="s">
        <v>135</v>
      </c>
      <c r="E5615">
        <v>888</v>
      </c>
      <c r="F5615" t="s">
        <v>87</v>
      </c>
      <c r="G5615" t="s">
        <v>99</v>
      </c>
      <c r="H5615">
        <v>22</v>
      </c>
      <c r="I5615">
        <v>0.55625769764626076</v>
      </c>
      <c r="J5615">
        <v>4.7599095479323138E-2</v>
      </c>
      <c r="K5615">
        <v>6.273656882968966E-3</v>
      </c>
      <c r="L5615">
        <v>0.96647296491710399</v>
      </c>
    </row>
    <row r="5616" spans="1:12">
      <c r="A5616" t="s">
        <v>317</v>
      </c>
      <c r="B5616" t="s">
        <v>292</v>
      </c>
      <c r="C5616">
        <v>48187</v>
      </c>
      <c r="D5616" t="s">
        <v>135</v>
      </c>
      <c r="E5616">
        <v>888</v>
      </c>
      <c r="F5616" t="s">
        <v>87</v>
      </c>
      <c r="G5616" t="s">
        <v>100</v>
      </c>
      <c r="H5616">
        <v>21</v>
      </c>
      <c r="I5616">
        <v>1.3919513895566551</v>
      </c>
      <c r="J5616">
        <v>0.10804868088975519</v>
      </c>
      <c r="K5616">
        <v>0.27866141501693342</v>
      </c>
      <c r="L5616">
        <v>2.2143403233531389</v>
      </c>
    </row>
    <row r="5617" spans="1:12">
      <c r="A5617" t="s">
        <v>317</v>
      </c>
      <c r="B5617" t="s">
        <v>292</v>
      </c>
      <c r="C5617">
        <v>48187</v>
      </c>
      <c r="D5617" t="s">
        <v>135</v>
      </c>
      <c r="E5617">
        <v>888</v>
      </c>
      <c r="F5617" t="s">
        <v>87</v>
      </c>
      <c r="G5617" t="s">
        <v>101</v>
      </c>
      <c r="H5617">
        <v>22</v>
      </c>
      <c r="I5617">
        <v>1.056677800685206</v>
      </c>
      <c r="J5617">
        <v>7.0982164319021004E-2</v>
      </c>
      <c r="K5617">
        <v>0.1221890121123457</v>
      </c>
      <c r="L5617">
        <v>1.6468128034263401</v>
      </c>
    </row>
    <row r="5618" spans="1:12">
      <c r="A5618" t="s">
        <v>317</v>
      </c>
      <c r="B5618" t="s">
        <v>292</v>
      </c>
      <c r="C5618">
        <v>48187</v>
      </c>
      <c r="D5618" t="s">
        <v>135</v>
      </c>
      <c r="E5618">
        <v>888</v>
      </c>
      <c r="F5618" t="s">
        <v>87</v>
      </c>
      <c r="G5618" t="s">
        <v>102</v>
      </c>
      <c r="H5618">
        <v>21</v>
      </c>
      <c r="I5618">
        <v>1.563109054162531</v>
      </c>
      <c r="J5618">
        <v>0.1178441616037386</v>
      </c>
      <c r="K5618">
        <v>0.30964265869391361</v>
      </c>
      <c r="L5618">
        <v>2.4387855384156549</v>
      </c>
    </row>
    <row r="5619" spans="1:12">
      <c r="A5619" t="s">
        <v>317</v>
      </c>
      <c r="B5619" t="s">
        <v>292</v>
      </c>
      <c r="C5619">
        <v>48187</v>
      </c>
      <c r="D5619" t="s">
        <v>135</v>
      </c>
      <c r="E5619">
        <v>888</v>
      </c>
      <c r="F5619" t="s">
        <v>87</v>
      </c>
      <c r="G5619" t="s">
        <v>103</v>
      </c>
      <c r="H5619">
        <v>22</v>
      </c>
      <c r="I5619">
        <v>1.138794988646975</v>
      </c>
      <c r="J5619">
        <v>7.5090788153027166E-2</v>
      </c>
      <c r="K5619">
        <v>0.1336950765914931</v>
      </c>
      <c r="L5619">
        <v>1.7564887248224419</v>
      </c>
    </row>
    <row r="5620" spans="1:12">
      <c r="A5620" t="s">
        <v>317</v>
      </c>
      <c r="B5620" t="s">
        <v>292</v>
      </c>
      <c r="C5620">
        <v>48187</v>
      </c>
      <c r="D5620" t="s">
        <v>135</v>
      </c>
      <c r="E5620">
        <v>888</v>
      </c>
      <c r="F5620" t="s">
        <v>87</v>
      </c>
      <c r="G5620" t="s">
        <v>104</v>
      </c>
      <c r="H5620">
        <v>21</v>
      </c>
      <c r="I5620">
        <v>1.726502520922087</v>
      </c>
      <c r="J5620">
        <v>0.12881989346661671</v>
      </c>
      <c r="K5620">
        <v>0.33643836717927927</v>
      </c>
      <c r="L5620">
        <v>2.6724841403317932</v>
      </c>
    </row>
    <row r="5621" spans="1:12">
      <c r="A5621" t="s">
        <v>317</v>
      </c>
      <c r="B5621" t="s">
        <v>292</v>
      </c>
      <c r="C5621">
        <v>48187</v>
      </c>
      <c r="D5621" t="s">
        <v>135</v>
      </c>
      <c r="E5621">
        <v>888</v>
      </c>
      <c r="F5621" t="s">
        <v>87</v>
      </c>
      <c r="G5621" t="s">
        <v>105</v>
      </c>
      <c r="H5621">
        <v>22</v>
      </c>
      <c r="I5621">
        <v>1.217908627127422</v>
      </c>
      <c r="J5621">
        <v>7.9435415619749303E-2</v>
      </c>
      <c r="K5621">
        <v>0.14548299641173981</v>
      </c>
      <c r="L5621">
        <v>1.8699177493936261</v>
      </c>
    </row>
    <row r="5622" spans="1:12">
      <c r="A5622" t="s">
        <v>317</v>
      </c>
      <c r="B5622" t="s">
        <v>292</v>
      </c>
      <c r="C5622">
        <v>48187</v>
      </c>
      <c r="D5622" t="s">
        <v>135</v>
      </c>
      <c r="E5622">
        <v>888</v>
      </c>
      <c r="F5622" t="s">
        <v>87</v>
      </c>
      <c r="G5622" t="s">
        <v>106</v>
      </c>
      <c r="H5622">
        <v>21</v>
      </c>
      <c r="I5622">
        <v>1.8774327900133541</v>
      </c>
      <c r="J5622">
        <v>0.13897070690113111</v>
      </c>
      <c r="K5622">
        <v>0.36329579965681719</v>
      </c>
      <c r="L5622">
        <v>2.9038355072988762</v>
      </c>
    </row>
    <row r="5623" spans="1:12">
      <c r="A5623" t="s">
        <v>317</v>
      </c>
      <c r="B5623" t="s">
        <v>292</v>
      </c>
      <c r="C5623">
        <v>48187</v>
      </c>
      <c r="D5623" t="s">
        <v>135</v>
      </c>
      <c r="E5623">
        <v>888</v>
      </c>
      <c r="F5623" t="s">
        <v>87</v>
      </c>
      <c r="G5623" t="s">
        <v>107</v>
      </c>
      <c r="H5623">
        <v>22</v>
      </c>
      <c r="I5623">
        <v>1.2926588902974629</v>
      </c>
      <c r="J5623">
        <v>8.1197518294950824E-2</v>
      </c>
      <c r="K5623">
        <v>0.15119550146471281</v>
      </c>
      <c r="L5623">
        <v>1.939721743575245</v>
      </c>
    </row>
    <row r="5624" spans="1:12">
      <c r="A5624" t="s">
        <v>317</v>
      </c>
      <c r="B5624" t="s">
        <v>292</v>
      </c>
      <c r="C5624">
        <v>48187</v>
      </c>
      <c r="D5624" t="s">
        <v>135</v>
      </c>
      <c r="E5624">
        <v>888</v>
      </c>
      <c r="F5624" t="s">
        <v>87</v>
      </c>
      <c r="G5624" t="s">
        <v>108</v>
      </c>
      <c r="H5624">
        <v>21</v>
      </c>
      <c r="I5624">
        <v>0.54524790617929286</v>
      </c>
      <c r="J5624">
        <v>4.6758487955652142E-2</v>
      </c>
      <c r="K5624">
        <v>0.1167457847107941</v>
      </c>
      <c r="L5624">
        <v>1.0747798823709549</v>
      </c>
    </row>
    <row r="5625" spans="1:12">
      <c r="A5625" t="s">
        <v>317</v>
      </c>
      <c r="B5625" t="s">
        <v>292</v>
      </c>
      <c r="C5625">
        <v>48187</v>
      </c>
      <c r="D5625" t="s">
        <v>135</v>
      </c>
      <c r="E5625">
        <v>888</v>
      </c>
      <c r="F5625" t="s">
        <v>87</v>
      </c>
      <c r="G5625" t="s">
        <v>109</v>
      </c>
      <c r="H5625">
        <v>22</v>
      </c>
      <c r="I5625">
        <v>0.3132012250840821</v>
      </c>
      <c r="J5625">
        <v>2.2168386040435469E-2</v>
      </c>
      <c r="K5625">
        <v>1.88231198319221E-2</v>
      </c>
      <c r="L5625">
        <v>0.46531689508852719</v>
      </c>
    </row>
    <row r="5626" spans="1:12">
      <c r="A5626" t="s">
        <v>317</v>
      </c>
      <c r="B5626" t="s">
        <v>396</v>
      </c>
      <c r="C5626">
        <v>48189</v>
      </c>
      <c r="D5626" t="s">
        <v>135</v>
      </c>
      <c r="E5626">
        <v>888</v>
      </c>
      <c r="F5626" t="s">
        <v>87</v>
      </c>
      <c r="G5626" t="s">
        <v>88</v>
      </c>
      <c r="H5626">
        <v>195</v>
      </c>
      <c r="I5626">
        <v>0.78341392942246146</v>
      </c>
      <c r="J5626">
        <v>2.3030464727247211E-2</v>
      </c>
      <c r="K5626">
        <v>6.0636211012504528E-2</v>
      </c>
      <c r="L5626">
        <v>1.3804866076375319</v>
      </c>
    </row>
    <row r="5627" spans="1:12">
      <c r="A5627" t="s">
        <v>317</v>
      </c>
      <c r="B5627" t="s">
        <v>396</v>
      </c>
      <c r="C5627">
        <v>48189</v>
      </c>
      <c r="D5627" t="s">
        <v>135</v>
      </c>
      <c r="E5627">
        <v>888</v>
      </c>
      <c r="F5627" t="s">
        <v>87</v>
      </c>
      <c r="G5627" t="s">
        <v>89</v>
      </c>
      <c r="H5627">
        <v>190</v>
      </c>
      <c r="I5627">
        <v>0.47239071020287748</v>
      </c>
      <c r="J5627">
        <v>1.044933925622289E-2</v>
      </c>
      <c r="K5627">
        <v>8.8824045335733612E-2</v>
      </c>
      <c r="L5627">
        <v>0.78956923611623142</v>
      </c>
    </row>
    <row r="5628" spans="1:12">
      <c r="A5628" t="s">
        <v>317</v>
      </c>
      <c r="B5628" t="s">
        <v>396</v>
      </c>
      <c r="C5628">
        <v>48189</v>
      </c>
      <c r="D5628" t="s">
        <v>135</v>
      </c>
      <c r="E5628">
        <v>888</v>
      </c>
      <c r="F5628" t="s">
        <v>87</v>
      </c>
      <c r="G5628" t="s">
        <v>90</v>
      </c>
      <c r="H5628">
        <v>195</v>
      </c>
      <c r="I5628">
        <v>1.1076809908815759</v>
      </c>
      <c r="J5628">
        <v>2.1100282620728019E-2</v>
      </c>
      <c r="K5628">
        <v>8.855628591461806E-2</v>
      </c>
      <c r="L5628">
        <v>1.9815269693906661</v>
      </c>
    </row>
    <row r="5629" spans="1:12">
      <c r="A5629" t="s">
        <v>317</v>
      </c>
      <c r="B5629" t="s">
        <v>396</v>
      </c>
      <c r="C5629">
        <v>48189</v>
      </c>
      <c r="D5629" t="s">
        <v>135</v>
      </c>
      <c r="E5629">
        <v>888</v>
      </c>
      <c r="F5629" t="s">
        <v>87</v>
      </c>
      <c r="G5629" t="s">
        <v>91</v>
      </c>
      <c r="H5629">
        <v>190</v>
      </c>
      <c r="I5629">
        <v>0.54452036154809047</v>
      </c>
      <c r="J5629">
        <v>9.8166214962787449E-3</v>
      </c>
      <c r="K5629">
        <v>0.16713678576808921</v>
      </c>
      <c r="L5629">
        <v>0.90146663499139734</v>
      </c>
    </row>
    <row r="5630" spans="1:12">
      <c r="A5630" t="s">
        <v>317</v>
      </c>
      <c r="B5630" t="s">
        <v>396</v>
      </c>
      <c r="C5630">
        <v>48189</v>
      </c>
      <c r="D5630" t="s">
        <v>135</v>
      </c>
      <c r="E5630">
        <v>888</v>
      </c>
      <c r="F5630" t="s">
        <v>87</v>
      </c>
      <c r="G5630" t="s">
        <v>92</v>
      </c>
      <c r="H5630">
        <v>195</v>
      </c>
      <c r="I5630">
        <v>1.196252559954375</v>
      </c>
      <c r="J5630">
        <v>2.2205352243663379E-2</v>
      </c>
      <c r="K5630">
        <v>9.8722123734035827E-2</v>
      </c>
      <c r="L5630">
        <v>2.1649322879237989</v>
      </c>
    </row>
    <row r="5631" spans="1:12">
      <c r="A5631" t="s">
        <v>317</v>
      </c>
      <c r="B5631" t="s">
        <v>396</v>
      </c>
      <c r="C5631">
        <v>48189</v>
      </c>
      <c r="D5631" t="s">
        <v>135</v>
      </c>
      <c r="E5631">
        <v>888</v>
      </c>
      <c r="F5631" t="s">
        <v>87</v>
      </c>
      <c r="G5631" t="s">
        <v>93</v>
      </c>
      <c r="H5631">
        <v>190</v>
      </c>
      <c r="I5631">
        <v>0.6059410244342196</v>
      </c>
      <c r="J5631">
        <v>1.0478484689254171E-2</v>
      </c>
      <c r="K5631">
        <v>0.18448207990396309</v>
      </c>
      <c r="L5631">
        <v>0.95965993917700998</v>
      </c>
    </row>
    <row r="5632" spans="1:12">
      <c r="A5632" t="s">
        <v>317</v>
      </c>
      <c r="B5632" t="s">
        <v>396</v>
      </c>
      <c r="C5632">
        <v>48189</v>
      </c>
      <c r="D5632" t="s">
        <v>135</v>
      </c>
      <c r="E5632">
        <v>888</v>
      </c>
      <c r="F5632" t="s">
        <v>87</v>
      </c>
      <c r="G5632" t="s">
        <v>94</v>
      </c>
      <c r="H5632">
        <v>195</v>
      </c>
      <c r="I5632">
        <v>1.2698227770998189</v>
      </c>
      <c r="J5632">
        <v>2.3509636595017501E-2</v>
      </c>
      <c r="K5632">
        <v>0.10691521063579459</v>
      </c>
      <c r="L5632">
        <v>2.3639875509560362</v>
      </c>
    </row>
    <row r="5633" spans="1:12">
      <c r="A5633" t="s">
        <v>317</v>
      </c>
      <c r="B5633" t="s">
        <v>396</v>
      </c>
      <c r="C5633">
        <v>48189</v>
      </c>
      <c r="D5633" t="s">
        <v>135</v>
      </c>
      <c r="E5633">
        <v>888</v>
      </c>
      <c r="F5633" t="s">
        <v>87</v>
      </c>
      <c r="G5633" t="s">
        <v>95</v>
      </c>
      <c r="H5633">
        <v>190</v>
      </c>
      <c r="I5633">
        <v>0.66364484724939332</v>
      </c>
      <c r="J5633">
        <v>1.130090641563874E-2</v>
      </c>
      <c r="K5633">
        <v>0.19570145264666661</v>
      </c>
      <c r="L5633">
        <v>1.050554817554161</v>
      </c>
    </row>
    <row r="5634" spans="1:12">
      <c r="A5634" t="s">
        <v>317</v>
      </c>
      <c r="B5634" t="s">
        <v>396</v>
      </c>
      <c r="C5634">
        <v>48189</v>
      </c>
      <c r="D5634" t="s">
        <v>135</v>
      </c>
      <c r="E5634">
        <v>888</v>
      </c>
      <c r="F5634" t="s">
        <v>87</v>
      </c>
      <c r="G5634" t="s">
        <v>96</v>
      </c>
      <c r="H5634">
        <v>195</v>
      </c>
      <c r="I5634">
        <v>1.356113859167956</v>
      </c>
      <c r="J5634">
        <v>2.4942992236810041E-2</v>
      </c>
      <c r="K5634">
        <v>0.1167907223401445</v>
      </c>
      <c r="L5634">
        <v>2.5674444302681012</v>
      </c>
    </row>
    <row r="5635" spans="1:12">
      <c r="A5635" t="s">
        <v>317</v>
      </c>
      <c r="B5635" t="s">
        <v>396</v>
      </c>
      <c r="C5635">
        <v>48189</v>
      </c>
      <c r="D5635" t="s">
        <v>135</v>
      </c>
      <c r="E5635">
        <v>888</v>
      </c>
      <c r="F5635" t="s">
        <v>87</v>
      </c>
      <c r="G5635" t="s">
        <v>97</v>
      </c>
      <c r="H5635">
        <v>190</v>
      </c>
      <c r="I5635">
        <v>0.7295709004719878</v>
      </c>
      <c r="J5635">
        <v>1.268540579061154E-2</v>
      </c>
      <c r="K5635">
        <v>0.2022283081651943</v>
      </c>
      <c r="L5635">
        <v>1.157840455618125</v>
      </c>
    </row>
    <row r="5636" spans="1:12">
      <c r="A5636" t="s">
        <v>317</v>
      </c>
      <c r="B5636" t="s">
        <v>396</v>
      </c>
      <c r="C5636">
        <v>48189</v>
      </c>
      <c r="D5636" t="s">
        <v>135</v>
      </c>
      <c r="E5636">
        <v>888</v>
      </c>
      <c r="F5636" t="s">
        <v>87</v>
      </c>
      <c r="G5636" t="s">
        <v>98</v>
      </c>
      <c r="H5636">
        <v>195</v>
      </c>
      <c r="I5636">
        <v>0.28839837613992408</v>
      </c>
      <c r="J5636">
        <v>6.3985570468794101E-3</v>
      </c>
      <c r="K5636">
        <v>4.7097569380749063E-2</v>
      </c>
      <c r="L5636">
        <v>0.71645823879906811</v>
      </c>
    </row>
    <row r="5637" spans="1:12">
      <c r="A5637" t="s">
        <v>317</v>
      </c>
      <c r="B5637" t="s">
        <v>396</v>
      </c>
      <c r="C5637">
        <v>48189</v>
      </c>
      <c r="D5637" t="s">
        <v>135</v>
      </c>
      <c r="E5637">
        <v>888</v>
      </c>
      <c r="F5637" t="s">
        <v>87</v>
      </c>
      <c r="G5637" t="s">
        <v>99</v>
      </c>
      <c r="H5637">
        <v>190</v>
      </c>
      <c r="I5637">
        <v>0.36715560199028963</v>
      </c>
      <c r="J5637">
        <v>8.4189684128926304E-3</v>
      </c>
      <c r="K5637">
        <v>0.1176425363049904</v>
      </c>
      <c r="L5637">
        <v>0.7032138873506405</v>
      </c>
    </row>
    <row r="5638" spans="1:12">
      <c r="A5638" t="s">
        <v>317</v>
      </c>
      <c r="B5638" t="s">
        <v>396</v>
      </c>
      <c r="C5638">
        <v>48189</v>
      </c>
      <c r="D5638" t="s">
        <v>135</v>
      </c>
      <c r="E5638">
        <v>888</v>
      </c>
      <c r="F5638" t="s">
        <v>87</v>
      </c>
      <c r="G5638" t="s">
        <v>100</v>
      </c>
      <c r="H5638">
        <v>195</v>
      </c>
      <c r="I5638">
        <v>0.72402517356903073</v>
      </c>
      <c r="J5638">
        <v>1.6081310304768091E-2</v>
      </c>
      <c r="K5638">
        <v>6.4207996823543445E-2</v>
      </c>
      <c r="L5638">
        <v>1.6335482420761711</v>
      </c>
    </row>
    <row r="5639" spans="1:12">
      <c r="A5639" t="s">
        <v>317</v>
      </c>
      <c r="B5639" t="s">
        <v>396</v>
      </c>
      <c r="C5639">
        <v>48189</v>
      </c>
      <c r="D5639" t="s">
        <v>135</v>
      </c>
      <c r="E5639">
        <v>888</v>
      </c>
      <c r="F5639" t="s">
        <v>87</v>
      </c>
      <c r="G5639" t="s">
        <v>101</v>
      </c>
      <c r="H5639">
        <v>190</v>
      </c>
      <c r="I5639">
        <v>0.49112526852698818</v>
      </c>
      <c r="J5639">
        <v>8.8164779578576886E-3</v>
      </c>
      <c r="K5639">
        <v>0.17801302971930699</v>
      </c>
      <c r="L5639">
        <v>0.81248856062125674</v>
      </c>
    </row>
    <row r="5640" spans="1:12">
      <c r="A5640" t="s">
        <v>317</v>
      </c>
      <c r="B5640" t="s">
        <v>396</v>
      </c>
      <c r="C5640">
        <v>48189</v>
      </c>
      <c r="D5640" t="s">
        <v>135</v>
      </c>
      <c r="E5640">
        <v>888</v>
      </c>
      <c r="F5640" t="s">
        <v>87</v>
      </c>
      <c r="G5640" t="s">
        <v>102</v>
      </c>
      <c r="H5640">
        <v>195</v>
      </c>
      <c r="I5640">
        <v>0.8242601678506748</v>
      </c>
      <c r="J5640">
        <v>1.7961457500426398E-2</v>
      </c>
      <c r="K5640">
        <v>7.5379688342831694E-2</v>
      </c>
      <c r="L5640">
        <v>1.842386536881393</v>
      </c>
    </row>
    <row r="5641" spans="1:12">
      <c r="A5641" t="s">
        <v>317</v>
      </c>
      <c r="B5641" t="s">
        <v>396</v>
      </c>
      <c r="C5641">
        <v>48189</v>
      </c>
      <c r="D5641" t="s">
        <v>135</v>
      </c>
      <c r="E5641">
        <v>888</v>
      </c>
      <c r="F5641" t="s">
        <v>87</v>
      </c>
      <c r="G5641" t="s">
        <v>103</v>
      </c>
      <c r="H5641">
        <v>190</v>
      </c>
      <c r="I5641">
        <v>0.54546122342006065</v>
      </c>
      <c r="J5641">
        <v>9.3141896218474907E-3</v>
      </c>
      <c r="K5641">
        <v>0.195033106890356</v>
      </c>
      <c r="L5641">
        <v>0.8815529357344577</v>
      </c>
    </row>
    <row r="5642" spans="1:12">
      <c r="A5642" t="s">
        <v>317</v>
      </c>
      <c r="B5642" t="s">
        <v>396</v>
      </c>
      <c r="C5642">
        <v>48189</v>
      </c>
      <c r="D5642" t="s">
        <v>135</v>
      </c>
      <c r="E5642">
        <v>888</v>
      </c>
      <c r="F5642" t="s">
        <v>87</v>
      </c>
      <c r="G5642" t="s">
        <v>104</v>
      </c>
      <c r="H5642">
        <v>195</v>
      </c>
      <c r="I5642">
        <v>0.89749738630147702</v>
      </c>
      <c r="J5642">
        <v>2.0389195076769139E-2</v>
      </c>
      <c r="K5642">
        <v>8.447986772672729E-2</v>
      </c>
      <c r="L5642">
        <v>2.0510351157346962</v>
      </c>
    </row>
    <row r="5643" spans="1:12">
      <c r="A5643" t="s">
        <v>317</v>
      </c>
      <c r="B5643" t="s">
        <v>396</v>
      </c>
      <c r="C5643">
        <v>48189</v>
      </c>
      <c r="D5643" t="s">
        <v>135</v>
      </c>
      <c r="E5643">
        <v>888</v>
      </c>
      <c r="F5643" t="s">
        <v>87</v>
      </c>
      <c r="G5643" t="s">
        <v>105</v>
      </c>
      <c r="H5643">
        <v>190</v>
      </c>
      <c r="I5643">
        <v>0.59669117928510751</v>
      </c>
      <c r="J5643">
        <v>9.9891622617045827E-3</v>
      </c>
      <c r="K5643">
        <v>0.2110348047180553</v>
      </c>
      <c r="L5643">
        <v>0.97055153783401682</v>
      </c>
    </row>
    <row r="5644" spans="1:12">
      <c r="A5644" t="s">
        <v>317</v>
      </c>
      <c r="B5644" t="s">
        <v>396</v>
      </c>
      <c r="C5644">
        <v>48189</v>
      </c>
      <c r="D5644" t="s">
        <v>135</v>
      </c>
      <c r="E5644">
        <v>888</v>
      </c>
      <c r="F5644" t="s">
        <v>87</v>
      </c>
      <c r="G5644" t="s">
        <v>106</v>
      </c>
      <c r="H5644">
        <v>195</v>
      </c>
      <c r="I5644">
        <v>0.98788484603907445</v>
      </c>
      <c r="J5644">
        <v>2.2313420743188719E-2</v>
      </c>
      <c r="K5644">
        <v>9.4930310381508939E-2</v>
      </c>
      <c r="L5644">
        <v>2.2549180688599639</v>
      </c>
    </row>
    <row r="5645" spans="1:12">
      <c r="A5645" t="s">
        <v>317</v>
      </c>
      <c r="B5645" t="s">
        <v>396</v>
      </c>
      <c r="C5645">
        <v>48189</v>
      </c>
      <c r="D5645" t="s">
        <v>135</v>
      </c>
      <c r="E5645">
        <v>888</v>
      </c>
      <c r="F5645" t="s">
        <v>87</v>
      </c>
      <c r="G5645" t="s">
        <v>107</v>
      </c>
      <c r="H5645">
        <v>190</v>
      </c>
      <c r="I5645">
        <v>0.65818909588023111</v>
      </c>
      <c r="J5645">
        <v>1.112793043715052E-2</v>
      </c>
      <c r="K5645">
        <v>0.21825770508090411</v>
      </c>
      <c r="L5645">
        <v>1.085580786622518</v>
      </c>
    </row>
    <row r="5646" spans="1:12">
      <c r="A5646" t="s">
        <v>317</v>
      </c>
      <c r="B5646" t="s">
        <v>396</v>
      </c>
      <c r="C5646">
        <v>48189</v>
      </c>
      <c r="D5646" t="s">
        <v>135</v>
      </c>
      <c r="E5646">
        <v>888</v>
      </c>
      <c r="F5646" t="s">
        <v>87</v>
      </c>
      <c r="G5646" t="s">
        <v>108</v>
      </c>
      <c r="H5646">
        <v>195</v>
      </c>
      <c r="I5646">
        <v>0.26413458115251531</v>
      </c>
      <c r="J5646">
        <v>5.5106460900557677E-3</v>
      </c>
      <c r="K5646">
        <v>4.4023660590970598E-2</v>
      </c>
      <c r="L5646">
        <v>0.57802260804440997</v>
      </c>
    </row>
    <row r="5647" spans="1:12">
      <c r="A5647" t="s">
        <v>317</v>
      </c>
      <c r="B5647" t="s">
        <v>396</v>
      </c>
      <c r="C5647">
        <v>48189</v>
      </c>
      <c r="D5647" t="s">
        <v>135</v>
      </c>
      <c r="E5647">
        <v>888</v>
      </c>
      <c r="F5647" t="s">
        <v>87</v>
      </c>
      <c r="G5647" t="s">
        <v>109</v>
      </c>
      <c r="H5647">
        <v>190</v>
      </c>
      <c r="I5647">
        <v>0.30566783748997178</v>
      </c>
      <c r="J5647">
        <v>5.9397851057183893E-3</v>
      </c>
      <c r="K5647">
        <v>0.10424179136799849</v>
      </c>
      <c r="L5647">
        <v>0.59620501343371557</v>
      </c>
    </row>
    <row r="5648" spans="1:12">
      <c r="A5648" t="s">
        <v>317</v>
      </c>
      <c r="B5648" t="s">
        <v>397</v>
      </c>
      <c r="C5648">
        <v>48191</v>
      </c>
      <c r="D5648" t="s">
        <v>135</v>
      </c>
      <c r="E5648">
        <v>888</v>
      </c>
      <c r="F5648" t="s">
        <v>87</v>
      </c>
      <c r="G5648" t="s">
        <v>88</v>
      </c>
      <c r="H5648">
        <v>109</v>
      </c>
      <c r="I5648">
        <v>0.88510867108232305</v>
      </c>
      <c r="J5648">
        <v>3.6405648364861182E-2</v>
      </c>
      <c r="K5648">
        <v>1.372532386319949E-2</v>
      </c>
      <c r="L5648">
        <v>1.612634783009393</v>
      </c>
    </row>
    <row r="5649" spans="1:12">
      <c r="A5649" t="s">
        <v>317</v>
      </c>
      <c r="B5649" t="s">
        <v>397</v>
      </c>
      <c r="C5649">
        <v>48191</v>
      </c>
      <c r="D5649" t="s">
        <v>135</v>
      </c>
      <c r="E5649">
        <v>888</v>
      </c>
      <c r="F5649" t="s">
        <v>87</v>
      </c>
      <c r="G5649" t="s">
        <v>89</v>
      </c>
      <c r="H5649">
        <v>185</v>
      </c>
      <c r="I5649">
        <v>0.4626591745730495</v>
      </c>
      <c r="J5649">
        <v>2.0063563701044521E-2</v>
      </c>
      <c r="K5649">
        <v>7.6372384612447261E-2</v>
      </c>
      <c r="L5649">
        <v>1.164695374085772</v>
      </c>
    </row>
    <row r="5650" spans="1:12">
      <c r="A5650" t="s">
        <v>317</v>
      </c>
      <c r="B5650" t="s">
        <v>397</v>
      </c>
      <c r="C5650">
        <v>48191</v>
      </c>
      <c r="D5650" t="s">
        <v>135</v>
      </c>
      <c r="E5650">
        <v>888</v>
      </c>
      <c r="F5650" t="s">
        <v>87</v>
      </c>
      <c r="G5650" t="s">
        <v>90</v>
      </c>
      <c r="H5650">
        <v>109</v>
      </c>
      <c r="I5650">
        <v>1.1402527537558631</v>
      </c>
      <c r="J5650">
        <v>3.066406637346315E-2</v>
      </c>
      <c r="K5650">
        <v>0.2175493824613737</v>
      </c>
      <c r="L5650">
        <v>1.799996751336969</v>
      </c>
    </row>
    <row r="5651" spans="1:12">
      <c r="A5651" t="s">
        <v>317</v>
      </c>
      <c r="B5651" t="s">
        <v>397</v>
      </c>
      <c r="C5651">
        <v>48191</v>
      </c>
      <c r="D5651" t="s">
        <v>135</v>
      </c>
      <c r="E5651">
        <v>888</v>
      </c>
      <c r="F5651" t="s">
        <v>87</v>
      </c>
      <c r="G5651" t="s">
        <v>91</v>
      </c>
      <c r="H5651">
        <v>185</v>
      </c>
      <c r="I5651">
        <v>0.64517491889400203</v>
      </c>
      <c r="J5651">
        <v>1.5679814946521618E-2</v>
      </c>
      <c r="K5651">
        <v>0.25696878770032999</v>
      </c>
      <c r="L5651">
        <v>1.289319043930389</v>
      </c>
    </row>
    <row r="5652" spans="1:12">
      <c r="A5652" t="s">
        <v>317</v>
      </c>
      <c r="B5652" t="s">
        <v>397</v>
      </c>
      <c r="C5652">
        <v>48191</v>
      </c>
      <c r="D5652" t="s">
        <v>135</v>
      </c>
      <c r="E5652">
        <v>888</v>
      </c>
      <c r="F5652" t="s">
        <v>87</v>
      </c>
      <c r="G5652" t="s">
        <v>92</v>
      </c>
      <c r="H5652">
        <v>109</v>
      </c>
      <c r="I5652">
        <v>1.221815168123358</v>
      </c>
      <c r="J5652">
        <v>3.117953000135262E-2</v>
      </c>
      <c r="K5652">
        <v>0.23840995199201589</v>
      </c>
      <c r="L5652">
        <v>1.8821814256672751</v>
      </c>
    </row>
    <row r="5653" spans="1:12">
      <c r="A5653" t="s">
        <v>317</v>
      </c>
      <c r="B5653" t="s">
        <v>397</v>
      </c>
      <c r="C5653">
        <v>48191</v>
      </c>
      <c r="D5653" t="s">
        <v>135</v>
      </c>
      <c r="E5653">
        <v>888</v>
      </c>
      <c r="F5653" t="s">
        <v>87</v>
      </c>
      <c r="G5653" t="s">
        <v>93</v>
      </c>
      <c r="H5653">
        <v>185</v>
      </c>
      <c r="I5653">
        <v>0.71179102330314215</v>
      </c>
      <c r="J5653">
        <v>1.619218403077452E-2</v>
      </c>
      <c r="K5653">
        <v>0.30294023438247558</v>
      </c>
      <c r="L5653">
        <v>1.3617755142168999</v>
      </c>
    </row>
    <row r="5654" spans="1:12">
      <c r="A5654" t="s">
        <v>317</v>
      </c>
      <c r="B5654" t="s">
        <v>397</v>
      </c>
      <c r="C5654">
        <v>48191</v>
      </c>
      <c r="D5654" t="s">
        <v>135</v>
      </c>
      <c r="E5654">
        <v>888</v>
      </c>
      <c r="F5654" t="s">
        <v>87</v>
      </c>
      <c r="G5654" t="s">
        <v>94</v>
      </c>
      <c r="H5654">
        <v>109</v>
      </c>
      <c r="I5654">
        <v>1.285513358100568</v>
      </c>
      <c r="J5654">
        <v>3.1519243683994412E-2</v>
      </c>
      <c r="K5654">
        <v>0.25861871968222389</v>
      </c>
      <c r="L5654">
        <v>1.9481574933362891</v>
      </c>
    </row>
    <row r="5655" spans="1:12">
      <c r="A5655" t="s">
        <v>317</v>
      </c>
      <c r="B5655" t="s">
        <v>397</v>
      </c>
      <c r="C5655">
        <v>48191</v>
      </c>
      <c r="D5655" t="s">
        <v>135</v>
      </c>
      <c r="E5655">
        <v>888</v>
      </c>
      <c r="F5655" t="s">
        <v>87</v>
      </c>
      <c r="G5655" t="s">
        <v>95</v>
      </c>
      <c r="H5655">
        <v>185</v>
      </c>
      <c r="I5655">
        <v>0.76946779833258938</v>
      </c>
      <c r="J5655">
        <v>1.7069183613129209E-2</v>
      </c>
      <c r="K5655">
        <v>0.33003199915149939</v>
      </c>
      <c r="L5655">
        <v>1.434034115206031</v>
      </c>
    </row>
    <row r="5656" spans="1:12">
      <c r="A5656" t="s">
        <v>317</v>
      </c>
      <c r="B5656" t="s">
        <v>397</v>
      </c>
      <c r="C5656">
        <v>48191</v>
      </c>
      <c r="D5656" t="s">
        <v>135</v>
      </c>
      <c r="E5656">
        <v>888</v>
      </c>
      <c r="F5656" t="s">
        <v>87</v>
      </c>
      <c r="G5656" t="s">
        <v>96</v>
      </c>
      <c r="H5656">
        <v>109</v>
      </c>
      <c r="I5656">
        <v>1.3648880636733429</v>
      </c>
      <c r="J5656">
        <v>3.2315437719189363E-2</v>
      </c>
      <c r="K5656">
        <v>0.27840124313178022</v>
      </c>
      <c r="L5656">
        <v>2.0551788496103041</v>
      </c>
    </row>
    <row r="5657" spans="1:12">
      <c r="A5657" t="s">
        <v>317</v>
      </c>
      <c r="B5657" t="s">
        <v>397</v>
      </c>
      <c r="C5657">
        <v>48191</v>
      </c>
      <c r="D5657" t="s">
        <v>135</v>
      </c>
      <c r="E5657">
        <v>888</v>
      </c>
      <c r="F5657" t="s">
        <v>87</v>
      </c>
      <c r="G5657" t="s">
        <v>97</v>
      </c>
      <c r="H5657">
        <v>185</v>
      </c>
      <c r="I5657">
        <v>0.84398219026693844</v>
      </c>
      <c r="J5657">
        <v>1.8108794763545141E-2</v>
      </c>
      <c r="K5657">
        <v>0.36876818994838823</v>
      </c>
      <c r="L5657">
        <v>1.5271687796408471</v>
      </c>
    </row>
    <row r="5658" spans="1:12">
      <c r="A5658" t="s">
        <v>317</v>
      </c>
      <c r="B5658" t="s">
        <v>397</v>
      </c>
      <c r="C5658">
        <v>48191</v>
      </c>
      <c r="D5658" t="s">
        <v>135</v>
      </c>
      <c r="E5658">
        <v>888</v>
      </c>
      <c r="F5658" t="s">
        <v>87</v>
      </c>
      <c r="G5658" t="s">
        <v>98</v>
      </c>
      <c r="H5658">
        <v>109</v>
      </c>
      <c r="I5658">
        <v>0.26247483137494731</v>
      </c>
      <c r="J5658">
        <v>6.2015907380967303E-3</v>
      </c>
      <c r="K5658">
        <v>0.10136009282719841</v>
      </c>
      <c r="L5658">
        <v>0.61339371472831661</v>
      </c>
    </row>
    <row r="5659" spans="1:12">
      <c r="A5659" t="s">
        <v>317</v>
      </c>
      <c r="B5659" t="s">
        <v>397</v>
      </c>
      <c r="C5659">
        <v>48191</v>
      </c>
      <c r="D5659" t="s">
        <v>135</v>
      </c>
      <c r="E5659">
        <v>888</v>
      </c>
      <c r="F5659" t="s">
        <v>87</v>
      </c>
      <c r="G5659" t="s">
        <v>99</v>
      </c>
      <c r="H5659">
        <v>185</v>
      </c>
      <c r="I5659">
        <v>0.29785595522551328</v>
      </c>
      <c r="J5659">
        <v>7.876995992199853E-3</v>
      </c>
      <c r="K5659">
        <v>0.13800892253222621</v>
      </c>
      <c r="L5659">
        <v>0.59731191010319673</v>
      </c>
    </row>
    <row r="5660" spans="1:12">
      <c r="A5660" t="s">
        <v>317</v>
      </c>
      <c r="B5660" t="s">
        <v>397</v>
      </c>
      <c r="C5660">
        <v>48191</v>
      </c>
      <c r="D5660" t="s">
        <v>135</v>
      </c>
      <c r="E5660">
        <v>888</v>
      </c>
      <c r="F5660" t="s">
        <v>87</v>
      </c>
      <c r="G5660" t="s">
        <v>100</v>
      </c>
      <c r="H5660">
        <v>109</v>
      </c>
      <c r="I5660">
        <v>0.65988591510615224</v>
      </c>
      <c r="J5660">
        <v>1.4329283763505811E-2</v>
      </c>
      <c r="K5660">
        <v>0.17294940051034469</v>
      </c>
      <c r="L5660">
        <v>1.4425395529202709</v>
      </c>
    </row>
    <row r="5661" spans="1:12">
      <c r="A5661" t="s">
        <v>317</v>
      </c>
      <c r="B5661" t="s">
        <v>397</v>
      </c>
      <c r="C5661">
        <v>48191</v>
      </c>
      <c r="D5661" t="s">
        <v>135</v>
      </c>
      <c r="E5661">
        <v>888</v>
      </c>
      <c r="F5661" t="s">
        <v>87</v>
      </c>
      <c r="G5661" t="s">
        <v>101</v>
      </c>
      <c r="H5661">
        <v>185</v>
      </c>
      <c r="I5661">
        <v>0.54307172694843697</v>
      </c>
      <c r="J5661">
        <v>9.1642293816174107E-3</v>
      </c>
      <c r="K5661">
        <v>0.25329290350285882</v>
      </c>
      <c r="L5661">
        <v>0.87462578527009605</v>
      </c>
    </row>
    <row r="5662" spans="1:12">
      <c r="A5662" t="s">
        <v>317</v>
      </c>
      <c r="B5662" t="s">
        <v>397</v>
      </c>
      <c r="C5662">
        <v>48191</v>
      </c>
      <c r="D5662" t="s">
        <v>135</v>
      </c>
      <c r="E5662">
        <v>888</v>
      </c>
      <c r="F5662" t="s">
        <v>87</v>
      </c>
      <c r="G5662" t="s">
        <v>102</v>
      </c>
      <c r="H5662">
        <v>109</v>
      </c>
      <c r="I5662">
        <v>0.7537191107109662</v>
      </c>
      <c r="J5662">
        <v>1.5707303030402811E-2</v>
      </c>
      <c r="K5662">
        <v>0.19661370706020601</v>
      </c>
      <c r="L5662">
        <v>1.612560488341801</v>
      </c>
    </row>
    <row r="5663" spans="1:12">
      <c r="A5663" t="s">
        <v>317</v>
      </c>
      <c r="B5663" t="s">
        <v>397</v>
      </c>
      <c r="C5663">
        <v>48191</v>
      </c>
      <c r="D5663" t="s">
        <v>135</v>
      </c>
      <c r="E5663">
        <v>888</v>
      </c>
      <c r="F5663" t="s">
        <v>87</v>
      </c>
      <c r="G5663" t="s">
        <v>103</v>
      </c>
      <c r="H5663">
        <v>185</v>
      </c>
      <c r="I5663">
        <v>0.60258514219630432</v>
      </c>
      <c r="J5663">
        <v>9.2397477275034806E-3</v>
      </c>
      <c r="K5663">
        <v>0.31187500833391291</v>
      </c>
      <c r="L5663">
        <v>0.93109007261983712</v>
      </c>
    </row>
    <row r="5664" spans="1:12">
      <c r="A5664" t="s">
        <v>317</v>
      </c>
      <c r="B5664" t="s">
        <v>397</v>
      </c>
      <c r="C5664">
        <v>48191</v>
      </c>
      <c r="D5664" t="s">
        <v>135</v>
      </c>
      <c r="E5664">
        <v>888</v>
      </c>
      <c r="F5664" t="s">
        <v>87</v>
      </c>
      <c r="G5664" t="s">
        <v>104</v>
      </c>
      <c r="H5664">
        <v>109</v>
      </c>
      <c r="I5664">
        <v>0.81257860534300919</v>
      </c>
      <c r="J5664">
        <v>1.699444773218035E-2</v>
      </c>
      <c r="K5664">
        <v>0.21850865623880319</v>
      </c>
      <c r="L5664">
        <v>1.764323493914933</v>
      </c>
    </row>
    <row r="5665" spans="1:12">
      <c r="A5665" t="s">
        <v>317</v>
      </c>
      <c r="B5665" t="s">
        <v>397</v>
      </c>
      <c r="C5665">
        <v>48191</v>
      </c>
      <c r="D5665" t="s">
        <v>135</v>
      </c>
      <c r="E5665">
        <v>888</v>
      </c>
      <c r="F5665" t="s">
        <v>87</v>
      </c>
      <c r="G5665" t="s">
        <v>105</v>
      </c>
      <c r="H5665">
        <v>185</v>
      </c>
      <c r="I5665">
        <v>0.65472245946579455</v>
      </c>
      <c r="J5665">
        <v>9.620670648698133E-3</v>
      </c>
      <c r="K5665">
        <v>0.34067176657315118</v>
      </c>
      <c r="L5665">
        <v>0.98188278223083558</v>
      </c>
    </row>
    <row r="5666" spans="1:12">
      <c r="A5666" t="s">
        <v>317</v>
      </c>
      <c r="B5666" t="s">
        <v>397</v>
      </c>
      <c r="C5666">
        <v>48191</v>
      </c>
      <c r="D5666" t="s">
        <v>135</v>
      </c>
      <c r="E5666">
        <v>888</v>
      </c>
      <c r="F5666" t="s">
        <v>87</v>
      </c>
      <c r="G5666" t="s">
        <v>106</v>
      </c>
      <c r="H5666">
        <v>109</v>
      </c>
      <c r="I5666">
        <v>0.89525420535815092</v>
      </c>
      <c r="J5666">
        <v>1.835776073865341E-2</v>
      </c>
      <c r="K5666">
        <v>0.2393796820396597</v>
      </c>
      <c r="L5666">
        <v>1.9216258543859861</v>
      </c>
    </row>
    <row r="5667" spans="1:12">
      <c r="A5667" t="s">
        <v>317</v>
      </c>
      <c r="B5667" t="s">
        <v>397</v>
      </c>
      <c r="C5667">
        <v>48191</v>
      </c>
      <c r="D5667" t="s">
        <v>135</v>
      </c>
      <c r="E5667">
        <v>888</v>
      </c>
      <c r="F5667" t="s">
        <v>87</v>
      </c>
      <c r="G5667" t="s">
        <v>107</v>
      </c>
      <c r="H5667">
        <v>185</v>
      </c>
      <c r="I5667">
        <v>0.72487161369919728</v>
      </c>
      <c r="J5667">
        <v>1.0295353273815561E-2</v>
      </c>
      <c r="K5667">
        <v>0.37847984942735491</v>
      </c>
      <c r="L5667">
        <v>1.072988471099344</v>
      </c>
    </row>
    <row r="5668" spans="1:12">
      <c r="A5668" t="s">
        <v>317</v>
      </c>
      <c r="B5668" t="s">
        <v>397</v>
      </c>
      <c r="C5668">
        <v>48191</v>
      </c>
      <c r="D5668" t="s">
        <v>135</v>
      </c>
      <c r="E5668">
        <v>888</v>
      </c>
      <c r="F5668" t="s">
        <v>87</v>
      </c>
      <c r="G5668" t="s">
        <v>108</v>
      </c>
      <c r="H5668">
        <v>109</v>
      </c>
      <c r="I5668">
        <v>0.24145461609411861</v>
      </c>
      <c r="J5668">
        <v>6.6284909853230904E-3</v>
      </c>
      <c r="K5668">
        <v>9.6327881144534694E-2</v>
      </c>
      <c r="L5668">
        <v>0.63890718852142725</v>
      </c>
    </row>
    <row r="5669" spans="1:12">
      <c r="A5669" t="s">
        <v>317</v>
      </c>
      <c r="B5669" t="s">
        <v>397</v>
      </c>
      <c r="C5669">
        <v>48191</v>
      </c>
      <c r="D5669" t="s">
        <v>135</v>
      </c>
      <c r="E5669">
        <v>888</v>
      </c>
      <c r="F5669" t="s">
        <v>87</v>
      </c>
      <c r="G5669" t="s">
        <v>109</v>
      </c>
      <c r="H5669">
        <v>185</v>
      </c>
      <c r="I5669">
        <v>0.2392300249800435</v>
      </c>
      <c r="J5669">
        <v>4.3468293160442376E-3</v>
      </c>
      <c r="K5669">
        <v>4.5314645443686262E-2</v>
      </c>
      <c r="L5669">
        <v>0.41094267366723197</v>
      </c>
    </row>
    <row r="5670" spans="1:12">
      <c r="A5670" t="s">
        <v>317</v>
      </c>
      <c r="B5670" t="s">
        <v>294</v>
      </c>
      <c r="C5670">
        <v>48193</v>
      </c>
      <c r="D5670" t="s">
        <v>135</v>
      </c>
      <c r="E5670">
        <v>888</v>
      </c>
      <c r="F5670" t="s">
        <v>87</v>
      </c>
      <c r="G5670" t="s">
        <v>88</v>
      </c>
      <c r="H5670">
        <v>21</v>
      </c>
      <c r="I5670">
        <v>1.3391255499967429</v>
      </c>
      <c r="J5670">
        <v>0.1576856242205866</v>
      </c>
      <c r="K5670">
        <v>8.2268901586623533E-2</v>
      </c>
      <c r="L5670">
        <v>2.427575332124559</v>
      </c>
    </row>
    <row r="5671" spans="1:12">
      <c r="A5671" t="s">
        <v>317</v>
      </c>
      <c r="B5671" t="s">
        <v>294</v>
      </c>
      <c r="C5671">
        <v>48193</v>
      </c>
      <c r="D5671" t="s">
        <v>135</v>
      </c>
      <c r="E5671">
        <v>888</v>
      </c>
      <c r="F5671" t="s">
        <v>87</v>
      </c>
      <c r="G5671" t="s">
        <v>89</v>
      </c>
      <c r="H5671">
        <v>73</v>
      </c>
      <c r="I5671">
        <v>0.52996081108940996</v>
      </c>
      <c r="J5671">
        <v>5.1940310266589587E-2</v>
      </c>
      <c r="K5671">
        <v>2.5428570911743631E-3</v>
      </c>
      <c r="L5671">
        <v>1.703298544139858</v>
      </c>
    </row>
    <row r="5672" spans="1:12">
      <c r="A5672" t="s">
        <v>317</v>
      </c>
      <c r="B5672" t="s">
        <v>294</v>
      </c>
      <c r="C5672">
        <v>48193</v>
      </c>
      <c r="D5672" t="s">
        <v>135</v>
      </c>
      <c r="E5672">
        <v>888</v>
      </c>
      <c r="F5672" t="s">
        <v>87</v>
      </c>
      <c r="G5672" t="s">
        <v>90</v>
      </c>
      <c r="H5672">
        <v>21</v>
      </c>
      <c r="I5672">
        <v>1.6680650978018869</v>
      </c>
      <c r="J5672">
        <v>0.1456860291474619</v>
      </c>
      <c r="K5672">
        <v>0.26197504588600667</v>
      </c>
      <c r="L5672">
        <v>2.8019103932227281</v>
      </c>
    </row>
    <row r="5673" spans="1:12">
      <c r="A5673" t="s">
        <v>317</v>
      </c>
      <c r="B5673" t="s">
        <v>294</v>
      </c>
      <c r="C5673">
        <v>48193</v>
      </c>
      <c r="D5673" t="s">
        <v>135</v>
      </c>
      <c r="E5673">
        <v>888</v>
      </c>
      <c r="F5673" t="s">
        <v>87</v>
      </c>
      <c r="G5673" t="s">
        <v>91</v>
      </c>
      <c r="H5673">
        <v>73</v>
      </c>
      <c r="I5673">
        <v>0.7859576461648482</v>
      </c>
      <c r="J5673">
        <v>4.783511160803746E-2</v>
      </c>
      <c r="K5673">
        <v>5.6479476296384711E-3</v>
      </c>
      <c r="L5673">
        <v>1.863439073460839</v>
      </c>
    </row>
    <row r="5674" spans="1:12">
      <c r="A5674" t="s">
        <v>317</v>
      </c>
      <c r="B5674" t="s">
        <v>294</v>
      </c>
      <c r="C5674">
        <v>48193</v>
      </c>
      <c r="D5674" t="s">
        <v>135</v>
      </c>
      <c r="E5674">
        <v>888</v>
      </c>
      <c r="F5674" t="s">
        <v>87</v>
      </c>
      <c r="G5674" t="s">
        <v>92</v>
      </c>
      <c r="H5674">
        <v>21</v>
      </c>
      <c r="I5674">
        <v>1.833708289949844</v>
      </c>
      <c r="J5674">
        <v>0.1562271870685033</v>
      </c>
      <c r="K5674">
        <v>0.29025231332994073</v>
      </c>
      <c r="L5674">
        <v>3.035446620925113</v>
      </c>
    </row>
    <row r="5675" spans="1:12">
      <c r="A5675" t="s">
        <v>317</v>
      </c>
      <c r="B5675" t="s">
        <v>294</v>
      </c>
      <c r="C5675">
        <v>48193</v>
      </c>
      <c r="D5675" t="s">
        <v>135</v>
      </c>
      <c r="E5675">
        <v>888</v>
      </c>
      <c r="F5675" t="s">
        <v>87</v>
      </c>
      <c r="G5675" t="s">
        <v>93</v>
      </c>
      <c r="H5675">
        <v>73</v>
      </c>
      <c r="I5675">
        <v>0.85699619502490232</v>
      </c>
      <c r="J5675">
        <v>5.0274337036445807E-2</v>
      </c>
      <c r="K5675">
        <v>5.6479476296384711E-3</v>
      </c>
      <c r="L5675">
        <v>1.963537548004386</v>
      </c>
    </row>
    <row r="5676" spans="1:12">
      <c r="A5676" t="s">
        <v>317</v>
      </c>
      <c r="B5676" t="s">
        <v>294</v>
      </c>
      <c r="C5676">
        <v>48193</v>
      </c>
      <c r="D5676" t="s">
        <v>135</v>
      </c>
      <c r="E5676">
        <v>888</v>
      </c>
      <c r="F5676" t="s">
        <v>87</v>
      </c>
      <c r="G5676" t="s">
        <v>94</v>
      </c>
      <c r="H5676">
        <v>21</v>
      </c>
      <c r="I5676">
        <v>1.991627877631841</v>
      </c>
      <c r="J5676">
        <v>0.16733419893618731</v>
      </c>
      <c r="K5676">
        <v>0.31557028902879652</v>
      </c>
      <c r="L5676">
        <v>3.2684685251471182</v>
      </c>
    </row>
    <row r="5677" spans="1:12">
      <c r="A5677" t="s">
        <v>317</v>
      </c>
      <c r="B5677" t="s">
        <v>294</v>
      </c>
      <c r="C5677">
        <v>48193</v>
      </c>
      <c r="D5677" t="s">
        <v>135</v>
      </c>
      <c r="E5677">
        <v>888</v>
      </c>
      <c r="F5677" t="s">
        <v>87</v>
      </c>
      <c r="G5677" t="s">
        <v>95</v>
      </c>
      <c r="H5677">
        <v>73</v>
      </c>
      <c r="I5677">
        <v>0.91383303651767434</v>
      </c>
      <c r="J5677">
        <v>5.3501549895134642E-2</v>
      </c>
      <c r="K5677">
        <v>5.6479476296384711E-3</v>
      </c>
      <c r="L5677">
        <v>2.062103462888552</v>
      </c>
    </row>
    <row r="5678" spans="1:12">
      <c r="A5678" t="s">
        <v>317</v>
      </c>
      <c r="B5678" t="s">
        <v>294</v>
      </c>
      <c r="C5678">
        <v>48193</v>
      </c>
      <c r="D5678" t="s">
        <v>135</v>
      </c>
      <c r="E5678">
        <v>888</v>
      </c>
      <c r="F5678" t="s">
        <v>87</v>
      </c>
      <c r="G5678" t="s">
        <v>96</v>
      </c>
      <c r="H5678">
        <v>21</v>
      </c>
      <c r="I5678">
        <v>2.141073796967826</v>
      </c>
      <c r="J5678">
        <v>0.17785825932259591</v>
      </c>
      <c r="K5678">
        <v>0.34037529265666611</v>
      </c>
      <c r="L5678">
        <v>3.4894549128360661</v>
      </c>
    </row>
    <row r="5679" spans="1:12">
      <c r="A5679" t="s">
        <v>317</v>
      </c>
      <c r="B5679" t="s">
        <v>294</v>
      </c>
      <c r="C5679">
        <v>48193</v>
      </c>
      <c r="D5679" t="s">
        <v>135</v>
      </c>
      <c r="E5679">
        <v>888</v>
      </c>
      <c r="F5679" t="s">
        <v>87</v>
      </c>
      <c r="G5679" t="s">
        <v>97</v>
      </c>
      <c r="H5679">
        <v>73</v>
      </c>
      <c r="I5679">
        <v>0.9788450411528159</v>
      </c>
      <c r="J5679">
        <v>5.5830176312895767E-2</v>
      </c>
      <c r="K5679">
        <v>5.6479476296384711E-3</v>
      </c>
      <c r="L5679">
        <v>2.1581657458154542</v>
      </c>
    </row>
    <row r="5680" spans="1:12">
      <c r="A5680" t="s">
        <v>317</v>
      </c>
      <c r="B5680" t="s">
        <v>294</v>
      </c>
      <c r="C5680">
        <v>48193</v>
      </c>
      <c r="D5680" t="s">
        <v>135</v>
      </c>
      <c r="E5680">
        <v>888</v>
      </c>
      <c r="F5680" t="s">
        <v>87</v>
      </c>
      <c r="G5680" t="s">
        <v>98</v>
      </c>
      <c r="H5680">
        <v>21</v>
      </c>
      <c r="I5680">
        <v>0.87811581063541766</v>
      </c>
      <c r="J5680">
        <v>8.8664726780749215E-2</v>
      </c>
      <c r="K5680">
        <v>0.1078680484880335</v>
      </c>
      <c r="L5680">
        <v>1.6042317228687579</v>
      </c>
    </row>
    <row r="5681" spans="1:12">
      <c r="A5681" t="s">
        <v>317</v>
      </c>
      <c r="B5681" t="s">
        <v>294</v>
      </c>
      <c r="C5681">
        <v>48193</v>
      </c>
      <c r="D5681" t="s">
        <v>135</v>
      </c>
      <c r="E5681">
        <v>888</v>
      </c>
      <c r="F5681" t="s">
        <v>87</v>
      </c>
      <c r="G5681" t="s">
        <v>99</v>
      </c>
      <c r="H5681">
        <v>73</v>
      </c>
      <c r="I5681">
        <v>0.40282160512985438</v>
      </c>
      <c r="J5681">
        <v>3.0006228856040599E-2</v>
      </c>
      <c r="K5681">
        <v>5.6479476296384711E-3</v>
      </c>
      <c r="L5681">
        <v>1.3717001025349209</v>
      </c>
    </row>
    <row r="5682" spans="1:12">
      <c r="A5682" t="s">
        <v>317</v>
      </c>
      <c r="B5682" t="s">
        <v>294</v>
      </c>
      <c r="C5682">
        <v>48193</v>
      </c>
      <c r="D5682" t="s">
        <v>135</v>
      </c>
      <c r="E5682">
        <v>888</v>
      </c>
      <c r="F5682" t="s">
        <v>87</v>
      </c>
      <c r="G5682" t="s">
        <v>100</v>
      </c>
      <c r="H5682">
        <v>21</v>
      </c>
      <c r="I5682">
        <v>1.3919513895566551</v>
      </c>
      <c r="J5682">
        <v>0.10804868088975519</v>
      </c>
      <c r="K5682">
        <v>0.27866141501693342</v>
      </c>
      <c r="L5682">
        <v>2.2143403233531389</v>
      </c>
    </row>
    <row r="5683" spans="1:12">
      <c r="A5683" t="s">
        <v>317</v>
      </c>
      <c r="B5683" t="s">
        <v>294</v>
      </c>
      <c r="C5683">
        <v>48193</v>
      </c>
      <c r="D5683" t="s">
        <v>135</v>
      </c>
      <c r="E5683">
        <v>888</v>
      </c>
      <c r="F5683" t="s">
        <v>87</v>
      </c>
      <c r="G5683" t="s">
        <v>101</v>
      </c>
      <c r="H5683">
        <v>73</v>
      </c>
      <c r="I5683">
        <v>0.70969548350732969</v>
      </c>
      <c r="J5683">
        <v>3.7288161246224909E-2</v>
      </c>
      <c r="K5683">
        <v>5.6479476296384711E-3</v>
      </c>
      <c r="L5683">
        <v>1.6423047116484031</v>
      </c>
    </row>
    <row r="5684" spans="1:12">
      <c r="A5684" t="s">
        <v>317</v>
      </c>
      <c r="B5684" t="s">
        <v>294</v>
      </c>
      <c r="C5684">
        <v>48193</v>
      </c>
      <c r="D5684" t="s">
        <v>135</v>
      </c>
      <c r="E5684">
        <v>888</v>
      </c>
      <c r="F5684" t="s">
        <v>87</v>
      </c>
      <c r="G5684" t="s">
        <v>102</v>
      </c>
      <c r="H5684">
        <v>21</v>
      </c>
      <c r="I5684">
        <v>1.563109054162531</v>
      </c>
      <c r="J5684">
        <v>0.1178441616037386</v>
      </c>
      <c r="K5684">
        <v>0.30964265869391361</v>
      </c>
      <c r="L5684">
        <v>2.4387855384156549</v>
      </c>
    </row>
    <row r="5685" spans="1:12">
      <c r="A5685" t="s">
        <v>317</v>
      </c>
      <c r="B5685" t="s">
        <v>294</v>
      </c>
      <c r="C5685">
        <v>48193</v>
      </c>
      <c r="D5685" t="s">
        <v>135</v>
      </c>
      <c r="E5685">
        <v>888</v>
      </c>
      <c r="F5685" t="s">
        <v>87</v>
      </c>
      <c r="G5685" t="s">
        <v>103</v>
      </c>
      <c r="H5685">
        <v>73</v>
      </c>
      <c r="I5685">
        <v>0.77572892977324492</v>
      </c>
      <c r="J5685">
        <v>3.9116468166577267E-2</v>
      </c>
      <c r="K5685">
        <v>5.6479476296384711E-3</v>
      </c>
      <c r="L5685">
        <v>1.736058720941368</v>
      </c>
    </row>
    <row r="5686" spans="1:12">
      <c r="A5686" t="s">
        <v>317</v>
      </c>
      <c r="B5686" t="s">
        <v>294</v>
      </c>
      <c r="C5686">
        <v>48193</v>
      </c>
      <c r="D5686" t="s">
        <v>135</v>
      </c>
      <c r="E5686">
        <v>888</v>
      </c>
      <c r="F5686" t="s">
        <v>87</v>
      </c>
      <c r="G5686" t="s">
        <v>104</v>
      </c>
      <c r="H5686">
        <v>21</v>
      </c>
      <c r="I5686">
        <v>1.726502520922087</v>
      </c>
      <c r="J5686">
        <v>0.12881989346661671</v>
      </c>
      <c r="K5686">
        <v>0.33643836717927927</v>
      </c>
      <c r="L5686">
        <v>2.6724841403317932</v>
      </c>
    </row>
    <row r="5687" spans="1:12">
      <c r="A5687" t="s">
        <v>317</v>
      </c>
      <c r="B5687" t="s">
        <v>294</v>
      </c>
      <c r="C5687">
        <v>48193</v>
      </c>
      <c r="D5687" t="s">
        <v>135</v>
      </c>
      <c r="E5687">
        <v>888</v>
      </c>
      <c r="F5687" t="s">
        <v>87</v>
      </c>
      <c r="G5687" t="s">
        <v>105</v>
      </c>
      <c r="H5687">
        <v>73</v>
      </c>
      <c r="I5687">
        <v>0.82924687620214166</v>
      </c>
      <c r="J5687">
        <v>4.1671994365771667E-2</v>
      </c>
      <c r="K5687">
        <v>5.6479476296384711E-3</v>
      </c>
      <c r="L5687">
        <v>1.8489227234059391</v>
      </c>
    </row>
    <row r="5688" spans="1:12">
      <c r="A5688" t="s">
        <v>317</v>
      </c>
      <c r="B5688" t="s">
        <v>294</v>
      </c>
      <c r="C5688">
        <v>48193</v>
      </c>
      <c r="D5688" t="s">
        <v>135</v>
      </c>
      <c r="E5688">
        <v>888</v>
      </c>
      <c r="F5688" t="s">
        <v>87</v>
      </c>
      <c r="G5688" t="s">
        <v>106</v>
      </c>
      <c r="H5688">
        <v>21</v>
      </c>
      <c r="I5688">
        <v>1.8774327900133541</v>
      </c>
      <c r="J5688">
        <v>0.13897070690113111</v>
      </c>
      <c r="K5688">
        <v>0.36329579965681719</v>
      </c>
      <c r="L5688">
        <v>2.9038355072988762</v>
      </c>
    </row>
    <row r="5689" spans="1:12">
      <c r="A5689" t="s">
        <v>317</v>
      </c>
      <c r="B5689" t="s">
        <v>294</v>
      </c>
      <c r="C5689">
        <v>48193</v>
      </c>
      <c r="D5689" t="s">
        <v>135</v>
      </c>
      <c r="E5689">
        <v>888</v>
      </c>
      <c r="F5689" t="s">
        <v>87</v>
      </c>
      <c r="G5689" t="s">
        <v>107</v>
      </c>
      <c r="H5689">
        <v>73</v>
      </c>
      <c r="I5689">
        <v>0.88816125489745468</v>
      </c>
      <c r="J5689">
        <v>4.3199662035646513E-2</v>
      </c>
      <c r="K5689">
        <v>5.6479476296384711E-3</v>
      </c>
      <c r="L5689">
        <v>1.932940510911797</v>
      </c>
    </row>
    <row r="5690" spans="1:12">
      <c r="A5690" t="s">
        <v>317</v>
      </c>
      <c r="B5690" t="s">
        <v>294</v>
      </c>
      <c r="C5690">
        <v>48193</v>
      </c>
      <c r="D5690" t="s">
        <v>135</v>
      </c>
      <c r="E5690">
        <v>888</v>
      </c>
      <c r="F5690" t="s">
        <v>87</v>
      </c>
      <c r="G5690" t="s">
        <v>108</v>
      </c>
      <c r="H5690">
        <v>21</v>
      </c>
      <c r="I5690">
        <v>0.54524790617929286</v>
      </c>
      <c r="J5690">
        <v>4.6758487955652142E-2</v>
      </c>
      <c r="K5690">
        <v>0.1167457847107941</v>
      </c>
      <c r="L5690">
        <v>1.0747798823709549</v>
      </c>
    </row>
    <row r="5691" spans="1:12">
      <c r="A5691" t="s">
        <v>317</v>
      </c>
      <c r="B5691" t="s">
        <v>294</v>
      </c>
      <c r="C5691">
        <v>48193</v>
      </c>
      <c r="D5691" t="s">
        <v>135</v>
      </c>
      <c r="E5691">
        <v>888</v>
      </c>
      <c r="F5691" t="s">
        <v>87</v>
      </c>
      <c r="G5691" t="s">
        <v>109</v>
      </c>
      <c r="H5691">
        <v>73</v>
      </c>
      <c r="I5691">
        <v>0.30985362557612722</v>
      </c>
      <c r="J5691">
        <v>1.343203054049198E-2</v>
      </c>
      <c r="K5691">
        <v>5.6479476296384711E-3</v>
      </c>
      <c r="L5691">
        <v>0.74064381319451666</v>
      </c>
    </row>
    <row r="5692" spans="1:12">
      <c r="A5692" t="s">
        <v>317</v>
      </c>
      <c r="B5692" t="s">
        <v>398</v>
      </c>
      <c r="C5692">
        <v>48195</v>
      </c>
      <c r="D5692" t="s">
        <v>135</v>
      </c>
      <c r="E5692">
        <v>888</v>
      </c>
      <c r="F5692" t="s">
        <v>87</v>
      </c>
      <c r="G5692" t="s">
        <v>88</v>
      </c>
      <c r="H5692">
        <v>89</v>
      </c>
      <c r="I5692">
        <v>0.72344698671299945</v>
      </c>
      <c r="J5692">
        <v>4.0953045437258827E-2</v>
      </c>
      <c r="K5692">
        <v>-999</v>
      </c>
      <c r="L5692">
        <v>1.4408023622710511</v>
      </c>
    </row>
    <row r="5693" spans="1:12">
      <c r="A5693" t="s">
        <v>317</v>
      </c>
      <c r="B5693" t="s">
        <v>398</v>
      </c>
      <c r="C5693">
        <v>48195</v>
      </c>
      <c r="D5693" t="s">
        <v>135</v>
      </c>
      <c r="E5693">
        <v>888</v>
      </c>
      <c r="F5693" t="s">
        <v>87</v>
      </c>
      <c r="G5693" t="s">
        <v>89</v>
      </c>
      <c r="H5693">
        <v>138</v>
      </c>
      <c r="I5693">
        <v>0.46639999825869649</v>
      </c>
      <c r="J5693">
        <v>1.424116125226068E-2</v>
      </c>
      <c r="K5693">
        <v>-1.8863729336244341E-2</v>
      </c>
      <c r="L5693">
        <v>0.86446183741586202</v>
      </c>
    </row>
    <row r="5694" spans="1:12">
      <c r="A5694" t="s">
        <v>317</v>
      </c>
      <c r="B5694" t="s">
        <v>398</v>
      </c>
      <c r="C5694">
        <v>48195</v>
      </c>
      <c r="D5694" t="s">
        <v>135</v>
      </c>
      <c r="E5694">
        <v>888</v>
      </c>
      <c r="F5694" t="s">
        <v>87</v>
      </c>
      <c r="G5694" t="s">
        <v>90</v>
      </c>
      <c r="H5694">
        <v>89</v>
      </c>
      <c r="I5694">
        <v>1.2283251282387291</v>
      </c>
      <c r="J5694">
        <v>4.5149360770827367E-2</v>
      </c>
      <c r="K5694">
        <v>-999</v>
      </c>
      <c r="L5694">
        <v>1.9749374759181719</v>
      </c>
    </row>
    <row r="5695" spans="1:12">
      <c r="A5695" t="s">
        <v>317</v>
      </c>
      <c r="B5695" t="s">
        <v>398</v>
      </c>
      <c r="C5695">
        <v>48195</v>
      </c>
      <c r="D5695" t="s">
        <v>135</v>
      </c>
      <c r="E5695">
        <v>888</v>
      </c>
      <c r="F5695" t="s">
        <v>87</v>
      </c>
      <c r="G5695" t="s">
        <v>91</v>
      </c>
      <c r="H5695">
        <v>138</v>
      </c>
      <c r="I5695">
        <v>0.52285140002543817</v>
      </c>
      <c r="J5695">
        <v>1.3693804630263829E-2</v>
      </c>
      <c r="K5695">
        <v>1.380494474484651E-2</v>
      </c>
      <c r="L5695">
        <v>0.93636689174569321</v>
      </c>
    </row>
    <row r="5696" spans="1:12">
      <c r="A5696" t="s">
        <v>317</v>
      </c>
      <c r="B5696" t="s">
        <v>398</v>
      </c>
      <c r="C5696">
        <v>48195</v>
      </c>
      <c r="D5696" t="s">
        <v>135</v>
      </c>
      <c r="E5696">
        <v>888</v>
      </c>
      <c r="F5696" t="s">
        <v>87</v>
      </c>
      <c r="G5696" t="s">
        <v>92</v>
      </c>
      <c r="H5696">
        <v>89</v>
      </c>
      <c r="I5696">
        <v>1.35560586102567</v>
      </c>
      <c r="J5696">
        <v>4.9107693406864501E-2</v>
      </c>
      <c r="K5696">
        <v>-999</v>
      </c>
      <c r="L5696">
        <v>2.1650382851582388</v>
      </c>
    </row>
    <row r="5697" spans="1:12">
      <c r="A5697" t="s">
        <v>317</v>
      </c>
      <c r="B5697" t="s">
        <v>398</v>
      </c>
      <c r="C5697">
        <v>48195</v>
      </c>
      <c r="D5697" t="s">
        <v>135</v>
      </c>
      <c r="E5697">
        <v>888</v>
      </c>
      <c r="F5697" t="s">
        <v>87</v>
      </c>
      <c r="G5697" t="s">
        <v>93</v>
      </c>
      <c r="H5697">
        <v>138</v>
      </c>
      <c r="I5697">
        <v>0.59463648750942366</v>
      </c>
      <c r="J5697">
        <v>1.5984788551863791E-2</v>
      </c>
      <c r="K5697">
        <v>1.380494474484651E-2</v>
      </c>
      <c r="L5697">
        <v>1.049620195783628</v>
      </c>
    </row>
    <row r="5698" spans="1:12">
      <c r="A5698" t="s">
        <v>317</v>
      </c>
      <c r="B5698" t="s">
        <v>398</v>
      </c>
      <c r="C5698">
        <v>48195</v>
      </c>
      <c r="D5698" t="s">
        <v>135</v>
      </c>
      <c r="E5698">
        <v>888</v>
      </c>
      <c r="F5698" t="s">
        <v>87</v>
      </c>
      <c r="G5698" t="s">
        <v>94</v>
      </c>
      <c r="H5698">
        <v>89</v>
      </c>
      <c r="I5698">
        <v>1.488508790458744</v>
      </c>
      <c r="J5698">
        <v>5.3521848588011012E-2</v>
      </c>
      <c r="K5698">
        <v>-999</v>
      </c>
      <c r="L5698">
        <v>2.3653019116223279</v>
      </c>
    </row>
    <row r="5699" spans="1:12">
      <c r="A5699" t="s">
        <v>317</v>
      </c>
      <c r="B5699" t="s">
        <v>398</v>
      </c>
      <c r="C5699">
        <v>48195</v>
      </c>
      <c r="D5699" t="s">
        <v>135</v>
      </c>
      <c r="E5699">
        <v>888</v>
      </c>
      <c r="F5699" t="s">
        <v>87</v>
      </c>
      <c r="G5699" t="s">
        <v>95</v>
      </c>
      <c r="H5699">
        <v>138</v>
      </c>
      <c r="I5699">
        <v>0.65913134724795341</v>
      </c>
      <c r="J5699">
        <v>1.7944164771715659E-2</v>
      </c>
      <c r="K5699">
        <v>1.380494474484651E-2</v>
      </c>
      <c r="L5699">
        <v>1.1381511248671661</v>
      </c>
    </row>
    <row r="5700" spans="1:12">
      <c r="A5700" t="s">
        <v>317</v>
      </c>
      <c r="B5700" t="s">
        <v>398</v>
      </c>
      <c r="C5700">
        <v>48195</v>
      </c>
      <c r="D5700" t="s">
        <v>135</v>
      </c>
      <c r="E5700">
        <v>888</v>
      </c>
      <c r="F5700" t="s">
        <v>87</v>
      </c>
      <c r="G5700" t="s">
        <v>96</v>
      </c>
      <c r="H5700">
        <v>89</v>
      </c>
      <c r="I5700">
        <v>1.6165664706327381</v>
      </c>
      <c r="J5700">
        <v>5.7872409464191497E-2</v>
      </c>
      <c r="K5700">
        <v>-999</v>
      </c>
      <c r="L5700">
        <v>2.5699661396320148</v>
      </c>
    </row>
    <row r="5701" spans="1:12">
      <c r="A5701" t="s">
        <v>317</v>
      </c>
      <c r="B5701" t="s">
        <v>398</v>
      </c>
      <c r="C5701">
        <v>48195</v>
      </c>
      <c r="D5701" t="s">
        <v>135</v>
      </c>
      <c r="E5701">
        <v>888</v>
      </c>
      <c r="F5701" t="s">
        <v>87</v>
      </c>
      <c r="G5701" t="s">
        <v>97</v>
      </c>
      <c r="H5701">
        <v>138</v>
      </c>
      <c r="I5701">
        <v>0.72351619583853122</v>
      </c>
      <c r="J5701">
        <v>2.0002362596630359E-2</v>
      </c>
      <c r="K5701">
        <v>1.380494474484651E-2</v>
      </c>
      <c r="L5701">
        <v>1.2318555136777189</v>
      </c>
    </row>
    <row r="5702" spans="1:12">
      <c r="A5702" t="s">
        <v>317</v>
      </c>
      <c r="B5702" t="s">
        <v>398</v>
      </c>
      <c r="C5702">
        <v>48195</v>
      </c>
      <c r="D5702" t="s">
        <v>135</v>
      </c>
      <c r="E5702">
        <v>888</v>
      </c>
      <c r="F5702" t="s">
        <v>87</v>
      </c>
      <c r="G5702" t="s">
        <v>98</v>
      </c>
      <c r="H5702">
        <v>89</v>
      </c>
      <c r="I5702">
        <v>0.40624218641434118</v>
      </c>
      <c r="J5702">
        <v>1.4490025082510479E-2</v>
      </c>
      <c r="K5702">
        <v>-999</v>
      </c>
      <c r="L5702">
        <v>0.74100802106099173</v>
      </c>
    </row>
    <row r="5703" spans="1:12">
      <c r="A5703" t="s">
        <v>317</v>
      </c>
      <c r="B5703" t="s">
        <v>398</v>
      </c>
      <c r="C5703">
        <v>48195</v>
      </c>
      <c r="D5703" t="s">
        <v>135</v>
      </c>
      <c r="E5703">
        <v>888</v>
      </c>
      <c r="F5703" t="s">
        <v>87</v>
      </c>
      <c r="G5703" t="s">
        <v>99</v>
      </c>
      <c r="H5703">
        <v>138</v>
      </c>
      <c r="I5703">
        <v>0.40313304058621541</v>
      </c>
      <c r="J5703">
        <v>1.167977267116403E-2</v>
      </c>
      <c r="K5703">
        <v>-1.581667084059056E-2</v>
      </c>
      <c r="L5703">
        <v>0.78087786016371918</v>
      </c>
    </row>
    <row r="5704" spans="1:12">
      <c r="A5704" t="s">
        <v>317</v>
      </c>
      <c r="B5704" t="s">
        <v>398</v>
      </c>
      <c r="C5704">
        <v>48195</v>
      </c>
      <c r="D5704" t="s">
        <v>135</v>
      </c>
      <c r="E5704">
        <v>888</v>
      </c>
      <c r="F5704" t="s">
        <v>87</v>
      </c>
      <c r="G5704" t="s">
        <v>100</v>
      </c>
      <c r="H5704">
        <v>89</v>
      </c>
      <c r="I5704">
        <v>1.0194955213156729</v>
      </c>
      <c r="J5704">
        <v>3.2020593146534063E-2</v>
      </c>
      <c r="K5704">
        <v>-999</v>
      </c>
      <c r="L5704">
        <v>1.5446001471911921</v>
      </c>
    </row>
    <row r="5705" spans="1:12">
      <c r="A5705" t="s">
        <v>317</v>
      </c>
      <c r="B5705" t="s">
        <v>398</v>
      </c>
      <c r="C5705">
        <v>48195</v>
      </c>
      <c r="D5705" t="s">
        <v>135</v>
      </c>
      <c r="E5705">
        <v>888</v>
      </c>
      <c r="F5705" t="s">
        <v>87</v>
      </c>
      <c r="G5705" t="s">
        <v>101</v>
      </c>
      <c r="H5705">
        <v>138</v>
      </c>
      <c r="I5705">
        <v>0.46693025099630953</v>
      </c>
      <c r="J5705">
        <v>1.19442553032186E-2</v>
      </c>
      <c r="K5705">
        <v>1.380494474484651E-2</v>
      </c>
      <c r="L5705">
        <v>0.87086825997431228</v>
      </c>
    </row>
    <row r="5706" spans="1:12">
      <c r="A5706" t="s">
        <v>317</v>
      </c>
      <c r="B5706" t="s">
        <v>398</v>
      </c>
      <c r="C5706">
        <v>48195</v>
      </c>
      <c r="D5706" t="s">
        <v>135</v>
      </c>
      <c r="E5706">
        <v>888</v>
      </c>
      <c r="F5706" t="s">
        <v>87</v>
      </c>
      <c r="G5706" t="s">
        <v>102</v>
      </c>
      <c r="H5706">
        <v>89</v>
      </c>
      <c r="I5706">
        <v>1.1584400642656141</v>
      </c>
      <c r="J5706">
        <v>3.6470834111012512E-2</v>
      </c>
      <c r="K5706">
        <v>-999</v>
      </c>
      <c r="L5706">
        <v>1.7390189522256949</v>
      </c>
    </row>
    <row r="5707" spans="1:12">
      <c r="A5707" t="s">
        <v>317</v>
      </c>
      <c r="B5707" t="s">
        <v>398</v>
      </c>
      <c r="C5707">
        <v>48195</v>
      </c>
      <c r="D5707" t="s">
        <v>135</v>
      </c>
      <c r="E5707">
        <v>888</v>
      </c>
      <c r="F5707" t="s">
        <v>87</v>
      </c>
      <c r="G5707" t="s">
        <v>103</v>
      </c>
      <c r="H5707">
        <v>138</v>
      </c>
      <c r="I5707">
        <v>0.53738269117034743</v>
      </c>
      <c r="J5707">
        <v>1.402279116794751E-2</v>
      </c>
      <c r="K5707">
        <v>1.380494474484651E-2</v>
      </c>
      <c r="L5707">
        <v>0.9964364160306326</v>
      </c>
    </row>
    <row r="5708" spans="1:12">
      <c r="A5708" t="s">
        <v>317</v>
      </c>
      <c r="B5708" t="s">
        <v>398</v>
      </c>
      <c r="C5708">
        <v>48195</v>
      </c>
      <c r="D5708" t="s">
        <v>135</v>
      </c>
      <c r="E5708">
        <v>888</v>
      </c>
      <c r="F5708" t="s">
        <v>87</v>
      </c>
      <c r="G5708" t="s">
        <v>104</v>
      </c>
      <c r="H5708">
        <v>89</v>
      </c>
      <c r="I5708">
        <v>1.2985341854073871</v>
      </c>
      <c r="J5708">
        <v>4.1104364634187603E-2</v>
      </c>
      <c r="K5708">
        <v>-999</v>
      </c>
      <c r="L5708">
        <v>1.9498045617277779</v>
      </c>
    </row>
    <row r="5709" spans="1:12">
      <c r="A5709" t="s">
        <v>317</v>
      </c>
      <c r="B5709" t="s">
        <v>398</v>
      </c>
      <c r="C5709">
        <v>48195</v>
      </c>
      <c r="D5709" t="s">
        <v>135</v>
      </c>
      <c r="E5709">
        <v>888</v>
      </c>
      <c r="F5709" t="s">
        <v>87</v>
      </c>
      <c r="G5709" t="s">
        <v>105</v>
      </c>
      <c r="H5709">
        <v>138</v>
      </c>
      <c r="I5709">
        <v>0.59951054538826243</v>
      </c>
      <c r="J5709">
        <v>1.5808581731845659E-2</v>
      </c>
      <c r="K5709">
        <v>1.380494474484651E-2</v>
      </c>
      <c r="L5709">
        <v>1.0977697365266239</v>
      </c>
    </row>
    <row r="5710" spans="1:12">
      <c r="A5710" t="s">
        <v>317</v>
      </c>
      <c r="B5710" t="s">
        <v>398</v>
      </c>
      <c r="C5710">
        <v>48195</v>
      </c>
      <c r="D5710" t="s">
        <v>135</v>
      </c>
      <c r="E5710">
        <v>888</v>
      </c>
      <c r="F5710" t="s">
        <v>87</v>
      </c>
      <c r="G5710" t="s">
        <v>106</v>
      </c>
      <c r="H5710">
        <v>89</v>
      </c>
      <c r="I5710">
        <v>1.428724412435471</v>
      </c>
      <c r="J5710">
        <v>4.5452671066091119E-2</v>
      </c>
      <c r="K5710">
        <v>-999</v>
      </c>
      <c r="L5710">
        <v>2.1516882097003101</v>
      </c>
    </row>
    <row r="5711" spans="1:12">
      <c r="A5711" t="s">
        <v>317</v>
      </c>
      <c r="B5711" t="s">
        <v>398</v>
      </c>
      <c r="C5711">
        <v>48195</v>
      </c>
      <c r="D5711" t="s">
        <v>135</v>
      </c>
      <c r="E5711">
        <v>888</v>
      </c>
      <c r="F5711" t="s">
        <v>87</v>
      </c>
      <c r="G5711" t="s">
        <v>107</v>
      </c>
      <c r="H5711">
        <v>138</v>
      </c>
      <c r="I5711">
        <v>0.66265584641585695</v>
      </c>
      <c r="J5711">
        <v>1.7885105766581429E-2</v>
      </c>
      <c r="K5711">
        <v>1.380494474484651E-2</v>
      </c>
      <c r="L5711">
        <v>1.187263848618604</v>
      </c>
    </row>
    <row r="5712" spans="1:12">
      <c r="A5712" t="s">
        <v>317</v>
      </c>
      <c r="B5712" t="s">
        <v>398</v>
      </c>
      <c r="C5712">
        <v>48195</v>
      </c>
      <c r="D5712" t="s">
        <v>135</v>
      </c>
      <c r="E5712">
        <v>888</v>
      </c>
      <c r="F5712" t="s">
        <v>87</v>
      </c>
      <c r="G5712" t="s">
        <v>108</v>
      </c>
      <c r="H5712">
        <v>89</v>
      </c>
      <c r="I5712">
        <v>0.36728506510439363</v>
      </c>
      <c r="J5712">
        <v>1.1420606912232791E-2</v>
      </c>
      <c r="K5712">
        <v>-999</v>
      </c>
      <c r="L5712">
        <v>0.69809110896498983</v>
      </c>
    </row>
    <row r="5713" spans="1:12">
      <c r="A5713" t="s">
        <v>317</v>
      </c>
      <c r="B5713" t="s">
        <v>398</v>
      </c>
      <c r="C5713">
        <v>48195</v>
      </c>
      <c r="D5713" t="s">
        <v>135</v>
      </c>
      <c r="E5713">
        <v>888</v>
      </c>
      <c r="F5713" t="s">
        <v>87</v>
      </c>
      <c r="G5713" t="s">
        <v>109</v>
      </c>
      <c r="H5713">
        <v>138</v>
      </c>
      <c r="I5713">
        <v>0.34948529085965602</v>
      </c>
      <c r="J5713">
        <v>1.0355709858116209E-2</v>
      </c>
      <c r="K5713">
        <v>-1.7411207189724789E-2</v>
      </c>
      <c r="L5713">
        <v>0.68728772731803567</v>
      </c>
    </row>
    <row r="5714" spans="1:12">
      <c r="A5714" t="s">
        <v>317</v>
      </c>
      <c r="B5714" t="s">
        <v>308</v>
      </c>
      <c r="C5714">
        <v>48197</v>
      </c>
      <c r="D5714" t="s">
        <v>135</v>
      </c>
      <c r="E5714">
        <v>888</v>
      </c>
      <c r="F5714" t="s">
        <v>87</v>
      </c>
      <c r="G5714" t="s">
        <v>88</v>
      </c>
      <c r="H5714">
        <v>109</v>
      </c>
      <c r="I5714">
        <v>0.88510867108232305</v>
      </c>
      <c r="J5714">
        <v>3.6405648364861182E-2</v>
      </c>
      <c r="K5714">
        <v>1.372532386319949E-2</v>
      </c>
      <c r="L5714">
        <v>1.612634783009393</v>
      </c>
    </row>
    <row r="5715" spans="1:12">
      <c r="A5715" t="s">
        <v>317</v>
      </c>
      <c r="B5715" t="s">
        <v>308</v>
      </c>
      <c r="C5715">
        <v>48197</v>
      </c>
      <c r="D5715" t="s">
        <v>135</v>
      </c>
      <c r="E5715">
        <v>888</v>
      </c>
      <c r="F5715" t="s">
        <v>87</v>
      </c>
      <c r="G5715" t="s">
        <v>89</v>
      </c>
      <c r="H5715">
        <v>185</v>
      </c>
      <c r="I5715">
        <v>0.4626591745730495</v>
      </c>
      <c r="J5715">
        <v>2.0063563701044521E-2</v>
      </c>
      <c r="K5715">
        <v>7.6372384612447261E-2</v>
      </c>
      <c r="L5715">
        <v>1.164695374085772</v>
      </c>
    </row>
    <row r="5716" spans="1:12">
      <c r="A5716" t="s">
        <v>317</v>
      </c>
      <c r="B5716" t="s">
        <v>308</v>
      </c>
      <c r="C5716">
        <v>48197</v>
      </c>
      <c r="D5716" t="s">
        <v>135</v>
      </c>
      <c r="E5716">
        <v>888</v>
      </c>
      <c r="F5716" t="s">
        <v>87</v>
      </c>
      <c r="G5716" t="s">
        <v>90</v>
      </c>
      <c r="H5716">
        <v>109</v>
      </c>
      <c r="I5716">
        <v>1.1402527537558631</v>
      </c>
      <c r="J5716">
        <v>3.066406637346315E-2</v>
      </c>
      <c r="K5716">
        <v>0.2175493824613737</v>
      </c>
      <c r="L5716">
        <v>1.799996751336969</v>
      </c>
    </row>
    <row r="5717" spans="1:12">
      <c r="A5717" t="s">
        <v>317</v>
      </c>
      <c r="B5717" t="s">
        <v>308</v>
      </c>
      <c r="C5717">
        <v>48197</v>
      </c>
      <c r="D5717" t="s">
        <v>135</v>
      </c>
      <c r="E5717">
        <v>888</v>
      </c>
      <c r="F5717" t="s">
        <v>87</v>
      </c>
      <c r="G5717" t="s">
        <v>91</v>
      </c>
      <c r="H5717">
        <v>185</v>
      </c>
      <c r="I5717">
        <v>0.64517491889400203</v>
      </c>
      <c r="J5717">
        <v>1.5679814946521618E-2</v>
      </c>
      <c r="K5717">
        <v>0.25696878770032999</v>
      </c>
      <c r="L5717">
        <v>1.289319043930389</v>
      </c>
    </row>
    <row r="5718" spans="1:12">
      <c r="A5718" t="s">
        <v>317</v>
      </c>
      <c r="B5718" t="s">
        <v>308</v>
      </c>
      <c r="C5718">
        <v>48197</v>
      </c>
      <c r="D5718" t="s">
        <v>135</v>
      </c>
      <c r="E5718">
        <v>888</v>
      </c>
      <c r="F5718" t="s">
        <v>87</v>
      </c>
      <c r="G5718" t="s">
        <v>92</v>
      </c>
      <c r="H5718">
        <v>109</v>
      </c>
      <c r="I5718">
        <v>1.221815168123358</v>
      </c>
      <c r="J5718">
        <v>3.117953000135262E-2</v>
      </c>
      <c r="K5718">
        <v>0.23840995199201589</v>
      </c>
      <c r="L5718">
        <v>1.8821814256672751</v>
      </c>
    </row>
    <row r="5719" spans="1:12">
      <c r="A5719" t="s">
        <v>317</v>
      </c>
      <c r="B5719" t="s">
        <v>308</v>
      </c>
      <c r="C5719">
        <v>48197</v>
      </c>
      <c r="D5719" t="s">
        <v>135</v>
      </c>
      <c r="E5719">
        <v>888</v>
      </c>
      <c r="F5719" t="s">
        <v>87</v>
      </c>
      <c r="G5719" t="s">
        <v>93</v>
      </c>
      <c r="H5719">
        <v>185</v>
      </c>
      <c r="I5719">
        <v>0.71179102330314215</v>
      </c>
      <c r="J5719">
        <v>1.619218403077452E-2</v>
      </c>
      <c r="K5719">
        <v>0.30294023438247558</v>
      </c>
      <c r="L5719">
        <v>1.3617755142168999</v>
      </c>
    </row>
    <row r="5720" spans="1:12">
      <c r="A5720" t="s">
        <v>317</v>
      </c>
      <c r="B5720" t="s">
        <v>308</v>
      </c>
      <c r="C5720">
        <v>48197</v>
      </c>
      <c r="D5720" t="s">
        <v>135</v>
      </c>
      <c r="E5720">
        <v>888</v>
      </c>
      <c r="F5720" t="s">
        <v>87</v>
      </c>
      <c r="G5720" t="s">
        <v>94</v>
      </c>
      <c r="H5720">
        <v>109</v>
      </c>
      <c r="I5720">
        <v>1.285513358100568</v>
      </c>
      <c r="J5720">
        <v>3.1519243683994412E-2</v>
      </c>
      <c r="K5720">
        <v>0.25861871968222389</v>
      </c>
      <c r="L5720">
        <v>1.9481574933362891</v>
      </c>
    </row>
    <row r="5721" spans="1:12">
      <c r="A5721" t="s">
        <v>317</v>
      </c>
      <c r="B5721" t="s">
        <v>308</v>
      </c>
      <c r="C5721">
        <v>48197</v>
      </c>
      <c r="D5721" t="s">
        <v>135</v>
      </c>
      <c r="E5721">
        <v>888</v>
      </c>
      <c r="F5721" t="s">
        <v>87</v>
      </c>
      <c r="G5721" t="s">
        <v>95</v>
      </c>
      <c r="H5721">
        <v>185</v>
      </c>
      <c r="I5721">
        <v>0.76946779833258938</v>
      </c>
      <c r="J5721">
        <v>1.7069183613129209E-2</v>
      </c>
      <c r="K5721">
        <v>0.33003199915149939</v>
      </c>
      <c r="L5721">
        <v>1.434034115206031</v>
      </c>
    </row>
    <row r="5722" spans="1:12">
      <c r="A5722" t="s">
        <v>317</v>
      </c>
      <c r="B5722" t="s">
        <v>308</v>
      </c>
      <c r="C5722">
        <v>48197</v>
      </c>
      <c r="D5722" t="s">
        <v>135</v>
      </c>
      <c r="E5722">
        <v>888</v>
      </c>
      <c r="F5722" t="s">
        <v>87</v>
      </c>
      <c r="G5722" t="s">
        <v>96</v>
      </c>
      <c r="H5722">
        <v>109</v>
      </c>
      <c r="I5722">
        <v>1.3648880636733429</v>
      </c>
      <c r="J5722">
        <v>3.2315437719189363E-2</v>
      </c>
      <c r="K5722">
        <v>0.27840124313178022</v>
      </c>
      <c r="L5722">
        <v>2.0551788496103041</v>
      </c>
    </row>
    <row r="5723" spans="1:12">
      <c r="A5723" t="s">
        <v>317</v>
      </c>
      <c r="B5723" t="s">
        <v>308</v>
      </c>
      <c r="C5723">
        <v>48197</v>
      </c>
      <c r="D5723" t="s">
        <v>135</v>
      </c>
      <c r="E5723">
        <v>888</v>
      </c>
      <c r="F5723" t="s">
        <v>87</v>
      </c>
      <c r="G5723" t="s">
        <v>97</v>
      </c>
      <c r="H5723">
        <v>185</v>
      </c>
      <c r="I5723">
        <v>0.84398219026693844</v>
      </c>
      <c r="J5723">
        <v>1.8108794763545141E-2</v>
      </c>
      <c r="K5723">
        <v>0.36876818994838823</v>
      </c>
      <c r="L5723">
        <v>1.5271687796408471</v>
      </c>
    </row>
    <row r="5724" spans="1:12">
      <c r="A5724" t="s">
        <v>317</v>
      </c>
      <c r="B5724" t="s">
        <v>308</v>
      </c>
      <c r="C5724">
        <v>48197</v>
      </c>
      <c r="D5724" t="s">
        <v>135</v>
      </c>
      <c r="E5724">
        <v>888</v>
      </c>
      <c r="F5724" t="s">
        <v>87</v>
      </c>
      <c r="G5724" t="s">
        <v>98</v>
      </c>
      <c r="H5724">
        <v>109</v>
      </c>
      <c r="I5724">
        <v>0.26247483137494731</v>
      </c>
      <c r="J5724">
        <v>6.2015907380967303E-3</v>
      </c>
      <c r="K5724">
        <v>0.10136009282719841</v>
      </c>
      <c r="L5724">
        <v>0.61339371472831661</v>
      </c>
    </row>
    <row r="5725" spans="1:12">
      <c r="A5725" t="s">
        <v>317</v>
      </c>
      <c r="B5725" t="s">
        <v>308</v>
      </c>
      <c r="C5725">
        <v>48197</v>
      </c>
      <c r="D5725" t="s">
        <v>135</v>
      </c>
      <c r="E5725">
        <v>888</v>
      </c>
      <c r="F5725" t="s">
        <v>87</v>
      </c>
      <c r="G5725" t="s">
        <v>99</v>
      </c>
      <c r="H5725">
        <v>185</v>
      </c>
      <c r="I5725">
        <v>0.29785595522551328</v>
      </c>
      <c r="J5725">
        <v>7.876995992199853E-3</v>
      </c>
      <c r="K5725">
        <v>0.13800892253222621</v>
      </c>
      <c r="L5725">
        <v>0.59731191010319673</v>
      </c>
    </row>
    <row r="5726" spans="1:12">
      <c r="A5726" t="s">
        <v>317</v>
      </c>
      <c r="B5726" t="s">
        <v>308</v>
      </c>
      <c r="C5726">
        <v>48197</v>
      </c>
      <c r="D5726" t="s">
        <v>135</v>
      </c>
      <c r="E5726">
        <v>888</v>
      </c>
      <c r="F5726" t="s">
        <v>87</v>
      </c>
      <c r="G5726" t="s">
        <v>100</v>
      </c>
      <c r="H5726">
        <v>109</v>
      </c>
      <c r="I5726">
        <v>0.65988591510615224</v>
      </c>
      <c r="J5726">
        <v>1.4329283763505811E-2</v>
      </c>
      <c r="K5726">
        <v>0.17294940051034469</v>
      </c>
      <c r="L5726">
        <v>1.4425395529202709</v>
      </c>
    </row>
    <row r="5727" spans="1:12">
      <c r="A5727" t="s">
        <v>317</v>
      </c>
      <c r="B5727" t="s">
        <v>308</v>
      </c>
      <c r="C5727">
        <v>48197</v>
      </c>
      <c r="D5727" t="s">
        <v>135</v>
      </c>
      <c r="E5727">
        <v>888</v>
      </c>
      <c r="F5727" t="s">
        <v>87</v>
      </c>
      <c r="G5727" t="s">
        <v>101</v>
      </c>
      <c r="H5727">
        <v>185</v>
      </c>
      <c r="I5727">
        <v>0.54307172694843697</v>
      </c>
      <c r="J5727">
        <v>9.1642293816174107E-3</v>
      </c>
      <c r="K5727">
        <v>0.25329290350285882</v>
      </c>
      <c r="L5727">
        <v>0.87462578527009605</v>
      </c>
    </row>
    <row r="5728" spans="1:12">
      <c r="A5728" t="s">
        <v>317</v>
      </c>
      <c r="B5728" t="s">
        <v>308</v>
      </c>
      <c r="C5728">
        <v>48197</v>
      </c>
      <c r="D5728" t="s">
        <v>135</v>
      </c>
      <c r="E5728">
        <v>888</v>
      </c>
      <c r="F5728" t="s">
        <v>87</v>
      </c>
      <c r="G5728" t="s">
        <v>102</v>
      </c>
      <c r="H5728">
        <v>109</v>
      </c>
      <c r="I5728">
        <v>0.7537191107109662</v>
      </c>
      <c r="J5728">
        <v>1.5707303030402811E-2</v>
      </c>
      <c r="K5728">
        <v>0.19661370706020601</v>
      </c>
      <c r="L5728">
        <v>1.612560488341801</v>
      </c>
    </row>
    <row r="5729" spans="1:12">
      <c r="A5729" t="s">
        <v>317</v>
      </c>
      <c r="B5729" t="s">
        <v>308</v>
      </c>
      <c r="C5729">
        <v>48197</v>
      </c>
      <c r="D5729" t="s">
        <v>135</v>
      </c>
      <c r="E5729">
        <v>888</v>
      </c>
      <c r="F5729" t="s">
        <v>87</v>
      </c>
      <c r="G5729" t="s">
        <v>103</v>
      </c>
      <c r="H5729">
        <v>185</v>
      </c>
      <c r="I5729">
        <v>0.60258514219630432</v>
      </c>
      <c r="J5729">
        <v>9.2397477275034806E-3</v>
      </c>
      <c r="K5729">
        <v>0.31187500833391291</v>
      </c>
      <c r="L5729">
        <v>0.93109007261983712</v>
      </c>
    </row>
    <row r="5730" spans="1:12">
      <c r="A5730" t="s">
        <v>317</v>
      </c>
      <c r="B5730" t="s">
        <v>308</v>
      </c>
      <c r="C5730">
        <v>48197</v>
      </c>
      <c r="D5730" t="s">
        <v>135</v>
      </c>
      <c r="E5730">
        <v>888</v>
      </c>
      <c r="F5730" t="s">
        <v>87</v>
      </c>
      <c r="G5730" t="s">
        <v>104</v>
      </c>
      <c r="H5730">
        <v>109</v>
      </c>
      <c r="I5730">
        <v>0.81257860534300919</v>
      </c>
      <c r="J5730">
        <v>1.699444773218035E-2</v>
      </c>
      <c r="K5730">
        <v>0.21850865623880319</v>
      </c>
      <c r="L5730">
        <v>1.764323493914933</v>
      </c>
    </row>
    <row r="5731" spans="1:12">
      <c r="A5731" t="s">
        <v>317</v>
      </c>
      <c r="B5731" t="s">
        <v>308</v>
      </c>
      <c r="C5731">
        <v>48197</v>
      </c>
      <c r="D5731" t="s">
        <v>135</v>
      </c>
      <c r="E5731">
        <v>888</v>
      </c>
      <c r="F5731" t="s">
        <v>87</v>
      </c>
      <c r="G5731" t="s">
        <v>105</v>
      </c>
      <c r="H5731">
        <v>185</v>
      </c>
      <c r="I5731">
        <v>0.65472245946579455</v>
      </c>
      <c r="J5731">
        <v>9.620670648698133E-3</v>
      </c>
      <c r="K5731">
        <v>0.34067176657315118</v>
      </c>
      <c r="L5731">
        <v>0.98188278223083558</v>
      </c>
    </row>
    <row r="5732" spans="1:12">
      <c r="A5732" t="s">
        <v>317</v>
      </c>
      <c r="B5732" t="s">
        <v>308</v>
      </c>
      <c r="C5732">
        <v>48197</v>
      </c>
      <c r="D5732" t="s">
        <v>135</v>
      </c>
      <c r="E5732">
        <v>888</v>
      </c>
      <c r="F5732" t="s">
        <v>87</v>
      </c>
      <c r="G5732" t="s">
        <v>106</v>
      </c>
      <c r="H5732">
        <v>109</v>
      </c>
      <c r="I5732">
        <v>0.89525420535815092</v>
      </c>
      <c r="J5732">
        <v>1.835776073865341E-2</v>
      </c>
      <c r="K5732">
        <v>0.2393796820396597</v>
      </c>
      <c r="L5732">
        <v>1.9216258543859861</v>
      </c>
    </row>
    <row r="5733" spans="1:12">
      <c r="A5733" t="s">
        <v>317</v>
      </c>
      <c r="B5733" t="s">
        <v>308</v>
      </c>
      <c r="C5733">
        <v>48197</v>
      </c>
      <c r="D5733" t="s">
        <v>135</v>
      </c>
      <c r="E5733">
        <v>888</v>
      </c>
      <c r="F5733" t="s">
        <v>87</v>
      </c>
      <c r="G5733" t="s">
        <v>107</v>
      </c>
      <c r="H5733">
        <v>185</v>
      </c>
      <c r="I5733">
        <v>0.72487161369919728</v>
      </c>
      <c r="J5733">
        <v>1.0295353273815561E-2</v>
      </c>
      <c r="K5733">
        <v>0.37847984942735491</v>
      </c>
      <c r="L5733">
        <v>1.072988471099344</v>
      </c>
    </row>
    <row r="5734" spans="1:12">
      <c r="A5734" t="s">
        <v>317</v>
      </c>
      <c r="B5734" t="s">
        <v>308</v>
      </c>
      <c r="C5734">
        <v>48197</v>
      </c>
      <c r="D5734" t="s">
        <v>135</v>
      </c>
      <c r="E5734">
        <v>888</v>
      </c>
      <c r="F5734" t="s">
        <v>87</v>
      </c>
      <c r="G5734" t="s">
        <v>108</v>
      </c>
      <c r="H5734">
        <v>109</v>
      </c>
      <c r="I5734">
        <v>0.24145461609411861</v>
      </c>
      <c r="J5734">
        <v>6.6284909853230904E-3</v>
      </c>
      <c r="K5734">
        <v>9.6327881144534694E-2</v>
      </c>
      <c r="L5734">
        <v>0.63890718852142725</v>
      </c>
    </row>
    <row r="5735" spans="1:12">
      <c r="A5735" t="s">
        <v>317</v>
      </c>
      <c r="B5735" t="s">
        <v>308</v>
      </c>
      <c r="C5735">
        <v>48197</v>
      </c>
      <c r="D5735" t="s">
        <v>135</v>
      </c>
      <c r="E5735">
        <v>888</v>
      </c>
      <c r="F5735" t="s">
        <v>87</v>
      </c>
      <c r="G5735" t="s">
        <v>109</v>
      </c>
      <c r="H5735">
        <v>185</v>
      </c>
      <c r="I5735">
        <v>0.2392300249800435</v>
      </c>
      <c r="J5735">
        <v>4.3468293160442376E-3</v>
      </c>
      <c r="K5735">
        <v>4.5314645443686262E-2</v>
      </c>
      <c r="L5735">
        <v>0.41094267366723197</v>
      </c>
    </row>
    <row r="5736" spans="1:12">
      <c r="A5736" t="s">
        <v>317</v>
      </c>
      <c r="B5736" t="s">
        <v>309</v>
      </c>
      <c r="C5736">
        <v>48199</v>
      </c>
      <c r="D5736" t="s">
        <v>135</v>
      </c>
      <c r="E5736">
        <v>888</v>
      </c>
      <c r="F5736" t="s">
        <v>87</v>
      </c>
      <c r="G5736" t="s">
        <v>88</v>
      </c>
      <c r="H5736">
        <v>554</v>
      </c>
      <c r="I5736">
        <v>1.263089771182726</v>
      </c>
      <c r="J5736">
        <v>1.420565275830591E-2</v>
      </c>
      <c r="K5736">
        <v>0.51053696187814102</v>
      </c>
      <c r="L5736">
        <v>2.4816633020825209</v>
      </c>
    </row>
    <row r="5737" spans="1:12">
      <c r="A5737" t="s">
        <v>317</v>
      </c>
      <c r="B5737" t="s">
        <v>309</v>
      </c>
      <c r="C5737">
        <v>48199</v>
      </c>
      <c r="D5737" t="s">
        <v>135</v>
      </c>
      <c r="E5737">
        <v>888</v>
      </c>
      <c r="F5737" t="s">
        <v>87</v>
      </c>
      <c r="G5737" t="s">
        <v>89</v>
      </c>
      <c r="H5737">
        <v>457</v>
      </c>
      <c r="I5737">
        <v>1.143222992224858</v>
      </c>
      <c r="J5737">
        <v>1.6747885471158071E-2</v>
      </c>
      <c r="K5737">
        <v>-9.1141058196791917E-3</v>
      </c>
      <c r="L5737">
        <v>2.114449026108427</v>
      </c>
    </row>
    <row r="5738" spans="1:12">
      <c r="A5738" t="s">
        <v>317</v>
      </c>
      <c r="B5738" t="s">
        <v>309</v>
      </c>
      <c r="C5738">
        <v>48199</v>
      </c>
      <c r="D5738" t="s">
        <v>135</v>
      </c>
      <c r="E5738">
        <v>888</v>
      </c>
      <c r="F5738" t="s">
        <v>87</v>
      </c>
      <c r="G5738" t="s">
        <v>90</v>
      </c>
      <c r="H5738">
        <v>554</v>
      </c>
      <c r="I5738">
        <v>1.5048303301576891</v>
      </c>
      <c r="J5738">
        <v>1.5118820573822611E-2</v>
      </c>
      <c r="K5738">
        <v>0.51213785689207081</v>
      </c>
      <c r="L5738">
        <v>2.7473075029630389</v>
      </c>
    </row>
    <row r="5739" spans="1:12">
      <c r="A5739" t="s">
        <v>317</v>
      </c>
      <c r="B5739" t="s">
        <v>309</v>
      </c>
      <c r="C5739">
        <v>48199</v>
      </c>
      <c r="D5739" t="s">
        <v>135</v>
      </c>
      <c r="E5739">
        <v>888</v>
      </c>
      <c r="F5739" t="s">
        <v>87</v>
      </c>
      <c r="G5739" t="s">
        <v>91</v>
      </c>
      <c r="H5739">
        <v>457</v>
      </c>
      <c r="I5739">
        <v>1.263020160769831</v>
      </c>
      <c r="J5739">
        <v>1.8146485534190931E-2</v>
      </c>
      <c r="K5739">
        <v>-9.1141058196791917E-3</v>
      </c>
      <c r="L5739">
        <v>2.3405081495500322</v>
      </c>
    </row>
    <row r="5740" spans="1:12">
      <c r="A5740" t="s">
        <v>317</v>
      </c>
      <c r="B5740" t="s">
        <v>309</v>
      </c>
      <c r="C5740">
        <v>48199</v>
      </c>
      <c r="D5740" t="s">
        <v>135</v>
      </c>
      <c r="E5740">
        <v>888</v>
      </c>
      <c r="F5740" t="s">
        <v>87</v>
      </c>
      <c r="G5740" t="s">
        <v>92</v>
      </c>
      <c r="H5740">
        <v>554</v>
      </c>
      <c r="I5740">
        <v>1.6261241252879111</v>
      </c>
      <c r="J5740">
        <v>1.667735964150022E-2</v>
      </c>
      <c r="K5740">
        <v>0.51213785689207081</v>
      </c>
      <c r="L5740">
        <v>2.9118936351549909</v>
      </c>
    </row>
    <row r="5741" spans="1:12">
      <c r="A5741" t="s">
        <v>317</v>
      </c>
      <c r="B5741" t="s">
        <v>309</v>
      </c>
      <c r="C5741">
        <v>48199</v>
      </c>
      <c r="D5741" t="s">
        <v>135</v>
      </c>
      <c r="E5741">
        <v>888</v>
      </c>
      <c r="F5741" t="s">
        <v>87</v>
      </c>
      <c r="G5741" t="s">
        <v>93</v>
      </c>
      <c r="H5741">
        <v>457</v>
      </c>
      <c r="I5741">
        <v>1.3271099194872329</v>
      </c>
      <c r="J5741">
        <v>1.944722455520188E-2</v>
      </c>
      <c r="K5741">
        <v>-9.1141058196791917E-3</v>
      </c>
      <c r="L5741">
        <v>2.4483314923871902</v>
      </c>
    </row>
    <row r="5742" spans="1:12">
      <c r="A5742" t="s">
        <v>317</v>
      </c>
      <c r="B5742" t="s">
        <v>309</v>
      </c>
      <c r="C5742">
        <v>48199</v>
      </c>
      <c r="D5742" t="s">
        <v>135</v>
      </c>
      <c r="E5742">
        <v>888</v>
      </c>
      <c r="F5742" t="s">
        <v>87</v>
      </c>
      <c r="G5742" t="s">
        <v>94</v>
      </c>
      <c r="H5742">
        <v>554</v>
      </c>
      <c r="I5742">
        <v>1.7410810038789379</v>
      </c>
      <c r="J5742">
        <v>1.8233494504920969E-2</v>
      </c>
      <c r="K5742">
        <v>0.51213785689207081</v>
      </c>
      <c r="L5742">
        <v>3.095718866344976</v>
      </c>
    </row>
    <row r="5743" spans="1:12">
      <c r="A5743" t="s">
        <v>317</v>
      </c>
      <c r="B5743" t="s">
        <v>309</v>
      </c>
      <c r="C5743">
        <v>48199</v>
      </c>
      <c r="D5743" t="s">
        <v>135</v>
      </c>
      <c r="E5743">
        <v>888</v>
      </c>
      <c r="F5743" t="s">
        <v>87</v>
      </c>
      <c r="G5743" t="s">
        <v>95</v>
      </c>
      <c r="H5743">
        <v>457</v>
      </c>
      <c r="I5743">
        <v>1.389784518490687</v>
      </c>
      <c r="J5743">
        <v>2.072212014042564E-2</v>
      </c>
      <c r="K5743">
        <v>-9.1141058196791917E-3</v>
      </c>
      <c r="L5743">
        <v>2.599180473825375</v>
      </c>
    </row>
    <row r="5744" spans="1:12">
      <c r="A5744" t="s">
        <v>317</v>
      </c>
      <c r="B5744" t="s">
        <v>309</v>
      </c>
      <c r="C5744">
        <v>48199</v>
      </c>
      <c r="D5744" t="s">
        <v>135</v>
      </c>
      <c r="E5744">
        <v>888</v>
      </c>
      <c r="F5744" t="s">
        <v>87</v>
      </c>
      <c r="G5744" t="s">
        <v>96</v>
      </c>
      <c r="H5744">
        <v>554</v>
      </c>
      <c r="I5744">
        <v>1.854764899957164</v>
      </c>
      <c r="J5744">
        <v>1.9764265847408351E-2</v>
      </c>
      <c r="K5744">
        <v>0.51213785689207081</v>
      </c>
      <c r="L5744">
        <v>3.3260188600239222</v>
      </c>
    </row>
    <row r="5745" spans="1:12">
      <c r="A5745" t="s">
        <v>317</v>
      </c>
      <c r="B5745" t="s">
        <v>309</v>
      </c>
      <c r="C5745">
        <v>48199</v>
      </c>
      <c r="D5745" t="s">
        <v>135</v>
      </c>
      <c r="E5745">
        <v>888</v>
      </c>
      <c r="F5745" t="s">
        <v>87</v>
      </c>
      <c r="G5745" t="s">
        <v>97</v>
      </c>
      <c r="H5745">
        <v>457</v>
      </c>
      <c r="I5745">
        <v>1.457456428682862</v>
      </c>
      <c r="J5745">
        <v>2.2015791717529761E-2</v>
      </c>
      <c r="K5745">
        <v>-9.1141058196791917E-3</v>
      </c>
      <c r="L5745">
        <v>2.728018230396505</v>
      </c>
    </row>
    <row r="5746" spans="1:12">
      <c r="A5746" t="s">
        <v>317</v>
      </c>
      <c r="B5746" t="s">
        <v>309</v>
      </c>
      <c r="C5746">
        <v>48199</v>
      </c>
      <c r="D5746" t="s">
        <v>135</v>
      </c>
      <c r="E5746">
        <v>888</v>
      </c>
      <c r="F5746" t="s">
        <v>87</v>
      </c>
      <c r="G5746" t="s">
        <v>98</v>
      </c>
      <c r="H5746">
        <v>554</v>
      </c>
      <c r="I5746">
        <v>0.67239519426336758</v>
      </c>
      <c r="J5746">
        <v>8.405377556436824E-3</v>
      </c>
      <c r="K5746">
        <v>0.20352638496683781</v>
      </c>
      <c r="L5746">
        <v>1.566731034014254</v>
      </c>
    </row>
    <row r="5747" spans="1:12">
      <c r="A5747" t="s">
        <v>317</v>
      </c>
      <c r="B5747" t="s">
        <v>309</v>
      </c>
      <c r="C5747">
        <v>48199</v>
      </c>
      <c r="D5747" t="s">
        <v>135</v>
      </c>
      <c r="E5747">
        <v>888</v>
      </c>
      <c r="F5747" t="s">
        <v>87</v>
      </c>
      <c r="G5747" t="s">
        <v>99</v>
      </c>
      <c r="H5747">
        <v>457</v>
      </c>
      <c r="I5747">
        <v>0.66424064933582616</v>
      </c>
      <c r="J5747">
        <v>9.6080219835225147E-3</v>
      </c>
      <c r="K5747">
        <v>-9.1141058196791917E-3</v>
      </c>
      <c r="L5747">
        <v>1.168690900750011</v>
      </c>
    </row>
    <row r="5748" spans="1:12">
      <c r="A5748" t="s">
        <v>317</v>
      </c>
      <c r="B5748" t="s">
        <v>309</v>
      </c>
      <c r="C5748">
        <v>48199</v>
      </c>
      <c r="D5748" t="s">
        <v>135</v>
      </c>
      <c r="E5748">
        <v>888</v>
      </c>
      <c r="F5748" t="s">
        <v>87</v>
      </c>
      <c r="G5748" t="s">
        <v>100</v>
      </c>
      <c r="H5748">
        <v>554</v>
      </c>
      <c r="I5748">
        <v>1.097326167578929</v>
      </c>
      <c r="J5748">
        <v>1.1408090693787881E-2</v>
      </c>
      <c r="K5748">
        <v>0.29401230790509048</v>
      </c>
      <c r="L5748">
        <v>1.9134816468672571</v>
      </c>
    </row>
    <row r="5749" spans="1:12">
      <c r="A5749" t="s">
        <v>317</v>
      </c>
      <c r="B5749" t="s">
        <v>309</v>
      </c>
      <c r="C5749">
        <v>48199</v>
      </c>
      <c r="D5749" t="s">
        <v>135</v>
      </c>
      <c r="E5749">
        <v>888</v>
      </c>
      <c r="F5749" t="s">
        <v>87</v>
      </c>
      <c r="G5749" t="s">
        <v>101</v>
      </c>
      <c r="H5749">
        <v>457</v>
      </c>
      <c r="I5749">
        <v>0.94381329677247894</v>
      </c>
      <c r="J5749">
        <v>1.4685130221111E-2</v>
      </c>
      <c r="K5749">
        <v>-9.1141058196791917E-3</v>
      </c>
      <c r="L5749">
        <v>1.6826545674688489</v>
      </c>
    </row>
    <row r="5750" spans="1:12">
      <c r="A5750" t="s">
        <v>317</v>
      </c>
      <c r="B5750" t="s">
        <v>309</v>
      </c>
      <c r="C5750">
        <v>48199</v>
      </c>
      <c r="D5750" t="s">
        <v>135</v>
      </c>
      <c r="E5750">
        <v>888</v>
      </c>
      <c r="F5750" t="s">
        <v>87</v>
      </c>
      <c r="G5750" t="s">
        <v>102</v>
      </c>
      <c r="H5750">
        <v>554</v>
      </c>
      <c r="I5750">
        <v>1.228489293218918</v>
      </c>
      <c r="J5750">
        <v>1.3325931450730129E-2</v>
      </c>
      <c r="K5750">
        <v>0.32394274395534739</v>
      </c>
      <c r="L5750">
        <v>2.1796081470521709</v>
      </c>
    </row>
    <row r="5751" spans="1:12">
      <c r="A5751" t="s">
        <v>317</v>
      </c>
      <c r="B5751" t="s">
        <v>309</v>
      </c>
      <c r="C5751">
        <v>48199</v>
      </c>
      <c r="D5751" t="s">
        <v>135</v>
      </c>
      <c r="E5751">
        <v>888</v>
      </c>
      <c r="F5751" t="s">
        <v>87</v>
      </c>
      <c r="G5751" t="s">
        <v>103</v>
      </c>
      <c r="H5751">
        <v>457</v>
      </c>
      <c r="I5751">
        <v>0.99729238368086137</v>
      </c>
      <c r="J5751">
        <v>1.5762998311091792E-2</v>
      </c>
      <c r="K5751">
        <v>-9.1141058196791917E-3</v>
      </c>
      <c r="L5751">
        <v>1.811276904283899</v>
      </c>
    </row>
    <row r="5752" spans="1:12">
      <c r="A5752" t="s">
        <v>317</v>
      </c>
      <c r="B5752" t="s">
        <v>309</v>
      </c>
      <c r="C5752">
        <v>48199</v>
      </c>
      <c r="D5752" t="s">
        <v>135</v>
      </c>
      <c r="E5752">
        <v>888</v>
      </c>
      <c r="F5752" t="s">
        <v>87</v>
      </c>
      <c r="G5752" t="s">
        <v>104</v>
      </c>
      <c r="H5752">
        <v>554</v>
      </c>
      <c r="I5752">
        <v>1.3482615572786461</v>
      </c>
      <c r="J5752">
        <v>1.507496668012486E-2</v>
      </c>
      <c r="K5752">
        <v>0.34971841936240489</v>
      </c>
      <c r="L5752">
        <v>2.4519886601348491</v>
      </c>
    </row>
    <row r="5753" spans="1:12">
      <c r="A5753" t="s">
        <v>317</v>
      </c>
      <c r="B5753" t="s">
        <v>309</v>
      </c>
      <c r="C5753">
        <v>48199</v>
      </c>
      <c r="D5753" t="s">
        <v>135</v>
      </c>
      <c r="E5753">
        <v>888</v>
      </c>
      <c r="F5753" t="s">
        <v>87</v>
      </c>
      <c r="G5753" t="s">
        <v>105</v>
      </c>
      <c r="H5753">
        <v>457</v>
      </c>
      <c r="I5753">
        <v>1.050042514114351</v>
      </c>
      <c r="J5753">
        <v>1.681976036305298E-2</v>
      </c>
      <c r="K5753">
        <v>-9.1141058196791917E-3</v>
      </c>
      <c r="L5753">
        <v>1.9333475457718601</v>
      </c>
    </row>
    <row r="5754" spans="1:12">
      <c r="A5754" t="s">
        <v>317</v>
      </c>
      <c r="B5754" t="s">
        <v>309</v>
      </c>
      <c r="C5754">
        <v>48199</v>
      </c>
      <c r="D5754" t="s">
        <v>135</v>
      </c>
      <c r="E5754">
        <v>888</v>
      </c>
      <c r="F5754" t="s">
        <v>87</v>
      </c>
      <c r="G5754" t="s">
        <v>106</v>
      </c>
      <c r="H5754">
        <v>554</v>
      </c>
      <c r="I5754">
        <v>1.464997720272688</v>
      </c>
      <c r="J5754">
        <v>1.674249339259852E-2</v>
      </c>
      <c r="K5754">
        <v>0.36657713366268552</v>
      </c>
      <c r="L5754">
        <v>2.6951386258753449</v>
      </c>
    </row>
    <row r="5755" spans="1:12">
      <c r="A5755" t="s">
        <v>317</v>
      </c>
      <c r="B5755" t="s">
        <v>309</v>
      </c>
      <c r="C5755">
        <v>48199</v>
      </c>
      <c r="D5755" t="s">
        <v>135</v>
      </c>
      <c r="E5755">
        <v>888</v>
      </c>
      <c r="F5755" t="s">
        <v>87</v>
      </c>
      <c r="G5755" t="s">
        <v>107</v>
      </c>
      <c r="H5755">
        <v>457</v>
      </c>
      <c r="I5755">
        <v>1.1090221099930979</v>
      </c>
      <c r="J5755">
        <v>1.7852082593787288E-2</v>
      </c>
      <c r="K5755">
        <v>-9.1141058196791917E-3</v>
      </c>
      <c r="L5755">
        <v>2.010524680771129</v>
      </c>
    </row>
    <row r="5756" spans="1:12">
      <c r="A5756" t="s">
        <v>317</v>
      </c>
      <c r="B5756" t="s">
        <v>309</v>
      </c>
      <c r="C5756">
        <v>48199</v>
      </c>
      <c r="D5756" t="s">
        <v>135</v>
      </c>
      <c r="E5756">
        <v>888</v>
      </c>
      <c r="F5756" t="s">
        <v>87</v>
      </c>
      <c r="G5756" t="s">
        <v>108</v>
      </c>
      <c r="H5756">
        <v>554</v>
      </c>
      <c r="I5756">
        <v>0.4527016069166746</v>
      </c>
      <c r="J5756">
        <v>7.9223555643321772E-3</v>
      </c>
      <c r="K5756">
        <v>9.5018292171781704E-2</v>
      </c>
      <c r="L5756">
        <v>0.98390133347737796</v>
      </c>
    </row>
    <row r="5757" spans="1:12">
      <c r="A5757" t="s">
        <v>317</v>
      </c>
      <c r="B5757" t="s">
        <v>309</v>
      </c>
      <c r="C5757">
        <v>48199</v>
      </c>
      <c r="D5757" t="s">
        <v>135</v>
      </c>
      <c r="E5757">
        <v>888</v>
      </c>
      <c r="F5757" t="s">
        <v>87</v>
      </c>
      <c r="G5757" t="s">
        <v>109</v>
      </c>
      <c r="H5757">
        <v>457</v>
      </c>
      <c r="I5757">
        <v>0.42934153001133968</v>
      </c>
      <c r="J5757">
        <v>7.838644686459827E-3</v>
      </c>
      <c r="K5757">
        <v>-9.1141058196791917E-3</v>
      </c>
      <c r="L5757">
        <v>0.96565049853691565</v>
      </c>
    </row>
    <row r="5758" spans="1:12">
      <c r="A5758" t="s">
        <v>317</v>
      </c>
      <c r="B5758" t="s">
        <v>399</v>
      </c>
      <c r="C5758">
        <v>48201</v>
      </c>
      <c r="D5758" t="s">
        <v>135</v>
      </c>
      <c r="E5758">
        <v>888</v>
      </c>
      <c r="F5758" t="s">
        <v>87</v>
      </c>
      <c r="G5758" t="s">
        <v>88</v>
      </c>
      <c r="H5758">
        <v>119</v>
      </c>
      <c r="I5758">
        <v>1.7646311461808211</v>
      </c>
      <c r="J5758">
        <v>2.5594488060371672E-2</v>
      </c>
      <c r="K5758">
        <v>0.51213785689207081</v>
      </c>
      <c r="L5758">
        <v>2.4816633020825209</v>
      </c>
    </row>
    <row r="5759" spans="1:12">
      <c r="A5759" t="s">
        <v>317</v>
      </c>
      <c r="B5759" t="s">
        <v>399</v>
      </c>
      <c r="C5759">
        <v>48201</v>
      </c>
      <c r="D5759" t="s">
        <v>135</v>
      </c>
      <c r="E5759">
        <v>888</v>
      </c>
      <c r="F5759" t="s">
        <v>87</v>
      </c>
      <c r="G5759" t="s">
        <v>89</v>
      </c>
      <c r="H5759">
        <v>154</v>
      </c>
      <c r="I5759">
        <v>1.3035901672445029</v>
      </c>
      <c r="J5759">
        <v>3.2095457108736382E-2</v>
      </c>
      <c r="K5759">
        <v>4.956130742973552E-3</v>
      </c>
      <c r="L5759">
        <v>2.114449026108427</v>
      </c>
    </row>
    <row r="5760" spans="1:12">
      <c r="A5760" t="s">
        <v>317</v>
      </c>
      <c r="B5760" t="s">
        <v>399</v>
      </c>
      <c r="C5760">
        <v>48201</v>
      </c>
      <c r="D5760" t="s">
        <v>135</v>
      </c>
      <c r="E5760">
        <v>888</v>
      </c>
      <c r="F5760" t="s">
        <v>87</v>
      </c>
      <c r="G5760" t="s">
        <v>90</v>
      </c>
      <c r="H5760">
        <v>119</v>
      </c>
      <c r="I5760">
        <v>1.9551745304185859</v>
      </c>
      <c r="J5760">
        <v>3.0129661409618289E-2</v>
      </c>
      <c r="K5760">
        <v>0.51213785689207081</v>
      </c>
      <c r="L5760">
        <v>2.7473075029630389</v>
      </c>
    </row>
    <row r="5761" spans="1:12">
      <c r="A5761" t="s">
        <v>317</v>
      </c>
      <c r="B5761" t="s">
        <v>399</v>
      </c>
      <c r="C5761">
        <v>48201</v>
      </c>
      <c r="D5761" t="s">
        <v>135</v>
      </c>
      <c r="E5761">
        <v>888</v>
      </c>
      <c r="F5761" t="s">
        <v>87</v>
      </c>
      <c r="G5761" t="s">
        <v>91</v>
      </c>
      <c r="H5761">
        <v>154</v>
      </c>
      <c r="I5761">
        <v>1.38143621858641</v>
      </c>
      <c r="J5761">
        <v>3.5138321918795873E-2</v>
      </c>
      <c r="K5761">
        <v>4.956130742973552E-3</v>
      </c>
      <c r="L5761">
        <v>2.3405081495500322</v>
      </c>
    </row>
    <row r="5762" spans="1:12">
      <c r="A5762" t="s">
        <v>317</v>
      </c>
      <c r="B5762" t="s">
        <v>399</v>
      </c>
      <c r="C5762">
        <v>48201</v>
      </c>
      <c r="D5762" t="s">
        <v>135</v>
      </c>
      <c r="E5762">
        <v>888</v>
      </c>
      <c r="F5762" t="s">
        <v>87</v>
      </c>
      <c r="G5762" t="s">
        <v>92</v>
      </c>
      <c r="H5762">
        <v>119</v>
      </c>
      <c r="I5762">
        <v>2.1090834632351299</v>
      </c>
      <c r="J5762">
        <v>3.3750801778304682E-2</v>
      </c>
      <c r="K5762">
        <v>0.51213785689207081</v>
      </c>
      <c r="L5762">
        <v>2.9118936351549909</v>
      </c>
    </row>
    <row r="5763" spans="1:12">
      <c r="A5763" t="s">
        <v>317</v>
      </c>
      <c r="B5763" t="s">
        <v>399</v>
      </c>
      <c r="C5763">
        <v>48201</v>
      </c>
      <c r="D5763" t="s">
        <v>135</v>
      </c>
      <c r="E5763">
        <v>888</v>
      </c>
      <c r="F5763" t="s">
        <v>87</v>
      </c>
      <c r="G5763" t="s">
        <v>93</v>
      </c>
      <c r="H5763">
        <v>154</v>
      </c>
      <c r="I5763">
        <v>1.462749532738854</v>
      </c>
      <c r="J5763">
        <v>3.80279513325587E-2</v>
      </c>
      <c r="K5763">
        <v>4.956130742973552E-3</v>
      </c>
      <c r="L5763">
        <v>2.4483314923871902</v>
      </c>
    </row>
    <row r="5764" spans="1:12">
      <c r="A5764" t="s">
        <v>317</v>
      </c>
      <c r="B5764" t="s">
        <v>399</v>
      </c>
      <c r="C5764">
        <v>48201</v>
      </c>
      <c r="D5764" t="s">
        <v>135</v>
      </c>
      <c r="E5764">
        <v>888</v>
      </c>
      <c r="F5764" t="s">
        <v>87</v>
      </c>
      <c r="G5764" t="s">
        <v>94</v>
      </c>
      <c r="H5764">
        <v>119</v>
      </c>
      <c r="I5764">
        <v>2.2565282872257488</v>
      </c>
      <c r="J5764">
        <v>3.7779775438854399E-2</v>
      </c>
      <c r="K5764">
        <v>0.51213785689207081</v>
      </c>
      <c r="L5764">
        <v>3.095718866344976</v>
      </c>
    </row>
    <row r="5765" spans="1:12">
      <c r="A5765" t="s">
        <v>317</v>
      </c>
      <c r="B5765" t="s">
        <v>399</v>
      </c>
      <c r="C5765">
        <v>48201</v>
      </c>
      <c r="D5765" t="s">
        <v>135</v>
      </c>
      <c r="E5765">
        <v>888</v>
      </c>
      <c r="F5765" t="s">
        <v>87</v>
      </c>
      <c r="G5765" t="s">
        <v>95</v>
      </c>
      <c r="H5765">
        <v>154</v>
      </c>
      <c r="I5765">
        <v>1.541324106168636</v>
      </c>
      <c r="J5765">
        <v>4.0870292873419548E-2</v>
      </c>
      <c r="K5765">
        <v>4.956130742973552E-3</v>
      </c>
      <c r="L5765">
        <v>2.599180473825375</v>
      </c>
    </row>
    <row r="5766" spans="1:12">
      <c r="A5766" t="s">
        <v>317</v>
      </c>
      <c r="B5766" t="s">
        <v>399</v>
      </c>
      <c r="C5766">
        <v>48201</v>
      </c>
      <c r="D5766" t="s">
        <v>135</v>
      </c>
      <c r="E5766">
        <v>888</v>
      </c>
      <c r="F5766" t="s">
        <v>87</v>
      </c>
      <c r="G5766" t="s">
        <v>96</v>
      </c>
      <c r="H5766">
        <v>119</v>
      </c>
      <c r="I5766">
        <v>2.398818477617644</v>
      </c>
      <c r="J5766">
        <v>4.1872318587884969E-2</v>
      </c>
      <c r="K5766">
        <v>0.51213785689207081</v>
      </c>
      <c r="L5766">
        <v>3.3260188600239222</v>
      </c>
    </row>
    <row r="5767" spans="1:12">
      <c r="A5767" t="s">
        <v>317</v>
      </c>
      <c r="B5767" t="s">
        <v>399</v>
      </c>
      <c r="C5767">
        <v>48201</v>
      </c>
      <c r="D5767" t="s">
        <v>135</v>
      </c>
      <c r="E5767">
        <v>888</v>
      </c>
      <c r="F5767" t="s">
        <v>87</v>
      </c>
      <c r="G5767" t="s">
        <v>97</v>
      </c>
      <c r="H5767">
        <v>154</v>
      </c>
      <c r="I5767">
        <v>1.620631984624149</v>
      </c>
      <c r="J5767">
        <v>4.3580791424690943E-2</v>
      </c>
      <c r="K5767">
        <v>4.956130742973552E-3</v>
      </c>
      <c r="L5767">
        <v>2.728018230396505</v>
      </c>
    </row>
    <row r="5768" spans="1:12">
      <c r="A5768" t="s">
        <v>317</v>
      </c>
      <c r="B5768" t="s">
        <v>399</v>
      </c>
      <c r="C5768">
        <v>48201</v>
      </c>
      <c r="D5768" t="s">
        <v>135</v>
      </c>
      <c r="E5768">
        <v>888</v>
      </c>
      <c r="F5768" t="s">
        <v>87</v>
      </c>
      <c r="G5768" t="s">
        <v>98</v>
      </c>
      <c r="H5768">
        <v>119</v>
      </c>
      <c r="I5768">
        <v>0.74584051659378148</v>
      </c>
      <c r="J5768">
        <v>2.3649258273109808E-2</v>
      </c>
      <c r="K5768">
        <v>0.22621920037102641</v>
      </c>
      <c r="L5768">
        <v>1.566731034014254</v>
      </c>
    </row>
    <row r="5769" spans="1:12">
      <c r="A5769" t="s">
        <v>317</v>
      </c>
      <c r="B5769" t="s">
        <v>399</v>
      </c>
      <c r="C5769">
        <v>48201</v>
      </c>
      <c r="D5769" t="s">
        <v>135</v>
      </c>
      <c r="E5769">
        <v>888</v>
      </c>
      <c r="F5769" t="s">
        <v>87</v>
      </c>
      <c r="G5769" t="s">
        <v>99</v>
      </c>
      <c r="H5769">
        <v>154</v>
      </c>
      <c r="I5769">
        <v>0.62976600419437911</v>
      </c>
      <c r="J5769">
        <v>1.6168657548461831E-2</v>
      </c>
      <c r="K5769">
        <v>4.956130742973552E-3</v>
      </c>
      <c r="L5769">
        <v>1.014232366999118</v>
      </c>
    </row>
    <row r="5770" spans="1:12">
      <c r="A5770" t="s">
        <v>317</v>
      </c>
      <c r="B5770" t="s">
        <v>399</v>
      </c>
      <c r="C5770">
        <v>48201</v>
      </c>
      <c r="D5770" t="s">
        <v>135</v>
      </c>
      <c r="E5770">
        <v>888</v>
      </c>
      <c r="F5770" t="s">
        <v>87</v>
      </c>
      <c r="G5770" t="s">
        <v>100</v>
      </c>
      <c r="H5770">
        <v>119</v>
      </c>
      <c r="I5770">
        <v>1.2960671176305709</v>
      </c>
      <c r="J5770">
        <v>2.7382767211101021E-2</v>
      </c>
      <c r="K5770">
        <v>0.36657713366268552</v>
      </c>
      <c r="L5770">
        <v>1.9134816468672571</v>
      </c>
    </row>
    <row r="5771" spans="1:12">
      <c r="A5771" t="s">
        <v>317</v>
      </c>
      <c r="B5771" t="s">
        <v>399</v>
      </c>
      <c r="C5771">
        <v>48201</v>
      </c>
      <c r="D5771" t="s">
        <v>135</v>
      </c>
      <c r="E5771">
        <v>888</v>
      </c>
      <c r="F5771" t="s">
        <v>87</v>
      </c>
      <c r="G5771" t="s">
        <v>101</v>
      </c>
      <c r="H5771">
        <v>154</v>
      </c>
      <c r="I5771">
        <v>1.0065572308883</v>
      </c>
      <c r="J5771">
        <v>2.9586142281674221E-2</v>
      </c>
      <c r="K5771">
        <v>4.956130742973552E-3</v>
      </c>
      <c r="L5771">
        <v>1.6826545674688489</v>
      </c>
    </row>
    <row r="5772" spans="1:12">
      <c r="A5772" t="s">
        <v>317</v>
      </c>
      <c r="B5772" t="s">
        <v>399</v>
      </c>
      <c r="C5772">
        <v>48201</v>
      </c>
      <c r="D5772" t="s">
        <v>135</v>
      </c>
      <c r="E5772">
        <v>888</v>
      </c>
      <c r="F5772" t="s">
        <v>87</v>
      </c>
      <c r="G5772" t="s">
        <v>102</v>
      </c>
      <c r="H5772">
        <v>119</v>
      </c>
      <c r="I5772">
        <v>1.4644746655923211</v>
      </c>
      <c r="J5772">
        <v>3.1322325895554018E-2</v>
      </c>
      <c r="K5772">
        <v>0.36657713366268552</v>
      </c>
      <c r="L5772">
        <v>2.1796081470521709</v>
      </c>
    </row>
    <row r="5773" spans="1:12">
      <c r="A5773" t="s">
        <v>317</v>
      </c>
      <c r="B5773" t="s">
        <v>399</v>
      </c>
      <c r="C5773">
        <v>48201</v>
      </c>
      <c r="D5773" t="s">
        <v>135</v>
      </c>
      <c r="E5773">
        <v>888</v>
      </c>
      <c r="F5773" t="s">
        <v>87</v>
      </c>
      <c r="G5773" t="s">
        <v>103</v>
      </c>
      <c r="H5773">
        <v>154</v>
      </c>
      <c r="I5773">
        <v>1.062861899947553</v>
      </c>
      <c r="J5773">
        <v>3.1750896966490208E-2</v>
      </c>
      <c r="K5773">
        <v>4.956130742973552E-3</v>
      </c>
      <c r="L5773">
        <v>1.811276904283899</v>
      </c>
    </row>
    <row r="5774" spans="1:12">
      <c r="A5774" t="s">
        <v>317</v>
      </c>
      <c r="B5774" t="s">
        <v>399</v>
      </c>
      <c r="C5774">
        <v>48201</v>
      </c>
      <c r="D5774" t="s">
        <v>135</v>
      </c>
      <c r="E5774">
        <v>888</v>
      </c>
      <c r="F5774" t="s">
        <v>87</v>
      </c>
      <c r="G5774" t="s">
        <v>104</v>
      </c>
      <c r="H5774">
        <v>119</v>
      </c>
      <c r="I5774">
        <v>1.614838316523288</v>
      </c>
      <c r="J5774">
        <v>3.6259869330946527E-2</v>
      </c>
      <c r="K5774">
        <v>0.36657713366268552</v>
      </c>
      <c r="L5774">
        <v>2.4519886601348491</v>
      </c>
    </row>
    <row r="5775" spans="1:12">
      <c r="A5775" t="s">
        <v>317</v>
      </c>
      <c r="B5775" t="s">
        <v>399</v>
      </c>
      <c r="C5775">
        <v>48201</v>
      </c>
      <c r="D5775" t="s">
        <v>135</v>
      </c>
      <c r="E5775">
        <v>888</v>
      </c>
      <c r="F5775" t="s">
        <v>87</v>
      </c>
      <c r="G5775" t="s">
        <v>105</v>
      </c>
      <c r="H5775">
        <v>154</v>
      </c>
      <c r="I5775">
        <v>1.1180861904606401</v>
      </c>
      <c r="J5775">
        <v>3.3907525358797493E-2</v>
      </c>
      <c r="K5775">
        <v>4.956130742973552E-3</v>
      </c>
      <c r="L5775">
        <v>1.9333475457718601</v>
      </c>
    </row>
    <row r="5776" spans="1:12">
      <c r="A5776" t="s">
        <v>317</v>
      </c>
      <c r="B5776" t="s">
        <v>399</v>
      </c>
      <c r="C5776">
        <v>48201</v>
      </c>
      <c r="D5776" t="s">
        <v>135</v>
      </c>
      <c r="E5776">
        <v>888</v>
      </c>
      <c r="F5776" t="s">
        <v>87</v>
      </c>
      <c r="G5776" t="s">
        <v>106</v>
      </c>
      <c r="H5776">
        <v>119</v>
      </c>
      <c r="I5776">
        <v>1.759191645981214</v>
      </c>
      <c r="J5776">
        <v>4.0540644088590858E-2</v>
      </c>
      <c r="K5776">
        <v>0.36657713366268552</v>
      </c>
      <c r="L5776">
        <v>2.6951386258753449</v>
      </c>
    </row>
    <row r="5777" spans="1:12">
      <c r="A5777" t="s">
        <v>317</v>
      </c>
      <c r="B5777" t="s">
        <v>399</v>
      </c>
      <c r="C5777">
        <v>48201</v>
      </c>
      <c r="D5777" t="s">
        <v>135</v>
      </c>
      <c r="E5777">
        <v>888</v>
      </c>
      <c r="F5777" t="s">
        <v>87</v>
      </c>
      <c r="G5777" t="s">
        <v>107</v>
      </c>
      <c r="H5777">
        <v>154</v>
      </c>
      <c r="I5777">
        <v>1.174871515947381</v>
      </c>
      <c r="J5777">
        <v>3.5677543252313412E-2</v>
      </c>
      <c r="K5777">
        <v>4.956130742973552E-3</v>
      </c>
      <c r="L5777">
        <v>2.010524680771129</v>
      </c>
    </row>
    <row r="5778" spans="1:12">
      <c r="A5778" t="s">
        <v>317</v>
      </c>
      <c r="B5778" t="s">
        <v>399</v>
      </c>
      <c r="C5778">
        <v>48201</v>
      </c>
      <c r="D5778" t="s">
        <v>135</v>
      </c>
      <c r="E5778">
        <v>888</v>
      </c>
      <c r="F5778" t="s">
        <v>87</v>
      </c>
      <c r="G5778" t="s">
        <v>108</v>
      </c>
      <c r="H5778">
        <v>119</v>
      </c>
      <c r="I5778">
        <v>0.27227887224413111</v>
      </c>
      <c r="J5778">
        <v>8.1769800195561453E-3</v>
      </c>
      <c r="K5778">
        <v>9.5018292171781704E-2</v>
      </c>
      <c r="L5778">
        <v>0.56648905968884666</v>
      </c>
    </row>
    <row r="5779" spans="1:12">
      <c r="A5779" t="s">
        <v>317</v>
      </c>
      <c r="B5779" t="s">
        <v>399</v>
      </c>
      <c r="C5779">
        <v>48201</v>
      </c>
      <c r="D5779" t="s">
        <v>135</v>
      </c>
      <c r="E5779">
        <v>888</v>
      </c>
      <c r="F5779" t="s">
        <v>87</v>
      </c>
      <c r="G5779" t="s">
        <v>109</v>
      </c>
      <c r="H5779">
        <v>154</v>
      </c>
      <c r="I5779">
        <v>0.32120141221349668</v>
      </c>
      <c r="J5779">
        <v>8.8965314274771466E-3</v>
      </c>
      <c r="K5779">
        <v>4.956130742973552E-3</v>
      </c>
      <c r="L5779">
        <v>0.50844429610848363</v>
      </c>
    </row>
    <row r="5780" spans="1:12">
      <c r="A5780" t="s">
        <v>317</v>
      </c>
      <c r="B5780" t="s">
        <v>268</v>
      </c>
      <c r="C5780">
        <v>48203</v>
      </c>
      <c r="D5780" t="s">
        <v>135</v>
      </c>
      <c r="E5780">
        <v>888</v>
      </c>
      <c r="F5780" t="s">
        <v>87</v>
      </c>
      <c r="G5780" t="s">
        <v>88</v>
      </c>
      <c r="H5780">
        <v>385</v>
      </c>
      <c r="I5780">
        <v>1.384646637674855</v>
      </c>
      <c r="J5780">
        <v>2.022116502871887E-2</v>
      </c>
      <c r="K5780">
        <v>4.7015300867615753E-2</v>
      </c>
      <c r="L5780">
        <v>2.239003290385666</v>
      </c>
    </row>
    <row r="5781" spans="1:12">
      <c r="A5781" t="s">
        <v>317</v>
      </c>
      <c r="B5781" t="s">
        <v>268</v>
      </c>
      <c r="C5781">
        <v>48203</v>
      </c>
      <c r="D5781" t="s">
        <v>135</v>
      </c>
      <c r="E5781">
        <v>888</v>
      </c>
      <c r="F5781" t="s">
        <v>87</v>
      </c>
      <c r="G5781" t="s">
        <v>89</v>
      </c>
      <c r="H5781">
        <v>615</v>
      </c>
      <c r="I5781">
        <v>1.1446386915237181</v>
      </c>
      <c r="J5781">
        <v>1.8449569750455769E-2</v>
      </c>
      <c r="K5781">
        <v>-1.462983172424458E-2</v>
      </c>
      <c r="L5781">
        <v>2.5196881830949072</v>
      </c>
    </row>
    <row r="5782" spans="1:12">
      <c r="A5782" t="s">
        <v>317</v>
      </c>
      <c r="B5782" t="s">
        <v>268</v>
      </c>
      <c r="C5782">
        <v>48203</v>
      </c>
      <c r="D5782" t="s">
        <v>135</v>
      </c>
      <c r="E5782">
        <v>888</v>
      </c>
      <c r="F5782" t="s">
        <v>87</v>
      </c>
      <c r="G5782" t="s">
        <v>90</v>
      </c>
      <c r="H5782">
        <v>385</v>
      </c>
      <c r="I5782">
        <v>1.571857371280188</v>
      </c>
      <c r="J5782">
        <v>2.2136609604161559E-2</v>
      </c>
      <c r="K5782">
        <v>4.7015300867615753E-2</v>
      </c>
      <c r="L5782">
        <v>2.5578689964215342</v>
      </c>
    </row>
    <row r="5783" spans="1:12">
      <c r="A5783" t="s">
        <v>317</v>
      </c>
      <c r="B5783" t="s">
        <v>268</v>
      </c>
      <c r="C5783">
        <v>48203</v>
      </c>
      <c r="D5783" t="s">
        <v>135</v>
      </c>
      <c r="E5783">
        <v>888</v>
      </c>
      <c r="F5783" t="s">
        <v>87</v>
      </c>
      <c r="G5783" t="s">
        <v>91</v>
      </c>
      <c r="H5783">
        <v>615</v>
      </c>
      <c r="I5783">
        <v>1.272047308222624</v>
      </c>
      <c r="J5783">
        <v>2.026873725221167E-2</v>
      </c>
      <c r="K5783">
        <v>1.262468444269694E-2</v>
      </c>
      <c r="L5783">
        <v>2.573132236350494</v>
      </c>
    </row>
    <row r="5784" spans="1:12">
      <c r="A5784" t="s">
        <v>317</v>
      </c>
      <c r="B5784" t="s">
        <v>268</v>
      </c>
      <c r="C5784">
        <v>48203</v>
      </c>
      <c r="D5784" t="s">
        <v>135</v>
      </c>
      <c r="E5784">
        <v>888</v>
      </c>
      <c r="F5784" t="s">
        <v>87</v>
      </c>
      <c r="G5784" t="s">
        <v>92</v>
      </c>
      <c r="H5784">
        <v>385</v>
      </c>
      <c r="I5784">
        <v>1.673676798025407</v>
      </c>
      <c r="J5784">
        <v>2.3698164900405869E-2</v>
      </c>
      <c r="K5784">
        <v>4.7015300867615753E-2</v>
      </c>
      <c r="L5784">
        <v>2.7453747142849489</v>
      </c>
    </row>
    <row r="5785" spans="1:12">
      <c r="A5785" t="s">
        <v>317</v>
      </c>
      <c r="B5785" t="s">
        <v>268</v>
      </c>
      <c r="C5785">
        <v>48203</v>
      </c>
      <c r="D5785" t="s">
        <v>135</v>
      </c>
      <c r="E5785">
        <v>888</v>
      </c>
      <c r="F5785" t="s">
        <v>87</v>
      </c>
      <c r="G5785" t="s">
        <v>93</v>
      </c>
      <c r="H5785">
        <v>615</v>
      </c>
      <c r="I5785">
        <v>1.3369029583480281</v>
      </c>
      <c r="J5785">
        <v>2.1491747826218661E-2</v>
      </c>
      <c r="K5785">
        <v>1.3120094531762961E-2</v>
      </c>
      <c r="L5785">
        <v>2.6169737893420848</v>
      </c>
    </row>
    <row r="5786" spans="1:12">
      <c r="A5786" t="s">
        <v>317</v>
      </c>
      <c r="B5786" t="s">
        <v>268</v>
      </c>
      <c r="C5786">
        <v>48203</v>
      </c>
      <c r="D5786" t="s">
        <v>135</v>
      </c>
      <c r="E5786">
        <v>888</v>
      </c>
      <c r="F5786" t="s">
        <v>87</v>
      </c>
      <c r="G5786" t="s">
        <v>94</v>
      </c>
      <c r="H5786">
        <v>385</v>
      </c>
      <c r="I5786">
        <v>1.7680933031988311</v>
      </c>
      <c r="J5786">
        <v>2.504719182763936E-2</v>
      </c>
      <c r="K5786">
        <v>4.7015300867615753E-2</v>
      </c>
      <c r="L5786">
        <v>2.9108721514101061</v>
      </c>
    </row>
    <row r="5787" spans="1:12">
      <c r="A5787" t="s">
        <v>317</v>
      </c>
      <c r="B5787" t="s">
        <v>268</v>
      </c>
      <c r="C5787">
        <v>48203</v>
      </c>
      <c r="D5787" t="s">
        <v>135</v>
      </c>
      <c r="E5787">
        <v>888</v>
      </c>
      <c r="F5787" t="s">
        <v>87</v>
      </c>
      <c r="G5787" t="s">
        <v>95</v>
      </c>
      <c r="H5787">
        <v>615</v>
      </c>
      <c r="I5787">
        <v>1.402209669844612</v>
      </c>
      <c r="J5787">
        <v>2.2837125024573919E-2</v>
      </c>
      <c r="K5787">
        <v>1.3935983815374709E-2</v>
      </c>
      <c r="L5787">
        <v>2.7722176463906352</v>
      </c>
    </row>
    <row r="5788" spans="1:12">
      <c r="A5788" t="s">
        <v>317</v>
      </c>
      <c r="B5788" t="s">
        <v>268</v>
      </c>
      <c r="C5788">
        <v>48203</v>
      </c>
      <c r="D5788" t="s">
        <v>135</v>
      </c>
      <c r="E5788">
        <v>888</v>
      </c>
      <c r="F5788" t="s">
        <v>87</v>
      </c>
      <c r="G5788" t="s">
        <v>96</v>
      </c>
      <c r="H5788">
        <v>385</v>
      </c>
      <c r="I5788">
        <v>1.866689031339787</v>
      </c>
      <c r="J5788">
        <v>2.6526711766394481E-2</v>
      </c>
      <c r="K5788">
        <v>4.7015300867615753E-2</v>
      </c>
      <c r="L5788">
        <v>3.0798410123274671</v>
      </c>
    </row>
    <row r="5789" spans="1:12">
      <c r="A5789" t="s">
        <v>317</v>
      </c>
      <c r="B5789" t="s">
        <v>268</v>
      </c>
      <c r="C5789">
        <v>48203</v>
      </c>
      <c r="D5789" t="s">
        <v>135</v>
      </c>
      <c r="E5789">
        <v>888</v>
      </c>
      <c r="F5789" t="s">
        <v>87</v>
      </c>
      <c r="G5789" t="s">
        <v>97</v>
      </c>
      <c r="H5789">
        <v>615</v>
      </c>
      <c r="I5789">
        <v>1.469628778530325</v>
      </c>
      <c r="J5789">
        <v>2.418821948043089E-2</v>
      </c>
      <c r="K5789">
        <v>1.474738212572276E-2</v>
      </c>
      <c r="L5789">
        <v>2.9462558169672839</v>
      </c>
    </row>
    <row r="5790" spans="1:12">
      <c r="A5790" t="s">
        <v>317</v>
      </c>
      <c r="B5790" t="s">
        <v>268</v>
      </c>
      <c r="C5790">
        <v>48203</v>
      </c>
      <c r="D5790" t="s">
        <v>135</v>
      </c>
      <c r="E5790">
        <v>888</v>
      </c>
      <c r="F5790" t="s">
        <v>87</v>
      </c>
      <c r="G5790" t="s">
        <v>98</v>
      </c>
      <c r="H5790">
        <v>385</v>
      </c>
      <c r="I5790">
        <v>0.76771230997376572</v>
      </c>
      <c r="J5790">
        <v>1.6978449086585232E-2</v>
      </c>
      <c r="K5790">
        <v>4.7015300867615753E-2</v>
      </c>
      <c r="L5790">
        <v>1.5552207083419951</v>
      </c>
    </row>
    <row r="5791" spans="1:12">
      <c r="A5791" t="s">
        <v>317</v>
      </c>
      <c r="B5791" t="s">
        <v>268</v>
      </c>
      <c r="C5791">
        <v>48203</v>
      </c>
      <c r="D5791" t="s">
        <v>135</v>
      </c>
      <c r="E5791">
        <v>888</v>
      </c>
      <c r="F5791" t="s">
        <v>87</v>
      </c>
      <c r="G5791" t="s">
        <v>99</v>
      </c>
      <c r="H5791">
        <v>615</v>
      </c>
      <c r="I5791">
        <v>0.75104416870706536</v>
      </c>
      <c r="J5791">
        <v>1.452867810625628E-2</v>
      </c>
      <c r="K5791">
        <v>1.188295685162415E-2</v>
      </c>
      <c r="L5791">
        <v>1.990943086013055</v>
      </c>
    </row>
    <row r="5792" spans="1:12">
      <c r="A5792" t="s">
        <v>317</v>
      </c>
      <c r="B5792" t="s">
        <v>268</v>
      </c>
      <c r="C5792">
        <v>48203</v>
      </c>
      <c r="D5792" t="s">
        <v>135</v>
      </c>
      <c r="E5792">
        <v>888</v>
      </c>
      <c r="F5792" t="s">
        <v>87</v>
      </c>
      <c r="G5792" t="s">
        <v>100</v>
      </c>
      <c r="H5792">
        <v>385</v>
      </c>
      <c r="I5792">
        <v>1.1336065426520781</v>
      </c>
      <c r="J5792">
        <v>2.0077011241880049E-2</v>
      </c>
      <c r="K5792">
        <v>4.7015300867615753E-2</v>
      </c>
      <c r="L5792">
        <v>2.032990566081188</v>
      </c>
    </row>
    <row r="5793" spans="1:12">
      <c r="A5793" t="s">
        <v>317</v>
      </c>
      <c r="B5793" t="s">
        <v>268</v>
      </c>
      <c r="C5793">
        <v>48203</v>
      </c>
      <c r="D5793" t="s">
        <v>135</v>
      </c>
      <c r="E5793">
        <v>888</v>
      </c>
      <c r="F5793" t="s">
        <v>87</v>
      </c>
      <c r="G5793" t="s">
        <v>101</v>
      </c>
      <c r="H5793">
        <v>614</v>
      </c>
      <c r="I5793">
        <v>0.98143726803032527</v>
      </c>
      <c r="J5793">
        <v>1.7600515409937761E-2</v>
      </c>
      <c r="K5793">
        <v>1.2432111905293549E-2</v>
      </c>
      <c r="L5793">
        <v>2.1818166580975058</v>
      </c>
    </row>
    <row r="5794" spans="1:12">
      <c r="A5794" t="s">
        <v>317</v>
      </c>
      <c r="B5794" t="s">
        <v>268</v>
      </c>
      <c r="C5794">
        <v>48203</v>
      </c>
      <c r="D5794" t="s">
        <v>135</v>
      </c>
      <c r="E5794">
        <v>888</v>
      </c>
      <c r="F5794" t="s">
        <v>87</v>
      </c>
      <c r="G5794" t="s">
        <v>102</v>
      </c>
      <c r="H5794">
        <v>385</v>
      </c>
      <c r="I5794">
        <v>1.2417849066387381</v>
      </c>
      <c r="J5794">
        <v>2.1699977510773742E-2</v>
      </c>
      <c r="K5794">
        <v>4.7015300867615753E-2</v>
      </c>
      <c r="L5794">
        <v>2.227837132195075</v>
      </c>
    </row>
    <row r="5795" spans="1:12">
      <c r="A5795" t="s">
        <v>317</v>
      </c>
      <c r="B5795" t="s">
        <v>268</v>
      </c>
      <c r="C5795">
        <v>48203</v>
      </c>
      <c r="D5795" t="s">
        <v>135</v>
      </c>
      <c r="E5795">
        <v>888</v>
      </c>
      <c r="F5795" t="s">
        <v>87</v>
      </c>
      <c r="G5795" t="s">
        <v>103</v>
      </c>
      <c r="H5795">
        <v>615</v>
      </c>
      <c r="I5795">
        <v>1.043051232957158</v>
      </c>
      <c r="J5795">
        <v>1.8745854294726388E-2</v>
      </c>
      <c r="K5795">
        <v>1.292877738363029E-2</v>
      </c>
      <c r="L5795">
        <v>2.3277477427140298</v>
      </c>
    </row>
    <row r="5796" spans="1:12">
      <c r="A5796" t="s">
        <v>317</v>
      </c>
      <c r="B5796" t="s">
        <v>268</v>
      </c>
      <c r="C5796">
        <v>48203</v>
      </c>
      <c r="D5796" t="s">
        <v>135</v>
      </c>
      <c r="E5796">
        <v>888</v>
      </c>
      <c r="F5796" t="s">
        <v>87</v>
      </c>
      <c r="G5796" t="s">
        <v>104</v>
      </c>
      <c r="H5796">
        <v>385</v>
      </c>
      <c r="I5796">
        <v>1.3386099014279009</v>
      </c>
      <c r="J5796">
        <v>2.2784424816788131E-2</v>
      </c>
      <c r="K5796">
        <v>4.7015300867615753E-2</v>
      </c>
      <c r="L5796">
        <v>2.3951684965310931</v>
      </c>
    </row>
    <row r="5797" spans="1:12">
      <c r="A5797" t="s">
        <v>317</v>
      </c>
      <c r="B5797" t="s">
        <v>268</v>
      </c>
      <c r="C5797">
        <v>48203</v>
      </c>
      <c r="D5797" t="s">
        <v>135</v>
      </c>
      <c r="E5797">
        <v>888</v>
      </c>
      <c r="F5797" t="s">
        <v>87</v>
      </c>
      <c r="G5797" t="s">
        <v>105</v>
      </c>
      <c r="H5797">
        <v>614</v>
      </c>
      <c r="I5797">
        <v>1.1049268529615139</v>
      </c>
      <c r="J5797">
        <v>2.0024254321141549E-2</v>
      </c>
      <c r="K5797">
        <v>1.37449604108022E-2</v>
      </c>
      <c r="L5797">
        <v>2.508840677601246</v>
      </c>
    </row>
    <row r="5798" spans="1:12">
      <c r="A5798" t="s">
        <v>317</v>
      </c>
      <c r="B5798" t="s">
        <v>268</v>
      </c>
      <c r="C5798">
        <v>48203</v>
      </c>
      <c r="D5798" t="s">
        <v>135</v>
      </c>
      <c r="E5798">
        <v>888</v>
      </c>
      <c r="F5798" t="s">
        <v>87</v>
      </c>
      <c r="G5798" t="s">
        <v>106</v>
      </c>
      <c r="H5798">
        <v>385</v>
      </c>
      <c r="I5798">
        <v>1.438941171813809</v>
      </c>
      <c r="J5798">
        <v>2.4117518284707758E-2</v>
      </c>
      <c r="K5798">
        <v>4.7015300867615753E-2</v>
      </c>
      <c r="L5798">
        <v>2.562666542399366</v>
      </c>
    </row>
    <row r="5799" spans="1:12">
      <c r="A5799" t="s">
        <v>317</v>
      </c>
      <c r="B5799" t="s">
        <v>268</v>
      </c>
      <c r="C5799">
        <v>48203</v>
      </c>
      <c r="D5799" t="s">
        <v>135</v>
      </c>
      <c r="E5799">
        <v>888</v>
      </c>
      <c r="F5799" t="s">
        <v>87</v>
      </c>
      <c r="G5799" t="s">
        <v>107</v>
      </c>
      <c r="H5799">
        <v>614</v>
      </c>
      <c r="I5799">
        <v>1.1680057646722879</v>
      </c>
      <c r="J5799">
        <v>2.128880125280741E-2</v>
      </c>
      <c r="K5799">
        <v>1.455949765429183E-2</v>
      </c>
      <c r="L5799">
        <v>2.677849342735211</v>
      </c>
    </row>
    <row r="5800" spans="1:12">
      <c r="A5800" t="s">
        <v>317</v>
      </c>
      <c r="B5800" t="s">
        <v>268</v>
      </c>
      <c r="C5800">
        <v>48203</v>
      </c>
      <c r="D5800" t="s">
        <v>135</v>
      </c>
      <c r="E5800">
        <v>888</v>
      </c>
      <c r="F5800" t="s">
        <v>87</v>
      </c>
      <c r="G5800" t="s">
        <v>108</v>
      </c>
      <c r="H5800">
        <v>385</v>
      </c>
      <c r="I5800">
        <v>0.45307604960138081</v>
      </c>
      <c r="J5800">
        <v>9.3257948586015597E-3</v>
      </c>
      <c r="K5800">
        <v>4.7015300867615753E-2</v>
      </c>
      <c r="L5800">
        <v>1.1778982897199459</v>
      </c>
    </row>
    <row r="5801" spans="1:12">
      <c r="A5801" t="s">
        <v>317</v>
      </c>
      <c r="B5801" t="s">
        <v>268</v>
      </c>
      <c r="C5801">
        <v>48203</v>
      </c>
      <c r="D5801" t="s">
        <v>135</v>
      </c>
      <c r="E5801">
        <v>888</v>
      </c>
      <c r="F5801" t="s">
        <v>87</v>
      </c>
      <c r="G5801" t="s">
        <v>109</v>
      </c>
      <c r="H5801">
        <v>614</v>
      </c>
      <c r="I5801">
        <v>0.43391108773939158</v>
      </c>
      <c r="J5801">
        <v>8.0738110740064054E-3</v>
      </c>
      <c r="K5801">
        <v>1.1745082518886179E-2</v>
      </c>
      <c r="L5801">
        <v>1.1103789443611909</v>
      </c>
    </row>
    <row r="5802" spans="1:12">
      <c r="A5802" t="s">
        <v>317</v>
      </c>
      <c r="B5802" t="s">
        <v>400</v>
      </c>
      <c r="C5802">
        <v>48205</v>
      </c>
      <c r="D5802" t="s">
        <v>135</v>
      </c>
      <c r="E5802">
        <v>888</v>
      </c>
      <c r="F5802" t="s">
        <v>87</v>
      </c>
      <c r="G5802" t="s">
        <v>88</v>
      </c>
      <c r="H5802">
        <v>78</v>
      </c>
      <c r="I5802">
        <v>0.71938583598112427</v>
      </c>
      <c r="J5802">
        <v>4.5522589413211037E-2</v>
      </c>
      <c r="K5802">
        <v>4.19016276900194E-2</v>
      </c>
      <c r="L5802">
        <v>1.38039977564802</v>
      </c>
    </row>
    <row r="5803" spans="1:12">
      <c r="A5803" t="s">
        <v>317</v>
      </c>
      <c r="B5803" t="s">
        <v>400</v>
      </c>
      <c r="C5803">
        <v>48205</v>
      </c>
      <c r="D5803" t="s">
        <v>135</v>
      </c>
      <c r="E5803">
        <v>888</v>
      </c>
      <c r="F5803" t="s">
        <v>87</v>
      </c>
      <c r="G5803" t="s">
        <v>89</v>
      </c>
      <c r="H5803">
        <v>113</v>
      </c>
      <c r="I5803">
        <v>0.31566345816460489</v>
      </c>
      <c r="J5803">
        <v>1.506510303613267E-2</v>
      </c>
      <c r="K5803">
        <v>-3.558424553061116E-2</v>
      </c>
      <c r="L5803">
        <v>0.68756522267488995</v>
      </c>
    </row>
    <row r="5804" spans="1:12">
      <c r="A5804" t="s">
        <v>317</v>
      </c>
      <c r="B5804" t="s">
        <v>400</v>
      </c>
      <c r="C5804">
        <v>48205</v>
      </c>
      <c r="D5804" t="s">
        <v>135</v>
      </c>
      <c r="E5804">
        <v>888</v>
      </c>
      <c r="F5804" t="s">
        <v>87</v>
      </c>
      <c r="G5804" t="s">
        <v>90</v>
      </c>
      <c r="H5804">
        <v>78</v>
      </c>
      <c r="I5804">
        <v>1.1734788596269079</v>
      </c>
      <c r="J5804">
        <v>5.4370256953766981E-2</v>
      </c>
      <c r="K5804">
        <v>0.12954258244365061</v>
      </c>
      <c r="L5804">
        <v>2.0165130292412199</v>
      </c>
    </row>
    <row r="5805" spans="1:12">
      <c r="A5805" t="s">
        <v>317</v>
      </c>
      <c r="B5805" t="s">
        <v>400</v>
      </c>
      <c r="C5805">
        <v>48205</v>
      </c>
      <c r="D5805" t="s">
        <v>135</v>
      </c>
      <c r="E5805">
        <v>888</v>
      </c>
      <c r="F5805" t="s">
        <v>87</v>
      </c>
      <c r="G5805" t="s">
        <v>91</v>
      </c>
      <c r="H5805">
        <v>113</v>
      </c>
      <c r="I5805">
        <v>0.36443294914990182</v>
      </c>
      <c r="J5805">
        <v>1.6519935792422381E-2</v>
      </c>
      <c r="K5805">
        <v>-1.331489423181724E-2</v>
      </c>
      <c r="L5805">
        <v>0.80996568589904805</v>
      </c>
    </row>
    <row r="5806" spans="1:12">
      <c r="A5806" t="s">
        <v>317</v>
      </c>
      <c r="B5806" t="s">
        <v>400</v>
      </c>
      <c r="C5806">
        <v>48205</v>
      </c>
      <c r="D5806" t="s">
        <v>135</v>
      </c>
      <c r="E5806">
        <v>888</v>
      </c>
      <c r="F5806" t="s">
        <v>87</v>
      </c>
      <c r="G5806" t="s">
        <v>92</v>
      </c>
      <c r="H5806">
        <v>78</v>
      </c>
      <c r="I5806">
        <v>1.299303855449083</v>
      </c>
      <c r="J5806">
        <v>5.8721648598373699E-2</v>
      </c>
      <c r="K5806">
        <v>0.14854431392035519</v>
      </c>
      <c r="L5806">
        <v>2.2094369998916532</v>
      </c>
    </row>
    <row r="5807" spans="1:12">
      <c r="A5807" t="s">
        <v>317</v>
      </c>
      <c r="B5807" t="s">
        <v>400</v>
      </c>
      <c r="C5807">
        <v>48205</v>
      </c>
      <c r="D5807" t="s">
        <v>135</v>
      </c>
      <c r="E5807">
        <v>888</v>
      </c>
      <c r="F5807" t="s">
        <v>87</v>
      </c>
      <c r="G5807" t="s">
        <v>93</v>
      </c>
      <c r="H5807">
        <v>113</v>
      </c>
      <c r="I5807">
        <v>0.42030145758864279</v>
      </c>
      <c r="J5807">
        <v>1.9456950045482611E-2</v>
      </c>
      <c r="K5807">
        <v>-1.331489423181724E-2</v>
      </c>
      <c r="L5807">
        <v>1.0045607649827391</v>
      </c>
    </row>
    <row r="5808" spans="1:12">
      <c r="A5808" t="s">
        <v>317</v>
      </c>
      <c r="B5808" t="s">
        <v>400</v>
      </c>
      <c r="C5808">
        <v>48205</v>
      </c>
      <c r="D5808" t="s">
        <v>135</v>
      </c>
      <c r="E5808">
        <v>888</v>
      </c>
      <c r="F5808" t="s">
        <v>87</v>
      </c>
      <c r="G5808" t="s">
        <v>94</v>
      </c>
      <c r="H5808">
        <v>78</v>
      </c>
      <c r="I5808">
        <v>1.4330605785440129</v>
      </c>
      <c r="J5808">
        <v>6.3708747880367525E-2</v>
      </c>
      <c r="K5808">
        <v>0.16687068359707991</v>
      </c>
      <c r="L5808">
        <v>2.4104860017612491</v>
      </c>
    </row>
    <row r="5809" spans="1:12">
      <c r="A5809" t="s">
        <v>317</v>
      </c>
      <c r="B5809" t="s">
        <v>400</v>
      </c>
      <c r="C5809">
        <v>48205</v>
      </c>
      <c r="D5809" t="s">
        <v>135</v>
      </c>
      <c r="E5809">
        <v>888</v>
      </c>
      <c r="F5809" t="s">
        <v>87</v>
      </c>
      <c r="G5809" t="s">
        <v>95</v>
      </c>
      <c r="H5809">
        <v>113</v>
      </c>
      <c r="I5809">
        <v>0.4734134566500241</v>
      </c>
      <c r="J5809">
        <v>2.2114579355339468E-2</v>
      </c>
      <c r="K5809">
        <v>-1.331489423181724E-2</v>
      </c>
      <c r="L5809">
        <v>1.1021958716308069</v>
      </c>
    </row>
    <row r="5810" spans="1:12">
      <c r="A5810" t="s">
        <v>317</v>
      </c>
      <c r="B5810" t="s">
        <v>400</v>
      </c>
      <c r="C5810">
        <v>48205</v>
      </c>
      <c r="D5810" t="s">
        <v>135</v>
      </c>
      <c r="E5810">
        <v>888</v>
      </c>
      <c r="F5810" t="s">
        <v>87</v>
      </c>
      <c r="G5810" t="s">
        <v>96</v>
      </c>
      <c r="H5810">
        <v>78</v>
      </c>
      <c r="I5810">
        <v>1.5655208083543539</v>
      </c>
      <c r="J5810">
        <v>6.8741737712732939E-2</v>
      </c>
      <c r="K5810">
        <v>0.18541392005256491</v>
      </c>
      <c r="L5810">
        <v>2.6160689527335981</v>
      </c>
    </row>
    <row r="5811" spans="1:12">
      <c r="A5811" t="s">
        <v>317</v>
      </c>
      <c r="B5811" t="s">
        <v>400</v>
      </c>
      <c r="C5811">
        <v>48205</v>
      </c>
      <c r="D5811" t="s">
        <v>135</v>
      </c>
      <c r="E5811">
        <v>888</v>
      </c>
      <c r="F5811" t="s">
        <v>87</v>
      </c>
      <c r="G5811" t="s">
        <v>97</v>
      </c>
      <c r="H5811">
        <v>113</v>
      </c>
      <c r="I5811">
        <v>0.5269363941035764</v>
      </c>
      <c r="J5811">
        <v>2.4756688800712801E-2</v>
      </c>
      <c r="K5811">
        <v>-1.331489423181724E-2</v>
      </c>
      <c r="L5811">
        <v>1.2610993798447621</v>
      </c>
    </row>
    <row r="5812" spans="1:12">
      <c r="A5812" t="s">
        <v>317</v>
      </c>
      <c r="B5812" t="s">
        <v>400</v>
      </c>
      <c r="C5812">
        <v>48205</v>
      </c>
      <c r="D5812" t="s">
        <v>135</v>
      </c>
      <c r="E5812">
        <v>888</v>
      </c>
      <c r="F5812" t="s">
        <v>87</v>
      </c>
      <c r="G5812" t="s">
        <v>98</v>
      </c>
      <c r="H5812">
        <v>78</v>
      </c>
      <c r="I5812">
        <v>0.39926746644558558</v>
      </c>
      <c r="J5812">
        <v>1.5538680589127539E-2</v>
      </c>
      <c r="K5812">
        <v>5.8543775970943332E-2</v>
      </c>
      <c r="L5812">
        <v>0.74493198072227673</v>
      </c>
    </row>
    <row r="5813" spans="1:12">
      <c r="A5813" t="s">
        <v>317</v>
      </c>
      <c r="B5813" t="s">
        <v>400</v>
      </c>
      <c r="C5813">
        <v>48205</v>
      </c>
      <c r="D5813" t="s">
        <v>135</v>
      </c>
      <c r="E5813">
        <v>888</v>
      </c>
      <c r="F5813" t="s">
        <v>87</v>
      </c>
      <c r="G5813" t="s">
        <v>99</v>
      </c>
      <c r="H5813">
        <v>113</v>
      </c>
      <c r="I5813">
        <v>0.27800409041587798</v>
      </c>
      <c r="J5813">
        <v>1.2369468847135591E-2</v>
      </c>
      <c r="K5813">
        <v>-2.57844311832102E-2</v>
      </c>
      <c r="L5813">
        <v>0.54685618979531936</v>
      </c>
    </row>
    <row r="5814" spans="1:12">
      <c r="A5814" t="s">
        <v>317</v>
      </c>
      <c r="B5814" t="s">
        <v>400</v>
      </c>
      <c r="C5814">
        <v>48205</v>
      </c>
      <c r="D5814" t="s">
        <v>135</v>
      </c>
      <c r="E5814">
        <v>888</v>
      </c>
      <c r="F5814" t="s">
        <v>87</v>
      </c>
      <c r="G5814" t="s">
        <v>100</v>
      </c>
      <c r="H5814">
        <v>78</v>
      </c>
      <c r="I5814">
        <v>0.97220061178819317</v>
      </c>
      <c r="J5814">
        <v>3.9263744724054681E-2</v>
      </c>
      <c r="K5814">
        <v>0.12513207854170469</v>
      </c>
      <c r="L5814">
        <v>1.7145287896389081</v>
      </c>
    </row>
    <row r="5815" spans="1:12">
      <c r="A5815" t="s">
        <v>317</v>
      </c>
      <c r="B5815" t="s">
        <v>400</v>
      </c>
      <c r="C5815">
        <v>48205</v>
      </c>
      <c r="D5815" t="s">
        <v>135</v>
      </c>
      <c r="E5815">
        <v>888</v>
      </c>
      <c r="F5815" t="s">
        <v>87</v>
      </c>
      <c r="G5815" t="s">
        <v>101</v>
      </c>
      <c r="H5815">
        <v>113</v>
      </c>
      <c r="I5815">
        <v>0.32657328622597498</v>
      </c>
      <c r="J5815">
        <v>1.454270785140192E-2</v>
      </c>
      <c r="K5815">
        <v>-1.331489423181724E-2</v>
      </c>
      <c r="L5815">
        <v>0.7217024540279362</v>
      </c>
    </row>
    <row r="5816" spans="1:12">
      <c r="A5816" t="s">
        <v>317</v>
      </c>
      <c r="B5816" t="s">
        <v>400</v>
      </c>
      <c r="C5816">
        <v>48205</v>
      </c>
      <c r="D5816" t="s">
        <v>135</v>
      </c>
      <c r="E5816">
        <v>888</v>
      </c>
      <c r="F5816" t="s">
        <v>87</v>
      </c>
      <c r="G5816" t="s">
        <v>102</v>
      </c>
      <c r="H5816">
        <v>78</v>
      </c>
      <c r="I5816">
        <v>1.1142611062778529</v>
      </c>
      <c r="J5816">
        <v>4.4209462509282593E-2</v>
      </c>
      <c r="K5816">
        <v>0.15489279987329779</v>
      </c>
      <c r="L5816">
        <v>1.9243529201860841</v>
      </c>
    </row>
    <row r="5817" spans="1:12">
      <c r="A5817" t="s">
        <v>317</v>
      </c>
      <c r="B5817" t="s">
        <v>400</v>
      </c>
      <c r="C5817">
        <v>48205</v>
      </c>
      <c r="D5817" t="s">
        <v>135</v>
      </c>
      <c r="E5817">
        <v>888</v>
      </c>
      <c r="F5817" t="s">
        <v>87</v>
      </c>
      <c r="G5817" t="s">
        <v>103</v>
      </c>
      <c r="H5817">
        <v>113</v>
      </c>
      <c r="I5817">
        <v>0.38093341575031842</v>
      </c>
      <c r="J5817">
        <v>1.7363109610948411E-2</v>
      </c>
      <c r="K5817">
        <v>-1.331489423181724E-2</v>
      </c>
      <c r="L5817">
        <v>0.89043169868280858</v>
      </c>
    </row>
    <row r="5818" spans="1:12">
      <c r="A5818" t="s">
        <v>317</v>
      </c>
      <c r="B5818" t="s">
        <v>400</v>
      </c>
      <c r="C5818">
        <v>48205</v>
      </c>
      <c r="D5818" t="s">
        <v>135</v>
      </c>
      <c r="E5818">
        <v>888</v>
      </c>
      <c r="F5818" t="s">
        <v>87</v>
      </c>
      <c r="G5818" t="s">
        <v>104</v>
      </c>
      <c r="H5818">
        <v>78</v>
      </c>
      <c r="I5818">
        <v>1.2550377846078651</v>
      </c>
      <c r="J5818">
        <v>4.9678696837855058E-2</v>
      </c>
      <c r="K5818">
        <v>0.17863551382050441</v>
      </c>
      <c r="L5818">
        <v>2.1383299957692148</v>
      </c>
    </row>
    <row r="5819" spans="1:12">
      <c r="A5819" t="s">
        <v>317</v>
      </c>
      <c r="B5819" t="s">
        <v>400</v>
      </c>
      <c r="C5819">
        <v>48205</v>
      </c>
      <c r="D5819" t="s">
        <v>135</v>
      </c>
      <c r="E5819">
        <v>888</v>
      </c>
      <c r="F5819" t="s">
        <v>87</v>
      </c>
      <c r="G5819" t="s">
        <v>105</v>
      </c>
      <c r="H5819">
        <v>113</v>
      </c>
      <c r="I5819">
        <v>0.43515532808066543</v>
      </c>
      <c r="J5819">
        <v>1.9911965754530501E-2</v>
      </c>
      <c r="K5819">
        <v>-1.331489423181724E-2</v>
      </c>
      <c r="L5819">
        <v>1.02083493993313</v>
      </c>
    </row>
    <row r="5820" spans="1:12">
      <c r="A5820" t="s">
        <v>317</v>
      </c>
      <c r="B5820" t="s">
        <v>400</v>
      </c>
      <c r="C5820">
        <v>48205</v>
      </c>
      <c r="D5820" t="s">
        <v>135</v>
      </c>
      <c r="E5820">
        <v>888</v>
      </c>
      <c r="F5820" t="s">
        <v>87</v>
      </c>
      <c r="G5820" t="s">
        <v>106</v>
      </c>
      <c r="H5820">
        <v>78</v>
      </c>
      <c r="I5820">
        <v>1.390139036368595</v>
      </c>
      <c r="J5820">
        <v>5.4857305860904412E-2</v>
      </c>
      <c r="K5820">
        <v>0.1969051983319598</v>
      </c>
      <c r="L5820">
        <v>2.3448382531596041</v>
      </c>
    </row>
    <row r="5821" spans="1:12">
      <c r="A5821" t="s">
        <v>317</v>
      </c>
      <c r="B5821" t="s">
        <v>400</v>
      </c>
      <c r="C5821">
        <v>48205</v>
      </c>
      <c r="D5821" t="s">
        <v>135</v>
      </c>
      <c r="E5821">
        <v>888</v>
      </c>
      <c r="F5821" t="s">
        <v>87</v>
      </c>
      <c r="G5821" t="s">
        <v>107</v>
      </c>
      <c r="H5821">
        <v>113</v>
      </c>
      <c r="I5821">
        <v>0.48899372226733451</v>
      </c>
      <c r="J5821">
        <v>2.2420534782435528E-2</v>
      </c>
      <c r="K5821">
        <v>-1.331489423181724E-2</v>
      </c>
      <c r="L5821">
        <v>1.158676290079462</v>
      </c>
    </row>
    <row r="5822" spans="1:12">
      <c r="A5822" t="s">
        <v>317</v>
      </c>
      <c r="B5822" t="s">
        <v>400</v>
      </c>
      <c r="C5822">
        <v>48205</v>
      </c>
      <c r="D5822" t="s">
        <v>135</v>
      </c>
      <c r="E5822">
        <v>888</v>
      </c>
      <c r="F5822" t="s">
        <v>87</v>
      </c>
      <c r="G5822" t="s">
        <v>108</v>
      </c>
      <c r="H5822">
        <v>78</v>
      </c>
      <c r="I5822">
        <v>0.3591359298620127</v>
      </c>
      <c r="J5822">
        <v>1.1887245773968101E-2</v>
      </c>
      <c r="K5822">
        <v>6.4797874121862525E-2</v>
      </c>
      <c r="L5822">
        <v>0.61833578830259728</v>
      </c>
    </row>
    <row r="5823" spans="1:12">
      <c r="A5823" t="s">
        <v>317</v>
      </c>
      <c r="B5823" t="s">
        <v>400</v>
      </c>
      <c r="C5823">
        <v>48205</v>
      </c>
      <c r="D5823" t="s">
        <v>135</v>
      </c>
      <c r="E5823">
        <v>888</v>
      </c>
      <c r="F5823" t="s">
        <v>87</v>
      </c>
      <c r="G5823" t="s">
        <v>109</v>
      </c>
      <c r="H5823">
        <v>113</v>
      </c>
      <c r="I5823">
        <v>0.2421789357162204</v>
      </c>
      <c r="J5823">
        <v>1.1047488454383129E-2</v>
      </c>
      <c r="K5823">
        <v>-2.2476777350029221E-2</v>
      </c>
      <c r="L5823">
        <v>0.48612584087538729</v>
      </c>
    </row>
    <row r="5824" spans="1:12">
      <c r="A5824" t="s">
        <v>317</v>
      </c>
      <c r="B5824" t="s">
        <v>297</v>
      </c>
      <c r="C5824">
        <v>48207</v>
      </c>
      <c r="D5824" t="s">
        <v>135</v>
      </c>
      <c r="E5824">
        <v>888</v>
      </c>
      <c r="F5824" t="s">
        <v>87</v>
      </c>
      <c r="G5824" t="s">
        <v>88</v>
      </c>
      <c r="H5824">
        <v>119</v>
      </c>
      <c r="I5824">
        <v>0.51416072425987402</v>
      </c>
      <c r="J5824">
        <v>4.0137645283983107E-2</v>
      </c>
      <c r="K5824">
        <v>-1.5305439549523681E-2</v>
      </c>
      <c r="L5824">
        <v>1.464774302318941</v>
      </c>
    </row>
    <row r="5825" spans="1:12">
      <c r="A5825" t="s">
        <v>317</v>
      </c>
      <c r="B5825" t="s">
        <v>297</v>
      </c>
      <c r="C5825">
        <v>48207</v>
      </c>
      <c r="D5825" t="s">
        <v>135</v>
      </c>
      <c r="E5825">
        <v>888</v>
      </c>
      <c r="F5825" t="s">
        <v>87</v>
      </c>
      <c r="G5825" t="s">
        <v>89</v>
      </c>
      <c r="H5825">
        <v>249</v>
      </c>
      <c r="I5825">
        <v>0.23825943133611169</v>
      </c>
      <c r="J5825">
        <v>8.3423932219847449E-3</v>
      </c>
      <c r="K5825">
        <v>7.527642612605993E-3</v>
      </c>
      <c r="L5825">
        <v>0.90674474462729437</v>
      </c>
    </row>
    <row r="5826" spans="1:12">
      <c r="A5826" t="s">
        <v>317</v>
      </c>
      <c r="B5826" t="s">
        <v>297</v>
      </c>
      <c r="C5826">
        <v>48207</v>
      </c>
      <c r="D5826" t="s">
        <v>135</v>
      </c>
      <c r="E5826">
        <v>888</v>
      </c>
      <c r="F5826" t="s">
        <v>87</v>
      </c>
      <c r="G5826" t="s">
        <v>90</v>
      </c>
      <c r="H5826">
        <v>119</v>
      </c>
      <c r="I5826">
        <v>0.90025097174580948</v>
      </c>
      <c r="J5826">
        <v>3.8260526054614948E-2</v>
      </c>
      <c r="K5826">
        <v>-2.067302151599576E-2</v>
      </c>
      <c r="L5826">
        <v>1.852065189667349</v>
      </c>
    </row>
    <row r="5827" spans="1:12">
      <c r="A5827" t="s">
        <v>317</v>
      </c>
      <c r="B5827" t="s">
        <v>297</v>
      </c>
      <c r="C5827">
        <v>48207</v>
      </c>
      <c r="D5827" t="s">
        <v>135</v>
      </c>
      <c r="E5827">
        <v>888</v>
      </c>
      <c r="F5827" t="s">
        <v>87</v>
      </c>
      <c r="G5827" t="s">
        <v>91</v>
      </c>
      <c r="H5827">
        <v>249</v>
      </c>
      <c r="I5827">
        <v>0.48698310523970428</v>
      </c>
      <c r="J5827">
        <v>7.7617870426897623E-3</v>
      </c>
      <c r="K5827">
        <v>7.527642612605993E-3</v>
      </c>
      <c r="L5827">
        <v>1.043845961387845</v>
      </c>
    </row>
    <row r="5828" spans="1:12">
      <c r="A5828" t="s">
        <v>317</v>
      </c>
      <c r="B5828" t="s">
        <v>297</v>
      </c>
      <c r="C5828">
        <v>48207</v>
      </c>
      <c r="D5828" t="s">
        <v>135</v>
      </c>
      <c r="E5828">
        <v>888</v>
      </c>
      <c r="F5828" t="s">
        <v>87</v>
      </c>
      <c r="G5828" t="s">
        <v>92</v>
      </c>
      <c r="H5828">
        <v>119</v>
      </c>
      <c r="I5828">
        <v>0.98436156489310922</v>
      </c>
      <c r="J5828">
        <v>4.0319363857239283E-2</v>
      </c>
      <c r="K5828">
        <v>-2.151508672993321E-2</v>
      </c>
      <c r="L5828">
        <v>1.995099689916719</v>
      </c>
    </row>
    <row r="5829" spans="1:12">
      <c r="A5829" t="s">
        <v>317</v>
      </c>
      <c r="B5829" t="s">
        <v>297</v>
      </c>
      <c r="C5829">
        <v>48207</v>
      </c>
      <c r="D5829" t="s">
        <v>135</v>
      </c>
      <c r="E5829">
        <v>888</v>
      </c>
      <c r="F5829" t="s">
        <v>87</v>
      </c>
      <c r="G5829" t="s">
        <v>93</v>
      </c>
      <c r="H5829">
        <v>249</v>
      </c>
      <c r="I5829">
        <v>0.53570256297159558</v>
      </c>
      <c r="J5829">
        <v>8.2044695857890742E-3</v>
      </c>
      <c r="K5829">
        <v>7.527642612605993E-3</v>
      </c>
      <c r="L5829">
        <v>1.129247820116019</v>
      </c>
    </row>
    <row r="5830" spans="1:12">
      <c r="A5830" t="s">
        <v>317</v>
      </c>
      <c r="B5830" t="s">
        <v>297</v>
      </c>
      <c r="C5830">
        <v>48207</v>
      </c>
      <c r="D5830" t="s">
        <v>135</v>
      </c>
      <c r="E5830">
        <v>888</v>
      </c>
      <c r="F5830" t="s">
        <v>87</v>
      </c>
      <c r="G5830" t="s">
        <v>94</v>
      </c>
      <c r="H5830">
        <v>119</v>
      </c>
      <c r="I5830">
        <v>1.054767160104561</v>
      </c>
      <c r="J5830">
        <v>4.1924831503013953E-2</v>
      </c>
      <c r="K5830">
        <v>-2.158572646586622E-2</v>
      </c>
      <c r="L5830">
        <v>2.1101862074060072</v>
      </c>
    </row>
    <row r="5831" spans="1:12">
      <c r="A5831" t="s">
        <v>317</v>
      </c>
      <c r="B5831" t="s">
        <v>297</v>
      </c>
      <c r="C5831">
        <v>48207</v>
      </c>
      <c r="D5831" t="s">
        <v>135</v>
      </c>
      <c r="E5831">
        <v>888</v>
      </c>
      <c r="F5831" t="s">
        <v>87</v>
      </c>
      <c r="G5831" t="s">
        <v>95</v>
      </c>
      <c r="H5831">
        <v>249</v>
      </c>
      <c r="I5831">
        <v>0.57790444722091949</v>
      </c>
      <c r="J5831">
        <v>8.7215104151444501E-3</v>
      </c>
      <c r="K5831">
        <v>7.527642612605993E-3</v>
      </c>
      <c r="L5831">
        <v>1.213021490091063</v>
      </c>
    </row>
    <row r="5832" spans="1:12">
      <c r="A5832" t="s">
        <v>317</v>
      </c>
      <c r="B5832" t="s">
        <v>297</v>
      </c>
      <c r="C5832">
        <v>48207</v>
      </c>
      <c r="D5832" t="s">
        <v>135</v>
      </c>
      <c r="E5832">
        <v>888</v>
      </c>
      <c r="F5832" t="s">
        <v>87</v>
      </c>
      <c r="G5832" t="s">
        <v>96</v>
      </c>
      <c r="H5832">
        <v>119</v>
      </c>
      <c r="I5832">
        <v>1.1344763010149119</v>
      </c>
      <c r="J5832">
        <v>4.4181208516080657E-2</v>
      </c>
      <c r="K5832">
        <v>-2.1391884319372931E-2</v>
      </c>
      <c r="L5832">
        <v>2.2406738132918309</v>
      </c>
    </row>
    <row r="5833" spans="1:12">
      <c r="A5833" t="s">
        <v>317</v>
      </c>
      <c r="B5833" t="s">
        <v>297</v>
      </c>
      <c r="C5833">
        <v>48207</v>
      </c>
      <c r="D5833" t="s">
        <v>135</v>
      </c>
      <c r="E5833">
        <v>888</v>
      </c>
      <c r="F5833" t="s">
        <v>87</v>
      </c>
      <c r="G5833" t="s">
        <v>97</v>
      </c>
      <c r="H5833">
        <v>249</v>
      </c>
      <c r="I5833">
        <v>0.62791831135407927</v>
      </c>
      <c r="J5833">
        <v>9.3651576384136456E-3</v>
      </c>
      <c r="K5833">
        <v>7.527642612605993E-3</v>
      </c>
      <c r="L5833">
        <v>1.299031000719115</v>
      </c>
    </row>
    <row r="5834" spans="1:12">
      <c r="A5834" t="s">
        <v>317</v>
      </c>
      <c r="B5834" t="s">
        <v>297</v>
      </c>
      <c r="C5834">
        <v>48207</v>
      </c>
      <c r="D5834" t="s">
        <v>135</v>
      </c>
      <c r="E5834">
        <v>888</v>
      </c>
      <c r="F5834" t="s">
        <v>87</v>
      </c>
      <c r="G5834" t="s">
        <v>98</v>
      </c>
      <c r="H5834">
        <v>119</v>
      </c>
      <c r="I5834">
        <v>0.2647605244263383</v>
      </c>
      <c r="J5834">
        <v>9.6128025051649274E-3</v>
      </c>
      <c r="K5834">
        <v>-2.937314528120771E-2</v>
      </c>
      <c r="L5834">
        <v>0.57257444216247622</v>
      </c>
    </row>
    <row r="5835" spans="1:12">
      <c r="A5835" t="s">
        <v>317</v>
      </c>
      <c r="B5835" t="s">
        <v>297</v>
      </c>
      <c r="C5835">
        <v>48207</v>
      </c>
      <c r="D5835" t="s">
        <v>135</v>
      </c>
      <c r="E5835">
        <v>888</v>
      </c>
      <c r="F5835" t="s">
        <v>87</v>
      </c>
      <c r="G5835" t="s">
        <v>99</v>
      </c>
      <c r="H5835">
        <v>249</v>
      </c>
      <c r="I5835">
        <v>0.2497709977099711</v>
      </c>
      <c r="J5835">
        <v>4.5742219688921374E-3</v>
      </c>
      <c r="K5835">
        <v>7.527642612605993E-3</v>
      </c>
      <c r="L5835">
        <v>0.53918788769139325</v>
      </c>
    </row>
    <row r="5836" spans="1:12">
      <c r="A5836" t="s">
        <v>317</v>
      </c>
      <c r="B5836" t="s">
        <v>297</v>
      </c>
      <c r="C5836">
        <v>48207</v>
      </c>
      <c r="D5836" t="s">
        <v>135</v>
      </c>
      <c r="E5836">
        <v>888</v>
      </c>
      <c r="F5836" t="s">
        <v>87</v>
      </c>
      <c r="G5836" t="s">
        <v>100</v>
      </c>
      <c r="H5836">
        <v>119</v>
      </c>
      <c r="I5836">
        <v>0.69929462676745857</v>
      </c>
      <c r="J5836">
        <v>2.0120873943370039E-2</v>
      </c>
      <c r="K5836">
        <v>-1.3112627375388E-2</v>
      </c>
      <c r="L5836">
        <v>1.2723998196974899</v>
      </c>
    </row>
    <row r="5837" spans="1:12">
      <c r="A5837" t="s">
        <v>317</v>
      </c>
      <c r="B5837" t="s">
        <v>297</v>
      </c>
      <c r="C5837">
        <v>48207</v>
      </c>
      <c r="D5837" t="s">
        <v>135</v>
      </c>
      <c r="E5837">
        <v>888</v>
      </c>
      <c r="F5837" t="s">
        <v>87</v>
      </c>
      <c r="G5837" t="s">
        <v>101</v>
      </c>
      <c r="H5837">
        <v>249</v>
      </c>
      <c r="I5837">
        <v>0.47084072182984549</v>
      </c>
      <c r="J5837">
        <v>5.9788217585382934E-3</v>
      </c>
      <c r="K5837">
        <v>7.527642612605993E-3</v>
      </c>
      <c r="L5837">
        <v>0.86106159870695453</v>
      </c>
    </row>
    <row r="5838" spans="1:12">
      <c r="A5838" t="s">
        <v>317</v>
      </c>
      <c r="B5838" t="s">
        <v>297</v>
      </c>
      <c r="C5838">
        <v>48207</v>
      </c>
      <c r="D5838" t="s">
        <v>135</v>
      </c>
      <c r="E5838">
        <v>888</v>
      </c>
      <c r="F5838" t="s">
        <v>87</v>
      </c>
      <c r="G5838" t="s">
        <v>102</v>
      </c>
      <c r="H5838">
        <v>119</v>
      </c>
      <c r="I5838">
        <v>0.79200644588114633</v>
      </c>
      <c r="J5838">
        <v>2.2931685146095129E-2</v>
      </c>
      <c r="K5838">
        <v>-1.413562366761283E-2</v>
      </c>
      <c r="L5838">
        <v>1.4268740538228331</v>
      </c>
    </row>
    <row r="5839" spans="1:12">
      <c r="A5839" t="s">
        <v>317</v>
      </c>
      <c r="B5839" t="s">
        <v>297</v>
      </c>
      <c r="C5839">
        <v>48207</v>
      </c>
      <c r="D5839" t="s">
        <v>135</v>
      </c>
      <c r="E5839">
        <v>888</v>
      </c>
      <c r="F5839" t="s">
        <v>87</v>
      </c>
      <c r="G5839" t="s">
        <v>103</v>
      </c>
      <c r="H5839">
        <v>249</v>
      </c>
      <c r="I5839">
        <v>0.5210037591499308</v>
      </c>
      <c r="J5839">
        <v>6.4901522294622312E-3</v>
      </c>
      <c r="K5839">
        <v>7.527642612605993E-3</v>
      </c>
      <c r="L5839">
        <v>0.92216927527232984</v>
      </c>
    </row>
    <row r="5840" spans="1:12">
      <c r="A5840" t="s">
        <v>317</v>
      </c>
      <c r="B5840" t="s">
        <v>297</v>
      </c>
      <c r="C5840">
        <v>48207</v>
      </c>
      <c r="D5840" t="s">
        <v>135</v>
      </c>
      <c r="E5840">
        <v>888</v>
      </c>
      <c r="F5840" t="s">
        <v>87</v>
      </c>
      <c r="G5840" t="s">
        <v>104</v>
      </c>
      <c r="H5840">
        <v>119</v>
      </c>
      <c r="I5840">
        <v>0.86381370152394932</v>
      </c>
      <c r="J5840">
        <v>2.5015940030474741E-2</v>
      </c>
      <c r="K5840">
        <v>-1.49457998967337E-2</v>
      </c>
      <c r="L5840">
        <v>1.5460644224890689</v>
      </c>
    </row>
    <row r="5841" spans="1:12">
      <c r="A5841" t="s">
        <v>317</v>
      </c>
      <c r="B5841" t="s">
        <v>297</v>
      </c>
      <c r="C5841">
        <v>48207</v>
      </c>
      <c r="D5841" t="s">
        <v>135</v>
      </c>
      <c r="E5841">
        <v>888</v>
      </c>
      <c r="F5841" t="s">
        <v>87</v>
      </c>
      <c r="G5841" t="s">
        <v>105</v>
      </c>
      <c r="H5841">
        <v>249</v>
      </c>
      <c r="I5841">
        <v>0.56541929211167408</v>
      </c>
      <c r="J5841">
        <v>7.0288334531640661E-3</v>
      </c>
      <c r="K5841">
        <v>7.527642612605993E-3</v>
      </c>
      <c r="L5841">
        <v>0.98922298237885342</v>
      </c>
    </row>
    <row r="5842" spans="1:12">
      <c r="A5842" t="s">
        <v>317</v>
      </c>
      <c r="B5842" t="s">
        <v>297</v>
      </c>
      <c r="C5842">
        <v>48207</v>
      </c>
      <c r="D5842" t="s">
        <v>135</v>
      </c>
      <c r="E5842">
        <v>888</v>
      </c>
      <c r="F5842" t="s">
        <v>87</v>
      </c>
      <c r="G5842" t="s">
        <v>106</v>
      </c>
      <c r="H5842">
        <v>119</v>
      </c>
      <c r="I5842">
        <v>0.94692732897383369</v>
      </c>
      <c r="J5842">
        <v>2.76591445995471E-2</v>
      </c>
      <c r="K5842">
        <v>-1.4917010188255661E-2</v>
      </c>
      <c r="L5842">
        <v>1.686757244828897</v>
      </c>
    </row>
    <row r="5843" spans="1:12">
      <c r="A5843" t="s">
        <v>317</v>
      </c>
      <c r="B5843" t="s">
        <v>297</v>
      </c>
      <c r="C5843">
        <v>48207</v>
      </c>
      <c r="D5843" t="s">
        <v>135</v>
      </c>
      <c r="E5843">
        <v>888</v>
      </c>
      <c r="F5843" t="s">
        <v>87</v>
      </c>
      <c r="G5843" t="s">
        <v>107</v>
      </c>
      <c r="H5843">
        <v>249</v>
      </c>
      <c r="I5843">
        <v>0.61749342153608133</v>
      </c>
      <c r="J5843">
        <v>7.6882003803376451E-3</v>
      </c>
      <c r="K5843">
        <v>7.527642612605993E-3</v>
      </c>
      <c r="L5843">
        <v>1.0621465483916981</v>
      </c>
    </row>
    <row r="5844" spans="1:12">
      <c r="A5844" t="s">
        <v>317</v>
      </c>
      <c r="B5844" t="s">
        <v>297</v>
      </c>
      <c r="C5844">
        <v>48207</v>
      </c>
      <c r="D5844" t="s">
        <v>135</v>
      </c>
      <c r="E5844">
        <v>888</v>
      </c>
      <c r="F5844" t="s">
        <v>87</v>
      </c>
      <c r="G5844" t="s">
        <v>108</v>
      </c>
      <c r="H5844">
        <v>119</v>
      </c>
      <c r="I5844">
        <v>0.26650592336670531</v>
      </c>
      <c r="J5844">
        <v>8.9082783810498344E-3</v>
      </c>
      <c r="K5844">
        <v>-2.4456677809799331E-2</v>
      </c>
      <c r="L5844">
        <v>0.59696047312763589</v>
      </c>
    </row>
    <row r="5845" spans="1:12">
      <c r="A5845" t="s">
        <v>317</v>
      </c>
      <c r="B5845" t="s">
        <v>297</v>
      </c>
      <c r="C5845">
        <v>48207</v>
      </c>
      <c r="D5845" t="s">
        <v>135</v>
      </c>
      <c r="E5845">
        <v>888</v>
      </c>
      <c r="F5845" t="s">
        <v>87</v>
      </c>
      <c r="G5845" t="s">
        <v>109</v>
      </c>
      <c r="H5845">
        <v>249</v>
      </c>
      <c r="I5845">
        <v>0.25088386094753712</v>
      </c>
      <c r="J5845">
        <v>3.9112491580696783E-3</v>
      </c>
      <c r="K5845">
        <v>7.527642612605993E-3</v>
      </c>
      <c r="L5845">
        <v>0.49174761782724052</v>
      </c>
    </row>
    <row r="5846" spans="1:12">
      <c r="A5846" t="s">
        <v>317</v>
      </c>
      <c r="B5846" t="s">
        <v>401</v>
      </c>
      <c r="C5846">
        <v>48209</v>
      </c>
      <c r="D5846" t="s">
        <v>135</v>
      </c>
      <c r="E5846">
        <v>888</v>
      </c>
      <c r="F5846" t="s">
        <v>87</v>
      </c>
      <c r="G5846" t="s">
        <v>88</v>
      </c>
      <c r="H5846">
        <v>249</v>
      </c>
      <c r="I5846">
        <v>1.3272480698098581</v>
      </c>
      <c r="J5846">
        <v>2.9221485110950358E-2</v>
      </c>
      <c r="K5846">
        <v>1.053024294447052E-2</v>
      </c>
      <c r="L5846">
        <v>2.3126070646557242</v>
      </c>
    </row>
    <row r="5847" spans="1:12">
      <c r="A5847" t="s">
        <v>317</v>
      </c>
      <c r="B5847" t="s">
        <v>401</v>
      </c>
      <c r="C5847">
        <v>48209</v>
      </c>
      <c r="D5847" t="s">
        <v>135</v>
      </c>
      <c r="E5847">
        <v>888</v>
      </c>
      <c r="F5847" t="s">
        <v>87</v>
      </c>
      <c r="G5847" t="s">
        <v>89</v>
      </c>
      <c r="H5847">
        <v>334</v>
      </c>
      <c r="I5847">
        <v>0.93556248128234332</v>
      </c>
      <c r="J5847">
        <v>2.2023634848507591E-2</v>
      </c>
      <c r="K5847">
        <v>4.1614353289900017E-3</v>
      </c>
      <c r="L5847">
        <v>1.706692669819454</v>
      </c>
    </row>
    <row r="5848" spans="1:12">
      <c r="A5848" t="s">
        <v>317</v>
      </c>
      <c r="B5848" t="s">
        <v>401</v>
      </c>
      <c r="C5848">
        <v>48209</v>
      </c>
      <c r="D5848" t="s">
        <v>135</v>
      </c>
      <c r="E5848">
        <v>888</v>
      </c>
      <c r="F5848" t="s">
        <v>87</v>
      </c>
      <c r="G5848" t="s">
        <v>90</v>
      </c>
      <c r="H5848">
        <v>249</v>
      </c>
      <c r="I5848">
        <v>1.6014957864240591</v>
      </c>
      <c r="J5848">
        <v>2.677911337687541E-2</v>
      </c>
      <c r="K5848">
        <v>0.49831347890596522</v>
      </c>
      <c r="L5848">
        <v>2.602420348373006</v>
      </c>
    </row>
    <row r="5849" spans="1:12">
      <c r="A5849" t="s">
        <v>317</v>
      </c>
      <c r="B5849" t="s">
        <v>401</v>
      </c>
      <c r="C5849">
        <v>48209</v>
      </c>
      <c r="D5849" t="s">
        <v>135</v>
      </c>
      <c r="E5849">
        <v>888</v>
      </c>
      <c r="F5849" t="s">
        <v>87</v>
      </c>
      <c r="G5849" t="s">
        <v>91</v>
      </c>
      <c r="H5849">
        <v>334</v>
      </c>
      <c r="I5849">
        <v>1.0729427022260389</v>
      </c>
      <c r="J5849">
        <v>2.1274704283514741E-2</v>
      </c>
      <c r="K5849">
        <v>4.1614353289900017E-3</v>
      </c>
      <c r="L5849">
        <v>1.87317238244714</v>
      </c>
    </row>
    <row r="5850" spans="1:12">
      <c r="A5850" t="s">
        <v>317</v>
      </c>
      <c r="B5850" t="s">
        <v>401</v>
      </c>
      <c r="C5850">
        <v>48209</v>
      </c>
      <c r="D5850" t="s">
        <v>135</v>
      </c>
      <c r="E5850">
        <v>888</v>
      </c>
      <c r="F5850" t="s">
        <v>87</v>
      </c>
      <c r="G5850" t="s">
        <v>92</v>
      </c>
      <c r="H5850">
        <v>249</v>
      </c>
      <c r="I5850">
        <v>1.7203459735095981</v>
      </c>
      <c r="J5850">
        <v>2.7397561904270479E-2</v>
      </c>
      <c r="K5850">
        <v>0.54872026536986995</v>
      </c>
      <c r="L5850">
        <v>2.7076279604979629</v>
      </c>
    </row>
    <row r="5851" spans="1:12">
      <c r="A5851" t="s">
        <v>317</v>
      </c>
      <c r="B5851" t="s">
        <v>401</v>
      </c>
      <c r="C5851">
        <v>48209</v>
      </c>
      <c r="D5851" t="s">
        <v>135</v>
      </c>
      <c r="E5851">
        <v>888</v>
      </c>
      <c r="F5851" t="s">
        <v>87</v>
      </c>
      <c r="G5851" t="s">
        <v>93</v>
      </c>
      <c r="H5851">
        <v>334</v>
      </c>
      <c r="I5851">
        <v>1.1490833999046499</v>
      </c>
      <c r="J5851">
        <v>2.1986764885354771E-2</v>
      </c>
      <c r="K5851">
        <v>4.1614353289900017E-3</v>
      </c>
      <c r="L5851">
        <v>1.9688439470527781</v>
      </c>
    </row>
    <row r="5852" spans="1:12">
      <c r="A5852" t="s">
        <v>317</v>
      </c>
      <c r="B5852" t="s">
        <v>401</v>
      </c>
      <c r="C5852">
        <v>48209</v>
      </c>
      <c r="D5852" t="s">
        <v>135</v>
      </c>
      <c r="E5852">
        <v>888</v>
      </c>
      <c r="F5852" t="s">
        <v>87</v>
      </c>
      <c r="G5852" t="s">
        <v>94</v>
      </c>
      <c r="H5852">
        <v>249</v>
      </c>
      <c r="I5852">
        <v>1.8293863573636191</v>
      </c>
      <c r="J5852">
        <v>2.8282093848543799E-2</v>
      </c>
      <c r="K5852">
        <v>0.59331533431868477</v>
      </c>
      <c r="L5852">
        <v>2.8069506566597289</v>
      </c>
    </row>
    <row r="5853" spans="1:12">
      <c r="A5853" t="s">
        <v>317</v>
      </c>
      <c r="B5853" t="s">
        <v>401</v>
      </c>
      <c r="C5853">
        <v>48209</v>
      </c>
      <c r="D5853" t="s">
        <v>135</v>
      </c>
      <c r="E5853">
        <v>888</v>
      </c>
      <c r="F5853" t="s">
        <v>87</v>
      </c>
      <c r="G5853" t="s">
        <v>95</v>
      </c>
      <c r="H5853">
        <v>334</v>
      </c>
      <c r="I5853">
        <v>1.2202182048336909</v>
      </c>
      <c r="J5853">
        <v>2.295495060049876E-2</v>
      </c>
      <c r="K5853">
        <v>4.1614353289900017E-3</v>
      </c>
      <c r="L5853">
        <v>2.061355500296886</v>
      </c>
    </row>
    <row r="5854" spans="1:12">
      <c r="A5854" t="s">
        <v>317</v>
      </c>
      <c r="B5854" t="s">
        <v>401</v>
      </c>
      <c r="C5854">
        <v>48209</v>
      </c>
      <c r="D5854" t="s">
        <v>135</v>
      </c>
      <c r="E5854">
        <v>888</v>
      </c>
      <c r="F5854" t="s">
        <v>87</v>
      </c>
      <c r="G5854" t="s">
        <v>96</v>
      </c>
      <c r="H5854">
        <v>249</v>
      </c>
      <c r="I5854">
        <v>1.941685238272935</v>
      </c>
      <c r="J5854">
        <v>2.9294338369352801E-2</v>
      </c>
      <c r="K5854">
        <v>0.64230054599177022</v>
      </c>
      <c r="L5854">
        <v>2.9081630121167361</v>
      </c>
    </row>
    <row r="5855" spans="1:12">
      <c r="A5855" t="s">
        <v>317</v>
      </c>
      <c r="B5855" t="s">
        <v>401</v>
      </c>
      <c r="C5855">
        <v>48209</v>
      </c>
      <c r="D5855" t="s">
        <v>135</v>
      </c>
      <c r="E5855">
        <v>888</v>
      </c>
      <c r="F5855" t="s">
        <v>87</v>
      </c>
      <c r="G5855" t="s">
        <v>97</v>
      </c>
      <c r="H5855">
        <v>334</v>
      </c>
      <c r="I5855">
        <v>1.2957319808449399</v>
      </c>
      <c r="J5855">
        <v>2.372832784324478E-2</v>
      </c>
      <c r="K5855">
        <v>4.1614353289900017E-3</v>
      </c>
      <c r="L5855">
        <v>2.159219318568498</v>
      </c>
    </row>
    <row r="5856" spans="1:12">
      <c r="A5856" t="s">
        <v>317</v>
      </c>
      <c r="B5856" t="s">
        <v>401</v>
      </c>
      <c r="C5856">
        <v>48209</v>
      </c>
      <c r="D5856" t="s">
        <v>135</v>
      </c>
      <c r="E5856">
        <v>888</v>
      </c>
      <c r="F5856" t="s">
        <v>87</v>
      </c>
      <c r="G5856" t="s">
        <v>98</v>
      </c>
      <c r="H5856">
        <v>249</v>
      </c>
      <c r="I5856">
        <v>0.36131823872605923</v>
      </c>
      <c r="J5856">
        <v>8.2331965856959986E-3</v>
      </c>
      <c r="K5856">
        <v>4.6123935453918873E-2</v>
      </c>
      <c r="L5856">
        <v>0.74911958182097538</v>
      </c>
    </row>
    <row r="5857" spans="1:12">
      <c r="A5857" t="s">
        <v>317</v>
      </c>
      <c r="B5857" t="s">
        <v>401</v>
      </c>
      <c r="C5857">
        <v>48209</v>
      </c>
      <c r="D5857" t="s">
        <v>135</v>
      </c>
      <c r="E5857">
        <v>888</v>
      </c>
      <c r="F5857" t="s">
        <v>87</v>
      </c>
      <c r="G5857" t="s">
        <v>99</v>
      </c>
      <c r="H5857">
        <v>334</v>
      </c>
      <c r="I5857">
        <v>0.5174270922006633</v>
      </c>
      <c r="J5857">
        <v>1.22237438095791E-2</v>
      </c>
      <c r="K5857">
        <v>4.1614353289900017E-3</v>
      </c>
      <c r="L5857">
        <v>1.4691269464682379</v>
      </c>
    </row>
    <row r="5858" spans="1:12">
      <c r="A5858" t="s">
        <v>317</v>
      </c>
      <c r="B5858" t="s">
        <v>401</v>
      </c>
      <c r="C5858">
        <v>48209</v>
      </c>
      <c r="D5858" t="s">
        <v>135</v>
      </c>
      <c r="E5858">
        <v>888</v>
      </c>
      <c r="F5858" t="s">
        <v>87</v>
      </c>
      <c r="G5858" t="s">
        <v>100</v>
      </c>
      <c r="H5858">
        <v>249</v>
      </c>
      <c r="I5858">
        <v>0.89069621579053615</v>
      </c>
      <c r="J5858">
        <v>1.397342157549925E-2</v>
      </c>
      <c r="K5858">
        <v>0.30177960208981791</v>
      </c>
      <c r="L5858">
        <v>1.5829159676324409</v>
      </c>
    </row>
    <row r="5859" spans="1:12">
      <c r="A5859" t="s">
        <v>317</v>
      </c>
      <c r="B5859" t="s">
        <v>401</v>
      </c>
      <c r="C5859">
        <v>48209</v>
      </c>
      <c r="D5859" t="s">
        <v>135</v>
      </c>
      <c r="E5859">
        <v>888</v>
      </c>
      <c r="F5859" t="s">
        <v>87</v>
      </c>
      <c r="G5859" t="s">
        <v>101</v>
      </c>
      <c r="H5859">
        <v>334</v>
      </c>
      <c r="I5859">
        <v>0.85425630206694236</v>
      </c>
      <c r="J5859">
        <v>1.640922888839667E-2</v>
      </c>
      <c r="K5859">
        <v>4.1614353289900017E-3</v>
      </c>
      <c r="L5859">
        <v>1.669365192606491</v>
      </c>
    </row>
    <row r="5860" spans="1:12">
      <c r="A5860" t="s">
        <v>317</v>
      </c>
      <c r="B5860" t="s">
        <v>401</v>
      </c>
      <c r="C5860">
        <v>48209</v>
      </c>
      <c r="D5860" t="s">
        <v>135</v>
      </c>
      <c r="E5860">
        <v>888</v>
      </c>
      <c r="F5860" t="s">
        <v>87</v>
      </c>
      <c r="G5860" t="s">
        <v>102</v>
      </c>
      <c r="H5860">
        <v>249</v>
      </c>
      <c r="I5860">
        <v>1.034406762641952</v>
      </c>
      <c r="J5860">
        <v>1.606533954106712E-2</v>
      </c>
      <c r="K5860">
        <v>0.34926510901995339</v>
      </c>
      <c r="L5860">
        <v>1.807250993445032</v>
      </c>
    </row>
    <row r="5861" spans="1:12">
      <c r="A5861" t="s">
        <v>317</v>
      </c>
      <c r="B5861" t="s">
        <v>401</v>
      </c>
      <c r="C5861">
        <v>48209</v>
      </c>
      <c r="D5861" t="s">
        <v>135</v>
      </c>
      <c r="E5861">
        <v>888</v>
      </c>
      <c r="F5861" t="s">
        <v>87</v>
      </c>
      <c r="G5861" t="s">
        <v>103</v>
      </c>
      <c r="H5861">
        <v>334</v>
      </c>
      <c r="I5861">
        <v>0.91622912745186424</v>
      </c>
      <c r="J5861">
        <v>1.695355120275259E-2</v>
      </c>
      <c r="K5861">
        <v>4.1614353289900017E-3</v>
      </c>
      <c r="L5861">
        <v>1.7552037239467351</v>
      </c>
    </row>
    <row r="5862" spans="1:12">
      <c r="A5862" t="s">
        <v>317</v>
      </c>
      <c r="B5862" t="s">
        <v>401</v>
      </c>
      <c r="C5862">
        <v>48209</v>
      </c>
      <c r="D5862" t="s">
        <v>135</v>
      </c>
      <c r="E5862">
        <v>888</v>
      </c>
      <c r="F5862" t="s">
        <v>87</v>
      </c>
      <c r="G5862" t="s">
        <v>104</v>
      </c>
      <c r="H5862">
        <v>249</v>
      </c>
      <c r="I5862">
        <v>1.1539110409009741</v>
      </c>
      <c r="J5862">
        <v>1.846123127568056E-2</v>
      </c>
      <c r="K5862">
        <v>0.38619646686531461</v>
      </c>
      <c r="L5862">
        <v>2.0264769473838631</v>
      </c>
    </row>
    <row r="5863" spans="1:12">
      <c r="A5863" t="s">
        <v>317</v>
      </c>
      <c r="B5863" t="s">
        <v>401</v>
      </c>
      <c r="C5863">
        <v>48209</v>
      </c>
      <c r="D5863" t="s">
        <v>135</v>
      </c>
      <c r="E5863">
        <v>888</v>
      </c>
      <c r="F5863" t="s">
        <v>87</v>
      </c>
      <c r="G5863" t="s">
        <v>105</v>
      </c>
      <c r="H5863">
        <v>334</v>
      </c>
      <c r="I5863">
        <v>0.97328528897562816</v>
      </c>
      <c r="J5863">
        <v>1.7690778734537841E-2</v>
      </c>
      <c r="K5863">
        <v>4.1614353289900017E-3</v>
      </c>
      <c r="L5863">
        <v>1.873398708947267</v>
      </c>
    </row>
    <row r="5864" spans="1:12">
      <c r="A5864" t="s">
        <v>317</v>
      </c>
      <c r="B5864" t="s">
        <v>401</v>
      </c>
      <c r="C5864">
        <v>48209</v>
      </c>
      <c r="D5864" t="s">
        <v>135</v>
      </c>
      <c r="E5864">
        <v>888</v>
      </c>
      <c r="F5864" t="s">
        <v>87</v>
      </c>
      <c r="G5864" t="s">
        <v>106</v>
      </c>
      <c r="H5864">
        <v>249</v>
      </c>
      <c r="I5864">
        <v>1.274700707272173</v>
      </c>
      <c r="J5864">
        <v>2.0400490154223849E-2</v>
      </c>
      <c r="K5864">
        <v>0.42467210722072118</v>
      </c>
      <c r="L5864">
        <v>2.2211555003748829</v>
      </c>
    </row>
    <row r="5865" spans="1:12">
      <c r="A5865" t="s">
        <v>317</v>
      </c>
      <c r="B5865" t="s">
        <v>401</v>
      </c>
      <c r="C5865">
        <v>48209</v>
      </c>
      <c r="D5865" t="s">
        <v>135</v>
      </c>
      <c r="E5865">
        <v>888</v>
      </c>
      <c r="F5865" t="s">
        <v>87</v>
      </c>
      <c r="G5865" t="s">
        <v>107</v>
      </c>
      <c r="H5865">
        <v>334</v>
      </c>
      <c r="I5865">
        <v>1.034456032103954</v>
      </c>
      <c r="J5865">
        <v>1.8213001586436881E-2</v>
      </c>
      <c r="K5865">
        <v>4.1614353289900017E-3</v>
      </c>
      <c r="L5865">
        <v>1.983613718707478</v>
      </c>
    </row>
    <row r="5866" spans="1:12">
      <c r="A5866" t="s">
        <v>317</v>
      </c>
      <c r="B5866" t="s">
        <v>401</v>
      </c>
      <c r="C5866">
        <v>48209</v>
      </c>
      <c r="D5866" t="s">
        <v>135</v>
      </c>
      <c r="E5866">
        <v>888</v>
      </c>
      <c r="F5866" t="s">
        <v>87</v>
      </c>
      <c r="G5866" t="s">
        <v>108</v>
      </c>
      <c r="H5866">
        <v>249</v>
      </c>
      <c r="I5866">
        <v>0.15102283323612989</v>
      </c>
      <c r="J5866">
        <v>3.707735769284539E-3</v>
      </c>
      <c r="K5866">
        <v>-5.9524557316616919E-2</v>
      </c>
      <c r="L5866">
        <v>0.32297402595527569</v>
      </c>
    </row>
    <row r="5867" spans="1:12">
      <c r="A5867" t="s">
        <v>317</v>
      </c>
      <c r="B5867" t="s">
        <v>401</v>
      </c>
      <c r="C5867">
        <v>48209</v>
      </c>
      <c r="D5867" t="s">
        <v>135</v>
      </c>
      <c r="E5867">
        <v>888</v>
      </c>
      <c r="F5867" t="s">
        <v>87</v>
      </c>
      <c r="G5867" t="s">
        <v>109</v>
      </c>
      <c r="H5867">
        <v>334</v>
      </c>
      <c r="I5867">
        <v>0.27599937877004338</v>
      </c>
      <c r="J5867">
        <v>5.1653140136114313E-3</v>
      </c>
      <c r="K5867">
        <v>4.1614353289900017E-3</v>
      </c>
      <c r="L5867">
        <v>0.646276259831436</v>
      </c>
    </row>
    <row r="5868" spans="1:12">
      <c r="A5868" t="s">
        <v>317</v>
      </c>
      <c r="B5868" t="s">
        <v>402</v>
      </c>
      <c r="C5868">
        <v>48211</v>
      </c>
      <c r="D5868" t="s">
        <v>135</v>
      </c>
      <c r="E5868">
        <v>888</v>
      </c>
      <c r="F5868" t="s">
        <v>87</v>
      </c>
      <c r="G5868" t="s">
        <v>88</v>
      </c>
      <c r="H5868">
        <v>1435</v>
      </c>
      <c r="I5868">
        <v>0.87652416380149301</v>
      </c>
      <c r="J5868">
        <v>1.110860633657589E-2</v>
      </c>
      <c r="K5868">
        <v>-7.6555774510937064E-2</v>
      </c>
      <c r="L5868">
        <v>1.8518043820237691</v>
      </c>
    </row>
    <row r="5869" spans="1:12">
      <c r="A5869" t="s">
        <v>317</v>
      </c>
      <c r="B5869" t="s">
        <v>402</v>
      </c>
      <c r="C5869">
        <v>48211</v>
      </c>
      <c r="D5869" t="s">
        <v>135</v>
      </c>
      <c r="E5869">
        <v>888</v>
      </c>
      <c r="F5869" t="s">
        <v>87</v>
      </c>
      <c r="G5869" t="s">
        <v>89</v>
      </c>
      <c r="H5869">
        <v>65</v>
      </c>
      <c r="I5869">
        <v>0.36252142709275009</v>
      </c>
      <c r="J5869">
        <v>2.0164245869720699E-2</v>
      </c>
      <c r="K5869">
        <v>1.8429288079290888E-2</v>
      </c>
      <c r="L5869">
        <v>0.88753698336526676</v>
      </c>
    </row>
    <row r="5870" spans="1:12">
      <c r="A5870" t="s">
        <v>317</v>
      </c>
      <c r="B5870" t="s">
        <v>402</v>
      </c>
      <c r="C5870">
        <v>48211</v>
      </c>
      <c r="D5870" t="s">
        <v>135</v>
      </c>
      <c r="E5870">
        <v>888</v>
      </c>
      <c r="F5870" t="s">
        <v>87</v>
      </c>
      <c r="G5870" t="s">
        <v>90</v>
      </c>
      <c r="H5870">
        <v>1435</v>
      </c>
      <c r="I5870">
        <v>1.216832146144734</v>
      </c>
      <c r="J5870">
        <v>1.092318592335198E-2</v>
      </c>
      <c r="K5870">
        <v>-3.0077472534030359E-2</v>
      </c>
      <c r="L5870">
        <v>2.071946267224654</v>
      </c>
    </row>
    <row r="5871" spans="1:12">
      <c r="A5871" t="s">
        <v>317</v>
      </c>
      <c r="B5871" t="s">
        <v>402</v>
      </c>
      <c r="C5871">
        <v>48211</v>
      </c>
      <c r="D5871" t="s">
        <v>135</v>
      </c>
      <c r="E5871">
        <v>888</v>
      </c>
      <c r="F5871" t="s">
        <v>87</v>
      </c>
      <c r="G5871" t="s">
        <v>91</v>
      </c>
      <c r="H5871">
        <v>65</v>
      </c>
      <c r="I5871">
        <v>0.47685142615317999</v>
      </c>
      <c r="J5871">
        <v>2.094471832707559E-2</v>
      </c>
      <c r="K5871">
        <v>4.3786730255295683E-2</v>
      </c>
      <c r="L5871">
        <v>0.95016827673907933</v>
      </c>
    </row>
    <row r="5872" spans="1:12">
      <c r="A5872" t="s">
        <v>317</v>
      </c>
      <c r="B5872" t="s">
        <v>402</v>
      </c>
      <c r="C5872">
        <v>48211</v>
      </c>
      <c r="D5872" t="s">
        <v>135</v>
      </c>
      <c r="E5872">
        <v>888</v>
      </c>
      <c r="F5872" t="s">
        <v>87</v>
      </c>
      <c r="G5872" t="s">
        <v>92</v>
      </c>
      <c r="H5872">
        <v>1435</v>
      </c>
      <c r="I5872">
        <v>1.3199109887841749</v>
      </c>
      <c r="J5872">
        <v>1.1711189487921761E-2</v>
      </c>
      <c r="K5872">
        <v>-3.0429505362941481E-2</v>
      </c>
      <c r="L5872">
        <v>2.236917440037768</v>
      </c>
    </row>
    <row r="5873" spans="1:12">
      <c r="A5873" t="s">
        <v>317</v>
      </c>
      <c r="B5873" t="s">
        <v>402</v>
      </c>
      <c r="C5873">
        <v>48211</v>
      </c>
      <c r="D5873" t="s">
        <v>135</v>
      </c>
      <c r="E5873">
        <v>888</v>
      </c>
      <c r="F5873" t="s">
        <v>87</v>
      </c>
      <c r="G5873" t="s">
        <v>93</v>
      </c>
      <c r="H5873">
        <v>65</v>
      </c>
      <c r="I5873">
        <v>0.51763625834731997</v>
      </c>
      <c r="J5873">
        <v>2.3226818675271519E-2</v>
      </c>
      <c r="K5873">
        <v>4.3786730255295683E-2</v>
      </c>
      <c r="L5873">
        <v>1.0089443275936829</v>
      </c>
    </row>
    <row r="5874" spans="1:12">
      <c r="A5874" t="s">
        <v>317</v>
      </c>
      <c r="B5874" t="s">
        <v>402</v>
      </c>
      <c r="C5874">
        <v>48211</v>
      </c>
      <c r="D5874" t="s">
        <v>135</v>
      </c>
      <c r="E5874">
        <v>888</v>
      </c>
      <c r="F5874" t="s">
        <v>87</v>
      </c>
      <c r="G5874" t="s">
        <v>94</v>
      </c>
      <c r="H5874">
        <v>1435</v>
      </c>
      <c r="I5874">
        <v>1.4212753232657269</v>
      </c>
      <c r="J5874">
        <v>1.265202231818219E-2</v>
      </c>
      <c r="K5874">
        <v>-3.1023689703047429E-2</v>
      </c>
      <c r="L5874">
        <v>2.4461494907231272</v>
      </c>
    </row>
    <row r="5875" spans="1:12">
      <c r="A5875" t="s">
        <v>317</v>
      </c>
      <c r="B5875" t="s">
        <v>402</v>
      </c>
      <c r="C5875">
        <v>48211</v>
      </c>
      <c r="D5875" t="s">
        <v>135</v>
      </c>
      <c r="E5875">
        <v>888</v>
      </c>
      <c r="F5875" t="s">
        <v>87</v>
      </c>
      <c r="G5875" t="s">
        <v>95</v>
      </c>
      <c r="H5875">
        <v>65</v>
      </c>
      <c r="I5875">
        <v>0.55220622250497597</v>
      </c>
      <c r="J5875">
        <v>2.4943545794794401E-2</v>
      </c>
      <c r="K5875">
        <v>4.3786730255295683E-2</v>
      </c>
      <c r="L5875">
        <v>1.0704148144793251</v>
      </c>
    </row>
    <row r="5876" spans="1:12">
      <c r="A5876" t="s">
        <v>317</v>
      </c>
      <c r="B5876" t="s">
        <v>402</v>
      </c>
      <c r="C5876">
        <v>48211</v>
      </c>
      <c r="D5876" t="s">
        <v>135</v>
      </c>
      <c r="E5876">
        <v>888</v>
      </c>
      <c r="F5876" t="s">
        <v>87</v>
      </c>
      <c r="G5876" t="s">
        <v>96</v>
      </c>
      <c r="H5876">
        <v>1435</v>
      </c>
      <c r="I5876">
        <v>1.5238572860140871</v>
      </c>
      <c r="J5876">
        <v>1.354924695368835E-2</v>
      </c>
      <c r="K5876">
        <v>-3.059774293745985E-2</v>
      </c>
      <c r="L5876">
        <v>2.673949989675787</v>
      </c>
    </row>
    <row r="5877" spans="1:12">
      <c r="A5877" t="s">
        <v>317</v>
      </c>
      <c r="B5877" t="s">
        <v>402</v>
      </c>
      <c r="C5877">
        <v>48211</v>
      </c>
      <c r="D5877" t="s">
        <v>135</v>
      </c>
      <c r="E5877">
        <v>888</v>
      </c>
      <c r="F5877" t="s">
        <v>87</v>
      </c>
      <c r="G5877" t="s">
        <v>97</v>
      </c>
      <c r="H5877">
        <v>65</v>
      </c>
      <c r="I5877">
        <v>0.58976231481015562</v>
      </c>
      <c r="J5877">
        <v>2.6814107984042761E-2</v>
      </c>
      <c r="K5877">
        <v>4.3786730255295683E-2</v>
      </c>
      <c r="L5877">
        <v>1.1421461368062029</v>
      </c>
    </row>
    <row r="5878" spans="1:12">
      <c r="A5878" t="s">
        <v>317</v>
      </c>
      <c r="B5878" t="s">
        <v>402</v>
      </c>
      <c r="C5878">
        <v>48211</v>
      </c>
      <c r="D5878" t="s">
        <v>135</v>
      </c>
      <c r="E5878">
        <v>888</v>
      </c>
      <c r="F5878" t="s">
        <v>87</v>
      </c>
      <c r="G5878" t="s">
        <v>98</v>
      </c>
      <c r="H5878">
        <v>1435</v>
      </c>
      <c r="I5878">
        <v>0.52382973746926487</v>
      </c>
      <c r="J5878">
        <v>7.0326950864691351E-3</v>
      </c>
      <c r="K5878">
        <v>-3.5214899117919238E-2</v>
      </c>
      <c r="L5878">
        <v>1.257109982895801</v>
      </c>
    </row>
    <row r="5879" spans="1:12">
      <c r="A5879" t="s">
        <v>317</v>
      </c>
      <c r="B5879" t="s">
        <v>402</v>
      </c>
      <c r="C5879">
        <v>48211</v>
      </c>
      <c r="D5879" t="s">
        <v>135</v>
      </c>
      <c r="E5879">
        <v>888</v>
      </c>
      <c r="F5879" t="s">
        <v>87</v>
      </c>
      <c r="G5879" t="s">
        <v>99</v>
      </c>
      <c r="H5879">
        <v>65</v>
      </c>
      <c r="I5879">
        <v>0.33255861734087189</v>
      </c>
      <c r="J5879">
        <v>1.6220491508778041E-2</v>
      </c>
      <c r="K5879">
        <v>4.3786730255295683E-2</v>
      </c>
      <c r="L5879">
        <v>0.81269337243586204</v>
      </c>
    </row>
    <row r="5880" spans="1:12">
      <c r="A5880" t="s">
        <v>317</v>
      </c>
      <c r="B5880" t="s">
        <v>402</v>
      </c>
      <c r="C5880">
        <v>48211</v>
      </c>
      <c r="D5880" t="s">
        <v>135</v>
      </c>
      <c r="E5880">
        <v>888</v>
      </c>
      <c r="F5880" t="s">
        <v>87</v>
      </c>
      <c r="G5880" t="s">
        <v>100</v>
      </c>
      <c r="H5880">
        <v>1435</v>
      </c>
      <c r="I5880">
        <v>0.96444419651281887</v>
      </c>
      <c r="J5880">
        <v>8.8597234521018645E-3</v>
      </c>
      <c r="K5880">
        <v>-2.384991457250548E-2</v>
      </c>
      <c r="L5880">
        <v>1.7145287896389081</v>
      </c>
    </row>
    <row r="5881" spans="1:12">
      <c r="A5881" t="s">
        <v>317</v>
      </c>
      <c r="B5881" t="s">
        <v>402</v>
      </c>
      <c r="C5881">
        <v>48211</v>
      </c>
      <c r="D5881" t="s">
        <v>135</v>
      </c>
      <c r="E5881">
        <v>888</v>
      </c>
      <c r="F5881" t="s">
        <v>87</v>
      </c>
      <c r="G5881" t="s">
        <v>101</v>
      </c>
      <c r="H5881">
        <v>65</v>
      </c>
      <c r="I5881">
        <v>0.4400311440726829</v>
      </c>
      <c r="J5881">
        <v>1.8647914602342611E-2</v>
      </c>
      <c r="K5881">
        <v>4.3786730255295683E-2</v>
      </c>
      <c r="L5881">
        <v>0.87563823345115299</v>
      </c>
    </row>
    <row r="5882" spans="1:12">
      <c r="A5882" t="s">
        <v>317</v>
      </c>
      <c r="B5882" t="s">
        <v>402</v>
      </c>
      <c r="C5882">
        <v>48211</v>
      </c>
      <c r="D5882" t="s">
        <v>135</v>
      </c>
      <c r="E5882">
        <v>888</v>
      </c>
      <c r="F5882" t="s">
        <v>87</v>
      </c>
      <c r="G5882" t="s">
        <v>102</v>
      </c>
      <c r="H5882">
        <v>1435</v>
      </c>
      <c r="I5882">
        <v>1.0751618395245071</v>
      </c>
      <c r="J5882">
        <v>9.7131767144820989E-3</v>
      </c>
      <c r="K5882">
        <v>-2.4884099079827651E-2</v>
      </c>
      <c r="L5882">
        <v>1.9243529201860841</v>
      </c>
    </row>
    <row r="5883" spans="1:12">
      <c r="A5883" t="s">
        <v>317</v>
      </c>
      <c r="B5883" t="s">
        <v>402</v>
      </c>
      <c r="C5883">
        <v>48211</v>
      </c>
      <c r="D5883" t="s">
        <v>135</v>
      </c>
      <c r="E5883">
        <v>888</v>
      </c>
      <c r="F5883" t="s">
        <v>87</v>
      </c>
      <c r="G5883" t="s">
        <v>103</v>
      </c>
      <c r="H5883">
        <v>65</v>
      </c>
      <c r="I5883">
        <v>0.47898833177583311</v>
      </c>
      <c r="J5883">
        <v>2.037916038910062E-2</v>
      </c>
      <c r="K5883">
        <v>4.3786730255295683E-2</v>
      </c>
      <c r="L5883">
        <v>0.94532347691236951</v>
      </c>
    </row>
    <row r="5884" spans="1:12">
      <c r="A5884" t="s">
        <v>317</v>
      </c>
      <c r="B5884" t="s">
        <v>402</v>
      </c>
      <c r="C5884">
        <v>48211</v>
      </c>
      <c r="D5884" t="s">
        <v>135</v>
      </c>
      <c r="E5884">
        <v>888</v>
      </c>
      <c r="F5884" t="s">
        <v>87</v>
      </c>
      <c r="G5884" t="s">
        <v>104</v>
      </c>
      <c r="H5884">
        <v>1435</v>
      </c>
      <c r="I5884">
        <v>1.1798274446060759</v>
      </c>
      <c r="J5884">
        <v>1.0862334810937509E-2</v>
      </c>
      <c r="K5884">
        <v>-2.5136157414089019E-2</v>
      </c>
      <c r="L5884">
        <v>2.1563404134395738</v>
      </c>
    </row>
    <row r="5885" spans="1:12">
      <c r="A5885" t="s">
        <v>317</v>
      </c>
      <c r="B5885" t="s">
        <v>402</v>
      </c>
      <c r="C5885">
        <v>48211</v>
      </c>
      <c r="D5885" t="s">
        <v>135</v>
      </c>
      <c r="E5885">
        <v>888</v>
      </c>
      <c r="F5885" t="s">
        <v>87</v>
      </c>
      <c r="G5885" t="s">
        <v>105</v>
      </c>
      <c r="H5885">
        <v>65</v>
      </c>
      <c r="I5885">
        <v>0.51761974198772454</v>
      </c>
      <c r="J5885">
        <v>2.214113391202489E-2</v>
      </c>
      <c r="K5885">
        <v>4.3786730255295683E-2</v>
      </c>
      <c r="L5885">
        <v>1.0072454645319491</v>
      </c>
    </row>
    <row r="5886" spans="1:12">
      <c r="A5886" t="s">
        <v>317</v>
      </c>
      <c r="B5886" t="s">
        <v>402</v>
      </c>
      <c r="C5886">
        <v>48211</v>
      </c>
      <c r="D5886" t="s">
        <v>135</v>
      </c>
      <c r="E5886">
        <v>888</v>
      </c>
      <c r="F5886" t="s">
        <v>87</v>
      </c>
      <c r="G5886" t="s">
        <v>106</v>
      </c>
      <c r="H5886">
        <v>1435</v>
      </c>
      <c r="I5886">
        <v>1.2848069795372521</v>
      </c>
      <c r="J5886">
        <v>1.180578206737439E-2</v>
      </c>
      <c r="K5886">
        <v>-2.5310456542379539E-2</v>
      </c>
      <c r="L5886">
        <v>2.3764599037730378</v>
      </c>
    </row>
    <row r="5887" spans="1:12">
      <c r="A5887" t="s">
        <v>317</v>
      </c>
      <c r="B5887" t="s">
        <v>402</v>
      </c>
      <c r="C5887">
        <v>48211</v>
      </c>
      <c r="D5887" t="s">
        <v>135</v>
      </c>
      <c r="E5887">
        <v>888</v>
      </c>
      <c r="F5887" t="s">
        <v>87</v>
      </c>
      <c r="G5887" t="s">
        <v>107</v>
      </c>
      <c r="H5887">
        <v>65</v>
      </c>
      <c r="I5887">
        <v>0.55483723463041756</v>
      </c>
      <c r="J5887">
        <v>2.392361229429019E-2</v>
      </c>
      <c r="K5887">
        <v>4.3786730255295683E-2</v>
      </c>
      <c r="L5887">
        <v>1.0762666179576901</v>
      </c>
    </row>
    <row r="5888" spans="1:12">
      <c r="A5888" t="s">
        <v>317</v>
      </c>
      <c r="B5888" t="s">
        <v>402</v>
      </c>
      <c r="C5888">
        <v>48211</v>
      </c>
      <c r="D5888" t="s">
        <v>135</v>
      </c>
      <c r="E5888">
        <v>888</v>
      </c>
      <c r="F5888" t="s">
        <v>87</v>
      </c>
      <c r="G5888" t="s">
        <v>108</v>
      </c>
      <c r="H5888">
        <v>1435</v>
      </c>
      <c r="I5888">
        <v>0.44938322313342283</v>
      </c>
      <c r="J5888">
        <v>5.1740255637772034E-3</v>
      </c>
      <c r="K5888">
        <v>-3.2002229346426367E-2</v>
      </c>
      <c r="L5888">
        <v>0.99697612260483626</v>
      </c>
    </row>
    <row r="5889" spans="1:12">
      <c r="A5889" t="s">
        <v>317</v>
      </c>
      <c r="B5889" t="s">
        <v>402</v>
      </c>
      <c r="C5889">
        <v>48211</v>
      </c>
      <c r="D5889" t="s">
        <v>135</v>
      </c>
      <c r="E5889">
        <v>888</v>
      </c>
      <c r="F5889" t="s">
        <v>87</v>
      </c>
      <c r="G5889" t="s">
        <v>109</v>
      </c>
      <c r="H5889">
        <v>65</v>
      </c>
      <c r="I5889">
        <v>0.28143814241296161</v>
      </c>
      <c r="J5889">
        <v>1.367583378849462E-2</v>
      </c>
      <c r="K5889">
        <v>4.3786730255295683E-2</v>
      </c>
      <c r="L5889">
        <v>0.6800944919804699</v>
      </c>
    </row>
    <row r="5890" spans="1:12">
      <c r="A5890" t="s">
        <v>317</v>
      </c>
      <c r="B5890" t="s">
        <v>284</v>
      </c>
      <c r="C5890">
        <v>48213</v>
      </c>
      <c r="D5890" t="s">
        <v>135</v>
      </c>
      <c r="E5890">
        <v>888</v>
      </c>
      <c r="F5890" t="s">
        <v>87</v>
      </c>
      <c r="G5890" t="s">
        <v>88</v>
      </c>
      <c r="H5890">
        <v>385</v>
      </c>
      <c r="I5890">
        <v>1.384646637674855</v>
      </c>
      <c r="J5890">
        <v>2.022116502871887E-2</v>
      </c>
      <c r="K5890">
        <v>4.7015300867615753E-2</v>
      </c>
      <c r="L5890">
        <v>2.239003290385666</v>
      </c>
    </row>
    <row r="5891" spans="1:12">
      <c r="A5891" t="s">
        <v>317</v>
      </c>
      <c r="B5891" t="s">
        <v>284</v>
      </c>
      <c r="C5891">
        <v>48213</v>
      </c>
      <c r="D5891" t="s">
        <v>135</v>
      </c>
      <c r="E5891">
        <v>888</v>
      </c>
      <c r="F5891" t="s">
        <v>87</v>
      </c>
      <c r="G5891" t="s">
        <v>89</v>
      </c>
      <c r="H5891">
        <v>615</v>
      </c>
      <c r="I5891">
        <v>1.1446386915237181</v>
      </c>
      <c r="J5891">
        <v>1.8449569750455769E-2</v>
      </c>
      <c r="K5891">
        <v>-1.462983172424458E-2</v>
      </c>
      <c r="L5891">
        <v>2.5196881830949072</v>
      </c>
    </row>
    <row r="5892" spans="1:12">
      <c r="A5892" t="s">
        <v>317</v>
      </c>
      <c r="B5892" t="s">
        <v>284</v>
      </c>
      <c r="C5892">
        <v>48213</v>
      </c>
      <c r="D5892" t="s">
        <v>135</v>
      </c>
      <c r="E5892">
        <v>888</v>
      </c>
      <c r="F5892" t="s">
        <v>87</v>
      </c>
      <c r="G5892" t="s">
        <v>90</v>
      </c>
      <c r="H5892">
        <v>385</v>
      </c>
      <c r="I5892">
        <v>1.571857371280188</v>
      </c>
      <c r="J5892">
        <v>2.2136609604161559E-2</v>
      </c>
      <c r="K5892">
        <v>4.7015300867615753E-2</v>
      </c>
      <c r="L5892">
        <v>2.5578689964215342</v>
      </c>
    </row>
    <row r="5893" spans="1:12">
      <c r="A5893" t="s">
        <v>317</v>
      </c>
      <c r="B5893" t="s">
        <v>284</v>
      </c>
      <c r="C5893">
        <v>48213</v>
      </c>
      <c r="D5893" t="s">
        <v>135</v>
      </c>
      <c r="E5893">
        <v>888</v>
      </c>
      <c r="F5893" t="s">
        <v>87</v>
      </c>
      <c r="G5893" t="s">
        <v>91</v>
      </c>
      <c r="H5893">
        <v>615</v>
      </c>
      <c r="I5893">
        <v>1.272047308222624</v>
      </c>
      <c r="J5893">
        <v>2.026873725221167E-2</v>
      </c>
      <c r="K5893">
        <v>1.262468444269694E-2</v>
      </c>
      <c r="L5893">
        <v>2.573132236350494</v>
      </c>
    </row>
    <row r="5894" spans="1:12">
      <c r="A5894" t="s">
        <v>317</v>
      </c>
      <c r="B5894" t="s">
        <v>284</v>
      </c>
      <c r="C5894">
        <v>48213</v>
      </c>
      <c r="D5894" t="s">
        <v>135</v>
      </c>
      <c r="E5894">
        <v>888</v>
      </c>
      <c r="F5894" t="s">
        <v>87</v>
      </c>
      <c r="G5894" t="s">
        <v>92</v>
      </c>
      <c r="H5894">
        <v>385</v>
      </c>
      <c r="I5894">
        <v>1.673676798025407</v>
      </c>
      <c r="J5894">
        <v>2.3698164900405869E-2</v>
      </c>
      <c r="K5894">
        <v>4.7015300867615753E-2</v>
      </c>
      <c r="L5894">
        <v>2.7453747142849489</v>
      </c>
    </row>
    <row r="5895" spans="1:12">
      <c r="A5895" t="s">
        <v>317</v>
      </c>
      <c r="B5895" t="s">
        <v>284</v>
      </c>
      <c r="C5895">
        <v>48213</v>
      </c>
      <c r="D5895" t="s">
        <v>135</v>
      </c>
      <c r="E5895">
        <v>888</v>
      </c>
      <c r="F5895" t="s">
        <v>87</v>
      </c>
      <c r="G5895" t="s">
        <v>93</v>
      </c>
      <c r="H5895">
        <v>615</v>
      </c>
      <c r="I5895">
        <v>1.3369029583480281</v>
      </c>
      <c r="J5895">
        <v>2.1491747826218661E-2</v>
      </c>
      <c r="K5895">
        <v>1.3120094531762961E-2</v>
      </c>
      <c r="L5895">
        <v>2.6169737893420848</v>
      </c>
    </row>
    <row r="5896" spans="1:12">
      <c r="A5896" t="s">
        <v>317</v>
      </c>
      <c r="B5896" t="s">
        <v>284</v>
      </c>
      <c r="C5896">
        <v>48213</v>
      </c>
      <c r="D5896" t="s">
        <v>135</v>
      </c>
      <c r="E5896">
        <v>888</v>
      </c>
      <c r="F5896" t="s">
        <v>87</v>
      </c>
      <c r="G5896" t="s">
        <v>94</v>
      </c>
      <c r="H5896">
        <v>385</v>
      </c>
      <c r="I5896">
        <v>1.7680933031988311</v>
      </c>
      <c r="J5896">
        <v>2.504719182763936E-2</v>
      </c>
      <c r="K5896">
        <v>4.7015300867615753E-2</v>
      </c>
      <c r="L5896">
        <v>2.9108721514101061</v>
      </c>
    </row>
    <row r="5897" spans="1:12">
      <c r="A5897" t="s">
        <v>317</v>
      </c>
      <c r="B5897" t="s">
        <v>284</v>
      </c>
      <c r="C5897">
        <v>48213</v>
      </c>
      <c r="D5897" t="s">
        <v>135</v>
      </c>
      <c r="E5897">
        <v>888</v>
      </c>
      <c r="F5897" t="s">
        <v>87</v>
      </c>
      <c r="G5897" t="s">
        <v>95</v>
      </c>
      <c r="H5897">
        <v>615</v>
      </c>
      <c r="I5897">
        <v>1.402209669844612</v>
      </c>
      <c r="J5897">
        <v>2.2837125024573919E-2</v>
      </c>
      <c r="K5897">
        <v>1.3935983815374709E-2</v>
      </c>
      <c r="L5897">
        <v>2.7722176463906352</v>
      </c>
    </row>
    <row r="5898" spans="1:12">
      <c r="A5898" t="s">
        <v>317</v>
      </c>
      <c r="B5898" t="s">
        <v>284</v>
      </c>
      <c r="C5898">
        <v>48213</v>
      </c>
      <c r="D5898" t="s">
        <v>135</v>
      </c>
      <c r="E5898">
        <v>888</v>
      </c>
      <c r="F5898" t="s">
        <v>87</v>
      </c>
      <c r="G5898" t="s">
        <v>96</v>
      </c>
      <c r="H5898">
        <v>385</v>
      </c>
      <c r="I5898">
        <v>1.866689031339787</v>
      </c>
      <c r="J5898">
        <v>2.6526711766394481E-2</v>
      </c>
      <c r="K5898">
        <v>4.7015300867615753E-2</v>
      </c>
      <c r="L5898">
        <v>3.0798410123274671</v>
      </c>
    </row>
    <row r="5899" spans="1:12">
      <c r="A5899" t="s">
        <v>317</v>
      </c>
      <c r="B5899" t="s">
        <v>284</v>
      </c>
      <c r="C5899">
        <v>48213</v>
      </c>
      <c r="D5899" t="s">
        <v>135</v>
      </c>
      <c r="E5899">
        <v>888</v>
      </c>
      <c r="F5899" t="s">
        <v>87</v>
      </c>
      <c r="G5899" t="s">
        <v>97</v>
      </c>
      <c r="H5899">
        <v>615</v>
      </c>
      <c r="I5899">
        <v>1.469628778530325</v>
      </c>
      <c r="J5899">
        <v>2.418821948043089E-2</v>
      </c>
      <c r="K5899">
        <v>1.474738212572276E-2</v>
      </c>
      <c r="L5899">
        <v>2.9462558169672839</v>
      </c>
    </row>
    <row r="5900" spans="1:12">
      <c r="A5900" t="s">
        <v>317</v>
      </c>
      <c r="B5900" t="s">
        <v>284</v>
      </c>
      <c r="C5900">
        <v>48213</v>
      </c>
      <c r="D5900" t="s">
        <v>135</v>
      </c>
      <c r="E5900">
        <v>888</v>
      </c>
      <c r="F5900" t="s">
        <v>87</v>
      </c>
      <c r="G5900" t="s">
        <v>98</v>
      </c>
      <c r="H5900">
        <v>385</v>
      </c>
      <c r="I5900">
        <v>0.76771230997376572</v>
      </c>
      <c r="J5900">
        <v>1.6978449086585232E-2</v>
      </c>
      <c r="K5900">
        <v>4.7015300867615753E-2</v>
      </c>
      <c r="L5900">
        <v>1.5552207083419951</v>
      </c>
    </row>
    <row r="5901" spans="1:12">
      <c r="A5901" t="s">
        <v>317</v>
      </c>
      <c r="B5901" t="s">
        <v>284</v>
      </c>
      <c r="C5901">
        <v>48213</v>
      </c>
      <c r="D5901" t="s">
        <v>135</v>
      </c>
      <c r="E5901">
        <v>888</v>
      </c>
      <c r="F5901" t="s">
        <v>87</v>
      </c>
      <c r="G5901" t="s">
        <v>99</v>
      </c>
      <c r="H5901">
        <v>615</v>
      </c>
      <c r="I5901">
        <v>0.75104416870706536</v>
      </c>
      <c r="J5901">
        <v>1.452867810625628E-2</v>
      </c>
      <c r="K5901">
        <v>1.188295685162415E-2</v>
      </c>
      <c r="L5901">
        <v>1.990943086013055</v>
      </c>
    </row>
    <row r="5902" spans="1:12">
      <c r="A5902" t="s">
        <v>317</v>
      </c>
      <c r="B5902" t="s">
        <v>284</v>
      </c>
      <c r="C5902">
        <v>48213</v>
      </c>
      <c r="D5902" t="s">
        <v>135</v>
      </c>
      <c r="E5902">
        <v>888</v>
      </c>
      <c r="F5902" t="s">
        <v>87</v>
      </c>
      <c r="G5902" t="s">
        <v>100</v>
      </c>
      <c r="H5902">
        <v>385</v>
      </c>
      <c r="I5902">
        <v>1.1336065426520781</v>
      </c>
      <c r="J5902">
        <v>2.0077011241880049E-2</v>
      </c>
      <c r="K5902">
        <v>4.7015300867615753E-2</v>
      </c>
      <c r="L5902">
        <v>2.032990566081188</v>
      </c>
    </row>
    <row r="5903" spans="1:12">
      <c r="A5903" t="s">
        <v>317</v>
      </c>
      <c r="B5903" t="s">
        <v>284</v>
      </c>
      <c r="C5903">
        <v>48213</v>
      </c>
      <c r="D5903" t="s">
        <v>135</v>
      </c>
      <c r="E5903">
        <v>888</v>
      </c>
      <c r="F5903" t="s">
        <v>87</v>
      </c>
      <c r="G5903" t="s">
        <v>101</v>
      </c>
      <c r="H5903">
        <v>614</v>
      </c>
      <c r="I5903">
        <v>0.98143726803032527</v>
      </c>
      <c r="J5903">
        <v>1.7600515409937761E-2</v>
      </c>
      <c r="K5903">
        <v>1.2432111905293549E-2</v>
      </c>
      <c r="L5903">
        <v>2.1818166580975058</v>
      </c>
    </row>
    <row r="5904" spans="1:12">
      <c r="A5904" t="s">
        <v>317</v>
      </c>
      <c r="B5904" t="s">
        <v>284</v>
      </c>
      <c r="C5904">
        <v>48213</v>
      </c>
      <c r="D5904" t="s">
        <v>135</v>
      </c>
      <c r="E5904">
        <v>888</v>
      </c>
      <c r="F5904" t="s">
        <v>87</v>
      </c>
      <c r="G5904" t="s">
        <v>102</v>
      </c>
      <c r="H5904">
        <v>385</v>
      </c>
      <c r="I5904">
        <v>1.2417849066387381</v>
      </c>
      <c r="J5904">
        <v>2.1699977510773742E-2</v>
      </c>
      <c r="K5904">
        <v>4.7015300867615753E-2</v>
      </c>
      <c r="L5904">
        <v>2.227837132195075</v>
      </c>
    </row>
    <row r="5905" spans="1:12">
      <c r="A5905" t="s">
        <v>317</v>
      </c>
      <c r="B5905" t="s">
        <v>284</v>
      </c>
      <c r="C5905">
        <v>48213</v>
      </c>
      <c r="D5905" t="s">
        <v>135</v>
      </c>
      <c r="E5905">
        <v>888</v>
      </c>
      <c r="F5905" t="s">
        <v>87</v>
      </c>
      <c r="G5905" t="s">
        <v>103</v>
      </c>
      <c r="H5905">
        <v>615</v>
      </c>
      <c r="I5905">
        <v>1.043051232957158</v>
      </c>
      <c r="J5905">
        <v>1.8745854294726388E-2</v>
      </c>
      <c r="K5905">
        <v>1.292877738363029E-2</v>
      </c>
      <c r="L5905">
        <v>2.3277477427140298</v>
      </c>
    </row>
    <row r="5906" spans="1:12">
      <c r="A5906" t="s">
        <v>317</v>
      </c>
      <c r="B5906" t="s">
        <v>284</v>
      </c>
      <c r="C5906">
        <v>48213</v>
      </c>
      <c r="D5906" t="s">
        <v>135</v>
      </c>
      <c r="E5906">
        <v>888</v>
      </c>
      <c r="F5906" t="s">
        <v>87</v>
      </c>
      <c r="G5906" t="s">
        <v>104</v>
      </c>
      <c r="H5906">
        <v>385</v>
      </c>
      <c r="I5906">
        <v>1.3386099014279009</v>
      </c>
      <c r="J5906">
        <v>2.2784424816788131E-2</v>
      </c>
      <c r="K5906">
        <v>4.7015300867615753E-2</v>
      </c>
      <c r="L5906">
        <v>2.3951684965310931</v>
      </c>
    </row>
    <row r="5907" spans="1:12">
      <c r="A5907" t="s">
        <v>317</v>
      </c>
      <c r="B5907" t="s">
        <v>284</v>
      </c>
      <c r="C5907">
        <v>48213</v>
      </c>
      <c r="D5907" t="s">
        <v>135</v>
      </c>
      <c r="E5907">
        <v>888</v>
      </c>
      <c r="F5907" t="s">
        <v>87</v>
      </c>
      <c r="G5907" t="s">
        <v>105</v>
      </c>
      <c r="H5907">
        <v>614</v>
      </c>
      <c r="I5907">
        <v>1.1049268529615139</v>
      </c>
      <c r="J5907">
        <v>2.0024254321141549E-2</v>
      </c>
      <c r="K5907">
        <v>1.37449604108022E-2</v>
      </c>
      <c r="L5907">
        <v>2.508840677601246</v>
      </c>
    </row>
    <row r="5908" spans="1:12">
      <c r="A5908" t="s">
        <v>317</v>
      </c>
      <c r="B5908" t="s">
        <v>284</v>
      </c>
      <c r="C5908">
        <v>48213</v>
      </c>
      <c r="D5908" t="s">
        <v>135</v>
      </c>
      <c r="E5908">
        <v>888</v>
      </c>
      <c r="F5908" t="s">
        <v>87</v>
      </c>
      <c r="G5908" t="s">
        <v>106</v>
      </c>
      <c r="H5908">
        <v>385</v>
      </c>
      <c r="I5908">
        <v>1.438941171813809</v>
      </c>
      <c r="J5908">
        <v>2.4117518284707758E-2</v>
      </c>
      <c r="K5908">
        <v>4.7015300867615753E-2</v>
      </c>
      <c r="L5908">
        <v>2.562666542399366</v>
      </c>
    </row>
    <row r="5909" spans="1:12">
      <c r="A5909" t="s">
        <v>317</v>
      </c>
      <c r="B5909" t="s">
        <v>284</v>
      </c>
      <c r="C5909">
        <v>48213</v>
      </c>
      <c r="D5909" t="s">
        <v>135</v>
      </c>
      <c r="E5909">
        <v>888</v>
      </c>
      <c r="F5909" t="s">
        <v>87</v>
      </c>
      <c r="G5909" t="s">
        <v>107</v>
      </c>
      <c r="H5909">
        <v>614</v>
      </c>
      <c r="I5909">
        <v>1.1680057646722879</v>
      </c>
      <c r="J5909">
        <v>2.128880125280741E-2</v>
      </c>
      <c r="K5909">
        <v>1.455949765429183E-2</v>
      </c>
      <c r="L5909">
        <v>2.677849342735211</v>
      </c>
    </row>
    <row r="5910" spans="1:12">
      <c r="A5910" t="s">
        <v>317</v>
      </c>
      <c r="B5910" t="s">
        <v>284</v>
      </c>
      <c r="C5910">
        <v>48213</v>
      </c>
      <c r="D5910" t="s">
        <v>135</v>
      </c>
      <c r="E5910">
        <v>888</v>
      </c>
      <c r="F5910" t="s">
        <v>87</v>
      </c>
      <c r="G5910" t="s">
        <v>108</v>
      </c>
      <c r="H5910">
        <v>385</v>
      </c>
      <c r="I5910">
        <v>0.45307604960138081</v>
      </c>
      <c r="J5910">
        <v>9.3257948586015597E-3</v>
      </c>
      <c r="K5910">
        <v>4.7015300867615753E-2</v>
      </c>
      <c r="L5910">
        <v>1.1778982897199459</v>
      </c>
    </row>
    <row r="5911" spans="1:12">
      <c r="A5911" t="s">
        <v>317</v>
      </c>
      <c r="B5911" t="s">
        <v>284</v>
      </c>
      <c r="C5911">
        <v>48213</v>
      </c>
      <c r="D5911" t="s">
        <v>135</v>
      </c>
      <c r="E5911">
        <v>888</v>
      </c>
      <c r="F5911" t="s">
        <v>87</v>
      </c>
      <c r="G5911" t="s">
        <v>109</v>
      </c>
      <c r="H5911">
        <v>614</v>
      </c>
      <c r="I5911">
        <v>0.43391108773939158</v>
      </c>
      <c r="J5911">
        <v>8.0738110740064054E-3</v>
      </c>
      <c r="K5911">
        <v>1.1745082518886179E-2</v>
      </c>
      <c r="L5911">
        <v>1.1103789443611909</v>
      </c>
    </row>
    <row r="5912" spans="1:12">
      <c r="A5912" t="s">
        <v>317</v>
      </c>
      <c r="B5912" t="s">
        <v>293</v>
      </c>
      <c r="C5912">
        <v>48215</v>
      </c>
      <c r="D5912" t="s">
        <v>135</v>
      </c>
      <c r="E5912">
        <v>888</v>
      </c>
      <c r="F5912" t="s">
        <v>87</v>
      </c>
      <c r="G5912" t="s">
        <v>88</v>
      </c>
      <c r="H5912">
        <v>119</v>
      </c>
      <c r="I5912">
        <v>1.5992511777789999</v>
      </c>
      <c r="J5912">
        <v>2.4306680311870769E-2</v>
      </c>
      <c r="K5912">
        <v>0.54295401423410483</v>
      </c>
      <c r="L5912">
        <v>2.3126070646557242</v>
      </c>
    </row>
    <row r="5913" spans="1:12">
      <c r="A5913" t="s">
        <v>317</v>
      </c>
      <c r="B5913" t="s">
        <v>293</v>
      </c>
      <c r="C5913">
        <v>48215</v>
      </c>
      <c r="D5913" t="s">
        <v>135</v>
      </c>
      <c r="E5913">
        <v>888</v>
      </c>
      <c r="F5913" t="s">
        <v>87</v>
      </c>
      <c r="G5913" t="s">
        <v>89</v>
      </c>
      <c r="H5913">
        <v>119</v>
      </c>
      <c r="I5913">
        <v>1.1869475579418369</v>
      </c>
      <c r="J5913">
        <v>2.027589543684833E-2</v>
      </c>
      <c r="K5913">
        <v>0.58866778799701158</v>
      </c>
      <c r="L5913">
        <v>1.706692669819454</v>
      </c>
    </row>
    <row r="5914" spans="1:12">
      <c r="A5914" t="s">
        <v>317</v>
      </c>
      <c r="B5914" t="s">
        <v>293</v>
      </c>
      <c r="C5914">
        <v>48215</v>
      </c>
      <c r="D5914" t="s">
        <v>135</v>
      </c>
      <c r="E5914">
        <v>888</v>
      </c>
      <c r="F5914" t="s">
        <v>87</v>
      </c>
      <c r="G5914" t="s">
        <v>90</v>
      </c>
      <c r="H5914">
        <v>119</v>
      </c>
      <c r="I5914">
        <v>1.812608561578807</v>
      </c>
      <c r="J5914">
        <v>2.8223287991621559E-2</v>
      </c>
      <c r="K5914">
        <v>0.68381387054601406</v>
      </c>
      <c r="L5914">
        <v>2.602420348373006</v>
      </c>
    </row>
    <row r="5915" spans="1:12">
      <c r="A5915" t="s">
        <v>317</v>
      </c>
      <c r="B5915" t="s">
        <v>293</v>
      </c>
      <c r="C5915">
        <v>48215</v>
      </c>
      <c r="D5915" t="s">
        <v>135</v>
      </c>
      <c r="E5915">
        <v>888</v>
      </c>
      <c r="F5915" t="s">
        <v>87</v>
      </c>
      <c r="G5915" t="s">
        <v>91</v>
      </c>
      <c r="H5915">
        <v>119</v>
      </c>
      <c r="I5915">
        <v>1.3054634864724759</v>
      </c>
      <c r="J5915">
        <v>2.073764621284439E-2</v>
      </c>
      <c r="K5915">
        <v>0.74411081552762104</v>
      </c>
      <c r="L5915">
        <v>1.87317238244714</v>
      </c>
    </row>
    <row r="5916" spans="1:12">
      <c r="A5916" t="s">
        <v>317</v>
      </c>
      <c r="B5916" t="s">
        <v>293</v>
      </c>
      <c r="C5916">
        <v>48215</v>
      </c>
      <c r="D5916" t="s">
        <v>135</v>
      </c>
      <c r="E5916">
        <v>888</v>
      </c>
      <c r="F5916" t="s">
        <v>87</v>
      </c>
      <c r="G5916" t="s">
        <v>92</v>
      </c>
      <c r="H5916">
        <v>119</v>
      </c>
      <c r="I5916">
        <v>1.916849890271465</v>
      </c>
      <c r="J5916">
        <v>2.9205168271980941E-2</v>
      </c>
      <c r="K5916">
        <v>0.7369165470379011</v>
      </c>
      <c r="L5916">
        <v>2.7076279604979629</v>
      </c>
    </row>
    <row r="5917" spans="1:12">
      <c r="A5917" t="s">
        <v>317</v>
      </c>
      <c r="B5917" t="s">
        <v>293</v>
      </c>
      <c r="C5917">
        <v>48215</v>
      </c>
      <c r="D5917" t="s">
        <v>135</v>
      </c>
      <c r="E5917">
        <v>888</v>
      </c>
      <c r="F5917" t="s">
        <v>87</v>
      </c>
      <c r="G5917" t="s">
        <v>93</v>
      </c>
      <c r="H5917">
        <v>119</v>
      </c>
      <c r="I5917">
        <v>1.381407002474536</v>
      </c>
      <c r="J5917">
        <v>2.1482636232286981E-2</v>
      </c>
      <c r="K5917">
        <v>0.79416696274649468</v>
      </c>
      <c r="L5917">
        <v>1.9688439470527781</v>
      </c>
    </row>
    <row r="5918" spans="1:12">
      <c r="A5918" t="s">
        <v>317</v>
      </c>
      <c r="B5918" t="s">
        <v>293</v>
      </c>
      <c r="C5918">
        <v>48215</v>
      </c>
      <c r="D5918" t="s">
        <v>135</v>
      </c>
      <c r="E5918">
        <v>888</v>
      </c>
      <c r="F5918" t="s">
        <v>87</v>
      </c>
      <c r="G5918" t="s">
        <v>94</v>
      </c>
      <c r="H5918">
        <v>119</v>
      </c>
      <c r="I5918">
        <v>2.0140042031672039</v>
      </c>
      <c r="J5918">
        <v>3.0333816022205039E-2</v>
      </c>
      <c r="K5918">
        <v>0.7827257268164447</v>
      </c>
      <c r="L5918">
        <v>2.8069506566597289</v>
      </c>
    </row>
    <row r="5919" spans="1:12">
      <c r="A5919" t="s">
        <v>317</v>
      </c>
      <c r="B5919" t="s">
        <v>293</v>
      </c>
      <c r="C5919">
        <v>48215</v>
      </c>
      <c r="D5919" t="s">
        <v>135</v>
      </c>
      <c r="E5919">
        <v>888</v>
      </c>
      <c r="F5919" t="s">
        <v>87</v>
      </c>
      <c r="G5919" t="s">
        <v>95</v>
      </c>
      <c r="H5919">
        <v>119</v>
      </c>
      <c r="I5919">
        <v>1.455656314924143</v>
      </c>
      <c r="J5919">
        <v>2.232602798977942E-2</v>
      </c>
      <c r="K5919">
        <v>0.83990284004932314</v>
      </c>
      <c r="L5919">
        <v>2.061355500296886</v>
      </c>
    </row>
    <row r="5920" spans="1:12">
      <c r="A5920" t="s">
        <v>317</v>
      </c>
      <c r="B5920" t="s">
        <v>293</v>
      </c>
      <c r="C5920">
        <v>48215</v>
      </c>
      <c r="D5920" t="s">
        <v>135</v>
      </c>
      <c r="E5920">
        <v>888</v>
      </c>
      <c r="F5920" t="s">
        <v>87</v>
      </c>
      <c r="G5920" t="s">
        <v>96</v>
      </c>
      <c r="H5920">
        <v>119</v>
      </c>
      <c r="I5920">
        <v>2.1151323436276588</v>
      </c>
      <c r="J5920">
        <v>3.159395078580763E-2</v>
      </c>
      <c r="K5920">
        <v>0.83025105375846042</v>
      </c>
      <c r="L5920">
        <v>2.9081630121167361</v>
      </c>
    </row>
    <row r="5921" spans="1:12">
      <c r="A5921" t="s">
        <v>317</v>
      </c>
      <c r="B5921" t="s">
        <v>293</v>
      </c>
      <c r="C5921">
        <v>48215</v>
      </c>
      <c r="D5921" t="s">
        <v>135</v>
      </c>
      <c r="E5921">
        <v>888</v>
      </c>
      <c r="F5921" t="s">
        <v>87</v>
      </c>
      <c r="G5921" t="s">
        <v>97</v>
      </c>
      <c r="H5921">
        <v>119</v>
      </c>
      <c r="I5921">
        <v>1.533038820942674</v>
      </c>
      <c r="J5921">
        <v>2.3215477508357198E-2</v>
      </c>
      <c r="K5921">
        <v>0.88416459253655777</v>
      </c>
      <c r="L5921">
        <v>2.159219318568498</v>
      </c>
    </row>
    <row r="5922" spans="1:12">
      <c r="A5922" t="s">
        <v>317</v>
      </c>
      <c r="B5922" t="s">
        <v>293</v>
      </c>
      <c r="C5922">
        <v>48215</v>
      </c>
      <c r="D5922" t="s">
        <v>135</v>
      </c>
      <c r="E5922">
        <v>888</v>
      </c>
      <c r="F5922" t="s">
        <v>87</v>
      </c>
      <c r="G5922" t="s">
        <v>98</v>
      </c>
      <c r="H5922">
        <v>119</v>
      </c>
      <c r="I5922">
        <v>0.39854159337142719</v>
      </c>
      <c r="J5922">
        <v>9.5819412410419174E-3</v>
      </c>
      <c r="K5922">
        <v>4.6123935453918873E-2</v>
      </c>
      <c r="L5922">
        <v>0.74911958182097538</v>
      </c>
    </row>
    <row r="5923" spans="1:12">
      <c r="A5923" t="s">
        <v>317</v>
      </c>
      <c r="B5923" t="s">
        <v>293</v>
      </c>
      <c r="C5923">
        <v>48215</v>
      </c>
      <c r="D5923" t="s">
        <v>135</v>
      </c>
      <c r="E5923">
        <v>888</v>
      </c>
      <c r="F5923" t="s">
        <v>87</v>
      </c>
      <c r="G5923" t="s">
        <v>99</v>
      </c>
      <c r="H5923">
        <v>119</v>
      </c>
      <c r="I5923">
        <v>0.59143660407005449</v>
      </c>
      <c r="J5923">
        <v>1.537324686410659E-2</v>
      </c>
      <c r="K5923">
        <v>0.2058240286924278</v>
      </c>
      <c r="L5923">
        <v>1.2330409608582329</v>
      </c>
    </row>
    <row r="5924" spans="1:12">
      <c r="A5924" t="s">
        <v>317</v>
      </c>
      <c r="B5924" t="s">
        <v>293</v>
      </c>
      <c r="C5924">
        <v>48215</v>
      </c>
      <c r="D5924" t="s">
        <v>135</v>
      </c>
      <c r="E5924">
        <v>888</v>
      </c>
      <c r="F5924" t="s">
        <v>87</v>
      </c>
      <c r="G5924" t="s">
        <v>100</v>
      </c>
      <c r="H5924">
        <v>119</v>
      </c>
      <c r="I5924">
        <v>0.90125089367504452</v>
      </c>
      <c r="J5924">
        <v>1.656113431293631E-2</v>
      </c>
      <c r="K5924">
        <v>0.30177960208981791</v>
      </c>
      <c r="L5924">
        <v>1.5829159676324409</v>
      </c>
    </row>
    <row r="5925" spans="1:12">
      <c r="A5925" t="s">
        <v>317</v>
      </c>
      <c r="B5925" t="s">
        <v>293</v>
      </c>
      <c r="C5925">
        <v>48215</v>
      </c>
      <c r="D5925" t="s">
        <v>135</v>
      </c>
      <c r="E5925">
        <v>888</v>
      </c>
      <c r="F5925" t="s">
        <v>87</v>
      </c>
      <c r="G5925" t="s">
        <v>101</v>
      </c>
      <c r="H5925">
        <v>119</v>
      </c>
      <c r="I5925">
        <v>0.99608764494299662</v>
      </c>
      <c r="J5925">
        <v>1.7513578583009538E-2</v>
      </c>
      <c r="K5925">
        <v>0.45568444383923268</v>
      </c>
      <c r="L5925">
        <v>1.5192033829298821</v>
      </c>
    </row>
    <row r="5926" spans="1:12">
      <c r="A5926" t="s">
        <v>317</v>
      </c>
      <c r="B5926" t="s">
        <v>293</v>
      </c>
      <c r="C5926">
        <v>48215</v>
      </c>
      <c r="D5926" t="s">
        <v>135</v>
      </c>
      <c r="E5926">
        <v>888</v>
      </c>
      <c r="F5926" t="s">
        <v>87</v>
      </c>
      <c r="G5926" t="s">
        <v>102</v>
      </c>
      <c r="H5926">
        <v>119</v>
      </c>
      <c r="I5926">
        <v>1.0389143912609899</v>
      </c>
      <c r="J5926">
        <v>1.8906749291967919E-2</v>
      </c>
      <c r="K5926">
        <v>0.34926510901995339</v>
      </c>
      <c r="L5926">
        <v>1.807250993445032</v>
      </c>
    </row>
    <row r="5927" spans="1:12">
      <c r="A5927" t="s">
        <v>317</v>
      </c>
      <c r="B5927" t="s">
        <v>293</v>
      </c>
      <c r="C5927">
        <v>48215</v>
      </c>
      <c r="D5927" t="s">
        <v>135</v>
      </c>
      <c r="E5927">
        <v>888</v>
      </c>
      <c r="F5927" t="s">
        <v>87</v>
      </c>
      <c r="G5927" t="s">
        <v>103</v>
      </c>
      <c r="H5927">
        <v>119</v>
      </c>
      <c r="I5927">
        <v>1.051096210727624</v>
      </c>
      <c r="J5927">
        <v>1.8172556245699859E-2</v>
      </c>
      <c r="K5927">
        <v>0.49052555002664289</v>
      </c>
      <c r="L5927">
        <v>1.6111233488624701</v>
      </c>
    </row>
    <row r="5928" spans="1:12">
      <c r="A5928" t="s">
        <v>317</v>
      </c>
      <c r="B5928" t="s">
        <v>293</v>
      </c>
      <c r="C5928">
        <v>48215</v>
      </c>
      <c r="D5928" t="s">
        <v>135</v>
      </c>
      <c r="E5928">
        <v>888</v>
      </c>
      <c r="F5928" t="s">
        <v>87</v>
      </c>
      <c r="G5928" t="s">
        <v>104</v>
      </c>
      <c r="H5928">
        <v>119</v>
      </c>
      <c r="I5928">
        <v>1.1535129694049471</v>
      </c>
      <c r="J5928">
        <v>2.1608110584141391E-2</v>
      </c>
      <c r="K5928">
        <v>0.38619646686531461</v>
      </c>
      <c r="L5928">
        <v>2.0264769473838631</v>
      </c>
    </row>
    <row r="5929" spans="1:12">
      <c r="A5929" t="s">
        <v>317</v>
      </c>
      <c r="B5929" t="s">
        <v>293</v>
      </c>
      <c r="C5929">
        <v>48215</v>
      </c>
      <c r="D5929" t="s">
        <v>135</v>
      </c>
      <c r="E5929">
        <v>888</v>
      </c>
      <c r="F5929" t="s">
        <v>87</v>
      </c>
      <c r="G5929" t="s">
        <v>105</v>
      </c>
      <c r="H5929">
        <v>119</v>
      </c>
      <c r="I5929">
        <v>1.103964437728522</v>
      </c>
      <c r="J5929">
        <v>1.8865692661762939E-2</v>
      </c>
      <c r="K5929">
        <v>0.52519436545043408</v>
      </c>
      <c r="L5929">
        <v>1.706008028704008</v>
      </c>
    </row>
    <row r="5930" spans="1:12">
      <c r="A5930" t="s">
        <v>317</v>
      </c>
      <c r="B5930" t="s">
        <v>293</v>
      </c>
      <c r="C5930">
        <v>48215</v>
      </c>
      <c r="D5930" t="s">
        <v>135</v>
      </c>
      <c r="E5930">
        <v>888</v>
      </c>
      <c r="F5930" t="s">
        <v>87</v>
      </c>
      <c r="G5930" t="s">
        <v>106</v>
      </c>
      <c r="H5930">
        <v>119</v>
      </c>
      <c r="I5930">
        <v>1.2684234224342401</v>
      </c>
      <c r="J5930">
        <v>2.3819132796058361E-2</v>
      </c>
      <c r="K5930">
        <v>0.42467210722072118</v>
      </c>
      <c r="L5930">
        <v>2.2211555003748829</v>
      </c>
    </row>
    <row r="5931" spans="1:12">
      <c r="A5931" t="s">
        <v>317</v>
      </c>
      <c r="B5931" t="s">
        <v>293</v>
      </c>
      <c r="C5931">
        <v>48215</v>
      </c>
      <c r="D5931" t="s">
        <v>135</v>
      </c>
      <c r="E5931">
        <v>888</v>
      </c>
      <c r="F5931" t="s">
        <v>87</v>
      </c>
      <c r="G5931" t="s">
        <v>107</v>
      </c>
      <c r="H5931">
        <v>119</v>
      </c>
      <c r="I5931">
        <v>1.162365287461554</v>
      </c>
      <c r="J5931">
        <v>1.9452031114991698E-2</v>
      </c>
      <c r="K5931">
        <v>0.56749216360278265</v>
      </c>
      <c r="L5931">
        <v>1.776498061812027</v>
      </c>
    </row>
    <row r="5932" spans="1:12">
      <c r="A5932" t="s">
        <v>317</v>
      </c>
      <c r="B5932" t="s">
        <v>293</v>
      </c>
      <c r="C5932">
        <v>48215</v>
      </c>
      <c r="D5932" t="s">
        <v>135</v>
      </c>
      <c r="E5932">
        <v>888</v>
      </c>
      <c r="F5932" t="s">
        <v>87</v>
      </c>
      <c r="G5932" t="s">
        <v>108</v>
      </c>
      <c r="H5932">
        <v>119</v>
      </c>
      <c r="I5932">
        <v>0.1253498175127972</v>
      </c>
      <c r="J5932">
        <v>5.2243474051073321E-3</v>
      </c>
      <c r="K5932">
        <v>-5.9524557316616919E-2</v>
      </c>
      <c r="L5932">
        <v>0.32297402595527569</v>
      </c>
    </row>
    <row r="5933" spans="1:12">
      <c r="A5933" t="s">
        <v>317</v>
      </c>
      <c r="B5933" t="s">
        <v>293</v>
      </c>
      <c r="C5933">
        <v>48215</v>
      </c>
      <c r="D5933" t="s">
        <v>135</v>
      </c>
      <c r="E5933">
        <v>888</v>
      </c>
      <c r="F5933" t="s">
        <v>87</v>
      </c>
      <c r="G5933" t="s">
        <v>109</v>
      </c>
      <c r="H5933">
        <v>119</v>
      </c>
      <c r="I5933">
        <v>0.27174445448618118</v>
      </c>
      <c r="J5933">
        <v>4.7157953828422814E-3</v>
      </c>
      <c r="K5933">
        <v>0.1616541218136523</v>
      </c>
      <c r="L5933">
        <v>0.44710517214070072</v>
      </c>
    </row>
    <row r="5934" spans="1:12">
      <c r="A5934" t="s">
        <v>317</v>
      </c>
      <c r="B5934" t="s">
        <v>280</v>
      </c>
      <c r="C5934">
        <v>48217</v>
      </c>
      <c r="D5934" t="s">
        <v>135</v>
      </c>
      <c r="E5934">
        <v>888</v>
      </c>
      <c r="F5934" t="s">
        <v>87</v>
      </c>
      <c r="G5934" t="s">
        <v>88</v>
      </c>
      <c r="H5934">
        <v>21</v>
      </c>
      <c r="I5934">
        <v>1.3391255499967429</v>
      </c>
      <c r="J5934">
        <v>0.1576856242205866</v>
      </c>
      <c r="K5934">
        <v>8.2268901586623533E-2</v>
      </c>
      <c r="L5934">
        <v>2.427575332124559</v>
      </c>
    </row>
    <row r="5935" spans="1:12">
      <c r="A5935" t="s">
        <v>317</v>
      </c>
      <c r="B5935" t="s">
        <v>280</v>
      </c>
      <c r="C5935">
        <v>48217</v>
      </c>
      <c r="D5935" t="s">
        <v>135</v>
      </c>
      <c r="E5935">
        <v>888</v>
      </c>
      <c r="F5935" t="s">
        <v>87</v>
      </c>
      <c r="G5935" t="s">
        <v>89</v>
      </c>
      <c r="H5935">
        <v>321</v>
      </c>
      <c r="I5935">
        <v>0.87698656474519121</v>
      </c>
      <c r="J5935">
        <v>2.9059937535925551E-2</v>
      </c>
      <c r="K5935">
        <v>-3.4524710319821768E-3</v>
      </c>
      <c r="L5935">
        <v>2.058279257864311</v>
      </c>
    </row>
    <row r="5936" spans="1:12">
      <c r="A5936" t="s">
        <v>317</v>
      </c>
      <c r="B5936" t="s">
        <v>280</v>
      </c>
      <c r="C5936">
        <v>48217</v>
      </c>
      <c r="D5936" t="s">
        <v>135</v>
      </c>
      <c r="E5936">
        <v>888</v>
      </c>
      <c r="F5936" t="s">
        <v>87</v>
      </c>
      <c r="G5936" t="s">
        <v>90</v>
      </c>
      <c r="H5936">
        <v>21</v>
      </c>
      <c r="I5936">
        <v>1.6680650978018869</v>
      </c>
      <c r="J5936">
        <v>0.1456860291474619</v>
      </c>
      <c r="K5936">
        <v>0.26197504588600667</v>
      </c>
      <c r="L5936">
        <v>2.8019103932227281</v>
      </c>
    </row>
    <row r="5937" spans="1:12">
      <c r="A5937" t="s">
        <v>317</v>
      </c>
      <c r="B5937" t="s">
        <v>280</v>
      </c>
      <c r="C5937">
        <v>48217</v>
      </c>
      <c r="D5937" t="s">
        <v>135</v>
      </c>
      <c r="E5937">
        <v>888</v>
      </c>
      <c r="F5937" t="s">
        <v>87</v>
      </c>
      <c r="G5937" t="s">
        <v>91</v>
      </c>
      <c r="H5937">
        <v>321</v>
      </c>
      <c r="I5937">
        <v>1.097953432723624</v>
      </c>
      <c r="J5937">
        <v>2.667037683964868E-2</v>
      </c>
      <c r="K5937">
        <v>3.5267178298786029E-3</v>
      </c>
      <c r="L5937">
        <v>2.2257319502210908</v>
      </c>
    </row>
    <row r="5938" spans="1:12">
      <c r="A5938" t="s">
        <v>317</v>
      </c>
      <c r="B5938" t="s">
        <v>280</v>
      </c>
      <c r="C5938">
        <v>48217</v>
      </c>
      <c r="D5938" t="s">
        <v>135</v>
      </c>
      <c r="E5938">
        <v>888</v>
      </c>
      <c r="F5938" t="s">
        <v>87</v>
      </c>
      <c r="G5938" t="s">
        <v>92</v>
      </c>
      <c r="H5938">
        <v>21</v>
      </c>
      <c r="I5938">
        <v>1.833708289949844</v>
      </c>
      <c r="J5938">
        <v>0.1562271870685033</v>
      </c>
      <c r="K5938">
        <v>0.29025231332994073</v>
      </c>
      <c r="L5938">
        <v>3.035446620925113</v>
      </c>
    </row>
    <row r="5939" spans="1:12">
      <c r="A5939" t="s">
        <v>317</v>
      </c>
      <c r="B5939" t="s">
        <v>280</v>
      </c>
      <c r="C5939">
        <v>48217</v>
      </c>
      <c r="D5939" t="s">
        <v>135</v>
      </c>
      <c r="E5939">
        <v>888</v>
      </c>
      <c r="F5939" t="s">
        <v>87</v>
      </c>
      <c r="G5939" t="s">
        <v>93</v>
      </c>
      <c r="H5939">
        <v>321</v>
      </c>
      <c r="I5939">
        <v>1.191423035206373</v>
      </c>
      <c r="J5939">
        <v>2.804228088478504E-2</v>
      </c>
      <c r="K5939">
        <v>3.5267178298786029E-3</v>
      </c>
      <c r="L5939">
        <v>2.3556611322115808</v>
      </c>
    </row>
    <row r="5940" spans="1:12">
      <c r="A5940" t="s">
        <v>317</v>
      </c>
      <c r="B5940" t="s">
        <v>280</v>
      </c>
      <c r="C5940">
        <v>48217</v>
      </c>
      <c r="D5940" t="s">
        <v>135</v>
      </c>
      <c r="E5940">
        <v>888</v>
      </c>
      <c r="F5940" t="s">
        <v>87</v>
      </c>
      <c r="G5940" t="s">
        <v>94</v>
      </c>
      <c r="H5940">
        <v>21</v>
      </c>
      <c r="I5940">
        <v>1.991627877631841</v>
      </c>
      <c r="J5940">
        <v>0.16733419893618731</v>
      </c>
      <c r="K5940">
        <v>0.31557028902879652</v>
      </c>
      <c r="L5940">
        <v>3.2684685251471182</v>
      </c>
    </row>
    <row r="5941" spans="1:12">
      <c r="A5941" t="s">
        <v>317</v>
      </c>
      <c r="B5941" t="s">
        <v>280</v>
      </c>
      <c r="C5941">
        <v>48217</v>
      </c>
      <c r="D5941" t="s">
        <v>135</v>
      </c>
      <c r="E5941">
        <v>888</v>
      </c>
      <c r="F5941" t="s">
        <v>87</v>
      </c>
      <c r="G5941" t="s">
        <v>95</v>
      </c>
      <c r="H5941">
        <v>321</v>
      </c>
      <c r="I5941">
        <v>1.274560325744899</v>
      </c>
      <c r="J5941">
        <v>2.9785230820596739E-2</v>
      </c>
      <c r="K5941">
        <v>3.5267178298786029E-3</v>
      </c>
      <c r="L5941">
        <v>2.476528363245087</v>
      </c>
    </row>
    <row r="5942" spans="1:12">
      <c r="A5942" t="s">
        <v>317</v>
      </c>
      <c r="B5942" t="s">
        <v>280</v>
      </c>
      <c r="C5942">
        <v>48217</v>
      </c>
      <c r="D5942" t="s">
        <v>135</v>
      </c>
      <c r="E5942">
        <v>888</v>
      </c>
      <c r="F5942" t="s">
        <v>87</v>
      </c>
      <c r="G5942" t="s">
        <v>96</v>
      </c>
      <c r="H5942">
        <v>21</v>
      </c>
      <c r="I5942">
        <v>2.141073796967826</v>
      </c>
      <c r="J5942">
        <v>0.17785825932259591</v>
      </c>
      <c r="K5942">
        <v>0.34037529265666611</v>
      </c>
      <c r="L5942">
        <v>3.4894549128360661</v>
      </c>
    </row>
    <row r="5943" spans="1:12">
      <c r="A5943" t="s">
        <v>317</v>
      </c>
      <c r="B5943" t="s">
        <v>280</v>
      </c>
      <c r="C5943">
        <v>48217</v>
      </c>
      <c r="D5943" t="s">
        <v>135</v>
      </c>
      <c r="E5943">
        <v>888</v>
      </c>
      <c r="F5943" t="s">
        <v>87</v>
      </c>
      <c r="G5943" t="s">
        <v>97</v>
      </c>
      <c r="H5943">
        <v>321</v>
      </c>
      <c r="I5943">
        <v>1.356476015037994</v>
      </c>
      <c r="J5943">
        <v>3.1040096382421289E-2</v>
      </c>
      <c r="K5943">
        <v>3.5267178298786029E-3</v>
      </c>
      <c r="L5943">
        <v>2.590221589714337</v>
      </c>
    </row>
    <row r="5944" spans="1:12">
      <c r="A5944" t="s">
        <v>317</v>
      </c>
      <c r="B5944" t="s">
        <v>280</v>
      </c>
      <c r="C5944">
        <v>48217</v>
      </c>
      <c r="D5944" t="s">
        <v>135</v>
      </c>
      <c r="E5944">
        <v>888</v>
      </c>
      <c r="F5944" t="s">
        <v>87</v>
      </c>
      <c r="G5944" t="s">
        <v>98</v>
      </c>
      <c r="H5944">
        <v>21</v>
      </c>
      <c r="I5944">
        <v>0.87811581063541766</v>
      </c>
      <c r="J5944">
        <v>8.8664726780749215E-2</v>
      </c>
      <c r="K5944">
        <v>0.1078680484880335</v>
      </c>
      <c r="L5944">
        <v>1.6042317228687579</v>
      </c>
    </row>
    <row r="5945" spans="1:12">
      <c r="A5945" t="s">
        <v>317</v>
      </c>
      <c r="B5945" t="s">
        <v>280</v>
      </c>
      <c r="C5945">
        <v>48217</v>
      </c>
      <c r="D5945" t="s">
        <v>135</v>
      </c>
      <c r="E5945">
        <v>888</v>
      </c>
      <c r="F5945" t="s">
        <v>87</v>
      </c>
      <c r="G5945" t="s">
        <v>99</v>
      </c>
      <c r="H5945">
        <v>321</v>
      </c>
      <c r="I5945">
        <v>0.53132431970194827</v>
      </c>
      <c r="J5945">
        <v>1.472210642659651E-2</v>
      </c>
      <c r="K5945">
        <v>3.5267178298786029E-3</v>
      </c>
      <c r="L5945">
        <v>1.421982194111423</v>
      </c>
    </row>
    <row r="5946" spans="1:12">
      <c r="A5946" t="s">
        <v>317</v>
      </c>
      <c r="B5946" t="s">
        <v>280</v>
      </c>
      <c r="C5946">
        <v>48217</v>
      </c>
      <c r="D5946" t="s">
        <v>135</v>
      </c>
      <c r="E5946">
        <v>888</v>
      </c>
      <c r="F5946" t="s">
        <v>87</v>
      </c>
      <c r="G5946" t="s">
        <v>100</v>
      </c>
      <c r="H5946">
        <v>21</v>
      </c>
      <c r="I5946">
        <v>1.3919513895566551</v>
      </c>
      <c r="J5946">
        <v>0.10804868088975519</v>
      </c>
      <c r="K5946">
        <v>0.27866141501693342</v>
      </c>
      <c r="L5946">
        <v>2.2143403233531389</v>
      </c>
    </row>
    <row r="5947" spans="1:12">
      <c r="A5947" t="s">
        <v>317</v>
      </c>
      <c r="B5947" t="s">
        <v>280</v>
      </c>
      <c r="C5947">
        <v>48217</v>
      </c>
      <c r="D5947" t="s">
        <v>135</v>
      </c>
      <c r="E5947">
        <v>888</v>
      </c>
      <c r="F5947" t="s">
        <v>87</v>
      </c>
      <c r="G5947" t="s">
        <v>101</v>
      </c>
      <c r="H5947">
        <v>321</v>
      </c>
      <c r="I5947">
        <v>0.91854169327657997</v>
      </c>
      <c r="J5947">
        <v>1.96066958731951E-2</v>
      </c>
      <c r="K5947">
        <v>3.5267178298786029E-3</v>
      </c>
      <c r="L5947">
        <v>1.7070203999628011</v>
      </c>
    </row>
    <row r="5948" spans="1:12">
      <c r="A5948" t="s">
        <v>317</v>
      </c>
      <c r="B5948" t="s">
        <v>280</v>
      </c>
      <c r="C5948">
        <v>48217</v>
      </c>
      <c r="D5948" t="s">
        <v>135</v>
      </c>
      <c r="E5948">
        <v>888</v>
      </c>
      <c r="F5948" t="s">
        <v>87</v>
      </c>
      <c r="G5948" t="s">
        <v>102</v>
      </c>
      <c r="H5948">
        <v>21</v>
      </c>
      <c r="I5948">
        <v>1.563109054162531</v>
      </c>
      <c r="J5948">
        <v>0.1178441616037386</v>
      </c>
      <c r="K5948">
        <v>0.30964265869391361</v>
      </c>
      <c r="L5948">
        <v>2.4387855384156549</v>
      </c>
    </row>
    <row r="5949" spans="1:12">
      <c r="A5949" t="s">
        <v>317</v>
      </c>
      <c r="B5949" t="s">
        <v>280</v>
      </c>
      <c r="C5949">
        <v>48217</v>
      </c>
      <c r="D5949" t="s">
        <v>135</v>
      </c>
      <c r="E5949">
        <v>888</v>
      </c>
      <c r="F5949" t="s">
        <v>87</v>
      </c>
      <c r="G5949" t="s">
        <v>103</v>
      </c>
      <c r="H5949">
        <v>321</v>
      </c>
      <c r="I5949">
        <v>0.99773259192502317</v>
      </c>
      <c r="J5949">
        <v>2.043548693125671E-2</v>
      </c>
      <c r="K5949">
        <v>3.5267178298786029E-3</v>
      </c>
      <c r="L5949">
        <v>1.8054626795053541</v>
      </c>
    </row>
    <row r="5950" spans="1:12">
      <c r="A5950" t="s">
        <v>317</v>
      </c>
      <c r="B5950" t="s">
        <v>280</v>
      </c>
      <c r="C5950">
        <v>48217</v>
      </c>
      <c r="D5950" t="s">
        <v>135</v>
      </c>
      <c r="E5950">
        <v>888</v>
      </c>
      <c r="F5950" t="s">
        <v>87</v>
      </c>
      <c r="G5950" t="s">
        <v>104</v>
      </c>
      <c r="H5950">
        <v>21</v>
      </c>
      <c r="I5950">
        <v>1.726502520922087</v>
      </c>
      <c r="J5950">
        <v>0.12881989346661671</v>
      </c>
      <c r="K5950">
        <v>0.33643836717927927</v>
      </c>
      <c r="L5950">
        <v>2.6724841403317932</v>
      </c>
    </row>
    <row r="5951" spans="1:12">
      <c r="A5951" t="s">
        <v>317</v>
      </c>
      <c r="B5951" t="s">
        <v>280</v>
      </c>
      <c r="C5951">
        <v>48217</v>
      </c>
      <c r="D5951" t="s">
        <v>135</v>
      </c>
      <c r="E5951">
        <v>888</v>
      </c>
      <c r="F5951" t="s">
        <v>87</v>
      </c>
      <c r="G5951" t="s">
        <v>105</v>
      </c>
      <c r="H5951">
        <v>321</v>
      </c>
      <c r="I5951">
        <v>1.0698831951637531</v>
      </c>
      <c r="J5951">
        <v>2.1747142635598869E-2</v>
      </c>
      <c r="K5951">
        <v>3.5267178298786029E-3</v>
      </c>
      <c r="L5951">
        <v>1.9139068960189349</v>
      </c>
    </row>
    <row r="5952" spans="1:12">
      <c r="A5952" t="s">
        <v>317</v>
      </c>
      <c r="B5952" t="s">
        <v>280</v>
      </c>
      <c r="C5952">
        <v>48217</v>
      </c>
      <c r="D5952" t="s">
        <v>135</v>
      </c>
      <c r="E5952">
        <v>888</v>
      </c>
      <c r="F5952" t="s">
        <v>87</v>
      </c>
      <c r="G5952" t="s">
        <v>106</v>
      </c>
      <c r="H5952">
        <v>21</v>
      </c>
      <c r="I5952">
        <v>1.8774327900133541</v>
      </c>
      <c r="J5952">
        <v>0.13897070690113111</v>
      </c>
      <c r="K5952">
        <v>0.36329579965681719</v>
      </c>
      <c r="L5952">
        <v>2.9038355072988762</v>
      </c>
    </row>
    <row r="5953" spans="1:12">
      <c r="A5953" t="s">
        <v>317</v>
      </c>
      <c r="B5953" t="s">
        <v>280</v>
      </c>
      <c r="C5953">
        <v>48217</v>
      </c>
      <c r="D5953" t="s">
        <v>135</v>
      </c>
      <c r="E5953">
        <v>888</v>
      </c>
      <c r="F5953" t="s">
        <v>87</v>
      </c>
      <c r="G5953" t="s">
        <v>107</v>
      </c>
      <c r="H5953">
        <v>321</v>
      </c>
      <c r="I5953">
        <v>1.136207298770596</v>
      </c>
      <c r="J5953">
        <v>2.228691754497579E-2</v>
      </c>
      <c r="K5953">
        <v>3.5267178298786029E-3</v>
      </c>
      <c r="L5953">
        <v>1.9966900608684059</v>
      </c>
    </row>
    <row r="5954" spans="1:12">
      <c r="A5954" t="s">
        <v>317</v>
      </c>
      <c r="B5954" t="s">
        <v>280</v>
      </c>
      <c r="C5954">
        <v>48217</v>
      </c>
      <c r="D5954" t="s">
        <v>135</v>
      </c>
      <c r="E5954">
        <v>888</v>
      </c>
      <c r="F5954" t="s">
        <v>87</v>
      </c>
      <c r="G5954" t="s">
        <v>108</v>
      </c>
      <c r="H5954">
        <v>21</v>
      </c>
      <c r="I5954">
        <v>0.54524790617929286</v>
      </c>
      <c r="J5954">
        <v>4.6758487955652142E-2</v>
      </c>
      <c r="K5954">
        <v>0.1167457847107941</v>
      </c>
      <c r="L5954">
        <v>1.0747798823709549</v>
      </c>
    </row>
    <row r="5955" spans="1:12">
      <c r="A5955" t="s">
        <v>317</v>
      </c>
      <c r="B5955" t="s">
        <v>280</v>
      </c>
      <c r="C5955">
        <v>48217</v>
      </c>
      <c r="D5955" t="s">
        <v>135</v>
      </c>
      <c r="E5955">
        <v>888</v>
      </c>
      <c r="F5955" t="s">
        <v>87</v>
      </c>
      <c r="G5955" t="s">
        <v>109</v>
      </c>
      <c r="H5955">
        <v>321</v>
      </c>
      <c r="I5955">
        <v>0.32896026494094838</v>
      </c>
      <c r="J5955">
        <v>5.5475743428957756E-3</v>
      </c>
      <c r="K5955">
        <v>3.5267178298786029E-3</v>
      </c>
      <c r="L5955">
        <v>0.6077413652625866</v>
      </c>
    </row>
    <row r="5956" spans="1:12">
      <c r="A5956" t="s">
        <v>317</v>
      </c>
      <c r="B5956" t="s">
        <v>403</v>
      </c>
      <c r="C5956">
        <v>48219</v>
      </c>
      <c r="D5956" t="s">
        <v>135</v>
      </c>
      <c r="E5956">
        <v>888</v>
      </c>
      <c r="F5956" t="s">
        <v>87</v>
      </c>
      <c r="G5956" t="s">
        <v>88</v>
      </c>
      <c r="H5956">
        <v>195</v>
      </c>
      <c r="I5956">
        <v>0.78341392942246146</v>
      </c>
      <c r="J5956">
        <v>2.3030464727247211E-2</v>
      </c>
      <c r="K5956">
        <v>6.0636211012504528E-2</v>
      </c>
      <c r="L5956">
        <v>1.3804866076375319</v>
      </c>
    </row>
    <row r="5957" spans="1:12">
      <c r="A5957" t="s">
        <v>317</v>
      </c>
      <c r="B5957" t="s">
        <v>403</v>
      </c>
      <c r="C5957">
        <v>48219</v>
      </c>
      <c r="D5957" t="s">
        <v>135</v>
      </c>
      <c r="E5957">
        <v>888</v>
      </c>
      <c r="F5957" t="s">
        <v>87</v>
      </c>
      <c r="G5957" t="s">
        <v>89</v>
      </c>
      <c r="H5957">
        <v>190</v>
      </c>
      <c r="I5957">
        <v>0.47239071020287748</v>
      </c>
      <c r="J5957">
        <v>1.044933925622289E-2</v>
      </c>
      <c r="K5957">
        <v>8.8824045335733612E-2</v>
      </c>
      <c r="L5957">
        <v>0.78956923611623142</v>
      </c>
    </row>
    <row r="5958" spans="1:12">
      <c r="A5958" t="s">
        <v>317</v>
      </c>
      <c r="B5958" t="s">
        <v>403</v>
      </c>
      <c r="C5958">
        <v>48219</v>
      </c>
      <c r="D5958" t="s">
        <v>135</v>
      </c>
      <c r="E5958">
        <v>888</v>
      </c>
      <c r="F5958" t="s">
        <v>87</v>
      </c>
      <c r="G5958" t="s">
        <v>90</v>
      </c>
      <c r="H5958">
        <v>195</v>
      </c>
      <c r="I5958">
        <v>1.1076809908815759</v>
      </c>
      <c r="J5958">
        <v>2.1100282620728019E-2</v>
      </c>
      <c r="K5958">
        <v>8.855628591461806E-2</v>
      </c>
      <c r="L5958">
        <v>1.9815269693906661</v>
      </c>
    </row>
    <row r="5959" spans="1:12">
      <c r="A5959" t="s">
        <v>317</v>
      </c>
      <c r="B5959" t="s">
        <v>403</v>
      </c>
      <c r="C5959">
        <v>48219</v>
      </c>
      <c r="D5959" t="s">
        <v>135</v>
      </c>
      <c r="E5959">
        <v>888</v>
      </c>
      <c r="F5959" t="s">
        <v>87</v>
      </c>
      <c r="G5959" t="s">
        <v>91</v>
      </c>
      <c r="H5959">
        <v>190</v>
      </c>
      <c r="I5959">
        <v>0.54452036154809047</v>
      </c>
      <c r="J5959">
        <v>9.8166214962787449E-3</v>
      </c>
      <c r="K5959">
        <v>0.16713678576808921</v>
      </c>
      <c r="L5959">
        <v>0.90146663499139734</v>
      </c>
    </row>
    <row r="5960" spans="1:12">
      <c r="A5960" t="s">
        <v>317</v>
      </c>
      <c r="B5960" t="s">
        <v>403</v>
      </c>
      <c r="C5960">
        <v>48219</v>
      </c>
      <c r="D5960" t="s">
        <v>135</v>
      </c>
      <c r="E5960">
        <v>888</v>
      </c>
      <c r="F5960" t="s">
        <v>87</v>
      </c>
      <c r="G5960" t="s">
        <v>92</v>
      </c>
      <c r="H5960">
        <v>195</v>
      </c>
      <c r="I5960">
        <v>1.196252559954375</v>
      </c>
      <c r="J5960">
        <v>2.2205352243663379E-2</v>
      </c>
      <c r="K5960">
        <v>9.8722123734035827E-2</v>
      </c>
      <c r="L5960">
        <v>2.1649322879237989</v>
      </c>
    </row>
    <row r="5961" spans="1:12">
      <c r="A5961" t="s">
        <v>317</v>
      </c>
      <c r="B5961" t="s">
        <v>403</v>
      </c>
      <c r="C5961">
        <v>48219</v>
      </c>
      <c r="D5961" t="s">
        <v>135</v>
      </c>
      <c r="E5961">
        <v>888</v>
      </c>
      <c r="F5961" t="s">
        <v>87</v>
      </c>
      <c r="G5961" t="s">
        <v>93</v>
      </c>
      <c r="H5961">
        <v>190</v>
      </c>
      <c r="I5961">
        <v>0.6059410244342196</v>
      </c>
      <c r="J5961">
        <v>1.0478484689254171E-2</v>
      </c>
      <c r="K5961">
        <v>0.18448207990396309</v>
      </c>
      <c r="L5961">
        <v>0.95965993917700998</v>
      </c>
    </row>
    <row r="5962" spans="1:12">
      <c r="A5962" t="s">
        <v>317</v>
      </c>
      <c r="B5962" t="s">
        <v>403</v>
      </c>
      <c r="C5962">
        <v>48219</v>
      </c>
      <c r="D5962" t="s">
        <v>135</v>
      </c>
      <c r="E5962">
        <v>888</v>
      </c>
      <c r="F5962" t="s">
        <v>87</v>
      </c>
      <c r="G5962" t="s">
        <v>94</v>
      </c>
      <c r="H5962">
        <v>195</v>
      </c>
      <c r="I5962">
        <v>1.2698227770998189</v>
      </c>
      <c r="J5962">
        <v>2.3509636595017501E-2</v>
      </c>
      <c r="K5962">
        <v>0.10691521063579459</v>
      </c>
      <c r="L5962">
        <v>2.3639875509560362</v>
      </c>
    </row>
    <row r="5963" spans="1:12">
      <c r="A5963" t="s">
        <v>317</v>
      </c>
      <c r="B5963" t="s">
        <v>403</v>
      </c>
      <c r="C5963">
        <v>48219</v>
      </c>
      <c r="D5963" t="s">
        <v>135</v>
      </c>
      <c r="E5963">
        <v>888</v>
      </c>
      <c r="F5963" t="s">
        <v>87</v>
      </c>
      <c r="G5963" t="s">
        <v>95</v>
      </c>
      <c r="H5963">
        <v>190</v>
      </c>
      <c r="I5963">
        <v>0.66364484724939332</v>
      </c>
      <c r="J5963">
        <v>1.130090641563874E-2</v>
      </c>
      <c r="K5963">
        <v>0.19570145264666661</v>
      </c>
      <c r="L5963">
        <v>1.050554817554161</v>
      </c>
    </row>
    <row r="5964" spans="1:12">
      <c r="A5964" t="s">
        <v>317</v>
      </c>
      <c r="B5964" t="s">
        <v>403</v>
      </c>
      <c r="C5964">
        <v>48219</v>
      </c>
      <c r="D5964" t="s">
        <v>135</v>
      </c>
      <c r="E5964">
        <v>888</v>
      </c>
      <c r="F5964" t="s">
        <v>87</v>
      </c>
      <c r="G5964" t="s">
        <v>96</v>
      </c>
      <c r="H5964">
        <v>195</v>
      </c>
      <c r="I5964">
        <v>1.356113859167956</v>
      </c>
      <c r="J5964">
        <v>2.4942992236810041E-2</v>
      </c>
      <c r="K5964">
        <v>0.1167907223401445</v>
      </c>
      <c r="L5964">
        <v>2.5674444302681012</v>
      </c>
    </row>
    <row r="5965" spans="1:12">
      <c r="A5965" t="s">
        <v>317</v>
      </c>
      <c r="B5965" t="s">
        <v>403</v>
      </c>
      <c r="C5965">
        <v>48219</v>
      </c>
      <c r="D5965" t="s">
        <v>135</v>
      </c>
      <c r="E5965">
        <v>888</v>
      </c>
      <c r="F5965" t="s">
        <v>87</v>
      </c>
      <c r="G5965" t="s">
        <v>97</v>
      </c>
      <c r="H5965">
        <v>190</v>
      </c>
      <c r="I5965">
        <v>0.7295709004719878</v>
      </c>
      <c r="J5965">
        <v>1.268540579061154E-2</v>
      </c>
      <c r="K5965">
        <v>0.2022283081651943</v>
      </c>
      <c r="L5965">
        <v>1.157840455618125</v>
      </c>
    </row>
    <row r="5966" spans="1:12">
      <c r="A5966" t="s">
        <v>317</v>
      </c>
      <c r="B5966" t="s">
        <v>403</v>
      </c>
      <c r="C5966">
        <v>48219</v>
      </c>
      <c r="D5966" t="s">
        <v>135</v>
      </c>
      <c r="E5966">
        <v>888</v>
      </c>
      <c r="F5966" t="s">
        <v>87</v>
      </c>
      <c r="G5966" t="s">
        <v>98</v>
      </c>
      <c r="H5966">
        <v>195</v>
      </c>
      <c r="I5966">
        <v>0.28839837613992408</v>
      </c>
      <c r="J5966">
        <v>6.3985570468794101E-3</v>
      </c>
      <c r="K5966">
        <v>4.7097569380749063E-2</v>
      </c>
      <c r="L5966">
        <v>0.71645823879906811</v>
      </c>
    </row>
    <row r="5967" spans="1:12">
      <c r="A5967" t="s">
        <v>317</v>
      </c>
      <c r="B5967" t="s">
        <v>403</v>
      </c>
      <c r="C5967">
        <v>48219</v>
      </c>
      <c r="D5967" t="s">
        <v>135</v>
      </c>
      <c r="E5967">
        <v>888</v>
      </c>
      <c r="F5967" t="s">
        <v>87</v>
      </c>
      <c r="G5967" t="s">
        <v>99</v>
      </c>
      <c r="H5967">
        <v>190</v>
      </c>
      <c r="I5967">
        <v>0.36715560199028963</v>
      </c>
      <c r="J5967">
        <v>8.4189684128926304E-3</v>
      </c>
      <c r="K5967">
        <v>0.1176425363049904</v>
      </c>
      <c r="L5967">
        <v>0.7032138873506405</v>
      </c>
    </row>
    <row r="5968" spans="1:12">
      <c r="A5968" t="s">
        <v>317</v>
      </c>
      <c r="B5968" t="s">
        <v>403</v>
      </c>
      <c r="C5968">
        <v>48219</v>
      </c>
      <c r="D5968" t="s">
        <v>135</v>
      </c>
      <c r="E5968">
        <v>888</v>
      </c>
      <c r="F5968" t="s">
        <v>87</v>
      </c>
      <c r="G5968" t="s">
        <v>100</v>
      </c>
      <c r="H5968">
        <v>195</v>
      </c>
      <c r="I5968">
        <v>0.72402517356903073</v>
      </c>
      <c r="J5968">
        <v>1.6081310304768091E-2</v>
      </c>
      <c r="K5968">
        <v>6.4207996823543445E-2</v>
      </c>
      <c r="L5968">
        <v>1.6335482420761711</v>
      </c>
    </row>
    <row r="5969" spans="1:12">
      <c r="A5969" t="s">
        <v>317</v>
      </c>
      <c r="B5969" t="s">
        <v>403</v>
      </c>
      <c r="C5969">
        <v>48219</v>
      </c>
      <c r="D5969" t="s">
        <v>135</v>
      </c>
      <c r="E5969">
        <v>888</v>
      </c>
      <c r="F5969" t="s">
        <v>87</v>
      </c>
      <c r="G5969" t="s">
        <v>101</v>
      </c>
      <c r="H5969">
        <v>190</v>
      </c>
      <c r="I5969">
        <v>0.49112526852698818</v>
      </c>
      <c r="J5969">
        <v>8.8164779578576886E-3</v>
      </c>
      <c r="K5969">
        <v>0.17801302971930699</v>
      </c>
      <c r="L5969">
        <v>0.81248856062125674</v>
      </c>
    </row>
    <row r="5970" spans="1:12">
      <c r="A5970" t="s">
        <v>317</v>
      </c>
      <c r="B5970" t="s">
        <v>403</v>
      </c>
      <c r="C5970">
        <v>48219</v>
      </c>
      <c r="D5970" t="s">
        <v>135</v>
      </c>
      <c r="E5970">
        <v>888</v>
      </c>
      <c r="F5970" t="s">
        <v>87</v>
      </c>
      <c r="G5970" t="s">
        <v>102</v>
      </c>
      <c r="H5970">
        <v>195</v>
      </c>
      <c r="I5970">
        <v>0.8242601678506748</v>
      </c>
      <c r="J5970">
        <v>1.7961457500426398E-2</v>
      </c>
      <c r="K5970">
        <v>7.5379688342831694E-2</v>
      </c>
      <c r="L5970">
        <v>1.842386536881393</v>
      </c>
    </row>
    <row r="5971" spans="1:12">
      <c r="A5971" t="s">
        <v>317</v>
      </c>
      <c r="B5971" t="s">
        <v>403</v>
      </c>
      <c r="C5971">
        <v>48219</v>
      </c>
      <c r="D5971" t="s">
        <v>135</v>
      </c>
      <c r="E5971">
        <v>888</v>
      </c>
      <c r="F5971" t="s">
        <v>87</v>
      </c>
      <c r="G5971" t="s">
        <v>103</v>
      </c>
      <c r="H5971">
        <v>190</v>
      </c>
      <c r="I5971">
        <v>0.54546122342006065</v>
      </c>
      <c r="J5971">
        <v>9.3141896218474907E-3</v>
      </c>
      <c r="K5971">
        <v>0.195033106890356</v>
      </c>
      <c r="L5971">
        <v>0.8815529357344577</v>
      </c>
    </row>
    <row r="5972" spans="1:12">
      <c r="A5972" t="s">
        <v>317</v>
      </c>
      <c r="B5972" t="s">
        <v>403</v>
      </c>
      <c r="C5972">
        <v>48219</v>
      </c>
      <c r="D5972" t="s">
        <v>135</v>
      </c>
      <c r="E5972">
        <v>888</v>
      </c>
      <c r="F5972" t="s">
        <v>87</v>
      </c>
      <c r="G5972" t="s">
        <v>104</v>
      </c>
      <c r="H5972">
        <v>195</v>
      </c>
      <c r="I5972">
        <v>0.89749738630147702</v>
      </c>
      <c r="J5972">
        <v>2.0389195076769139E-2</v>
      </c>
      <c r="K5972">
        <v>8.447986772672729E-2</v>
      </c>
      <c r="L5972">
        <v>2.0510351157346962</v>
      </c>
    </row>
    <row r="5973" spans="1:12">
      <c r="A5973" t="s">
        <v>317</v>
      </c>
      <c r="B5973" t="s">
        <v>403</v>
      </c>
      <c r="C5973">
        <v>48219</v>
      </c>
      <c r="D5973" t="s">
        <v>135</v>
      </c>
      <c r="E5973">
        <v>888</v>
      </c>
      <c r="F5973" t="s">
        <v>87</v>
      </c>
      <c r="G5973" t="s">
        <v>105</v>
      </c>
      <c r="H5973">
        <v>190</v>
      </c>
      <c r="I5973">
        <v>0.59669117928510751</v>
      </c>
      <c r="J5973">
        <v>9.9891622617045827E-3</v>
      </c>
      <c r="K5973">
        <v>0.2110348047180553</v>
      </c>
      <c r="L5973">
        <v>0.97055153783401682</v>
      </c>
    </row>
    <row r="5974" spans="1:12">
      <c r="A5974" t="s">
        <v>317</v>
      </c>
      <c r="B5974" t="s">
        <v>403</v>
      </c>
      <c r="C5974">
        <v>48219</v>
      </c>
      <c r="D5974" t="s">
        <v>135</v>
      </c>
      <c r="E5974">
        <v>888</v>
      </c>
      <c r="F5974" t="s">
        <v>87</v>
      </c>
      <c r="G5974" t="s">
        <v>106</v>
      </c>
      <c r="H5974">
        <v>195</v>
      </c>
      <c r="I5974">
        <v>0.98788484603907445</v>
      </c>
      <c r="J5974">
        <v>2.2313420743188719E-2</v>
      </c>
      <c r="K5974">
        <v>9.4930310381508939E-2</v>
      </c>
      <c r="L5974">
        <v>2.2549180688599639</v>
      </c>
    </row>
    <row r="5975" spans="1:12">
      <c r="A5975" t="s">
        <v>317</v>
      </c>
      <c r="B5975" t="s">
        <v>403</v>
      </c>
      <c r="C5975">
        <v>48219</v>
      </c>
      <c r="D5975" t="s">
        <v>135</v>
      </c>
      <c r="E5975">
        <v>888</v>
      </c>
      <c r="F5975" t="s">
        <v>87</v>
      </c>
      <c r="G5975" t="s">
        <v>107</v>
      </c>
      <c r="H5975">
        <v>190</v>
      </c>
      <c r="I5975">
        <v>0.65818909588023111</v>
      </c>
      <c r="J5975">
        <v>1.112793043715052E-2</v>
      </c>
      <c r="K5975">
        <v>0.21825770508090411</v>
      </c>
      <c r="L5975">
        <v>1.085580786622518</v>
      </c>
    </row>
    <row r="5976" spans="1:12">
      <c r="A5976" t="s">
        <v>317</v>
      </c>
      <c r="B5976" t="s">
        <v>403</v>
      </c>
      <c r="C5976">
        <v>48219</v>
      </c>
      <c r="D5976" t="s">
        <v>135</v>
      </c>
      <c r="E5976">
        <v>888</v>
      </c>
      <c r="F5976" t="s">
        <v>87</v>
      </c>
      <c r="G5976" t="s">
        <v>108</v>
      </c>
      <c r="H5976">
        <v>195</v>
      </c>
      <c r="I5976">
        <v>0.26413458115251531</v>
      </c>
      <c r="J5976">
        <v>5.5106460900557677E-3</v>
      </c>
      <c r="K5976">
        <v>4.4023660590970598E-2</v>
      </c>
      <c r="L5976">
        <v>0.57802260804440997</v>
      </c>
    </row>
    <row r="5977" spans="1:12">
      <c r="A5977" t="s">
        <v>317</v>
      </c>
      <c r="B5977" t="s">
        <v>403</v>
      </c>
      <c r="C5977">
        <v>48219</v>
      </c>
      <c r="D5977" t="s">
        <v>135</v>
      </c>
      <c r="E5977">
        <v>888</v>
      </c>
      <c r="F5977" t="s">
        <v>87</v>
      </c>
      <c r="G5977" t="s">
        <v>109</v>
      </c>
      <c r="H5977">
        <v>190</v>
      </c>
      <c r="I5977">
        <v>0.30566783748997178</v>
      </c>
      <c r="J5977">
        <v>5.9397851057183893E-3</v>
      </c>
      <c r="K5977">
        <v>0.10424179136799849</v>
      </c>
      <c r="L5977">
        <v>0.59620501343371557</v>
      </c>
    </row>
    <row r="5978" spans="1:12">
      <c r="A5978" t="s">
        <v>317</v>
      </c>
      <c r="B5978" t="s">
        <v>404</v>
      </c>
      <c r="C5978">
        <v>48221</v>
      </c>
      <c r="D5978" t="s">
        <v>135</v>
      </c>
      <c r="E5978">
        <v>888</v>
      </c>
      <c r="F5978" t="s">
        <v>87</v>
      </c>
      <c r="G5978" t="s">
        <v>88</v>
      </c>
      <c r="H5978">
        <v>21</v>
      </c>
      <c r="I5978">
        <v>1.3391255499967429</v>
      </c>
      <c r="J5978">
        <v>0.1576856242205866</v>
      </c>
      <c r="K5978">
        <v>8.2268901586623533E-2</v>
      </c>
      <c r="L5978">
        <v>2.427575332124559</v>
      </c>
    </row>
    <row r="5979" spans="1:12">
      <c r="A5979" t="s">
        <v>317</v>
      </c>
      <c r="B5979" t="s">
        <v>404</v>
      </c>
      <c r="C5979">
        <v>48221</v>
      </c>
      <c r="D5979" t="s">
        <v>135</v>
      </c>
      <c r="E5979">
        <v>888</v>
      </c>
      <c r="F5979" t="s">
        <v>87</v>
      </c>
      <c r="G5979" t="s">
        <v>89</v>
      </c>
      <c r="H5979">
        <v>46</v>
      </c>
      <c r="I5979">
        <v>0.4148902299210589</v>
      </c>
      <c r="J5979">
        <v>4.6253742211010133E-2</v>
      </c>
      <c r="K5979">
        <v>1.8000955196348919E-2</v>
      </c>
      <c r="L5979">
        <v>1.536264822407386</v>
      </c>
    </row>
    <row r="5980" spans="1:12">
      <c r="A5980" t="s">
        <v>317</v>
      </c>
      <c r="B5980" t="s">
        <v>404</v>
      </c>
      <c r="C5980">
        <v>48221</v>
      </c>
      <c r="D5980" t="s">
        <v>135</v>
      </c>
      <c r="E5980">
        <v>888</v>
      </c>
      <c r="F5980" t="s">
        <v>87</v>
      </c>
      <c r="G5980" t="s">
        <v>90</v>
      </c>
      <c r="H5980">
        <v>21</v>
      </c>
      <c r="I5980">
        <v>1.6680650978018869</v>
      </c>
      <c r="J5980">
        <v>0.1456860291474619</v>
      </c>
      <c r="K5980">
        <v>0.26197504588600667</v>
      </c>
      <c r="L5980">
        <v>2.8019103932227281</v>
      </c>
    </row>
    <row r="5981" spans="1:12">
      <c r="A5981" t="s">
        <v>317</v>
      </c>
      <c r="B5981" t="s">
        <v>404</v>
      </c>
      <c r="C5981">
        <v>48221</v>
      </c>
      <c r="D5981" t="s">
        <v>135</v>
      </c>
      <c r="E5981">
        <v>888</v>
      </c>
      <c r="F5981" t="s">
        <v>87</v>
      </c>
      <c r="G5981" t="s">
        <v>91</v>
      </c>
      <c r="H5981">
        <v>46</v>
      </c>
      <c r="I5981">
        <v>0.56254583814818193</v>
      </c>
      <c r="J5981">
        <v>4.4016380645946353E-2</v>
      </c>
      <c r="K5981">
        <v>6.1943529711193969E-2</v>
      </c>
      <c r="L5981">
        <v>1.676439935466959</v>
      </c>
    </row>
    <row r="5982" spans="1:12">
      <c r="A5982" t="s">
        <v>317</v>
      </c>
      <c r="B5982" t="s">
        <v>404</v>
      </c>
      <c r="C5982">
        <v>48221</v>
      </c>
      <c r="D5982" t="s">
        <v>135</v>
      </c>
      <c r="E5982">
        <v>888</v>
      </c>
      <c r="F5982" t="s">
        <v>87</v>
      </c>
      <c r="G5982" t="s">
        <v>92</v>
      </c>
      <c r="H5982">
        <v>21</v>
      </c>
      <c r="I5982">
        <v>1.833708289949844</v>
      </c>
      <c r="J5982">
        <v>0.1562271870685033</v>
      </c>
      <c r="K5982">
        <v>0.29025231332994073</v>
      </c>
      <c r="L5982">
        <v>3.035446620925113</v>
      </c>
    </row>
    <row r="5983" spans="1:12">
      <c r="A5983" t="s">
        <v>317</v>
      </c>
      <c r="B5983" t="s">
        <v>404</v>
      </c>
      <c r="C5983">
        <v>48221</v>
      </c>
      <c r="D5983" t="s">
        <v>135</v>
      </c>
      <c r="E5983">
        <v>888</v>
      </c>
      <c r="F5983" t="s">
        <v>87</v>
      </c>
      <c r="G5983" t="s">
        <v>93</v>
      </c>
      <c r="H5983">
        <v>46</v>
      </c>
      <c r="I5983">
        <v>0.60516145438182645</v>
      </c>
      <c r="J5983">
        <v>4.641732672754853E-2</v>
      </c>
      <c r="K5983">
        <v>7.0886640092814895E-2</v>
      </c>
      <c r="L5983">
        <v>1.7817340098167631</v>
      </c>
    </row>
    <row r="5984" spans="1:12">
      <c r="A5984" t="s">
        <v>317</v>
      </c>
      <c r="B5984" t="s">
        <v>404</v>
      </c>
      <c r="C5984">
        <v>48221</v>
      </c>
      <c r="D5984" t="s">
        <v>135</v>
      </c>
      <c r="E5984">
        <v>888</v>
      </c>
      <c r="F5984" t="s">
        <v>87</v>
      </c>
      <c r="G5984" t="s">
        <v>94</v>
      </c>
      <c r="H5984">
        <v>21</v>
      </c>
      <c r="I5984">
        <v>1.991627877631841</v>
      </c>
      <c r="J5984">
        <v>0.16733419893618731</v>
      </c>
      <c r="K5984">
        <v>0.31557028902879652</v>
      </c>
      <c r="L5984">
        <v>3.2684685251471182</v>
      </c>
    </row>
    <row r="5985" spans="1:12">
      <c r="A5985" t="s">
        <v>317</v>
      </c>
      <c r="B5985" t="s">
        <v>404</v>
      </c>
      <c r="C5985">
        <v>48221</v>
      </c>
      <c r="D5985" t="s">
        <v>135</v>
      </c>
      <c r="E5985">
        <v>888</v>
      </c>
      <c r="F5985" t="s">
        <v>87</v>
      </c>
      <c r="G5985" t="s">
        <v>95</v>
      </c>
      <c r="H5985">
        <v>46</v>
      </c>
      <c r="I5985">
        <v>0.64349185755204974</v>
      </c>
      <c r="J5985">
        <v>4.9565930439055092E-2</v>
      </c>
      <c r="K5985">
        <v>7.4311986413597791E-2</v>
      </c>
      <c r="L5985">
        <v>1.905753743333892</v>
      </c>
    </row>
    <row r="5986" spans="1:12">
      <c r="A5986" t="s">
        <v>317</v>
      </c>
      <c r="B5986" t="s">
        <v>404</v>
      </c>
      <c r="C5986">
        <v>48221</v>
      </c>
      <c r="D5986" t="s">
        <v>135</v>
      </c>
      <c r="E5986">
        <v>888</v>
      </c>
      <c r="F5986" t="s">
        <v>87</v>
      </c>
      <c r="G5986" t="s">
        <v>96</v>
      </c>
      <c r="H5986">
        <v>21</v>
      </c>
      <c r="I5986">
        <v>2.141073796967826</v>
      </c>
      <c r="J5986">
        <v>0.17785825932259591</v>
      </c>
      <c r="K5986">
        <v>0.34037529265666611</v>
      </c>
      <c r="L5986">
        <v>3.4894549128360661</v>
      </c>
    </row>
    <row r="5987" spans="1:12">
      <c r="A5987" t="s">
        <v>317</v>
      </c>
      <c r="B5987" t="s">
        <v>404</v>
      </c>
      <c r="C5987">
        <v>48221</v>
      </c>
      <c r="D5987" t="s">
        <v>135</v>
      </c>
      <c r="E5987">
        <v>888</v>
      </c>
      <c r="F5987" t="s">
        <v>87</v>
      </c>
      <c r="G5987" t="s">
        <v>97</v>
      </c>
      <c r="H5987">
        <v>46</v>
      </c>
      <c r="I5987">
        <v>0.6853885273481285</v>
      </c>
      <c r="J5987">
        <v>5.2231707189727153E-2</v>
      </c>
      <c r="K5987">
        <v>8.1674753008482565E-2</v>
      </c>
      <c r="L5987">
        <v>2.0123803708046948</v>
      </c>
    </row>
    <row r="5988" spans="1:12">
      <c r="A5988" t="s">
        <v>317</v>
      </c>
      <c r="B5988" t="s">
        <v>404</v>
      </c>
      <c r="C5988">
        <v>48221</v>
      </c>
      <c r="D5988" t="s">
        <v>135</v>
      </c>
      <c r="E5988">
        <v>888</v>
      </c>
      <c r="F5988" t="s">
        <v>87</v>
      </c>
      <c r="G5988" t="s">
        <v>98</v>
      </c>
      <c r="H5988">
        <v>21</v>
      </c>
      <c r="I5988">
        <v>0.87811581063541766</v>
      </c>
      <c r="J5988">
        <v>8.8664726780749215E-2</v>
      </c>
      <c r="K5988">
        <v>0.1078680484880335</v>
      </c>
      <c r="L5988">
        <v>1.6042317228687579</v>
      </c>
    </row>
    <row r="5989" spans="1:12">
      <c r="A5989" t="s">
        <v>317</v>
      </c>
      <c r="B5989" t="s">
        <v>404</v>
      </c>
      <c r="C5989">
        <v>48221</v>
      </c>
      <c r="D5989" t="s">
        <v>135</v>
      </c>
      <c r="E5989">
        <v>888</v>
      </c>
      <c r="F5989" t="s">
        <v>87</v>
      </c>
      <c r="G5989" t="s">
        <v>99</v>
      </c>
      <c r="H5989">
        <v>46</v>
      </c>
      <c r="I5989">
        <v>0.32028074304941678</v>
      </c>
      <c r="J5989">
        <v>2.901447145689523E-2</v>
      </c>
      <c r="K5989">
        <v>2.9536067515991769E-2</v>
      </c>
      <c r="L5989">
        <v>1.047388366331794</v>
      </c>
    </row>
    <row r="5990" spans="1:12">
      <c r="A5990" t="s">
        <v>317</v>
      </c>
      <c r="B5990" t="s">
        <v>404</v>
      </c>
      <c r="C5990">
        <v>48221</v>
      </c>
      <c r="D5990" t="s">
        <v>135</v>
      </c>
      <c r="E5990">
        <v>888</v>
      </c>
      <c r="F5990" t="s">
        <v>87</v>
      </c>
      <c r="G5990" t="s">
        <v>100</v>
      </c>
      <c r="H5990">
        <v>21</v>
      </c>
      <c r="I5990">
        <v>1.3919513895566551</v>
      </c>
      <c r="J5990">
        <v>0.10804868088975519</v>
      </c>
      <c r="K5990">
        <v>0.27866141501693342</v>
      </c>
      <c r="L5990">
        <v>2.2143403233531389</v>
      </c>
    </row>
    <row r="5991" spans="1:12">
      <c r="A5991" t="s">
        <v>317</v>
      </c>
      <c r="B5991" t="s">
        <v>404</v>
      </c>
      <c r="C5991">
        <v>48221</v>
      </c>
      <c r="D5991" t="s">
        <v>135</v>
      </c>
      <c r="E5991">
        <v>888</v>
      </c>
      <c r="F5991" t="s">
        <v>87</v>
      </c>
      <c r="G5991" t="s">
        <v>101</v>
      </c>
      <c r="H5991">
        <v>46</v>
      </c>
      <c r="I5991">
        <v>0.50381085582406848</v>
      </c>
      <c r="J5991">
        <v>3.7243364820101231E-2</v>
      </c>
      <c r="K5991">
        <v>7.0234805694256025E-2</v>
      </c>
      <c r="L5991">
        <v>1.432186414444941</v>
      </c>
    </row>
    <row r="5992" spans="1:12">
      <c r="A5992" t="s">
        <v>317</v>
      </c>
      <c r="B5992" t="s">
        <v>404</v>
      </c>
      <c r="C5992">
        <v>48221</v>
      </c>
      <c r="D5992" t="s">
        <v>135</v>
      </c>
      <c r="E5992">
        <v>888</v>
      </c>
      <c r="F5992" t="s">
        <v>87</v>
      </c>
      <c r="G5992" t="s">
        <v>102</v>
      </c>
      <c r="H5992">
        <v>21</v>
      </c>
      <c r="I5992">
        <v>1.563109054162531</v>
      </c>
      <c r="J5992">
        <v>0.1178441616037386</v>
      </c>
      <c r="K5992">
        <v>0.30964265869391361</v>
      </c>
      <c r="L5992">
        <v>2.4387855384156549</v>
      </c>
    </row>
    <row r="5993" spans="1:12">
      <c r="A5993" t="s">
        <v>317</v>
      </c>
      <c r="B5993" t="s">
        <v>404</v>
      </c>
      <c r="C5993">
        <v>48221</v>
      </c>
      <c r="D5993" t="s">
        <v>135</v>
      </c>
      <c r="E5993">
        <v>888</v>
      </c>
      <c r="F5993" t="s">
        <v>87</v>
      </c>
      <c r="G5993" t="s">
        <v>103</v>
      </c>
      <c r="H5993">
        <v>46</v>
      </c>
      <c r="I5993">
        <v>0.54486982171397425</v>
      </c>
      <c r="J5993">
        <v>3.9400163629394372E-2</v>
      </c>
      <c r="K5993">
        <v>7.9580605388741649E-2</v>
      </c>
      <c r="L5993">
        <v>1.5132115885470261</v>
      </c>
    </row>
    <row r="5994" spans="1:12">
      <c r="A5994" t="s">
        <v>317</v>
      </c>
      <c r="B5994" t="s">
        <v>404</v>
      </c>
      <c r="C5994">
        <v>48221</v>
      </c>
      <c r="D5994" t="s">
        <v>135</v>
      </c>
      <c r="E5994">
        <v>888</v>
      </c>
      <c r="F5994" t="s">
        <v>87</v>
      </c>
      <c r="G5994" t="s">
        <v>104</v>
      </c>
      <c r="H5994">
        <v>21</v>
      </c>
      <c r="I5994">
        <v>1.726502520922087</v>
      </c>
      <c r="J5994">
        <v>0.12881989346661671</v>
      </c>
      <c r="K5994">
        <v>0.33643836717927927</v>
      </c>
      <c r="L5994">
        <v>2.6724841403317932</v>
      </c>
    </row>
    <row r="5995" spans="1:12">
      <c r="A5995" t="s">
        <v>317</v>
      </c>
      <c r="B5995" t="s">
        <v>404</v>
      </c>
      <c r="C5995">
        <v>48221</v>
      </c>
      <c r="D5995" t="s">
        <v>135</v>
      </c>
      <c r="E5995">
        <v>888</v>
      </c>
      <c r="F5995" t="s">
        <v>87</v>
      </c>
      <c r="G5995" t="s">
        <v>105</v>
      </c>
      <c r="H5995">
        <v>46</v>
      </c>
      <c r="I5995">
        <v>0.58057807498989855</v>
      </c>
      <c r="J5995">
        <v>4.2386078874762083E-2</v>
      </c>
      <c r="K5995">
        <v>8.3457075863545921E-2</v>
      </c>
      <c r="L5995">
        <v>1.620602790789258</v>
      </c>
    </row>
    <row r="5996" spans="1:12">
      <c r="A5996" t="s">
        <v>317</v>
      </c>
      <c r="B5996" t="s">
        <v>404</v>
      </c>
      <c r="C5996">
        <v>48221</v>
      </c>
      <c r="D5996" t="s">
        <v>135</v>
      </c>
      <c r="E5996">
        <v>888</v>
      </c>
      <c r="F5996" t="s">
        <v>87</v>
      </c>
      <c r="G5996" t="s">
        <v>106</v>
      </c>
      <c r="H5996">
        <v>21</v>
      </c>
      <c r="I5996">
        <v>1.8774327900133541</v>
      </c>
      <c r="J5996">
        <v>0.13897070690113111</v>
      </c>
      <c r="K5996">
        <v>0.36329579965681719</v>
      </c>
      <c r="L5996">
        <v>2.9038355072988762</v>
      </c>
    </row>
    <row r="5997" spans="1:12">
      <c r="A5997" t="s">
        <v>317</v>
      </c>
      <c r="B5997" t="s">
        <v>404</v>
      </c>
      <c r="C5997">
        <v>48221</v>
      </c>
      <c r="D5997" t="s">
        <v>135</v>
      </c>
      <c r="E5997">
        <v>888</v>
      </c>
      <c r="F5997" t="s">
        <v>87</v>
      </c>
      <c r="G5997" t="s">
        <v>107</v>
      </c>
      <c r="H5997">
        <v>46</v>
      </c>
      <c r="I5997">
        <v>0.61887166256044202</v>
      </c>
      <c r="J5997">
        <v>4.4437800765362981E-2</v>
      </c>
      <c r="K5997">
        <v>9.1621974267290102E-2</v>
      </c>
      <c r="L5997">
        <v>1.6922803675813241</v>
      </c>
    </row>
    <row r="5998" spans="1:12">
      <c r="A5998" t="s">
        <v>317</v>
      </c>
      <c r="B5998" t="s">
        <v>404</v>
      </c>
      <c r="C5998">
        <v>48221</v>
      </c>
      <c r="D5998" t="s">
        <v>135</v>
      </c>
      <c r="E5998">
        <v>888</v>
      </c>
      <c r="F5998" t="s">
        <v>87</v>
      </c>
      <c r="G5998" t="s">
        <v>108</v>
      </c>
      <c r="H5998">
        <v>21</v>
      </c>
      <c r="I5998">
        <v>0.54524790617929286</v>
      </c>
      <c r="J5998">
        <v>4.6758487955652142E-2</v>
      </c>
      <c r="K5998">
        <v>0.1167457847107941</v>
      </c>
      <c r="L5998">
        <v>1.0747798823709549</v>
      </c>
    </row>
    <row r="5999" spans="1:12">
      <c r="A5999" t="s">
        <v>317</v>
      </c>
      <c r="B5999" t="s">
        <v>404</v>
      </c>
      <c r="C5999">
        <v>48221</v>
      </c>
      <c r="D5999" t="s">
        <v>135</v>
      </c>
      <c r="E5999">
        <v>888</v>
      </c>
      <c r="F5999" t="s">
        <v>87</v>
      </c>
      <c r="G5999" t="s">
        <v>109</v>
      </c>
      <c r="H5999">
        <v>46</v>
      </c>
      <c r="I5999">
        <v>0.2383638501539796</v>
      </c>
      <c r="J5999">
        <v>1.2759487467502269E-2</v>
      </c>
      <c r="K5999">
        <v>3.3821626127489977E-2</v>
      </c>
      <c r="L5999">
        <v>0.47061279101898579</v>
      </c>
    </row>
    <row r="6000" spans="1:12">
      <c r="A6000" t="s">
        <v>317</v>
      </c>
      <c r="B6000" t="s">
        <v>405</v>
      </c>
      <c r="C6000">
        <v>48223</v>
      </c>
      <c r="D6000" t="s">
        <v>135</v>
      </c>
      <c r="E6000">
        <v>888</v>
      </c>
      <c r="F6000" t="s">
        <v>87</v>
      </c>
      <c r="G6000" t="s">
        <v>88</v>
      </c>
      <c r="H6000">
        <v>21</v>
      </c>
      <c r="I6000">
        <v>1.3391255499967429</v>
      </c>
      <c r="J6000">
        <v>0.1576856242205866</v>
      </c>
      <c r="K6000">
        <v>8.2268901586623533E-2</v>
      </c>
      <c r="L6000">
        <v>2.427575332124559</v>
      </c>
    </row>
    <row r="6001" spans="1:12">
      <c r="A6001" t="s">
        <v>317</v>
      </c>
      <c r="B6001" t="s">
        <v>405</v>
      </c>
      <c r="C6001">
        <v>48223</v>
      </c>
      <c r="D6001" t="s">
        <v>135</v>
      </c>
      <c r="E6001">
        <v>888</v>
      </c>
      <c r="F6001" t="s">
        <v>87</v>
      </c>
      <c r="G6001" t="s">
        <v>89</v>
      </c>
      <c r="H6001">
        <v>321</v>
      </c>
      <c r="I6001">
        <v>0.87698656474519121</v>
      </c>
      <c r="J6001">
        <v>2.9059937535925551E-2</v>
      </c>
      <c r="K6001">
        <v>-3.4524710319821768E-3</v>
      </c>
      <c r="L6001">
        <v>2.058279257864311</v>
      </c>
    </row>
    <row r="6002" spans="1:12">
      <c r="A6002" t="s">
        <v>317</v>
      </c>
      <c r="B6002" t="s">
        <v>405</v>
      </c>
      <c r="C6002">
        <v>48223</v>
      </c>
      <c r="D6002" t="s">
        <v>135</v>
      </c>
      <c r="E6002">
        <v>888</v>
      </c>
      <c r="F6002" t="s">
        <v>87</v>
      </c>
      <c r="G6002" t="s">
        <v>90</v>
      </c>
      <c r="H6002">
        <v>21</v>
      </c>
      <c r="I6002">
        <v>1.6680650978018869</v>
      </c>
      <c r="J6002">
        <v>0.1456860291474619</v>
      </c>
      <c r="K6002">
        <v>0.26197504588600667</v>
      </c>
      <c r="L6002">
        <v>2.8019103932227281</v>
      </c>
    </row>
    <row r="6003" spans="1:12">
      <c r="A6003" t="s">
        <v>317</v>
      </c>
      <c r="B6003" t="s">
        <v>405</v>
      </c>
      <c r="C6003">
        <v>48223</v>
      </c>
      <c r="D6003" t="s">
        <v>135</v>
      </c>
      <c r="E6003">
        <v>888</v>
      </c>
      <c r="F6003" t="s">
        <v>87</v>
      </c>
      <c r="G6003" t="s">
        <v>91</v>
      </c>
      <c r="H6003">
        <v>321</v>
      </c>
      <c r="I6003">
        <v>1.097953432723624</v>
      </c>
      <c r="J6003">
        <v>2.667037683964868E-2</v>
      </c>
      <c r="K6003">
        <v>3.5267178298786029E-3</v>
      </c>
      <c r="L6003">
        <v>2.2257319502210908</v>
      </c>
    </row>
    <row r="6004" spans="1:12">
      <c r="A6004" t="s">
        <v>317</v>
      </c>
      <c r="B6004" t="s">
        <v>405</v>
      </c>
      <c r="C6004">
        <v>48223</v>
      </c>
      <c r="D6004" t="s">
        <v>135</v>
      </c>
      <c r="E6004">
        <v>888</v>
      </c>
      <c r="F6004" t="s">
        <v>87</v>
      </c>
      <c r="G6004" t="s">
        <v>92</v>
      </c>
      <c r="H6004">
        <v>21</v>
      </c>
      <c r="I6004">
        <v>1.833708289949844</v>
      </c>
      <c r="J6004">
        <v>0.1562271870685033</v>
      </c>
      <c r="K6004">
        <v>0.29025231332994073</v>
      </c>
      <c r="L6004">
        <v>3.035446620925113</v>
      </c>
    </row>
    <row r="6005" spans="1:12">
      <c r="A6005" t="s">
        <v>317</v>
      </c>
      <c r="B6005" t="s">
        <v>405</v>
      </c>
      <c r="C6005">
        <v>48223</v>
      </c>
      <c r="D6005" t="s">
        <v>135</v>
      </c>
      <c r="E6005">
        <v>888</v>
      </c>
      <c r="F6005" t="s">
        <v>87</v>
      </c>
      <c r="G6005" t="s">
        <v>93</v>
      </c>
      <c r="H6005">
        <v>321</v>
      </c>
      <c r="I6005">
        <v>1.191423035206373</v>
      </c>
      <c r="J6005">
        <v>2.804228088478504E-2</v>
      </c>
      <c r="K6005">
        <v>3.5267178298786029E-3</v>
      </c>
      <c r="L6005">
        <v>2.3556611322115808</v>
      </c>
    </row>
    <row r="6006" spans="1:12">
      <c r="A6006" t="s">
        <v>317</v>
      </c>
      <c r="B6006" t="s">
        <v>405</v>
      </c>
      <c r="C6006">
        <v>48223</v>
      </c>
      <c r="D6006" t="s">
        <v>135</v>
      </c>
      <c r="E6006">
        <v>888</v>
      </c>
      <c r="F6006" t="s">
        <v>87</v>
      </c>
      <c r="G6006" t="s">
        <v>94</v>
      </c>
      <c r="H6006">
        <v>21</v>
      </c>
      <c r="I6006">
        <v>1.991627877631841</v>
      </c>
      <c r="J6006">
        <v>0.16733419893618731</v>
      </c>
      <c r="K6006">
        <v>0.31557028902879652</v>
      </c>
      <c r="L6006">
        <v>3.2684685251471182</v>
      </c>
    </row>
    <row r="6007" spans="1:12">
      <c r="A6007" t="s">
        <v>317</v>
      </c>
      <c r="B6007" t="s">
        <v>405</v>
      </c>
      <c r="C6007">
        <v>48223</v>
      </c>
      <c r="D6007" t="s">
        <v>135</v>
      </c>
      <c r="E6007">
        <v>888</v>
      </c>
      <c r="F6007" t="s">
        <v>87</v>
      </c>
      <c r="G6007" t="s">
        <v>95</v>
      </c>
      <c r="H6007">
        <v>321</v>
      </c>
      <c r="I6007">
        <v>1.274560325744899</v>
      </c>
      <c r="J6007">
        <v>2.9785230820596739E-2</v>
      </c>
      <c r="K6007">
        <v>3.5267178298786029E-3</v>
      </c>
      <c r="L6007">
        <v>2.476528363245087</v>
      </c>
    </row>
    <row r="6008" spans="1:12">
      <c r="A6008" t="s">
        <v>317</v>
      </c>
      <c r="B6008" t="s">
        <v>405</v>
      </c>
      <c r="C6008">
        <v>48223</v>
      </c>
      <c r="D6008" t="s">
        <v>135</v>
      </c>
      <c r="E6008">
        <v>888</v>
      </c>
      <c r="F6008" t="s">
        <v>87</v>
      </c>
      <c r="G6008" t="s">
        <v>96</v>
      </c>
      <c r="H6008">
        <v>21</v>
      </c>
      <c r="I6008">
        <v>2.141073796967826</v>
      </c>
      <c r="J6008">
        <v>0.17785825932259591</v>
      </c>
      <c r="K6008">
        <v>0.34037529265666611</v>
      </c>
      <c r="L6008">
        <v>3.4894549128360661</v>
      </c>
    </row>
    <row r="6009" spans="1:12">
      <c r="A6009" t="s">
        <v>317</v>
      </c>
      <c r="B6009" t="s">
        <v>405</v>
      </c>
      <c r="C6009">
        <v>48223</v>
      </c>
      <c r="D6009" t="s">
        <v>135</v>
      </c>
      <c r="E6009">
        <v>888</v>
      </c>
      <c r="F6009" t="s">
        <v>87</v>
      </c>
      <c r="G6009" t="s">
        <v>97</v>
      </c>
      <c r="H6009">
        <v>321</v>
      </c>
      <c r="I6009">
        <v>1.356476015037994</v>
      </c>
      <c r="J6009">
        <v>3.1040096382421289E-2</v>
      </c>
      <c r="K6009">
        <v>3.5267178298786029E-3</v>
      </c>
      <c r="L6009">
        <v>2.590221589714337</v>
      </c>
    </row>
    <row r="6010" spans="1:12">
      <c r="A6010" t="s">
        <v>317</v>
      </c>
      <c r="B6010" t="s">
        <v>405</v>
      </c>
      <c r="C6010">
        <v>48223</v>
      </c>
      <c r="D6010" t="s">
        <v>135</v>
      </c>
      <c r="E6010">
        <v>888</v>
      </c>
      <c r="F6010" t="s">
        <v>87</v>
      </c>
      <c r="G6010" t="s">
        <v>98</v>
      </c>
      <c r="H6010">
        <v>21</v>
      </c>
      <c r="I6010">
        <v>0.87811581063541766</v>
      </c>
      <c r="J6010">
        <v>8.8664726780749215E-2</v>
      </c>
      <c r="K6010">
        <v>0.1078680484880335</v>
      </c>
      <c r="L6010">
        <v>1.6042317228687579</v>
      </c>
    </row>
    <row r="6011" spans="1:12">
      <c r="A6011" t="s">
        <v>317</v>
      </c>
      <c r="B6011" t="s">
        <v>405</v>
      </c>
      <c r="C6011">
        <v>48223</v>
      </c>
      <c r="D6011" t="s">
        <v>135</v>
      </c>
      <c r="E6011">
        <v>888</v>
      </c>
      <c r="F6011" t="s">
        <v>87</v>
      </c>
      <c r="G6011" t="s">
        <v>99</v>
      </c>
      <c r="H6011">
        <v>321</v>
      </c>
      <c r="I6011">
        <v>0.53132431970194827</v>
      </c>
      <c r="J6011">
        <v>1.472210642659651E-2</v>
      </c>
      <c r="K6011">
        <v>3.5267178298786029E-3</v>
      </c>
      <c r="L6011">
        <v>1.421982194111423</v>
      </c>
    </row>
    <row r="6012" spans="1:12">
      <c r="A6012" t="s">
        <v>317</v>
      </c>
      <c r="B6012" t="s">
        <v>405</v>
      </c>
      <c r="C6012">
        <v>48223</v>
      </c>
      <c r="D6012" t="s">
        <v>135</v>
      </c>
      <c r="E6012">
        <v>888</v>
      </c>
      <c r="F6012" t="s">
        <v>87</v>
      </c>
      <c r="G6012" t="s">
        <v>100</v>
      </c>
      <c r="H6012">
        <v>21</v>
      </c>
      <c r="I6012">
        <v>1.3919513895566551</v>
      </c>
      <c r="J6012">
        <v>0.10804868088975519</v>
      </c>
      <c r="K6012">
        <v>0.27866141501693342</v>
      </c>
      <c r="L6012">
        <v>2.2143403233531389</v>
      </c>
    </row>
    <row r="6013" spans="1:12">
      <c r="A6013" t="s">
        <v>317</v>
      </c>
      <c r="B6013" t="s">
        <v>405</v>
      </c>
      <c r="C6013">
        <v>48223</v>
      </c>
      <c r="D6013" t="s">
        <v>135</v>
      </c>
      <c r="E6013">
        <v>888</v>
      </c>
      <c r="F6013" t="s">
        <v>87</v>
      </c>
      <c r="G6013" t="s">
        <v>101</v>
      </c>
      <c r="H6013">
        <v>321</v>
      </c>
      <c r="I6013">
        <v>0.91854169327657997</v>
      </c>
      <c r="J6013">
        <v>1.96066958731951E-2</v>
      </c>
      <c r="K6013">
        <v>3.5267178298786029E-3</v>
      </c>
      <c r="L6013">
        <v>1.7070203999628011</v>
      </c>
    </row>
    <row r="6014" spans="1:12">
      <c r="A6014" t="s">
        <v>317</v>
      </c>
      <c r="B6014" t="s">
        <v>405</v>
      </c>
      <c r="C6014">
        <v>48223</v>
      </c>
      <c r="D6014" t="s">
        <v>135</v>
      </c>
      <c r="E6014">
        <v>888</v>
      </c>
      <c r="F6014" t="s">
        <v>87</v>
      </c>
      <c r="G6014" t="s">
        <v>102</v>
      </c>
      <c r="H6014">
        <v>21</v>
      </c>
      <c r="I6014">
        <v>1.563109054162531</v>
      </c>
      <c r="J6014">
        <v>0.1178441616037386</v>
      </c>
      <c r="K6014">
        <v>0.30964265869391361</v>
      </c>
      <c r="L6014">
        <v>2.4387855384156549</v>
      </c>
    </row>
    <row r="6015" spans="1:12">
      <c r="A6015" t="s">
        <v>317</v>
      </c>
      <c r="B6015" t="s">
        <v>405</v>
      </c>
      <c r="C6015">
        <v>48223</v>
      </c>
      <c r="D6015" t="s">
        <v>135</v>
      </c>
      <c r="E6015">
        <v>888</v>
      </c>
      <c r="F6015" t="s">
        <v>87</v>
      </c>
      <c r="G6015" t="s">
        <v>103</v>
      </c>
      <c r="H6015">
        <v>321</v>
      </c>
      <c r="I6015">
        <v>0.99773259192502317</v>
      </c>
      <c r="J6015">
        <v>2.043548693125671E-2</v>
      </c>
      <c r="K6015">
        <v>3.5267178298786029E-3</v>
      </c>
      <c r="L6015">
        <v>1.8054626795053541</v>
      </c>
    </row>
    <row r="6016" spans="1:12">
      <c r="A6016" t="s">
        <v>317</v>
      </c>
      <c r="B6016" t="s">
        <v>405</v>
      </c>
      <c r="C6016">
        <v>48223</v>
      </c>
      <c r="D6016" t="s">
        <v>135</v>
      </c>
      <c r="E6016">
        <v>888</v>
      </c>
      <c r="F6016" t="s">
        <v>87</v>
      </c>
      <c r="G6016" t="s">
        <v>104</v>
      </c>
      <c r="H6016">
        <v>21</v>
      </c>
      <c r="I6016">
        <v>1.726502520922087</v>
      </c>
      <c r="J6016">
        <v>0.12881989346661671</v>
      </c>
      <c r="K6016">
        <v>0.33643836717927927</v>
      </c>
      <c r="L6016">
        <v>2.6724841403317932</v>
      </c>
    </row>
    <row r="6017" spans="1:12">
      <c r="A6017" t="s">
        <v>317</v>
      </c>
      <c r="B6017" t="s">
        <v>405</v>
      </c>
      <c r="C6017">
        <v>48223</v>
      </c>
      <c r="D6017" t="s">
        <v>135</v>
      </c>
      <c r="E6017">
        <v>888</v>
      </c>
      <c r="F6017" t="s">
        <v>87</v>
      </c>
      <c r="G6017" t="s">
        <v>105</v>
      </c>
      <c r="H6017">
        <v>321</v>
      </c>
      <c r="I6017">
        <v>1.0698831951637531</v>
      </c>
      <c r="J6017">
        <v>2.1747142635598869E-2</v>
      </c>
      <c r="K6017">
        <v>3.5267178298786029E-3</v>
      </c>
      <c r="L6017">
        <v>1.9139068960189349</v>
      </c>
    </row>
    <row r="6018" spans="1:12">
      <c r="A6018" t="s">
        <v>317</v>
      </c>
      <c r="B6018" t="s">
        <v>405</v>
      </c>
      <c r="C6018">
        <v>48223</v>
      </c>
      <c r="D6018" t="s">
        <v>135</v>
      </c>
      <c r="E6018">
        <v>888</v>
      </c>
      <c r="F6018" t="s">
        <v>87</v>
      </c>
      <c r="G6018" t="s">
        <v>106</v>
      </c>
      <c r="H6018">
        <v>21</v>
      </c>
      <c r="I6018">
        <v>1.8774327900133541</v>
      </c>
      <c r="J6018">
        <v>0.13897070690113111</v>
      </c>
      <c r="K6018">
        <v>0.36329579965681719</v>
      </c>
      <c r="L6018">
        <v>2.9038355072988762</v>
      </c>
    </row>
    <row r="6019" spans="1:12">
      <c r="A6019" t="s">
        <v>317</v>
      </c>
      <c r="B6019" t="s">
        <v>405</v>
      </c>
      <c r="C6019">
        <v>48223</v>
      </c>
      <c r="D6019" t="s">
        <v>135</v>
      </c>
      <c r="E6019">
        <v>888</v>
      </c>
      <c r="F6019" t="s">
        <v>87</v>
      </c>
      <c r="G6019" t="s">
        <v>107</v>
      </c>
      <c r="H6019">
        <v>321</v>
      </c>
      <c r="I6019">
        <v>1.136207298770596</v>
      </c>
      <c r="J6019">
        <v>2.228691754497579E-2</v>
      </c>
      <c r="K6019">
        <v>3.5267178298786029E-3</v>
      </c>
      <c r="L6019">
        <v>1.9966900608684059</v>
      </c>
    </row>
    <row r="6020" spans="1:12">
      <c r="A6020" t="s">
        <v>317</v>
      </c>
      <c r="B6020" t="s">
        <v>405</v>
      </c>
      <c r="C6020">
        <v>48223</v>
      </c>
      <c r="D6020" t="s">
        <v>135</v>
      </c>
      <c r="E6020">
        <v>888</v>
      </c>
      <c r="F6020" t="s">
        <v>87</v>
      </c>
      <c r="G6020" t="s">
        <v>108</v>
      </c>
      <c r="H6020">
        <v>21</v>
      </c>
      <c r="I6020">
        <v>0.54524790617929286</v>
      </c>
      <c r="J6020">
        <v>4.6758487955652142E-2</v>
      </c>
      <c r="K6020">
        <v>0.1167457847107941</v>
      </c>
      <c r="L6020">
        <v>1.0747798823709549</v>
      </c>
    </row>
    <row r="6021" spans="1:12">
      <c r="A6021" t="s">
        <v>317</v>
      </c>
      <c r="B6021" t="s">
        <v>405</v>
      </c>
      <c r="C6021">
        <v>48223</v>
      </c>
      <c r="D6021" t="s">
        <v>135</v>
      </c>
      <c r="E6021">
        <v>888</v>
      </c>
      <c r="F6021" t="s">
        <v>87</v>
      </c>
      <c r="G6021" t="s">
        <v>109</v>
      </c>
      <c r="H6021">
        <v>321</v>
      </c>
      <c r="I6021">
        <v>0.32896026494094838</v>
      </c>
      <c r="J6021">
        <v>5.5475743428957756E-3</v>
      </c>
      <c r="K6021">
        <v>3.5267178298786029E-3</v>
      </c>
      <c r="L6021">
        <v>0.6077413652625866</v>
      </c>
    </row>
    <row r="6022" spans="1:12">
      <c r="A6022" t="s">
        <v>317</v>
      </c>
      <c r="B6022" t="s">
        <v>310</v>
      </c>
      <c r="C6022">
        <v>48225</v>
      </c>
      <c r="D6022" t="s">
        <v>135</v>
      </c>
      <c r="E6022">
        <v>888</v>
      </c>
      <c r="F6022" t="s">
        <v>87</v>
      </c>
      <c r="G6022" t="s">
        <v>88</v>
      </c>
      <c r="H6022">
        <v>385</v>
      </c>
      <c r="I6022">
        <v>1.384646637674855</v>
      </c>
      <c r="J6022">
        <v>2.022116502871887E-2</v>
      </c>
      <c r="K6022">
        <v>4.7015300867615753E-2</v>
      </c>
      <c r="L6022">
        <v>2.239003290385666</v>
      </c>
    </row>
    <row r="6023" spans="1:12">
      <c r="A6023" t="s">
        <v>317</v>
      </c>
      <c r="B6023" t="s">
        <v>310</v>
      </c>
      <c r="C6023">
        <v>48225</v>
      </c>
      <c r="D6023" t="s">
        <v>135</v>
      </c>
      <c r="E6023">
        <v>888</v>
      </c>
      <c r="F6023" t="s">
        <v>87</v>
      </c>
      <c r="G6023" t="s">
        <v>89</v>
      </c>
      <c r="H6023">
        <v>615</v>
      </c>
      <c r="I6023">
        <v>1.1446386915237181</v>
      </c>
      <c r="J6023">
        <v>1.8449569750455769E-2</v>
      </c>
      <c r="K6023">
        <v>-1.462983172424458E-2</v>
      </c>
      <c r="L6023">
        <v>2.5196881830949072</v>
      </c>
    </row>
    <row r="6024" spans="1:12">
      <c r="A6024" t="s">
        <v>317</v>
      </c>
      <c r="B6024" t="s">
        <v>310</v>
      </c>
      <c r="C6024">
        <v>48225</v>
      </c>
      <c r="D6024" t="s">
        <v>135</v>
      </c>
      <c r="E6024">
        <v>888</v>
      </c>
      <c r="F6024" t="s">
        <v>87</v>
      </c>
      <c r="G6024" t="s">
        <v>90</v>
      </c>
      <c r="H6024">
        <v>385</v>
      </c>
      <c r="I6024">
        <v>1.571857371280188</v>
      </c>
      <c r="J6024">
        <v>2.2136609604161559E-2</v>
      </c>
      <c r="K6024">
        <v>4.7015300867615753E-2</v>
      </c>
      <c r="L6024">
        <v>2.5578689964215342</v>
      </c>
    </row>
    <row r="6025" spans="1:12">
      <c r="A6025" t="s">
        <v>317</v>
      </c>
      <c r="B6025" t="s">
        <v>310</v>
      </c>
      <c r="C6025">
        <v>48225</v>
      </c>
      <c r="D6025" t="s">
        <v>135</v>
      </c>
      <c r="E6025">
        <v>888</v>
      </c>
      <c r="F6025" t="s">
        <v>87</v>
      </c>
      <c r="G6025" t="s">
        <v>91</v>
      </c>
      <c r="H6025">
        <v>615</v>
      </c>
      <c r="I6025">
        <v>1.272047308222624</v>
      </c>
      <c r="J6025">
        <v>2.026873725221167E-2</v>
      </c>
      <c r="K6025">
        <v>1.262468444269694E-2</v>
      </c>
      <c r="L6025">
        <v>2.573132236350494</v>
      </c>
    </row>
    <row r="6026" spans="1:12">
      <c r="A6026" t="s">
        <v>317</v>
      </c>
      <c r="B6026" t="s">
        <v>310</v>
      </c>
      <c r="C6026">
        <v>48225</v>
      </c>
      <c r="D6026" t="s">
        <v>135</v>
      </c>
      <c r="E6026">
        <v>888</v>
      </c>
      <c r="F6026" t="s">
        <v>87</v>
      </c>
      <c r="G6026" t="s">
        <v>92</v>
      </c>
      <c r="H6026">
        <v>385</v>
      </c>
      <c r="I6026">
        <v>1.673676798025407</v>
      </c>
      <c r="J6026">
        <v>2.3698164900405869E-2</v>
      </c>
      <c r="K6026">
        <v>4.7015300867615753E-2</v>
      </c>
      <c r="L6026">
        <v>2.7453747142849489</v>
      </c>
    </row>
    <row r="6027" spans="1:12">
      <c r="A6027" t="s">
        <v>317</v>
      </c>
      <c r="B6027" t="s">
        <v>310</v>
      </c>
      <c r="C6027">
        <v>48225</v>
      </c>
      <c r="D6027" t="s">
        <v>135</v>
      </c>
      <c r="E6027">
        <v>888</v>
      </c>
      <c r="F6027" t="s">
        <v>87</v>
      </c>
      <c r="G6027" t="s">
        <v>93</v>
      </c>
      <c r="H6027">
        <v>615</v>
      </c>
      <c r="I6027">
        <v>1.3369029583480281</v>
      </c>
      <c r="J6027">
        <v>2.1491747826218661E-2</v>
      </c>
      <c r="K6027">
        <v>1.3120094531762961E-2</v>
      </c>
      <c r="L6027">
        <v>2.6169737893420848</v>
      </c>
    </row>
    <row r="6028" spans="1:12">
      <c r="A6028" t="s">
        <v>317</v>
      </c>
      <c r="B6028" t="s">
        <v>310</v>
      </c>
      <c r="C6028">
        <v>48225</v>
      </c>
      <c r="D6028" t="s">
        <v>135</v>
      </c>
      <c r="E6028">
        <v>888</v>
      </c>
      <c r="F6028" t="s">
        <v>87</v>
      </c>
      <c r="G6028" t="s">
        <v>94</v>
      </c>
      <c r="H6028">
        <v>385</v>
      </c>
      <c r="I6028">
        <v>1.7680933031988311</v>
      </c>
      <c r="J6028">
        <v>2.504719182763936E-2</v>
      </c>
      <c r="K6028">
        <v>4.7015300867615753E-2</v>
      </c>
      <c r="L6028">
        <v>2.9108721514101061</v>
      </c>
    </row>
    <row r="6029" spans="1:12">
      <c r="A6029" t="s">
        <v>317</v>
      </c>
      <c r="B6029" t="s">
        <v>310</v>
      </c>
      <c r="C6029">
        <v>48225</v>
      </c>
      <c r="D6029" t="s">
        <v>135</v>
      </c>
      <c r="E6029">
        <v>888</v>
      </c>
      <c r="F6029" t="s">
        <v>87</v>
      </c>
      <c r="G6029" t="s">
        <v>95</v>
      </c>
      <c r="H6029">
        <v>615</v>
      </c>
      <c r="I6029">
        <v>1.402209669844612</v>
      </c>
      <c r="J6029">
        <v>2.2837125024573919E-2</v>
      </c>
      <c r="K6029">
        <v>1.3935983815374709E-2</v>
      </c>
      <c r="L6029">
        <v>2.7722176463906352</v>
      </c>
    </row>
    <row r="6030" spans="1:12">
      <c r="A6030" t="s">
        <v>317</v>
      </c>
      <c r="B6030" t="s">
        <v>310</v>
      </c>
      <c r="C6030">
        <v>48225</v>
      </c>
      <c r="D6030" t="s">
        <v>135</v>
      </c>
      <c r="E6030">
        <v>888</v>
      </c>
      <c r="F6030" t="s">
        <v>87</v>
      </c>
      <c r="G6030" t="s">
        <v>96</v>
      </c>
      <c r="H6030">
        <v>385</v>
      </c>
      <c r="I6030">
        <v>1.866689031339787</v>
      </c>
      <c r="J6030">
        <v>2.6526711766394481E-2</v>
      </c>
      <c r="K6030">
        <v>4.7015300867615753E-2</v>
      </c>
      <c r="L6030">
        <v>3.0798410123274671</v>
      </c>
    </row>
    <row r="6031" spans="1:12">
      <c r="A6031" t="s">
        <v>317</v>
      </c>
      <c r="B6031" t="s">
        <v>310</v>
      </c>
      <c r="C6031">
        <v>48225</v>
      </c>
      <c r="D6031" t="s">
        <v>135</v>
      </c>
      <c r="E6031">
        <v>888</v>
      </c>
      <c r="F6031" t="s">
        <v>87</v>
      </c>
      <c r="G6031" t="s">
        <v>97</v>
      </c>
      <c r="H6031">
        <v>615</v>
      </c>
      <c r="I6031">
        <v>1.469628778530325</v>
      </c>
      <c r="J6031">
        <v>2.418821948043089E-2</v>
      </c>
      <c r="K6031">
        <v>1.474738212572276E-2</v>
      </c>
      <c r="L6031">
        <v>2.9462558169672839</v>
      </c>
    </row>
    <row r="6032" spans="1:12">
      <c r="A6032" t="s">
        <v>317</v>
      </c>
      <c r="B6032" t="s">
        <v>310</v>
      </c>
      <c r="C6032">
        <v>48225</v>
      </c>
      <c r="D6032" t="s">
        <v>135</v>
      </c>
      <c r="E6032">
        <v>888</v>
      </c>
      <c r="F6032" t="s">
        <v>87</v>
      </c>
      <c r="G6032" t="s">
        <v>98</v>
      </c>
      <c r="H6032">
        <v>385</v>
      </c>
      <c r="I6032">
        <v>0.76771230997376572</v>
      </c>
      <c r="J6032">
        <v>1.6978449086585232E-2</v>
      </c>
      <c r="K6032">
        <v>4.7015300867615753E-2</v>
      </c>
      <c r="L6032">
        <v>1.5552207083419951</v>
      </c>
    </row>
    <row r="6033" spans="1:12">
      <c r="A6033" t="s">
        <v>317</v>
      </c>
      <c r="B6033" t="s">
        <v>310</v>
      </c>
      <c r="C6033">
        <v>48225</v>
      </c>
      <c r="D6033" t="s">
        <v>135</v>
      </c>
      <c r="E6033">
        <v>888</v>
      </c>
      <c r="F6033" t="s">
        <v>87</v>
      </c>
      <c r="G6033" t="s">
        <v>99</v>
      </c>
      <c r="H6033">
        <v>615</v>
      </c>
      <c r="I6033">
        <v>0.75104416870706536</v>
      </c>
      <c r="J6033">
        <v>1.452867810625628E-2</v>
      </c>
      <c r="K6033">
        <v>1.188295685162415E-2</v>
      </c>
      <c r="L6033">
        <v>1.990943086013055</v>
      </c>
    </row>
    <row r="6034" spans="1:12">
      <c r="A6034" t="s">
        <v>317</v>
      </c>
      <c r="B6034" t="s">
        <v>310</v>
      </c>
      <c r="C6034">
        <v>48225</v>
      </c>
      <c r="D6034" t="s">
        <v>135</v>
      </c>
      <c r="E6034">
        <v>888</v>
      </c>
      <c r="F6034" t="s">
        <v>87</v>
      </c>
      <c r="G6034" t="s">
        <v>100</v>
      </c>
      <c r="H6034">
        <v>385</v>
      </c>
      <c r="I6034">
        <v>1.1336065426520781</v>
      </c>
      <c r="J6034">
        <v>2.0077011241880049E-2</v>
      </c>
      <c r="K6034">
        <v>4.7015300867615753E-2</v>
      </c>
      <c r="L6034">
        <v>2.032990566081188</v>
      </c>
    </row>
    <row r="6035" spans="1:12">
      <c r="A6035" t="s">
        <v>317</v>
      </c>
      <c r="B6035" t="s">
        <v>310</v>
      </c>
      <c r="C6035">
        <v>48225</v>
      </c>
      <c r="D6035" t="s">
        <v>135</v>
      </c>
      <c r="E6035">
        <v>888</v>
      </c>
      <c r="F6035" t="s">
        <v>87</v>
      </c>
      <c r="G6035" t="s">
        <v>101</v>
      </c>
      <c r="H6035">
        <v>614</v>
      </c>
      <c r="I6035">
        <v>0.98143726803032527</v>
      </c>
      <c r="J6035">
        <v>1.7600515409937761E-2</v>
      </c>
      <c r="K6035">
        <v>1.2432111905293549E-2</v>
      </c>
      <c r="L6035">
        <v>2.1818166580975058</v>
      </c>
    </row>
    <row r="6036" spans="1:12">
      <c r="A6036" t="s">
        <v>317</v>
      </c>
      <c r="B6036" t="s">
        <v>310</v>
      </c>
      <c r="C6036">
        <v>48225</v>
      </c>
      <c r="D6036" t="s">
        <v>135</v>
      </c>
      <c r="E6036">
        <v>888</v>
      </c>
      <c r="F6036" t="s">
        <v>87</v>
      </c>
      <c r="G6036" t="s">
        <v>102</v>
      </c>
      <c r="H6036">
        <v>385</v>
      </c>
      <c r="I6036">
        <v>1.2417849066387381</v>
      </c>
      <c r="J6036">
        <v>2.1699977510773742E-2</v>
      </c>
      <c r="K6036">
        <v>4.7015300867615753E-2</v>
      </c>
      <c r="L6036">
        <v>2.227837132195075</v>
      </c>
    </row>
    <row r="6037" spans="1:12">
      <c r="A6037" t="s">
        <v>317</v>
      </c>
      <c r="B6037" t="s">
        <v>310</v>
      </c>
      <c r="C6037">
        <v>48225</v>
      </c>
      <c r="D6037" t="s">
        <v>135</v>
      </c>
      <c r="E6037">
        <v>888</v>
      </c>
      <c r="F6037" t="s">
        <v>87</v>
      </c>
      <c r="G6037" t="s">
        <v>103</v>
      </c>
      <c r="H6037">
        <v>615</v>
      </c>
      <c r="I6037">
        <v>1.043051232957158</v>
      </c>
      <c r="J6037">
        <v>1.8745854294726388E-2</v>
      </c>
      <c r="K6037">
        <v>1.292877738363029E-2</v>
      </c>
      <c r="L6037">
        <v>2.3277477427140298</v>
      </c>
    </row>
    <row r="6038" spans="1:12">
      <c r="A6038" t="s">
        <v>317</v>
      </c>
      <c r="B6038" t="s">
        <v>310</v>
      </c>
      <c r="C6038">
        <v>48225</v>
      </c>
      <c r="D6038" t="s">
        <v>135</v>
      </c>
      <c r="E6038">
        <v>888</v>
      </c>
      <c r="F6038" t="s">
        <v>87</v>
      </c>
      <c r="G6038" t="s">
        <v>104</v>
      </c>
      <c r="H6038">
        <v>385</v>
      </c>
      <c r="I6038">
        <v>1.3386099014279009</v>
      </c>
      <c r="J6038">
        <v>2.2784424816788131E-2</v>
      </c>
      <c r="K6038">
        <v>4.7015300867615753E-2</v>
      </c>
      <c r="L6038">
        <v>2.3951684965310931</v>
      </c>
    </row>
    <row r="6039" spans="1:12">
      <c r="A6039" t="s">
        <v>317</v>
      </c>
      <c r="B6039" t="s">
        <v>310</v>
      </c>
      <c r="C6039">
        <v>48225</v>
      </c>
      <c r="D6039" t="s">
        <v>135</v>
      </c>
      <c r="E6039">
        <v>888</v>
      </c>
      <c r="F6039" t="s">
        <v>87</v>
      </c>
      <c r="G6039" t="s">
        <v>105</v>
      </c>
      <c r="H6039">
        <v>614</v>
      </c>
      <c r="I6039">
        <v>1.1049268529615139</v>
      </c>
      <c r="J6039">
        <v>2.0024254321141549E-2</v>
      </c>
      <c r="K6039">
        <v>1.37449604108022E-2</v>
      </c>
      <c r="L6039">
        <v>2.508840677601246</v>
      </c>
    </row>
    <row r="6040" spans="1:12">
      <c r="A6040" t="s">
        <v>317</v>
      </c>
      <c r="B6040" t="s">
        <v>310</v>
      </c>
      <c r="C6040">
        <v>48225</v>
      </c>
      <c r="D6040" t="s">
        <v>135</v>
      </c>
      <c r="E6040">
        <v>888</v>
      </c>
      <c r="F6040" t="s">
        <v>87</v>
      </c>
      <c r="G6040" t="s">
        <v>106</v>
      </c>
      <c r="H6040">
        <v>385</v>
      </c>
      <c r="I6040">
        <v>1.438941171813809</v>
      </c>
      <c r="J6040">
        <v>2.4117518284707758E-2</v>
      </c>
      <c r="K6040">
        <v>4.7015300867615753E-2</v>
      </c>
      <c r="L6040">
        <v>2.562666542399366</v>
      </c>
    </row>
    <row r="6041" spans="1:12">
      <c r="A6041" t="s">
        <v>317</v>
      </c>
      <c r="B6041" t="s">
        <v>310</v>
      </c>
      <c r="C6041">
        <v>48225</v>
      </c>
      <c r="D6041" t="s">
        <v>135</v>
      </c>
      <c r="E6041">
        <v>888</v>
      </c>
      <c r="F6041" t="s">
        <v>87</v>
      </c>
      <c r="G6041" t="s">
        <v>107</v>
      </c>
      <c r="H6041">
        <v>614</v>
      </c>
      <c r="I6041">
        <v>1.1680057646722879</v>
      </c>
      <c r="J6041">
        <v>2.128880125280741E-2</v>
      </c>
      <c r="K6041">
        <v>1.455949765429183E-2</v>
      </c>
      <c r="L6041">
        <v>2.677849342735211</v>
      </c>
    </row>
    <row r="6042" spans="1:12">
      <c r="A6042" t="s">
        <v>317</v>
      </c>
      <c r="B6042" t="s">
        <v>310</v>
      </c>
      <c r="C6042">
        <v>48225</v>
      </c>
      <c r="D6042" t="s">
        <v>135</v>
      </c>
      <c r="E6042">
        <v>888</v>
      </c>
      <c r="F6042" t="s">
        <v>87</v>
      </c>
      <c r="G6042" t="s">
        <v>108</v>
      </c>
      <c r="H6042">
        <v>385</v>
      </c>
      <c r="I6042">
        <v>0.45307604960138081</v>
      </c>
      <c r="J6042">
        <v>9.3257948586015597E-3</v>
      </c>
      <c r="K6042">
        <v>4.7015300867615753E-2</v>
      </c>
      <c r="L6042">
        <v>1.1778982897199459</v>
      </c>
    </row>
    <row r="6043" spans="1:12">
      <c r="A6043" t="s">
        <v>317</v>
      </c>
      <c r="B6043" t="s">
        <v>310</v>
      </c>
      <c r="C6043">
        <v>48225</v>
      </c>
      <c r="D6043" t="s">
        <v>135</v>
      </c>
      <c r="E6043">
        <v>888</v>
      </c>
      <c r="F6043" t="s">
        <v>87</v>
      </c>
      <c r="G6043" t="s">
        <v>109</v>
      </c>
      <c r="H6043">
        <v>614</v>
      </c>
      <c r="I6043">
        <v>0.43391108773939158</v>
      </c>
      <c r="J6043">
        <v>8.0738110740064054E-3</v>
      </c>
      <c r="K6043">
        <v>1.1745082518886179E-2</v>
      </c>
      <c r="L6043">
        <v>1.1103789443611909</v>
      </c>
    </row>
    <row r="6044" spans="1:12">
      <c r="A6044" t="s">
        <v>317</v>
      </c>
      <c r="B6044" t="s">
        <v>258</v>
      </c>
      <c r="C6044">
        <v>48227</v>
      </c>
      <c r="D6044" t="s">
        <v>135</v>
      </c>
      <c r="E6044">
        <v>888</v>
      </c>
      <c r="F6044" t="s">
        <v>87</v>
      </c>
      <c r="G6044" t="s">
        <v>88</v>
      </c>
      <c r="H6044">
        <v>195</v>
      </c>
      <c r="I6044">
        <v>0.78341392942246146</v>
      </c>
      <c r="J6044">
        <v>2.3030464727247211E-2</v>
      </c>
      <c r="K6044">
        <v>6.0636211012504528E-2</v>
      </c>
      <c r="L6044">
        <v>1.3804866076375319</v>
      </c>
    </row>
    <row r="6045" spans="1:12">
      <c r="A6045" t="s">
        <v>317</v>
      </c>
      <c r="B6045" t="s">
        <v>258</v>
      </c>
      <c r="C6045">
        <v>48227</v>
      </c>
      <c r="D6045" t="s">
        <v>135</v>
      </c>
      <c r="E6045">
        <v>888</v>
      </c>
      <c r="F6045" t="s">
        <v>87</v>
      </c>
      <c r="G6045" t="s">
        <v>89</v>
      </c>
      <c r="H6045">
        <v>190</v>
      </c>
      <c r="I6045">
        <v>0.47239071020287748</v>
      </c>
      <c r="J6045">
        <v>1.044933925622289E-2</v>
      </c>
      <c r="K6045">
        <v>8.8824045335733612E-2</v>
      </c>
      <c r="L6045">
        <v>0.78956923611623142</v>
      </c>
    </row>
    <row r="6046" spans="1:12">
      <c r="A6046" t="s">
        <v>317</v>
      </c>
      <c r="B6046" t="s">
        <v>258</v>
      </c>
      <c r="C6046">
        <v>48227</v>
      </c>
      <c r="D6046" t="s">
        <v>135</v>
      </c>
      <c r="E6046">
        <v>888</v>
      </c>
      <c r="F6046" t="s">
        <v>87</v>
      </c>
      <c r="G6046" t="s">
        <v>90</v>
      </c>
      <c r="H6046">
        <v>195</v>
      </c>
      <c r="I6046">
        <v>1.1076809908815759</v>
      </c>
      <c r="J6046">
        <v>2.1100282620728019E-2</v>
      </c>
      <c r="K6046">
        <v>8.855628591461806E-2</v>
      </c>
      <c r="L6046">
        <v>1.9815269693906661</v>
      </c>
    </row>
    <row r="6047" spans="1:12">
      <c r="A6047" t="s">
        <v>317</v>
      </c>
      <c r="B6047" t="s">
        <v>258</v>
      </c>
      <c r="C6047">
        <v>48227</v>
      </c>
      <c r="D6047" t="s">
        <v>135</v>
      </c>
      <c r="E6047">
        <v>888</v>
      </c>
      <c r="F6047" t="s">
        <v>87</v>
      </c>
      <c r="G6047" t="s">
        <v>91</v>
      </c>
      <c r="H6047">
        <v>190</v>
      </c>
      <c r="I6047">
        <v>0.54452036154809047</v>
      </c>
      <c r="J6047">
        <v>9.8166214962787449E-3</v>
      </c>
      <c r="K6047">
        <v>0.16713678576808921</v>
      </c>
      <c r="L6047">
        <v>0.90146663499139734</v>
      </c>
    </row>
    <row r="6048" spans="1:12">
      <c r="A6048" t="s">
        <v>317</v>
      </c>
      <c r="B6048" t="s">
        <v>258</v>
      </c>
      <c r="C6048">
        <v>48227</v>
      </c>
      <c r="D6048" t="s">
        <v>135</v>
      </c>
      <c r="E6048">
        <v>888</v>
      </c>
      <c r="F6048" t="s">
        <v>87</v>
      </c>
      <c r="G6048" t="s">
        <v>92</v>
      </c>
      <c r="H6048">
        <v>195</v>
      </c>
      <c r="I6048">
        <v>1.196252559954375</v>
      </c>
      <c r="J6048">
        <v>2.2205352243663379E-2</v>
      </c>
      <c r="K6048">
        <v>9.8722123734035827E-2</v>
      </c>
      <c r="L6048">
        <v>2.1649322879237989</v>
      </c>
    </row>
    <row r="6049" spans="1:12">
      <c r="A6049" t="s">
        <v>317</v>
      </c>
      <c r="B6049" t="s">
        <v>258</v>
      </c>
      <c r="C6049">
        <v>48227</v>
      </c>
      <c r="D6049" t="s">
        <v>135</v>
      </c>
      <c r="E6049">
        <v>888</v>
      </c>
      <c r="F6049" t="s">
        <v>87</v>
      </c>
      <c r="G6049" t="s">
        <v>93</v>
      </c>
      <c r="H6049">
        <v>190</v>
      </c>
      <c r="I6049">
        <v>0.6059410244342196</v>
      </c>
      <c r="J6049">
        <v>1.0478484689254171E-2</v>
      </c>
      <c r="K6049">
        <v>0.18448207990396309</v>
      </c>
      <c r="L6049">
        <v>0.95965993917700998</v>
      </c>
    </row>
    <row r="6050" spans="1:12">
      <c r="A6050" t="s">
        <v>317</v>
      </c>
      <c r="B6050" t="s">
        <v>258</v>
      </c>
      <c r="C6050">
        <v>48227</v>
      </c>
      <c r="D6050" t="s">
        <v>135</v>
      </c>
      <c r="E6050">
        <v>888</v>
      </c>
      <c r="F6050" t="s">
        <v>87</v>
      </c>
      <c r="G6050" t="s">
        <v>94</v>
      </c>
      <c r="H6050">
        <v>195</v>
      </c>
      <c r="I6050">
        <v>1.2698227770998189</v>
      </c>
      <c r="J6050">
        <v>2.3509636595017501E-2</v>
      </c>
      <c r="K6050">
        <v>0.10691521063579459</v>
      </c>
      <c r="L6050">
        <v>2.3639875509560362</v>
      </c>
    </row>
    <row r="6051" spans="1:12">
      <c r="A6051" t="s">
        <v>317</v>
      </c>
      <c r="B6051" t="s">
        <v>258</v>
      </c>
      <c r="C6051">
        <v>48227</v>
      </c>
      <c r="D6051" t="s">
        <v>135</v>
      </c>
      <c r="E6051">
        <v>888</v>
      </c>
      <c r="F6051" t="s">
        <v>87</v>
      </c>
      <c r="G6051" t="s">
        <v>95</v>
      </c>
      <c r="H6051">
        <v>190</v>
      </c>
      <c r="I6051">
        <v>0.66364484724939332</v>
      </c>
      <c r="J6051">
        <v>1.130090641563874E-2</v>
      </c>
      <c r="K6051">
        <v>0.19570145264666661</v>
      </c>
      <c r="L6051">
        <v>1.050554817554161</v>
      </c>
    </row>
    <row r="6052" spans="1:12">
      <c r="A6052" t="s">
        <v>317</v>
      </c>
      <c r="B6052" t="s">
        <v>258</v>
      </c>
      <c r="C6052">
        <v>48227</v>
      </c>
      <c r="D6052" t="s">
        <v>135</v>
      </c>
      <c r="E6052">
        <v>888</v>
      </c>
      <c r="F6052" t="s">
        <v>87</v>
      </c>
      <c r="G6052" t="s">
        <v>96</v>
      </c>
      <c r="H6052">
        <v>195</v>
      </c>
      <c r="I6052">
        <v>1.356113859167956</v>
      </c>
      <c r="J6052">
        <v>2.4942992236810041E-2</v>
      </c>
      <c r="K6052">
        <v>0.1167907223401445</v>
      </c>
      <c r="L6052">
        <v>2.5674444302681012</v>
      </c>
    </row>
    <row r="6053" spans="1:12">
      <c r="A6053" t="s">
        <v>317</v>
      </c>
      <c r="B6053" t="s">
        <v>258</v>
      </c>
      <c r="C6053">
        <v>48227</v>
      </c>
      <c r="D6053" t="s">
        <v>135</v>
      </c>
      <c r="E6053">
        <v>888</v>
      </c>
      <c r="F6053" t="s">
        <v>87</v>
      </c>
      <c r="G6053" t="s">
        <v>97</v>
      </c>
      <c r="H6053">
        <v>190</v>
      </c>
      <c r="I6053">
        <v>0.7295709004719878</v>
      </c>
      <c r="J6053">
        <v>1.268540579061154E-2</v>
      </c>
      <c r="K6053">
        <v>0.2022283081651943</v>
      </c>
      <c r="L6053">
        <v>1.157840455618125</v>
      </c>
    </row>
    <row r="6054" spans="1:12">
      <c r="A6054" t="s">
        <v>317</v>
      </c>
      <c r="B6054" t="s">
        <v>258</v>
      </c>
      <c r="C6054">
        <v>48227</v>
      </c>
      <c r="D6054" t="s">
        <v>135</v>
      </c>
      <c r="E6054">
        <v>888</v>
      </c>
      <c r="F6054" t="s">
        <v>87</v>
      </c>
      <c r="G6054" t="s">
        <v>98</v>
      </c>
      <c r="H6054">
        <v>195</v>
      </c>
      <c r="I6054">
        <v>0.28839837613992408</v>
      </c>
      <c r="J6054">
        <v>6.3985570468794101E-3</v>
      </c>
      <c r="K6054">
        <v>4.7097569380749063E-2</v>
      </c>
      <c r="L6054">
        <v>0.71645823879906811</v>
      </c>
    </row>
    <row r="6055" spans="1:12">
      <c r="A6055" t="s">
        <v>317</v>
      </c>
      <c r="B6055" t="s">
        <v>258</v>
      </c>
      <c r="C6055">
        <v>48227</v>
      </c>
      <c r="D6055" t="s">
        <v>135</v>
      </c>
      <c r="E6055">
        <v>888</v>
      </c>
      <c r="F6055" t="s">
        <v>87</v>
      </c>
      <c r="G6055" t="s">
        <v>99</v>
      </c>
      <c r="H6055">
        <v>190</v>
      </c>
      <c r="I6055">
        <v>0.36715560199028963</v>
      </c>
      <c r="J6055">
        <v>8.4189684128926304E-3</v>
      </c>
      <c r="K6055">
        <v>0.1176425363049904</v>
      </c>
      <c r="L6055">
        <v>0.7032138873506405</v>
      </c>
    </row>
    <row r="6056" spans="1:12">
      <c r="A6056" t="s">
        <v>317</v>
      </c>
      <c r="B6056" t="s">
        <v>258</v>
      </c>
      <c r="C6056">
        <v>48227</v>
      </c>
      <c r="D6056" t="s">
        <v>135</v>
      </c>
      <c r="E6056">
        <v>888</v>
      </c>
      <c r="F6056" t="s">
        <v>87</v>
      </c>
      <c r="G6056" t="s">
        <v>100</v>
      </c>
      <c r="H6056">
        <v>195</v>
      </c>
      <c r="I6056">
        <v>0.72402517356903073</v>
      </c>
      <c r="J6056">
        <v>1.6081310304768091E-2</v>
      </c>
      <c r="K6056">
        <v>6.4207996823543445E-2</v>
      </c>
      <c r="L6056">
        <v>1.6335482420761711</v>
      </c>
    </row>
    <row r="6057" spans="1:12">
      <c r="A6057" t="s">
        <v>317</v>
      </c>
      <c r="B6057" t="s">
        <v>258</v>
      </c>
      <c r="C6057">
        <v>48227</v>
      </c>
      <c r="D6057" t="s">
        <v>135</v>
      </c>
      <c r="E6057">
        <v>888</v>
      </c>
      <c r="F6057" t="s">
        <v>87</v>
      </c>
      <c r="G6057" t="s">
        <v>101</v>
      </c>
      <c r="H6057">
        <v>190</v>
      </c>
      <c r="I6057">
        <v>0.49112526852698818</v>
      </c>
      <c r="J6057">
        <v>8.8164779578576886E-3</v>
      </c>
      <c r="K6057">
        <v>0.17801302971930699</v>
      </c>
      <c r="L6057">
        <v>0.81248856062125674</v>
      </c>
    </row>
    <row r="6058" spans="1:12">
      <c r="A6058" t="s">
        <v>317</v>
      </c>
      <c r="B6058" t="s">
        <v>258</v>
      </c>
      <c r="C6058">
        <v>48227</v>
      </c>
      <c r="D6058" t="s">
        <v>135</v>
      </c>
      <c r="E6058">
        <v>888</v>
      </c>
      <c r="F6058" t="s">
        <v>87</v>
      </c>
      <c r="G6058" t="s">
        <v>102</v>
      </c>
      <c r="H6058">
        <v>195</v>
      </c>
      <c r="I6058">
        <v>0.8242601678506748</v>
      </c>
      <c r="J6058">
        <v>1.7961457500426398E-2</v>
      </c>
      <c r="K6058">
        <v>7.5379688342831694E-2</v>
      </c>
      <c r="L6058">
        <v>1.842386536881393</v>
      </c>
    </row>
    <row r="6059" spans="1:12">
      <c r="A6059" t="s">
        <v>317</v>
      </c>
      <c r="B6059" t="s">
        <v>258</v>
      </c>
      <c r="C6059">
        <v>48227</v>
      </c>
      <c r="D6059" t="s">
        <v>135</v>
      </c>
      <c r="E6059">
        <v>888</v>
      </c>
      <c r="F6059" t="s">
        <v>87</v>
      </c>
      <c r="G6059" t="s">
        <v>103</v>
      </c>
      <c r="H6059">
        <v>190</v>
      </c>
      <c r="I6059">
        <v>0.54546122342006065</v>
      </c>
      <c r="J6059">
        <v>9.3141896218474907E-3</v>
      </c>
      <c r="K6059">
        <v>0.195033106890356</v>
      </c>
      <c r="L6059">
        <v>0.8815529357344577</v>
      </c>
    </row>
    <row r="6060" spans="1:12">
      <c r="A6060" t="s">
        <v>317</v>
      </c>
      <c r="B6060" t="s">
        <v>258</v>
      </c>
      <c r="C6060">
        <v>48227</v>
      </c>
      <c r="D6060" t="s">
        <v>135</v>
      </c>
      <c r="E6060">
        <v>888</v>
      </c>
      <c r="F6060" t="s">
        <v>87</v>
      </c>
      <c r="G6060" t="s">
        <v>104</v>
      </c>
      <c r="H6060">
        <v>195</v>
      </c>
      <c r="I6060">
        <v>0.89749738630147702</v>
      </c>
      <c r="J6060">
        <v>2.0389195076769139E-2</v>
      </c>
      <c r="K6060">
        <v>8.447986772672729E-2</v>
      </c>
      <c r="L6060">
        <v>2.0510351157346962</v>
      </c>
    </row>
    <row r="6061" spans="1:12">
      <c r="A6061" t="s">
        <v>317</v>
      </c>
      <c r="B6061" t="s">
        <v>258</v>
      </c>
      <c r="C6061">
        <v>48227</v>
      </c>
      <c r="D6061" t="s">
        <v>135</v>
      </c>
      <c r="E6061">
        <v>888</v>
      </c>
      <c r="F6061" t="s">
        <v>87</v>
      </c>
      <c r="G6061" t="s">
        <v>105</v>
      </c>
      <c r="H6061">
        <v>190</v>
      </c>
      <c r="I6061">
        <v>0.59669117928510751</v>
      </c>
      <c r="J6061">
        <v>9.9891622617045827E-3</v>
      </c>
      <c r="K6061">
        <v>0.2110348047180553</v>
      </c>
      <c r="L6061">
        <v>0.97055153783401682</v>
      </c>
    </row>
    <row r="6062" spans="1:12">
      <c r="A6062" t="s">
        <v>317</v>
      </c>
      <c r="B6062" t="s">
        <v>258</v>
      </c>
      <c r="C6062">
        <v>48227</v>
      </c>
      <c r="D6062" t="s">
        <v>135</v>
      </c>
      <c r="E6062">
        <v>888</v>
      </c>
      <c r="F6062" t="s">
        <v>87</v>
      </c>
      <c r="G6062" t="s">
        <v>106</v>
      </c>
      <c r="H6062">
        <v>195</v>
      </c>
      <c r="I6062">
        <v>0.98788484603907445</v>
      </c>
      <c r="J6062">
        <v>2.2313420743188719E-2</v>
      </c>
      <c r="K6062">
        <v>9.4930310381508939E-2</v>
      </c>
      <c r="L6062">
        <v>2.2549180688599639</v>
      </c>
    </row>
    <row r="6063" spans="1:12">
      <c r="A6063" t="s">
        <v>317</v>
      </c>
      <c r="B6063" t="s">
        <v>258</v>
      </c>
      <c r="C6063">
        <v>48227</v>
      </c>
      <c r="D6063" t="s">
        <v>135</v>
      </c>
      <c r="E6063">
        <v>888</v>
      </c>
      <c r="F6063" t="s">
        <v>87</v>
      </c>
      <c r="G6063" t="s">
        <v>107</v>
      </c>
      <c r="H6063">
        <v>190</v>
      </c>
      <c r="I6063">
        <v>0.65818909588023111</v>
      </c>
      <c r="J6063">
        <v>1.112793043715052E-2</v>
      </c>
      <c r="K6063">
        <v>0.21825770508090411</v>
      </c>
      <c r="L6063">
        <v>1.085580786622518</v>
      </c>
    </row>
    <row r="6064" spans="1:12">
      <c r="A6064" t="s">
        <v>317</v>
      </c>
      <c r="B6064" t="s">
        <v>258</v>
      </c>
      <c r="C6064">
        <v>48227</v>
      </c>
      <c r="D6064" t="s">
        <v>135</v>
      </c>
      <c r="E6064">
        <v>888</v>
      </c>
      <c r="F6064" t="s">
        <v>87</v>
      </c>
      <c r="G6064" t="s">
        <v>108</v>
      </c>
      <c r="H6064">
        <v>195</v>
      </c>
      <c r="I6064">
        <v>0.26413458115251531</v>
      </c>
      <c r="J6064">
        <v>5.5106460900557677E-3</v>
      </c>
      <c r="K6064">
        <v>4.4023660590970598E-2</v>
      </c>
      <c r="L6064">
        <v>0.57802260804440997</v>
      </c>
    </row>
    <row r="6065" spans="1:12">
      <c r="A6065" t="s">
        <v>317</v>
      </c>
      <c r="B6065" t="s">
        <v>258</v>
      </c>
      <c r="C6065">
        <v>48227</v>
      </c>
      <c r="D6065" t="s">
        <v>135</v>
      </c>
      <c r="E6065">
        <v>888</v>
      </c>
      <c r="F6065" t="s">
        <v>87</v>
      </c>
      <c r="G6065" t="s">
        <v>109</v>
      </c>
      <c r="H6065">
        <v>190</v>
      </c>
      <c r="I6065">
        <v>0.30566783748997178</v>
      </c>
      <c r="J6065">
        <v>5.9397851057183893E-3</v>
      </c>
      <c r="K6065">
        <v>0.10424179136799849</v>
      </c>
      <c r="L6065">
        <v>0.59620501343371557</v>
      </c>
    </row>
    <row r="6066" spans="1:12">
      <c r="A6066" t="s">
        <v>317</v>
      </c>
      <c r="B6066" t="s">
        <v>406</v>
      </c>
      <c r="C6066">
        <v>48229</v>
      </c>
      <c r="D6066" t="s">
        <v>135</v>
      </c>
      <c r="E6066">
        <v>888</v>
      </c>
      <c r="F6066" t="s">
        <v>87</v>
      </c>
      <c r="G6066" t="s">
        <v>88</v>
      </c>
      <c r="H6066">
        <v>388</v>
      </c>
      <c r="I6066">
        <v>0.3237045078640246</v>
      </c>
      <c r="J6066">
        <v>1.8805720231829359E-2</v>
      </c>
      <c r="K6066">
        <v>-0.22229261819117521</v>
      </c>
      <c r="L6066">
        <v>1.5989958034376459</v>
      </c>
    </row>
    <row r="6067" spans="1:12">
      <c r="A6067" t="s">
        <v>317</v>
      </c>
      <c r="B6067" t="s">
        <v>406</v>
      </c>
      <c r="C6067">
        <v>48229</v>
      </c>
      <c r="D6067" t="s">
        <v>135</v>
      </c>
      <c r="E6067">
        <v>888</v>
      </c>
      <c r="F6067" t="s">
        <v>87</v>
      </c>
      <c r="G6067" t="s">
        <v>89</v>
      </c>
      <c r="H6067">
        <v>138</v>
      </c>
      <c r="I6067">
        <v>0.28948111696897172</v>
      </c>
      <c r="J6067">
        <v>1.5143185150290939E-2</v>
      </c>
      <c r="K6067">
        <v>-2.182744159600605E-2</v>
      </c>
      <c r="L6067">
        <v>0.99687313732838945</v>
      </c>
    </row>
    <row r="6068" spans="1:12">
      <c r="A6068" t="s">
        <v>317</v>
      </c>
      <c r="B6068" t="s">
        <v>406</v>
      </c>
      <c r="C6068">
        <v>48229</v>
      </c>
      <c r="D6068" t="s">
        <v>135</v>
      </c>
      <c r="E6068">
        <v>888</v>
      </c>
      <c r="F6068" t="s">
        <v>87</v>
      </c>
      <c r="G6068" t="s">
        <v>90</v>
      </c>
      <c r="H6068">
        <v>389</v>
      </c>
      <c r="I6068">
        <v>0.4557785718860688</v>
      </c>
      <c r="J6068">
        <v>2.3955087089370351E-2</v>
      </c>
      <c r="K6068">
        <v>-0.15950001848793369</v>
      </c>
      <c r="L6068">
        <v>2.134146776891185</v>
      </c>
    </row>
    <row r="6069" spans="1:12">
      <c r="A6069" t="s">
        <v>317</v>
      </c>
      <c r="B6069" t="s">
        <v>406</v>
      </c>
      <c r="C6069">
        <v>48229</v>
      </c>
      <c r="D6069" t="s">
        <v>135</v>
      </c>
      <c r="E6069">
        <v>888</v>
      </c>
      <c r="F6069" t="s">
        <v>87</v>
      </c>
      <c r="G6069" t="s">
        <v>91</v>
      </c>
      <c r="H6069">
        <v>138</v>
      </c>
      <c r="I6069">
        <v>0.30985793401293438</v>
      </c>
      <c r="J6069">
        <v>1.534332105780018E-2</v>
      </c>
      <c r="K6069">
        <v>-2.182744159600605E-2</v>
      </c>
      <c r="L6069">
        <v>0.99687313732838945</v>
      </c>
    </row>
    <row r="6070" spans="1:12">
      <c r="A6070" t="s">
        <v>317</v>
      </c>
      <c r="B6070" t="s">
        <v>406</v>
      </c>
      <c r="C6070">
        <v>48229</v>
      </c>
      <c r="D6070" t="s">
        <v>135</v>
      </c>
      <c r="E6070">
        <v>888</v>
      </c>
      <c r="F6070" t="s">
        <v>87</v>
      </c>
      <c r="G6070" t="s">
        <v>92</v>
      </c>
      <c r="H6070">
        <v>388</v>
      </c>
      <c r="I6070">
        <v>0.49433733060866852</v>
      </c>
      <c r="J6070">
        <v>2.6000140997068322E-2</v>
      </c>
      <c r="K6070">
        <v>-0.13514166566607089</v>
      </c>
      <c r="L6070">
        <v>2.2710406316358571</v>
      </c>
    </row>
    <row r="6071" spans="1:12">
      <c r="A6071" t="s">
        <v>317</v>
      </c>
      <c r="B6071" t="s">
        <v>406</v>
      </c>
      <c r="C6071">
        <v>48229</v>
      </c>
      <c r="D6071" t="s">
        <v>135</v>
      </c>
      <c r="E6071">
        <v>888</v>
      </c>
      <c r="F6071" t="s">
        <v>87</v>
      </c>
      <c r="G6071" t="s">
        <v>93</v>
      </c>
      <c r="H6071">
        <v>138</v>
      </c>
      <c r="I6071">
        <v>0.32417992828227321</v>
      </c>
      <c r="J6071">
        <v>1.6294315328507929E-2</v>
      </c>
      <c r="K6071">
        <v>-2.182744159600605E-2</v>
      </c>
      <c r="L6071">
        <v>0.99687313732838945</v>
      </c>
    </row>
    <row r="6072" spans="1:12">
      <c r="A6072" t="s">
        <v>317</v>
      </c>
      <c r="B6072" t="s">
        <v>406</v>
      </c>
      <c r="C6072">
        <v>48229</v>
      </c>
      <c r="D6072" t="s">
        <v>135</v>
      </c>
      <c r="E6072">
        <v>888</v>
      </c>
      <c r="F6072" t="s">
        <v>87</v>
      </c>
      <c r="G6072" t="s">
        <v>94</v>
      </c>
      <c r="H6072">
        <v>388</v>
      </c>
      <c r="I6072">
        <v>0.53214878335299187</v>
      </c>
      <c r="J6072">
        <v>2.802911233314621E-2</v>
      </c>
      <c r="K6072">
        <v>-0.11972166185277849</v>
      </c>
      <c r="L6072">
        <v>2.4314235202373951</v>
      </c>
    </row>
    <row r="6073" spans="1:12">
      <c r="A6073" t="s">
        <v>317</v>
      </c>
      <c r="B6073" t="s">
        <v>406</v>
      </c>
      <c r="C6073">
        <v>48229</v>
      </c>
      <c r="D6073" t="s">
        <v>135</v>
      </c>
      <c r="E6073">
        <v>888</v>
      </c>
      <c r="F6073" t="s">
        <v>87</v>
      </c>
      <c r="G6073" t="s">
        <v>95</v>
      </c>
      <c r="H6073">
        <v>138</v>
      </c>
      <c r="I6073">
        <v>0.3372897738863519</v>
      </c>
      <c r="J6073">
        <v>1.735866810598264E-2</v>
      </c>
      <c r="K6073">
        <v>-2.182744159600605E-2</v>
      </c>
      <c r="L6073">
        <v>0.99687313732838945</v>
      </c>
    </row>
    <row r="6074" spans="1:12">
      <c r="A6074" t="s">
        <v>317</v>
      </c>
      <c r="B6074" t="s">
        <v>406</v>
      </c>
      <c r="C6074">
        <v>48229</v>
      </c>
      <c r="D6074" t="s">
        <v>135</v>
      </c>
      <c r="E6074">
        <v>888</v>
      </c>
      <c r="F6074" t="s">
        <v>87</v>
      </c>
      <c r="G6074" t="s">
        <v>96</v>
      </c>
      <c r="H6074">
        <v>388</v>
      </c>
      <c r="I6074">
        <v>0.56983566382458528</v>
      </c>
      <c r="J6074">
        <v>3.0113976084949871E-2</v>
      </c>
      <c r="K6074">
        <v>-0.1009687950486806</v>
      </c>
      <c r="L6074">
        <v>2.574109004948451</v>
      </c>
    </row>
    <row r="6075" spans="1:12">
      <c r="A6075" t="s">
        <v>317</v>
      </c>
      <c r="B6075" t="s">
        <v>406</v>
      </c>
      <c r="C6075">
        <v>48229</v>
      </c>
      <c r="D6075" t="s">
        <v>135</v>
      </c>
      <c r="E6075">
        <v>888</v>
      </c>
      <c r="F6075" t="s">
        <v>87</v>
      </c>
      <c r="G6075" t="s">
        <v>97</v>
      </c>
      <c r="H6075">
        <v>138</v>
      </c>
      <c r="I6075">
        <v>0.34883142662422417</v>
      </c>
      <c r="J6075">
        <v>1.8485009727462511E-2</v>
      </c>
      <c r="K6075">
        <v>-2.182744159600605E-2</v>
      </c>
      <c r="L6075">
        <v>1.0215167009658781</v>
      </c>
    </row>
    <row r="6076" spans="1:12">
      <c r="A6076" t="s">
        <v>317</v>
      </c>
      <c r="B6076" t="s">
        <v>406</v>
      </c>
      <c r="C6076">
        <v>48229</v>
      </c>
      <c r="D6076" t="s">
        <v>135</v>
      </c>
      <c r="E6076">
        <v>888</v>
      </c>
      <c r="F6076" t="s">
        <v>87</v>
      </c>
      <c r="G6076" t="s">
        <v>98</v>
      </c>
      <c r="H6076">
        <v>389</v>
      </c>
      <c r="I6076">
        <v>0.1844926735910993</v>
      </c>
      <c r="J6076">
        <v>8.4220270837666138E-3</v>
      </c>
      <c r="K6076">
        <v>-0.2439533464425675</v>
      </c>
      <c r="L6076">
        <v>0.5780013253289078</v>
      </c>
    </row>
    <row r="6077" spans="1:12">
      <c r="A6077" t="s">
        <v>317</v>
      </c>
      <c r="B6077" t="s">
        <v>406</v>
      </c>
      <c r="C6077">
        <v>48229</v>
      </c>
      <c r="D6077" t="s">
        <v>135</v>
      </c>
      <c r="E6077">
        <v>888</v>
      </c>
      <c r="F6077" t="s">
        <v>87</v>
      </c>
      <c r="G6077" t="s">
        <v>99</v>
      </c>
      <c r="H6077">
        <v>138</v>
      </c>
      <c r="I6077">
        <v>0.24084652678602769</v>
      </c>
      <c r="J6077">
        <v>1.2336352830114311E-2</v>
      </c>
      <c r="K6077">
        <v>-2.182744159600605E-2</v>
      </c>
      <c r="L6077">
        <v>0.74388794929415691</v>
      </c>
    </row>
    <row r="6078" spans="1:12">
      <c r="A6078" t="s">
        <v>317</v>
      </c>
      <c r="B6078" t="s">
        <v>406</v>
      </c>
      <c r="C6078">
        <v>48229</v>
      </c>
      <c r="D6078" t="s">
        <v>135</v>
      </c>
      <c r="E6078">
        <v>888</v>
      </c>
      <c r="F6078" t="s">
        <v>87</v>
      </c>
      <c r="G6078" t="s">
        <v>100</v>
      </c>
      <c r="H6078">
        <v>389</v>
      </c>
      <c r="I6078">
        <v>0.34844990831130712</v>
      </c>
      <c r="J6078">
        <v>1.671171767984888E-2</v>
      </c>
      <c r="K6078">
        <v>-0.1806090273739864</v>
      </c>
      <c r="L6078">
        <v>1.5490854682200399</v>
      </c>
    </row>
    <row r="6079" spans="1:12">
      <c r="A6079" t="s">
        <v>317</v>
      </c>
      <c r="B6079" t="s">
        <v>406</v>
      </c>
      <c r="C6079">
        <v>48229</v>
      </c>
      <c r="D6079" t="s">
        <v>135</v>
      </c>
      <c r="E6079">
        <v>888</v>
      </c>
      <c r="F6079" t="s">
        <v>87</v>
      </c>
      <c r="G6079" t="s">
        <v>101</v>
      </c>
      <c r="H6079">
        <v>138</v>
      </c>
      <c r="I6079">
        <v>0.26534498584083899</v>
      </c>
      <c r="J6079">
        <v>1.341402102337411E-2</v>
      </c>
      <c r="K6079">
        <v>-2.182744159600605E-2</v>
      </c>
      <c r="L6079">
        <v>0.7661430548140753</v>
      </c>
    </row>
    <row r="6080" spans="1:12">
      <c r="A6080" t="s">
        <v>317</v>
      </c>
      <c r="B6080" t="s">
        <v>406</v>
      </c>
      <c r="C6080">
        <v>48229</v>
      </c>
      <c r="D6080" t="s">
        <v>135</v>
      </c>
      <c r="E6080">
        <v>888</v>
      </c>
      <c r="F6080" t="s">
        <v>87</v>
      </c>
      <c r="G6080" t="s">
        <v>102</v>
      </c>
      <c r="H6080">
        <v>389</v>
      </c>
      <c r="I6080">
        <v>0.39008424918443868</v>
      </c>
      <c r="J6080">
        <v>1.8810451353808919E-2</v>
      </c>
      <c r="K6080">
        <v>-0.15157676788919069</v>
      </c>
      <c r="L6080">
        <v>1.70695001591578</v>
      </c>
    </row>
    <row r="6081" spans="1:12">
      <c r="A6081" t="s">
        <v>317</v>
      </c>
      <c r="B6081" t="s">
        <v>406</v>
      </c>
      <c r="C6081">
        <v>48229</v>
      </c>
      <c r="D6081" t="s">
        <v>135</v>
      </c>
      <c r="E6081">
        <v>888</v>
      </c>
      <c r="F6081" t="s">
        <v>87</v>
      </c>
      <c r="G6081" t="s">
        <v>103</v>
      </c>
      <c r="H6081">
        <v>138</v>
      </c>
      <c r="I6081">
        <v>0.27929450384696403</v>
      </c>
      <c r="J6081">
        <v>1.4681570642015369E-2</v>
      </c>
      <c r="K6081">
        <v>-2.182744159600605E-2</v>
      </c>
      <c r="L6081">
        <v>0.78728872360703428</v>
      </c>
    </row>
    <row r="6082" spans="1:12">
      <c r="A6082" t="s">
        <v>317</v>
      </c>
      <c r="B6082" t="s">
        <v>406</v>
      </c>
      <c r="C6082">
        <v>48229</v>
      </c>
      <c r="D6082" t="s">
        <v>135</v>
      </c>
      <c r="E6082">
        <v>888</v>
      </c>
      <c r="F6082" t="s">
        <v>87</v>
      </c>
      <c r="G6082" t="s">
        <v>104</v>
      </c>
      <c r="H6082">
        <v>389</v>
      </c>
      <c r="I6082">
        <v>0.42948821830585099</v>
      </c>
      <c r="J6082">
        <v>2.093784689333824E-2</v>
      </c>
      <c r="K6082">
        <v>-0.13752224368950519</v>
      </c>
      <c r="L6082">
        <v>1.9243223477706271</v>
      </c>
    </row>
    <row r="6083" spans="1:12">
      <c r="A6083" t="s">
        <v>317</v>
      </c>
      <c r="B6083" t="s">
        <v>406</v>
      </c>
      <c r="C6083">
        <v>48229</v>
      </c>
      <c r="D6083" t="s">
        <v>135</v>
      </c>
      <c r="E6083">
        <v>888</v>
      </c>
      <c r="F6083" t="s">
        <v>87</v>
      </c>
      <c r="G6083" t="s">
        <v>105</v>
      </c>
      <c r="H6083">
        <v>138</v>
      </c>
      <c r="I6083">
        <v>0.29138168151955968</v>
      </c>
      <c r="J6083">
        <v>1.5934792602751088E-2</v>
      </c>
      <c r="K6083">
        <v>-2.182744159600605E-2</v>
      </c>
      <c r="L6083">
        <v>0.85013562025704181</v>
      </c>
    </row>
    <row r="6084" spans="1:12">
      <c r="A6084" t="s">
        <v>317</v>
      </c>
      <c r="B6084" t="s">
        <v>406</v>
      </c>
      <c r="C6084">
        <v>48229</v>
      </c>
      <c r="D6084" t="s">
        <v>135</v>
      </c>
      <c r="E6084">
        <v>888</v>
      </c>
      <c r="F6084" t="s">
        <v>87</v>
      </c>
      <c r="G6084" t="s">
        <v>106</v>
      </c>
      <c r="H6084">
        <v>389</v>
      </c>
      <c r="I6084">
        <v>0.46751889992672352</v>
      </c>
      <c r="J6084">
        <v>2.29910882209023E-2</v>
      </c>
      <c r="K6084">
        <v>-0.1187827558914006</v>
      </c>
      <c r="L6084">
        <v>2.101658045015093</v>
      </c>
    </row>
    <row r="6085" spans="1:12">
      <c r="A6085" t="s">
        <v>317</v>
      </c>
      <c r="B6085" t="s">
        <v>406</v>
      </c>
      <c r="C6085">
        <v>48229</v>
      </c>
      <c r="D6085" t="s">
        <v>135</v>
      </c>
      <c r="E6085">
        <v>888</v>
      </c>
      <c r="F6085" t="s">
        <v>87</v>
      </c>
      <c r="G6085" t="s">
        <v>107</v>
      </c>
      <c r="H6085">
        <v>138</v>
      </c>
      <c r="I6085">
        <v>0.30215295043703</v>
      </c>
      <c r="J6085">
        <v>1.7204799541550981E-2</v>
      </c>
      <c r="K6085">
        <v>-2.182744159600605E-2</v>
      </c>
      <c r="L6085">
        <v>0.90356926719459874</v>
      </c>
    </row>
    <row r="6086" spans="1:12">
      <c r="A6086" t="s">
        <v>317</v>
      </c>
      <c r="B6086" t="s">
        <v>406</v>
      </c>
      <c r="C6086">
        <v>48229</v>
      </c>
      <c r="D6086" t="s">
        <v>135</v>
      </c>
      <c r="E6086">
        <v>888</v>
      </c>
      <c r="F6086" t="s">
        <v>87</v>
      </c>
      <c r="G6086" t="s">
        <v>108</v>
      </c>
      <c r="H6086">
        <v>389</v>
      </c>
      <c r="I6086">
        <v>0.15623784442375471</v>
      </c>
      <c r="J6086">
        <v>6.9687024446584023E-3</v>
      </c>
      <c r="K6086">
        <v>-0.2525028762701666</v>
      </c>
      <c r="L6086">
        <v>0.6226008611161733</v>
      </c>
    </row>
    <row r="6087" spans="1:12">
      <c r="A6087" t="s">
        <v>317</v>
      </c>
      <c r="B6087" t="s">
        <v>406</v>
      </c>
      <c r="C6087">
        <v>48229</v>
      </c>
      <c r="D6087" t="s">
        <v>135</v>
      </c>
      <c r="E6087">
        <v>888</v>
      </c>
      <c r="F6087" t="s">
        <v>87</v>
      </c>
      <c r="G6087" t="s">
        <v>109</v>
      </c>
      <c r="H6087">
        <v>138</v>
      </c>
      <c r="I6087">
        <v>9.6103097997130557E-2</v>
      </c>
      <c r="J6087">
        <v>7.2324300584760224E-3</v>
      </c>
      <c r="K6087">
        <v>-2.182744159600605E-2</v>
      </c>
      <c r="L6087">
        <v>0.55086288190657084</v>
      </c>
    </row>
    <row r="6088" spans="1:12">
      <c r="A6088" t="s">
        <v>317</v>
      </c>
      <c r="B6088" t="s">
        <v>407</v>
      </c>
      <c r="C6088">
        <v>48231</v>
      </c>
      <c r="D6088" t="s">
        <v>135</v>
      </c>
      <c r="E6088">
        <v>888</v>
      </c>
      <c r="F6088" t="s">
        <v>87</v>
      </c>
      <c r="G6088" t="s">
        <v>88</v>
      </c>
      <c r="H6088">
        <v>21</v>
      </c>
      <c r="I6088">
        <v>1.3391255499967429</v>
      </c>
      <c r="J6088">
        <v>0.1576856242205866</v>
      </c>
      <c r="K6088">
        <v>8.2268901586623533E-2</v>
      </c>
      <c r="L6088">
        <v>2.427575332124559</v>
      </c>
    </row>
    <row r="6089" spans="1:12">
      <c r="A6089" t="s">
        <v>317</v>
      </c>
      <c r="B6089" t="s">
        <v>407</v>
      </c>
      <c r="C6089">
        <v>48231</v>
      </c>
      <c r="D6089" t="s">
        <v>135</v>
      </c>
      <c r="E6089">
        <v>888</v>
      </c>
      <c r="F6089" t="s">
        <v>87</v>
      </c>
      <c r="G6089" t="s">
        <v>89</v>
      </c>
      <c r="H6089">
        <v>321</v>
      </c>
      <c r="I6089">
        <v>0.87698656474519121</v>
      </c>
      <c r="J6089">
        <v>2.9059937535925551E-2</v>
      </c>
      <c r="K6089">
        <v>-3.4524710319821768E-3</v>
      </c>
      <c r="L6089">
        <v>2.058279257864311</v>
      </c>
    </row>
    <row r="6090" spans="1:12">
      <c r="A6090" t="s">
        <v>317</v>
      </c>
      <c r="B6090" t="s">
        <v>407</v>
      </c>
      <c r="C6090">
        <v>48231</v>
      </c>
      <c r="D6090" t="s">
        <v>135</v>
      </c>
      <c r="E6090">
        <v>888</v>
      </c>
      <c r="F6090" t="s">
        <v>87</v>
      </c>
      <c r="G6090" t="s">
        <v>90</v>
      </c>
      <c r="H6090">
        <v>21</v>
      </c>
      <c r="I6090">
        <v>1.6680650978018869</v>
      </c>
      <c r="J6090">
        <v>0.1456860291474619</v>
      </c>
      <c r="K6090">
        <v>0.26197504588600667</v>
      </c>
      <c r="L6090">
        <v>2.8019103932227281</v>
      </c>
    </row>
    <row r="6091" spans="1:12">
      <c r="A6091" t="s">
        <v>317</v>
      </c>
      <c r="B6091" t="s">
        <v>407</v>
      </c>
      <c r="C6091">
        <v>48231</v>
      </c>
      <c r="D6091" t="s">
        <v>135</v>
      </c>
      <c r="E6091">
        <v>888</v>
      </c>
      <c r="F6091" t="s">
        <v>87</v>
      </c>
      <c r="G6091" t="s">
        <v>91</v>
      </c>
      <c r="H6091">
        <v>321</v>
      </c>
      <c r="I6091">
        <v>1.097953432723624</v>
      </c>
      <c r="J6091">
        <v>2.667037683964868E-2</v>
      </c>
      <c r="K6091">
        <v>3.5267178298786029E-3</v>
      </c>
      <c r="L6091">
        <v>2.2257319502210908</v>
      </c>
    </row>
    <row r="6092" spans="1:12">
      <c r="A6092" t="s">
        <v>317</v>
      </c>
      <c r="B6092" t="s">
        <v>407</v>
      </c>
      <c r="C6092">
        <v>48231</v>
      </c>
      <c r="D6092" t="s">
        <v>135</v>
      </c>
      <c r="E6092">
        <v>888</v>
      </c>
      <c r="F6092" t="s">
        <v>87</v>
      </c>
      <c r="G6092" t="s">
        <v>92</v>
      </c>
      <c r="H6092">
        <v>21</v>
      </c>
      <c r="I6092">
        <v>1.833708289949844</v>
      </c>
      <c r="J6092">
        <v>0.1562271870685033</v>
      </c>
      <c r="K6092">
        <v>0.29025231332994073</v>
      </c>
      <c r="L6092">
        <v>3.035446620925113</v>
      </c>
    </row>
    <row r="6093" spans="1:12">
      <c r="A6093" t="s">
        <v>317</v>
      </c>
      <c r="B6093" t="s">
        <v>407</v>
      </c>
      <c r="C6093">
        <v>48231</v>
      </c>
      <c r="D6093" t="s">
        <v>135</v>
      </c>
      <c r="E6093">
        <v>888</v>
      </c>
      <c r="F6093" t="s">
        <v>87</v>
      </c>
      <c r="G6093" t="s">
        <v>93</v>
      </c>
      <c r="H6093">
        <v>321</v>
      </c>
      <c r="I6093">
        <v>1.191423035206373</v>
      </c>
      <c r="J6093">
        <v>2.804228088478504E-2</v>
      </c>
      <c r="K6093">
        <v>3.5267178298786029E-3</v>
      </c>
      <c r="L6093">
        <v>2.3556611322115808</v>
      </c>
    </row>
    <row r="6094" spans="1:12">
      <c r="A6094" t="s">
        <v>317</v>
      </c>
      <c r="B6094" t="s">
        <v>407</v>
      </c>
      <c r="C6094">
        <v>48231</v>
      </c>
      <c r="D6094" t="s">
        <v>135</v>
      </c>
      <c r="E6094">
        <v>888</v>
      </c>
      <c r="F6094" t="s">
        <v>87</v>
      </c>
      <c r="G6094" t="s">
        <v>94</v>
      </c>
      <c r="H6094">
        <v>21</v>
      </c>
      <c r="I6094">
        <v>1.991627877631841</v>
      </c>
      <c r="J6094">
        <v>0.16733419893618731</v>
      </c>
      <c r="K6094">
        <v>0.31557028902879652</v>
      </c>
      <c r="L6094">
        <v>3.2684685251471182</v>
      </c>
    </row>
    <row r="6095" spans="1:12">
      <c r="A6095" t="s">
        <v>317</v>
      </c>
      <c r="B6095" t="s">
        <v>407</v>
      </c>
      <c r="C6095">
        <v>48231</v>
      </c>
      <c r="D6095" t="s">
        <v>135</v>
      </c>
      <c r="E6095">
        <v>888</v>
      </c>
      <c r="F6095" t="s">
        <v>87</v>
      </c>
      <c r="G6095" t="s">
        <v>95</v>
      </c>
      <c r="H6095">
        <v>321</v>
      </c>
      <c r="I6095">
        <v>1.274560325744899</v>
      </c>
      <c r="J6095">
        <v>2.9785230820596739E-2</v>
      </c>
      <c r="K6095">
        <v>3.5267178298786029E-3</v>
      </c>
      <c r="L6095">
        <v>2.476528363245087</v>
      </c>
    </row>
    <row r="6096" spans="1:12">
      <c r="A6096" t="s">
        <v>317</v>
      </c>
      <c r="B6096" t="s">
        <v>407</v>
      </c>
      <c r="C6096">
        <v>48231</v>
      </c>
      <c r="D6096" t="s">
        <v>135</v>
      </c>
      <c r="E6096">
        <v>888</v>
      </c>
      <c r="F6096" t="s">
        <v>87</v>
      </c>
      <c r="G6096" t="s">
        <v>96</v>
      </c>
      <c r="H6096">
        <v>21</v>
      </c>
      <c r="I6096">
        <v>2.141073796967826</v>
      </c>
      <c r="J6096">
        <v>0.17785825932259591</v>
      </c>
      <c r="K6096">
        <v>0.34037529265666611</v>
      </c>
      <c r="L6096">
        <v>3.4894549128360661</v>
      </c>
    </row>
    <row r="6097" spans="1:12">
      <c r="A6097" t="s">
        <v>317</v>
      </c>
      <c r="B6097" t="s">
        <v>407</v>
      </c>
      <c r="C6097">
        <v>48231</v>
      </c>
      <c r="D6097" t="s">
        <v>135</v>
      </c>
      <c r="E6097">
        <v>888</v>
      </c>
      <c r="F6097" t="s">
        <v>87</v>
      </c>
      <c r="G6097" t="s">
        <v>97</v>
      </c>
      <c r="H6097">
        <v>321</v>
      </c>
      <c r="I6097">
        <v>1.356476015037994</v>
      </c>
      <c r="J6097">
        <v>3.1040096382421289E-2</v>
      </c>
      <c r="K6097">
        <v>3.5267178298786029E-3</v>
      </c>
      <c r="L6097">
        <v>2.590221589714337</v>
      </c>
    </row>
    <row r="6098" spans="1:12">
      <c r="A6098" t="s">
        <v>317</v>
      </c>
      <c r="B6098" t="s">
        <v>407</v>
      </c>
      <c r="C6098">
        <v>48231</v>
      </c>
      <c r="D6098" t="s">
        <v>135</v>
      </c>
      <c r="E6098">
        <v>888</v>
      </c>
      <c r="F6098" t="s">
        <v>87</v>
      </c>
      <c r="G6098" t="s">
        <v>98</v>
      </c>
      <c r="H6098">
        <v>21</v>
      </c>
      <c r="I6098">
        <v>0.87811581063541766</v>
      </c>
      <c r="J6098">
        <v>8.8664726780749215E-2</v>
      </c>
      <c r="K6098">
        <v>0.1078680484880335</v>
      </c>
      <c r="L6098">
        <v>1.6042317228687579</v>
      </c>
    </row>
    <row r="6099" spans="1:12">
      <c r="A6099" t="s">
        <v>317</v>
      </c>
      <c r="B6099" t="s">
        <v>407</v>
      </c>
      <c r="C6099">
        <v>48231</v>
      </c>
      <c r="D6099" t="s">
        <v>135</v>
      </c>
      <c r="E6099">
        <v>888</v>
      </c>
      <c r="F6099" t="s">
        <v>87</v>
      </c>
      <c r="G6099" t="s">
        <v>99</v>
      </c>
      <c r="H6099">
        <v>321</v>
      </c>
      <c r="I6099">
        <v>0.53132431970194827</v>
      </c>
      <c r="J6099">
        <v>1.472210642659651E-2</v>
      </c>
      <c r="K6099">
        <v>3.5267178298786029E-3</v>
      </c>
      <c r="L6099">
        <v>1.421982194111423</v>
      </c>
    </row>
    <row r="6100" spans="1:12">
      <c r="A6100" t="s">
        <v>317</v>
      </c>
      <c r="B6100" t="s">
        <v>407</v>
      </c>
      <c r="C6100">
        <v>48231</v>
      </c>
      <c r="D6100" t="s">
        <v>135</v>
      </c>
      <c r="E6100">
        <v>888</v>
      </c>
      <c r="F6100" t="s">
        <v>87</v>
      </c>
      <c r="G6100" t="s">
        <v>100</v>
      </c>
      <c r="H6100">
        <v>21</v>
      </c>
      <c r="I6100">
        <v>1.3919513895566551</v>
      </c>
      <c r="J6100">
        <v>0.10804868088975519</v>
      </c>
      <c r="K6100">
        <v>0.27866141501693342</v>
      </c>
      <c r="L6100">
        <v>2.2143403233531389</v>
      </c>
    </row>
    <row r="6101" spans="1:12">
      <c r="A6101" t="s">
        <v>317</v>
      </c>
      <c r="B6101" t="s">
        <v>407</v>
      </c>
      <c r="C6101">
        <v>48231</v>
      </c>
      <c r="D6101" t="s">
        <v>135</v>
      </c>
      <c r="E6101">
        <v>888</v>
      </c>
      <c r="F6101" t="s">
        <v>87</v>
      </c>
      <c r="G6101" t="s">
        <v>101</v>
      </c>
      <c r="H6101">
        <v>321</v>
      </c>
      <c r="I6101">
        <v>0.91854169327657997</v>
      </c>
      <c r="J6101">
        <v>1.96066958731951E-2</v>
      </c>
      <c r="K6101">
        <v>3.5267178298786029E-3</v>
      </c>
      <c r="L6101">
        <v>1.7070203999628011</v>
      </c>
    </row>
    <row r="6102" spans="1:12">
      <c r="A6102" t="s">
        <v>317</v>
      </c>
      <c r="B6102" t="s">
        <v>407</v>
      </c>
      <c r="C6102">
        <v>48231</v>
      </c>
      <c r="D6102" t="s">
        <v>135</v>
      </c>
      <c r="E6102">
        <v>888</v>
      </c>
      <c r="F6102" t="s">
        <v>87</v>
      </c>
      <c r="G6102" t="s">
        <v>102</v>
      </c>
      <c r="H6102">
        <v>21</v>
      </c>
      <c r="I6102">
        <v>1.563109054162531</v>
      </c>
      <c r="J6102">
        <v>0.1178441616037386</v>
      </c>
      <c r="K6102">
        <v>0.30964265869391361</v>
      </c>
      <c r="L6102">
        <v>2.4387855384156549</v>
      </c>
    </row>
    <row r="6103" spans="1:12">
      <c r="A6103" t="s">
        <v>317</v>
      </c>
      <c r="B6103" t="s">
        <v>407</v>
      </c>
      <c r="C6103">
        <v>48231</v>
      </c>
      <c r="D6103" t="s">
        <v>135</v>
      </c>
      <c r="E6103">
        <v>888</v>
      </c>
      <c r="F6103" t="s">
        <v>87</v>
      </c>
      <c r="G6103" t="s">
        <v>103</v>
      </c>
      <c r="H6103">
        <v>321</v>
      </c>
      <c r="I6103">
        <v>0.99773259192502317</v>
      </c>
      <c r="J6103">
        <v>2.043548693125671E-2</v>
      </c>
      <c r="K6103">
        <v>3.5267178298786029E-3</v>
      </c>
      <c r="L6103">
        <v>1.8054626795053541</v>
      </c>
    </row>
    <row r="6104" spans="1:12">
      <c r="A6104" t="s">
        <v>317</v>
      </c>
      <c r="B6104" t="s">
        <v>407</v>
      </c>
      <c r="C6104">
        <v>48231</v>
      </c>
      <c r="D6104" t="s">
        <v>135</v>
      </c>
      <c r="E6104">
        <v>888</v>
      </c>
      <c r="F6104" t="s">
        <v>87</v>
      </c>
      <c r="G6104" t="s">
        <v>104</v>
      </c>
      <c r="H6104">
        <v>21</v>
      </c>
      <c r="I6104">
        <v>1.726502520922087</v>
      </c>
      <c r="J6104">
        <v>0.12881989346661671</v>
      </c>
      <c r="K6104">
        <v>0.33643836717927927</v>
      </c>
      <c r="L6104">
        <v>2.6724841403317932</v>
      </c>
    </row>
    <row r="6105" spans="1:12">
      <c r="A6105" t="s">
        <v>317</v>
      </c>
      <c r="B6105" t="s">
        <v>407</v>
      </c>
      <c r="C6105">
        <v>48231</v>
      </c>
      <c r="D6105" t="s">
        <v>135</v>
      </c>
      <c r="E6105">
        <v>888</v>
      </c>
      <c r="F6105" t="s">
        <v>87</v>
      </c>
      <c r="G6105" t="s">
        <v>105</v>
      </c>
      <c r="H6105">
        <v>321</v>
      </c>
      <c r="I6105">
        <v>1.0698831951637531</v>
      </c>
      <c r="J6105">
        <v>2.1747142635598869E-2</v>
      </c>
      <c r="K6105">
        <v>3.5267178298786029E-3</v>
      </c>
      <c r="L6105">
        <v>1.9139068960189349</v>
      </c>
    </row>
    <row r="6106" spans="1:12">
      <c r="A6106" t="s">
        <v>317</v>
      </c>
      <c r="B6106" t="s">
        <v>407</v>
      </c>
      <c r="C6106">
        <v>48231</v>
      </c>
      <c r="D6106" t="s">
        <v>135</v>
      </c>
      <c r="E6106">
        <v>888</v>
      </c>
      <c r="F6106" t="s">
        <v>87</v>
      </c>
      <c r="G6106" t="s">
        <v>106</v>
      </c>
      <c r="H6106">
        <v>21</v>
      </c>
      <c r="I6106">
        <v>1.8774327900133541</v>
      </c>
      <c r="J6106">
        <v>0.13897070690113111</v>
      </c>
      <c r="K6106">
        <v>0.36329579965681719</v>
      </c>
      <c r="L6106">
        <v>2.9038355072988762</v>
      </c>
    </row>
    <row r="6107" spans="1:12">
      <c r="A6107" t="s">
        <v>317</v>
      </c>
      <c r="B6107" t="s">
        <v>407</v>
      </c>
      <c r="C6107">
        <v>48231</v>
      </c>
      <c r="D6107" t="s">
        <v>135</v>
      </c>
      <c r="E6107">
        <v>888</v>
      </c>
      <c r="F6107" t="s">
        <v>87</v>
      </c>
      <c r="G6107" t="s">
        <v>107</v>
      </c>
      <c r="H6107">
        <v>321</v>
      </c>
      <c r="I6107">
        <v>1.136207298770596</v>
      </c>
      <c r="J6107">
        <v>2.228691754497579E-2</v>
      </c>
      <c r="K6107">
        <v>3.5267178298786029E-3</v>
      </c>
      <c r="L6107">
        <v>1.9966900608684059</v>
      </c>
    </row>
    <row r="6108" spans="1:12">
      <c r="A6108" t="s">
        <v>317</v>
      </c>
      <c r="B6108" t="s">
        <v>407</v>
      </c>
      <c r="C6108">
        <v>48231</v>
      </c>
      <c r="D6108" t="s">
        <v>135</v>
      </c>
      <c r="E6108">
        <v>888</v>
      </c>
      <c r="F6108" t="s">
        <v>87</v>
      </c>
      <c r="G6108" t="s">
        <v>108</v>
      </c>
      <c r="H6108">
        <v>21</v>
      </c>
      <c r="I6108">
        <v>0.54524790617929286</v>
      </c>
      <c r="J6108">
        <v>4.6758487955652142E-2</v>
      </c>
      <c r="K6108">
        <v>0.1167457847107941</v>
      </c>
      <c r="L6108">
        <v>1.0747798823709549</v>
      </c>
    </row>
    <row r="6109" spans="1:12">
      <c r="A6109" t="s">
        <v>317</v>
      </c>
      <c r="B6109" t="s">
        <v>407</v>
      </c>
      <c r="C6109">
        <v>48231</v>
      </c>
      <c r="D6109" t="s">
        <v>135</v>
      </c>
      <c r="E6109">
        <v>888</v>
      </c>
      <c r="F6109" t="s">
        <v>87</v>
      </c>
      <c r="G6109" t="s">
        <v>109</v>
      </c>
      <c r="H6109">
        <v>321</v>
      </c>
      <c r="I6109">
        <v>0.32896026494094838</v>
      </c>
      <c r="J6109">
        <v>5.5475743428957756E-3</v>
      </c>
      <c r="K6109">
        <v>3.5267178298786029E-3</v>
      </c>
      <c r="L6109">
        <v>0.6077413652625866</v>
      </c>
    </row>
    <row r="6110" spans="1:12">
      <c r="A6110" t="s">
        <v>317</v>
      </c>
      <c r="B6110" t="s">
        <v>408</v>
      </c>
      <c r="C6110">
        <v>48233</v>
      </c>
      <c r="D6110" t="s">
        <v>135</v>
      </c>
      <c r="E6110">
        <v>888</v>
      </c>
      <c r="F6110" t="s">
        <v>87</v>
      </c>
      <c r="G6110" t="s">
        <v>88</v>
      </c>
      <c r="H6110">
        <v>1435</v>
      </c>
      <c r="I6110">
        <v>0.87652416380149301</v>
      </c>
      <c r="J6110">
        <v>1.110860633657589E-2</v>
      </c>
      <c r="K6110">
        <v>-7.6555774510937064E-2</v>
      </c>
      <c r="L6110">
        <v>1.8518043820237691</v>
      </c>
    </row>
    <row r="6111" spans="1:12">
      <c r="A6111" t="s">
        <v>317</v>
      </c>
      <c r="B6111" t="s">
        <v>408</v>
      </c>
      <c r="C6111">
        <v>48233</v>
      </c>
      <c r="D6111" t="s">
        <v>135</v>
      </c>
      <c r="E6111">
        <v>888</v>
      </c>
      <c r="F6111" t="s">
        <v>87</v>
      </c>
      <c r="G6111" t="s">
        <v>89</v>
      </c>
      <c r="H6111">
        <v>65</v>
      </c>
      <c r="I6111">
        <v>0.36252142709275009</v>
      </c>
      <c r="J6111">
        <v>2.0164245869720699E-2</v>
      </c>
      <c r="K6111">
        <v>1.8429288079290888E-2</v>
      </c>
      <c r="L6111">
        <v>0.88753698336526676</v>
      </c>
    </row>
    <row r="6112" spans="1:12">
      <c r="A6112" t="s">
        <v>317</v>
      </c>
      <c r="B6112" t="s">
        <v>408</v>
      </c>
      <c r="C6112">
        <v>48233</v>
      </c>
      <c r="D6112" t="s">
        <v>135</v>
      </c>
      <c r="E6112">
        <v>888</v>
      </c>
      <c r="F6112" t="s">
        <v>87</v>
      </c>
      <c r="G6112" t="s">
        <v>90</v>
      </c>
      <c r="H6112">
        <v>1435</v>
      </c>
      <c r="I6112">
        <v>1.216832146144734</v>
      </c>
      <c r="J6112">
        <v>1.092318592335198E-2</v>
      </c>
      <c r="K6112">
        <v>-3.0077472534030359E-2</v>
      </c>
      <c r="L6112">
        <v>2.071946267224654</v>
      </c>
    </row>
    <row r="6113" spans="1:12">
      <c r="A6113" t="s">
        <v>317</v>
      </c>
      <c r="B6113" t="s">
        <v>408</v>
      </c>
      <c r="C6113">
        <v>48233</v>
      </c>
      <c r="D6113" t="s">
        <v>135</v>
      </c>
      <c r="E6113">
        <v>888</v>
      </c>
      <c r="F6113" t="s">
        <v>87</v>
      </c>
      <c r="G6113" t="s">
        <v>91</v>
      </c>
      <c r="H6113">
        <v>65</v>
      </c>
      <c r="I6113">
        <v>0.47685142615317999</v>
      </c>
      <c r="J6113">
        <v>2.094471832707559E-2</v>
      </c>
      <c r="K6113">
        <v>4.3786730255295683E-2</v>
      </c>
      <c r="L6113">
        <v>0.95016827673907933</v>
      </c>
    </row>
    <row r="6114" spans="1:12">
      <c r="A6114" t="s">
        <v>317</v>
      </c>
      <c r="B6114" t="s">
        <v>408</v>
      </c>
      <c r="C6114">
        <v>48233</v>
      </c>
      <c r="D6114" t="s">
        <v>135</v>
      </c>
      <c r="E6114">
        <v>888</v>
      </c>
      <c r="F6114" t="s">
        <v>87</v>
      </c>
      <c r="G6114" t="s">
        <v>92</v>
      </c>
      <c r="H6114">
        <v>1435</v>
      </c>
      <c r="I6114">
        <v>1.3199109887841749</v>
      </c>
      <c r="J6114">
        <v>1.1711189487921761E-2</v>
      </c>
      <c r="K6114">
        <v>-3.0429505362941481E-2</v>
      </c>
      <c r="L6114">
        <v>2.236917440037768</v>
      </c>
    </row>
    <row r="6115" spans="1:12">
      <c r="A6115" t="s">
        <v>317</v>
      </c>
      <c r="B6115" t="s">
        <v>408</v>
      </c>
      <c r="C6115">
        <v>48233</v>
      </c>
      <c r="D6115" t="s">
        <v>135</v>
      </c>
      <c r="E6115">
        <v>888</v>
      </c>
      <c r="F6115" t="s">
        <v>87</v>
      </c>
      <c r="G6115" t="s">
        <v>93</v>
      </c>
      <c r="H6115">
        <v>65</v>
      </c>
      <c r="I6115">
        <v>0.51763625834731997</v>
      </c>
      <c r="J6115">
        <v>2.3226818675271519E-2</v>
      </c>
      <c r="K6115">
        <v>4.3786730255295683E-2</v>
      </c>
      <c r="L6115">
        <v>1.0089443275936829</v>
      </c>
    </row>
    <row r="6116" spans="1:12">
      <c r="A6116" t="s">
        <v>317</v>
      </c>
      <c r="B6116" t="s">
        <v>408</v>
      </c>
      <c r="C6116">
        <v>48233</v>
      </c>
      <c r="D6116" t="s">
        <v>135</v>
      </c>
      <c r="E6116">
        <v>888</v>
      </c>
      <c r="F6116" t="s">
        <v>87</v>
      </c>
      <c r="G6116" t="s">
        <v>94</v>
      </c>
      <c r="H6116">
        <v>1435</v>
      </c>
      <c r="I6116">
        <v>1.4212753232657269</v>
      </c>
      <c r="J6116">
        <v>1.265202231818219E-2</v>
      </c>
      <c r="K6116">
        <v>-3.1023689703047429E-2</v>
      </c>
      <c r="L6116">
        <v>2.4461494907231272</v>
      </c>
    </row>
    <row r="6117" spans="1:12">
      <c r="A6117" t="s">
        <v>317</v>
      </c>
      <c r="B6117" t="s">
        <v>408</v>
      </c>
      <c r="C6117">
        <v>48233</v>
      </c>
      <c r="D6117" t="s">
        <v>135</v>
      </c>
      <c r="E6117">
        <v>888</v>
      </c>
      <c r="F6117" t="s">
        <v>87</v>
      </c>
      <c r="G6117" t="s">
        <v>95</v>
      </c>
      <c r="H6117">
        <v>65</v>
      </c>
      <c r="I6117">
        <v>0.55220622250497597</v>
      </c>
      <c r="J6117">
        <v>2.4943545794794401E-2</v>
      </c>
      <c r="K6117">
        <v>4.3786730255295683E-2</v>
      </c>
      <c r="L6117">
        <v>1.0704148144793251</v>
      </c>
    </row>
    <row r="6118" spans="1:12">
      <c r="A6118" t="s">
        <v>317</v>
      </c>
      <c r="B6118" t="s">
        <v>408</v>
      </c>
      <c r="C6118">
        <v>48233</v>
      </c>
      <c r="D6118" t="s">
        <v>135</v>
      </c>
      <c r="E6118">
        <v>888</v>
      </c>
      <c r="F6118" t="s">
        <v>87</v>
      </c>
      <c r="G6118" t="s">
        <v>96</v>
      </c>
      <c r="H6118">
        <v>1435</v>
      </c>
      <c r="I6118">
        <v>1.5238572860140871</v>
      </c>
      <c r="J6118">
        <v>1.354924695368835E-2</v>
      </c>
      <c r="K6118">
        <v>-3.059774293745985E-2</v>
      </c>
      <c r="L6118">
        <v>2.673949989675787</v>
      </c>
    </row>
    <row r="6119" spans="1:12">
      <c r="A6119" t="s">
        <v>317</v>
      </c>
      <c r="B6119" t="s">
        <v>408</v>
      </c>
      <c r="C6119">
        <v>48233</v>
      </c>
      <c r="D6119" t="s">
        <v>135</v>
      </c>
      <c r="E6119">
        <v>888</v>
      </c>
      <c r="F6119" t="s">
        <v>87</v>
      </c>
      <c r="G6119" t="s">
        <v>97</v>
      </c>
      <c r="H6119">
        <v>65</v>
      </c>
      <c r="I6119">
        <v>0.58976231481015562</v>
      </c>
      <c r="J6119">
        <v>2.6814107984042761E-2</v>
      </c>
      <c r="K6119">
        <v>4.3786730255295683E-2</v>
      </c>
      <c r="L6119">
        <v>1.1421461368062029</v>
      </c>
    </row>
    <row r="6120" spans="1:12">
      <c r="A6120" t="s">
        <v>317</v>
      </c>
      <c r="B6120" t="s">
        <v>408</v>
      </c>
      <c r="C6120">
        <v>48233</v>
      </c>
      <c r="D6120" t="s">
        <v>135</v>
      </c>
      <c r="E6120">
        <v>888</v>
      </c>
      <c r="F6120" t="s">
        <v>87</v>
      </c>
      <c r="G6120" t="s">
        <v>98</v>
      </c>
      <c r="H6120">
        <v>1435</v>
      </c>
      <c r="I6120">
        <v>0.52382973746926487</v>
      </c>
      <c r="J6120">
        <v>7.0326950864691351E-3</v>
      </c>
      <c r="K6120">
        <v>-3.5214899117919238E-2</v>
      </c>
      <c r="L6120">
        <v>1.257109982895801</v>
      </c>
    </row>
    <row r="6121" spans="1:12">
      <c r="A6121" t="s">
        <v>317</v>
      </c>
      <c r="B6121" t="s">
        <v>408</v>
      </c>
      <c r="C6121">
        <v>48233</v>
      </c>
      <c r="D6121" t="s">
        <v>135</v>
      </c>
      <c r="E6121">
        <v>888</v>
      </c>
      <c r="F6121" t="s">
        <v>87</v>
      </c>
      <c r="G6121" t="s">
        <v>99</v>
      </c>
      <c r="H6121">
        <v>65</v>
      </c>
      <c r="I6121">
        <v>0.33255861734087189</v>
      </c>
      <c r="J6121">
        <v>1.6220491508778041E-2</v>
      </c>
      <c r="K6121">
        <v>4.3786730255295683E-2</v>
      </c>
      <c r="L6121">
        <v>0.81269337243586204</v>
      </c>
    </row>
    <row r="6122" spans="1:12">
      <c r="A6122" t="s">
        <v>317</v>
      </c>
      <c r="B6122" t="s">
        <v>408</v>
      </c>
      <c r="C6122">
        <v>48233</v>
      </c>
      <c r="D6122" t="s">
        <v>135</v>
      </c>
      <c r="E6122">
        <v>888</v>
      </c>
      <c r="F6122" t="s">
        <v>87</v>
      </c>
      <c r="G6122" t="s">
        <v>100</v>
      </c>
      <c r="H6122">
        <v>1435</v>
      </c>
      <c r="I6122">
        <v>0.96444419651281887</v>
      </c>
      <c r="J6122">
        <v>8.8597234521018645E-3</v>
      </c>
      <c r="K6122">
        <v>-2.384991457250548E-2</v>
      </c>
      <c r="L6122">
        <v>1.7145287896389081</v>
      </c>
    </row>
    <row r="6123" spans="1:12">
      <c r="A6123" t="s">
        <v>317</v>
      </c>
      <c r="B6123" t="s">
        <v>408</v>
      </c>
      <c r="C6123">
        <v>48233</v>
      </c>
      <c r="D6123" t="s">
        <v>135</v>
      </c>
      <c r="E6123">
        <v>888</v>
      </c>
      <c r="F6123" t="s">
        <v>87</v>
      </c>
      <c r="G6123" t="s">
        <v>101</v>
      </c>
      <c r="H6123">
        <v>65</v>
      </c>
      <c r="I6123">
        <v>0.4400311440726829</v>
      </c>
      <c r="J6123">
        <v>1.8647914602342611E-2</v>
      </c>
      <c r="K6123">
        <v>4.3786730255295683E-2</v>
      </c>
      <c r="L6123">
        <v>0.87563823345115299</v>
      </c>
    </row>
    <row r="6124" spans="1:12">
      <c r="A6124" t="s">
        <v>317</v>
      </c>
      <c r="B6124" t="s">
        <v>408</v>
      </c>
      <c r="C6124">
        <v>48233</v>
      </c>
      <c r="D6124" t="s">
        <v>135</v>
      </c>
      <c r="E6124">
        <v>888</v>
      </c>
      <c r="F6124" t="s">
        <v>87</v>
      </c>
      <c r="G6124" t="s">
        <v>102</v>
      </c>
      <c r="H6124">
        <v>1435</v>
      </c>
      <c r="I6124">
        <v>1.0751618395245071</v>
      </c>
      <c r="J6124">
        <v>9.7131767144820989E-3</v>
      </c>
      <c r="K6124">
        <v>-2.4884099079827651E-2</v>
      </c>
      <c r="L6124">
        <v>1.9243529201860841</v>
      </c>
    </row>
    <row r="6125" spans="1:12">
      <c r="A6125" t="s">
        <v>317</v>
      </c>
      <c r="B6125" t="s">
        <v>408</v>
      </c>
      <c r="C6125">
        <v>48233</v>
      </c>
      <c r="D6125" t="s">
        <v>135</v>
      </c>
      <c r="E6125">
        <v>888</v>
      </c>
      <c r="F6125" t="s">
        <v>87</v>
      </c>
      <c r="G6125" t="s">
        <v>103</v>
      </c>
      <c r="H6125">
        <v>65</v>
      </c>
      <c r="I6125">
        <v>0.47898833177583311</v>
      </c>
      <c r="J6125">
        <v>2.037916038910062E-2</v>
      </c>
      <c r="K6125">
        <v>4.3786730255295683E-2</v>
      </c>
      <c r="L6125">
        <v>0.94532347691236951</v>
      </c>
    </row>
    <row r="6126" spans="1:12">
      <c r="A6126" t="s">
        <v>317</v>
      </c>
      <c r="B6126" t="s">
        <v>408</v>
      </c>
      <c r="C6126">
        <v>48233</v>
      </c>
      <c r="D6126" t="s">
        <v>135</v>
      </c>
      <c r="E6126">
        <v>888</v>
      </c>
      <c r="F6126" t="s">
        <v>87</v>
      </c>
      <c r="G6126" t="s">
        <v>104</v>
      </c>
      <c r="H6126">
        <v>1435</v>
      </c>
      <c r="I6126">
        <v>1.1798274446060759</v>
      </c>
      <c r="J6126">
        <v>1.0862334810937509E-2</v>
      </c>
      <c r="K6126">
        <v>-2.5136157414089019E-2</v>
      </c>
      <c r="L6126">
        <v>2.1563404134395738</v>
      </c>
    </row>
    <row r="6127" spans="1:12">
      <c r="A6127" t="s">
        <v>317</v>
      </c>
      <c r="B6127" t="s">
        <v>408</v>
      </c>
      <c r="C6127">
        <v>48233</v>
      </c>
      <c r="D6127" t="s">
        <v>135</v>
      </c>
      <c r="E6127">
        <v>888</v>
      </c>
      <c r="F6127" t="s">
        <v>87</v>
      </c>
      <c r="G6127" t="s">
        <v>105</v>
      </c>
      <c r="H6127">
        <v>65</v>
      </c>
      <c r="I6127">
        <v>0.51761974198772454</v>
      </c>
      <c r="J6127">
        <v>2.214113391202489E-2</v>
      </c>
      <c r="K6127">
        <v>4.3786730255295683E-2</v>
      </c>
      <c r="L6127">
        <v>1.0072454645319491</v>
      </c>
    </row>
    <row r="6128" spans="1:12">
      <c r="A6128" t="s">
        <v>317</v>
      </c>
      <c r="B6128" t="s">
        <v>408</v>
      </c>
      <c r="C6128">
        <v>48233</v>
      </c>
      <c r="D6128" t="s">
        <v>135</v>
      </c>
      <c r="E6128">
        <v>888</v>
      </c>
      <c r="F6128" t="s">
        <v>87</v>
      </c>
      <c r="G6128" t="s">
        <v>106</v>
      </c>
      <c r="H6128">
        <v>1435</v>
      </c>
      <c r="I6128">
        <v>1.2848069795372521</v>
      </c>
      <c r="J6128">
        <v>1.180578206737439E-2</v>
      </c>
      <c r="K6128">
        <v>-2.5310456542379539E-2</v>
      </c>
      <c r="L6128">
        <v>2.3764599037730378</v>
      </c>
    </row>
    <row r="6129" spans="1:12">
      <c r="A6129" t="s">
        <v>317</v>
      </c>
      <c r="B6129" t="s">
        <v>408</v>
      </c>
      <c r="C6129">
        <v>48233</v>
      </c>
      <c r="D6129" t="s">
        <v>135</v>
      </c>
      <c r="E6129">
        <v>888</v>
      </c>
      <c r="F6129" t="s">
        <v>87</v>
      </c>
      <c r="G6129" t="s">
        <v>107</v>
      </c>
      <c r="H6129">
        <v>65</v>
      </c>
      <c r="I6129">
        <v>0.55483723463041756</v>
      </c>
      <c r="J6129">
        <v>2.392361229429019E-2</v>
      </c>
      <c r="K6129">
        <v>4.3786730255295683E-2</v>
      </c>
      <c r="L6129">
        <v>1.0762666179576901</v>
      </c>
    </row>
    <row r="6130" spans="1:12">
      <c r="A6130" t="s">
        <v>317</v>
      </c>
      <c r="B6130" t="s">
        <v>408</v>
      </c>
      <c r="C6130">
        <v>48233</v>
      </c>
      <c r="D6130" t="s">
        <v>135</v>
      </c>
      <c r="E6130">
        <v>888</v>
      </c>
      <c r="F6130" t="s">
        <v>87</v>
      </c>
      <c r="G6130" t="s">
        <v>108</v>
      </c>
      <c r="H6130">
        <v>1435</v>
      </c>
      <c r="I6130">
        <v>0.44938322313342283</v>
      </c>
      <c r="J6130">
        <v>5.1740255637772034E-3</v>
      </c>
      <c r="K6130">
        <v>-3.2002229346426367E-2</v>
      </c>
      <c r="L6130">
        <v>0.99697612260483626</v>
      </c>
    </row>
    <row r="6131" spans="1:12">
      <c r="A6131" t="s">
        <v>317</v>
      </c>
      <c r="B6131" t="s">
        <v>408</v>
      </c>
      <c r="C6131">
        <v>48233</v>
      </c>
      <c r="D6131" t="s">
        <v>135</v>
      </c>
      <c r="E6131">
        <v>888</v>
      </c>
      <c r="F6131" t="s">
        <v>87</v>
      </c>
      <c r="G6131" t="s">
        <v>109</v>
      </c>
      <c r="H6131">
        <v>65</v>
      </c>
      <c r="I6131">
        <v>0.28143814241296161</v>
      </c>
      <c r="J6131">
        <v>1.367583378849462E-2</v>
      </c>
      <c r="K6131">
        <v>4.3786730255295683E-2</v>
      </c>
      <c r="L6131">
        <v>0.6800944919804699</v>
      </c>
    </row>
    <row r="6132" spans="1:12">
      <c r="A6132" t="s">
        <v>317</v>
      </c>
      <c r="B6132" t="s">
        <v>409</v>
      </c>
      <c r="C6132">
        <v>48235</v>
      </c>
      <c r="D6132" t="s">
        <v>135</v>
      </c>
      <c r="E6132">
        <v>888</v>
      </c>
      <c r="F6132" t="s">
        <v>87</v>
      </c>
      <c r="G6132" t="s">
        <v>88</v>
      </c>
      <c r="H6132">
        <v>20</v>
      </c>
      <c r="I6132">
        <v>1.2019691002057511</v>
      </c>
      <c r="J6132">
        <v>0.10369354041876069</v>
      </c>
      <c r="K6132">
        <v>1.053024294447052E-2</v>
      </c>
      <c r="L6132">
        <v>1.601432951177751</v>
      </c>
    </row>
    <row r="6133" spans="1:12">
      <c r="A6133" t="s">
        <v>317</v>
      </c>
      <c r="B6133" t="s">
        <v>409</v>
      </c>
      <c r="C6133">
        <v>48235</v>
      </c>
      <c r="D6133" t="s">
        <v>135</v>
      </c>
      <c r="E6133">
        <v>888</v>
      </c>
      <c r="F6133" t="s">
        <v>87</v>
      </c>
      <c r="G6133" t="s">
        <v>89</v>
      </c>
      <c r="H6133">
        <v>39</v>
      </c>
      <c r="I6133">
        <v>0.47166315823502308</v>
      </c>
      <c r="J6133">
        <v>5.2423274353784799E-2</v>
      </c>
      <c r="K6133">
        <v>6.4585815138559655E-2</v>
      </c>
      <c r="L6133">
        <v>1.4462899909001601</v>
      </c>
    </row>
    <row r="6134" spans="1:12">
      <c r="A6134" t="s">
        <v>317</v>
      </c>
      <c r="B6134" t="s">
        <v>409</v>
      </c>
      <c r="C6134">
        <v>48235</v>
      </c>
      <c r="D6134" t="s">
        <v>135</v>
      </c>
      <c r="E6134">
        <v>888</v>
      </c>
      <c r="F6134" t="s">
        <v>87</v>
      </c>
      <c r="G6134" t="s">
        <v>90</v>
      </c>
      <c r="H6134">
        <v>20</v>
      </c>
      <c r="I6134">
        <v>1.4714785070081631</v>
      </c>
      <c r="J6134">
        <v>7.0970809781590774E-2</v>
      </c>
      <c r="K6134">
        <v>0.62426025249746708</v>
      </c>
      <c r="L6134">
        <v>1.7575766203484411</v>
      </c>
    </row>
    <row r="6135" spans="1:12">
      <c r="A6135" t="s">
        <v>317</v>
      </c>
      <c r="B6135" t="s">
        <v>409</v>
      </c>
      <c r="C6135">
        <v>48235</v>
      </c>
      <c r="D6135" t="s">
        <v>135</v>
      </c>
      <c r="E6135">
        <v>888</v>
      </c>
      <c r="F6135" t="s">
        <v>87</v>
      </c>
      <c r="G6135" t="s">
        <v>91</v>
      </c>
      <c r="H6135">
        <v>39</v>
      </c>
      <c r="I6135">
        <v>0.65618570463811199</v>
      </c>
      <c r="J6135">
        <v>4.7244502120149502E-2</v>
      </c>
      <c r="K6135">
        <v>0.39802644242046692</v>
      </c>
      <c r="L6135">
        <v>1.643474356984937</v>
      </c>
    </row>
    <row r="6136" spans="1:12">
      <c r="A6136" t="s">
        <v>317</v>
      </c>
      <c r="B6136" t="s">
        <v>409</v>
      </c>
      <c r="C6136">
        <v>48235</v>
      </c>
      <c r="D6136" t="s">
        <v>135</v>
      </c>
      <c r="E6136">
        <v>888</v>
      </c>
      <c r="F6136" t="s">
        <v>87</v>
      </c>
      <c r="G6136" t="s">
        <v>92</v>
      </c>
      <c r="H6136">
        <v>20</v>
      </c>
      <c r="I6136">
        <v>1.563093254159776</v>
      </c>
      <c r="J6136">
        <v>6.9674271725419415E-2</v>
      </c>
      <c r="K6136">
        <v>0.72446537949043632</v>
      </c>
      <c r="L6136">
        <v>1.84844818650553</v>
      </c>
    </row>
    <row r="6137" spans="1:12">
      <c r="A6137" t="s">
        <v>317</v>
      </c>
      <c r="B6137" t="s">
        <v>409</v>
      </c>
      <c r="C6137">
        <v>48235</v>
      </c>
      <c r="D6137" t="s">
        <v>135</v>
      </c>
      <c r="E6137">
        <v>888</v>
      </c>
      <c r="F6137" t="s">
        <v>87</v>
      </c>
      <c r="G6137" t="s">
        <v>93</v>
      </c>
      <c r="H6137">
        <v>39</v>
      </c>
      <c r="I6137">
        <v>0.73537070811075245</v>
      </c>
      <c r="J6137">
        <v>4.6976132196490203E-2</v>
      </c>
      <c r="K6137">
        <v>0.46892424299733793</v>
      </c>
      <c r="L6137">
        <v>1.711010029448397</v>
      </c>
    </row>
    <row r="6138" spans="1:12">
      <c r="A6138" t="s">
        <v>317</v>
      </c>
      <c r="B6138" t="s">
        <v>409</v>
      </c>
      <c r="C6138">
        <v>48235</v>
      </c>
      <c r="D6138" t="s">
        <v>135</v>
      </c>
      <c r="E6138">
        <v>888</v>
      </c>
      <c r="F6138" t="s">
        <v>87</v>
      </c>
      <c r="G6138" t="s">
        <v>94</v>
      </c>
      <c r="H6138">
        <v>20</v>
      </c>
      <c r="I6138">
        <v>1.632385066066758</v>
      </c>
      <c r="J6138">
        <v>6.837176426055297E-2</v>
      </c>
      <c r="K6138">
        <v>0.79627099688933656</v>
      </c>
      <c r="L6138">
        <v>1.9231905731648049</v>
      </c>
    </row>
    <row r="6139" spans="1:12">
      <c r="A6139" t="s">
        <v>317</v>
      </c>
      <c r="B6139" t="s">
        <v>409</v>
      </c>
      <c r="C6139">
        <v>48235</v>
      </c>
      <c r="D6139" t="s">
        <v>135</v>
      </c>
      <c r="E6139">
        <v>888</v>
      </c>
      <c r="F6139" t="s">
        <v>87</v>
      </c>
      <c r="G6139" t="s">
        <v>95</v>
      </c>
      <c r="H6139">
        <v>39</v>
      </c>
      <c r="I6139">
        <v>0.80208376516408553</v>
      </c>
      <c r="J6139">
        <v>4.7806748967696981E-2</v>
      </c>
      <c r="K6139">
        <v>0.50820841975094122</v>
      </c>
      <c r="L6139">
        <v>1.782444010786209</v>
      </c>
    </row>
    <row r="6140" spans="1:12">
      <c r="A6140" t="s">
        <v>317</v>
      </c>
      <c r="B6140" t="s">
        <v>409</v>
      </c>
      <c r="C6140">
        <v>48235</v>
      </c>
      <c r="D6140" t="s">
        <v>135</v>
      </c>
      <c r="E6140">
        <v>888</v>
      </c>
      <c r="F6140" t="s">
        <v>87</v>
      </c>
      <c r="G6140" t="s">
        <v>96</v>
      </c>
      <c r="H6140">
        <v>20</v>
      </c>
      <c r="I6140">
        <v>1.721171615161645</v>
      </c>
      <c r="J6140">
        <v>6.7984577135152269E-2</v>
      </c>
      <c r="K6140">
        <v>0.88318435143255081</v>
      </c>
      <c r="L6140">
        <v>2.0175341171233598</v>
      </c>
    </row>
    <row r="6141" spans="1:12">
      <c r="A6141" t="s">
        <v>317</v>
      </c>
      <c r="B6141" t="s">
        <v>409</v>
      </c>
      <c r="C6141">
        <v>48235</v>
      </c>
      <c r="D6141" t="s">
        <v>135</v>
      </c>
      <c r="E6141">
        <v>888</v>
      </c>
      <c r="F6141" t="s">
        <v>87</v>
      </c>
      <c r="G6141" t="s">
        <v>97</v>
      </c>
      <c r="H6141">
        <v>39</v>
      </c>
      <c r="I6141">
        <v>0.88957421536769199</v>
      </c>
      <c r="J6141">
        <v>4.847832051491735E-2</v>
      </c>
      <c r="K6141">
        <v>0.5799997192740971</v>
      </c>
      <c r="L6141">
        <v>1.8765974728598549</v>
      </c>
    </row>
    <row r="6142" spans="1:12">
      <c r="A6142" t="s">
        <v>317</v>
      </c>
      <c r="B6142" t="s">
        <v>409</v>
      </c>
      <c r="C6142">
        <v>48235</v>
      </c>
      <c r="D6142" t="s">
        <v>135</v>
      </c>
      <c r="E6142">
        <v>888</v>
      </c>
      <c r="F6142" t="s">
        <v>87</v>
      </c>
      <c r="G6142" t="s">
        <v>98</v>
      </c>
      <c r="H6142">
        <v>20</v>
      </c>
      <c r="I6142">
        <v>0.16304734529484671</v>
      </c>
      <c r="J6142">
        <v>7.8130650010181744E-3</v>
      </c>
      <c r="K6142">
        <v>9.289047626757628E-2</v>
      </c>
      <c r="L6142">
        <v>0.24192014856789321</v>
      </c>
    </row>
    <row r="6143" spans="1:12">
      <c r="A6143" t="s">
        <v>317</v>
      </c>
      <c r="B6143" t="s">
        <v>409</v>
      </c>
      <c r="C6143">
        <v>48235</v>
      </c>
      <c r="D6143" t="s">
        <v>135</v>
      </c>
      <c r="E6143">
        <v>888</v>
      </c>
      <c r="F6143" t="s">
        <v>87</v>
      </c>
      <c r="G6143" t="s">
        <v>99</v>
      </c>
      <c r="H6143">
        <v>39</v>
      </c>
      <c r="I6143">
        <v>0.34336382621788358</v>
      </c>
      <c r="J6143">
        <v>2.9501343083376711E-2</v>
      </c>
      <c r="K6143">
        <v>2.8654467999078309E-2</v>
      </c>
      <c r="L6143">
        <v>0.60386568814191111</v>
      </c>
    </row>
    <row r="6144" spans="1:12">
      <c r="A6144" t="s">
        <v>317</v>
      </c>
      <c r="B6144" t="s">
        <v>409</v>
      </c>
      <c r="C6144">
        <v>48235</v>
      </c>
      <c r="D6144" t="s">
        <v>135</v>
      </c>
      <c r="E6144">
        <v>888</v>
      </c>
      <c r="F6144" t="s">
        <v>87</v>
      </c>
      <c r="G6144" t="s">
        <v>100</v>
      </c>
      <c r="H6144">
        <v>20</v>
      </c>
      <c r="I6144">
        <v>0.65426996466193754</v>
      </c>
      <c r="J6144">
        <v>1.266232123478221E-2</v>
      </c>
      <c r="K6144">
        <v>0.60444471312514481</v>
      </c>
      <c r="L6144">
        <v>0.77096373318550593</v>
      </c>
    </row>
    <row r="6145" spans="1:12">
      <c r="A6145" t="s">
        <v>317</v>
      </c>
      <c r="B6145" t="s">
        <v>409</v>
      </c>
      <c r="C6145">
        <v>48235</v>
      </c>
      <c r="D6145" t="s">
        <v>135</v>
      </c>
      <c r="E6145">
        <v>888</v>
      </c>
      <c r="F6145" t="s">
        <v>87</v>
      </c>
      <c r="G6145" t="s">
        <v>101</v>
      </c>
      <c r="H6145">
        <v>39</v>
      </c>
      <c r="I6145">
        <v>0.55209395548888252</v>
      </c>
      <c r="J6145">
        <v>1.9592836434405271E-2</v>
      </c>
      <c r="K6145">
        <v>0.33343633149258622</v>
      </c>
      <c r="L6145">
        <v>0.80640723409972659</v>
      </c>
    </row>
    <row r="6146" spans="1:12">
      <c r="A6146" t="s">
        <v>317</v>
      </c>
      <c r="B6146" t="s">
        <v>409</v>
      </c>
      <c r="C6146">
        <v>48235</v>
      </c>
      <c r="D6146" t="s">
        <v>135</v>
      </c>
      <c r="E6146">
        <v>888</v>
      </c>
      <c r="F6146" t="s">
        <v>87</v>
      </c>
      <c r="G6146" t="s">
        <v>102</v>
      </c>
      <c r="H6146">
        <v>20</v>
      </c>
      <c r="I6146">
        <v>0.76318005113423237</v>
      </c>
      <c r="J6146">
        <v>1.4161107662308711E-2</v>
      </c>
      <c r="K6146">
        <v>0.70794941895375607</v>
      </c>
      <c r="L6146">
        <v>0.89684260655109616</v>
      </c>
    </row>
    <row r="6147" spans="1:12">
      <c r="A6147" t="s">
        <v>317</v>
      </c>
      <c r="B6147" t="s">
        <v>409</v>
      </c>
      <c r="C6147">
        <v>48235</v>
      </c>
      <c r="D6147" t="s">
        <v>135</v>
      </c>
      <c r="E6147">
        <v>888</v>
      </c>
      <c r="F6147" t="s">
        <v>87</v>
      </c>
      <c r="G6147" t="s">
        <v>103</v>
      </c>
      <c r="H6147">
        <v>39</v>
      </c>
      <c r="I6147">
        <v>0.62678689637570051</v>
      </c>
      <c r="J6147">
        <v>1.9742915225918211E-2</v>
      </c>
      <c r="K6147">
        <v>0.42340281170382521</v>
      </c>
      <c r="L6147">
        <v>0.866288058907975</v>
      </c>
    </row>
    <row r="6148" spans="1:12">
      <c r="A6148" t="s">
        <v>317</v>
      </c>
      <c r="B6148" t="s">
        <v>409</v>
      </c>
      <c r="C6148">
        <v>48235</v>
      </c>
      <c r="D6148" t="s">
        <v>135</v>
      </c>
      <c r="E6148">
        <v>888</v>
      </c>
      <c r="F6148" t="s">
        <v>87</v>
      </c>
      <c r="G6148" t="s">
        <v>104</v>
      </c>
      <c r="H6148">
        <v>20</v>
      </c>
      <c r="I6148">
        <v>0.82050463119434713</v>
      </c>
      <c r="J6148">
        <v>1.8338895507811159E-2</v>
      </c>
      <c r="K6148">
        <v>0.75305816877729914</v>
      </c>
      <c r="L6148">
        <v>0.98111019335248972</v>
      </c>
    </row>
    <row r="6149" spans="1:12">
      <c r="A6149" t="s">
        <v>317</v>
      </c>
      <c r="B6149" t="s">
        <v>409</v>
      </c>
      <c r="C6149">
        <v>48235</v>
      </c>
      <c r="D6149" t="s">
        <v>135</v>
      </c>
      <c r="E6149">
        <v>888</v>
      </c>
      <c r="F6149" t="s">
        <v>87</v>
      </c>
      <c r="G6149" t="s">
        <v>105</v>
      </c>
      <c r="H6149">
        <v>39</v>
      </c>
      <c r="I6149">
        <v>0.6906193808388571</v>
      </c>
      <c r="J6149">
        <v>2.1367543934774989E-2</v>
      </c>
      <c r="K6149">
        <v>0.46026165080166709</v>
      </c>
      <c r="L6149">
        <v>0.92075080203575244</v>
      </c>
    </row>
    <row r="6150" spans="1:12">
      <c r="A6150" t="s">
        <v>317</v>
      </c>
      <c r="B6150" t="s">
        <v>409</v>
      </c>
      <c r="C6150">
        <v>48235</v>
      </c>
      <c r="D6150" t="s">
        <v>135</v>
      </c>
      <c r="E6150">
        <v>888</v>
      </c>
      <c r="F6150" t="s">
        <v>87</v>
      </c>
      <c r="G6150" t="s">
        <v>106</v>
      </c>
      <c r="H6150">
        <v>20</v>
      </c>
      <c r="I6150">
        <v>0.91052161032602574</v>
      </c>
      <c r="J6150">
        <v>2.0061744980271169E-2</v>
      </c>
      <c r="K6150">
        <v>0.83596092959795543</v>
      </c>
      <c r="L6150">
        <v>1.0860736755586899</v>
      </c>
    </row>
    <row r="6151" spans="1:12">
      <c r="A6151" t="s">
        <v>317</v>
      </c>
      <c r="B6151" t="s">
        <v>409</v>
      </c>
      <c r="C6151">
        <v>48235</v>
      </c>
      <c r="D6151" t="s">
        <v>135</v>
      </c>
      <c r="E6151">
        <v>888</v>
      </c>
      <c r="F6151" t="s">
        <v>87</v>
      </c>
      <c r="G6151" t="s">
        <v>107</v>
      </c>
      <c r="H6151">
        <v>39</v>
      </c>
      <c r="I6151">
        <v>0.77397761072108628</v>
      </c>
      <c r="J6151">
        <v>2.285282849984567E-2</v>
      </c>
      <c r="K6151">
        <v>0.53041950708429919</v>
      </c>
      <c r="L6151">
        <v>1.0056565875975461</v>
      </c>
    </row>
    <row r="6152" spans="1:12">
      <c r="A6152" t="s">
        <v>317</v>
      </c>
      <c r="B6152" t="s">
        <v>409</v>
      </c>
      <c r="C6152">
        <v>48235</v>
      </c>
      <c r="D6152" t="s">
        <v>135</v>
      </c>
      <c r="E6152">
        <v>888</v>
      </c>
      <c r="F6152" t="s">
        <v>87</v>
      </c>
      <c r="G6152" t="s">
        <v>108</v>
      </c>
      <c r="H6152">
        <v>20</v>
      </c>
      <c r="I6152">
        <v>0.1554618436608238</v>
      </c>
      <c r="J6152">
        <v>5.4752793082876103E-3</v>
      </c>
      <c r="K6152">
        <v>0.1005148191295044</v>
      </c>
      <c r="L6152">
        <v>0.1965438808828478</v>
      </c>
    </row>
    <row r="6153" spans="1:12">
      <c r="A6153" t="s">
        <v>317</v>
      </c>
      <c r="B6153" t="s">
        <v>409</v>
      </c>
      <c r="C6153">
        <v>48235</v>
      </c>
      <c r="D6153" t="s">
        <v>135</v>
      </c>
      <c r="E6153">
        <v>888</v>
      </c>
      <c r="F6153" t="s">
        <v>87</v>
      </c>
      <c r="G6153" t="s">
        <v>109</v>
      </c>
      <c r="H6153">
        <v>39</v>
      </c>
      <c r="I6153">
        <v>0.23496888070268879</v>
      </c>
      <c r="J6153">
        <v>1.3073048056476119E-2</v>
      </c>
      <c r="K6153">
        <v>5.0955208635228677E-2</v>
      </c>
      <c r="L6153">
        <v>0.33257632136387749</v>
      </c>
    </row>
    <row r="6154" spans="1:12">
      <c r="A6154" t="s">
        <v>317</v>
      </c>
      <c r="B6154" t="s">
        <v>410</v>
      </c>
      <c r="C6154">
        <v>48237</v>
      </c>
      <c r="D6154" t="s">
        <v>135</v>
      </c>
      <c r="E6154">
        <v>888</v>
      </c>
      <c r="F6154" t="s">
        <v>87</v>
      </c>
      <c r="G6154" t="s">
        <v>88</v>
      </c>
      <c r="H6154">
        <v>1435</v>
      </c>
      <c r="I6154">
        <v>0.87652416380149301</v>
      </c>
      <c r="J6154">
        <v>1.110860633657589E-2</v>
      </c>
      <c r="K6154">
        <v>-7.6555774510937064E-2</v>
      </c>
      <c r="L6154">
        <v>1.8518043820237691</v>
      </c>
    </row>
    <row r="6155" spans="1:12">
      <c r="A6155" t="s">
        <v>317</v>
      </c>
      <c r="B6155" t="s">
        <v>410</v>
      </c>
      <c r="C6155">
        <v>48237</v>
      </c>
      <c r="D6155" t="s">
        <v>135</v>
      </c>
      <c r="E6155">
        <v>888</v>
      </c>
      <c r="F6155" t="s">
        <v>87</v>
      </c>
      <c r="G6155" t="s">
        <v>89</v>
      </c>
      <c r="H6155">
        <v>61</v>
      </c>
      <c r="I6155">
        <v>0.2294986153089868</v>
      </c>
      <c r="J6155">
        <v>3.1644907960790787E-2</v>
      </c>
      <c r="K6155">
        <v>1.056091567918406E-2</v>
      </c>
      <c r="L6155">
        <v>1.426570139602223</v>
      </c>
    </row>
    <row r="6156" spans="1:12">
      <c r="A6156" t="s">
        <v>317</v>
      </c>
      <c r="B6156" t="s">
        <v>410</v>
      </c>
      <c r="C6156">
        <v>48237</v>
      </c>
      <c r="D6156" t="s">
        <v>135</v>
      </c>
      <c r="E6156">
        <v>888</v>
      </c>
      <c r="F6156" t="s">
        <v>87</v>
      </c>
      <c r="G6156" t="s">
        <v>90</v>
      </c>
      <c r="H6156">
        <v>1435</v>
      </c>
      <c r="I6156">
        <v>1.216832146144734</v>
      </c>
      <c r="J6156">
        <v>1.092318592335198E-2</v>
      </c>
      <c r="K6156">
        <v>-3.0077472534030359E-2</v>
      </c>
      <c r="L6156">
        <v>2.071946267224654</v>
      </c>
    </row>
    <row r="6157" spans="1:12">
      <c r="A6157" t="s">
        <v>317</v>
      </c>
      <c r="B6157" t="s">
        <v>410</v>
      </c>
      <c r="C6157">
        <v>48237</v>
      </c>
      <c r="D6157" t="s">
        <v>135</v>
      </c>
      <c r="E6157">
        <v>888</v>
      </c>
      <c r="F6157" t="s">
        <v>87</v>
      </c>
      <c r="G6157" t="s">
        <v>91</v>
      </c>
      <c r="H6157">
        <v>61</v>
      </c>
      <c r="I6157">
        <v>0.48463707168953568</v>
      </c>
      <c r="J6157">
        <v>2.9479115250373639E-2</v>
      </c>
      <c r="K6157">
        <v>5.4498679257126377E-2</v>
      </c>
      <c r="L6157">
        <v>1.5608921865304</v>
      </c>
    </row>
    <row r="6158" spans="1:12">
      <c r="A6158" t="s">
        <v>317</v>
      </c>
      <c r="B6158" t="s">
        <v>410</v>
      </c>
      <c r="C6158">
        <v>48237</v>
      </c>
      <c r="D6158" t="s">
        <v>135</v>
      </c>
      <c r="E6158">
        <v>888</v>
      </c>
      <c r="F6158" t="s">
        <v>87</v>
      </c>
      <c r="G6158" t="s">
        <v>92</v>
      </c>
      <c r="H6158">
        <v>1435</v>
      </c>
      <c r="I6158">
        <v>1.3199109887841749</v>
      </c>
      <c r="J6158">
        <v>1.1711189487921761E-2</v>
      </c>
      <c r="K6158">
        <v>-3.0429505362941481E-2</v>
      </c>
      <c r="L6158">
        <v>2.236917440037768</v>
      </c>
    </row>
    <row r="6159" spans="1:12">
      <c r="A6159" t="s">
        <v>317</v>
      </c>
      <c r="B6159" t="s">
        <v>410</v>
      </c>
      <c r="C6159">
        <v>48237</v>
      </c>
      <c r="D6159" t="s">
        <v>135</v>
      </c>
      <c r="E6159">
        <v>888</v>
      </c>
      <c r="F6159" t="s">
        <v>87</v>
      </c>
      <c r="G6159" t="s">
        <v>93</v>
      </c>
      <c r="H6159">
        <v>61</v>
      </c>
      <c r="I6159">
        <v>0.54426430657847835</v>
      </c>
      <c r="J6159">
        <v>3.0914861417221499E-2</v>
      </c>
      <c r="K6159">
        <v>6.3372631677414401E-2</v>
      </c>
      <c r="L6159">
        <v>1.6678185297511161</v>
      </c>
    </row>
    <row r="6160" spans="1:12">
      <c r="A6160" t="s">
        <v>317</v>
      </c>
      <c r="B6160" t="s">
        <v>410</v>
      </c>
      <c r="C6160">
        <v>48237</v>
      </c>
      <c r="D6160" t="s">
        <v>135</v>
      </c>
      <c r="E6160">
        <v>888</v>
      </c>
      <c r="F6160" t="s">
        <v>87</v>
      </c>
      <c r="G6160" t="s">
        <v>94</v>
      </c>
      <c r="H6160">
        <v>1435</v>
      </c>
      <c r="I6160">
        <v>1.4212753232657269</v>
      </c>
      <c r="J6160">
        <v>1.265202231818219E-2</v>
      </c>
      <c r="K6160">
        <v>-3.1023689703047429E-2</v>
      </c>
      <c r="L6160">
        <v>2.4461494907231272</v>
      </c>
    </row>
    <row r="6161" spans="1:12">
      <c r="A6161" t="s">
        <v>317</v>
      </c>
      <c r="B6161" t="s">
        <v>410</v>
      </c>
      <c r="C6161">
        <v>48237</v>
      </c>
      <c r="D6161" t="s">
        <v>135</v>
      </c>
      <c r="E6161">
        <v>888</v>
      </c>
      <c r="F6161" t="s">
        <v>87</v>
      </c>
      <c r="G6161" t="s">
        <v>95</v>
      </c>
      <c r="H6161">
        <v>61</v>
      </c>
      <c r="I6161">
        <v>0.58085963916807271</v>
      </c>
      <c r="J6161">
        <v>3.3214176595304491E-2</v>
      </c>
      <c r="K6161">
        <v>6.6587850913620211E-2</v>
      </c>
      <c r="L6161">
        <v>1.794809112602272</v>
      </c>
    </row>
    <row r="6162" spans="1:12">
      <c r="A6162" t="s">
        <v>317</v>
      </c>
      <c r="B6162" t="s">
        <v>410</v>
      </c>
      <c r="C6162">
        <v>48237</v>
      </c>
      <c r="D6162" t="s">
        <v>135</v>
      </c>
      <c r="E6162">
        <v>888</v>
      </c>
      <c r="F6162" t="s">
        <v>87</v>
      </c>
      <c r="G6162" t="s">
        <v>96</v>
      </c>
      <c r="H6162">
        <v>1435</v>
      </c>
      <c r="I6162">
        <v>1.5238572860140871</v>
      </c>
      <c r="J6162">
        <v>1.354924695368835E-2</v>
      </c>
      <c r="K6162">
        <v>-3.059774293745985E-2</v>
      </c>
      <c r="L6162">
        <v>2.673949989675787</v>
      </c>
    </row>
    <row r="6163" spans="1:12">
      <c r="A6163" t="s">
        <v>317</v>
      </c>
      <c r="B6163" t="s">
        <v>410</v>
      </c>
      <c r="C6163">
        <v>48237</v>
      </c>
      <c r="D6163" t="s">
        <v>135</v>
      </c>
      <c r="E6163">
        <v>888</v>
      </c>
      <c r="F6163" t="s">
        <v>87</v>
      </c>
      <c r="G6163" t="s">
        <v>97</v>
      </c>
      <c r="H6163">
        <v>61</v>
      </c>
      <c r="I6163">
        <v>0.63644912222551875</v>
      </c>
      <c r="J6163">
        <v>3.4847561843750152E-2</v>
      </c>
      <c r="K6163">
        <v>7.9515456581511185E-2</v>
      </c>
      <c r="L6163">
        <v>1.9033108183105221</v>
      </c>
    </row>
    <row r="6164" spans="1:12">
      <c r="A6164" t="s">
        <v>317</v>
      </c>
      <c r="B6164" t="s">
        <v>410</v>
      </c>
      <c r="C6164">
        <v>48237</v>
      </c>
      <c r="D6164" t="s">
        <v>135</v>
      </c>
      <c r="E6164">
        <v>888</v>
      </c>
      <c r="F6164" t="s">
        <v>87</v>
      </c>
      <c r="G6164" t="s">
        <v>98</v>
      </c>
      <c r="H6164">
        <v>1435</v>
      </c>
      <c r="I6164">
        <v>0.52382973746926487</v>
      </c>
      <c r="J6164">
        <v>7.0326950864691351E-3</v>
      </c>
      <c r="K6164">
        <v>-3.5214899117919238E-2</v>
      </c>
      <c r="L6164">
        <v>1.257109982895801</v>
      </c>
    </row>
    <row r="6165" spans="1:12">
      <c r="A6165" t="s">
        <v>317</v>
      </c>
      <c r="B6165" t="s">
        <v>410</v>
      </c>
      <c r="C6165">
        <v>48237</v>
      </c>
      <c r="D6165" t="s">
        <v>135</v>
      </c>
      <c r="E6165">
        <v>888</v>
      </c>
      <c r="F6165" t="s">
        <v>87</v>
      </c>
      <c r="G6165" t="s">
        <v>99</v>
      </c>
      <c r="H6165">
        <v>61</v>
      </c>
      <c r="I6165">
        <v>0.23134645649571661</v>
      </c>
      <c r="J6165">
        <v>1.8489975409465401E-2</v>
      </c>
      <c r="K6165">
        <v>2.1285556496950499E-2</v>
      </c>
      <c r="L6165">
        <v>1.05535125452711</v>
      </c>
    </row>
    <row r="6166" spans="1:12">
      <c r="A6166" t="s">
        <v>317</v>
      </c>
      <c r="B6166" t="s">
        <v>410</v>
      </c>
      <c r="C6166">
        <v>48237</v>
      </c>
      <c r="D6166" t="s">
        <v>135</v>
      </c>
      <c r="E6166">
        <v>888</v>
      </c>
      <c r="F6166" t="s">
        <v>87</v>
      </c>
      <c r="G6166" t="s">
        <v>100</v>
      </c>
      <c r="H6166">
        <v>1435</v>
      </c>
      <c r="I6166">
        <v>0.96444419651281887</v>
      </c>
      <c r="J6166">
        <v>8.8597234521018645E-3</v>
      </c>
      <c r="K6166">
        <v>-2.384991457250548E-2</v>
      </c>
      <c r="L6166">
        <v>1.7145287896389081</v>
      </c>
    </row>
    <row r="6167" spans="1:12">
      <c r="A6167" t="s">
        <v>317</v>
      </c>
      <c r="B6167" t="s">
        <v>410</v>
      </c>
      <c r="C6167">
        <v>48237</v>
      </c>
      <c r="D6167" t="s">
        <v>135</v>
      </c>
      <c r="E6167">
        <v>888</v>
      </c>
      <c r="F6167" t="s">
        <v>87</v>
      </c>
      <c r="G6167" t="s">
        <v>101</v>
      </c>
      <c r="H6167">
        <v>61</v>
      </c>
      <c r="I6167">
        <v>0.47184610825208101</v>
      </c>
      <c r="J6167">
        <v>2.4216259703552789E-2</v>
      </c>
      <c r="K6167">
        <v>6.2112472097935287E-2</v>
      </c>
      <c r="L6167">
        <v>1.453689670827518</v>
      </c>
    </row>
    <row r="6168" spans="1:12">
      <c r="A6168" t="s">
        <v>317</v>
      </c>
      <c r="B6168" t="s">
        <v>410</v>
      </c>
      <c r="C6168">
        <v>48237</v>
      </c>
      <c r="D6168" t="s">
        <v>135</v>
      </c>
      <c r="E6168">
        <v>888</v>
      </c>
      <c r="F6168" t="s">
        <v>87</v>
      </c>
      <c r="G6168" t="s">
        <v>102</v>
      </c>
      <c r="H6168">
        <v>1435</v>
      </c>
      <c r="I6168">
        <v>1.0751618395245071</v>
      </c>
      <c r="J6168">
        <v>9.7131767144820989E-3</v>
      </c>
      <c r="K6168">
        <v>-2.4884099079827651E-2</v>
      </c>
      <c r="L6168">
        <v>1.9243529201860841</v>
      </c>
    </row>
    <row r="6169" spans="1:12">
      <c r="A6169" t="s">
        <v>317</v>
      </c>
      <c r="B6169" t="s">
        <v>410</v>
      </c>
      <c r="C6169">
        <v>48237</v>
      </c>
      <c r="D6169" t="s">
        <v>135</v>
      </c>
      <c r="E6169">
        <v>888</v>
      </c>
      <c r="F6169" t="s">
        <v>87</v>
      </c>
      <c r="G6169" t="s">
        <v>103</v>
      </c>
      <c r="H6169">
        <v>61</v>
      </c>
      <c r="I6169">
        <v>0.53221269765659407</v>
      </c>
      <c r="J6169">
        <v>2.5417373815379701E-2</v>
      </c>
      <c r="K6169">
        <v>7.1487299425340725E-2</v>
      </c>
      <c r="L6169">
        <v>1.532404753678752</v>
      </c>
    </row>
    <row r="6170" spans="1:12">
      <c r="A6170" t="s">
        <v>317</v>
      </c>
      <c r="B6170" t="s">
        <v>410</v>
      </c>
      <c r="C6170">
        <v>48237</v>
      </c>
      <c r="D6170" t="s">
        <v>135</v>
      </c>
      <c r="E6170">
        <v>888</v>
      </c>
      <c r="F6170" t="s">
        <v>87</v>
      </c>
      <c r="G6170" t="s">
        <v>104</v>
      </c>
      <c r="H6170">
        <v>1435</v>
      </c>
      <c r="I6170">
        <v>1.1798274446060759</v>
      </c>
      <c r="J6170">
        <v>1.0862334810937509E-2</v>
      </c>
      <c r="K6170">
        <v>-2.5136157414089019E-2</v>
      </c>
      <c r="L6170">
        <v>2.1563404134395738</v>
      </c>
    </row>
    <row r="6171" spans="1:12">
      <c r="A6171" t="s">
        <v>317</v>
      </c>
      <c r="B6171" t="s">
        <v>410</v>
      </c>
      <c r="C6171">
        <v>48237</v>
      </c>
      <c r="D6171" t="s">
        <v>135</v>
      </c>
      <c r="E6171">
        <v>888</v>
      </c>
      <c r="F6171" t="s">
        <v>87</v>
      </c>
      <c r="G6171" t="s">
        <v>105</v>
      </c>
      <c r="H6171">
        <v>61</v>
      </c>
      <c r="I6171">
        <v>0.57293790786756016</v>
      </c>
      <c r="J6171">
        <v>2.7408757829644709E-2</v>
      </c>
      <c r="K6171">
        <v>7.5158203460067949E-2</v>
      </c>
      <c r="L6171">
        <v>1.6387530814726949</v>
      </c>
    </row>
    <row r="6172" spans="1:12">
      <c r="A6172" t="s">
        <v>317</v>
      </c>
      <c r="B6172" t="s">
        <v>410</v>
      </c>
      <c r="C6172">
        <v>48237</v>
      </c>
      <c r="D6172" t="s">
        <v>135</v>
      </c>
      <c r="E6172">
        <v>888</v>
      </c>
      <c r="F6172" t="s">
        <v>87</v>
      </c>
      <c r="G6172" t="s">
        <v>106</v>
      </c>
      <c r="H6172">
        <v>1435</v>
      </c>
      <c r="I6172">
        <v>1.2848069795372521</v>
      </c>
      <c r="J6172">
        <v>1.180578206737439E-2</v>
      </c>
      <c r="K6172">
        <v>-2.5310456542379539E-2</v>
      </c>
      <c r="L6172">
        <v>2.3764599037730378</v>
      </c>
    </row>
    <row r="6173" spans="1:12">
      <c r="A6173" t="s">
        <v>317</v>
      </c>
      <c r="B6173" t="s">
        <v>410</v>
      </c>
      <c r="C6173">
        <v>48237</v>
      </c>
      <c r="D6173" t="s">
        <v>135</v>
      </c>
      <c r="E6173">
        <v>888</v>
      </c>
      <c r="F6173" t="s">
        <v>87</v>
      </c>
      <c r="G6173" t="s">
        <v>107</v>
      </c>
      <c r="H6173">
        <v>61</v>
      </c>
      <c r="I6173">
        <v>0.62722757666832196</v>
      </c>
      <c r="J6173">
        <v>2.8606035585723329E-2</v>
      </c>
      <c r="K6173">
        <v>8.9403503383330585E-2</v>
      </c>
      <c r="L6173">
        <v>1.7103514071907739</v>
      </c>
    </row>
    <row r="6174" spans="1:12">
      <c r="A6174" t="s">
        <v>317</v>
      </c>
      <c r="B6174" t="s">
        <v>410</v>
      </c>
      <c r="C6174">
        <v>48237</v>
      </c>
      <c r="D6174" t="s">
        <v>135</v>
      </c>
      <c r="E6174">
        <v>888</v>
      </c>
      <c r="F6174" t="s">
        <v>87</v>
      </c>
      <c r="G6174" t="s">
        <v>108</v>
      </c>
      <c r="H6174">
        <v>1435</v>
      </c>
      <c r="I6174">
        <v>0.44938322313342283</v>
      </c>
      <c r="J6174">
        <v>5.1740255637772034E-3</v>
      </c>
      <c r="K6174">
        <v>-3.2002229346426367E-2</v>
      </c>
      <c r="L6174">
        <v>0.99697612260483626</v>
      </c>
    </row>
    <row r="6175" spans="1:12">
      <c r="A6175" t="s">
        <v>317</v>
      </c>
      <c r="B6175" t="s">
        <v>410</v>
      </c>
      <c r="C6175">
        <v>48237</v>
      </c>
      <c r="D6175" t="s">
        <v>135</v>
      </c>
      <c r="E6175">
        <v>888</v>
      </c>
      <c r="F6175" t="s">
        <v>87</v>
      </c>
      <c r="G6175" t="s">
        <v>109</v>
      </c>
      <c r="H6175">
        <v>61</v>
      </c>
      <c r="I6175">
        <v>0.20905041752087011</v>
      </c>
      <c r="J6175">
        <v>8.8593619855150511E-3</v>
      </c>
      <c r="K6175">
        <v>2.5441399933407889E-2</v>
      </c>
      <c r="L6175">
        <v>0.48696529386408949</v>
      </c>
    </row>
    <row r="6176" spans="1:12">
      <c r="A6176" t="s">
        <v>317</v>
      </c>
      <c r="B6176" t="s">
        <v>264</v>
      </c>
      <c r="C6176">
        <v>48239</v>
      </c>
      <c r="D6176" t="s">
        <v>135</v>
      </c>
      <c r="E6176">
        <v>888</v>
      </c>
      <c r="F6176" t="s">
        <v>87</v>
      </c>
      <c r="G6176" t="s">
        <v>88</v>
      </c>
      <c r="H6176">
        <v>119</v>
      </c>
      <c r="I6176">
        <v>1.7646311461808211</v>
      </c>
      <c r="J6176">
        <v>2.5594488060371672E-2</v>
      </c>
      <c r="K6176">
        <v>0.51213785689207081</v>
      </c>
      <c r="L6176">
        <v>2.4816633020825209</v>
      </c>
    </row>
    <row r="6177" spans="1:12">
      <c r="A6177" t="s">
        <v>317</v>
      </c>
      <c r="B6177" t="s">
        <v>264</v>
      </c>
      <c r="C6177">
        <v>48239</v>
      </c>
      <c r="D6177" t="s">
        <v>135</v>
      </c>
      <c r="E6177">
        <v>888</v>
      </c>
      <c r="F6177" t="s">
        <v>87</v>
      </c>
      <c r="G6177" t="s">
        <v>89</v>
      </c>
      <c r="H6177">
        <v>154</v>
      </c>
      <c r="I6177">
        <v>1.3035901672445029</v>
      </c>
      <c r="J6177">
        <v>3.2095457108736382E-2</v>
      </c>
      <c r="K6177">
        <v>4.956130742973552E-3</v>
      </c>
      <c r="L6177">
        <v>2.114449026108427</v>
      </c>
    </row>
    <row r="6178" spans="1:12">
      <c r="A6178" t="s">
        <v>317</v>
      </c>
      <c r="B6178" t="s">
        <v>264</v>
      </c>
      <c r="C6178">
        <v>48239</v>
      </c>
      <c r="D6178" t="s">
        <v>135</v>
      </c>
      <c r="E6178">
        <v>888</v>
      </c>
      <c r="F6178" t="s">
        <v>87</v>
      </c>
      <c r="G6178" t="s">
        <v>90</v>
      </c>
      <c r="H6178">
        <v>119</v>
      </c>
      <c r="I6178">
        <v>1.9551745304185859</v>
      </c>
      <c r="J6178">
        <v>3.0129661409618289E-2</v>
      </c>
      <c r="K6178">
        <v>0.51213785689207081</v>
      </c>
      <c r="L6178">
        <v>2.7473075029630389</v>
      </c>
    </row>
    <row r="6179" spans="1:12">
      <c r="A6179" t="s">
        <v>317</v>
      </c>
      <c r="B6179" t="s">
        <v>264</v>
      </c>
      <c r="C6179">
        <v>48239</v>
      </c>
      <c r="D6179" t="s">
        <v>135</v>
      </c>
      <c r="E6179">
        <v>888</v>
      </c>
      <c r="F6179" t="s">
        <v>87</v>
      </c>
      <c r="G6179" t="s">
        <v>91</v>
      </c>
      <c r="H6179">
        <v>154</v>
      </c>
      <c r="I6179">
        <v>1.38143621858641</v>
      </c>
      <c r="J6179">
        <v>3.5138321918795873E-2</v>
      </c>
      <c r="K6179">
        <v>4.956130742973552E-3</v>
      </c>
      <c r="L6179">
        <v>2.3405081495500322</v>
      </c>
    </row>
    <row r="6180" spans="1:12">
      <c r="A6180" t="s">
        <v>317</v>
      </c>
      <c r="B6180" t="s">
        <v>264</v>
      </c>
      <c r="C6180">
        <v>48239</v>
      </c>
      <c r="D6180" t="s">
        <v>135</v>
      </c>
      <c r="E6180">
        <v>888</v>
      </c>
      <c r="F6180" t="s">
        <v>87</v>
      </c>
      <c r="G6180" t="s">
        <v>92</v>
      </c>
      <c r="H6180">
        <v>119</v>
      </c>
      <c r="I6180">
        <v>2.1090834632351299</v>
      </c>
      <c r="J6180">
        <v>3.3750801778304682E-2</v>
      </c>
      <c r="K6180">
        <v>0.51213785689207081</v>
      </c>
      <c r="L6180">
        <v>2.9118936351549909</v>
      </c>
    </row>
    <row r="6181" spans="1:12">
      <c r="A6181" t="s">
        <v>317</v>
      </c>
      <c r="B6181" t="s">
        <v>264</v>
      </c>
      <c r="C6181">
        <v>48239</v>
      </c>
      <c r="D6181" t="s">
        <v>135</v>
      </c>
      <c r="E6181">
        <v>888</v>
      </c>
      <c r="F6181" t="s">
        <v>87</v>
      </c>
      <c r="G6181" t="s">
        <v>93</v>
      </c>
      <c r="H6181">
        <v>154</v>
      </c>
      <c r="I6181">
        <v>1.462749532738854</v>
      </c>
      <c r="J6181">
        <v>3.80279513325587E-2</v>
      </c>
      <c r="K6181">
        <v>4.956130742973552E-3</v>
      </c>
      <c r="L6181">
        <v>2.4483314923871902</v>
      </c>
    </row>
    <row r="6182" spans="1:12">
      <c r="A6182" t="s">
        <v>317</v>
      </c>
      <c r="B6182" t="s">
        <v>264</v>
      </c>
      <c r="C6182">
        <v>48239</v>
      </c>
      <c r="D6182" t="s">
        <v>135</v>
      </c>
      <c r="E6182">
        <v>888</v>
      </c>
      <c r="F6182" t="s">
        <v>87</v>
      </c>
      <c r="G6182" t="s">
        <v>94</v>
      </c>
      <c r="H6182">
        <v>119</v>
      </c>
      <c r="I6182">
        <v>2.2565282872257488</v>
      </c>
      <c r="J6182">
        <v>3.7779775438854399E-2</v>
      </c>
      <c r="K6182">
        <v>0.51213785689207081</v>
      </c>
      <c r="L6182">
        <v>3.095718866344976</v>
      </c>
    </row>
    <row r="6183" spans="1:12">
      <c r="A6183" t="s">
        <v>317</v>
      </c>
      <c r="B6183" t="s">
        <v>264</v>
      </c>
      <c r="C6183">
        <v>48239</v>
      </c>
      <c r="D6183" t="s">
        <v>135</v>
      </c>
      <c r="E6183">
        <v>888</v>
      </c>
      <c r="F6183" t="s">
        <v>87</v>
      </c>
      <c r="G6183" t="s">
        <v>95</v>
      </c>
      <c r="H6183">
        <v>154</v>
      </c>
      <c r="I6183">
        <v>1.541324106168636</v>
      </c>
      <c r="J6183">
        <v>4.0870292873419548E-2</v>
      </c>
      <c r="K6183">
        <v>4.956130742973552E-3</v>
      </c>
      <c r="L6183">
        <v>2.599180473825375</v>
      </c>
    </row>
    <row r="6184" spans="1:12">
      <c r="A6184" t="s">
        <v>317</v>
      </c>
      <c r="B6184" t="s">
        <v>264</v>
      </c>
      <c r="C6184">
        <v>48239</v>
      </c>
      <c r="D6184" t="s">
        <v>135</v>
      </c>
      <c r="E6184">
        <v>888</v>
      </c>
      <c r="F6184" t="s">
        <v>87</v>
      </c>
      <c r="G6184" t="s">
        <v>96</v>
      </c>
      <c r="H6184">
        <v>119</v>
      </c>
      <c r="I6184">
        <v>2.398818477617644</v>
      </c>
      <c r="J6184">
        <v>4.1872318587884969E-2</v>
      </c>
      <c r="K6184">
        <v>0.51213785689207081</v>
      </c>
      <c r="L6184">
        <v>3.3260188600239222</v>
      </c>
    </row>
    <row r="6185" spans="1:12">
      <c r="A6185" t="s">
        <v>317</v>
      </c>
      <c r="B6185" t="s">
        <v>264</v>
      </c>
      <c r="C6185">
        <v>48239</v>
      </c>
      <c r="D6185" t="s">
        <v>135</v>
      </c>
      <c r="E6185">
        <v>888</v>
      </c>
      <c r="F6185" t="s">
        <v>87</v>
      </c>
      <c r="G6185" t="s">
        <v>97</v>
      </c>
      <c r="H6185">
        <v>154</v>
      </c>
      <c r="I6185">
        <v>1.620631984624149</v>
      </c>
      <c r="J6185">
        <v>4.3580791424690943E-2</v>
      </c>
      <c r="K6185">
        <v>4.956130742973552E-3</v>
      </c>
      <c r="L6185">
        <v>2.728018230396505</v>
      </c>
    </row>
    <row r="6186" spans="1:12">
      <c r="A6186" t="s">
        <v>317</v>
      </c>
      <c r="B6186" t="s">
        <v>264</v>
      </c>
      <c r="C6186">
        <v>48239</v>
      </c>
      <c r="D6186" t="s">
        <v>135</v>
      </c>
      <c r="E6186">
        <v>888</v>
      </c>
      <c r="F6186" t="s">
        <v>87</v>
      </c>
      <c r="G6186" t="s">
        <v>98</v>
      </c>
      <c r="H6186">
        <v>119</v>
      </c>
      <c r="I6186">
        <v>0.74584051659378148</v>
      </c>
      <c r="J6186">
        <v>2.3649258273109808E-2</v>
      </c>
      <c r="K6186">
        <v>0.22621920037102641</v>
      </c>
      <c r="L6186">
        <v>1.566731034014254</v>
      </c>
    </row>
    <row r="6187" spans="1:12">
      <c r="A6187" t="s">
        <v>317</v>
      </c>
      <c r="B6187" t="s">
        <v>264</v>
      </c>
      <c r="C6187">
        <v>48239</v>
      </c>
      <c r="D6187" t="s">
        <v>135</v>
      </c>
      <c r="E6187">
        <v>888</v>
      </c>
      <c r="F6187" t="s">
        <v>87</v>
      </c>
      <c r="G6187" t="s">
        <v>99</v>
      </c>
      <c r="H6187">
        <v>154</v>
      </c>
      <c r="I6187">
        <v>0.62976600419437911</v>
      </c>
      <c r="J6187">
        <v>1.6168657548461831E-2</v>
      </c>
      <c r="K6187">
        <v>4.956130742973552E-3</v>
      </c>
      <c r="L6187">
        <v>1.014232366999118</v>
      </c>
    </row>
    <row r="6188" spans="1:12">
      <c r="A6188" t="s">
        <v>317</v>
      </c>
      <c r="B6188" t="s">
        <v>264</v>
      </c>
      <c r="C6188">
        <v>48239</v>
      </c>
      <c r="D6188" t="s">
        <v>135</v>
      </c>
      <c r="E6188">
        <v>888</v>
      </c>
      <c r="F6188" t="s">
        <v>87</v>
      </c>
      <c r="G6188" t="s">
        <v>100</v>
      </c>
      <c r="H6188">
        <v>119</v>
      </c>
      <c r="I6188">
        <v>1.2960671176305709</v>
      </c>
      <c r="J6188">
        <v>2.7382767211101021E-2</v>
      </c>
      <c r="K6188">
        <v>0.36657713366268552</v>
      </c>
      <c r="L6188">
        <v>1.9134816468672571</v>
      </c>
    </row>
    <row r="6189" spans="1:12">
      <c r="A6189" t="s">
        <v>317</v>
      </c>
      <c r="B6189" t="s">
        <v>264</v>
      </c>
      <c r="C6189">
        <v>48239</v>
      </c>
      <c r="D6189" t="s">
        <v>135</v>
      </c>
      <c r="E6189">
        <v>888</v>
      </c>
      <c r="F6189" t="s">
        <v>87</v>
      </c>
      <c r="G6189" t="s">
        <v>101</v>
      </c>
      <c r="H6189">
        <v>154</v>
      </c>
      <c r="I6189">
        <v>1.0065572308883</v>
      </c>
      <c r="J6189">
        <v>2.9586142281674221E-2</v>
      </c>
      <c r="K6189">
        <v>4.956130742973552E-3</v>
      </c>
      <c r="L6189">
        <v>1.6826545674688489</v>
      </c>
    </row>
    <row r="6190" spans="1:12">
      <c r="A6190" t="s">
        <v>317</v>
      </c>
      <c r="B6190" t="s">
        <v>264</v>
      </c>
      <c r="C6190">
        <v>48239</v>
      </c>
      <c r="D6190" t="s">
        <v>135</v>
      </c>
      <c r="E6190">
        <v>888</v>
      </c>
      <c r="F6190" t="s">
        <v>87</v>
      </c>
      <c r="G6190" t="s">
        <v>102</v>
      </c>
      <c r="H6190">
        <v>119</v>
      </c>
      <c r="I6190">
        <v>1.4644746655923211</v>
      </c>
      <c r="J6190">
        <v>3.1322325895554018E-2</v>
      </c>
      <c r="K6190">
        <v>0.36657713366268552</v>
      </c>
      <c r="L6190">
        <v>2.1796081470521709</v>
      </c>
    </row>
    <row r="6191" spans="1:12">
      <c r="A6191" t="s">
        <v>317</v>
      </c>
      <c r="B6191" t="s">
        <v>264</v>
      </c>
      <c r="C6191">
        <v>48239</v>
      </c>
      <c r="D6191" t="s">
        <v>135</v>
      </c>
      <c r="E6191">
        <v>888</v>
      </c>
      <c r="F6191" t="s">
        <v>87</v>
      </c>
      <c r="G6191" t="s">
        <v>103</v>
      </c>
      <c r="H6191">
        <v>154</v>
      </c>
      <c r="I6191">
        <v>1.062861899947553</v>
      </c>
      <c r="J6191">
        <v>3.1750896966490208E-2</v>
      </c>
      <c r="K6191">
        <v>4.956130742973552E-3</v>
      </c>
      <c r="L6191">
        <v>1.811276904283899</v>
      </c>
    </row>
    <row r="6192" spans="1:12">
      <c r="A6192" t="s">
        <v>317</v>
      </c>
      <c r="B6192" t="s">
        <v>264</v>
      </c>
      <c r="C6192">
        <v>48239</v>
      </c>
      <c r="D6192" t="s">
        <v>135</v>
      </c>
      <c r="E6192">
        <v>888</v>
      </c>
      <c r="F6192" t="s">
        <v>87</v>
      </c>
      <c r="G6192" t="s">
        <v>104</v>
      </c>
      <c r="H6192">
        <v>119</v>
      </c>
      <c r="I6192">
        <v>1.614838316523288</v>
      </c>
      <c r="J6192">
        <v>3.6259869330946527E-2</v>
      </c>
      <c r="K6192">
        <v>0.36657713366268552</v>
      </c>
      <c r="L6192">
        <v>2.4519886601348491</v>
      </c>
    </row>
    <row r="6193" spans="1:12">
      <c r="A6193" t="s">
        <v>317</v>
      </c>
      <c r="B6193" t="s">
        <v>264</v>
      </c>
      <c r="C6193">
        <v>48239</v>
      </c>
      <c r="D6193" t="s">
        <v>135</v>
      </c>
      <c r="E6193">
        <v>888</v>
      </c>
      <c r="F6193" t="s">
        <v>87</v>
      </c>
      <c r="G6193" t="s">
        <v>105</v>
      </c>
      <c r="H6193">
        <v>154</v>
      </c>
      <c r="I6193">
        <v>1.1180861904606401</v>
      </c>
      <c r="J6193">
        <v>3.3907525358797493E-2</v>
      </c>
      <c r="K6193">
        <v>4.956130742973552E-3</v>
      </c>
      <c r="L6193">
        <v>1.9333475457718601</v>
      </c>
    </row>
    <row r="6194" spans="1:12">
      <c r="A6194" t="s">
        <v>317</v>
      </c>
      <c r="B6194" t="s">
        <v>264</v>
      </c>
      <c r="C6194">
        <v>48239</v>
      </c>
      <c r="D6194" t="s">
        <v>135</v>
      </c>
      <c r="E6194">
        <v>888</v>
      </c>
      <c r="F6194" t="s">
        <v>87</v>
      </c>
      <c r="G6194" t="s">
        <v>106</v>
      </c>
      <c r="H6194">
        <v>119</v>
      </c>
      <c r="I6194">
        <v>1.759191645981214</v>
      </c>
      <c r="J6194">
        <v>4.0540644088590858E-2</v>
      </c>
      <c r="K6194">
        <v>0.36657713366268552</v>
      </c>
      <c r="L6194">
        <v>2.6951386258753449</v>
      </c>
    </row>
    <row r="6195" spans="1:12">
      <c r="A6195" t="s">
        <v>317</v>
      </c>
      <c r="B6195" t="s">
        <v>264</v>
      </c>
      <c r="C6195">
        <v>48239</v>
      </c>
      <c r="D6195" t="s">
        <v>135</v>
      </c>
      <c r="E6195">
        <v>888</v>
      </c>
      <c r="F6195" t="s">
        <v>87</v>
      </c>
      <c r="G6195" t="s">
        <v>107</v>
      </c>
      <c r="H6195">
        <v>154</v>
      </c>
      <c r="I6195">
        <v>1.174871515947381</v>
      </c>
      <c r="J6195">
        <v>3.5677543252313412E-2</v>
      </c>
      <c r="K6195">
        <v>4.956130742973552E-3</v>
      </c>
      <c r="L6195">
        <v>2.010524680771129</v>
      </c>
    </row>
    <row r="6196" spans="1:12">
      <c r="A6196" t="s">
        <v>317</v>
      </c>
      <c r="B6196" t="s">
        <v>264</v>
      </c>
      <c r="C6196">
        <v>48239</v>
      </c>
      <c r="D6196" t="s">
        <v>135</v>
      </c>
      <c r="E6196">
        <v>888</v>
      </c>
      <c r="F6196" t="s">
        <v>87</v>
      </c>
      <c r="G6196" t="s">
        <v>108</v>
      </c>
      <c r="H6196">
        <v>119</v>
      </c>
      <c r="I6196">
        <v>0.27227887224413111</v>
      </c>
      <c r="J6196">
        <v>8.1769800195561453E-3</v>
      </c>
      <c r="K6196">
        <v>9.5018292171781704E-2</v>
      </c>
      <c r="L6196">
        <v>0.56648905968884666</v>
      </c>
    </row>
    <row r="6197" spans="1:12">
      <c r="A6197" t="s">
        <v>317</v>
      </c>
      <c r="B6197" t="s">
        <v>264</v>
      </c>
      <c r="C6197">
        <v>48239</v>
      </c>
      <c r="D6197" t="s">
        <v>135</v>
      </c>
      <c r="E6197">
        <v>888</v>
      </c>
      <c r="F6197" t="s">
        <v>87</v>
      </c>
      <c r="G6197" t="s">
        <v>109</v>
      </c>
      <c r="H6197">
        <v>154</v>
      </c>
      <c r="I6197">
        <v>0.32120141221349668</v>
      </c>
      <c r="J6197">
        <v>8.8965314274771466E-3</v>
      </c>
      <c r="K6197">
        <v>4.956130742973552E-3</v>
      </c>
      <c r="L6197">
        <v>0.50844429610848363</v>
      </c>
    </row>
    <row r="6198" spans="1:12">
      <c r="A6198" t="s">
        <v>317</v>
      </c>
      <c r="B6198" t="s">
        <v>269</v>
      </c>
      <c r="C6198">
        <v>48241</v>
      </c>
      <c r="D6198" t="s">
        <v>135</v>
      </c>
      <c r="E6198">
        <v>888</v>
      </c>
      <c r="F6198" t="s">
        <v>87</v>
      </c>
      <c r="G6198" t="s">
        <v>88</v>
      </c>
      <c r="H6198">
        <v>385</v>
      </c>
      <c r="I6198">
        <v>1.384646637674855</v>
      </c>
      <c r="J6198">
        <v>2.022116502871887E-2</v>
      </c>
      <c r="K6198">
        <v>4.7015300867615753E-2</v>
      </c>
      <c r="L6198">
        <v>2.239003290385666</v>
      </c>
    </row>
    <row r="6199" spans="1:12">
      <c r="A6199" t="s">
        <v>317</v>
      </c>
      <c r="B6199" t="s">
        <v>269</v>
      </c>
      <c r="C6199">
        <v>48241</v>
      </c>
      <c r="D6199" t="s">
        <v>135</v>
      </c>
      <c r="E6199">
        <v>888</v>
      </c>
      <c r="F6199" t="s">
        <v>87</v>
      </c>
      <c r="G6199" t="s">
        <v>89</v>
      </c>
      <c r="H6199">
        <v>615</v>
      </c>
      <c r="I6199">
        <v>1.1446386915237181</v>
      </c>
      <c r="J6199">
        <v>1.8449569750455769E-2</v>
      </c>
      <c r="K6199">
        <v>-1.462983172424458E-2</v>
      </c>
      <c r="L6199">
        <v>2.5196881830949072</v>
      </c>
    </row>
    <row r="6200" spans="1:12">
      <c r="A6200" t="s">
        <v>317</v>
      </c>
      <c r="B6200" t="s">
        <v>269</v>
      </c>
      <c r="C6200">
        <v>48241</v>
      </c>
      <c r="D6200" t="s">
        <v>135</v>
      </c>
      <c r="E6200">
        <v>888</v>
      </c>
      <c r="F6200" t="s">
        <v>87</v>
      </c>
      <c r="G6200" t="s">
        <v>90</v>
      </c>
      <c r="H6200">
        <v>385</v>
      </c>
      <c r="I6200">
        <v>1.571857371280188</v>
      </c>
      <c r="J6200">
        <v>2.2136609604161559E-2</v>
      </c>
      <c r="K6200">
        <v>4.7015300867615753E-2</v>
      </c>
      <c r="L6200">
        <v>2.5578689964215342</v>
      </c>
    </row>
    <row r="6201" spans="1:12">
      <c r="A6201" t="s">
        <v>317</v>
      </c>
      <c r="B6201" t="s">
        <v>269</v>
      </c>
      <c r="C6201">
        <v>48241</v>
      </c>
      <c r="D6201" t="s">
        <v>135</v>
      </c>
      <c r="E6201">
        <v>888</v>
      </c>
      <c r="F6201" t="s">
        <v>87</v>
      </c>
      <c r="G6201" t="s">
        <v>91</v>
      </c>
      <c r="H6201">
        <v>615</v>
      </c>
      <c r="I6201">
        <v>1.272047308222624</v>
      </c>
      <c r="J6201">
        <v>2.026873725221167E-2</v>
      </c>
      <c r="K6201">
        <v>1.262468444269694E-2</v>
      </c>
      <c r="L6201">
        <v>2.573132236350494</v>
      </c>
    </row>
    <row r="6202" spans="1:12">
      <c r="A6202" t="s">
        <v>317</v>
      </c>
      <c r="B6202" t="s">
        <v>269</v>
      </c>
      <c r="C6202">
        <v>48241</v>
      </c>
      <c r="D6202" t="s">
        <v>135</v>
      </c>
      <c r="E6202">
        <v>888</v>
      </c>
      <c r="F6202" t="s">
        <v>87</v>
      </c>
      <c r="G6202" t="s">
        <v>92</v>
      </c>
      <c r="H6202">
        <v>385</v>
      </c>
      <c r="I6202">
        <v>1.673676798025407</v>
      </c>
      <c r="J6202">
        <v>2.3698164900405869E-2</v>
      </c>
      <c r="K6202">
        <v>4.7015300867615753E-2</v>
      </c>
      <c r="L6202">
        <v>2.7453747142849489</v>
      </c>
    </row>
    <row r="6203" spans="1:12">
      <c r="A6203" t="s">
        <v>317</v>
      </c>
      <c r="B6203" t="s">
        <v>269</v>
      </c>
      <c r="C6203">
        <v>48241</v>
      </c>
      <c r="D6203" t="s">
        <v>135</v>
      </c>
      <c r="E6203">
        <v>888</v>
      </c>
      <c r="F6203" t="s">
        <v>87</v>
      </c>
      <c r="G6203" t="s">
        <v>93</v>
      </c>
      <c r="H6203">
        <v>615</v>
      </c>
      <c r="I6203">
        <v>1.3369029583480281</v>
      </c>
      <c r="J6203">
        <v>2.1491747826218661E-2</v>
      </c>
      <c r="K6203">
        <v>1.3120094531762961E-2</v>
      </c>
      <c r="L6203">
        <v>2.6169737893420848</v>
      </c>
    </row>
    <row r="6204" spans="1:12">
      <c r="A6204" t="s">
        <v>317</v>
      </c>
      <c r="B6204" t="s">
        <v>269</v>
      </c>
      <c r="C6204">
        <v>48241</v>
      </c>
      <c r="D6204" t="s">
        <v>135</v>
      </c>
      <c r="E6204">
        <v>888</v>
      </c>
      <c r="F6204" t="s">
        <v>87</v>
      </c>
      <c r="G6204" t="s">
        <v>94</v>
      </c>
      <c r="H6204">
        <v>385</v>
      </c>
      <c r="I6204">
        <v>1.7680933031988311</v>
      </c>
      <c r="J6204">
        <v>2.504719182763936E-2</v>
      </c>
      <c r="K6204">
        <v>4.7015300867615753E-2</v>
      </c>
      <c r="L6204">
        <v>2.9108721514101061</v>
      </c>
    </row>
    <row r="6205" spans="1:12">
      <c r="A6205" t="s">
        <v>317</v>
      </c>
      <c r="B6205" t="s">
        <v>269</v>
      </c>
      <c r="C6205">
        <v>48241</v>
      </c>
      <c r="D6205" t="s">
        <v>135</v>
      </c>
      <c r="E6205">
        <v>888</v>
      </c>
      <c r="F6205" t="s">
        <v>87</v>
      </c>
      <c r="G6205" t="s">
        <v>95</v>
      </c>
      <c r="H6205">
        <v>615</v>
      </c>
      <c r="I6205">
        <v>1.402209669844612</v>
      </c>
      <c r="J6205">
        <v>2.2837125024573919E-2</v>
      </c>
      <c r="K6205">
        <v>1.3935983815374709E-2</v>
      </c>
      <c r="L6205">
        <v>2.7722176463906352</v>
      </c>
    </row>
    <row r="6206" spans="1:12">
      <c r="A6206" t="s">
        <v>317</v>
      </c>
      <c r="B6206" t="s">
        <v>269</v>
      </c>
      <c r="C6206">
        <v>48241</v>
      </c>
      <c r="D6206" t="s">
        <v>135</v>
      </c>
      <c r="E6206">
        <v>888</v>
      </c>
      <c r="F6206" t="s">
        <v>87</v>
      </c>
      <c r="G6206" t="s">
        <v>96</v>
      </c>
      <c r="H6206">
        <v>385</v>
      </c>
      <c r="I6206">
        <v>1.866689031339787</v>
      </c>
      <c r="J6206">
        <v>2.6526711766394481E-2</v>
      </c>
      <c r="K6206">
        <v>4.7015300867615753E-2</v>
      </c>
      <c r="L6206">
        <v>3.0798410123274671</v>
      </c>
    </row>
    <row r="6207" spans="1:12">
      <c r="A6207" t="s">
        <v>317</v>
      </c>
      <c r="B6207" t="s">
        <v>269</v>
      </c>
      <c r="C6207">
        <v>48241</v>
      </c>
      <c r="D6207" t="s">
        <v>135</v>
      </c>
      <c r="E6207">
        <v>888</v>
      </c>
      <c r="F6207" t="s">
        <v>87</v>
      </c>
      <c r="G6207" t="s">
        <v>97</v>
      </c>
      <c r="H6207">
        <v>615</v>
      </c>
      <c r="I6207">
        <v>1.469628778530325</v>
      </c>
      <c r="J6207">
        <v>2.418821948043089E-2</v>
      </c>
      <c r="K6207">
        <v>1.474738212572276E-2</v>
      </c>
      <c r="L6207">
        <v>2.9462558169672839</v>
      </c>
    </row>
    <row r="6208" spans="1:12">
      <c r="A6208" t="s">
        <v>317</v>
      </c>
      <c r="B6208" t="s">
        <v>269</v>
      </c>
      <c r="C6208">
        <v>48241</v>
      </c>
      <c r="D6208" t="s">
        <v>135</v>
      </c>
      <c r="E6208">
        <v>888</v>
      </c>
      <c r="F6208" t="s">
        <v>87</v>
      </c>
      <c r="G6208" t="s">
        <v>98</v>
      </c>
      <c r="H6208">
        <v>385</v>
      </c>
      <c r="I6208">
        <v>0.76771230997376572</v>
      </c>
      <c r="J6208">
        <v>1.6978449086585232E-2</v>
      </c>
      <c r="K6208">
        <v>4.7015300867615753E-2</v>
      </c>
      <c r="L6208">
        <v>1.5552207083419951</v>
      </c>
    </row>
    <row r="6209" spans="1:12">
      <c r="A6209" t="s">
        <v>317</v>
      </c>
      <c r="B6209" t="s">
        <v>269</v>
      </c>
      <c r="C6209">
        <v>48241</v>
      </c>
      <c r="D6209" t="s">
        <v>135</v>
      </c>
      <c r="E6209">
        <v>888</v>
      </c>
      <c r="F6209" t="s">
        <v>87</v>
      </c>
      <c r="G6209" t="s">
        <v>99</v>
      </c>
      <c r="H6209">
        <v>615</v>
      </c>
      <c r="I6209">
        <v>0.75104416870706536</v>
      </c>
      <c r="J6209">
        <v>1.452867810625628E-2</v>
      </c>
      <c r="K6209">
        <v>1.188295685162415E-2</v>
      </c>
      <c r="L6209">
        <v>1.990943086013055</v>
      </c>
    </row>
    <row r="6210" spans="1:12">
      <c r="A6210" t="s">
        <v>317</v>
      </c>
      <c r="B6210" t="s">
        <v>269</v>
      </c>
      <c r="C6210">
        <v>48241</v>
      </c>
      <c r="D6210" t="s">
        <v>135</v>
      </c>
      <c r="E6210">
        <v>888</v>
      </c>
      <c r="F6210" t="s">
        <v>87</v>
      </c>
      <c r="G6210" t="s">
        <v>100</v>
      </c>
      <c r="H6210">
        <v>385</v>
      </c>
      <c r="I6210">
        <v>1.1336065426520781</v>
      </c>
      <c r="J6210">
        <v>2.0077011241880049E-2</v>
      </c>
      <c r="K6210">
        <v>4.7015300867615753E-2</v>
      </c>
      <c r="L6210">
        <v>2.032990566081188</v>
      </c>
    </row>
    <row r="6211" spans="1:12">
      <c r="A6211" t="s">
        <v>317</v>
      </c>
      <c r="B6211" t="s">
        <v>269</v>
      </c>
      <c r="C6211">
        <v>48241</v>
      </c>
      <c r="D6211" t="s">
        <v>135</v>
      </c>
      <c r="E6211">
        <v>888</v>
      </c>
      <c r="F6211" t="s">
        <v>87</v>
      </c>
      <c r="G6211" t="s">
        <v>101</v>
      </c>
      <c r="H6211">
        <v>614</v>
      </c>
      <c r="I6211">
        <v>0.98143726803032527</v>
      </c>
      <c r="J6211">
        <v>1.7600515409937761E-2</v>
      </c>
      <c r="K6211">
        <v>1.2432111905293549E-2</v>
      </c>
      <c r="L6211">
        <v>2.1818166580975058</v>
      </c>
    </row>
    <row r="6212" spans="1:12">
      <c r="A6212" t="s">
        <v>317</v>
      </c>
      <c r="B6212" t="s">
        <v>269</v>
      </c>
      <c r="C6212">
        <v>48241</v>
      </c>
      <c r="D6212" t="s">
        <v>135</v>
      </c>
      <c r="E6212">
        <v>888</v>
      </c>
      <c r="F6212" t="s">
        <v>87</v>
      </c>
      <c r="G6212" t="s">
        <v>102</v>
      </c>
      <c r="H6212">
        <v>385</v>
      </c>
      <c r="I6212">
        <v>1.2417849066387381</v>
      </c>
      <c r="J6212">
        <v>2.1699977510773742E-2</v>
      </c>
      <c r="K6212">
        <v>4.7015300867615753E-2</v>
      </c>
      <c r="L6212">
        <v>2.227837132195075</v>
      </c>
    </row>
    <row r="6213" spans="1:12">
      <c r="A6213" t="s">
        <v>317</v>
      </c>
      <c r="B6213" t="s">
        <v>269</v>
      </c>
      <c r="C6213">
        <v>48241</v>
      </c>
      <c r="D6213" t="s">
        <v>135</v>
      </c>
      <c r="E6213">
        <v>888</v>
      </c>
      <c r="F6213" t="s">
        <v>87</v>
      </c>
      <c r="G6213" t="s">
        <v>103</v>
      </c>
      <c r="H6213">
        <v>615</v>
      </c>
      <c r="I6213">
        <v>1.043051232957158</v>
      </c>
      <c r="J6213">
        <v>1.8745854294726388E-2</v>
      </c>
      <c r="K6213">
        <v>1.292877738363029E-2</v>
      </c>
      <c r="L6213">
        <v>2.3277477427140298</v>
      </c>
    </row>
    <row r="6214" spans="1:12">
      <c r="A6214" t="s">
        <v>317</v>
      </c>
      <c r="B6214" t="s">
        <v>269</v>
      </c>
      <c r="C6214">
        <v>48241</v>
      </c>
      <c r="D6214" t="s">
        <v>135</v>
      </c>
      <c r="E6214">
        <v>888</v>
      </c>
      <c r="F6214" t="s">
        <v>87</v>
      </c>
      <c r="G6214" t="s">
        <v>104</v>
      </c>
      <c r="H6214">
        <v>385</v>
      </c>
      <c r="I6214">
        <v>1.3386099014279009</v>
      </c>
      <c r="J6214">
        <v>2.2784424816788131E-2</v>
      </c>
      <c r="K6214">
        <v>4.7015300867615753E-2</v>
      </c>
      <c r="L6214">
        <v>2.3951684965310931</v>
      </c>
    </row>
    <row r="6215" spans="1:12">
      <c r="A6215" t="s">
        <v>317</v>
      </c>
      <c r="B6215" t="s">
        <v>269</v>
      </c>
      <c r="C6215">
        <v>48241</v>
      </c>
      <c r="D6215" t="s">
        <v>135</v>
      </c>
      <c r="E6215">
        <v>888</v>
      </c>
      <c r="F6215" t="s">
        <v>87</v>
      </c>
      <c r="G6215" t="s">
        <v>105</v>
      </c>
      <c r="H6215">
        <v>614</v>
      </c>
      <c r="I6215">
        <v>1.1049268529615139</v>
      </c>
      <c r="J6215">
        <v>2.0024254321141549E-2</v>
      </c>
      <c r="K6215">
        <v>1.37449604108022E-2</v>
      </c>
      <c r="L6215">
        <v>2.508840677601246</v>
      </c>
    </row>
    <row r="6216" spans="1:12">
      <c r="A6216" t="s">
        <v>317</v>
      </c>
      <c r="B6216" t="s">
        <v>269</v>
      </c>
      <c r="C6216">
        <v>48241</v>
      </c>
      <c r="D6216" t="s">
        <v>135</v>
      </c>
      <c r="E6216">
        <v>888</v>
      </c>
      <c r="F6216" t="s">
        <v>87</v>
      </c>
      <c r="G6216" t="s">
        <v>106</v>
      </c>
      <c r="H6216">
        <v>385</v>
      </c>
      <c r="I6216">
        <v>1.438941171813809</v>
      </c>
      <c r="J6216">
        <v>2.4117518284707758E-2</v>
      </c>
      <c r="K6216">
        <v>4.7015300867615753E-2</v>
      </c>
      <c r="L6216">
        <v>2.562666542399366</v>
      </c>
    </row>
    <row r="6217" spans="1:12">
      <c r="A6217" t="s">
        <v>317</v>
      </c>
      <c r="B6217" t="s">
        <v>269</v>
      </c>
      <c r="C6217">
        <v>48241</v>
      </c>
      <c r="D6217" t="s">
        <v>135</v>
      </c>
      <c r="E6217">
        <v>888</v>
      </c>
      <c r="F6217" t="s">
        <v>87</v>
      </c>
      <c r="G6217" t="s">
        <v>107</v>
      </c>
      <c r="H6217">
        <v>614</v>
      </c>
      <c r="I6217">
        <v>1.1680057646722879</v>
      </c>
      <c r="J6217">
        <v>2.128880125280741E-2</v>
      </c>
      <c r="K6217">
        <v>1.455949765429183E-2</v>
      </c>
      <c r="L6217">
        <v>2.677849342735211</v>
      </c>
    </row>
    <row r="6218" spans="1:12">
      <c r="A6218" t="s">
        <v>317</v>
      </c>
      <c r="B6218" t="s">
        <v>269</v>
      </c>
      <c r="C6218">
        <v>48241</v>
      </c>
      <c r="D6218" t="s">
        <v>135</v>
      </c>
      <c r="E6218">
        <v>888</v>
      </c>
      <c r="F6218" t="s">
        <v>87</v>
      </c>
      <c r="G6218" t="s">
        <v>108</v>
      </c>
      <c r="H6218">
        <v>385</v>
      </c>
      <c r="I6218">
        <v>0.45307604960138081</v>
      </c>
      <c r="J6218">
        <v>9.3257948586015597E-3</v>
      </c>
      <c r="K6218">
        <v>4.7015300867615753E-2</v>
      </c>
      <c r="L6218">
        <v>1.1778982897199459</v>
      </c>
    </row>
    <row r="6219" spans="1:12">
      <c r="A6219" t="s">
        <v>317</v>
      </c>
      <c r="B6219" t="s">
        <v>269</v>
      </c>
      <c r="C6219">
        <v>48241</v>
      </c>
      <c r="D6219" t="s">
        <v>135</v>
      </c>
      <c r="E6219">
        <v>888</v>
      </c>
      <c r="F6219" t="s">
        <v>87</v>
      </c>
      <c r="G6219" t="s">
        <v>109</v>
      </c>
      <c r="H6219">
        <v>614</v>
      </c>
      <c r="I6219">
        <v>0.43391108773939158</v>
      </c>
      <c r="J6219">
        <v>8.0738110740064054E-3</v>
      </c>
      <c r="K6219">
        <v>1.1745082518886179E-2</v>
      </c>
      <c r="L6219">
        <v>1.1103789443611909</v>
      </c>
    </row>
    <row r="6220" spans="1:12">
      <c r="A6220" t="s">
        <v>317</v>
      </c>
      <c r="B6220" t="s">
        <v>411</v>
      </c>
      <c r="C6220">
        <v>48243</v>
      </c>
      <c r="D6220" t="s">
        <v>135</v>
      </c>
      <c r="E6220">
        <v>888</v>
      </c>
      <c r="F6220" t="s">
        <v>87</v>
      </c>
      <c r="G6220" t="s">
        <v>88</v>
      </c>
      <c r="H6220">
        <v>388</v>
      </c>
      <c r="I6220">
        <v>0.3237045078640246</v>
      </c>
      <c r="J6220">
        <v>1.8805720231829359E-2</v>
      </c>
      <c r="K6220">
        <v>-0.22229261819117521</v>
      </c>
      <c r="L6220">
        <v>1.5989958034376459</v>
      </c>
    </row>
    <row r="6221" spans="1:12">
      <c r="A6221" t="s">
        <v>317</v>
      </c>
      <c r="B6221" t="s">
        <v>411</v>
      </c>
      <c r="C6221">
        <v>48243</v>
      </c>
      <c r="D6221" t="s">
        <v>135</v>
      </c>
      <c r="E6221">
        <v>888</v>
      </c>
      <c r="F6221" t="s">
        <v>87</v>
      </c>
      <c r="G6221" t="s">
        <v>89</v>
      </c>
      <c r="H6221">
        <v>138</v>
      </c>
      <c r="I6221">
        <v>0.28948111696897172</v>
      </c>
      <c r="J6221">
        <v>1.5143185150290939E-2</v>
      </c>
      <c r="K6221">
        <v>-2.182744159600605E-2</v>
      </c>
      <c r="L6221">
        <v>0.99687313732838945</v>
      </c>
    </row>
    <row r="6222" spans="1:12">
      <c r="A6222" t="s">
        <v>317</v>
      </c>
      <c r="B6222" t="s">
        <v>411</v>
      </c>
      <c r="C6222">
        <v>48243</v>
      </c>
      <c r="D6222" t="s">
        <v>135</v>
      </c>
      <c r="E6222">
        <v>888</v>
      </c>
      <c r="F6222" t="s">
        <v>87</v>
      </c>
      <c r="G6222" t="s">
        <v>90</v>
      </c>
      <c r="H6222">
        <v>389</v>
      </c>
      <c r="I6222">
        <v>0.4557785718860688</v>
      </c>
      <c r="J6222">
        <v>2.3955087089370351E-2</v>
      </c>
      <c r="K6222">
        <v>-0.15950001848793369</v>
      </c>
      <c r="L6222">
        <v>2.134146776891185</v>
      </c>
    </row>
    <row r="6223" spans="1:12">
      <c r="A6223" t="s">
        <v>317</v>
      </c>
      <c r="B6223" t="s">
        <v>411</v>
      </c>
      <c r="C6223">
        <v>48243</v>
      </c>
      <c r="D6223" t="s">
        <v>135</v>
      </c>
      <c r="E6223">
        <v>888</v>
      </c>
      <c r="F6223" t="s">
        <v>87</v>
      </c>
      <c r="G6223" t="s">
        <v>91</v>
      </c>
      <c r="H6223">
        <v>138</v>
      </c>
      <c r="I6223">
        <v>0.30985793401293438</v>
      </c>
      <c r="J6223">
        <v>1.534332105780018E-2</v>
      </c>
      <c r="K6223">
        <v>-2.182744159600605E-2</v>
      </c>
      <c r="L6223">
        <v>0.99687313732838945</v>
      </c>
    </row>
    <row r="6224" spans="1:12">
      <c r="A6224" t="s">
        <v>317</v>
      </c>
      <c r="B6224" t="s">
        <v>411</v>
      </c>
      <c r="C6224">
        <v>48243</v>
      </c>
      <c r="D6224" t="s">
        <v>135</v>
      </c>
      <c r="E6224">
        <v>888</v>
      </c>
      <c r="F6224" t="s">
        <v>87</v>
      </c>
      <c r="G6224" t="s">
        <v>92</v>
      </c>
      <c r="H6224">
        <v>388</v>
      </c>
      <c r="I6224">
        <v>0.49433733060866852</v>
      </c>
      <c r="J6224">
        <v>2.6000140997068322E-2</v>
      </c>
      <c r="K6224">
        <v>-0.13514166566607089</v>
      </c>
      <c r="L6224">
        <v>2.2710406316358571</v>
      </c>
    </row>
    <row r="6225" spans="1:12">
      <c r="A6225" t="s">
        <v>317</v>
      </c>
      <c r="B6225" t="s">
        <v>411</v>
      </c>
      <c r="C6225">
        <v>48243</v>
      </c>
      <c r="D6225" t="s">
        <v>135</v>
      </c>
      <c r="E6225">
        <v>888</v>
      </c>
      <c r="F6225" t="s">
        <v>87</v>
      </c>
      <c r="G6225" t="s">
        <v>93</v>
      </c>
      <c r="H6225">
        <v>138</v>
      </c>
      <c r="I6225">
        <v>0.32417992828227321</v>
      </c>
      <c r="J6225">
        <v>1.6294315328507929E-2</v>
      </c>
      <c r="K6225">
        <v>-2.182744159600605E-2</v>
      </c>
      <c r="L6225">
        <v>0.99687313732838945</v>
      </c>
    </row>
    <row r="6226" spans="1:12">
      <c r="A6226" t="s">
        <v>317</v>
      </c>
      <c r="B6226" t="s">
        <v>411</v>
      </c>
      <c r="C6226">
        <v>48243</v>
      </c>
      <c r="D6226" t="s">
        <v>135</v>
      </c>
      <c r="E6226">
        <v>888</v>
      </c>
      <c r="F6226" t="s">
        <v>87</v>
      </c>
      <c r="G6226" t="s">
        <v>94</v>
      </c>
      <c r="H6226">
        <v>388</v>
      </c>
      <c r="I6226">
        <v>0.53214878335299187</v>
      </c>
      <c r="J6226">
        <v>2.802911233314621E-2</v>
      </c>
      <c r="K6226">
        <v>-0.11972166185277849</v>
      </c>
      <c r="L6226">
        <v>2.4314235202373951</v>
      </c>
    </row>
    <row r="6227" spans="1:12">
      <c r="A6227" t="s">
        <v>317</v>
      </c>
      <c r="B6227" t="s">
        <v>411</v>
      </c>
      <c r="C6227">
        <v>48243</v>
      </c>
      <c r="D6227" t="s">
        <v>135</v>
      </c>
      <c r="E6227">
        <v>888</v>
      </c>
      <c r="F6227" t="s">
        <v>87</v>
      </c>
      <c r="G6227" t="s">
        <v>95</v>
      </c>
      <c r="H6227">
        <v>138</v>
      </c>
      <c r="I6227">
        <v>0.3372897738863519</v>
      </c>
      <c r="J6227">
        <v>1.735866810598264E-2</v>
      </c>
      <c r="K6227">
        <v>-2.182744159600605E-2</v>
      </c>
      <c r="L6227">
        <v>0.99687313732838945</v>
      </c>
    </row>
    <row r="6228" spans="1:12">
      <c r="A6228" t="s">
        <v>317</v>
      </c>
      <c r="B6228" t="s">
        <v>411</v>
      </c>
      <c r="C6228">
        <v>48243</v>
      </c>
      <c r="D6228" t="s">
        <v>135</v>
      </c>
      <c r="E6228">
        <v>888</v>
      </c>
      <c r="F6228" t="s">
        <v>87</v>
      </c>
      <c r="G6228" t="s">
        <v>96</v>
      </c>
      <c r="H6228">
        <v>388</v>
      </c>
      <c r="I6228">
        <v>0.56983566382458528</v>
      </c>
      <c r="J6228">
        <v>3.0113976084949871E-2</v>
      </c>
      <c r="K6228">
        <v>-0.1009687950486806</v>
      </c>
      <c r="L6228">
        <v>2.574109004948451</v>
      </c>
    </row>
    <row r="6229" spans="1:12">
      <c r="A6229" t="s">
        <v>317</v>
      </c>
      <c r="B6229" t="s">
        <v>411</v>
      </c>
      <c r="C6229">
        <v>48243</v>
      </c>
      <c r="D6229" t="s">
        <v>135</v>
      </c>
      <c r="E6229">
        <v>888</v>
      </c>
      <c r="F6229" t="s">
        <v>87</v>
      </c>
      <c r="G6229" t="s">
        <v>97</v>
      </c>
      <c r="H6229">
        <v>138</v>
      </c>
      <c r="I6229">
        <v>0.34883142662422417</v>
      </c>
      <c r="J6229">
        <v>1.8485009727462511E-2</v>
      </c>
      <c r="K6229">
        <v>-2.182744159600605E-2</v>
      </c>
      <c r="L6229">
        <v>1.0215167009658781</v>
      </c>
    </row>
    <row r="6230" spans="1:12">
      <c r="A6230" t="s">
        <v>317</v>
      </c>
      <c r="B6230" t="s">
        <v>411</v>
      </c>
      <c r="C6230">
        <v>48243</v>
      </c>
      <c r="D6230" t="s">
        <v>135</v>
      </c>
      <c r="E6230">
        <v>888</v>
      </c>
      <c r="F6230" t="s">
        <v>87</v>
      </c>
      <c r="G6230" t="s">
        <v>98</v>
      </c>
      <c r="H6230">
        <v>389</v>
      </c>
      <c r="I6230">
        <v>0.1844926735910993</v>
      </c>
      <c r="J6230">
        <v>8.4220270837666138E-3</v>
      </c>
      <c r="K6230">
        <v>-0.2439533464425675</v>
      </c>
      <c r="L6230">
        <v>0.5780013253289078</v>
      </c>
    </row>
    <row r="6231" spans="1:12">
      <c r="A6231" t="s">
        <v>317</v>
      </c>
      <c r="B6231" t="s">
        <v>411</v>
      </c>
      <c r="C6231">
        <v>48243</v>
      </c>
      <c r="D6231" t="s">
        <v>135</v>
      </c>
      <c r="E6231">
        <v>888</v>
      </c>
      <c r="F6231" t="s">
        <v>87</v>
      </c>
      <c r="G6231" t="s">
        <v>99</v>
      </c>
      <c r="H6231">
        <v>138</v>
      </c>
      <c r="I6231">
        <v>0.24084652678602769</v>
      </c>
      <c r="J6231">
        <v>1.2336352830114311E-2</v>
      </c>
      <c r="K6231">
        <v>-2.182744159600605E-2</v>
      </c>
      <c r="L6231">
        <v>0.74388794929415691</v>
      </c>
    </row>
    <row r="6232" spans="1:12">
      <c r="A6232" t="s">
        <v>317</v>
      </c>
      <c r="B6232" t="s">
        <v>411</v>
      </c>
      <c r="C6232">
        <v>48243</v>
      </c>
      <c r="D6232" t="s">
        <v>135</v>
      </c>
      <c r="E6232">
        <v>888</v>
      </c>
      <c r="F6232" t="s">
        <v>87</v>
      </c>
      <c r="G6232" t="s">
        <v>100</v>
      </c>
      <c r="H6232">
        <v>389</v>
      </c>
      <c r="I6232">
        <v>0.34844990831130712</v>
      </c>
      <c r="J6232">
        <v>1.671171767984888E-2</v>
      </c>
      <c r="K6232">
        <v>-0.1806090273739864</v>
      </c>
      <c r="L6232">
        <v>1.5490854682200399</v>
      </c>
    </row>
    <row r="6233" spans="1:12">
      <c r="A6233" t="s">
        <v>317</v>
      </c>
      <c r="B6233" t="s">
        <v>411</v>
      </c>
      <c r="C6233">
        <v>48243</v>
      </c>
      <c r="D6233" t="s">
        <v>135</v>
      </c>
      <c r="E6233">
        <v>888</v>
      </c>
      <c r="F6233" t="s">
        <v>87</v>
      </c>
      <c r="G6233" t="s">
        <v>101</v>
      </c>
      <c r="H6233">
        <v>138</v>
      </c>
      <c r="I6233">
        <v>0.26534498584083899</v>
      </c>
      <c r="J6233">
        <v>1.341402102337411E-2</v>
      </c>
      <c r="K6233">
        <v>-2.182744159600605E-2</v>
      </c>
      <c r="L6233">
        <v>0.7661430548140753</v>
      </c>
    </row>
    <row r="6234" spans="1:12">
      <c r="A6234" t="s">
        <v>317</v>
      </c>
      <c r="B6234" t="s">
        <v>411</v>
      </c>
      <c r="C6234">
        <v>48243</v>
      </c>
      <c r="D6234" t="s">
        <v>135</v>
      </c>
      <c r="E6234">
        <v>888</v>
      </c>
      <c r="F6234" t="s">
        <v>87</v>
      </c>
      <c r="G6234" t="s">
        <v>102</v>
      </c>
      <c r="H6234">
        <v>389</v>
      </c>
      <c r="I6234">
        <v>0.39008424918443868</v>
      </c>
      <c r="J6234">
        <v>1.8810451353808919E-2</v>
      </c>
      <c r="K6234">
        <v>-0.15157676788919069</v>
      </c>
      <c r="L6234">
        <v>1.70695001591578</v>
      </c>
    </row>
    <row r="6235" spans="1:12">
      <c r="A6235" t="s">
        <v>317</v>
      </c>
      <c r="B6235" t="s">
        <v>411</v>
      </c>
      <c r="C6235">
        <v>48243</v>
      </c>
      <c r="D6235" t="s">
        <v>135</v>
      </c>
      <c r="E6235">
        <v>888</v>
      </c>
      <c r="F6235" t="s">
        <v>87</v>
      </c>
      <c r="G6235" t="s">
        <v>103</v>
      </c>
      <c r="H6235">
        <v>138</v>
      </c>
      <c r="I6235">
        <v>0.27929450384696403</v>
      </c>
      <c r="J6235">
        <v>1.4681570642015369E-2</v>
      </c>
      <c r="K6235">
        <v>-2.182744159600605E-2</v>
      </c>
      <c r="L6235">
        <v>0.78728872360703428</v>
      </c>
    </row>
    <row r="6236" spans="1:12">
      <c r="A6236" t="s">
        <v>317</v>
      </c>
      <c r="B6236" t="s">
        <v>411</v>
      </c>
      <c r="C6236">
        <v>48243</v>
      </c>
      <c r="D6236" t="s">
        <v>135</v>
      </c>
      <c r="E6236">
        <v>888</v>
      </c>
      <c r="F6236" t="s">
        <v>87</v>
      </c>
      <c r="G6236" t="s">
        <v>104</v>
      </c>
      <c r="H6236">
        <v>389</v>
      </c>
      <c r="I6236">
        <v>0.42948821830585099</v>
      </c>
      <c r="J6236">
        <v>2.093784689333824E-2</v>
      </c>
      <c r="K6236">
        <v>-0.13752224368950519</v>
      </c>
      <c r="L6236">
        <v>1.9243223477706271</v>
      </c>
    </row>
    <row r="6237" spans="1:12">
      <c r="A6237" t="s">
        <v>317</v>
      </c>
      <c r="B6237" t="s">
        <v>411</v>
      </c>
      <c r="C6237">
        <v>48243</v>
      </c>
      <c r="D6237" t="s">
        <v>135</v>
      </c>
      <c r="E6237">
        <v>888</v>
      </c>
      <c r="F6237" t="s">
        <v>87</v>
      </c>
      <c r="G6237" t="s">
        <v>105</v>
      </c>
      <c r="H6237">
        <v>138</v>
      </c>
      <c r="I6237">
        <v>0.29138168151955968</v>
      </c>
      <c r="J6237">
        <v>1.5934792602751088E-2</v>
      </c>
      <c r="K6237">
        <v>-2.182744159600605E-2</v>
      </c>
      <c r="L6237">
        <v>0.85013562025704181</v>
      </c>
    </row>
    <row r="6238" spans="1:12">
      <c r="A6238" t="s">
        <v>317</v>
      </c>
      <c r="B6238" t="s">
        <v>411</v>
      </c>
      <c r="C6238">
        <v>48243</v>
      </c>
      <c r="D6238" t="s">
        <v>135</v>
      </c>
      <c r="E6238">
        <v>888</v>
      </c>
      <c r="F6238" t="s">
        <v>87</v>
      </c>
      <c r="G6238" t="s">
        <v>106</v>
      </c>
      <c r="H6238">
        <v>389</v>
      </c>
      <c r="I6238">
        <v>0.46751889992672352</v>
      </c>
      <c r="J6238">
        <v>2.29910882209023E-2</v>
      </c>
      <c r="K6238">
        <v>-0.1187827558914006</v>
      </c>
      <c r="L6238">
        <v>2.101658045015093</v>
      </c>
    </row>
    <row r="6239" spans="1:12">
      <c r="A6239" t="s">
        <v>317</v>
      </c>
      <c r="B6239" t="s">
        <v>411</v>
      </c>
      <c r="C6239">
        <v>48243</v>
      </c>
      <c r="D6239" t="s">
        <v>135</v>
      </c>
      <c r="E6239">
        <v>888</v>
      </c>
      <c r="F6239" t="s">
        <v>87</v>
      </c>
      <c r="G6239" t="s">
        <v>107</v>
      </c>
      <c r="H6239">
        <v>138</v>
      </c>
      <c r="I6239">
        <v>0.30215295043703</v>
      </c>
      <c r="J6239">
        <v>1.7204799541550981E-2</v>
      </c>
      <c r="K6239">
        <v>-2.182744159600605E-2</v>
      </c>
      <c r="L6239">
        <v>0.90356926719459874</v>
      </c>
    </row>
    <row r="6240" spans="1:12">
      <c r="A6240" t="s">
        <v>317</v>
      </c>
      <c r="B6240" t="s">
        <v>411</v>
      </c>
      <c r="C6240">
        <v>48243</v>
      </c>
      <c r="D6240" t="s">
        <v>135</v>
      </c>
      <c r="E6240">
        <v>888</v>
      </c>
      <c r="F6240" t="s">
        <v>87</v>
      </c>
      <c r="G6240" t="s">
        <v>108</v>
      </c>
      <c r="H6240">
        <v>389</v>
      </c>
      <c r="I6240">
        <v>0.15623784442375471</v>
      </c>
      <c r="J6240">
        <v>6.9687024446584023E-3</v>
      </c>
      <c r="K6240">
        <v>-0.2525028762701666</v>
      </c>
      <c r="L6240">
        <v>0.6226008611161733</v>
      </c>
    </row>
    <row r="6241" spans="1:12">
      <c r="A6241" t="s">
        <v>317</v>
      </c>
      <c r="B6241" t="s">
        <v>411</v>
      </c>
      <c r="C6241">
        <v>48243</v>
      </c>
      <c r="D6241" t="s">
        <v>135</v>
      </c>
      <c r="E6241">
        <v>888</v>
      </c>
      <c r="F6241" t="s">
        <v>87</v>
      </c>
      <c r="G6241" t="s">
        <v>109</v>
      </c>
      <c r="H6241">
        <v>138</v>
      </c>
      <c r="I6241">
        <v>9.6103097997130557E-2</v>
      </c>
      <c r="J6241">
        <v>7.2324300584760224E-3</v>
      </c>
      <c r="K6241">
        <v>-2.182744159600605E-2</v>
      </c>
      <c r="L6241">
        <v>0.55086288190657084</v>
      </c>
    </row>
    <row r="6242" spans="1:12">
      <c r="A6242" t="s">
        <v>317</v>
      </c>
      <c r="B6242" t="s">
        <v>270</v>
      </c>
      <c r="C6242">
        <v>48245</v>
      </c>
      <c r="D6242" t="s">
        <v>135</v>
      </c>
      <c r="E6242">
        <v>888</v>
      </c>
      <c r="F6242" t="s">
        <v>87</v>
      </c>
      <c r="G6242" t="s">
        <v>88</v>
      </c>
      <c r="H6242">
        <v>119</v>
      </c>
      <c r="I6242">
        <v>1.7646311461808211</v>
      </c>
      <c r="J6242">
        <v>2.5594488060371672E-2</v>
      </c>
      <c r="K6242">
        <v>0.51213785689207081</v>
      </c>
      <c r="L6242">
        <v>2.4816633020825209</v>
      </c>
    </row>
    <row r="6243" spans="1:12">
      <c r="A6243" t="s">
        <v>317</v>
      </c>
      <c r="B6243" t="s">
        <v>270</v>
      </c>
      <c r="C6243">
        <v>48245</v>
      </c>
      <c r="D6243" t="s">
        <v>135</v>
      </c>
      <c r="E6243">
        <v>888</v>
      </c>
      <c r="F6243" t="s">
        <v>87</v>
      </c>
      <c r="G6243" t="s">
        <v>89</v>
      </c>
      <c r="H6243">
        <v>154</v>
      </c>
      <c r="I6243">
        <v>1.3035901672445029</v>
      </c>
      <c r="J6243">
        <v>3.2095457108736382E-2</v>
      </c>
      <c r="K6243">
        <v>4.956130742973552E-3</v>
      </c>
      <c r="L6243">
        <v>2.114449026108427</v>
      </c>
    </row>
    <row r="6244" spans="1:12">
      <c r="A6244" t="s">
        <v>317</v>
      </c>
      <c r="B6244" t="s">
        <v>270</v>
      </c>
      <c r="C6244">
        <v>48245</v>
      </c>
      <c r="D6244" t="s">
        <v>135</v>
      </c>
      <c r="E6244">
        <v>888</v>
      </c>
      <c r="F6244" t="s">
        <v>87</v>
      </c>
      <c r="G6244" t="s">
        <v>90</v>
      </c>
      <c r="H6244">
        <v>119</v>
      </c>
      <c r="I6244">
        <v>1.9551745304185859</v>
      </c>
      <c r="J6244">
        <v>3.0129661409618289E-2</v>
      </c>
      <c r="K6244">
        <v>0.51213785689207081</v>
      </c>
      <c r="L6244">
        <v>2.7473075029630389</v>
      </c>
    </row>
    <row r="6245" spans="1:12">
      <c r="A6245" t="s">
        <v>317</v>
      </c>
      <c r="B6245" t="s">
        <v>270</v>
      </c>
      <c r="C6245">
        <v>48245</v>
      </c>
      <c r="D6245" t="s">
        <v>135</v>
      </c>
      <c r="E6245">
        <v>888</v>
      </c>
      <c r="F6245" t="s">
        <v>87</v>
      </c>
      <c r="G6245" t="s">
        <v>91</v>
      </c>
      <c r="H6245">
        <v>154</v>
      </c>
      <c r="I6245">
        <v>1.38143621858641</v>
      </c>
      <c r="J6245">
        <v>3.5138321918795873E-2</v>
      </c>
      <c r="K6245">
        <v>4.956130742973552E-3</v>
      </c>
      <c r="L6245">
        <v>2.3405081495500322</v>
      </c>
    </row>
    <row r="6246" spans="1:12">
      <c r="A6246" t="s">
        <v>317</v>
      </c>
      <c r="B6246" t="s">
        <v>270</v>
      </c>
      <c r="C6246">
        <v>48245</v>
      </c>
      <c r="D6246" t="s">
        <v>135</v>
      </c>
      <c r="E6246">
        <v>888</v>
      </c>
      <c r="F6246" t="s">
        <v>87</v>
      </c>
      <c r="G6246" t="s">
        <v>92</v>
      </c>
      <c r="H6246">
        <v>119</v>
      </c>
      <c r="I6246">
        <v>2.1090834632351299</v>
      </c>
      <c r="J6246">
        <v>3.3750801778304682E-2</v>
      </c>
      <c r="K6246">
        <v>0.51213785689207081</v>
      </c>
      <c r="L6246">
        <v>2.9118936351549909</v>
      </c>
    </row>
    <row r="6247" spans="1:12">
      <c r="A6247" t="s">
        <v>317</v>
      </c>
      <c r="B6247" t="s">
        <v>270</v>
      </c>
      <c r="C6247">
        <v>48245</v>
      </c>
      <c r="D6247" t="s">
        <v>135</v>
      </c>
      <c r="E6247">
        <v>888</v>
      </c>
      <c r="F6247" t="s">
        <v>87</v>
      </c>
      <c r="G6247" t="s">
        <v>93</v>
      </c>
      <c r="H6247">
        <v>154</v>
      </c>
      <c r="I6247">
        <v>1.462749532738854</v>
      </c>
      <c r="J6247">
        <v>3.80279513325587E-2</v>
      </c>
      <c r="K6247">
        <v>4.956130742973552E-3</v>
      </c>
      <c r="L6247">
        <v>2.4483314923871902</v>
      </c>
    </row>
    <row r="6248" spans="1:12">
      <c r="A6248" t="s">
        <v>317</v>
      </c>
      <c r="B6248" t="s">
        <v>270</v>
      </c>
      <c r="C6248">
        <v>48245</v>
      </c>
      <c r="D6248" t="s">
        <v>135</v>
      </c>
      <c r="E6248">
        <v>888</v>
      </c>
      <c r="F6248" t="s">
        <v>87</v>
      </c>
      <c r="G6248" t="s">
        <v>94</v>
      </c>
      <c r="H6248">
        <v>119</v>
      </c>
      <c r="I6248">
        <v>2.2565282872257488</v>
      </c>
      <c r="J6248">
        <v>3.7779775438854399E-2</v>
      </c>
      <c r="K6248">
        <v>0.51213785689207081</v>
      </c>
      <c r="L6248">
        <v>3.095718866344976</v>
      </c>
    </row>
    <row r="6249" spans="1:12">
      <c r="A6249" t="s">
        <v>317</v>
      </c>
      <c r="B6249" t="s">
        <v>270</v>
      </c>
      <c r="C6249">
        <v>48245</v>
      </c>
      <c r="D6249" t="s">
        <v>135</v>
      </c>
      <c r="E6249">
        <v>888</v>
      </c>
      <c r="F6249" t="s">
        <v>87</v>
      </c>
      <c r="G6249" t="s">
        <v>95</v>
      </c>
      <c r="H6249">
        <v>154</v>
      </c>
      <c r="I6249">
        <v>1.541324106168636</v>
      </c>
      <c r="J6249">
        <v>4.0870292873419548E-2</v>
      </c>
      <c r="K6249">
        <v>4.956130742973552E-3</v>
      </c>
      <c r="L6249">
        <v>2.599180473825375</v>
      </c>
    </row>
    <row r="6250" spans="1:12">
      <c r="A6250" t="s">
        <v>317</v>
      </c>
      <c r="B6250" t="s">
        <v>270</v>
      </c>
      <c r="C6250">
        <v>48245</v>
      </c>
      <c r="D6250" t="s">
        <v>135</v>
      </c>
      <c r="E6250">
        <v>888</v>
      </c>
      <c r="F6250" t="s">
        <v>87</v>
      </c>
      <c r="G6250" t="s">
        <v>96</v>
      </c>
      <c r="H6250">
        <v>119</v>
      </c>
      <c r="I6250">
        <v>2.398818477617644</v>
      </c>
      <c r="J6250">
        <v>4.1872318587884969E-2</v>
      </c>
      <c r="K6250">
        <v>0.51213785689207081</v>
      </c>
      <c r="L6250">
        <v>3.3260188600239222</v>
      </c>
    </row>
    <row r="6251" spans="1:12">
      <c r="A6251" t="s">
        <v>317</v>
      </c>
      <c r="B6251" t="s">
        <v>270</v>
      </c>
      <c r="C6251">
        <v>48245</v>
      </c>
      <c r="D6251" t="s">
        <v>135</v>
      </c>
      <c r="E6251">
        <v>888</v>
      </c>
      <c r="F6251" t="s">
        <v>87</v>
      </c>
      <c r="G6251" t="s">
        <v>97</v>
      </c>
      <c r="H6251">
        <v>154</v>
      </c>
      <c r="I6251">
        <v>1.620631984624149</v>
      </c>
      <c r="J6251">
        <v>4.3580791424690943E-2</v>
      </c>
      <c r="K6251">
        <v>4.956130742973552E-3</v>
      </c>
      <c r="L6251">
        <v>2.728018230396505</v>
      </c>
    </row>
    <row r="6252" spans="1:12">
      <c r="A6252" t="s">
        <v>317</v>
      </c>
      <c r="B6252" t="s">
        <v>270</v>
      </c>
      <c r="C6252">
        <v>48245</v>
      </c>
      <c r="D6252" t="s">
        <v>135</v>
      </c>
      <c r="E6252">
        <v>888</v>
      </c>
      <c r="F6252" t="s">
        <v>87</v>
      </c>
      <c r="G6252" t="s">
        <v>98</v>
      </c>
      <c r="H6252">
        <v>119</v>
      </c>
      <c r="I6252">
        <v>0.74584051659378148</v>
      </c>
      <c r="J6252">
        <v>2.3649258273109808E-2</v>
      </c>
      <c r="K6252">
        <v>0.22621920037102641</v>
      </c>
      <c r="L6252">
        <v>1.566731034014254</v>
      </c>
    </row>
    <row r="6253" spans="1:12">
      <c r="A6253" t="s">
        <v>317</v>
      </c>
      <c r="B6253" t="s">
        <v>270</v>
      </c>
      <c r="C6253">
        <v>48245</v>
      </c>
      <c r="D6253" t="s">
        <v>135</v>
      </c>
      <c r="E6253">
        <v>888</v>
      </c>
      <c r="F6253" t="s">
        <v>87</v>
      </c>
      <c r="G6253" t="s">
        <v>99</v>
      </c>
      <c r="H6253">
        <v>154</v>
      </c>
      <c r="I6253">
        <v>0.62976600419437911</v>
      </c>
      <c r="J6253">
        <v>1.6168657548461831E-2</v>
      </c>
      <c r="K6253">
        <v>4.956130742973552E-3</v>
      </c>
      <c r="L6253">
        <v>1.014232366999118</v>
      </c>
    </row>
    <row r="6254" spans="1:12">
      <c r="A6254" t="s">
        <v>317</v>
      </c>
      <c r="B6254" t="s">
        <v>270</v>
      </c>
      <c r="C6254">
        <v>48245</v>
      </c>
      <c r="D6254" t="s">
        <v>135</v>
      </c>
      <c r="E6254">
        <v>888</v>
      </c>
      <c r="F6254" t="s">
        <v>87</v>
      </c>
      <c r="G6254" t="s">
        <v>100</v>
      </c>
      <c r="H6254">
        <v>119</v>
      </c>
      <c r="I6254">
        <v>1.2960671176305709</v>
      </c>
      <c r="J6254">
        <v>2.7382767211101021E-2</v>
      </c>
      <c r="K6254">
        <v>0.36657713366268552</v>
      </c>
      <c r="L6254">
        <v>1.9134816468672571</v>
      </c>
    </row>
    <row r="6255" spans="1:12">
      <c r="A6255" t="s">
        <v>317</v>
      </c>
      <c r="B6255" t="s">
        <v>270</v>
      </c>
      <c r="C6255">
        <v>48245</v>
      </c>
      <c r="D6255" t="s">
        <v>135</v>
      </c>
      <c r="E6255">
        <v>888</v>
      </c>
      <c r="F6255" t="s">
        <v>87</v>
      </c>
      <c r="G6255" t="s">
        <v>101</v>
      </c>
      <c r="H6255">
        <v>154</v>
      </c>
      <c r="I6255">
        <v>1.0065572308883</v>
      </c>
      <c r="J6255">
        <v>2.9586142281674221E-2</v>
      </c>
      <c r="K6255">
        <v>4.956130742973552E-3</v>
      </c>
      <c r="L6255">
        <v>1.6826545674688489</v>
      </c>
    </row>
    <row r="6256" spans="1:12">
      <c r="A6256" t="s">
        <v>317</v>
      </c>
      <c r="B6256" t="s">
        <v>270</v>
      </c>
      <c r="C6256">
        <v>48245</v>
      </c>
      <c r="D6256" t="s">
        <v>135</v>
      </c>
      <c r="E6256">
        <v>888</v>
      </c>
      <c r="F6256" t="s">
        <v>87</v>
      </c>
      <c r="G6256" t="s">
        <v>102</v>
      </c>
      <c r="H6256">
        <v>119</v>
      </c>
      <c r="I6256">
        <v>1.4644746655923211</v>
      </c>
      <c r="J6256">
        <v>3.1322325895554018E-2</v>
      </c>
      <c r="K6256">
        <v>0.36657713366268552</v>
      </c>
      <c r="L6256">
        <v>2.1796081470521709</v>
      </c>
    </row>
    <row r="6257" spans="1:12">
      <c r="A6257" t="s">
        <v>317</v>
      </c>
      <c r="B6257" t="s">
        <v>270</v>
      </c>
      <c r="C6257">
        <v>48245</v>
      </c>
      <c r="D6257" t="s">
        <v>135</v>
      </c>
      <c r="E6257">
        <v>888</v>
      </c>
      <c r="F6257" t="s">
        <v>87</v>
      </c>
      <c r="G6257" t="s">
        <v>103</v>
      </c>
      <c r="H6257">
        <v>154</v>
      </c>
      <c r="I6257">
        <v>1.062861899947553</v>
      </c>
      <c r="J6257">
        <v>3.1750896966490208E-2</v>
      </c>
      <c r="K6257">
        <v>4.956130742973552E-3</v>
      </c>
      <c r="L6257">
        <v>1.811276904283899</v>
      </c>
    </row>
    <row r="6258" spans="1:12">
      <c r="A6258" t="s">
        <v>317</v>
      </c>
      <c r="B6258" t="s">
        <v>270</v>
      </c>
      <c r="C6258">
        <v>48245</v>
      </c>
      <c r="D6258" t="s">
        <v>135</v>
      </c>
      <c r="E6258">
        <v>888</v>
      </c>
      <c r="F6258" t="s">
        <v>87</v>
      </c>
      <c r="G6258" t="s">
        <v>104</v>
      </c>
      <c r="H6258">
        <v>119</v>
      </c>
      <c r="I6258">
        <v>1.614838316523288</v>
      </c>
      <c r="J6258">
        <v>3.6259869330946527E-2</v>
      </c>
      <c r="K6258">
        <v>0.36657713366268552</v>
      </c>
      <c r="L6258">
        <v>2.4519886601348491</v>
      </c>
    </row>
    <row r="6259" spans="1:12">
      <c r="A6259" t="s">
        <v>317</v>
      </c>
      <c r="B6259" t="s">
        <v>270</v>
      </c>
      <c r="C6259">
        <v>48245</v>
      </c>
      <c r="D6259" t="s">
        <v>135</v>
      </c>
      <c r="E6259">
        <v>888</v>
      </c>
      <c r="F6259" t="s">
        <v>87</v>
      </c>
      <c r="G6259" t="s">
        <v>105</v>
      </c>
      <c r="H6259">
        <v>154</v>
      </c>
      <c r="I6259">
        <v>1.1180861904606401</v>
      </c>
      <c r="J6259">
        <v>3.3907525358797493E-2</v>
      </c>
      <c r="K6259">
        <v>4.956130742973552E-3</v>
      </c>
      <c r="L6259">
        <v>1.9333475457718601</v>
      </c>
    </row>
    <row r="6260" spans="1:12">
      <c r="A6260" t="s">
        <v>317</v>
      </c>
      <c r="B6260" t="s">
        <v>270</v>
      </c>
      <c r="C6260">
        <v>48245</v>
      </c>
      <c r="D6260" t="s">
        <v>135</v>
      </c>
      <c r="E6260">
        <v>888</v>
      </c>
      <c r="F6260" t="s">
        <v>87</v>
      </c>
      <c r="G6260" t="s">
        <v>106</v>
      </c>
      <c r="H6260">
        <v>119</v>
      </c>
      <c r="I6260">
        <v>1.759191645981214</v>
      </c>
      <c r="J6260">
        <v>4.0540644088590858E-2</v>
      </c>
      <c r="K6260">
        <v>0.36657713366268552</v>
      </c>
      <c r="L6260">
        <v>2.6951386258753449</v>
      </c>
    </row>
    <row r="6261" spans="1:12">
      <c r="A6261" t="s">
        <v>317</v>
      </c>
      <c r="B6261" t="s">
        <v>270</v>
      </c>
      <c r="C6261">
        <v>48245</v>
      </c>
      <c r="D6261" t="s">
        <v>135</v>
      </c>
      <c r="E6261">
        <v>888</v>
      </c>
      <c r="F6261" t="s">
        <v>87</v>
      </c>
      <c r="G6261" t="s">
        <v>107</v>
      </c>
      <c r="H6261">
        <v>154</v>
      </c>
      <c r="I6261">
        <v>1.174871515947381</v>
      </c>
      <c r="J6261">
        <v>3.5677543252313412E-2</v>
      </c>
      <c r="K6261">
        <v>4.956130742973552E-3</v>
      </c>
      <c r="L6261">
        <v>2.010524680771129</v>
      </c>
    </row>
    <row r="6262" spans="1:12">
      <c r="A6262" t="s">
        <v>317</v>
      </c>
      <c r="B6262" t="s">
        <v>270</v>
      </c>
      <c r="C6262">
        <v>48245</v>
      </c>
      <c r="D6262" t="s">
        <v>135</v>
      </c>
      <c r="E6262">
        <v>888</v>
      </c>
      <c r="F6262" t="s">
        <v>87</v>
      </c>
      <c r="G6262" t="s">
        <v>108</v>
      </c>
      <c r="H6262">
        <v>119</v>
      </c>
      <c r="I6262">
        <v>0.27227887224413111</v>
      </c>
      <c r="J6262">
        <v>8.1769800195561453E-3</v>
      </c>
      <c r="K6262">
        <v>9.5018292171781704E-2</v>
      </c>
      <c r="L6262">
        <v>0.56648905968884666</v>
      </c>
    </row>
    <row r="6263" spans="1:12">
      <c r="A6263" t="s">
        <v>317</v>
      </c>
      <c r="B6263" t="s">
        <v>270</v>
      </c>
      <c r="C6263">
        <v>48245</v>
      </c>
      <c r="D6263" t="s">
        <v>135</v>
      </c>
      <c r="E6263">
        <v>888</v>
      </c>
      <c r="F6263" t="s">
        <v>87</v>
      </c>
      <c r="G6263" t="s">
        <v>109</v>
      </c>
      <c r="H6263">
        <v>154</v>
      </c>
      <c r="I6263">
        <v>0.32120141221349668</v>
      </c>
      <c r="J6263">
        <v>8.8965314274771466E-3</v>
      </c>
      <c r="K6263">
        <v>4.956130742973552E-3</v>
      </c>
      <c r="L6263">
        <v>0.50844429610848363</v>
      </c>
    </row>
    <row r="6264" spans="1:12">
      <c r="A6264" t="s">
        <v>317</v>
      </c>
      <c r="B6264" t="s">
        <v>412</v>
      </c>
      <c r="C6264">
        <v>48247</v>
      </c>
      <c r="D6264" t="s">
        <v>135</v>
      </c>
      <c r="E6264">
        <v>888</v>
      </c>
      <c r="F6264" t="s">
        <v>87</v>
      </c>
      <c r="G6264" t="s">
        <v>88</v>
      </c>
      <c r="H6264">
        <v>249</v>
      </c>
      <c r="I6264">
        <v>1.3272480698098581</v>
      </c>
      <c r="J6264">
        <v>2.9221485110950358E-2</v>
      </c>
      <c r="K6264">
        <v>1.053024294447052E-2</v>
      </c>
      <c r="L6264">
        <v>2.3126070646557242</v>
      </c>
    </row>
    <row r="6265" spans="1:12">
      <c r="A6265" t="s">
        <v>317</v>
      </c>
      <c r="B6265" t="s">
        <v>412</v>
      </c>
      <c r="C6265">
        <v>48247</v>
      </c>
      <c r="D6265" t="s">
        <v>135</v>
      </c>
      <c r="E6265">
        <v>888</v>
      </c>
      <c r="F6265" t="s">
        <v>87</v>
      </c>
      <c r="G6265" t="s">
        <v>89</v>
      </c>
      <c r="H6265">
        <v>334</v>
      </c>
      <c r="I6265">
        <v>0.93556248128234332</v>
      </c>
      <c r="J6265">
        <v>2.2023634848507591E-2</v>
      </c>
      <c r="K6265">
        <v>4.1614353289900017E-3</v>
      </c>
      <c r="L6265">
        <v>1.706692669819454</v>
      </c>
    </row>
    <row r="6266" spans="1:12">
      <c r="A6266" t="s">
        <v>317</v>
      </c>
      <c r="B6266" t="s">
        <v>412</v>
      </c>
      <c r="C6266">
        <v>48247</v>
      </c>
      <c r="D6266" t="s">
        <v>135</v>
      </c>
      <c r="E6266">
        <v>888</v>
      </c>
      <c r="F6266" t="s">
        <v>87</v>
      </c>
      <c r="G6266" t="s">
        <v>90</v>
      </c>
      <c r="H6266">
        <v>249</v>
      </c>
      <c r="I6266">
        <v>1.6014957864240591</v>
      </c>
      <c r="J6266">
        <v>2.677911337687541E-2</v>
      </c>
      <c r="K6266">
        <v>0.49831347890596522</v>
      </c>
      <c r="L6266">
        <v>2.602420348373006</v>
      </c>
    </row>
    <row r="6267" spans="1:12">
      <c r="A6267" t="s">
        <v>317</v>
      </c>
      <c r="B6267" t="s">
        <v>412</v>
      </c>
      <c r="C6267">
        <v>48247</v>
      </c>
      <c r="D6267" t="s">
        <v>135</v>
      </c>
      <c r="E6267">
        <v>888</v>
      </c>
      <c r="F6267" t="s">
        <v>87</v>
      </c>
      <c r="G6267" t="s">
        <v>91</v>
      </c>
      <c r="H6267">
        <v>334</v>
      </c>
      <c r="I6267">
        <v>1.0729427022260389</v>
      </c>
      <c r="J6267">
        <v>2.1274704283514741E-2</v>
      </c>
      <c r="K6267">
        <v>4.1614353289900017E-3</v>
      </c>
      <c r="L6267">
        <v>1.87317238244714</v>
      </c>
    </row>
    <row r="6268" spans="1:12">
      <c r="A6268" t="s">
        <v>317</v>
      </c>
      <c r="B6268" t="s">
        <v>412</v>
      </c>
      <c r="C6268">
        <v>48247</v>
      </c>
      <c r="D6268" t="s">
        <v>135</v>
      </c>
      <c r="E6268">
        <v>888</v>
      </c>
      <c r="F6268" t="s">
        <v>87</v>
      </c>
      <c r="G6268" t="s">
        <v>92</v>
      </c>
      <c r="H6268">
        <v>249</v>
      </c>
      <c r="I6268">
        <v>1.7203459735095981</v>
      </c>
      <c r="J6268">
        <v>2.7397561904270479E-2</v>
      </c>
      <c r="K6268">
        <v>0.54872026536986995</v>
      </c>
      <c r="L6268">
        <v>2.7076279604979629</v>
      </c>
    </row>
    <row r="6269" spans="1:12">
      <c r="A6269" t="s">
        <v>317</v>
      </c>
      <c r="B6269" t="s">
        <v>412</v>
      </c>
      <c r="C6269">
        <v>48247</v>
      </c>
      <c r="D6269" t="s">
        <v>135</v>
      </c>
      <c r="E6269">
        <v>888</v>
      </c>
      <c r="F6269" t="s">
        <v>87</v>
      </c>
      <c r="G6269" t="s">
        <v>93</v>
      </c>
      <c r="H6269">
        <v>334</v>
      </c>
      <c r="I6269">
        <v>1.1490833999046499</v>
      </c>
      <c r="J6269">
        <v>2.1986764885354771E-2</v>
      </c>
      <c r="K6269">
        <v>4.1614353289900017E-3</v>
      </c>
      <c r="L6269">
        <v>1.9688439470527781</v>
      </c>
    </row>
    <row r="6270" spans="1:12">
      <c r="A6270" t="s">
        <v>317</v>
      </c>
      <c r="B6270" t="s">
        <v>412</v>
      </c>
      <c r="C6270">
        <v>48247</v>
      </c>
      <c r="D6270" t="s">
        <v>135</v>
      </c>
      <c r="E6270">
        <v>888</v>
      </c>
      <c r="F6270" t="s">
        <v>87</v>
      </c>
      <c r="G6270" t="s">
        <v>94</v>
      </c>
      <c r="H6270">
        <v>249</v>
      </c>
      <c r="I6270">
        <v>1.8293863573636191</v>
      </c>
      <c r="J6270">
        <v>2.8282093848543799E-2</v>
      </c>
      <c r="K6270">
        <v>0.59331533431868477</v>
      </c>
      <c r="L6270">
        <v>2.8069506566597289</v>
      </c>
    </row>
    <row r="6271" spans="1:12">
      <c r="A6271" t="s">
        <v>317</v>
      </c>
      <c r="B6271" t="s">
        <v>412</v>
      </c>
      <c r="C6271">
        <v>48247</v>
      </c>
      <c r="D6271" t="s">
        <v>135</v>
      </c>
      <c r="E6271">
        <v>888</v>
      </c>
      <c r="F6271" t="s">
        <v>87</v>
      </c>
      <c r="G6271" t="s">
        <v>95</v>
      </c>
      <c r="H6271">
        <v>334</v>
      </c>
      <c r="I6271">
        <v>1.2202182048336909</v>
      </c>
      <c r="J6271">
        <v>2.295495060049876E-2</v>
      </c>
      <c r="K6271">
        <v>4.1614353289900017E-3</v>
      </c>
      <c r="L6271">
        <v>2.061355500296886</v>
      </c>
    </row>
    <row r="6272" spans="1:12">
      <c r="A6272" t="s">
        <v>317</v>
      </c>
      <c r="B6272" t="s">
        <v>412</v>
      </c>
      <c r="C6272">
        <v>48247</v>
      </c>
      <c r="D6272" t="s">
        <v>135</v>
      </c>
      <c r="E6272">
        <v>888</v>
      </c>
      <c r="F6272" t="s">
        <v>87</v>
      </c>
      <c r="G6272" t="s">
        <v>96</v>
      </c>
      <c r="H6272">
        <v>249</v>
      </c>
      <c r="I6272">
        <v>1.941685238272935</v>
      </c>
      <c r="J6272">
        <v>2.9294338369352801E-2</v>
      </c>
      <c r="K6272">
        <v>0.64230054599177022</v>
      </c>
      <c r="L6272">
        <v>2.9081630121167361</v>
      </c>
    </row>
    <row r="6273" spans="1:12">
      <c r="A6273" t="s">
        <v>317</v>
      </c>
      <c r="B6273" t="s">
        <v>412</v>
      </c>
      <c r="C6273">
        <v>48247</v>
      </c>
      <c r="D6273" t="s">
        <v>135</v>
      </c>
      <c r="E6273">
        <v>888</v>
      </c>
      <c r="F6273" t="s">
        <v>87</v>
      </c>
      <c r="G6273" t="s">
        <v>97</v>
      </c>
      <c r="H6273">
        <v>334</v>
      </c>
      <c r="I6273">
        <v>1.2957319808449399</v>
      </c>
      <c r="J6273">
        <v>2.372832784324478E-2</v>
      </c>
      <c r="K6273">
        <v>4.1614353289900017E-3</v>
      </c>
      <c r="L6273">
        <v>2.159219318568498</v>
      </c>
    </row>
    <row r="6274" spans="1:12">
      <c r="A6274" t="s">
        <v>317</v>
      </c>
      <c r="B6274" t="s">
        <v>412</v>
      </c>
      <c r="C6274">
        <v>48247</v>
      </c>
      <c r="D6274" t="s">
        <v>135</v>
      </c>
      <c r="E6274">
        <v>888</v>
      </c>
      <c r="F6274" t="s">
        <v>87</v>
      </c>
      <c r="G6274" t="s">
        <v>98</v>
      </c>
      <c r="H6274">
        <v>249</v>
      </c>
      <c r="I6274">
        <v>0.36131823872605923</v>
      </c>
      <c r="J6274">
        <v>8.2331965856959986E-3</v>
      </c>
      <c r="K6274">
        <v>4.6123935453918873E-2</v>
      </c>
      <c r="L6274">
        <v>0.74911958182097538</v>
      </c>
    </row>
    <row r="6275" spans="1:12">
      <c r="A6275" t="s">
        <v>317</v>
      </c>
      <c r="B6275" t="s">
        <v>412</v>
      </c>
      <c r="C6275">
        <v>48247</v>
      </c>
      <c r="D6275" t="s">
        <v>135</v>
      </c>
      <c r="E6275">
        <v>888</v>
      </c>
      <c r="F6275" t="s">
        <v>87</v>
      </c>
      <c r="G6275" t="s">
        <v>99</v>
      </c>
      <c r="H6275">
        <v>334</v>
      </c>
      <c r="I6275">
        <v>0.5174270922006633</v>
      </c>
      <c r="J6275">
        <v>1.22237438095791E-2</v>
      </c>
      <c r="K6275">
        <v>4.1614353289900017E-3</v>
      </c>
      <c r="L6275">
        <v>1.4691269464682379</v>
      </c>
    </row>
    <row r="6276" spans="1:12">
      <c r="A6276" t="s">
        <v>317</v>
      </c>
      <c r="B6276" t="s">
        <v>412</v>
      </c>
      <c r="C6276">
        <v>48247</v>
      </c>
      <c r="D6276" t="s">
        <v>135</v>
      </c>
      <c r="E6276">
        <v>888</v>
      </c>
      <c r="F6276" t="s">
        <v>87</v>
      </c>
      <c r="G6276" t="s">
        <v>100</v>
      </c>
      <c r="H6276">
        <v>249</v>
      </c>
      <c r="I6276">
        <v>0.89069621579053615</v>
      </c>
      <c r="J6276">
        <v>1.397342157549925E-2</v>
      </c>
      <c r="K6276">
        <v>0.30177960208981791</v>
      </c>
      <c r="L6276">
        <v>1.5829159676324409</v>
      </c>
    </row>
    <row r="6277" spans="1:12">
      <c r="A6277" t="s">
        <v>317</v>
      </c>
      <c r="B6277" t="s">
        <v>412</v>
      </c>
      <c r="C6277">
        <v>48247</v>
      </c>
      <c r="D6277" t="s">
        <v>135</v>
      </c>
      <c r="E6277">
        <v>888</v>
      </c>
      <c r="F6277" t="s">
        <v>87</v>
      </c>
      <c r="G6277" t="s">
        <v>101</v>
      </c>
      <c r="H6277">
        <v>334</v>
      </c>
      <c r="I6277">
        <v>0.85425630206694236</v>
      </c>
      <c r="J6277">
        <v>1.640922888839667E-2</v>
      </c>
      <c r="K6277">
        <v>4.1614353289900017E-3</v>
      </c>
      <c r="L6277">
        <v>1.669365192606491</v>
      </c>
    </row>
    <row r="6278" spans="1:12">
      <c r="A6278" t="s">
        <v>317</v>
      </c>
      <c r="B6278" t="s">
        <v>412</v>
      </c>
      <c r="C6278">
        <v>48247</v>
      </c>
      <c r="D6278" t="s">
        <v>135</v>
      </c>
      <c r="E6278">
        <v>888</v>
      </c>
      <c r="F6278" t="s">
        <v>87</v>
      </c>
      <c r="G6278" t="s">
        <v>102</v>
      </c>
      <c r="H6278">
        <v>249</v>
      </c>
      <c r="I6278">
        <v>1.034406762641952</v>
      </c>
      <c r="J6278">
        <v>1.606533954106712E-2</v>
      </c>
      <c r="K6278">
        <v>0.34926510901995339</v>
      </c>
      <c r="L6278">
        <v>1.807250993445032</v>
      </c>
    </row>
    <row r="6279" spans="1:12">
      <c r="A6279" t="s">
        <v>317</v>
      </c>
      <c r="B6279" t="s">
        <v>412</v>
      </c>
      <c r="C6279">
        <v>48247</v>
      </c>
      <c r="D6279" t="s">
        <v>135</v>
      </c>
      <c r="E6279">
        <v>888</v>
      </c>
      <c r="F6279" t="s">
        <v>87</v>
      </c>
      <c r="G6279" t="s">
        <v>103</v>
      </c>
      <c r="H6279">
        <v>334</v>
      </c>
      <c r="I6279">
        <v>0.91622912745186424</v>
      </c>
      <c r="J6279">
        <v>1.695355120275259E-2</v>
      </c>
      <c r="K6279">
        <v>4.1614353289900017E-3</v>
      </c>
      <c r="L6279">
        <v>1.7552037239467351</v>
      </c>
    </row>
    <row r="6280" spans="1:12">
      <c r="A6280" t="s">
        <v>317</v>
      </c>
      <c r="B6280" t="s">
        <v>412</v>
      </c>
      <c r="C6280">
        <v>48247</v>
      </c>
      <c r="D6280" t="s">
        <v>135</v>
      </c>
      <c r="E6280">
        <v>888</v>
      </c>
      <c r="F6280" t="s">
        <v>87</v>
      </c>
      <c r="G6280" t="s">
        <v>104</v>
      </c>
      <c r="H6280">
        <v>249</v>
      </c>
      <c r="I6280">
        <v>1.1539110409009741</v>
      </c>
      <c r="J6280">
        <v>1.846123127568056E-2</v>
      </c>
      <c r="K6280">
        <v>0.38619646686531461</v>
      </c>
      <c r="L6280">
        <v>2.0264769473838631</v>
      </c>
    </row>
    <row r="6281" spans="1:12">
      <c r="A6281" t="s">
        <v>317</v>
      </c>
      <c r="B6281" t="s">
        <v>412</v>
      </c>
      <c r="C6281">
        <v>48247</v>
      </c>
      <c r="D6281" t="s">
        <v>135</v>
      </c>
      <c r="E6281">
        <v>888</v>
      </c>
      <c r="F6281" t="s">
        <v>87</v>
      </c>
      <c r="G6281" t="s">
        <v>105</v>
      </c>
      <c r="H6281">
        <v>334</v>
      </c>
      <c r="I6281">
        <v>0.97328528897562816</v>
      </c>
      <c r="J6281">
        <v>1.7690778734537841E-2</v>
      </c>
      <c r="K6281">
        <v>4.1614353289900017E-3</v>
      </c>
      <c r="L6281">
        <v>1.873398708947267</v>
      </c>
    </row>
    <row r="6282" spans="1:12">
      <c r="A6282" t="s">
        <v>317</v>
      </c>
      <c r="B6282" t="s">
        <v>412</v>
      </c>
      <c r="C6282">
        <v>48247</v>
      </c>
      <c r="D6282" t="s">
        <v>135</v>
      </c>
      <c r="E6282">
        <v>888</v>
      </c>
      <c r="F6282" t="s">
        <v>87</v>
      </c>
      <c r="G6282" t="s">
        <v>106</v>
      </c>
      <c r="H6282">
        <v>249</v>
      </c>
      <c r="I6282">
        <v>1.274700707272173</v>
      </c>
      <c r="J6282">
        <v>2.0400490154223849E-2</v>
      </c>
      <c r="K6282">
        <v>0.42467210722072118</v>
      </c>
      <c r="L6282">
        <v>2.2211555003748829</v>
      </c>
    </row>
    <row r="6283" spans="1:12">
      <c r="A6283" t="s">
        <v>317</v>
      </c>
      <c r="B6283" t="s">
        <v>412</v>
      </c>
      <c r="C6283">
        <v>48247</v>
      </c>
      <c r="D6283" t="s">
        <v>135</v>
      </c>
      <c r="E6283">
        <v>888</v>
      </c>
      <c r="F6283" t="s">
        <v>87</v>
      </c>
      <c r="G6283" t="s">
        <v>107</v>
      </c>
      <c r="H6283">
        <v>334</v>
      </c>
      <c r="I6283">
        <v>1.034456032103954</v>
      </c>
      <c r="J6283">
        <v>1.8213001586436881E-2</v>
      </c>
      <c r="K6283">
        <v>4.1614353289900017E-3</v>
      </c>
      <c r="L6283">
        <v>1.983613718707478</v>
      </c>
    </row>
    <row r="6284" spans="1:12">
      <c r="A6284" t="s">
        <v>317</v>
      </c>
      <c r="B6284" t="s">
        <v>412</v>
      </c>
      <c r="C6284">
        <v>48247</v>
      </c>
      <c r="D6284" t="s">
        <v>135</v>
      </c>
      <c r="E6284">
        <v>888</v>
      </c>
      <c r="F6284" t="s">
        <v>87</v>
      </c>
      <c r="G6284" t="s">
        <v>108</v>
      </c>
      <c r="H6284">
        <v>249</v>
      </c>
      <c r="I6284">
        <v>0.15102283323612989</v>
      </c>
      <c r="J6284">
        <v>3.707735769284539E-3</v>
      </c>
      <c r="K6284">
        <v>-5.9524557316616919E-2</v>
      </c>
      <c r="L6284">
        <v>0.32297402595527569</v>
      </c>
    </row>
    <row r="6285" spans="1:12">
      <c r="A6285" t="s">
        <v>317</v>
      </c>
      <c r="B6285" t="s">
        <v>412</v>
      </c>
      <c r="C6285">
        <v>48247</v>
      </c>
      <c r="D6285" t="s">
        <v>135</v>
      </c>
      <c r="E6285">
        <v>888</v>
      </c>
      <c r="F6285" t="s">
        <v>87</v>
      </c>
      <c r="G6285" t="s">
        <v>109</v>
      </c>
      <c r="H6285">
        <v>334</v>
      </c>
      <c r="I6285">
        <v>0.27599937877004338</v>
      </c>
      <c r="J6285">
        <v>5.1653140136114313E-3</v>
      </c>
      <c r="K6285">
        <v>4.1614353289900017E-3</v>
      </c>
      <c r="L6285">
        <v>0.646276259831436</v>
      </c>
    </row>
    <row r="6286" spans="1:12">
      <c r="A6286" t="s">
        <v>317</v>
      </c>
      <c r="B6286" t="s">
        <v>413</v>
      </c>
      <c r="C6286">
        <v>48249</v>
      </c>
      <c r="D6286" t="s">
        <v>135</v>
      </c>
      <c r="E6286">
        <v>888</v>
      </c>
      <c r="F6286" t="s">
        <v>87</v>
      </c>
      <c r="G6286" t="s">
        <v>88</v>
      </c>
      <c r="H6286">
        <v>249</v>
      </c>
      <c r="I6286">
        <v>1.3272480698098581</v>
      </c>
      <c r="J6286">
        <v>2.9221485110950358E-2</v>
      </c>
      <c r="K6286">
        <v>1.053024294447052E-2</v>
      </c>
      <c r="L6286">
        <v>2.3126070646557242</v>
      </c>
    </row>
    <row r="6287" spans="1:12">
      <c r="A6287" t="s">
        <v>317</v>
      </c>
      <c r="B6287" t="s">
        <v>413</v>
      </c>
      <c r="C6287">
        <v>48249</v>
      </c>
      <c r="D6287" t="s">
        <v>135</v>
      </c>
      <c r="E6287">
        <v>888</v>
      </c>
      <c r="F6287" t="s">
        <v>87</v>
      </c>
      <c r="G6287" t="s">
        <v>89</v>
      </c>
      <c r="H6287">
        <v>74</v>
      </c>
      <c r="I6287">
        <v>1.0459014920444121</v>
      </c>
      <c r="J6287">
        <v>3.58399062726968E-2</v>
      </c>
      <c r="K6287">
        <v>4.3823126638815654E-3</v>
      </c>
      <c r="L6287">
        <v>1.358789767114585</v>
      </c>
    </row>
    <row r="6288" spans="1:12">
      <c r="A6288" t="s">
        <v>317</v>
      </c>
      <c r="B6288" t="s">
        <v>413</v>
      </c>
      <c r="C6288">
        <v>48249</v>
      </c>
      <c r="D6288" t="s">
        <v>135</v>
      </c>
      <c r="E6288">
        <v>888</v>
      </c>
      <c r="F6288" t="s">
        <v>87</v>
      </c>
      <c r="G6288" t="s">
        <v>90</v>
      </c>
      <c r="H6288">
        <v>249</v>
      </c>
      <c r="I6288">
        <v>1.6014957864240591</v>
      </c>
      <c r="J6288">
        <v>2.677911337687541E-2</v>
      </c>
      <c r="K6288">
        <v>0.49831347890596522</v>
      </c>
      <c r="L6288">
        <v>2.602420348373006</v>
      </c>
    </row>
    <row r="6289" spans="1:12">
      <c r="A6289" t="s">
        <v>317</v>
      </c>
      <c r="B6289" t="s">
        <v>413</v>
      </c>
      <c r="C6289">
        <v>48249</v>
      </c>
      <c r="D6289" t="s">
        <v>135</v>
      </c>
      <c r="E6289">
        <v>888</v>
      </c>
      <c r="F6289" t="s">
        <v>87</v>
      </c>
      <c r="G6289" t="s">
        <v>91</v>
      </c>
      <c r="H6289">
        <v>74</v>
      </c>
      <c r="I6289">
        <v>1.1797080459344389</v>
      </c>
      <c r="J6289">
        <v>3.8757862427818868E-2</v>
      </c>
      <c r="K6289">
        <v>4.3823126638815654E-3</v>
      </c>
      <c r="L6289">
        <v>1.473347067588973</v>
      </c>
    </row>
    <row r="6290" spans="1:12">
      <c r="A6290" t="s">
        <v>317</v>
      </c>
      <c r="B6290" t="s">
        <v>413</v>
      </c>
      <c r="C6290">
        <v>48249</v>
      </c>
      <c r="D6290" t="s">
        <v>135</v>
      </c>
      <c r="E6290">
        <v>888</v>
      </c>
      <c r="F6290" t="s">
        <v>87</v>
      </c>
      <c r="G6290" t="s">
        <v>92</v>
      </c>
      <c r="H6290">
        <v>249</v>
      </c>
      <c r="I6290">
        <v>1.7203459735095981</v>
      </c>
      <c r="J6290">
        <v>2.7397561904270479E-2</v>
      </c>
      <c r="K6290">
        <v>0.54872026536986995</v>
      </c>
      <c r="L6290">
        <v>2.7076279604979629</v>
      </c>
    </row>
    <row r="6291" spans="1:12">
      <c r="A6291" t="s">
        <v>317</v>
      </c>
      <c r="B6291" t="s">
        <v>413</v>
      </c>
      <c r="C6291">
        <v>48249</v>
      </c>
      <c r="D6291" t="s">
        <v>135</v>
      </c>
      <c r="E6291">
        <v>888</v>
      </c>
      <c r="F6291" t="s">
        <v>87</v>
      </c>
      <c r="G6291" t="s">
        <v>93</v>
      </c>
      <c r="H6291">
        <v>74</v>
      </c>
      <c r="I6291">
        <v>1.2538564397009171</v>
      </c>
      <c r="J6291">
        <v>4.1359876446345228E-2</v>
      </c>
      <c r="K6291">
        <v>4.3823126638815654E-3</v>
      </c>
      <c r="L6291">
        <v>1.5696455670834959</v>
      </c>
    </row>
    <row r="6292" spans="1:12">
      <c r="A6292" t="s">
        <v>317</v>
      </c>
      <c r="B6292" t="s">
        <v>413</v>
      </c>
      <c r="C6292">
        <v>48249</v>
      </c>
      <c r="D6292" t="s">
        <v>135</v>
      </c>
      <c r="E6292">
        <v>888</v>
      </c>
      <c r="F6292" t="s">
        <v>87</v>
      </c>
      <c r="G6292" t="s">
        <v>94</v>
      </c>
      <c r="H6292">
        <v>249</v>
      </c>
      <c r="I6292">
        <v>1.8293863573636191</v>
      </c>
      <c r="J6292">
        <v>2.8282093848543799E-2</v>
      </c>
      <c r="K6292">
        <v>0.59331533431868477</v>
      </c>
      <c r="L6292">
        <v>2.8069506566597289</v>
      </c>
    </row>
    <row r="6293" spans="1:12">
      <c r="A6293" t="s">
        <v>317</v>
      </c>
      <c r="B6293" t="s">
        <v>413</v>
      </c>
      <c r="C6293">
        <v>48249</v>
      </c>
      <c r="D6293" t="s">
        <v>135</v>
      </c>
      <c r="E6293">
        <v>888</v>
      </c>
      <c r="F6293" t="s">
        <v>87</v>
      </c>
      <c r="G6293" t="s">
        <v>95</v>
      </c>
      <c r="H6293">
        <v>74</v>
      </c>
      <c r="I6293">
        <v>1.326183436117998</v>
      </c>
      <c r="J6293">
        <v>4.3917639008480093E-2</v>
      </c>
      <c r="K6293">
        <v>4.3823126638815654E-3</v>
      </c>
      <c r="L6293">
        <v>1.664676648084328</v>
      </c>
    </row>
    <row r="6294" spans="1:12">
      <c r="A6294" t="s">
        <v>317</v>
      </c>
      <c r="B6294" t="s">
        <v>413</v>
      </c>
      <c r="C6294">
        <v>48249</v>
      </c>
      <c r="D6294" t="s">
        <v>135</v>
      </c>
      <c r="E6294">
        <v>888</v>
      </c>
      <c r="F6294" t="s">
        <v>87</v>
      </c>
      <c r="G6294" t="s">
        <v>96</v>
      </c>
      <c r="H6294">
        <v>249</v>
      </c>
      <c r="I6294">
        <v>1.941685238272935</v>
      </c>
      <c r="J6294">
        <v>2.9294338369352801E-2</v>
      </c>
      <c r="K6294">
        <v>0.64230054599177022</v>
      </c>
      <c r="L6294">
        <v>2.9081630121167361</v>
      </c>
    </row>
    <row r="6295" spans="1:12">
      <c r="A6295" t="s">
        <v>317</v>
      </c>
      <c r="B6295" t="s">
        <v>413</v>
      </c>
      <c r="C6295">
        <v>48249</v>
      </c>
      <c r="D6295" t="s">
        <v>135</v>
      </c>
      <c r="E6295">
        <v>888</v>
      </c>
      <c r="F6295" t="s">
        <v>87</v>
      </c>
      <c r="G6295" t="s">
        <v>97</v>
      </c>
      <c r="H6295">
        <v>74</v>
      </c>
      <c r="I6295">
        <v>1.3998138782423379</v>
      </c>
      <c r="J6295">
        <v>4.6507206706611577E-2</v>
      </c>
      <c r="K6295">
        <v>4.3823126638815654E-3</v>
      </c>
      <c r="L6295">
        <v>1.7568289787326981</v>
      </c>
    </row>
    <row r="6296" spans="1:12">
      <c r="A6296" t="s">
        <v>317</v>
      </c>
      <c r="B6296" t="s">
        <v>413</v>
      </c>
      <c r="C6296">
        <v>48249</v>
      </c>
      <c r="D6296" t="s">
        <v>135</v>
      </c>
      <c r="E6296">
        <v>888</v>
      </c>
      <c r="F6296" t="s">
        <v>87</v>
      </c>
      <c r="G6296" t="s">
        <v>98</v>
      </c>
      <c r="H6296">
        <v>249</v>
      </c>
      <c r="I6296">
        <v>0.36131823872605923</v>
      </c>
      <c r="J6296">
        <v>8.2331965856959986E-3</v>
      </c>
      <c r="K6296">
        <v>4.6123935453918873E-2</v>
      </c>
      <c r="L6296">
        <v>0.74911958182097538</v>
      </c>
    </row>
    <row r="6297" spans="1:12">
      <c r="A6297" t="s">
        <v>317</v>
      </c>
      <c r="B6297" t="s">
        <v>413</v>
      </c>
      <c r="C6297">
        <v>48249</v>
      </c>
      <c r="D6297" t="s">
        <v>135</v>
      </c>
      <c r="E6297">
        <v>888</v>
      </c>
      <c r="F6297" t="s">
        <v>87</v>
      </c>
      <c r="G6297" t="s">
        <v>99</v>
      </c>
      <c r="H6297">
        <v>74</v>
      </c>
      <c r="I6297">
        <v>0.48098501969517021</v>
      </c>
      <c r="J6297">
        <v>1.9922678437082751E-2</v>
      </c>
      <c r="K6297">
        <v>4.3823126638815654E-3</v>
      </c>
      <c r="L6297">
        <v>0.97615100941029154</v>
      </c>
    </row>
    <row r="6298" spans="1:12">
      <c r="A6298" t="s">
        <v>317</v>
      </c>
      <c r="B6298" t="s">
        <v>413</v>
      </c>
      <c r="C6298">
        <v>48249</v>
      </c>
      <c r="D6298" t="s">
        <v>135</v>
      </c>
      <c r="E6298">
        <v>888</v>
      </c>
      <c r="F6298" t="s">
        <v>87</v>
      </c>
      <c r="G6298" t="s">
        <v>100</v>
      </c>
      <c r="H6298">
        <v>249</v>
      </c>
      <c r="I6298">
        <v>0.89069621579053615</v>
      </c>
      <c r="J6298">
        <v>1.397342157549925E-2</v>
      </c>
      <c r="K6298">
        <v>0.30177960208981791</v>
      </c>
      <c r="L6298">
        <v>1.5829159676324409</v>
      </c>
    </row>
    <row r="6299" spans="1:12">
      <c r="A6299" t="s">
        <v>317</v>
      </c>
      <c r="B6299" t="s">
        <v>413</v>
      </c>
      <c r="C6299">
        <v>48249</v>
      </c>
      <c r="D6299" t="s">
        <v>135</v>
      </c>
      <c r="E6299">
        <v>888</v>
      </c>
      <c r="F6299" t="s">
        <v>87</v>
      </c>
      <c r="G6299" t="s">
        <v>101</v>
      </c>
      <c r="H6299">
        <v>74</v>
      </c>
      <c r="I6299">
        <v>0.8864235880398984</v>
      </c>
      <c r="J6299">
        <v>3.2479743878631867E-2</v>
      </c>
      <c r="K6299">
        <v>4.3823126638815654E-3</v>
      </c>
      <c r="L6299">
        <v>1.4032730478942139</v>
      </c>
    </row>
    <row r="6300" spans="1:12">
      <c r="A6300" t="s">
        <v>317</v>
      </c>
      <c r="B6300" t="s">
        <v>413</v>
      </c>
      <c r="C6300">
        <v>48249</v>
      </c>
      <c r="D6300" t="s">
        <v>135</v>
      </c>
      <c r="E6300">
        <v>888</v>
      </c>
      <c r="F6300" t="s">
        <v>87</v>
      </c>
      <c r="G6300" t="s">
        <v>102</v>
      </c>
      <c r="H6300">
        <v>249</v>
      </c>
      <c r="I6300">
        <v>1.034406762641952</v>
      </c>
      <c r="J6300">
        <v>1.606533954106712E-2</v>
      </c>
      <c r="K6300">
        <v>0.34926510901995339</v>
      </c>
      <c r="L6300">
        <v>1.807250993445032</v>
      </c>
    </row>
    <row r="6301" spans="1:12">
      <c r="A6301" t="s">
        <v>317</v>
      </c>
      <c r="B6301" t="s">
        <v>413</v>
      </c>
      <c r="C6301">
        <v>48249</v>
      </c>
      <c r="D6301" t="s">
        <v>135</v>
      </c>
      <c r="E6301">
        <v>888</v>
      </c>
      <c r="F6301" t="s">
        <v>87</v>
      </c>
      <c r="G6301" t="s">
        <v>103</v>
      </c>
      <c r="H6301">
        <v>74</v>
      </c>
      <c r="I6301">
        <v>0.94381207967193703</v>
      </c>
      <c r="J6301">
        <v>3.4400496206445252E-2</v>
      </c>
      <c r="K6301">
        <v>4.3823126638815654E-3</v>
      </c>
      <c r="L6301">
        <v>1.4749055923664129</v>
      </c>
    </row>
    <row r="6302" spans="1:12">
      <c r="A6302" t="s">
        <v>317</v>
      </c>
      <c r="B6302" t="s">
        <v>413</v>
      </c>
      <c r="C6302">
        <v>48249</v>
      </c>
      <c r="D6302" t="s">
        <v>135</v>
      </c>
      <c r="E6302">
        <v>888</v>
      </c>
      <c r="F6302" t="s">
        <v>87</v>
      </c>
      <c r="G6302" t="s">
        <v>104</v>
      </c>
      <c r="H6302">
        <v>249</v>
      </c>
      <c r="I6302">
        <v>1.1539110409009741</v>
      </c>
      <c r="J6302">
        <v>1.846123127568056E-2</v>
      </c>
      <c r="K6302">
        <v>0.38619646686531461</v>
      </c>
      <c r="L6302">
        <v>2.0264769473838631</v>
      </c>
    </row>
    <row r="6303" spans="1:12">
      <c r="A6303" t="s">
        <v>317</v>
      </c>
      <c r="B6303" t="s">
        <v>413</v>
      </c>
      <c r="C6303">
        <v>48249</v>
      </c>
      <c r="D6303" t="s">
        <v>135</v>
      </c>
      <c r="E6303">
        <v>888</v>
      </c>
      <c r="F6303" t="s">
        <v>87</v>
      </c>
      <c r="G6303" t="s">
        <v>105</v>
      </c>
      <c r="H6303">
        <v>74</v>
      </c>
      <c r="I6303">
        <v>0.9987110116708745</v>
      </c>
      <c r="J6303">
        <v>3.624205831723569E-2</v>
      </c>
      <c r="K6303">
        <v>4.3823126638815654E-3</v>
      </c>
      <c r="L6303">
        <v>1.5433236839001121</v>
      </c>
    </row>
    <row r="6304" spans="1:12">
      <c r="A6304" t="s">
        <v>317</v>
      </c>
      <c r="B6304" t="s">
        <v>413</v>
      </c>
      <c r="C6304">
        <v>48249</v>
      </c>
      <c r="D6304" t="s">
        <v>135</v>
      </c>
      <c r="E6304">
        <v>888</v>
      </c>
      <c r="F6304" t="s">
        <v>87</v>
      </c>
      <c r="G6304" t="s">
        <v>106</v>
      </c>
      <c r="H6304">
        <v>249</v>
      </c>
      <c r="I6304">
        <v>1.274700707272173</v>
      </c>
      <c r="J6304">
        <v>2.0400490154223849E-2</v>
      </c>
      <c r="K6304">
        <v>0.42467210722072118</v>
      </c>
      <c r="L6304">
        <v>2.2211555003748829</v>
      </c>
    </row>
    <row r="6305" spans="1:12">
      <c r="A6305" t="s">
        <v>317</v>
      </c>
      <c r="B6305" t="s">
        <v>413</v>
      </c>
      <c r="C6305">
        <v>48249</v>
      </c>
      <c r="D6305" t="s">
        <v>135</v>
      </c>
      <c r="E6305">
        <v>888</v>
      </c>
      <c r="F6305" t="s">
        <v>87</v>
      </c>
      <c r="G6305" t="s">
        <v>107</v>
      </c>
      <c r="H6305">
        <v>74</v>
      </c>
      <c r="I6305">
        <v>1.053802770882172</v>
      </c>
      <c r="J6305">
        <v>3.7893645459553968E-2</v>
      </c>
      <c r="K6305">
        <v>4.3823126638815654E-3</v>
      </c>
      <c r="L6305">
        <v>1.614017885123274</v>
      </c>
    </row>
    <row r="6306" spans="1:12">
      <c r="A6306" t="s">
        <v>317</v>
      </c>
      <c r="B6306" t="s">
        <v>413</v>
      </c>
      <c r="C6306">
        <v>48249</v>
      </c>
      <c r="D6306" t="s">
        <v>135</v>
      </c>
      <c r="E6306">
        <v>888</v>
      </c>
      <c r="F6306" t="s">
        <v>87</v>
      </c>
      <c r="G6306" t="s">
        <v>108</v>
      </c>
      <c r="H6306">
        <v>249</v>
      </c>
      <c r="I6306">
        <v>0.15102283323612989</v>
      </c>
      <c r="J6306">
        <v>3.707735769284539E-3</v>
      </c>
      <c r="K6306">
        <v>-5.9524557316616919E-2</v>
      </c>
      <c r="L6306">
        <v>0.32297402595527569</v>
      </c>
    </row>
    <row r="6307" spans="1:12">
      <c r="A6307" t="s">
        <v>317</v>
      </c>
      <c r="B6307" t="s">
        <v>413</v>
      </c>
      <c r="C6307">
        <v>48249</v>
      </c>
      <c r="D6307" t="s">
        <v>135</v>
      </c>
      <c r="E6307">
        <v>888</v>
      </c>
      <c r="F6307" t="s">
        <v>87</v>
      </c>
      <c r="G6307" t="s">
        <v>109</v>
      </c>
      <c r="H6307">
        <v>74</v>
      </c>
      <c r="I6307">
        <v>0.26154950767099611</v>
      </c>
      <c r="J6307">
        <v>1.0127813774695739E-2</v>
      </c>
      <c r="K6307">
        <v>4.3823126638815654E-3</v>
      </c>
      <c r="L6307">
        <v>0.52412338679220616</v>
      </c>
    </row>
    <row r="6308" spans="1:12">
      <c r="A6308" t="s">
        <v>317</v>
      </c>
      <c r="B6308" t="s">
        <v>311</v>
      </c>
      <c r="C6308">
        <v>48251</v>
      </c>
      <c r="D6308" t="s">
        <v>135</v>
      </c>
      <c r="E6308">
        <v>888</v>
      </c>
      <c r="F6308" t="s">
        <v>87</v>
      </c>
      <c r="G6308" t="s">
        <v>88</v>
      </c>
      <c r="H6308">
        <v>21</v>
      </c>
      <c r="I6308">
        <v>1.3391255499967429</v>
      </c>
      <c r="J6308">
        <v>0.1576856242205866</v>
      </c>
      <c r="K6308">
        <v>8.2268901586623533E-2</v>
      </c>
      <c r="L6308">
        <v>2.427575332124559</v>
      </c>
    </row>
    <row r="6309" spans="1:12">
      <c r="A6309" t="s">
        <v>317</v>
      </c>
      <c r="B6309" t="s">
        <v>311</v>
      </c>
      <c r="C6309">
        <v>48251</v>
      </c>
      <c r="D6309" t="s">
        <v>135</v>
      </c>
      <c r="E6309">
        <v>888</v>
      </c>
      <c r="F6309" t="s">
        <v>87</v>
      </c>
      <c r="G6309" t="s">
        <v>89</v>
      </c>
      <c r="H6309">
        <v>73</v>
      </c>
      <c r="I6309">
        <v>0.52996081108940996</v>
      </c>
      <c r="J6309">
        <v>5.1940310266589587E-2</v>
      </c>
      <c r="K6309">
        <v>2.5428570911743631E-3</v>
      </c>
      <c r="L6309">
        <v>1.703298544139858</v>
      </c>
    </row>
    <row r="6310" spans="1:12">
      <c r="A6310" t="s">
        <v>317</v>
      </c>
      <c r="B6310" t="s">
        <v>311</v>
      </c>
      <c r="C6310">
        <v>48251</v>
      </c>
      <c r="D6310" t="s">
        <v>135</v>
      </c>
      <c r="E6310">
        <v>888</v>
      </c>
      <c r="F6310" t="s">
        <v>87</v>
      </c>
      <c r="G6310" t="s">
        <v>90</v>
      </c>
      <c r="H6310">
        <v>21</v>
      </c>
      <c r="I6310">
        <v>1.6680650978018869</v>
      </c>
      <c r="J6310">
        <v>0.1456860291474619</v>
      </c>
      <c r="K6310">
        <v>0.26197504588600667</v>
      </c>
      <c r="L6310">
        <v>2.8019103932227281</v>
      </c>
    </row>
    <row r="6311" spans="1:12">
      <c r="A6311" t="s">
        <v>317</v>
      </c>
      <c r="B6311" t="s">
        <v>311</v>
      </c>
      <c r="C6311">
        <v>48251</v>
      </c>
      <c r="D6311" t="s">
        <v>135</v>
      </c>
      <c r="E6311">
        <v>888</v>
      </c>
      <c r="F6311" t="s">
        <v>87</v>
      </c>
      <c r="G6311" t="s">
        <v>91</v>
      </c>
      <c r="H6311">
        <v>73</v>
      </c>
      <c r="I6311">
        <v>0.7859576461648482</v>
      </c>
      <c r="J6311">
        <v>4.783511160803746E-2</v>
      </c>
      <c r="K6311">
        <v>5.6479476296384711E-3</v>
      </c>
      <c r="L6311">
        <v>1.863439073460839</v>
      </c>
    </row>
    <row r="6312" spans="1:12">
      <c r="A6312" t="s">
        <v>317</v>
      </c>
      <c r="B6312" t="s">
        <v>311</v>
      </c>
      <c r="C6312">
        <v>48251</v>
      </c>
      <c r="D6312" t="s">
        <v>135</v>
      </c>
      <c r="E6312">
        <v>888</v>
      </c>
      <c r="F6312" t="s">
        <v>87</v>
      </c>
      <c r="G6312" t="s">
        <v>92</v>
      </c>
      <c r="H6312">
        <v>21</v>
      </c>
      <c r="I6312">
        <v>1.833708289949844</v>
      </c>
      <c r="J6312">
        <v>0.1562271870685033</v>
      </c>
      <c r="K6312">
        <v>0.29025231332994073</v>
      </c>
      <c r="L6312">
        <v>3.035446620925113</v>
      </c>
    </row>
    <row r="6313" spans="1:12">
      <c r="A6313" t="s">
        <v>317</v>
      </c>
      <c r="B6313" t="s">
        <v>311</v>
      </c>
      <c r="C6313">
        <v>48251</v>
      </c>
      <c r="D6313" t="s">
        <v>135</v>
      </c>
      <c r="E6313">
        <v>888</v>
      </c>
      <c r="F6313" t="s">
        <v>87</v>
      </c>
      <c r="G6313" t="s">
        <v>93</v>
      </c>
      <c r="H6313">
        <v>73</v>
      </c>
      <c r="I6313">
        <v>0.85699619502490232</v>
      </c>
      <c r="J6313">
        <v>5.0274337036445807E-2</v>
      </c>
      <c r="K6313">
        <v>5.6479476296384711E-3</v>
      </c>
      <c r="L6313">
        <v>1.963537548004386</v>
      </c>
    </row>
    <row r="6314" spans="1:12">
      <c r="A6314" t="s">
        <v>317</v>
      </c>
      <c r="B6314" t="s">
        <v>311</v>
      </c>
      <c r="C6314">
        <v>48251</v>
      </c>
      <c r="D6314" t="s">
        <v>135</v>
      </c>
      <c r="E6314">
        <v>888</v>
      </c>
      <c r="F6314" t="s">
        <v>87</v>
      </c>
      <c r="G6314" t="s">
        <v>94</v>
      </c>
      <c r="H6314">
        <v>21</v>
      </c>
      <c r="I6314">
        <v>1.991627877631841</v>
      </c>
      <c r="J6314">
        <v>0.16733419893618731</v>
      </c>
      <c r="K6314">
        <v>0.31557028902879652</v>
      </c>
      <c r="L6314">
        <v>3.2684685251471182</v>
      </c>
    </row>
    <row r="6315" spans="1:12">
      <c r="A6315" t="s">
        <v>317</v>
      </c>
      <c r="B6315" t="s">
        <v>311</v>
      </c>
      <c r="C6315">
        <v>48251</v>
      </c>
      <c r="D6315" t="s">
        <v>135</v>
      </c>
      <c r="E6315">
        <v>888</v>
      </c>
      <c r="F6315" t="s">
        <v>87</v>
      </c>
      <c r="G6315" t="s">
        <v>95</v>
      </c>
      <c r="H6315">
        <v>73</v>
      </c>
      <c r="I6315">
        <v>0.91383303651767434</v>
      </c>
      <c r="J6315">
        <v>5.3501549895134642E-2</v>
      </c>
      <c r="K6315">
        <v>5.6479476296384711E-3</v>
      </c>
      <c r="L6315">
        <v>2.062103462888552</v>
      </c>
    </row>
    <row r="6316" spans="1:12">
      <c r="A6316" t="s">
        <v>317</v>
      </c>
      <c r="B6316" t="s">
        <v>311</v>
      </c>
      <c r="C6316">
        <v>48251</v>
      </c>
      <c r="D6316" t="s">
        <v>135</v>
      </c>
      <c r="E6316">
        <v>888</v>
      </c>
      <c r="F6316" t="s">
        <v>87</v>
      </c>
      <c r="G6316" t="s">
        <v>96</v>
      </c>
      <c r="H6316">
        <v>21</v>
      </c>
      <c r="I6316">
        <v>2.141073796967826</v>
      </c>
      <c r="J6316">
        <v>0.17785825932259591</v>
      </c>
      <c r="K6316">
        <v>0.34037529265666611</v>
      </c>
      <c r="L6316">
        <v>3.4894549128360661</v>
      </c>
    </row>
    <row r="6317" spans="1:12">
      <c r="A6317" t="s">
        <v>317</v>
      </c>
      <c r="B6317" t="s">
        <v>311</v>
      </c>
      <c r="C6317">
        <v>48251</v>
      </c>
      <c r="D6317" t="s">
        <v>135</v>
      </c>
      <c r="E6317">
        <v>888</v>
      </c>
      <c r="F6317" t="s">
        <v>87</v>
      </c>
      <c r="G6317" t="s">
        <v>97</v>
      </c>
      <c r="H6317">
        <v>73</v>
      </c>
      <c r="I6317">
        <v>0.9788450411528159</v>
      </c>
      <c r="J6317">
        <v>5.5830176312895767E-2</v>
      </c>
      <c r="K6317">
        <v>5.6479476296384711E-3</v>
      </c>
      <c r="L6317">
        <v>2.1581657458154542</v>
      </c>
    </row>
    <row r="6318" spans="1:12">
      <c r="A6318" t="s">
        <v>317</v>
      </c>
      <c r="B6318" t="s">
        <v>311</v>
      </c>
      <c r="C6318">
        <v>48251</v>
      </c>
      <c r="D6318" t="s">
        <v>135</v>
      </c>
      <c r="E6318">
        <v>888</v>
      </c>
      <c r="F6318" t="s">
        <v>87</v>
      </c>
      <c r="G6318" t="s">
        <v>98</v>
      </c>
      <c r="H6318">
        <v>21</v>
      </c>
      <c r="I6318">
        <v>0.87811581063541766</v>
      </c>
      <c r="J6318">
        <v>8.8664726780749215E-2</v>
      </c>
      <c r="K6318">
        <v>0.1078680484880335</v>
      </c>
      <c r="L6318">
        <v>1.6042317228687579</v>
      </c>
    </row>
    <row r="6319" spans="1:12">
      <c r="A6319" t="s">
        <v>317</v>
      </c>
      <c r="B6319" t="s">
        <v>311</v>
      </c>
      <c r="C6319">
        <v>48251</v>
      </c>
      <c r="D6319" t="s">
        <v>135</v>
      </c>
      <c r="E6319">
        <v>888</v>
      </c>
      <c r="F6319" t="s">
        <v>87</v>
      </c>
      <c r="G6319" t="s">
        <v>99</v>
      </c>
      <c r="H6319">
        <v>73</v>
      </c>
      <c r="I6319">
        <v>0.40282160512985438</v>
      </c>
      <c r="J6319">
        <v>3.0006228856040599E-2</v>
      </c>
      <c r="K6319">
        <v>5.6479476296384711E-3</v>
      </c>
      <c r="L6319">
        <v>1.3717001025349209</v>
      </c>
    </row>
    <row r="6320" spans="1:12">
      <c r="A6320" t="s">
        <v>317</v>
      </c>
      <c r="B6320" t="s">
        <v>311</v>
      </c>
      <c r="C6320">
        <v>48251</v>
      </c>
      <c r="D6320" t="s">
        <v>135</v>
      </c>
      <c r="E6320">
        <v>888</v>
      </c>
      <c r="F6320" t="s">
        <v>87</v>
      </c>
      <c r="G6320" t="s">
        <v>100</v>
      </c>
      <c r="H6320">
        <v>21</v>
      </c>
      <c r="I6320">
        <v>1.3919513895566551</v>
      </c>
      <c r="J6320">
        <v>0.10804868088975519</v>
      </c>
      <c r="K6320">
        <v>0.27866141501693342</v>
      </c>
      <c r="L6320">
        <v>2.2143403233531389</v>
      </c>
    </row>
    <row r="6321" spans="1:12">
      <c r="A6321" t="s">
        <v>317</v>
      </c>
      <c r="B6321" t="s">
        <v>311</v>
      </c>
      <c r="C6321">
        <v>48251</v>
      </c>
      <c r="D6321" t="s">
        <v>135</v>
      </c>
      <c r="E6321">
        <v>888</v>
      </c>
      <c r="F6321" t="s">
        <v>87</v>
      </c>
      <c r="G6321" t="s">
        <v>101</v>
      </c>
      <c r="H6321">
        <v>73</v>
      </c>
      <c r="I6321">
        <v>0.70969548350732969</v>
      </c>
      <c r="J6321">
        <v>3.7288161246224909E-2</v>
      </c>
      <c r="K6321">
        <v>5.6479476296384711E-3</v>
      </c>
      <c r="L6321">
        <v>1.6423047116484031</v>
      </c>
    </row>
    <row r="6322" spans="1:12">
      <c r="A6322" t="s">
        <v>317</v>
      </c>
      <c r="B6322" t="s">
        <v>311</v>
      </c>
      <c r="C6322">
        <v>48251</v>
      </c>
      <c r="D6322" t="s">
        <v>135</v>
      </c>
      <c r="E6322">
        <v>888</v>
      </c>
      <c r="F6322" t="s">
        <v>87</v>
      </c>
      <c r="G6322" t="s">
        <v>102</v>
      </c>
      <c r="H6322">
        <v>21</v>
      </c>
      <c r="I6322">
        <v>1.563109054162531</v>
      </c>
      <c r="J6322">
        <v>0.1178441616037386</v>
      </c>
      <c r="K6322">
        <v>0.30964265869391361</v>
      </c>
      <c r="L6322">
        <v>2.4387855384156549</v>
      </c>
    </row>
    <row r="6323" spans="1:12">
      <c r="A6323" t="s">
        <v>317</v>
      </c>
      <c r="B6323" t="s">
        <v>311</v>
      </c>
      <c r="C6323">
        <v>48251</v>
      </c>
      <c r="D6323" t="s">
        <v>135</v>
      </c>
      <c r="E6323">
        <v>888</v>
      </c>
      <c r="F6323" t="s">
        <v>87</v>
      </c>
      <c r="G6323" t="s">
        <v>103</v>
      </c>
      <c r="H6323">
        <v>73</v>
      </c>
      <c r="I6323">
        <v>0.77572892977324492</v>
      </c>
      <c r="J6323">
        <v>3.9116468166577267E-2</v>
      </c>
      <c r="K6323">
        <v>5.6479476296384711E-3</v>
      </c>
      <c r="L6323">
        <v>1.736058720941368</v>
      </c>
    </row>
    <row r="6324" spans="1:12">
      <c r="A6324" t="s">
        <v>317</v>
      </c>
      <c r="B6324" t="s">
        <v>311</v>
      </c>
      <c r="C6324">
        <v>48251</v>
      </c>
      <c r="D6324" t="s">
        <v>135</v>
      </c>
      <c r="E6324">
        <v>888</v>
      </c>
      <c r="F6324" t="s">
        <v>87</v>
      </c>
      <c r="G6324" t="s">
        <v>104</v>
      </c>
      <c r="H6324">
        <v>21</v>
      </c>
      <c r="I6324">
        <v>1.726502520922087</v>
      </c>
      <c r="J6324">
        <v>0.12881989346661671</v>
      </c>
      <c r="K6324">
        <v>0.33643836717927927</v>
      </c>
      <c r="L6324">
        <v>2.6724841403317932</v>
      </c>
    </row>
    <row r="6325" spans="1:12">
      <c r="A6325" t="s">
        <v>317</v>
      </c>
      <c r="B6325" t="s">
        <v>311</v>
      </c>
      <c r="C6325">
        <v>48251</v>
      </c>
      <c r="D6325" t="s">
        <v>135</v>
      </c>
      <c r="E6325">
        <v>888</v>
      </c>
      <c r="F6325" t="s">
        <v>87</v>
      </c>
      <c r="G6325" t="s">
        <v>105</v>
      </c>
      <c r="H6325">
        <v>73</v>
      </c>
      <c r="I6325">
        <v>0.82924687620214166</v>
      </c>
      <c r="J6325">
        <v>4.1671994365771667E-2</v>
      </c>
      <c r="K6325">
        <v>5.6479476296384711E-3</v>
      </c>
      <c r="L6325">
        <v>1.8489227234059391</v>
      </c>
    </row>
    <row r="6326" spans="1:12">
      <c r="A6326" t="s">
        <v>317</v>
      </c>
      <c r="B6326" t="s">
        <v>311</v>
      </c>
      <c r="C6326">
        <v>48251</v>
      </c>
      <c r="D6326" t="s">
        <v>135</v>
      </c>
      <c r="E6326">
        <v>888</v>
      </c>
      <c r="F6326" t="s">
        <v>87</v>
      </c>
      <c r="G6326" t="s">
        <v>106</v>
      </c>
      <c r="H6326">
        <v>21</v>
      </c>
      <c r="I6326">
        <v>1.8774327900133541</v>
      </c>
      <c r="J6326">
        <v>0.13897070690113111</v>
      </c>
      <c r="K6326">
        <v>0.36329579965681719</v>
      </c>
      <c r="L6326">
        <v>2.9038355072988762</v>
      </c>
    </row>
    <row r="6327" spans="1:12">
      <c r="A6327" t="s">
        <v>317</v>
      </c>
      <c r="B6327" t="s">
        <v>311</v>
      </c>
      <c r="C6327">
        <v>48251</v>
      </c>
      <c r="D6327" t="s">
        <v>135</v>
      </c>
      <c r="E6327">
        <v>888</v>
      </c>
      <c r="F6327" t="s">
        <v>87</v>
      </c>
      <c r="G6327" t="s">
        <v>107</v>
      </c>
      <c r="H6327">
        <v>73</v>
      </c>
      <c r="I6327">
        <v>0.88816125489745468</v>
      </c>
      <c r="J6327">
        <v>4.3199662035646513E-2</v>
      </c>
      <c r="K6327">
        <v>5.6479476296384711E-3</v>
      </c>
      <c r="L6327">
        <v>1.932940510911797</v>
      </c>
    </row>
    <row r="6328" spans="1:12">
      <c r="A6328" t="s">
        <v>317</v>
      </c>
      <c r="B6328" t="s">
        <v>311</v>
      </c>
      <c r="C6328">
        <v>48251</v>
      </c>
      <c r="D6328" t="s">
        <v>135</v>
      </c>
      <c r="E6328">
        <v>888</v>
      </c>
      <c r="F6328" t="s">
        <v>87</v>
      </c>
      <c r="G6328" t="s">
        <v>108</v>
      </c>
      <c r="H6328">
        <v>21</v>
      </c>
      <c r="I6328">
        <v>0.54524790617929286</v>
      </c>
      <c r="J6328">
        <v>4.6758487955652142E-2</v>
      </c>
      <c r="K6328">
        <v>0.1167457847107941</v>
      </c>
      <c r="L6328">
        <v>1.0747798823709549</v>
      </c>
    </row>
    <row r="6329" spans="1:12">
      <c r="A6329" t="s">
        <v>317</v>
      </c>
      <c r="B6329" t="s">
        <v>311</v>
      </c>
      <c r="C6329">
        <v>48251</v>
      </c>
      <c r="D6329" t="s">
        <v>135</v>
      </c>
      <c r="E6329">
        <v>888</v>
      </c>
      <c r="F6329" t="s">
        <v>87</v>
      </c>
      <c r="G6329" t="s">
        <v>109</v>
      </c>
      <c r="H6329">
        <v>73</v>
      </c>
      <c r="I6329">
        <v>0.30985362557612722</v>
      </c>
      <c r="J6329">
        <v>1.343203054049198E-2</v>
      </c>
      <c r="K6329">
        <v>5.6479476296384711E-3</v>
      </c>
      <c r="L6329">
        <v>0.74064381319451666</v>
      </c>
    </row>
    <row r="6330" spans="1:12">
      <c r="A6330" t="s">
        <v>317</v>
      </c>
      <c r="B6330" t="s">
        <v>271</v>
      </c>
      <c r="C6330">
        <v>48253</v>
      </c>
      <c r="D6330" t="s">
        <v>135</v>
      </c>
      <c r="E6330">
        <v>888</v>
      </c>
      <c r="F6330" t="s">
        <v>87</v>
      </c>
      <c r="G6330" t="s">
        <v>88</v>
      </c>
      <c r="H6330">
        <v>119</v>
      </c>
      <c r="I6330">
        <v>0.51416072425987402</v>
      </c>
      <c r="J6330">
        <v>4.0137645283983107E-2</v>
      </c>
      <c r="K6330">
        <v>-1.5305439549523681E-2</v>
      </c>
      <c r="L6330">
        <v>1.464774302318941</v>
      </c>
    </row>
    <row r="6331" spans="1:12">
      <c r="A6331" t="s">
        <v>317</v>
      </c>
      <c r="B6331" t="s">
        <v>271</v>
      </c>
      <c r="C6331">
        <v>48253</v>
      </c>
      <c r="D6331" t="s">
        <v>135</v>
      </c>
      <c r="E6331">
        <v>888</v>
      </c>
      <c r="F6331" t="s">
        <v>87</v>
      </c>
      <c r="G6331" t="s">
        <v>89</v>
      </c>
      <c r="H6331">
        <v>249</v>
      </c>
      <c r="I6331">
        <v>0.23825943133611169</v>
      </c>
      <c r="J6331">
        <v>8.3423932219847449E-3</v>
      </c>
      <c r="K6331">
        <v>7.527642612605993E-3</v>
      </c>
      <c r="L6331">
        <v>0.90674474462729437</v>
      </c>
    </row>
    <row r="6332" spans="1:12">
      <c r="A6332" t="s">
        <v>317</v>
      </c>
      <c r="B6332" t="s">
        <v>271</v>
      </c>
      <c r="C6332">
        <v>48253</v>
      </c>
      <c r="D6332" t="s">
        <v>135</v>
      </c>
      <c r="E6332">
        <v>888</v>
      </c>
      <c r="F6332" t="s">
        <v>87</v>
      </c>
      <c r="G6332" t="s">
        <v>90</v>
      </c>
      <c r="H6332">
        <v>119</v>
      </c>
      <c r="I6332">
        <v>0.90025097174580948</v>
      </c>
      <c r="J6332">
        <v>3.8260526054614948E-2</v>
      </c>
      <c r="K6332">
        <v>-2.067302151599576E-2</v>
      </c>
      <c r="L6332">
        <v>1.852065189667349</v>
      </c>
    </row>
    <row r="6333" spans="1:12">
      <c r="A6333" t="s">
        <v>317</v>
      </c>
      <c r="B6333" t="s">
        <v>271</v>
      </c>
      <c r="C6333">
        <v>48253</v>
      </c>
      <c r="D6333" t="s">
        <v>135</v>
      </c>
      <c r="E6333">
        <v>888</v>
      </c>
      <c r="F6333" t="s">
        <v>87</v>
      </c>
      <c r="G6333" t="s">
        <v>91</v>
      </c>
      <c r="H6333">
        <v>249</v>
      </c>
      <c r="I6333">
        <v>0.48698310523970428</v>
      </c>
      <c r="J6333">
        <v>7.7617870426897623E-3</v>
      </c>
      <c r="K6333">
        <v>7.527642612605993E-3</v>
      </c>
      <c r="L6333">
        <v>1.043845961387845</v>
      </c>
    </row>
    <row r="6334" spans="1:12">
      <c r="A6334" t="s">
        <v>317</v>
      </c>
      <c r="B6334" t="s">
        <v>271</v>
      </c>
      <c r="C6334">
        <v>48253</v>
      </c>
      <c r="D6334" t="s">
        <v>135</v>
      </c>
      <c r="E6334">
        <v>888</v>
      </c>
      <c r="F6334" t="s">
        <v>87</v>
      </c>
      <c r="G6334" t="s">
        <v>92</v>
      </c>
      <c r="H6334">
        <v>119</v>
      </c>
      <c r="I6334">
        <v>0.98436156489310922</v>
      </c>
      <c r="J6334">
        <v>4.0319363857239283E-2</v>
      </c>
      <c r="K6334">
        <v>-2.151508672993321E-2</v>
      </c>
      <c r="L6334">
        <v>1.995099689916719</v>
      </c>
    </row>
    <row r="6335" spans="1:12">
      <c r="A6335" t="s">
        <v>317</v>
      </c>
      <c r="B6335" t="s">
        <v>271</v>
      </c>
      <c r="C6335">
        <v>48253</v>
      </c>
      <c r="D6335" t="s">
        <v>135</v>
      </c>
      <c r="E6335">
        <v>888</v>
      </c>
      <c r="F6335" t="s">
        <v>87</v>
      </c>
      <c r="G6335" t="s">
        <v>93</v>
      </c>
      <c r="H6335">
        <v>249</v>
      </c>
      <c r="I6335">
        <v>0.53570256297159558</v>
      </c>
      <c r="J6335">
        <v>8.2044695857890742E-3</v>
      </c>
      <c r="K6335">
        <v>7.527642612605993E-3</v>
      </c>
      <c r="L6335">
        <v>1.129247820116019</v>
      </c>
    </row>
    <row r="6336" spans="1:12">
      <c r="A6336" t="s">
        <v>317</v>
      </c>
      <c r="B6336" t="s">
        <v>271</v>
      </c>
      <c r="C6336">
        <v>48253</v>
      </c>
      <c r="D6336" t="s">
        <v>135</v>
      </c>
      <c r="E6336">
        <v>888</v>
      </c>
      <c r="F6336" t="s">
        <v>87</v>
      </c>
      <c r="G6336" t="s">
        <v>94</v>
      </c>
      <c r="H6336">
        <v>119</v>
      </c>
      <c r="I6336">
        <v>1.054767160104561</v>
      </c>
      <c r="J6336">
        <v>4.1924831503013953E-2</v>
      </c>
      <c r="K6336">
        <v>-2.158572646586622E-2</v>
      </c>
      <c r="L6336">
        <v>2.1101862074060072</v>
      </c>
    </row>
    <row r="6337" spans="1:12">
      <c r="A6337" t="s">
        <v>317</v>
      </c>
      <c r="B6337" t="s">
        <v>271</v>
      </c>
      <c r="C6337">
        <v>48253</v>
      </c>
      <c r="D6337" t="s">
        <v>135</v>
      </c>
      <c r="E6337">
        <v>888</v>
      </c>
      <c r="F6337" t="s">
        <v>87</v>
      </c>
      <c r="G6337" t="s">
        <v>95</v>
      </c>
      <c r="H6337">
        <v>249</v>
      </c>
      <c r="I6337">
        <v>0.57790444722091949</v>
      </c>
      <c r="J6337">
        <v>8.7215104151444501E-3</v>
      </c>
      <c r="K6337">
        <v>7.527642612605993E-3</v>
      </c>
      <c r="L6337">
        <v>1.213021490091063</v>
      </c>
    </row>
    <row r="6338" spans="1:12">
      <c r="A6338" t="s">
        <v>317</v>
      </c>
      <c r="B6338" t="s">
        <v>271</v>
      </c>
      <c r="C6338">
        <v>48253</v>
      </c>
      <c r="D6338" t="s">
        <v>135</v>
      </c>
      <c r="E6338">
        <v>888</v>
      </c>
      <c r="F6338" t="s">
        <v>87</v>
      </c>
      <c r="G6338" t="s">
        <v>96</v>
      </c>
      <c r="H6338">
        <v>119</v>
      </c>
      <c r="I6338">
        <v>1.1344763010149119</v>
      </c>
      <c r="J6338">
        <v>4.4181208516080657E-2</v>
      </c>
      <c r="K6338">
        <v>-2.1391884319372931E-2</v>
      </c>
      <c r="L6338">
        <v>2.2406738132918309</v>
      </c>
    </row>
    <row r="6339" spans="1:12">
      <c r="A6339" t="s">
        <v>317</v>
      </c>
      <c r="B6339" t="s">
        <v>271</v>
      </c>
      <c r="C6339">
        <v>48253</v>
      </c>
      <c r="D6339" t="s">
        <v>135</v>
      </c>
      <c r="E6339">
        <v>888</v>
      </c>
      <c r="F6339" t="s">
        <v>87</v>
      </c>
      <c r="G6339" t="s">
        <v>97</v>
      </c>
      <c r="H6339">
        <v>249</v>
      </c>
      <c r="I6339">
        <v>0.62791831135407927</v>
      </c>
      <c r="J6339">
        <v>9.3651576384136456E-3</v>
      </c>
      <c r="K6339">
        <v>7.527642612605993E-3</v>
      </c>
      <c r="L6339">
        <v>1.299031000719115</v>
      </c>
    </row>
    <row r="6340" spans="1:12">
      <c r="A6340" t="s">
        <v>317</v>
      </c>
      <c r="B6340" t="s">
        <v>271</v>
      </c>
      <c r="C6340">
        <v>48253</v>
      </c>
      <c r="D6340" t="s">
        <v>135</v>
      </c>
      <c r="E6340">
        <v>888</v>
      </c>
      <c r="F6340" t="s">
        <v>87</v>
      </c>
      <c r="G6340" t="s">
        <v>98</v>
      </c>
      <c r="H6340">
        <v>119</v>
      </c>
      <c r="I6340">
        <v>0.2647605244263383</v>
      </c>
      <c r="J6340">
        <v>9.6128025051649274E-3</v>
      </c>
      <c r="K6340">
        <v>-2.937314528120771E-2</v>
      </c>
      <c r="L6340">
        <v>0.57257444216247622</v>
      </c>
    </row>
    <row r="6341" spans="1:12">
      <c r="A6341" t="s">
        <v>317</v>
      </c>
      <c r="B6341" t="s">
        <v>271</v>
      </c>
      <c r="C6341">
        <v>48253</v>
      </c>
      <c r="D6341" t="s">
        <v>135</v>
      </c>
      <c r="E6341">
        <v>888</v>
      </c>
      <c r="F6341" t="s">
        <v>87</v>
      </c>
      <c r="G6341" t="s">
        <v>99</v>
      </c>
      <c r="H6341">
        <v>249</v>
      </c>
      <c r="I6341">
        <v>0.2497709977099711</v>
      </c>
      <c r="J6341">
        <v>4.5742219688921374E-3</v>
      </c>
      <c r="K6341">
        <v>7.527642612605993E-3</v>
      </c>
      <c r="L6341">
        <v>0.53918788769139325</v>
      </c>
    </row>
    <row r="6342" spans="1:12">
      <c r="A6342" t="s">
        <v>317</v>
      </c>
      <c r="B6342" t="s">
        <v>271</v>
      </c>
      <c r="C6342">
        <v>48253</v>
      </c>
      <c r="D6342" t="s">
        <v>135</v>
      </c>
      <c r="E6342">
        <v>888</v>
      </c>
      <c r="F6342" t="s">
        <v>87</v>
      </c>
      <c r="G6342" t="s">
        <v>100</v>
      </c>
      <c r="H6342">
        <v>119</v>
      </c>
      <c r="I6342">
        <v>0.69929462676745857</v>
      </c>
      <c r="J6342">
        <v>2.0120873943370039E-2</v>
      </c>
      <c r="K6342">
        <v>-1.3112627375388E-2</v>
      </c>
      <c r="L6342">
        <v>1.2723998196974899</v>
      </c>
    </row>
    <row r="6343" spans="1:12">
      <c r="A6343" t="s">
        <v>317</v>
      </c>
      <c r="B6343" t="s">
        <v>271</v>
      </c>
      <c r="C6343">
        <v>48253</v>
      </c>
      <c r="D6343" t="s">
        <v>135</v>
      </c>
      <c r="E6343">
        <v>888</v>
      </c>
      <c r="F6343" t="s">
        <v>87</v>
      </c>
      <c r="G6343" t="s">
        <v>101</v>
      </c>
      <c r="H6343">
        <v>249</v>
      </c>
      <c r="I6343">
        <v>0.47084072182984549</v>
      </c>
      <c r="J6343">
        <v>5.9788217585382934E-3</v>
      </c>
      <c r="K6343">
        <v>7.527642612605993E-3</v>
      </c>
      <c r="L6343">
        <v>0.86106159870695453</v>
      </c>
    </row>
    <row r="6344" spans="1:12">
      <c r="A6344" t="s">
        <v>317</v>
      </c>
      <c r="B6344" t="s">
        <v>271</v>
      </c>
      <c r="C6344">
        <v>48253</v>
      </c>
      <c r="D6344" t="s">
        <v>135</v>
      </c>
      <c r="E6344">
        <v>888</v>
      </c>
      <c r="F6344" t="s">
        <v>87</v>
      </c>
      <c r="G6344" t="s">
        <v>102</v>
      </c>
      <c r="H6344">
        <v>119</v>
      </c>
      <c r="I6344">
        <v>0.79200644588114633</v>
      </c>
      <c r="J6344">
        <v>2.2931685146095129E-2</v>
      </c>
      <c r="K6344">
        <v>-1.413562366761283E-2</v>
      </c>
      <c r="L6344">
        <v>1.4268740538228331</v>
      </c>
    </row>
    <row r="6345" spans="1:12">
      <c r="A6345" t="s">
        <v>317</v>
      </c>
      <c r="B6345" t="s">
        <v>271</v>
      </c>
      <c r="C6345">
        <v>48253</v>
      </c>
      <c r="D6345" t="s">
        <v>135</v>
      </c>
      <c r="E6345">
        <v>888</v>
      </c>
      <c r="F6345" t="s">
        <v>87</v>
      </c>
      <c r="G6345" t="s">
        <v>103</v>
      </c>
      <c r="H6345">
        <v>249</v>
      </c>
      <c r="I6345">
        <v>0.5210037591499308</v>
      </c>
      <c r="J6345">
        <v>6.4901522294622312E-3</v>
      </c>
      <c r="K6345">
        <v>7.527642612605993E-3</v>
      </c>
      <c r="L6345">
        <v>0.92216927527232984</v>
      </c>
    </row>
    <row r="6346" spans="1:12">
      <c r="A6346" t="s">
        <v>317</v>
      </c>
      <c r="B6346" t="s">
        <v>271</v>
      </c>
      <c r="C6346">
        <v>48253</v>
      </c>
      <c r="D6346" t="s">
        <v>135</v>
      </c>
      <c r="E6346">
        <v>888</v>
      </c>
      <c r="F6346" t="s">
        <v>87</v>
      </c>
      <c r="G6346" t="s">
        <v>104</v>
      </c>
      <c r="H6346">
        <v>119</v>
      </c>
      <c r="I6346">
        <v>0.86381370152394932</v>
      </c>
      <c r="J6346">
        <v>2.5015940030474741E-2</v>
      </c>
      <c r="K6346">
        <v>-1.49457998967337E-2</v>
      </c>
      <c r="L6346">
        <v>1.5460644224890689</v>
      </c>
    </row>
    <row r="6347" spans="1:12">
      <c r="A6347" t="s">
        <v>317</v>
      </c>
      <c r="B6347" t="s">
        <v>271</v>
      </c>
      <c r="C6347">
        <v>48253</v>
      </c>
      <c r="D6347" t="s">
        <v>135</v>
      </c>
      <c r="E6347">
        <v>888</v>
      </c>
      <c r="F6347" t="s">
        <v>87</v>
      </c>
      <c r="G6347" t="s">
        <v>105</v>
      </c>
      <c r="H6347">
        <v>249</v>
      </c>
      <c r="I6347">
        <v>0.56541929211167408</v>
      </c>
      <c r="J6347">
        <v>7.0288334531640661E-3</v>
      </c>
      <c r="K6347">
        <v>7.527642612605993E-3</v>
      </c>
      <c r="L6347">
        <v>0.98922298237885342</v>
      </c>
    </row>
    <row r="6348" spans="1:12">
      <c r="A6348" t="s">
        <v>317</v>
      </c>
      <c r="B6348" t="s">
        <v>271</v>
      </c>
      <c r="C6348">
        <v>48253</v>
      </c>
      <c r="D6348" t="s">
        <v>135</v>
      </c>
      <c r="E6348">
        <v>888</v>
      </c>
      <c r="F6348" t="s">
        <v>87</v>
      </c>
      <c r="G6348" t="s">
        <v>106</v>
      </c>
      <c r="H6348">
        <v>119</v>
      </c>
      <c r="I6348">
        <v>0.94692732897383369</v>
      </c>
      <c r="J6348">
        <v>2.76591445995471E-2</v>
      </c>
      <c r="K6348">
        <v>-1.4917010188255661E-2</v>
      </c>
      <c r="L6348">
        <v>1.686757244828897</v>
      </c>
    </row>
    <row r="6349" spans="1:12">
      <c r="A6349" t="s">
        <v>317</v>
      </c>
      <c r="B6349" t="s">
        <v>271</v>
      </c>
      <c r="C6349">
        <v>48253</v>
      </c>
      <c r="D6349" t="s">
        <v>135</v>
      </c>
      <c r="E6349">
        <v>888</v>
      </c>
      <c r="F6349" t="s">
        <v>87</v>
      </c>
      <c r="G6349" t="s">
        <v>107</v>
      </c>
      <c r="H6349">
        <v>249</v>
      </c>
      <c r="I6349">
        <v>0.61749342153608133</v>
      </c>
      <c r="J6349">
        <v>7.6882003803376451E-3</v>
      </c>
      <c r="K6349">
        <v>7.527642612605993E-3</v>
      </c>
      <c r="L6349">
        <v>1.0621465483916981</v>
      </c>
    </row>
    <row r="6350" spans="1:12">
      <c r="A6350" t="s">
        <v>317</v>
      </c>
      <c r="B6350" t="s">
        <v>271</v>
      </c>
      <c r="C6350">
        <v>48253</v>
      </c>
      <c r="D6350" t="s">
        <v>135</v>
      </c>
      <c r="E6350">
        <v>888</v>
      </c>
      <c r="F6350" t="s">
        <v>87</v>
      </c>
      <c r="G6350" t="s">
        <v>108</v>
      </c>
      <c r="H6350">
        <v>119</v>
      </c>
      <c r="I6350">
        <v>0.26650592336670531</v>
      </c>
      <c r="J6350">
        <v>8.9082783810498344E-3</v>
      </c>
      <c r="K6350">
        <v>-2.4456677809799331E-2</v>
      </c>
      <c r="L6350">
        <v>0.59696047312763589</v>
      </c>
    </row>
    <row r="6351" spans="1:12">
      <c r="A6351" t="s">
        <v>317</v>
      </c>
      <c r="B6351" t="s">
        <v>271</v>
      </c>
      <c r="C6351">
        <v>48253</v>
      </c>
      <c r="D6351" t="s">
        <v>135</v>
      </c>
      <c r="E6351">
        <v>888</v>
      </c>
      <c r="F6351" t="s">
        <v>87</v>
      </c>
      <c r="G6351" t="s">
        <v>109</v>
      </c>
      <c r="H6351">
        <v>249</v>
      </c>
      <c r="I6351">
        <v>0.25088386094753712</v>
      </c>
      <c r="J6351">
        <v>3.9112491580696783E-3</v>
      </c>
      <c r="K6351">
        <v>7.527642612605993E-3</v>
      </c>
      <c r="L6351">
        <v>0.49174761782724052</v>
      </c>
    </row>
    <row r="6352" spans="1:12">
      <c r="A6352" t="s">
        <v>317</v>
      </c>
      <c r="B6352" t="s">
        <v>414</v>
      </c>
      <c r="C6352">
        <v>48255</v>
      </c>
      <c r="D6352" t="s">
        <v>135</v>
      </c>
      <c r="E6352">
        <v>888</v>
      </c>
      <c r="F6352" t="s">
        <v>87</v>
      </c>
      <c r="G6352" t="s">
        <v>88</v>
      </c>
      <c r="H6352">
        <v>109</v>
      </c>
      <c r="I6352">
        <v>1.0619888102769051</v>
      </c>
      <c r="J6352">
        <v>4.3872120819350567E-2</v>
      </c>
      <c r="K6352">
        <v>3.3643878631180971E-2</v>
      </c>
      <c r="L6352">
        <v>1.9686728462365859</v>
      </c>
    </row>
    <row r="6353" spans="1:12">
      <c r="A6353" t="s">
        <v>317</v>
      </c>
      <c r="B6353" t="s">
        <v>414</v>
      </c>
      <c r="C6353">
        <v>48255</v>
      </c>
      <c r="D6353" t="s">
        <v>135</v>
      </c>
      <c r="E6353">
        <v>888</v>
      </c>
      <c r="F6353" t="s">
        <v>87</v>
      </c>
      <c r="G6353" t="s">
        <v>89</v>
      </c>
      <c r="H6353">
        <v>68</v>
      </c>
      <c r="I6353">
        <v>0.84345779895734851</v>
      </c>
      <c r="J6353">
        <v>4.6886094879399813E-2</v>
      </c>
      <c r="K6353">
        <v>4.1614353289900017E-3</v>
      </c>
      <c r="L6353">
        <v>1.640357445004176</v>
      </c>
    </row>
    <row r="6354" spans="1:12">
      <c r="A6354" t="s">
        <v>317</v>
      </c>
      <c r="B6354" t="s">
        <v>414</v>
      </c>
      <c r="C6354">
        <v>48255</v>
      </c>
      <c r="D6354" t="s">
        <v>135</v>
      </c>
      <c r="E6354">
        <v>888</v>
      </c>
      <c r="F6354" t="s">
        <v>87</v>
      </c>
      <c r="G6354" t="s">
        <v>90</v>
      </c>
      <c r="H6354">
        <v>109</v>
      </c>
      <c r="I6354">
        <v>1.402767470978636</v>
      </c>
      <c r="J6354">
        <v>4.1727443457266207E-2</v>
      </c>
      <c r="K6354">
        <v>0.49831347890596522</v>
      </c>
      <c r="L6354">
        <v>2.2672979831746138</v>
      </c>
    </row>
    <row r="6355" spans="1:12">
      <c r="A6355" t="s">
        <v>317</v>
      </c>
      <c r="B6355" t="s">
        <v>414</v>
      </c>
      <c r="C6355">
        <v>48255</v>
      </c>
      <c r="D6355" t="s">
        <v>135</v>
      </c>
      <c r="E6355">
        <v>888</v>
      </c>
      <c r="F6355" t="s">
        <v>87</v>
      </c>
      <c r="G6355" t="s">
        <v>91</v>
      </c>
      <c r="H6355">
        <v>68</v>
      </c>
      <c r="I6355">
        <v>0.95195617615450367</v>
      </c>
      <c r="J6355">
        <v>4.8783587579212577E-2</v>
      </c>
      <c r="K6355">
        <v>4.1614353289900017E-3</v>
      </c>
      <c r="L6355">
        <v>1.7403378110366829</v>
      </c>
    </row>
    <row r="6356" spans="1:12">
      <c r="A6356" t="s">
        <v>317</v>
      </c>
      <c r="B6356" t="s">
        <v>414</v>
      </c>
      <c r="C6356">
        <v>48255</v>
      </c>
      <c r="D6356" t="s">
        <v>135</v>
      </c>
      <c r="E6356">
        <v>888</v>
      </c>
      <c r="F6356" t="s">
        <v>87</v>
      </c>
      <c r="G6356" t="s">
        <v>92</v>
      </c>
      <c r="H6356">
        <v>109</v>
      </c>
      <c r="I6356">
        <v>1.5429487447784911</v>
      </c>
      <c r="J6356">
        <v>4.4390034565158512E-2</v>
      </c>
      <c r="K6356">
        <v>0.54872026536986995</v>
      </c>
      <c r="L6356">
        <v>2.4937297059836201</v>
      </c>
    </row>
    <row r="6357" spans="1:12">
      <c r="A6357" t="s">
        <v>317</v>
      </c>
      <c r="B6357" t="s">
        <v>414</v>
      </c>
      <c r="C6357">
        <v>48255</v>
      </c>
      <c r="D6357" t="s">
        <v>135</v>
      </c>
      <c r="E6357">
        <v>888</v>
      </c>
      <c r="F6357" t="s">
        <v>87</v>
      </c>
      <c r="G6357" t="s">
        <v>93</v>
      </c>
      <c r="H6357">
        <v>68</v>
      </c>
      <c r="I6357">
        <v>1.028466587735311</v>
      </c>
      <c r="J6357">
        <v>5.2824536082489333E-2</v>
      </c>
      <c r="K6357">
        <v>4.1614353289900017E-3</v>
      </c>
      <c r="L6357">
        <v>1.8723757614156089</v>
      </c>
    </row>
    <row r="6358" spans="1:12">
      <c r="A6358" t="s">
        <v>317</v>
      </c>
      <c r="B6358" t="s">
        <v>414</v>
      </c>
      <c r="C6358">
        <v>48255</v>
      </c>
      <c r="D6358" t="s">
        <v>135</v>
      </c>
      <c r="E6358">
        <v>888</v>
      </c>
      <c r="F6358" t="s">
        <v>87</v>
      </c>
      <c r="G6358" t="s">
        <v>94</v>
      </c>
      <c r="H6358">
        <v>109</v>
      </c>
      <c r="I6358">
        <v>1.6726294726574</v>
      </c>
      <c r="J6358">
        <v>4.7263881436702633E-2</v>
      </c>
      <c r="K6358">
        <v>0.59331533431868477</v>
      </c>
      <c r="L6358">
        <v>2.7026850488827998</v>
      </c>
    </row>
    <row r="6359" spans="1:12">
      <c r="A6359" t="s">
        <v>317</v>
      </c>
      <c r="B6359" t="s">
        <v>414</v>
      </c>
      <c r="C6359">
        <v>48255</v>
      </c>
      <c r="D6359" t="s">
        <v>135</v>
      </c>
      <c r="E6359">
        <v>888</v>
      </c>
      <c r="F6359" t="s">
        <v>87</v>
      </c>
      <c r="G6359" t="s">
        <v>95</v>
      </c>
      <c r="H6359">
        <v>68</v>
      </c>
      <c r="I6359">
        <v>1.1011260390498769</v>
      </c>
      <c r="J6359">
        <v>5.6981098707934837E-2</v>
      </c>
      <c r="K6359">
        <v>4.1614353289900017E-3</v>
      </c>
      <c r="L6359">
        <v>1.995065720649235</v>
      </c>
    </row>
    <row r="6360" spans="1:12">
      <c r="A6360" t="s">
        <v>317</v>
      </c>
      <c r="B6360" t="s">
        <v>414</v>
      </c>
      <c r="C6360">
        <v>48255</v>
      </c>
      <c r="D6360" t="s">
        <v>135</v>
      </c>
      <c r="E6360">
        <v>888</v>
      </c>
      <c r="F6360" t="s">
        <v>87</v>
      </c>
      <c r="G6360" t="s">
        <v>96</v>
      </c>
      <c r="H6360">
        <v>109</v>
      </c>
      <c r="I6360">
        <v>1.8018724086785121</v>
      </c>
      <c r="J6360">
        <v>5.0107166053421873E-2</v>
      </c>
      <c r="K6360">
        <v>0.64230054599177022</v>
      </c>
      <c r="L6360">
        <v>2.9019578442689529</v>
      </c>
    </row>
    <row r="6361" spans="1:12">
      <c r="A6361" t="s">
        <v>317</v>
      </c>
      <c r="B6361" t="s">
        <v>414</v>
      </c>
      <c r="C6361">
        <v>48255</v>
      </c>
      <c r="D6361" t="s">
        <v>135</v>
      </c>
      <c r="E6361">
        <v>888</v>
      </c>
      <c r="F6361" t="s">
        <v>87</v>
      </c>
      <c r="G6361" t="s">
        <v>97</v>
      </c>
      <c r="H6361">
        <v>68</v>
      </c>
      <c r="I6361">
        <v>1.1709863633725861</v>
      </c>
      <c r="J6361">
        <v>6.0666161244871043E-2</v>
      </c>
      <c r="K6361">
        <v>4.1614353289900017E-3</v>
      </c>
      <c r="L6361">
        <v>2.1067011027884139</v>
      </c>
    </row>
    <row r="6362" spans="1:12">
      <c r="A6362" t="s">
        <v>317</v>
      </c>
      <c r="B6362" t="s">
        <v>414</v>
      </c>
      <c r="C6362">
        <v>48255</v>
      </c>
      <c r="D6362" t="s">
        <v>135</v>
      </c>
      <c r="E6362">
        <v>888</v>
      </c>
      <c r="F6362" t="s">
        <v>87</v>
      </c>
      <c r="G6362" t="s">
        <v>98</v>
      </c>
      <c r="H6362">
        <v>109</v>
      </c>
      <c r="I6362">
        <v>0.35818418360035048</v>
      </c>
      <c r="J6362">
        <v>1.2725201533440381E-2</v>
      </c>
      <c r="K6362">
        <v>5.9323117904128288E-2</v>
      </c>
      <c r="L6362">
        <v>0.73433204145452791</v>
      </c>
    </row>
    <row r="6363" spans="1:12">
      <c r="A6363" t="s">
        <v>317</v>
      </c>
      <c r="B6363" t="s">
        <v>414</v>
      </c>
      <c r="C6363">
        <v>48255</v>
      </c>
      <c r="D6363" t="s">
        <v>135</v>
      </c>
      <c r="E6363">
        <v>888</v>
      </c>
      <c r="F6363" t="s">
        <v>87</v>
      </c>
      <c r="G6363" t="s">
        <v>99</v>
      </c>
      <c r="H6363">
        <v>68</v>
      </c>
      <c r="I6363">
        <v>0.57697554713869492</v>
      </c>
      <c r="J6363">
        <v>3.7907735055044897E-2</v>
      </c>
      <c r="K6363">
        <v>4.1614353289900017E-3</v>
      </c>
      <c r="L6363">
        <v>1.4691269464682379</v>
      </c>
    </row>
    <row r="6364" spans="1:12">
      <c r="A6364" t="s">
        <v>317</v>
      </c>
      <c r="B6364" t="s">
        <v>414</v>
      </c>
      <c r="C6364">
        <v>48255</v>
      </c>
      <c r="D6364" t="s">
        <v>135</v>
      </c>
      <c r="E6364">
        <v>888</v>
      </c>
      <c r="F6364" t="s">
        <v>87</v>
      </c>
      <c r="G6364" t="s">
        <v>100</v>
      </c>
      <c r="H6364">
        <v>109</v>
      </c>
      <c r="I6364">
        <v>0.9254680701082979</v>
      </c>
      <c r="J6364">
        <v>2.4001225673548041E-2</v>
      </c>
      <c r="K6364">
        <v>0.35881808001486099</v>
      </c>
      <c r="L6364">
        <v>1.572489588677076</v>
      </c>
    </row>
    <row r="6365" spans="1:12">
      <c r="A6365" t="s">
        <v>317</v>
      </c>
      <c r="B6365" t="s">
        <v>414</v>
      </c>
      <c r="C6365">
        <v>48255</v>
      </c>
      <c r="D6365" t="s">
        <v>135</v>
      </c>
      <c r="E6365">
        <v>888</v>
      </c>
      <c r="F6365" t="s">
        <v>87</v>
      </c>
      <c r="G6365" t="s">
        <v>101</v>
      </c>
      <c r="H6365">
        <v>68</v>
      </c>
      <c r="I6365">
        <v>0.83231572058160741</v>
      </c>
      <c r="J6365">
        <v>4.8037700084064702E-2</v>
      </c>
      <c r="K6365">
        <v>4.1614353289900017E-3</v>
      </c>
      <c r="L6365">
        <v>1.669365192606491</v>
      </c>
    </row>
    <row r="6366" spans="1:12">
      <c r="A6366" t="s">
        <v>317</v>
      </c>
      <c r="B6366" t="s">
        <v>414</v>
      </c>
      <c r="C6366">
        <v>48255</v>
      </c>
      <c r="D6366" t="s">
        <v>135</v>
      </c>
      <c r="E6366">
        <v>888</v>
      </c>
      <c r="F6366" t="s">
        <v>87</v>
      </c>
      <c r="G6366" t="s">
        <v>102</v>
      </c>
      <c r="H6366">
        <v>109</v>
      </c>
      <c r="I6366">
        <v>1.082711998811323</v>
      </c>
      <c r="J6366">
        <v>2.760684355198113E-2</v>
      </c>
      <c r="K6366">
        <v>0.41693844654953233</v>
      </c>
      <c r="L6366">
        <v>1.7923248954084749</v>
      </c>
    </row>
    <row r="6367" spans="1:12">
      <c r="A6367" t="s">
        <v>317</v>
      </c>
      <c r="B6367" t="s">
        <v>414</v>
      </c>
      <c r="C6367">
        <v>48255</v>
      </c>
      <c r="D6367" t="s">
        <v>135</v>
      </c>
      <c r="E6367">
        <v>888</v>
      </c>
      <c r="F6367" t="s">
        <v>87</v>
      </c>
      <c r="G6367" t="s">
        <v>103</v>
      </c>
      <c r="H6367">
        <v>68</v>
      </c>
      <c r="I6367">
        <v>0.89841384467700913</v>
      </c>
      <c r="J6367">
        <v>5.1693086632234257E-2</v>
      </c>
      <c r="K6367">
        <v>4.1614353289900017E-3</v>
      </c>
      <c r="L6367">
        <v>1.7552037239467351</v>
      </c>
    </row>
    <row r="6368" spans="1:12">
      <c r="A6368" t="s">
        <v>317</v>
      </c>
      <c r="B6368" t="s">
        <v>414</v>
      </c>
      <c r="C6368">
        <v>48255</v>
      </c>
      <c r="D6368" t="s">
        <v>135</v>
      </c>
      <c r="E6368">
        <v>888</v>
      </c>
      <c r="F6368" t="s">
        <v>87</v>
      </c>
      <c r="G6368" t="s">
        <v>104</v>
      </c>
      <c r="H6368">
        <v>109</v>
      </c>
      <c r="I6368">
        <v>1.219397052804452</v>
      </c>
      <c r="J6368">
        <v>3.1245576488129919E-2</v>
      </c>
      <c r="K6368">
        <v>0.46326203091374568</v>
      </c>
      <c r="L6368">
        <v>2.003374221774441</v>
      </c>
    </row>
    <row r="6369" spans="1:12">
      <c r="A6369" t="s">
        <v>317</v>
      </c>
      <c r="B6369" t="s">
        <v>414</v>
      </c>
      <c r="C6369">
        <v>48255</v>
      </c>
      <c r="D6369" t="s">
        <v>135</v>
      </c>
      <c r="E6369">
        <v>888</v>
      </c>
      <c r="F6369" t="s">
        <v>87</v>
      </c>
      <c r="G6369" t="s">
        <v>105</v>
      </c>
      <c r="H6369">
        <v>68</v>
      </c>
      <c r="I6369">
        <v>0.96089047963159691</v>
      </c>
      <c r="J6369">
        <v>5.550501801677403E-2</v>
      </c>
      <c r="K6369">
        <v>4.1614353289900017E-3</v>
      </c>
      <c r="L6369">
        <v>1.873398708947267</v>
      </c>
    </row>
    <row r="6370" spans="1:12">
      <c r="A6370" t="s">
        <v>317</v>
      </c>
      <c r="B6370" t="s">
        <v>414</v>
      </c>
      <c r="C6370">
        <v>48255</v>
      </c>
      <c r="D6370" t="s">
        <v>135</v>
      </c>
      <c r="E6370">
        <v>888</v>
      </c>
      <c r="F6370" t="s">
        <v>87</v>
      </c>
      <c r="G6370" t="s">
        <v>106</v>
      </c>
      <c r="H6370">
        <v>109</v>
      </c>
      <c r="I6370">
        <v>1.352715863696738</v>
      </c>
      <c r="J6370">
        <v>3.4529793693643243E-2</v>
      </c>
      <c r="K6370">
        <v>0.50792079545145641</v>
      </c>
      <c r="L6370">
        <v>2.1938144240469111</v>
      </c>
    </row>
    <row r="6371" spans="1:12">
      <c r="A6371" t="s">
        <v>317</v>
      </c>
      <c r="B6371" t="s">
        <v>414</v>
      </c>
      <c r="C6371">
        <v>48255</v>
      </c>
      <c r="D6371" t="s">
        <v>135</v>
      </c>
      <c r="E6371">
        <v>888</v>
      </c>
      <c r="F6371" t="s">
        <v>87</v>
      </c>
      <c r="G6371" t="s">
        <v>107</v>
      </c>
      <c r="H6371">
        <v>68</v>
      </c>
      <c r="I6371">
        <v>1.018116575680418</v>
      </c>
      <c r="J6371">
        <v>5.8643064421555639E-2</v>
      </c>
      <c r="K6371">
        <v>4.1614353289900017E-3</v>
      </c>
      <c r="L6371">
        <v>1.983613718707478</v>
      </c>
    </row>
    <row r="6372" spans="1:12">
      <c r="A6372" t="s">
        <v>317</v>
      </c>
      <c r="B6372" t="s">
        <v>414</v>
      </c>
      <c r="C6372">
        <v>48255</v>
      </c>
      <c r="D6372" t="s">
        <v>135</v>
      </c>
      <c r="E6372">
        <v>888</v>
      </c>
      <c r="F6372" t="s">
        <v>87</v>
      </c>
      <c r="G6372" t="s">
        <v>108</v>
      </c>
      <c r="H6372">
        <v>109</v>
      </c>
      <c r="I6372">
        <v>0.17860457351798939</v>
      </c>
      <c r="J6372">
        <v>4.9711577580345417E-3</v>
      </c>
      <c r="K6372">
        <v>7.8532537549117071E-2</v>
      </c>
      <c r="L6372">
        <v>0.30375442582782591</v>
      </c>
    </row>
    <row r="6373" spans="1:12">
      <c r="A6373" t="s">
        <v>317</v>
      </c>
      <c r="B6373" t="s">
        <v>414</v>
      </c>
      <c r="C6373">
        <v>48255</v>
      </c>
      <c r="D6373" t="s">
        <v>135</v>
      </c>
      <c r="E6373">
        <v>888</v>
      </c>
      <c r="F6373" t="s">
        <v>87</v>
      </c>
      <c r="G6373" t="s">
        <v>109</v>
      </c>
      <c r="H6373">
        <v>68</v>
      </c>
      <c r="I6373">
        <v>0.28545138849334378</v>
      </c>
      <c r="J6373">
        <v>1.6349592638427349E-2</v>
      </c>
      <c r="K6373">
        <v>4.1614353289900017E-3</v>
      </c>
      <c r="L6373">
        <v>0.646276259831436</v>
      </c>
    </row>
    <row r="6374" spans="1:12">
      <c r="A6374" t="s">
        <v>317</v>
      </c>
      <c r="B6374" t="s">
        <v>415</v>
      </c>
      <c r="C6374">
        <v>48257</v>
      </c>
      <c r="D6374" t="s">
        <v>135</v>
      </c>
      <c r="E6374">
        <v>888</v>
      </c>
      <c r="F6374" t="s">
        <v>87</v>
      </c>
      <c r="G6374" t="s">
        <v>88</v>
      </c>
      <c r="H6374">
        <v>21</v>
      </c>
      <c r="I6374">
        <v>1.3391255499967429</v>
      </c>
      <c r="J6374">
        <v>0.1576856242205866</v>
      </c>
      <c r="K6374">
        <v>8.2268901586623533E-2</v>
      </c>
      <c r="L6374">
        <v>2.427575332124559</v>
      </c>
    </row>
    <row r="6375" spans="1:12">
      <c r="A6375" t="s">
        <v>317</v>
      </c>
      <c r="B6375" t="s">
        <v>415</v>
      </c>
      <c r="C6375">
        <v>48257</v>
      </c>
      <c r="D6375" t="s">
        <v>135</v>
      </c>
      <c r="E6375">
        <v>888</v>
      </c>
      <c r="F6375" t="s">
        <v>87</v>
      </c>
      <c r="G6375" t="s">
        <v>89</v>
      </c>
      <c r="H6375">
        <v>321</v>
      </c>
      <c r="I6375">
        <v>0.87698656474519121</v>
      </c>
      <c r="J6375">
        <v>2.9059937535925551E-2</v>
      </c>
      <c r="K6375">
        <v>-3.4524710319821768E-3</v>
      </c>
      <c r="L6375">
        <v>2.058279257864311</v>
      </c>
    </row>
    <row r="6376" spans="1:12">
      <c r="A6376" t="s">
        <v>317</v>
      </c>
      <c r="B6376" t="s">
        <v>415</v>
      </c>
      <c r="C6376">
        <v>48257</v>
      </c>
      <c r="D6376" t="s">
        <v>135</v>
      </c>
      <c r="E6376">
        <v>888</v>
      </c>
      <c r="F6376" t="s">
        <v>87</v>
      </c>
      <c r="G6376" t="s">
        <v>90</v>
      </c>
      <c r="H6376">
        <v>21</v>
      </c>
      <c r="I6376">
        <v>1.6680650978018869</v>
      </c>
      <c r="J6376">
        <v>0.1456860291474619</v>
      </c>
      <c r="K6376">
        <v>0.26197504588600667</v>
      </c>
      <c r="L6376">
        <v>2.8019103932227281</v>
      </c>
    </row>
    <row r="6377" spans="1:12">
      <c r="A6377" t="s">
        <v>317</v>
      </c>
      <c r="B6377" t="s">
        <v>415</v>
      </c>
      <c r="C6377">
        <v>48257</v>
      </c>
      <c r="D6377" t="s">
        <v>135</v>
      </c>
      <c r="E6377">
        <v>888</v>
      </c>
      <c r="F6377" t="s">
        <v>87</v>
      </c>
      <c r="G6377" t="s">
        <v>91</v>
      </c>
      <c r="H6377">
        <v>321</v>
      </c>
      <c r="I6377">
        <v>1.097953432723624</v>
      </c>
      <c r="J6377">
        <v>2.667037683964868E-2</v>
      </c>
      <c r="K6377">
        <v>3.5267178298786029E-3</v>
      </c>
      <c r="L6377">
        <v>2.2257319502210908</v>
      </c>
    </row>
    <row r="6378" spans="1:12">
      <c r="A6378" t="s">
        <v>317</v>
      </c>
      <c r="B6378" t="s">
        <v>415</v>
      </c>
      <c r="C6378">
        <v>48257</v>
      </c>
      <c r="D6378" t="s">
        <v>135</v>
      </c>
      <c r="E6378">
        <v>888</v>
      </c>
      <c r="F6378" t="s">
        <v>87</v>
      </c>
      <c r="G6378" t="s">
        <v>92</v>
      </c>
      <c r="H6378">
        <v>21</v>
      </c>
      <c r="I6378">
        <v>1.833708289949844</v>
      </c>
      <c r="J6378">
        <v>0.1562271870685033</v>
      </c>
      <c r="K6378">
        <v>0.29025231332994073</v>
      </c>
      <c r="L6378">
        <v>3.035446620925113</v>
      </c>
    </row>
    <row r="6379" spans="1:12">
      <c r="A6379" t="s">
        <v>317</v>
      </c>
      <c r="B6379" t="s">
        <v>415</v>
      </c>
      <c r="C6379">
        <v>48257</v>
      </c>
      <c r="D6379" t="s">
        <v>135</v>
      </c>
      <c r="E6379">
        <v>888</v>
      </c>
      <c r="F6379" t="s">
        <v>87</v>
      </c>
      <c r="G6379" t="s">
        <v>93</v>
      </c>
      <c r="H6379">
        <v>321</v>
      </c>
      <c r="I6379">
        <v>1.191423035206373</v>
      </c>
      <c r="J6379">
        <v>2.804228088478504E-2</v>
      </c>
      <c r="K6379">
        <v>3.5267178298786029E-3</v>
      </c>
      <c r="L6379">
        <v>2.3556611322115808</v>
      </c>
    </row>
    <row r="6380" spans="1:12">
      <c r="A6380" t="s">
        <v>317</v>
      </c>
      <c r="B6380" t="s">
        <v>415</v>
      </c>
      <c r="C6380">
        <v>48257</v>
      </c>
      <c r="D6380" t="s">
        <v>135</v>
      </c>
      <c r="E6380">
        <v>888</v>
      </c>
      <c r="F6380" t="s">
        <v>87</v>
      </c>
      <c r="G6380" t="s">
        <v>94</v>
      </c>
      <c r="H6380">
        <v>21</v>
      </c>
      <c r="I6380">
        <v>1.991627877631841</v>
      </c>
      <c r="J6380">
        <v>0.16733419893618731</v>
      </c>
      <c r="K6380">
        <v>0.31557028902879652</v>
      </c>
      <c r="L6380">
        <v>3.2684685251471182</v>
      </c>
    </row>
    <row r="6381" spans="1:12">
      <c r="A6381" t="s">
        <v>317</v>
      </c>
      <c r="B6381" t="s">
        <v>415</v>
      </c>
      <c r="C6381">
        <v>48257</v>
      </c>
      <c r="D6381" t="s">
        <v>135</v>
      </c>
      <c r="E6381">
        <v>888</v>
      </c>
      <c r="F6381" t="s">
        <v>87</v>
      </c>
      <c r="G6381" t="s">
        <v>95</v>
      </c>
      <c r="H6381">
        <v>321</v>
      </c>
      <c r="I6381">
        <v>1.274560325744899</v>
      </c>
      <c r="J6381">
        <v>2.9785230820596739E-2</v>
      </c>
      <c r="K6381">
        <v>3.5267178298786029E-3</v>
      </c>
      <c r="L6381">
        <v>2.476528363245087</v>
      </c>
    </row>
    <row r="6382" spans="1:12">
      <c r="A6382" t="s">
        <v>317</v>
      </c>
      <c r="B6382" t="s">
        <v>415</v>
      </c>
      <c r="C6382">
        <v>48257</v>
      </c>
      <c r="D6382" t="s">
        <v>135</v>
      </c>
      <c r="E6382">
        <v>888</v>
      </c>
      <c r="F6382" t="s">
        <v>87</v>
      </c>
      <c r="G6382" t="s">
        <v>96</v>
      </c>
      <c r="H6382">
        <v>21</v>
      </c>
      <c r="I6382">
        <v>2.141073796967826</v>
      </c>
      <c r="J6382">
        <v>0.17785825932259591</v>
      </c>
      <c r="K6382">
        <v>0.34037529265666611</v>
      </c>
      <c r="L6382">
        <v>3.4894549128360661</v>
      </c>
    </row>
    <row r="6383" spans="1:12">
      <c r="A6383" t="s">
        <v>317</v>
      </c>
      <c r="B6383" t="s">
        <v>415</v>
      </c>
      <c r="C6383">
        <v>48257</v>
      </c>
      <c r="D6383" t="s">
        <v>135</v>
      </c>
      <c r="E6383">
        <v>888</v>
      </c>
      <c r="F6383" t="s">
        <v>87</v>
      </c>
      <c r="G6383" t="s">
        <v>97</v>
      </c>
      <c r="H6383">
        <v>321</v>
      </c>
      <c r="I6383">
        <v>1.356476015037994</v>
      </c>
      <c r="J6383">
        <v>3.1040096382421289E-2</v>
      </c>
      <c r="K6383">
        <v>3.5267178298786029E-3</v>
      </c>
      <c r="L6383">
        <v>2.590221589714337</v>
      </c>
    </row>
    <row r="6384" spans="1:12">
      <c r="A6384" t="s">
        <v>317</v>
      </c>
      <c r="B6384" t="s">
        <v>415</v>
      </c>
      <c r="C6384">
        <v>48257</v>
      </c>
      <c r="D6384" t="s">
        <v>135</v>
      </c>
      <c r="E6384">
        <v>888</v>
      </c>
      <c r="F6384" t="s">
        <v>87</v>
      </c>
      <c r="G6384" t="s">
        <v>98</v>
      </c>
      <c r="H6384">
        <v>21</v>
      </c>
      <c r="I6384">
        <v>0.87811581063541766</v>
      </c>
      <c r="J6384">
        <v>8.8664726780749215E-2</v>
      </c>
      <c r="K6384">
        <v>0.1078680484880335</v>
      </c>
      <c r="L6384">
        <v>1.6042317228687579</v>
      </c>
    </row>
    <row r="6385" spans="1:12">
      <c r="A6385" t="s">
        <v>317</v>
      </c>
      <c r="B6385" t="s">
        <v>415</v>
      </c>
      <c r="C6385">
        <v>48257</v>
      </c>
      <c r="D6385" t="s">
        <v>135</v>
      </c>
      <c r="E6385">
        <v>888</v>
      </c>
      <c r="F6385" t="s">
        <v>87</v>
      </c>
      <c r="G6385" t="s">
        <v>99</v>
      </c>
      <c r="H6385">
        <v>321</v>
      </c>
      <c r="I6385">
        <v>0.53132431970194827</v>
      </c>
      <c r="J6385">
        <v>1.472210642659651E-2</v>
      </c>
      <c r="K6385">
        <v>3.5267178298786029E-3</v>
      </c>
      <c r="L6385">
        <v>1.421982194111423</v>
      </c>
    </row>
    <row r="6386" spans="1:12">
      <c r="A6386" t="s">
        <v>317</v>
      </c>
      <c r="B6386" t="s">
        <v>415</v>
      </c>
      <c r="C6386">
        <v>48257</v>
      </c>
      <c r="D6386" t="s">
        <v>135</v>
      </c>
      <c r="E6386">
        <v>888</v>
      </c>
      <c r="F6386" t="s">
        <v>87</v>
      </c>
      <c r="G6386" t="s">
        <v>100</v>
      </c>
      <c r="H6386">
        <v>21</v>
      </c>
      <c r="I6386">
        <v>1.3919513895566551</v>
      </c>
      <c r="J6386">
        <v>0.10804868088975519</v>
      </c>
      <c r="K6386">
        <v>0.27866141501693342</v>
      </c>
      <c r="L6386">
        <v>2.2143403233531389</v>
      </c>
    </row>
    <row r="6387" spans="1:12">
      <c r="A6387" t="s">
        <v>317</v>
      </c>
      <c r="B6387" t="s">
        <v>415</v>
      </c>
      <c r="C6387">
        <v>48257</v>
      </c>
      <c r="D6387" t="s">
        <v>135</v>
      </c>
      <c r="E6387">
        <v>888</v>
      </c>
      <c r="F6387" t="s">
        <v>87</v>
      </c>
      <c r="G6387" t="s">
        <v>101</v>
      </c>
      <c r="H6387">
        <v>321</v>
      </c>
      <c r="I6387">
        <v>0.91854169327657997</v>
      </c>
      <c r="J6387">
        <v>1.96066958731951E-2</v>
      </c>
      <c r="K6387">
        <v>3.5267178298786029E-3</v>
      </c>
      <c r="L6387">
        <v>1.7070203999628011</v>
      </c>
    </row>
    <row r="6388" spans="1:12">
      <c r="A6388" t="s">
        <v>317</v>
      </c>
      <c r="B6388" t="s">
        <v>415</v>
      </c>
      <c r="C6388">
        <v>48257</v>
      </c>
      <c r="D6388" t="s">
        <v>135</v>
      </c>
      <c r="E6388">
        <v>888</v>
      </c>
      <c r="F6388" t="s">
        <v>87</v>
      </c>
      <c r="G6388" t="s">
        <v>102</v>
      </c>
      <c r="H6388">
        <v>21</v>
      </c>
      <c r="I6388">
        <v>1.563109054162531</v>
      </c>
      <c r="J6388">
        <v>0.1178441616037386</v>
      </c>
      <c r="K6388">
        <v>0.30964265869391361</v>
      </c>
      <c r="L6388">
        <v>2.4387855384156549</v>
      </c>
    </row>
    <row r="6389" spans="1:12">
      <c r="A6389" t="s">
        <v>317</v>
      </c>
      <c r="B6389" t="s">
        <v>415</v>
      </c>
      <c r="C6389">
        <v>48257</v>
      </c>
      <c r="D6389" t="s">
        <v>135</v>
      </c>
      <c r="E6389">
        <v>888</v>
      </c>
      <c r="F6389" t="s">
        <v>87</v>
      </c>
      <c r="G6389" t="s">
        <v>103</v>
      </c>
      <c r="H6389">
        <v>321</v>
      </c>
      <c r="I6389">
        <v>0.99773259192502317</v>
      </c>
      <c r="J6389">
        <v>2.043548693125671E-2</v>
      </c>
      <c r="K6389">
        <v>3.5267178298786029E-3</v>
      </c>
      <c r="L6389">
        <v>1.8054626795053541</v>
      </c>
    </row>
    <row r="6390" spans="1:12">
      <c r="A6390" t="s">
        <v>317</v>
      </c>
      <c r="B6390" t="s">
        <v>415</v>
      </c>
      <c r="C6390">
        <v>48257</v>
      </c>
      <c r="D6390" t="s">
        <v>135</v>
      </c>
      <c r="E6390">
        <v>888</v>
      </c>
      <c r="F6390" t="s">
        <v>87</v>
      </c>
      <c r="G6390" t="s">
        <v>104</v>
      </c>
      <c r="H6390">
        <v>21</v>
      </c>
      <c r="I6390">
        <v>1.726502520922087</v>
      </c>
      <c r="J6390">
        <v>0.12881989346661671</v>
      </c>
      <c r="K6390">
        <v>0.33643836717927927</v>
      </c>
      <c r="L6390">
        <v>2.6724841403317932</v>
      </c>
    </row>
    <row r="6391" spans="1:12">
      <c r="A6391" t="s">
        <v>317</v>
      </c>
      <c r="B6391" t="s">
        <v>415</v>
      </c>
      <c r="C6391">
        <v>48257</v>
      </c>
      <c r="D6391" t="s">
        <v>135</v>
      </c>
      <c r="E6391">
        <v>888</v>
      </c>
      <c r="F6391" t="s">
        <v>87</v>
      </c>
      <c r="G6391" t="s">
        <v>105</v>
      </c>
      <c r="H6391">
        <v>321</v>
      </c>
      <c r="I6391">
        <v>1.0698831951637531</v>
      </c>
      <c r="J6391">
        <v>2.1747142635598869E-2</v>
      </c>
      <c r="K6391">
        <v>3.5267178298786029E-3</v>
      </c>
      <c r="L6391">
        <v>1.9139068960189349</v>
      </c>
    </row>
    <row r="6392" spans="1:12">
      <c r="A6392" t="s">
        <v>317</v>
      </c>
      <c r="B6392" t="s">
        <v>415</v>
      </c>
      <c r="C6392">
        <v>48257</v>
      </c>
      <c r="D6392" t="s">
        <v>135</v>
      </c>
      <c r="E6392">
        <v>888</v>
      </c>
      <c r="F6392" t="s">
        <v>87</v>
      </c>
      <c r="G6392" t="s">
        <v>106</v>
      </c>
      <c r="H6392">
        <v>21</v>
      </c>
      <c r="I6392">
        <v>1.8774327900133541</v>
      </c>
      <c r="J6392">
        <v>0.13897070690113111</v>
      </c>
      <c r="K6392">
        <v>0.36329579965681719</v>
      </c>
      <c r="L6392">
        <v>2.9038355072988762</v>
      </c>
    </row>
    <row r="6393" spans="1:12">
      <c r="A6393" t="s">
        <v>317</v>
      </c>
      <c r="B6393" t="s">
        <v>415</v>
      </c>
      <c r="C6393">
        <v>48257</v>
      </c>
      <c r="D6393" t="s">
        <v>135</v>
      </c>
      <c r="E6393">
        <v>888</v>
      </c>
      <c r="F6393" t="s">
        <v>87</v>
      </c>
      <c r="G6393" t="s">
        <v>107</v>
      </c>
      <c r="H6393">
        <v>321</v>
      </c>
      <c r="I6393">
        <v>1.136207298770596</v>
      </c>
      <c r="J6393">
        <v>2.228691754497579E-2</v>
      </c>
      <c r="K6393">
        <v>3.5267178298786029E-3</v>
      </c>
      <c r="L6393">
        <v>1.9966900608684059</v>
      </c>
    </row>
    <row r="6394" spans="1:12">
      <c r="A6394" t="s">
        <v>317</v>
      </c>
      <c r="B6394" t="s">
        <v>415</v>
      </c>
      <c r="C6394">
        <v>48257</v>
      </c>
      <c r="D6394" t="s">
        <v>135</v>
      </c>
      <c r="E6394">
        <v>888</v>
      </c>
      <c r="F6394" t="s">
        <v>87</v>
      </c>
      <c r="G6394" t="s">
        <v>108</v>
      </c>
      <c r="H6394">
        <v>21</v>
      </c>
      <c r="I6394">
        <v>0.54524790617929286</v>
      </c>
      <c r="J6394">
        <v>4.6758487955652142E-2</v>
      </c>
      <c r="K6394">
        <v>0.1167457847107941</v>
      </c>
      <c r="L6394">
        <v>1.0747798823709549</v>
      </c>
    </row>
    <row r="6395" spans="1:12">
      <c r="A6395" t="s">
        <v>317</v>
      </c>
      <c r="B6395" t="s">
        <v>415</v>
      </c>
      <c r="C6395">
        <v>48257</v>
      </c>
      <c r="D6395" t="s">
        <v>135</v>
      </c>
      <c r="E6395">
        <v>888</v>
      </c>
      <c r="F6395" t="s">
        <v>87</v>
      </c>
      <c r="G6395" t="s">
        <v>109</v>
      </c>
      <c r="H6395">
        <v>321</v>
      </c>
      <c r="I6395">
        <v>0.32896026494094838</v>
      </c>
      <c r="J6395">
        <v>5.5475743428957756E-3</v>
      </c>
      <c r="K6395">
        <v>3.5267178298786029E-3</v>
      </c>
      <c r="L6395">
        <v>0.6077413652625866</v>
      </c>
    </row>
    <row r="6396" spans="1:12">
      <c r="A6396" t="s">
        <v>317</v>
      </c>
      <c r="B6396" t="s">
        <v>416</v>
      </c>
      <c r="C6396">
        <v>48259</v>
      </c>
      <c r="D6396" t="s">
        <v>135</v>
      </c>
      <c r="E6396">
        <v>888</v>
      </c>
      <c r="F6396" t="s">
        <v>87</v>
      </c>
      <c r="G6396" t="s">
        <v>88</v>
      </c>
      <c r="H6396">
        <v>249</v>
      </c>
      <c r="I6396">
        <v>1.3272480698098581</v>
      </c>
      <c r="J6396">
        <v>2.9221485110950358E-2</v>
      </c>
      <c r="K6396">
        <v>1.053024294447052E-2</v>
      </c>
      <c r="L6396">
        <v>2.3126070646557242</v>
      </c>
    </row>
    <row r="6397" spans="1:12">
      <c r="A6397" t="s">
        <v>317</v>
      </c>
      <c r="B6397" t="s">
        <v>416</v>
      </c>
      <c r="C6397">
        <v>48259</v>
      </c>
      <c r="D6397" t="s">
        <v>135</v>
      </c>
      <c r="E6397">
        <v>888</v>
      </c>
      <c r="F6397" t="s">
        <v>87</v>
      </c>
      <c r="G6397" t="s">
        <v>89</v>
      </c>
      <c r="H6397">
        <v>334</v>
      </c>
      <c r="I6397">
        <v>0.93556248128234332</v>
      </c>
      <c r="J6397">
        <v>2.2023634848507591E-2</v>
      </c>
      <c r="K6397">
        <v>4.1614353289900017E-3</v>
      </c>
      <c r="L6397">
        <v>1.706692669819454</v>
      </c>
    </row>
    <row r="6398" spans="1:12">
      <c r="A6398" t="s">
        <v>317</v>
      </c>
      <c r="B6398" t="s">
        <v>416</v>
      </c>
      <c r="C6398">
        <v>48259</v>
      </c>
      <c r="D6398" t="s">
        <v>135</v>
      </c>
      <c r="E6398">
        <v>888</v>
      </c>
      <c r="F6398" t="s">
        <v>87</v>
      </c>
      <c r="G6398" t="s">
        <v>90</v>
      </c>
      <c r="H6398">
        <v>249</v>
      </c>
      <c r="I6398">
        <v>1.6014957864240591</v>
      </c>
      <c r="J6398">
        <v>2.677911337687541E-2</v>
      </c>
      <c r="K6398">
        <v>0.49831347890596522</v>
      </c>
      <c r="L6398">
        <v>2.602420348373006</v>
      </c>
    </row>
    <row r="6399" spans="1:12">
      <c r="A6399" t="s">
        <v>317</v>
      </c>
      <c r="B6399" t="s">
        <v>416</v>
      </c>
      <c r="C6399">
        <v>48259</v>
      </c>
      <c r="D6399" t="s">
        <v>135</v>
      </c>
      <c r="E6399">
        <v>888</v>
      </c>
      <c r="F6399" t="s">
        <v>87</v>
      </c>
      <c r="G6399" t="s">
        <v>91</v>
      </c>
      <c r="H6399">
        <v>334</v>
      </c>
      <c r="I6399">
        <v>1.0729427022260389</v>
      </c>
      <c r="J6399">
        <v>2.1274704283514741E-2</v>
      </c>
      <c r="K6399">
        <v>4.1614353289900017E-3</v>
      </c>
      <c r="L6399">
        <v>1.87317238244714</v>
      </c>
    </row>
    <row r="6400" spans="1:12">
      <c r="A6400" t="s">
        <v>317</v>
      </c>
      <c r="B6400" t="s">
        <v>416</v>
      </c>
      <c r="C6400">
        <v>48259</v>
      </c>
      <c r="D6400" t="s">
        <v>135</v>
      </c>
      <c r="E6400">
        <v>888</v>
      </c>
      <c r="F6400" t="s">
        <v>87</v>
      </c>
      <c r="G6400" t="s">
        <v>92</v>
      </c>
      <c r="H6400">
        <v>249</v>
      </c>
      <c r="I6400">
        <v>1.7203459735095981</v>
      </c>
      <c r="J6400">
        <v>2.7397561904270479E-2</v>
      </c>
      <c r="K6400">
        <v>0.54872026536986995</v>
      </c>
      <c r="L6400">
        <v>2.7076279604979629</v>
      </c>
    </row>
    <row r="6401" spans="1:12">
      <c r="A6401" t="s">
        <v>317</v>
      </c>
      <c r="B6401" t="s">
        <v>416</v>
      </c>
      <c r="C6401">
        <v>48259</v>
      </c>
      <c r="D6401" t="s">
        <v>135</v>
      </c>
      <c r="E6401">
        <v>888</v>
      </c>
      <c r="F6401" t="s">
        <v>87</v>
      </c>
      <c r="G6401" t="s">
        <v>93</v>
      </c>
      <c r="H6401">
        <v>334</v>
      </c>
      <c r="I6401">
        <v>1.1490833999046499</v>
      </c>
      <c r="J6401">
        <v>2.1986764885354771E-2</v>
      </c>
      <c r="K6401">
        <v>4.1614353289900017E-3</v>
      </c>
      <c r="L6401">
        <v>1.9688439470527781</v>
      </c>
    </row>
    <row r="6402" spans="1:12">
      <c r="A6402" t="s">
        <v>317</v>
      </c>
      <c r="B6402" t="s">
        <v>416</v>
      </c>
      <c r="C6402">
        <v>48259</v>
      </c>
      <c r="D6402" t="s">
        <v>135</v>
      </c>
      <c r="E6402">
        <v>888</v>
      </c>
      <c r="F6402" t="s">
        <v>87</v>
      </c>
      <c r="G6402" t="s">
        <v>94</v>
      </c>
      <c r="H6402">
        <v>249</v>
      </c>
      <c r="I6402">
        <v>1.8293863573636191</v>
      </c>
      <c r="J6402">
        <v>2.8282093848543799E-2</v>
      </c>
      <c r="K6402">
        <v>0.59331533431868477</v>
      </c>
      <c r="L6402">
        <v>2.8069506566597289</v>
      </c>
    </row>
    <row r="6403" spans="1:12">
      <c r="A6403" t="s">
        <v>317</v>
      </c>
      <c r="B6403" t="s">
        <v>416</v>
      </c>
      <c r="C6403">
        <v>48259</v>
      </c>
      <c r="D6403" t="s">
        <v>135</v>
      </c>
      <c r="E6403">
        <v>888</v>
      </c>
      <c r="F6403" t="s">
        <v>87</v>
      </c>
      <c r="G6403" t="s">
        <v>95</v>
      </c>
      <c r="H6403">
        <v>334</v>
      </c>
      <c r="I6403">
        <v>1.2202182048336909</v>
      </c>
      <c r="J6403">
        <v>2.295495060049876E-2</v>
      </c>
      <c r="K6403">
        <v>4.1614353289900017E-3</v>
      </c>
      <c r="L6403">
        <v>2.061355500296886</v>
      </c>
    </row>
    <row r="6404" spans="1:12">
      <c r="A6404" t="s">
        <v>317</v>
      </c>
      <c r="B6404" t="s">
        <v>416</v>
      </c>
      <c r="C6404">
        <v>48259</v>
      </c>
      <c r="D6404" t="s">
        <v>135</v>
      </c>
      <c r="E6404">
        <v>888</v>
      </c>
      <c r="F6404" t="s">
        <v>87</v>
      </c>
      <c r="G6404" t="s">
        <v>96</v>
      </c>
      <c r="H6404">
        <v>249</v>
      </c>
      <c r="I6404">
        <v>1.941685238272935</v>
      </c>
      <c r="J6404">
        <v>2.9294338369352801E-2</v>
      </c>
      <c r="K6404">
        <v>0.64230054599177022</v>
      </c>
      <c r="L6404">
        <v>2.9081630121167361</v>
      </c>
    </row>
    <row r="6405" spans="1:12">
      <c r="A6405" t="s">
        <v>317</v>
      </c>
      <c r="B6405" t="s">
        <v>416</v>
      </c>
      <c r="C6405">
        <v>48259</v>
      </c>
      <c r="D6405" t="s">
        <v>135</v>
      </c>
      <c r="E6405">
        <v>888</v>
      </c>
      <c r="F6405" t="s">
        <v>87</v>
      </c>
      <c r="G6405" t="s">
        <v>97</v>
      </c>
      <c r="H6405">
        <v>334</v>
      </c>
      <c r="I6405">
        <v>1.2957319808449399</v>
      </c>
      <c r="J6405">
        <v>2.372832784324478E-2</v>
      </c>
      <c r="K6405">
        <v>4.1614353289900017E-3</v>
      </c>
      <c r="L6405">
        <v>2.159219318568498</v>
      </c>
    </row>
    <row r="6406" spans="1:12">
      <c r="A6406" t="s">
        <v>317</v>
      </c>
      <c r="B6406" t="s">
        <v>416</v>
      </c>
      <c r="C6406">
        <v>48259</v>
      </c>
      <c r="D6406" t="s">
        <v>135</v>
      </c>
      <c r="E6406">
        <v>888</v>
      </c>
      <c r="F6406" t="s">
        <v>87</v>
      </c>
      <c r="G6406" t="s">
        <v>98</v>
      </c>
      <c r="H6406">
        <v>249</v>
      </c>
      <c r="I6406">
        <v>0.36131823872605923</v>
      </c>
      <c r="J6406">
        <v>8.2331965856959986E-3</v>
      </c>
      <c r="K6406">
        <v>4.6123935453918873E-2</v>
      </c>
      <c r="L6406">
        <v>0.74911958182097538</v>
      </c>
    </row>
    <row r="6407" spans="1:12">
      <c r="A6407" t="s">
        <v>317</v>
      </c>
      <c r="B6407" t="s">
        <v>416</v>
      </c>
      <c r="C6407">
        <v>48259</v>
      </c>
      <c r="D6407" t="s">
        <v>135</v>
      </c>
      <c r="E6407">
        <v>888</v>
      </c>
      <c r="F6407" t="s">
        <v>87</v>
      </c>
      <c r="G6407" t="s">
        <v>99</v>
      </c>
      <c r="H6407">
        <v>334</v>
      </c>
      <c r="I6407">
        <v>0.5174270922006633</v>
      </c>
      <c r="J6407">
        <v>1.22237438095791E-2</v>
      </c>
      <c r="K6407">
        <v>4.1614353289900017E-3</v>
      </c>
      <c r="L6407">
        <v>1.4691269464682379</v>
      </c>
    </row>
    <row r="6408" spans="1:12">
      <c r="A6408" t="s">
        <v>317</v>
      </c>
      <c r="B6408" t="s">
        <v>416</v>
      </c>
      <c r="C6408">
        <v>48259</v>
      </c>
      <c r="D6408" t="s">
        <v>135</v>
      </c>
      <c r="E6408">
        <v>888</v>
      </c>
      <c r="F6408" t="s">
        <v>87</v>
      </c>
      <c r="G6408" t="s">
        <v>100</v>
      </c>
      <c r="H6408">
        <v>249</v>
      </c>
      <c r="I6408">
        <v>0.89069621579053615</v>
      </c>
      <c r="J6408">
        <v>1.397342157549925E-2</v>
      </c>
      <c r="K6408">
        <v>0.30177960208981791</v>
      </c>
      <c r="L6408">
        <v>1.5829159676324409</v>
      </c>
    </row>
    <row r="6409" spans="1:12">
      <c r="A6409" t="s">
        <v>317</v>
      </c>
      <c r="B6409" t="s">
        <v>416</v>
      </c>
      <c r="C6409">
        <v>48259</v>
      </c>
      <c r="D6409" t="s">
        <v>135</v>
      </c>
      <c r="E6409">
        <v>888</v>
      </c>
      <c r="F6409" t="s">
        <v>87</v>
      </c>
      <c r="G6409" t="s">
        <v>101</v>
      </c>
      <c r="H6409">
        <v>334</v>
      </c>
      <c r="I6409">
        <v>0.85425630206694236</v>
      </c>
      <c r="J6409">
        <v>1.640922888839667E-2</v>
      </c>
      <c r="K6409">
        <v>4.1614353289900017E-3</v>
      </c>
      <c r="L6409">
        <v>1.669365192606491</v>
      </c>
    </row>
    <row r="6410" spans="1:12">
      <c r="A6410" t="s">
        <v>317</v>
      </c>
      <c r="B6410" t="s">
        <v>416</v>
      </c>
      <c r="C6410">
        <v>48259</v>
      </c>
      <c r="D6410" t="s">
        <v>135</v>
      </c>
      <c r="E6410">
        <v>888</v>
      </c>
      <c r="F6410" t="s">
        <v>87</v>
      </c>
      <c r="G6410" t="s">
        <v>102</v>
      </c>
      <c r="H6410">
        <v>249</v>
      </c>
      <c r="I6410">
        <v>1.034406762641952</v>
      </c>
      <c r="J6410">
        <v>1.606533954106712E-2</v>
      </c>
      <c r="K6410">
        <v>0.34926510901995339</v>
      </c>
      <c r="L6410">
        <v>1.807250993445032</v>
      </c>
    </row>
    <row r="6411" spans="1:12">
      <c r="A6411" t="s">
        <v>317</v>
      </c>
      <c r="B6411" t="s">
        <v>416</v>
      </c>
      <c r="C6411">
        <v>48259</v>
      </c>
      <c r="D6411" t="s">
        <v>135</v>
      </c>
      <c r="E6411">
        <v>888</v>
      </c>
      <c r="F6411" t="s">
        <v>87</v>
      </c>
      <c r="G6411" t="s">
        <v>103</v>
      </c>
      <c r="H6411">
        <v>334</v>
      </c>
      <c r="I6411">
        <v>0.91622912745186424</v>
      </c>
      <c r="J6411">
        <v>1.695355120275259E-2</v>
      </c>
      <c r="K6411">
        <v>4.1614353289900017E-3</v>
      </c>
      <c r="L6411">
        <v>1.7552037239467351</v>
      </c>
    </row>
    <row r="6412" spans="1:12">
      <c r="A6412" t="s">
        <v>317</v>
      </c>
      <c r="B6412" t="s">
        <v>416</v>
      </c>
      <c r="C6412">
        <v>48259</v>
      </c>
      <c r="D6412" t="s">
        <v>135</v>
      </c>
      <c r="E6412">
        <v>888</v>
      </c>
      <c r="F6412" t="s">
        <v>87</v>
      </c>
      <c r="G6412" t="s">
        <v>104</v>
      </c>
      <c r="H6412">
        <v>249</v>
      </c>
      <c r="I6412">
        <v>1.1539110409009741</v>
      </c>
      <c r="J6412">
        <v>1.846123127568056E-2</v>
      </c>
      <c r="K6412">
        <v>0.38619646686531461</v>
      </c>
      <c r="L6412">
        <v>2.0264769473838631</v>
      </c>
    </row>
    <row r="6413" spans="1:12">
      <c r="A6413" t="s">
        <v>317</v>
      </c>
      <c r="B6413" t="s">
        <v>416</v>
      </c>
      <c r="C6413">
        <v>48259</v>
      </c>
      <c r="D6413" t="s">
        <v>135</v>
      </c>
      <c r="E6413">
        <v>888</v>
      </c>
      <c r="F6413" t="s">
        <v>87</v>
      </c>
      <c r="G6413" t="s">
        <v>105</v>
      </c>
      <c r="H6413">
        <v>334</v>
      </c>
      <c r="I6413">
        <v>0.97328528897562816</v>
      </c>
      <c r="J6413">
        <v>1.7690778734537841E-2</v>
      </c>
      <c r="K6413">
        <v>4.1614353289900017E-3</v>
      </c>
      <c r="L6413">
        <v>1.873398708947267</v>
      </c>
    </row>
    <row r="6414" spans="1:12">
      <c r="A6414" t="s">
        <v>317</v>
      </c>
      <c r="B6414" t="s">
        <v>416</v>
      </c>
      <c r="C6414">
        <v>48259</v>
      </c>
      <c r="D6414" t="s">
        <v>135</v>
      </c>
      <c r="E6414">
        <v>888</v>
      </c>
      <c r="F6414" t="s">
        <v>87</v>
      </c>
      <c r="G6414" t="s">
        <v>106</v>
      </c>
      <c r="H6414">
        <v>249</v>
      </c>
      <c r="I6414">
        <v>1.274700707272173</v>
      </c>
      <c r="J6414">
        <v>2.0400490154223849E-2</v>
      </c>
      <c r="K6414">
        <v>0.42467210722072118</v>
      </c>
      <c r="L6414">
        <v>2.2211555003748829</v>
      </c>
    </row>
    <row r="6415" spans="1:12">
      <c r="A6415" t="s">
        <v>317</v>
      </c>
      <c r="B6415" t="s">
        <v>416</v>
      </c>
      <c r="C6415">
        <v>48259</v>
      </c>
      <c r="D6415" t="s">
        <v>135</v>
      </c>
      <c r="E6415">
        <v>888</v>
      </c>
      <c r="F6415" t="s">
        <v>87</v>
      </c>
      <c r="G6415" t="s">
        <v>107</v>
      </c>
      <c r="H6415">
        <v>334</v>
      </c>
      <c r="I6415">
        <v>1.034456032103954</v>
      </c>
      <c r="J6415">
        <v>1.8213001586436881E-2</v>
      </c>
      <c r="K6415">
        <v>4.1614353289900017E-3</v>
      </c>
      <c r="L6415">
        <v>1.983613718707478</v>
      </c>
    </row>
    <row r="6416" spans="1:12">
      <c r="A6416" t="s">
        <v>317</v>
      </c>
      <c r="B6416" t="s">
        <v>416</v>
      </c>
      <c r="C6416">
        <v>48259</v>
      </c>
      <c r="D6416" t="s">
        <v>135</v>
      </c>
      <c r="E6416">
        <v>888</v>
      </c>
      <c r="F6416" t="s">
        <v>87</v>
      </c>
      <c r="G6416" t="s">
        <v>108</v>
      </c>
      <c r="H6416">
        <v>249</v>
      </c>
      <c r="I6416">
        <v>0.15102283323612989</v>
      </c>
      <c r="J6416">
        <v>3.707735769284539E-3</v>
      </c>
      <c r="K6416">
        <v>-5.9524557316616919E-2</v>
      </c>
      <c r="L6416">
        <v>0.32297402595527569</v>
      </c>
    </row>
    <row r="6417" spans="1:12">
      <c r="A6417" t="s">
        <v>317</v>
      </c>
      <c r="B6417" t="s">
        <v>416</v>
      </c>
      <c r="C6417">
        <v>48259</v>
      </c>
      <c r="D6417" t="s">
        <v>135</v>
      </c>
      <c r="E6417">
        <v>888</v>
      </c>
      <c r="F6417" t="s">
        <v>87</v>
      </c>
      <c r="G6417" t="s">
        <v>109</v>
      </c>
      <c r="H6417">
        <v>334</v>
      </c>
      <c r="I6417">
        <v>0.27599937877004338</v>
      </c>
      <c r="J6417">
        <v>5.1653140136114313E-3</v>
      </c>
      <c r="K6417">
        <v>4.1614353289900017E-3</v>
      </c>
      <c r="L6417">
        <v>0.646276259831436</v>
      </c>
    </row>
    <row r="6418" spans="1:12">
      <c r="A6418" t="s">
        <v>317</v>
      </c>
      <c r="B6418" t="s">
        <v>417</v>
      </c>
      <c r="C6418">
        <v>48261</v>
      </c>
      <c r="D6418" t="s">
        <v>135</v>
      </c>
      <c r="E6418">
        <v>888</v>
      </c>
      <c r="F6418" t="s">
        <v>87</v>
      </c>
      <c r="G6418" t="s">
        <v>88</v>
      </c>
      <c r="H6418">
        <v>249</v>
      </c>
      <c r="I6418">
        <v>1.3272480698098581</v>
      </c>
      <c r="J6418">
        <v>2.9221485110950358E-2</v>
      </c>
      <c r="K6418">
        <v>1.053024294447052E-2</v>
      </c>
      <c r="L6418">
        <v>2.3126070646557242</v>
      </c>
    </row>
    <row r="6419" spans="1:12">
      <c r="A6419" t="s">
        <v>317</v>
      </c>
      <c r="B6419" t="s">
        <v>417</v>
      </c>
      <c r="C6419">
        <v>48261</v>
      </c>
      <c r="D6419" t="s">
        <v>135</v>
      </c>
      <c r="E6419">
        <v>888</v>
      </c>
      <c r="F6419" t="s">
        <v>87</v>
      </c>
      <c r="G6419" t="s">
        <v>89</v>
      </c>
      <c r="H6419">
        <v>74</v>
      </c>
      <c r="I6419">
        <v>1.0459014920444121</v>
      </c>
      <c r="J6419">
        <v>3.58399062726968E-2</v>
      </c>
      <c r="K6419">
        <v>4.3823126638815654E-3</v>
      </c>
      <c r="L6419">
        <v>1.358789767114585</v>
      </c>
    </row>
    <row r="6420" spans="1:12">
      <c r="A6420" t="s">
        <v>317</v>
      </c>
      <c r="B6420" t="s">
        <v>417</v>
      </c>
      <c r="C6420">
        <v>48261</v>
      </c>
      <c r="D6420" t="s">
        <v>135</v>
      </c>
      <c r="E6420">
        <v>888</v>
      </c>
      <c r="F6420" t="s">
        <v>87</v>
      </c>
      <c r="G6420" t="s">
        <v>90</v>
      </c>
      <c r="H6420">
        <v>249</v>
      </c>
      <c r="I6420">
        <v>1.6014957864240591</v>
      </c>
      <c r="J6420">
        <v>2.677911337687541E-2</v>
      </c>
      <c r="K6420">
        <v>0.49831347890596522</v>
      </c>
      <c r="L6420">
        <v>2.602420348373006</v>
      </c>
    </row>
    <row r="6421" spans="1:12">
      <c r="A6421" t="s">
        <v>317</v>
      </c>
      <c r="B6421" t="s">
        <v>417</v>
      </c>
      <c r="C6421">
        <v>48261</v>
      </c>
      <c r="D6421" t="s">
        <v>135</v>
      </c>
      <c r="E6421">
        <v>888</v>
      </c>
      <c r="F6421" t="s">
        <v>87</v>
      </c>
      <c r="G6421" t="s">
        <v>91</v>
      </c>
      <c r="H6421">
        <v>74</v>
      </c>
      <c r="I6421">
        <v>1.1797080459344389</v>
      </c>
      <c r="J6421">
        <v>3.8757862427818868E-2</v>
      </c>
      <c r="K6421">
        <v>4.3823126638815654E-3</v>
      </c>
      <c r="L6421">
        <v>1.473347067588973</v>
      </c>
    </row>
    <row r="6422" spans="1:12">
      <c r="A6422" t="s">
        <v>317</v>
      </c>
      <c r="B6422" t="s">
        <v>417</v>
      </c>
      <c r="C6422">
        <v>48261</v>
      </c>
      <c r="D6422" t="s">
        <v>135</v>
      </c>
      <c r="E6422">
        <v>888</v>
      </c>
      <c r="F6422" t="s">
        <v>87</v>
      </c>
      <c r="G6422" t="s">
        <v>92</v>
      </c>
      <c r="H6422">
        <v>249</v>
      </c>
      <c r="I6422">
        <v>1.7203459735095981</v>
      </c>
      <c r="J6422">
        <v>2.7397561904270479E-2</v>
      </c>
      <c r="K6422">
        <v>0.54872026536986995</v>
      </c>
      <c r="L6422">
        <v>2.7076279604979629</v>
      </c>
    </row>
    <row r="6423" spans="1:12">
      <c r="A6423" t="s">
        <v>317</v>
      </c>
      <c r="B6423" t="s">
        <v>417</v>
      </c>
      <c r="C6423">
        <v>48261</v>
      </c>
      <c r="D6423" t="s">
        <v>135</v>
      </c>
      <c r="E6423">
        <v>888</v>
      </c>
      <c r="F6423" t="s">
        <v>87</v>
      </c>
      <c r="G6423" t="s">
        <v>93</v>
      </c>
      <c r="H6423">
        <v>74</v>
      </c>
      <c r="I6423">
        <v>1.2538564397009171</v>
      </c>
      <c r="J6423">
        <v>4.1359876446345228E-2</v>
      </c>
      <c r="K6423">
        <v>4.3823126638815654E-3</v>
      </c>
      <c r="L6423">
        <v>1.5696455670834959</v>
      </c>
    </row>
    <row r="6424" spans="1:12">
      <c r="A6424" t="s">
        <v>317</v>
      </c>
      <c r="B6424" t="s">
        <v>417</v>
      </c>
      <c r="C6424">
        <v>48261</v>
      </c>
      <c r="D6424" t="s">
        <v>135</v>
      </c>
      <c r="E6424">
        <v>888</v>
      </c>
      <c r="F6424" t="s">
        <v>87</v>
      </c>
      <c r="G6424" t="s">
        <v>94</v>
      </c>
      <c r="H6424">
        <v>249</v>
      </c>
      <c r="I6424">
        <v>1.8293863573636191</v>
      </c>
      <c r="J6424">
        <v>2.8282093848543799E-2</v>
      </c>
      <c r="K6424">
        <v>0.59331533431868477</v>
      </c>
      <c r="L6424">
        <v>2.8069506566597289</v>
      </c>
    </row>
    <row r="6425" spans="1:12">
      <c r="A6425" t="s">
        <v>317</v>
      </c>
      <c r="B6425" t="s">
        <v>417</v>
      </c>
      <c r="C6425">
        <v>48261</v>
      </c>
      <c r="D6425" t="s">
        <v>135</v>
      </c>
      <c r="E6425">
        <v>888</v>
      </c>
      <c r="F6425" t="s">
        <v>87</v>
      </c>
      <c r="G6425" t="s">
        <v>95</v>
      </c>
      <c r="H6425">
        <v>74</v>
      </c>
      <c r="I6425">
        <v>1.326183436117998</v>
      </c>
      <c r="J6425">
        <v>4.3917639008480093E-2</v>
      </c>
      <c r="K6425">
        <v>4.3823126638815654E-3</v>
      </c>
      <c r="L6425">
        <v>1.664676648084328</v>
      </c>
    </row>
    <row r="6426" spans="1:12">
      <c r="A6426" t="s">
        <v>317</v>
      </c>
      <c r="B6426" t="s">
        <v>417</v>
      </c>
      <c r="C6426">
        <v>48261</v>
      </c>
      <c r="D6426" t="s">
        <v>135</v>
      </c>
      <c r="E6426">
        <v>888</v>
      </c>
      <c r="F6426" t="s">
        <v>87</v>
      </c>
      <c r="G6426" t="s">
        <v>96</v>
      </c>
      <c r="H6426">
        <v>249</v>
      </c>
      <c r="I6426">
        <v>1.941685238272935</v>
      </c>
      <c r="J6426">
        <v>2.9294338369352801E-2</v>
      </c>
      <c r="K6426">
        <v>0.64230054599177022</v>
      </c>
      <c r="L6426">
        <v>2.9081630121167361</v>
      </c>
    </row>
    <row r="6427" spans="1:12">
      <c r="A6427" t="s">
        <v>317</v>
      </c>
      <c r="B6427" t="s">
        <v>417</v>
      </c>
      <c r="C6427">
        <v>48261</v>
      </c>
      <c r="D6427" t="s">
        <v>135</v>
      </c>
      <c r="E6427">
        <v>888</v>
      </c>
      <c r="F6427" t="s">
        <v>87</v>
      </c>
      <c r="G6427" t="s">
        <v>97</v>
      </c>
      <c r="H6427">
        <v>74</v>
      </c>
      <c r="I6427">
        <v>1.3998138782423379</v>
      </c>
      <c r="J6427">
        <v>4.6507206706611577E-2</v>
      </c>
      <c r="K6427">
        <v>4.3823126638815654E-3</v>
      </c>
      <c r="L6427">
        <v>1.7568289787326981</v>
      </c>
    </row>
    <row r="6428" spans="1:12">
      <c r="A6428" t="s">
        <v>317</v>
      </c>
      <c r="B6428" t="s">
        <v>417</v>
      </c>
      <c r="C6428">
        <v>48261</v>
      </c>
      <c r="D6428" t="s">
        <v>135</v>
      </c>
      <c r="E6428">
        <v>888</v>
      </c>
      <c r="F6428" t="s">
        <v>87</v>
      </c>
      <c r="G6428" t="s">
        <v>98</v>
      </c>
      <c r="H6428">
        <v>249</v>
      </c>
      <c r="I6428">
        <v>0.36131823872605923</v>
      </c>
      <c r="J6428">
        <v>8.2331965856959986E-3</v>
      </c>
      <c r="K6428">
        <v>4.6123935453918873E-2</v>
      </c>
      <c r="L6428">
        <v>0.74911958182097538</v>
      </c>
    </row>
    <row r="6429" spans="1:12">
      <c r="A6429" t="s">
        <v>317</v>
      </c>
      <c r="B6429" t="s">
        <v>417</v>
      </c>
      <c r="C6429">
        <v>48261</v>
      </c>
      <c r="D6429" t="s">
        <v>135</v>
      </c>
      <c r="E6429">
        <v>888</v>
      </c>
      <c r="F6429" t="s">
        <v>87</v>
      </c>
      <c r="G6429" t="s">
        <v>99</v>
      </c>
      <c r="H6429">
        <v>74</v>
      </c>
      <c r="I6429">
        <v>0.48098501969517021</v>
      </c>
      <c r="J6429">
        <v>1.9922678437082751E-2</v>
      </c>
      <c r="K6429">
        <v>4.3823126638815654E-3</v>
      </c>
      <c r="L6429">
        <v>0.97615100941029154</v>
      </c>
    </row>
    <row r="6430" spans="1:12">
      <c r="A6430" t="s">
        <v>317</v>
      </c>
      <c r="B6430" t="s">
        <v>417</v>
      </c>
      <c r="C6430">
        <v>48261</v>
      </c>
      <c r="D6430" t="s">
        <v>135</v>
      </c>
      <c r="E6430">
        <v>888</v>
      </c>
      <c r="F6430" t="s">
        <v>87</v>
      </c>
      <c r="G6430" t="s">
        <v>100</v>
      </c>
      <c r="H6430">
        <v>249</v>
      </c>
      <c r="I6430">
        <v>0.89069621579053615</v>
      </c>
      <c r="J6430">
        <v>1.397342157549925E-2</v>
      </c>
      <c r="K6430">
        <v>0.30177960208981791</v>
      </c>
      <c r="L6430">
        <v>1.5829159676324409</v>
      </c>
    </row>
    <row r="6431" spans="1:12">
      <c r="A6431" t="s">
        <v>317</v>
      </c>
      <c r="B6431" t="s">
        <v>417</v>
      </c>
      <c r="C6431">
        <v>48261</v>
      </c>
      <c r="D6431" t="s">
        <v>135</v>
      </c>
      <c r="E6431">
        <v>888</v>
      </c>
      <c r="F6431" t="s">
        <v>87</v>
      </c>
      <c r="G6431" t="s">
        <v>101</v>
      </c>
      <c r="H6431">
        <v>74</v>
      </c>
      <c r="I6431">
        <v>0.8864235880398984</v>
      </c>
      <c r="J6431">
        <v>3.2479743878631867E-2</v>
      </c>
      <c r="K6431">
        <v>4.3823126638815654E-3</v>
      </c>
      <c r="L6431">
        <v>1.4032730478942139</v>
      </c>
    </row>
    <row r="6432" spans="1:12">
      <c r="A6432" t="s">
        <v>317</v>
      </c>
      <c r="B6432" t="s">
        <v>417</v>
      </c>
      <c r="C6432">
        <v>48261</v>
      </c>
      <c r="D6432" t="s">
        <v>135</v>
      </c>
      <c r="E6432">
        <v>888</v>
      </c>
      <c r="F6432" t="s">
        <v>87</v>
      </c>
      <c r="G6432" t="s">
        <v>102</v>
      </c>
      <c r="H6432">
        <v>249</v>
      </c>
      <c r="I6432">
        <v>1.034406762641952</v>
      </c>
      <c r="J6432">
        <v>1.606533954106712E-2</v>
      </c>
      <c r="K6432">
        <v>0.34926510901995339</v>
      </c>
      <c r="L6432">
        <v>1.807250993445032</v>
      </c>
    </row>
    <row r="6433" spans="1:12">
      <c r="A6433" t="s">
        <v>317</v>
      </c>
      <c r="B6433" t="s">
        <v>417</v>
      </c>
      <c r="C6433">
        <v>48261</v>
      </c>
      <c r="D6433" t="s">
        <v>135</v>
      </c>
      <c r="E6433">
        <v>888</v>
      </c>
      <c r="F6433" t="s">
        <v>87</v>
      </c>
      <c r="G6433" t="s">
        <v>103</v>
      </c>
      <c r="H6433">
        <v>74</v>
      </c>
      <c r="I6433">
        <v>0.94381207967193703</v>
      </c>
      <c r="J6433">
        <v>3.4400496206445252E-2</v>
      </c>
      <c r="K6433">
        <v>4.3823126638815654E-3</v>
      </c>
      <c r="L6433">
        <v>1.4749055923664129</v>
      </c>
    </row>
    <row r="6434" spans="1:12">
      <c r="A6434" t="s">
        <v>317</v>
      </c>
      <c r="B6434" t="s">
        <v>417</v>
      </c>
      <c r="C6434">
        <v>48261</v>
      </c>
      <c r="D6434" t="s">
        <v>135</v>
      </c>
      <c r="E6434">
        <v>888</v>
      </c>
      <c r="F6434" t="s">
        <v>87</v>
      </c>
      <c r="G6434" t="s">
        <v>104</v>
      </c>
      <c r="H6434">
        <v>249</v>
      </c>
      <c r="I6434">
        <v>1.1539110409009741</v>
      </c>
      <c r="J6434">
        <v>1.846123127568056E-2</v>
      </c>
      <c r="K6434">
        <v>0.38619646686531461</v>
      </c>
      <c r="L6434">
        <v>2.0264769473838631</v>
      </c>
    </row>
    <row r="6435" spans="1:12">
      <c r="A6435" t="s">
        <v>317</v>
      </c>
      <c r="B6435" t="s">
        <v>417</v>
      </c>
      <c r="C6435">
        <v>48261</v>
      </c>
      <c r="D6435" t="s">
        <v>135</v>
      </c>
      <c r="E6435">
        <v>888</v>
      </c>
      <c r="F6435" t="s">
        <v>87</v>
      </c>
      <c r="G6435" t="s">
        <v>105</v>
      </c>
      <c r="H6435">
        <v>74</v>
      </c>
      <c r="I6435">
        <v>0.9987110116708745</v>
      </c>
      <c r="J6435">
        <v>3.624205831723569E-2</v>
      </c>
      <c r="K6435">
        <v>4.3823126638815654E-3</v>
      </c>
      <c r="L6435">
        <v>1.5433236839001121</v>
      </c>
    </row>
    <row r="6436" spans="1:12">
      <c r="A6436" t="s">
        <v>317</v>
      </c>
      <c r="B6436" t="s">
        <v>417</v>
      </c>
      <c r="C6436">
        <v>48261</v>
      </c>
      <c r="D6436" t="s">
        <v>135</v>
      </c>
      <c r="E6436">
        <v>888</v>
      </c>
      <c r="F6436" t="s">
        <v>87</v>
      </c>
      <c r="G6436" t="s">
        <v>106</v>
      </c>
      <c r="H6436">
        <v>249</v>
      </c>
      <c r="I6436">
        <v>1.274700707272173</v>
      </c>
      <c r="J6436">
        <v>2.0400490154223849E-2</v>
      </c>
      <c r="K6436">
        <v>0.42467210722072118</v>
      </c>
      <c r="L6436">
        <v>2.2211555003748829</v>
      </c>
    </row>
    <row r="6437" spans="1:12">
      <c r="A6437" t="s">
        <v>317</v>
      </c>
      <c r="B6437" t="s">
        <v>417</v>
      </c>
      <c r="C6437">
        <v>48261</v>
      </c>
      <c r="D6437" t="s">
        <v>135</v>
      </c>
      <c r="E6437">
        <v>888</v>
      </c>
      <c r="F6437" t="s">
        <v>87</v>
      </c>
      <c r="G6437" t="s">
        <v>107</v>
      </c>
      <c r="H6437">
        <v>74</v>
      </c>
      <c r="I6437">
        <v>1.053802770882172</v>
      </c>
      <c r="J6437">
        <v>3.7893645459553968E-2</v>
      </c>
      <c r="K6437">
        <v>4.3823126638815654E-3</v>
      </c>
      <c r="L6437">
        <v>1.614017885123274</v>
      </c>
    </row>
    <row r="6438" spans="1:12">
      <c r="A6438" t="s">
        <v>317</v>
      </c>
      <c r="B6438" t="s">
        <v>417</v>
      </c>
      <c r="C6438">
        <v>48261</v>
      </c>
      <c r="D6438" t="s">
        <v>135</v>
      </c>
      <c r="E6438">
        <v>888</v>
      </c>
      <c r="F6438" t="s">
        <v>87</v>
      </c>
      <c r="G6438" t="s">
        <v>108</v>
      </c>
      <c r="H6438">
        <v>249</v>
      </c>
      <c r="I6438">
        <v>0.15102283323612989</v>
      </c>
      <c r="J6438">
        <v>3.707735769284539E-3</v>
      </c>
      <c r="K6438">
        <v>-5.9524557316616919E-2</v>
      </c>
      <c r="L6438">
        <v>0.32297402595527569</v>
      </c>
    </row>
    <row r="6439" spans="1:12">
      <c r="A6439" t="s">
        <v>317</v>
      </c>
      <c r="B6439" t="s">
        <v>417</v>
      </c>
      <c r="C6439">
        <v>48261</v>
      </c>
      <c r="D6439" t="s">
        <v>135</v>
      </c>
      <c r="E6439">
        <v>888</v>
      </c>
      <c r="F6439" t="s">
        <v>87</v>
      </c>
      <c r="G6439" t="s">
        <v>109</v>
      </c>
      <c r="H6439">
        <v>74</v>
      </c>
      <c r="I6439">
        <v>0.26154950767099611</v>
      </c>
      <c r="J6439">
        <v>1.0127813774695739E-2</v>
      </c>
      <c r="K6439">
        <v>4.3823126638815654E-3</v>
      </c>
      <c r="L6439">
        <v>0.52412338679220616</v>
      </c>
    </row>
    <row r="6440" spans="1:12">
      <c r="A6440" t="s">
        <v>317</v>
      </c>
      <c r="B6440" t="s">
        <v>256</v>
      </c>
      <c r="C6440">
        <v>48263</v>
      </c>
      <c r="D6440" t="s">
        <v>135</v>
      </c>
      <c r="E6440">
        <v>888</v>
      </c>
      <c r="F6440" t="s">
        <v>87</v>
      </c>
      <c r="G6440" t="s">
        <v>88</v>
      </c>
      <c r="H6440">
        <v>109</v>
      </c>
      <c r="I6440">
        <v>0.88510867108232305</v>
      </c>
      <c r="J6440">
        <v>3.6405648364861182E-2</v>
      </c>
      <c r="K6440">
        <v>1.372532386319949E-2</v>
      </c>
      <c r="L6440">
        <v>1.612634783009393</v>
      </c>
    </row>
    <row r="6441" spans="1:12">
      <c r="A6441" t="s">
        <v>317</v>
      </c>
      <c r="B6441" t="s">
        <v>256</v>
      </c>
      <c r="C6441">
        <v>48263</v>
      </c>
      <c r="D6441" t="s">
        <v>135</v>
      </c>
      <c r="E6441">
        <v>888</v>
      </c>
      <c r="F6441" t="s">
        <v>87</v>
      </c>
      <c r="G6441" t="s">
        <v>89</v>
      </c>
      <c r="H6441">
        <v>185</v>
      </c>
      <c r="I6441">
        <v>0.4626591745730495</v>
      </c>
      <c r="J6441">
        <v>2.0063563701044521E-2</v>
      </c>
      <c r="K6441">
        <v>7.6372384612447261E-2</v>
      </c>
      <c r="L6441">
        <v>1.164695374085772</v>
      </c>
    </row>
    <row r="6442" spans="1:12">
      <c r="A6442" t="s">
        <v>317</v>
      </c>
      <c r="B6442" t="s">
        <v>256</v>
      </c>
      <c r="C6442">
        <v>48263</v>
      </c>
      <c r="D6442" t="s">
        <v>135</v>
      </c>
      <c r="E6442">
        <v>888</v>
      </c>
      <c r="F6442" t="s">
        <v>87</v>
      </c>
      <c r="G6442" t="s">
        <v>90</v>
      </c>
      <c r="H6442">
        <v>109</v>
      </c>
      <c r="I6442">
        <v>1.1402527537558631</v>
      </c>
      <c r="J6442">
        <v>3.066406637346315E-2</v>
      </c>
      <c r="K6442">
        <v>0.2175493824613737</v>
      </c>
      <c r="L6442">
        <v>1.799996751336969</v>
      </c>
    </row>
    <row r="6443" spans="1:12">
      <c r="A6443" t="s">
        <v>317</v>
      </c>
      <c r="B6443" t="s">
        <v>256</v>
      </c>
      <c r="C6443">
        <v>48263</v>
      </c>
      <c r="D6443" t="s">
        <v>135</v>
      </c>
      <c r="E6443">
        <v>888</v>
      </c>
      <c r="F6443" t="s">
        <v>87</v>
      </c>
      <c r="G6443" t="s">
        <v>91</v>
      </c>
      <c r="H6443">
        <v>185</v>
      </c>
      <c r="I6443">
        <v>0.64517491889400203</v>
      </c>
      <c r="J6443">
        <v>1.5679814946521618E-2</v>
      </c>
      <c r="K6443">
        <v>0.25696878770032999</v>
      </c>
      <c r="L6443">
        <v>1.289319043930389</v>
      </c>
    </row>
    <row r="6444" spans="1:12">
      <c r="A6444" t="s">
        <v>317</v>
      </c>
      <c r="B6444" t="s">
        <v>256</v>
      </c>
      <c r="C6444">
        <v>48263</v>
      </c>
      <c r="D6444" t="s">
        <v>135</v>
      </c>
      <c r="E6444">
        <v>888</v>
      </c>
      <c r="F6444" t="s">
        <v>87</v>
      </c>
      <c r="G6444" t="s">
        <v>92</v>
      </c>
      <c r="H6444">
        <v>109</v>
      </c>
      <c r="I6444">
        <v>1.221815168123358</v>
      </c>
      <c r="J6444">
        <v>3.117953000135262E-2</v>
      </c>
      <c r="K6444">
        <v>0.23840995199201589</v>
      </c>
      <c r="L6444">
        <v>1.8821814256672751</v>
      </c>
    </row>
    <row r="6445" spans="1:12">
      <c r="A6445" t="s">
        <v>317</v>
      </c>
      <c r="B6445" t="s">
        <v>256</v>
      </c>
      <c r="C6445">
        <v>48263</v>
      </c>
      <c r="D6445" t="s">
        <v>135</v>
      </c>
      <c r="E6445">
        <v>888</v>
      </c>
      <c r="F6445" t="s">
        <v>87</v>
      </c>
      <c r="G6445" t="s">
        <v>93</v>
      </c>
      <c r="H6445">
        <v>185</v>
      </c>
      <c r="I6445">
        <v>0.71179102330314215</v>
      </c>
      <c r="J6445">
        <v>1.619218403077452E-2</v>
      </c>
      <c r="K6445">
        <v>0.30294023438247558</v>
      </c>
      <c r="L6445">
        <v>1.3617755142168999</v>
      </c>
    </row>
    <row r="6446" spans="1:12">
      <c r="A6446" t="s">
        <v>317</v>
      </c>
      <c r="B6446" t="s">
        <v>256</v>
      </c>
      <c r="C6446">
        <v>48263</v>
      </c>
      <c r="D6446" t="s">
        <v>135</v>
      </c>
      <c r="E6446">
        <v>888</v>
      </c>
      <c r="F6446" t="s">
        <v>87</v>
      </c>
      <c r="G6446" t="s">
        <v>94</v>
      </c>
      <c r="H6446">
        <v>109</v>
      </c>
      <c r="I6446">
        <v>1.285513358100568</v>
      </c>
      <c r="J6446">
        <v>3.1519243683994412E-2</v>
      </c>
      <c r="K6446">
        <v>0.25861871968222389</v>
      </c>
      <c r="L6446">
        <v>1.9481574933362891</v>
      </c>
    </row>
    <row r="6447" spans="1:12">
      <c r="A6447" t="s">
        <v>317</v>
      </c>
      <c r="B6447" t="s">
        <v>256</v>
      </c>
      <c r="C6447">
        <v>48263</v>
      </c>
      <c r="D6447" t="s">
        <v>135</v>
      </c>
      <c r="E6447">
        <v>888</v>
      </c>
      <c r="F6447" t="s">
        <v>87</v>
      </c>
      <c r="G6447" t="s">
        <v>95</v>
      </c>
      <c r="H6447">
        <v>185</v>
      </c>
      <c r="I6447">
        <v>0.76946779833258938</v>
      </c>
      <c r="J6447">
        <v>1.7069183613129209E-2</v>
      </c>
      <c r="K6447">
        <v>0.33003199915149939</v>
      </c>
      <c r="L6447">
        <v>1.434034115206031</v>
      </c>
    </row>
    <row r="6448" spans="1:12">
      <c r="A6448" t="s">
        <v>317</v>
      </c>
      <c r="B6448" t="s">
        <v>256</v>
      </c>
      <c r="C6448">
        <v>48263</v>
      </c>
      <c r="D6448" t="s">
        <v>135</v>
      </c>
      <c r="E6448">
        <v>888</v>
      </c>
      <c r="F6448" t="s">
        <v>87</v>
      </c>
      <c r="G6448" t="s">
        <v>96</v>
      </c>
      <c r="H6448">
        <v>109</v>
      </c>
      <c r="I6448">
        <v>1.3648880636733429</v>
      </c>
      <c r="J6448">
        <v>3.2315437719189363E-2</v>
      </c>
      <c r="K6448">
        <v>0.27840124313178022</v>
      </c>
      <c r="L6448">
        <v>2.0551788496103041</v>
      </c>
    </row>
    <row r="6449" spans="1:12">
      <c r="A6449" t="s">
        <v>317</v>
      </c>
      <c r="B6449" t="s">
        <v>256</v>
      </c>
      <c r="C6449">
        <v>48263</v>
      </c>
      <c r="D6449" t="s">
        <v>135</v>
      </c>
      <c r="E6449">
        <v>888</v>
      </c>
      <c r="F6449" t="s">
        <v>87</v>
      </c>
      <c r="G6449" t="s">
        <v>97</v>
      </c>
      <c r="H6449">
        <v>185</v>
      </c>
      <c r="I6449">
        <v>0.84398219026693844</v>
      </c>
      <c r="J6449">
        <v>1.8108794763545141E-2</v>
      </c>
      <c r="K6449">
        <v>0.36876818994838823</v>
      </c>
      <c r="L6449">
        <v>1.5271687796408471</v>
      </c>
    </row>
    <row r="6450" spans="1:12">
      <c r="A6450" t="s">
        <v>317</v>
      </c>
      <c r="B6450" t="s">
        <v>256</v>
      </c>
      <c r="C6450">
        <v>48263</v>
      </c>
      <c r="D6450" t="s">
        <v>135</v>
      </c>
      <c r="E6450">
        <v>888</v>
      </c>
      <c r="F6450" t="s">
        <v>87</v>
      </c>
      <c r="G6450" t="s">
        <v>98</v>
      </c>
      <c r="H6450">
        <v>109</v>
      </c>
      <c r="I6450">
        <v>0.26247483137494731</v>
      </c>
      <c r="J6450">
        <v>6.2015907380967303E-3</v>
      </c>
      <c r="K6450">
        <v>0.10136009282719841</v>
      </c>
      <c r="L6450">
        <v>0.61339371472831661</v>
      </c>
    </row>
    <row r="6451" spans="1:12">
      <c r="A6451" t="s">
        <v>317</v>
      </c>
      <c r="B6451" t="s">
        <v>256</v>
      </c>
      <c r="C6451">
        <v>48263</v>
      </c>
      <c r="D6451" t="s">
        <v>135</v>
      </c>
      <c r="E6451">
        <v>888</v>
      </c>
      <c r="F6451" t="s">
        <v>87</v>
      </c>
      <c r="G6451" t="s">
        <v>99</v>
      </c>
      <c r="H6451">
        <v>185</v>
      </c>
      <c r="I6451">
        <v>0.29785595522551328</v>
      </c>
      <c r="J6451">
        <v>7.876995992199853E-3</v>
      </c>
      <c r="K6451">
        <v>0.13800892253222621</v>
      </c>
      <c r="L6451">
        <v>0.59731191010319673</v>
      </c>
    </row>
    <row r="6452" spans="1:12">
      <c r="A6452" t="s">
        <v>317</v>
      </c>
      <c r="B6452" t="s">
        <v>256</v>
      </c>
      <c r="C6452">
        <v>48263</v>
      </c>
      <c r="D6452" t="s">
        <v>135</v>
      </c>
      <c r="E6452">
        <v>888</v>
      </c>
      <c r="F6452" t="s">
        <v>87</v>
      </c>
      <c r="G6452" t="s">
        <v>100</v>
      </c>
      <c r="H6452">
        <v>109</v>
      </c>
      <c r="I6452">
        <v>0.65988591510615224</v>
      </c>
      <c r="J6452">
        <v>1.4329283763505811E-2</v>
      </c>
      <c r="K6452">
        <v>0.17294940051034469</v>
      </c>
      <c r="L6452">
        <v>1.4425395529202709</v>
      </c>
    </row>
    <row r="6453" spans="1:12">
      <c r="A6453" t="s">
        <v>317</v>
      </c>
      <c r="B6453" t="s">
        <v>256</v>
      </c>
      <c r="C6453">
        <v>48263</v>
      </c>
      <c r="D6453" t="s">
        <v>135</v>
      </c>
      <c r="E6453">
        <v>888</v>
      </c>
      <c r="F6453" t="s">
        <v>87</v>
      </c>
      <c r="G6453" t="s">
        <v>101</v>
      </c>
      <c r="H6453">
        <v>185</v>
      </c>
      <c r="I6453">
        <v>0.54307172694843697</v>
      </c>
      <c r="J6453">
        <v>9.1642293816174107E-3</v>
      </c>
      <c r="K6453">
        <v>0.25329290350285882</v>
      </c>
      <c r="L6453">
        <v>0.87462578527009605</v>
      </c>
    </row>
    <row r="6454" spans="1:12">
      <c r="A6454" t="s">
        <v>317</v>
      </c>
      <c r="B6454" t="s">
        <v>256</v>
      </c>
      <c r="C6454">
        <v>48263</v>
      </c>
      <c r="D6454" t="s">
        <v>135</v>
      </c>
      <c r="E6454">
        <v>888</v>
      </c>
      <c r="F6454" t="s">
        <v>87</v>
      </c>
      <c r="G6454" t="s">
        <v>102</v>
      </c>
      <c r="H6454">
        <v>109</v>
      </c>
      <c r="I6454">
        <v>0.7537191107109662</v>
      </c>
      <c r="J6454">
        <v>1.5707303030402811E-2</v>
      </c>
      <c r="K6454">
        <v>0.19661370706020601</v>
      </c>
      <c r="L6454">
        <v>1.612560488341801</v>
      </c>
    </row>
    <row r="6455" spans="1:12">
      <c r="A6455" t="s">
        <v>317</v>
      </c>
      <c r="B6455" t="s">
        <v>256</v>
      </c>
      <c r="C6455">
        <v>48263</v>
      </c>
      <c r="D6455" t="s">
        <v>135</v>
      </c>
      <c r="E6455">
        <v>888</v>
      </c>
      <c r="F6455" t="s">
        <v>87</v>
      </c>
      <c r="G6455" t="s">
        <v>103</v>
      </c>
      <c r="H6455">
        <v>185</v>
      </c>
      <c r="I6455">
        <v>0.60258514219630432</v>
      </c>
      <c r="J6455">
        <v>9.2397477275034806E-3</v>
      </c>
      <c r="K6455">
        <v>0.31187500833391291</v>
      </c>
      <c r="L6455">
        <v>0.93109007261983712</v>
      </c>
    </row>
    <row r="6456" spans="1:12">
      <c r="A6456" t="s">
        <v>317</v>
      </c>
      <c r="B6456" t="s">
        <v>256</v>
      </c>
      <c r="C6456">
        <v>48263</v>
      </c>
      <c r="D6456" t="s">
        <v>135</v>
      </c>
      <c r="E6456">
        <v>888</v>
      </c>
      <c r="F6456" t="s">
        <v>87</v>
      </c>
      <c r="G6456" t="s">
        <v>104</v>
      </c>
      <c r="H6456">
        <v>109</v>
      </c>
      <c r="I6456">
        <v>0.81257860534300919</v>
      </c>
      <c r="J6456">
        <v>1.699444773218035E-2</v>
      </c>
      <c r="K6456">
        <v>0.21850865623880319</v>
      </c>
      <c r="L6456">
        <v>1.764323493914933</v>
      </c>
    </row>
    <row r="6457" spans="1:12">
      <c r="A6457" t="s">
        <v>317</v>
      </c>
      <c r="B6457" t="s">
        <v>256</v>
      </c>
      <c r="C6457">
        <v>48263</v>
      </c>
      <c r="D6457" t="s">
        <v>135</v>
      </c>
      <c r="E6457">
        <v>888</v>
      </c>
      <c r="F6457" t="s">
        <v>87</v>
      </c>
      <c r="G6457" t="s">
        <v>105</v>
      </c>
      <c r="H6457">
        <v>185</v>
      </c>
      <c r="I6457">
        <v>0.65472245946579455</v>
      </c>
      <c r="J6457">
        <v>9.620670648698133E-3</v>
      </c>
      <c r="K6457">
        <v>0.34067176657315118</v>
      </c>
      <c r="L6457">
        <v>0.98188278223083558</v>
      </c>
    </row>
    <row r="6458" spans="1:12">
      <c r="A6458" t="s">
        <v>317</v>
      </c>
      <c r="B6458" t="s">
        <v>256</v>
      </c>
      <c r="C6458">
        <v>48263</v>
      </c>
      <c r="D6458" t="s">
        <v>135</v>
      </c>
      <c r="E6458">
        <v>888</v>
      </c>
      <c r="F6458" t="s">
        <v>87</v>
      </c>
      <c r="G6458" t="s">
        <v>106</v>
      </c>
      <c r="H6458">
        <v>109</v>
      </c>
      <c r="I6458">
        <v>0.89525420535815092</v>
      </c>
      <c r="J6458">
        <v>1.835776073865341E-2</v>
      </c>
      <c r="K6458">
        <v>0.2393796820396597</v>
      </c>
      <c r="L6458">
        <v>1.9216258543859861</v>
      </c>
    </row>
    <row r="6459" spans="1:12">
      <c r="A6459" t="s">
        <v>317</v>
      </c>
      <c r="B6459" t="s">
        <v>256</v>
      </c>
      <c r="C6459">
        <v>48263</v>
      </c>
      <c r="D6459" t="s">
        <v>135</v>
      </c>
      <c r="E6459">
        <v>888</v>
      </c>
      <c r="F6459" t="s">
        <v>87</v>
      </c>
      <c r="G6459" t="s">
        <v>107</v>
      </c>
      <c r="H6459">
        <v>185</v>
      </c>
      <c r="I6459">
        <v>0.72487161369919728</v>
      </c>
      <c r="J6459">
        <v>1.0295353273815561E-2</v>
      </c>
      <c r="K6459">
        <v>0.37847984942735491</v>
      </c>
      <c r="L6459">
        <v>1.072988471099344</v>
      </c>
    </row>
    <row r="6460" spans="1:12">
      <c r="A6460" t="s">
        <v>317</v>
      </c>
      <c r="B6460" t="s">
        <v>256</v>
      </c>
      <c r="C6460">
        <v>48263</v>
      </c>
      <c r="D6460" t="s">
        <v>135</v>
      </c>
      <c r="E6460">
        <v>888</v>
      </c>
      <c r="F6460" t="s">
        <v>87</v>
      </c>
      <c r="G6460" t="s">
        <v>108</v>
      </c>
      <c r="H6460">
        <v>109</v>
      </c>
      <c r="I6460">
        <v>0.24145461609411861</v>
      </c>
      <c r="J6460">
        <v>6.6284909853230904E-3</v>
      </c>
      <c r="K6460">
        <v>9.6327881144534694E-2</v>
      </c>
      <c r="L6460">
        <v>0.63890718852142725</v>
      </c>
    </row>
    <row r="6461" spans="1:12">
      <c r="A6461" t="s">
        <v>317</v>
      </c>
      <c r="B6461" t="s">
        <v>256</v>
      </c>
      <c r="C6461">
        <v>48263</v>
      </c>
      <c r="D6461" t="s">
        <v>135</v>
      </c>
      <c r="E6461">
        <v>888</v>
      </c>
      <c r="F6461" t="s">
        <v>87</v>
      </c>
      <c r="G6461" t="s">
        <v>109</v>
      </c>
      <c r="H6461">
        <v>185</v>
      </c>
      <c r="I6461">
        <v>0.2392300249800435</v>
      </c>
      <c r="J6461">
        <v>4.3468293160442376E-3</v>
      </c>
      <c r="K6461">
        <v>4.5314645443686262E-2</v>
      </c>
      <c r="L6461">
        <v>0.41094267366723197</v>
      </c>
    </row>
    <row r="6462" spans="1:12">
      <c r="A6462" t="s">
        <v>317</v>
      </c>
      <c r="B6462" t="s">
        <v>418</v>
      </c>
      <c r="C6462">
        <v>48265</v>
      </c>
      <c r="D6462" t="s">
        <v>135</v>
      </c>
      <c r="E6462">
        <v>888</v>
      </c>
      <c r="F6462" t="s">
        <v>87</v>
      </c>
      <c r="G6462" t="s">
        <v>88</v>
      </c>
      <c r="H6462">
        <v>249</v>
      </c>
      <c r="I6462">
        <v>1.3272480698098581</v>
      </c>
      <c r="J6462">
        <v>2.9221485110950358E-2</v>
      </c>
      <c r="K6462">
        <v>1.053024294447052E-2</v>
      </c>
      <c r="L6462">
        <v>2.3126070646557242</v>
      </c>
    </row>
    <row r="6463" spans="1:12">
      <c r="A6463" t="s">
        <v>317</v>
      </c>
      <c r="B6463" t="s">
        <v>418</v>
      </c>
      <c r="C6463">
        <v>48265</v>
      </c>
      <c r="D6463" t="s">
        <v>135</v>
      </c>
      <c r="E6463">
        <v>888</v>
      </c>
      <c r="F6463" t="s">
        <v>87</v>
      </c>
      <c r="G6463" t="s">
        <v>89</v>
      </c>
      <c r="H6463">
        <v>334</v>
      </c>
      <c r="I6463">
        <v>0.93556248128234332</v>
      </c>
      <c r="J6463">
        <v>2.2023634848507591E-2</v>
      </c>
      <c r="K6463">
        <v>4.1614353289900017E-3</v>
      </c>
      <c r="L6463">
        <v>1.706692669819454</v>
      </c>
    </row>
    <row r="6464" spans="1:12">
      <c r="A6464" t="s">
        <v>317</v>
      </c>
      <c r="B6464" t="s">
        <v>418</v>
      </c>
      <c r="C6464">
        <v>48265</v>
      </c>
      <c r="D6464" t="s">
        <v>135</v>
      </c>
      <c r="E6464">
        <v>888</v>
      </c>
      <c r="F6464" t="s">
        <v>87</v>
      </c>
      <c r="G6464" t="s">
        <v>90</v>
      </c>
      <c r="H6464">
        <v>249</v>
      </c>
      <c r="I6464">
        <v>1.6014957864240591</v>
      </c>
      <c r="J6464">
        <v>2.677911337687541E-2</v>
      </c>
      <c r="K6464">
        <v>0.49831347890596522</v>
      </c>
      <c r="L6464">
        <v>2.602420348373006</v>
      </c>
    </row>
    <row r="6465" spans="1:12">
      <c r="A6465" t="s">
        <v>317</v>
      </c>
      <c r="B6465" t="s">
        <v>418</v>
      </c>
      <c r="C6465">
        <v>48265</v>
      </c>
      <c r="D6465" t="s">
        <v>135</v>
      </c>
      <c r="E6465">
        <v>888</v>
      </c>
      <c r="F6465" t="s">
        <v>87</v>
      </c>
      <c r="G6465" t="s">
        <v>91</v>
      </c>
      <c r="H6465">
        <v>334</v>
      </c>
      <c r="I6465">
        <v>1.0729427022260389</v>
      </c>
      <c r="J6465">
        <v>2.1274704283514741E-2</v>
      </c>
      <c r="K6465">
        <v>4.1614353289900017E-3</v>
      </c>
      <c r="L6465">
        <v>1.87317238244714</v>
      </c>
    </row>
    <row r="6466" spans="1:12">
      <c r="A6466" t="s">
        <v>317</v>
      </c>
      <c r="B6466" t="s">
        <v>418</v>
      </c>
      <c r="C6466">
        <v>48265</v>
      </c>
      <c r="D6466" t="s">
        <v>135</v>
      </c>
      <c r="E6466">
        <v>888</v>
      </c>
      <c r="F6466" t="s">
        <v>87</v>
      </c>
      <c r="G6466" t="s">
        <v>92</v>
      </c>
      <c r="H6466">
        <v>249</v>
      </c>
      <c r="I6466">
        <v>1.7203459735095981</v>
      </c>
      <c r="J6466">
        <v>2.7397561904270479E-2</v>
      </c>
      <c r="K6466">
        <v>0.54872026536986995</v>
      </c>
      <c r="L6466">
        <v>2.7076279604979629</v>
      </c>
    </row>
    <row r="6467" spans="1:12">
      <c r="A6467" t="s">
        <v>317</v>
      </c>
      <c r="B6467" t="s">
        <v>418</v>
      </c>
      <c r="C6467">
        <v>48265</v>
      </c>
      <c r="D6467" t="s">
        <v>135</v>
      </c>
      <c r="E6467">
        <v>888</v>
      </c>
      <c r="F6467" t="s">
        <v>87</v>
      </c>
      <c r="G6467" t="s">
        <v>93</v>
      </c>
      <c r="H6467">
        <v>334</v>
      </c>
      <c r="I6467">
        <v>1.1490833999046499</v>
      </c>
      <c r="J6467">
        <v>2.1986764885354771E-2</v>
      </c>
      <c r="K6467">
        <v>4.1614353289900017E-3</v>
      </c>
      <c r="L6467">
        <v>1.9688439470527781</v>
      </c>
    </row>
    <row r="6468" spans="1:12">
      <c r="A6468" t="s">
        <v>317</v>
      </c>
      <c r="B6468" t="s">
        <v>418</v>
      </c>
      <c r="C6468">
        <v>48265</v>
      </c>
      <c r="D6468" t="s">
        <v>135</v>
      </c>
      <c r="E6468">
        <v>888</v>
      </c>
      <c r="F6468" t="s">
        <v>87</v>
      </c>
      <c r="G6468" t="s">
        <v>94</v>
      </c>
      <c r="H6468">
        <v>249</v>
      </c>
      <c r="I6468">
        <v>1.8293863573636191</v>
      </c>
      <c r="J6468">
        <v>2.8282093848543799E-2</v>
      </c>
      <c r="K6468">
        <v>0.59331533431868477</v>
      </c>
      <c r="L6468">
        <v>2.8069506566597289</v>
      </c>
    </row>
    <row r="6469" spans="1:12">
      <c r="A6469" t="s">
        <v>317</v>
      </c>
      <c r="B6469" t="s">
        <v>418</v>
      </c>
      <c r="C6469">
        <v>48265</v>
      </c>
      <c r="D6469" t="s">
        <v>135</v>
      </c>
      <c r="E6469">
        <v>888</v>
      </c>
      <c r="F6469" t="s">
        <v>87</v>
      </c>
      <c r="G6469" t="s">
        <v>95</v>
      </c>
      <c r="H6469">
        <v>334</v>
      </c>
      <c r="I6469">
        <v>1.2202182048336909</v>
      </c>
      <c r="J6469">
        <v>2.295495060049876E-2</v>
      </c>
      <c r="K6469">
        <v>4.1614353289900017E-3</v>
      </c>
      <c r="L6469">
        <v>2.061355500296886</v>
      </c>
    </row>
    <row r="6470" spans="1:12">
      <c r="A6470" t="s">
        <v>317</v>
      </c>
      <c r="B6470" t="s">
        <v>418</v>
      </c>
      <c r="C6470">
        <v>48265</v>
      </c>
      <c r="D6470" t="s">
        <v>135</v>
      </c>
      <c r="E6470">
        <v>888</v>
      </c>
      <c r="F6470" t="s">
        <v>87</v>
      </c>
      <c r="G6470" t="s">
        <v>96</v>
      </c>
      <c r="H6470">
        <v>249</v>
      </c>
      <c r="I6470">
        <v>1.941685238272935</v>
      </c>
      <c r="J6470">
        <v>2.9294338369352801E-2</v>
      </c>
      <c r="K6470">
        <v>0.64230054599177022</v>
      </c>
      <c r="L6470">
        <v>2.9081630121167361</v>
      </c>
    </row>
    <row r="6471" spans="1:12">
      <c r="A6471" t="s">
        <v>317</v>
      </c>
      <c r="B6471" t="s">
        <v>418</v>
      </c>
      <c r="C6471">
        <v>48265</v>
      </c>
      <c r="D6471" t="s">
        <v>135</v>
      </c>
      <c r="E6471">
        <v>888</v>
      </c>
      <c r="F6471" t="s">
        <v>87</v>
      </c>
      <c r="G6471" t="s">
        <v>97</v>
      </c>
      <c r="H6471">
        <v>334</v>
      </c>
      <c r="I6471">
        <v>1.2957319808449399</v>
      </c>
      <c r="J6471">
        <v>2.372832784324478E-2</v>
      </c>
      <c r="K6471">
        <v>4.1614353289900017E-3</v>
      </c>
      <c r="L6471">
        <v>2.159219318568498</v>
      </c>
    </row>
    <row r="6472" spans="1:12">
      <c r="A6472" t="s">
        <v>317</v>
      </c>
      <c r="B6472" t="s">
        <v>418</v>
      </c>
      <c r="C6472">
        <v>48265</v>
      </c>
      <c r="D6472" t="s">
        <v>135</v>
      </c>
      <c r="E6472">
        <v>888</v>
      </c>
      <c r="F6472" t="s">
        <v>87</v>
      </c>
      <c r="G6472" t="s">
        <v>98</v>
      </c>
      <c r="H6472">
        <v>249</v>
      </c>
      <c r="I6472">
        <v>0.36131823872605923</v>
      </c>
      <c r="J6472">
        <v>8.2331965856959986E-3</v>
      </c>
      <c r="K6472">
        <v>4.6123935453918873E-2</v>
      </c>
      <c r="L6472">
        <v>0.74911958182097538</v>
      </c>
    </row>
    <row r="6473" spans="1:12">
      <c r="A6473" t="s">
        <v>317</v>
      </c>
      <c r="B6473" t="s">
        <v>418</v>
      </c>
      <c r="C6473">
        <v>48265</v>
      </c>
      <c r="D6473" t="s">
        <v>135</v>
      </c>
      <c r="E6473">
        <v>888</v>
      </c>
      <c r="F6473" t="s">
        <v>87</v>
      </c>
      <c r="G6473" t="s">
        <v>99</v>
      </c>
      <c r="H6473">
        <v>334</v>
      </c>
      <c r="I6473">
        <v>0.5174270922006633</v>
      </c>
      <c r="J6473">
        <v>1.22237438095791E-2</v>
      </c>
      <c r="K6473">
        <v>4.1614353289900017E-3</v>
      </c>
      <c r="L6473">
        <v>1.4691269464682379</v>
      </c>
    </row>
    <row r="6474" spans="1:12">
      <c r="A6474" t="s">
        <v>317</v>
      </c>
      <c r="B6474" t="s">
        <v>418</v>
      </c>
      <c r="C6474">
        <v>48265</v>
      </c>
      <c r="D6474" t="s">
        <v>135</v>
      </c>
      <c r="E6474">
        <v>888</v>
      </c>
      <c r="F6474" t="s">
        <v>87</v>
      </c>
      <c r="G6474" t="s">
        <v>100</v>
      </c>
      <c r="H6474">
        <v>249</v>
      </c>
      <c r="I6474">
        <v>0.89069621579053615</v>
      </c>
      <c r="J6474">
        <v>1.397342157549925E-2</v>
      </c>
      <c r="K6474">
        <v>0.30177960208981791</v>
      </c>
      <c r="L6474">
        <v>1.5829159676324409</v>
      </c>
    </row>
    <row r="6475" spans="1:12">
      <c r="A6475" t="s">
        <v>317</v>
      </c>
      <c r="B6475" t="s">
        <v>418</v>
      </c>
      <c r="C6475">
        <v>48265</v>
      </c>
      <c r="D6475" t="s">
        <v>135</v>
      </c>
      <c r="E6475">
        <v>888</v>
      </c>
      <c r="F6475" t="s">
        <v>87</v>
      </c>
      <c r="G6475" t="s">
        <v>101</v>
      </c>
      <c r="H6475">
        <v>334</v>
      </c>
      <c r="I6475">
        <v>0.85425630206694236</v>
      </c>
      <c r="J6475">
        <v>1.640922888839667E-2</v>
      </c>
      <c r="K6475">
        <v>4.1614353289900017E-3</v>
      </c>
      <c r="L6475">
        <v>1.669365192606491</v>
      </c>
    </row>
    <row r="6476" spans="1:12">
      <c r="A6476" t="s">
        <v>317</v>
      </c>
      <c r="B6476" t="s">
        <v>418</v>
      </c>
      <c r="C6476">
        <v>48265</v>
      </c>
      <c r="D6476" t="s">
        <v>135</v>
      </c>
      <c r="E6476">
        <v>888</v>
      </c>
      <c r="F6476" t="s">
        <v>87</v>
      </c>
      <c r="G6476" t="s">
        <v>102</v>
      </c>
      <c r="H6476">
        <v>249</v>
      </c>
      <c r="I6476">
        <v>1.034406762641952</v>
      </c>
      <c r="J6476">
        <v>1.606533954106712E-2</v>
      </c>
      <c r="K6476">
        <v>0.34926510901995339</v>
      </c>
      <c r="L6476">
        <v>1.807250993445032</v>
      </c>
    </row>
    <row r="6477" spans="1:12">
      <c r="A6477" t="s">
        <v>317</v>
      </c>
      <c r="B6477" t="s">
        <v>418</v>
      </c>
      <c r="C6477">
        <v>48265</v>
      </c>
      <c r="D6477" t="s">
        <v>135</v>
      </c>
      <c r="E6477">
        <v>888</v>
      </c>
      <c r="F6477" t="s">
        <v>87</v>
      </c>
      <c r="G6477" t="s">
        <v>103</v>
      </c>
      <c r="H6477">
        <v>334</v>
      </c>
      <c r="I6477">
        <v>0.91622912745186424</v>
      </c>
      <c r="J6477">
        <v>1.695355120275259E-2</v>
      </c>
      <c r="K6477">
        <v>4.1614353289900017E-3</v>
      </c>
      <c r="L6477">
        <v>1.7552037239467351</v>
      </c>
    </row>
    <row r="6478" spans="1:12">
      <c r="A6478" t="s">
        <v>317</v>
      </c>
      <c r="B6478" t="s">
        <v>418</v>
      </c>
      <c r="C6478">
        <v>48265</v>
      </c>
      <c r="D6478" t="s">
        <v>135</v>
      </c>
      <c r="E6478">
        <v>888</v>
      </c>
      <c r="F6478" t="s">
        <v>87</v>
      </c>
      <c r="G6478" t="s">
        <v>104</v>
      </c>
      <c r="H6478">
        <v>249</v>
      </c>
      <c r="I6478">
        <v>1.1539110409009741</v>
      </c>
      <c r="J6478">
        <v>1.846123127568056E-2</v>
      </c>
      <c r="K6478">
        <v>0.38619646686531461</v>
      </c>
      <c r="L6478">
        <v>2.0264769473838631</v>
      </c>
    </row>
    <row r="6479" spans="1:12">
      <c r="A6479" t="s">
        <v>317</v>
      </c>
      <c r="B6479" t="s">
        <v>418</v>
      </c>
      <c r="C6479">
        <v>48265</v>
      </c>
      <c r="D6479" t="s">
        <v>135</v>
      </c>
      <c r="E6479">
        <v>888</v>
      </c>
      <c r="F6479" t="s">
        <v>87</v>
      </c>
      <c r="G6479" t="s">
        <v>105</v>
      </c>
      <c r="H6479">
        <v>334</v>
      </c>
      <c r="I6479">
        <v>0.97328528897562816</v>
      </c>
      <c r="J6479">
        <v>1.7690778734537841E-2</v>
      </c>
      <c r="K6479">
        <v>4.1614353289900017E-3</v>
      </c>
      <c r="L6479">
        <v>1.873398708947267</v>
      </c>
    </row>
    <row r="6480" spans="1:12">
      <c r="A6480" t="s">
        <v>317</v>
      </c>
      <c r="B6480" t="s">
        <v>418</v>
      </c>
      <c r="C6480">
        <v>48265</v>
      </c>
      <c r="D6480" t="s">
        <v>135</v>
      </c>
      <c r="E6480">
        <v>888</v>
      </c>
      <c r="F6480" t="s">
        <v>87</v>
      </c>
      <c r="G6480" t="s">
        <v>106</v>
      </c>
      <c r="H6480">
        <v>249</v>
      </c>
      <c r="I6480">
        <v>1.274700707272173</v>
      </c>
      <c r="J6480">
        <v>2.0400490154223849E-2</v>
      </c>
      <c r="K6480">
        <v>0.42467210722072118</v>
      </c>
      <c r="L6480">
        <v>2.2211555003748829</v>
      </c>
    </row>
    <row r="6481" spans="1:12">
      <c r="A6481" t="s">
        <v>317</v>
      </c>
      <c r="B6481" t="s">
        <v>418</v>
      </c>
      <c r="C6481">
        <v>48265</v>
      </c>
      <c r="D6481" t="s">
        <v>135</v>
      </c>
      <c r="E6481">
        <v>888</v>
      </c>
      <c r="F6481" t="s">
        <v>87</v>
      </c>
      <c r="G6481" t="s">
        <v>107</v>
      </c>
      <c r="H6481">
        <v>334</v>
      </c>
      <c r="I6481">
        <v>1.034456032103954</v>
      </c>
      <c r="J6481">
        <v>1.8213001586436881E-2</v>
      </c>
      <c r="K6481">
        <v>4.1614353289900017E-3</v>
      </c>
      <c r="L6481">
        <v>1.983613718707478</v>
      </c>
    </row>
    <row r="6482" spans="1:12">
      <c r="A6482" t="s">
        <v>317</v>
      </c>
      <c r="B6482" t="s">
        <v>418</v>
      </c>
      <c r="C6482">
        <v>48265</v>
      </c>
      <c r="D6482" t="s">
        <v>135</v>
      </c>
      <c r="E6482">
        <v>888</v>
      </c>
      <c r="F6482" t="s">
        <v>87</v>
      </c>
      <c r="G6482" t="s">
        <v>108</v>
      </c>
      <c r="H6482">
        <v>249</v>
      </c>
      <c r="I6482">
        <v>0.15102283323612989</v>
      </c>
      <c r="J6482">
        <v>3.707735769284539E-3</v>
      </c>
      <c r="K6482">
        <v>-5.9524557316616919E-2</v>
      </c>
      <c r="L6482">
        <v>0.32297402595527569</v>
      </c>
    </row>
    <row r="6483" spans="1:12">
      <c r="A6483" t="s">
        <v>317</v>
      </c>
      <c r="B6483" t="s">
        <v>418</v>
      </c>
      <c r="C6483">
        <v>48265</v>
      </c>
      <c r="D6483" t="s">
        <v>135</v>
      </c>
      <c r="E6483">
        <v>888</v>
      </c>
      <c r="F6483" t="s">
        <v>87</v>
      </c>
      <c r="G6483" t="s">
        <v>109</v>
      </c>
      <c r="H6483">
        <v>334</v>
      </c>
      <c r="I6483">
        <v>0.27599937877004338</v>
      </c>
      <c r="J6483">
        <v>5.1653140136114313E-3</v>
      </c>
      <c r="K6483">
        <v>4.1614353289900017E-3</v>
      </c>
      <c r="L6483">
        <v>0.646276259831436</v>
      </c>
    </row>
    <row r="6484" spans="1:12">
      <c r="A6484" t="s">
        <v>317</v>
      </c>
      <c r="B6484" t="s">
        <v>419</v>
      </c>
      <c r="C6484">
        <v>48267</v>
      </c>
      <c r="D6484" t="s">
        <v>135</v>
      </c>
      <c r="E6484">
        <v>888</v>
      </c>
      <c r="F6484" t="s">
        <v>87</v>
      </c>
      <c r="G6484" t="s">
        <v>88</v>
      </c>
      <c r="H6484">
        <v>249</v>
      </c>
      <c r="I6484">
        <v>1.3272480698098581</v>
      </c>
      <c r="J6484">
        <v>2.9221485110950358E-2</v>
      </c>
      <c r="K6484">
        <v>1.053024294447052E-2</v>
      </c>
      <c r="L6484">
        <v>2.3126070646557242</v>
      </c>
    </row>
    <row r="6485" spans="1:12">
      <c r="A6485" t="s">
        <v>317</v>
      </c>
      <c r="B6485" t="s">
        <v>419</v>
      </c>
      <c r="C6485">
        <v>48267</v>
      </c>
      <c r="D6485" t="s">
        <v>135</v>
      </c>
      <c r="E6485">
        <v>888</v>
      </c>
      <c r="F6485" t="s">
        <v>87</v>
      </c>
      <c r="G6485" t="s">
        <v>89</v>
      </c>
      <c r="H6485">
        <v>29</v>
      </c>
      <c r="I6485">
        <v>0.41345493449789927</v>
      </c>
      <c r="J6485">
        <v>4.1204264795794962E-2</v>
      </c>
      <c r="K6485">
        <v>0.13944603246777379</v>
      </c>
      <c r="L6485">
        <v>1.0378890058722829</v>
      </c>
    </row>
    <row r="6486" spans="1:12">
      <c r="A6486" t="s">
        <v>317</v>
      </c>
      <c r="B6486" t="s">
        <v>419</v>
      </c>
      <c r="C6486">
        <v>48267</v>
      </c>
      <c r="D6486" t="s">
        <v>135</v>
      </c>
      <c r="E6486">
        <v>888</v>
      </c>
      <c r="F6486" t="s">
        <v>87</v>
      </c>
      <c r="G6486" t="s">
        <v>90</v>
      </c>
      <c r="H6486">
        <v>249</v>
      </c>
      <c r="I6486">
        <v>1.6014957864240591</v>
      </c>
      <c r="J6486">
        <v>2.677911337687541E-2</v>
      </c>
      <c r="K6486">
        <v>0.49831347890596522</v>
      </c>
      <c r="L6486">
        <v>2.602420348373006</v>
      </c>
    </row>
    <row r="6487" spans="1:12">
      <c r="A6487" t="s">
        <v>317</v>
      </c>
      <c r="B6487" t="s">
        <v>419</v>
      </c>
      <c r="C6487">
        <v>48267</v>
      </c>
      <c r="D6487" t="s">
        <v>135</v>
      </c>
      <c r="E6487">
        <v>888</v>
      </c>
      <c r="F6487" t="s">
        <v>87</v>
      </c>
      <c r="G6487" t="s">
        <v>91</v>
      </c>
      <c r="H6487">
        <v>29</v>
      </c>
      <c r="I6487">
        <v>0.63888522491219557</v>
      </c>
      <c r="J6487">
        <v>3.4946014006184467E-2</v>
      </c>
      <c r="K6487">
        <v>0.38120590019579609</v>
      </c>
      <c r="L6487">
        <v>1.1638184614397551</v>
      </c>
    </row>
    <row r="6488" spans="1:12">
      <c r="A6488" t="s">
        <v>317</v>
      </c>
      <c r="B6488" t="s">
        <v>419</v>
      </c>
      <c r="C6488">
        <v>48267</v>
      </c>
      <c r="D6488" t="s">
        <v>135</v>
      </c>
      <c r="E6488">
        <v>888</v>
      </c>
      <c r="F6488" t="s">
        <v>87</v>
      </c>
      <c r="G6488" t="s">
        <v>92</v>
      </c>
      <c r="H6488">
        <v>249</v>
      </c>
      <c r="I6488">
        <v>1.7203459735095981</v>
      </c>
      <c r="J6488">
        <v>2.7397561904270479E-2</v>
      </c>
      <c r="K6488">
        <v>0.54872026536986995</v>
      </c>
      <c r="L6488">
        <v>2.7076279604979629</v>
      </c>
    </row>
    <row r="6489" spans="1:12">
      <c r="A6489" t="s">
        <v>317</v>
      </c>
      <c r="B6489" t="s">
        <v>419</v>
      </c>
      <c r="C6489">
        <v>48267</v>
      </c>
      <c r="D6489" t="s">
        <v>135</v>
      </c>
      <c r="E6489">
        <v>888</v>
      </c>
      <c r="F6489" t="s">
        <v>87</v>
      </c>
      <c r="G6489" t="s">
        <v>93</v>
      </c>
      <c r="H6489">
        <v>29</v>
      </c>
      <c r="I6489">
        <v>0.71223878651373185</v>
      </c>
      <c r="J6489">
        <v>3.5672133085621699E-2</v>
      </c>
      <c r="K6489">
        <v>0.43405291028008969</v>
      </c>
      <c r="L6489">
        <v>1.27730565628059</v>
      </c>
    </row>
    <row r="6490" spans="1:12">
      <c r="A6490" t="s">
        <v>317</v>
      </c>
      <c r="B6490" t="s">
        <v>419</v>
      </c>
      <c r="C6490">
        <v>48267</v>
      </c>
      <c r="D6490" t="s">
        <v>135</v>
      </c>
      <c r="E6490">
        <v>888</v>
      </c>
      <c r="F6490" t="s">
        <v>87</v>
      </c>
      <c r="G6490" t="s">
        <v>94</v>
      </c>
      <c r="H6490">
        <v>249</v>
      </c>
      <c r="I6490">
        <v>1.8293863573636191</v>
      </c>
      <c r="J6490">
        <v>2.8282093848543799E-2</v>
      </c>
      <c r="K6490">
        <v>0.59331533431868477</v>
      </c>
      <c r="L6490">
        <v>2.8069506566597289</v>
      </c>
    </row>
    <row r="6491" spans="1:12">
      <c r="A6491" t="s">
        <v>317</v>
      </c>
      <c r="B6491" t="s">
        <v>419</v>
      </c>
      <c r="C6491">
        <v>48267</v>
      </c>
      <c r="D6491" t="s">
        <v>135</v>
      </c>
      <c r="E6491">
        <v>888</v>
      </c>
      <c r="F6491" t="s">
        <v>87</v>
      </c>
      <c r="G6491" t="s">
        <v>95</v>
      </c>
      <c r="H6491">
        <v>29</v>
      </c>
      <c r="I6491">
        <v>0.76615089837646544</v>
      </c>
      <c r="J6491">
        <v>3.7682736249597643E-2</v>
      </c>
      <c r="K6491">
        <v>0.46814615459949382</v>
      </c>
      <c r="L6491">
        <v>1.3879122209680239</v>
      </c>
    </row>
    <row r="6492" spans="1:12">
      <c r="A6492" t="s">
        <v>317</v>
      </c>
      <c r="B6492" t="s">
        <v>419</v>
      </c>
      <c r="C6492">
        <v>48267</v>
      </c>
      <c r="D6492" t="s">
        <v>135</v>
      </c>
      <c r="E6492">
        <v>888</v>
      </c>
      <c r="F6492" t="s">
        <v>87</v>
      </c>
      <c r="G6492" t="s">
        <v>96</v>
      </c>
      <c r="H6492">
        <v>249</v>
      </c>
      <c r="I6492">
        <v>1.941685238272935</v>
      </c>
      <c r="J6492">
        <v>2.9294338369352801E-2</v>
      </c>
      <c r="K6492">
        <v>0.64230054599177022</v>
      </c>
      <c r="L6492">
        <v>2.9081630121167361</v>
      </c>
    </row>
    <row r="6493" spans="1:12">
      <c r="A6493" t="s">
        <v>317</v>
      </c>
      <c r="B6493" t="s">
        <v>419</v>
      </c>
      <c r="C6493">
        <v>48267</v>
      </c>
      <c r="D6493" t="s">
        <v>135</v>
      </c>
      <c r="E6493">
        <v>888</v>
      </c>
      <c r="F6493" t="s">
        <v>87</v>
      </c>
      <c r="G6493" t="s">
        <v>97</v>
      </c>
      <c r="H6493">
        <v>29</v>
      </c>
      <c r="I6493">
        <v>0.8333732631053653</v>
      </c>
      <c r="J6493">
        <v>3.8550048591000412E-2</v>
      </c>
      <c r="K6493">
        <v>0.51794051589663748</v>
      </c>
      <c r="L6493">
        <v>1.4787149815253391</v>
      </c>
    </row>
    <row r="6494" spans="1:12">
      <c r="A6494" t="s">
        <v>317</v>
      </c>
      <c r="B6494" t="s">
        <v>419</v>
      </c>
      <c r="C6494">
        <v>48267</v>
      </c>
      <c r="D6494" t="s">
        <v>135</v>
      </c>
      <c r="E6494">
        <v>888</v>
      </c>
      <c r="F6494" t="s">
        <v>87</v>
      </c>
      <c r="G6494" t="s">
        <v>98</v>
      </c>
      <c r="H6494">
        <v>249</v>
      </c>
      <c r="I6494">
        <v>0.36131823872605923</v>
      </c>
      <c r="J6494">
        <v>8.2331965856959986E-3</v>
      </c>
      <c r="K6494">
        <v>4.6123935453918873E-2</v>
      </c>
      <c r="L6494">
        <v>0.74911958182097538</v>
      </c>
    </row>
    <row r="6495" spans="1:12">
      <c r="A6495" t="s">
        <v>317</v>
      </c>
      <c r="B6495" t="s">
        <v>419</v>
      </c>
      <c r="C6495">
        <v>48267</v>
      </c>
      <c r="D6495" t="s">
        <v>135</v>
      </c>
      <c r="E6495">
        <v>888</v>
      </c>
      <c r="F6495" t="s">
        <v>87</v>
      </c>
      <c r="G6495" t="s">
        <v>99</v>
      </c>
      <c r="H6495">
        <v>29</v>
      </c>
      <c r="I6495">
        <v>0.38136989636999608</v>
      </c>
      <c r="J6495">
        <v>2.4936961350761851E-2</v>
      </c>
      <c r="K6495">
        <v>0.20995973236502219</v>
      </c>
      <c r="L6495">
        <v>0.61769244826110525</v>
      </c>
    </row>
    <row r="6496" spans="1:12">
      <c r="A6496" t="s">
        <v>317</v>
      </c>
      <c r="B6496" t="s">
        <v>419</v>
      </c>
      <c r="C6496">
        <v>48267</v>
      </c>
      <c r="D6496" t="s">
        <v>135</v>
      </c>
      <c r="E6496">
        <v>888</v>
      </c>
      <c r="F6496" t="s">
        <v>87</v>
      </c>
      <c r="G6496" t="s">
        <v>100</v>
      </c>
      <c r="H6496">
        <v>249</v>
      </c>
      <c r="I6496">
        <v>0.89069621579053615</v>
      </c>
      <c r="J6496">
        <v>1.397342157549925E-2</v>
      </c>
      <c r="K6496">
        <v>0.30177960208981791</v>
      </c>
      <c r="L6496">
        <v>1.5829159676324409</v>
      </c>
    </row>
    <row r="6497" spans="1:12">
      <c r="A6497" t="s">
        <v>317</v>
      </c>
      <c r="B6497" t="s">
        <v>419</v>
      </c>
      <c r="C6497">
        <v>48267</v>
      </c>
      <c r="D6497" t="s">
        <v>135</v>
      </c>
      <c r="E6497">
        <v>888</v>
      </c>
      <c r="F6497" t="s">
        <v>87</v>
      </c>
      <c r="G6497" t="s">
        <v>101</v>
      </c>
      <c r="H6497">
        <v>29</v>
      </c>
      <c r="I6497">
        <v>0.60248375249746522</v>
      </c>
      <c r="J6497">
        <v>2.67851138737999E-2</v>
      </c>
      <c r="K6497">
        <v>0.37737387803986011</v>
      </c>
      <c r="L6497">
        <v>1.012415216002154</v>
      </c>
    </row>
    <row r="6498" spans="1:12">
      <c r="A6498" t="s">
        <v>317</v>
      </c>
      <c r="B6498" t="s">
        <v>419</v>
      </c>
      <c r="C6498">
        <v>48267</v>
      </c>
      <c r="D6498" t="s">
        <v>135</v>
      </c>
      <c r="E6498">
        <v>888</v>
      </c>
      <c r="F6498" t="s">
        <v>87</v>
      </c>
      <c r="G6498" t="s">
        <v>102</v>
      </c>
      <c r="H6498">
        <v>249</v>
      </c>
      <c r="I6498">
        <v>1.034406762641952</v>
      </c>
      <c r="J6498">
        <v>1.606533954106712E-2</v>
      </c>
      <c r="K6498">
        <v>0.34926510901995339</v>
      </c>
      <c r="L6498">
        <v>1.807250993445032</v>
      </c>
    </row>
    <row r="6499" spans="1:12">
      <c r="A6499" t="s">
        <v>317</v>
      </c>
      <c r="B6499" t="s">
        <v>419</v>
      </c>
      <c r="C6499">
        <v>48267</v>
      </c>
      <c r="D6499" t="s">
        <v>135</v>
      </c>
      <c r="E6499">
        <v>888</v>
      </c>
      <c r="F6499" t="s">
        <v>87</v>
      </c>
      <c r="G6499" t="s">
        <v>103</v>
      </c>
      <c r="H6499">
        <v>29</v>
      </c>
      <c r="I6499">
        <v>0.67555432567095541</v>
      </c>
      <c r="J6499">
        <v>2.6876209196588341E-2</v>
      </c>
      <c r="K6499">
        <v>0.43207937996393991</v>
      </c>
      <c r="L6499">
        <v>1.1146078993278139</v>
      </c>
    </row>
    <row r="6500" spans="1:12">
      <c r="A6500" t="s">
        <v>317</v>
      </c>
      <c r="B6500" t="s">
        <v>419</v>
      </c>
      <c r="C6500">
        <v>48267</v>
      </c>
      <c r="D6500" t="s">
        <v>135</v>
      </c>
      <c r="E6500">
        <v>888</v>
      </c>
      <c r="F6500" t="s">
        <v>87</v>
      </c>
      <c r="G6500" t="s">
        <v>104</v>
      </c>
      <c r="H6500">
        <v>249</v>
      </c>
      <c r="I6500">
        <v>1.1539110409009741</v>
      </c>
      <c r="J6500">
        <v>1.846123127568056E-2</v>
      </c>
      <c r="K6500">
        <v>0.38619646686531461</v>
      </c>
      <c r="L6500">
        <v>2.0264769473838631</v>
      </c>
    </row>
    <row r="6501" spans="1:12">
      <c r="A6501" t="s">
        <v>317</v>
      </c>
      <c r="B6501" t="s">
        <v>419</v>
      </c>
      <c r="C6501">
        <v>48267</v>
      </c>
      <c r="D6501" t="s">
        <v>135</v>
      </c>
      <c r="E6501">
        <v>888</v>
      </c>
      <c r="F6501" t="s">
        <v>87</v>
      </c>
      <c r="G6501" t="s">
        <v>105</v>
      </c>
      <c r="H6501">
        <v>29</v>
      </c>
      <c r="I6501">
        <v>0.7307860111702964</v>
      </c>
      <c r="J6501">
        <v>2.8008304669414369E-2</v>
      </c>
      <c r="K6501">
        <v>0.47157372170491652</v>
      </c>
      <c r="L6501">
        <v>1.211466877202928</v>
      </c>
    </row>
    <row r="6502" spans="1:12">
      <c r="A6502" t="s">
        <v>317</v>
      </c>
      <c r="B6502" t="s">
        <v>419</v>
      </c>
      <c r="C6502">
        <v>48267</v>
      </c>
      <c r="D6502" t="s">
        <v>135</v>
      </c>
      <c r="E6502">
        <v>888</v>
      </c>
      <c r="F6502" t="s">
        <v>87</v>
      </c>
      <c r="G6502" t="s">
        <v>106</v>
      </c>
      <c r="H6502">
        <v>249</v>
      </c>
      <c r="I6502">
        <v>1.274700707272173</v>
      </c>
      <c r="J6502">
        <v>2.0400490154223849E-2</v>
      </c>
      <c r="K6502">
        <v>0.42467210722072118</v>
      </c>
      <c r="L6502">
        <v>2.2211555003748829</v>
      </c>
    </row>
    <row r="6503" spans="1:12">
      <c r="A6503" t="s">
        <v>317</v>
      </c>
      <c r="B6503" t="s">
        <v>419</v>
      </c>
      <c r="C6503">
        <v>48267</v>
      </c>
      <c r="D6503" t="s">
        <v>135</v>
      </c>
      <c r="E6503">
        <v>888</v>
      </c>
      <c r="F6503" t="s">
        <v>87</v>
      </c>
      <c r="G6503" t="s">
        <v>107</v>
      </c>
      <c r="H6503">
        <v>29</v>
      </c>
      <c r="I6503">
        <v>0.79752664661076844</v>
      </c>
      <c r="J6503">
        <v>2.82552380775794E-2</v>
      </c>
      <c r="K6503">
        <v>0.52216488036012754</v>
      </c>
      <c r="L6503">
        <v>1.283157001158715</v>
      </c>
    </row>
    <row r="6504" spans="1:12">
      <c r="A6504" t="s">
        <v>317</v>
      </c>
      <c r="B6504" t="s">
        <v>419</v>
      </c>
      <c r="C6504">
        <v>48267</v>
      </c>
      <c r="D6504" t="s">
        <v>135</v>
      </c>
      <c r="E6504">
        <v>888</v>
      </c>
      <c r="F6504" t="s">
        <v>87</v>
      </c>
      <c r="G6504" t="s">
        <v>108</v>
      </c>
      <c r="H6504">
        <v>249</v>
      </c>
      <c r="I6504">
        <v>0.15102283323612989</v>
      </c>
      <c r="J6504">
        <v>3.707735769284539E-3</v>
      </c>
      <c r="K6504">
        <v>-5.9524557316616919E-2</v>
      </c>
      <c r="L6504">
        <v>0.32297402595527569</v>
      </c>
    </row>
    <row r="6505" spans="1:12">
      <c r="A6505" t="s">
        <v>317</v>
      </c>
      <c r="B6505" t="s">
        <v>419</v>
      </c>
      <c r="C6505">
        <v>48267</v>
      </c>
      <c r="D6505" t="s">
        <v>135</v>
      </c>
      <c r="E6505">
        <v>888</v>
      </c>
      <c r="F6505" t="s">
        <v>87</v>
      </c>
      <c r="G6505" t="s">
        <v>109</v>
      </c>
      <c r="H6505">
        <v>29</v>
      </c>
      <c r="I6505">
        <v>0.35295581644645968</v>
      </c>
      <c r="J6505">
        <v>2.0521163857622909E-2</v>
      </c>
      <c r="K6505">
        <v>0.19288364015231649</v>
      </c>
      <c r="L6505">
        <v>0.53523759190627174</v>
      </c>
    </row>
    <row r="6506" spans="1:12">
      <c r="A6506" t="s">
        <v>317</v>
      </c>
      <c r="B6506" t="s">
        <v>420</v>
      </c>
      <c r="C6506">
        <v>48269</v>
      </c>
      <c r="D6506" t="s">
        <v>135</v>
      </c>
      <c r="E6506">
        <v>888</v>
      </c>
      <c r="F6506" t="s">
        <v>87</v>
      </c>
      <c r="G6506" t="s">
        <v>88</v>
      </c>
      <c r="H6506">
        <v>109</v>
      </c>
      <c r="I6506">
        <v>0.88510867108232305</v>
      </c>
      <c r="J6506">
        <v>3.6405648364861182E-2</v>
      </c>
      <c r="K6506">
        <v>1.372532386319949E-2</v>
      </c>
      <c r="L6506">
        <v>1.612634783009393</v>
      </c>
    </row>
    <row r="6507" spans="1:12">
      <c r="A6507" t="s">
        <v>317</v>
      </c>
      <c r="B6507" t="s">
        <v>420</v>
      </c>
      <c r="C6507">
        <v>48269</v>
      </c>
      <c r="D6507" t="s">
        <v>135</v>
      </c>
      <c r="E6507">
        <v>888</v>
      </c>
      <c r="F6507" t="s">
        <v>87</v>
      </c>
      <c r="G6507" t="s">
        <v>89</v>
      </c>
      <c r="H6507">
        <v>185</v>
      </c>
      <c r="I6507">
        <v>0.4626591745730495</v>
      </c>
      <c r="J6507">
        <v>2.0063563701044521E-2</v>
      </c>
      <c r="K6507">
        <v>7.6372384612447261E-2</v>
      </c>
      <c r="L6507">
        <v>1.164695374085772</v>
      </c>
    </row>
    <row r="6508" spans="1:12">
      <c r="A6508" t="s">
        <v>317</v>
      </c>
      <c r="B6508" t="s">
        <v>420</v>
      </c>
      <c r="C6508">
        <v>48269</v>
      </c>
      <c r="D6508" t="s">
        <v>135</v>
      </c>
      <c r="E6508">
        <v>888</v>
      </c>
      <c r="F6508" t="s">
        <v>87</v>
      </c>
      <c r="G6508" t="s">
        <v>90</v>
      </c>
      <c r="H6508">
        <v>109</v>
      </c>
      <c r="I6508">
        <v>1.1402527537558631</v>
      </c>
      <c r="J6508">
        <v>3.066406637346315E-2</v>
      </c>
      <c r="K6508">
        <v>0.2175493824613737</v>
      </c>
      <c r="L6508">
        <v>1.799996751336969</v>
      </c>
    </row>
    <row r="6509" spans="1:12">
      <c r="A6509" t="s">
        <v>317</v>
      </c>
      <c r="B6509" t="s">
        <v>420</v>
      </c>
      <c r="C6509">
        <v>48269</v>
      </c>
      <c r="D6509" t="s">
        <v>135</v>
      </c>
      <c r="E6509">
        <v>888</v>
      </c>
      <c r="F6509" t="s">
        <v>87</v>
      </c>
      <c r="G6509" t="s">
        <v>91</v>
      </c>
      <c r="H6509">
        <v>185</v>
      </c>
      <c r="I6509">
        <v>0.64517491889400203</v>
      </c>
      <c r="J6509">
        <v>1.5679814946521618E-2</v>
      </c>
      <c r="K6509">
        <v>0.25696878770032999</v>
      </c>
      <c r="L6509">
        <v>1.289319043930389</v>
      </c>
    </row>
    <row r="6510" spans="1:12">
      <c r="A6510" t="s">
        <v>317</v>
      </c>
      <c r="B6510" t="s">
        <v>420</v>
      </c>
      <c r="C6510">
        <v>48269</v>
      </c>
      <c r="D6510" t="s">
        <v>135</v>
      </c>
      <c r="E6510">
        <v>888</v>
      </c>
      <c r="F6510" t="s">
        <v>87</v>
      </c>
      <c r="G6510" t="s">
        <v>92</v>
      </c>
      <c r="H6510">
        <v>109</v>
      </c>
      <c r="I6510">
        <v>1.221815168123358</v>
      </c>
      <c r="J6510">
        <v>3.117953000135262E-2</v>
      </c>
      <c r="K6510">
        <v>0.23840995199201589</v>
      </c>
      <c r="L6510">
        <v>1.8821814256672751</v>
      </c>
    </row>
    <row r="6511" spans="1:12">
      <c r="A6511" t="s">
        <v>317</v>
      </c>
      <c r="B6511" t="s">
        <v>420</v>
      </c>
      <c r="C6511">
        <v>48269</v>
      </c>
      <c r="D6511" t="s">
        <v>135</v>
      </c>
      <c r="E6511">
        <v>888</v>
      </c>
      <c r="F6511" t="s">
        <v>87</v>
      </c>
      <c r="G6511" t="s">
        <v>93</v>
      </c>
      <c r="H6511">
        <v>185</v>
      </c>
      <c r="I6511">
        <v>0.71179102330314215</v>
      </c>
      <c r="J6511">
        <v>1.619218403077452E-2</v>
      </c>
      <c r="K6511">
        <v>0.30294023438247558</v>
      </c>
      <c r="L6511">
        <v>1.3617755142168999</v>
      </c>
    </row>
    <row r="6512" spans="1:12">
      <c r="A6512" t="s">
        <v>317</v>
      </c>
      <c r="B6512" t="s">
        <v>420</v>
      </c>
      <c r="C6512">
        <v>48269</v>
      </c>
      <c r="D6512" t="s">
        <v>135</v>
      </c>
      <c r="E6512">
        <v>888</v>
      </c>
      <c r="F6512" t="s">
        <v>87</v>
      </c>
      <c r="G6512" t="s">
        <v>94</v>
      </c>
      <c r="H6512">
        <v>109</v>
      </c>
      <c r="I6512">
        <v>1.285513358100568</v>
      </c>
      <c r="J6512">
        <v>3.1519243683994412E-2</v>
      </c>
      <c r="K6512">
        <v>0.25861871968222389</v>
      </c>
      <c r="L6512">
        <v>1.9481574933362891</v>
      </c>
    </row>
    <row r="6513" spans="1:12">
      <c r="A6513" t="s">
        <v>317</v>
      </c>
      <c r="B6513" t="s">
        <v>420</v>
      </c>
      <c r="C6513">
        <v>48269</v>
      </c>
      <c r="D6513" t="s">
        <v>135</v>
      </c>
      <c r="E6513">
        <v>888</v>
      </c>
      <c r="F6513" t="s">
        <v>87</v>
      </c>
      <c r="G6513" t="s">
        <v>95</v>
      </c>
      <c r="H6513">
        <v>185</v>
      </c>
      <c r="I6513">
        <v>0.76946779833258938</v>
      </c>
      <c r="J6513">
        <v>1.7069183613129209E-2</v>
      </c>
      <c r="K6513">
        <v>0.33003199915149939</v>
      </c>
      <c r="L6513">
        <v>1.434034115206031</v>
      </c>
    </row>
    <row r="6514" spans="1:12">
      <c r="A6514" t="s">
        <v>317</v>
      </c>
      <c r="B6514" t="s">
        <v>420</v>
      </c>
      <c r="C6514">
        <v>48269</v>
      </c>
      <c r="D6514" t="s">
        <v>135</v>
      </c>
      <c r="E6514">
        <v>888</v>
      </c>
      <c r="F6514" t="s">
        <v>87</v>
      </c>
      <c r="G6514" t="s">
        <v>96</v>
      </c>
      <c r="H6514">
        <v>109</v>
      </c>
      <c r="I6514">
        <v>1.3648880636733429</v>
      </c>
      <c r="J6514">
        <v>3.2315437719189363E-2</v>
      </c>
      <c r="K6514">
        <v>0.27840124313178022</v>
      </c>
      <c r="L6514">
        <v>2.0551788496103041</v>
      </c>
    </row>
    <row r="6515" spans="1:12">
      <c r="A6515" t="s">
        <v>317</v>
      </c>
      <c r="B6515" t="s">
        <v>420</v>
      </c>
      <c r="C6515">
        <v>48269</v>
      </c>
      <c r="D6515" t="s">
        <v>135</v>
      </c>
      <c r="E6515">
        <v>888</v>
      </c>
      <c r="F6515" t="s">
        <v>87</v>
      </c>
      <c r="G6515" t="s">
        <v>97</v>
      </c>
      <c r="H6515">
        <v>185</v>
      </c>
      <c r="I6515">
        <v>0.84398219026693844</v>
      </c>
      <c r="J6515">
        <v>1.8108794763545141E-2</v>
      </c>
      <c r="K6515">
        <v>0.36876818994838823</v>
      </c>
      <c r="L6515">
        <v>1.5271687796408471</v>
      </c>
    </row>
    <row r="6516" spans="1:12">
      <c r="A6516" t="s">
        <v>317</v>
      </c>
      <c r="B6516" t="s">
        <v>420</v>
      </c>
      <c r="C6516">
        <v>48269</v>
      </c>
      <c r="D6516" t="s">
        <v>135</v>
      </c>
      <c r="E6516">
        <v>888</v>
      </c>
      <c r="F6516" t="s">
        <v>87</v>
      </c>
      <c r="G6516" t="s">
        <v>98</v>
      </c>
      <c r="H6516">
        <v>109</v>
      </c>
      <c r="I6516">
        <v>0.26247483137494731</v>
      </c>
      <c r="J6516">
        <v>6.2015907380967303E-3</v>
      </c>
      <c r="K6516">
        <v>0.10136009282719841</v>
      </c>
      <c r="L6516">
        <v>0.61339371472831661</v>
      </c>
    </row>
    <row r="6517" spans="1:12">
      <c r="A6517" t="s">
        <v>317</v>
      </c>
      <c r="B6517" t="s">
        <v>420</v>
      </c>
      <c r="C6517">
        <v>48269</v>
      </c>
      <c r="D6517" t="s">
        <v>135</v>
      </c>
      <c r="E6517">
        <v>888</v>
      </c>
      <c r="F6517" t="s">
        <v>87</v>
      </c>
      <c r="G6517" t="s">
        <v>99</v>
      </c>
      <c r="H6517">
        <v>185</v>
      </c>
      <c r="I6517">
        <v>0.29785595522551328</v>
      </c>
      <c r="J6517">
        <v>7.876995992199853E-3</v>
      </c>
      <c r="K6517">
        <v>0.13800892253222621</v>
      </c>
      <c r="L6517">
        <v>0.59731191010319673</v>
      </c>
    </row>
    <row r="6518" spans="1:12">
      <c r="A6518" t="s">
        <v>317</v>
      </c>
      <c r="B6518" t="s">
        <v>420</v>
      </c>
      <c r="C6518">
        <v>48269</v>
      </c>
      <c r="D6518" t="s">
        <v>135</v>
      </c>
      <c r="E6518">
        <v>888</v>
      </c>
      <c r="F6518" t="s">
        <v>87</v>
      </c>
      <c r="G6518" t="s">
        <v>100</v>
      </c>
      <c r="H6518">
        <v>109</v>
      </c>
      <c r="I6518">
        <v>0.65988591510615224</v>
      </c>
      <c r="J6518">
        <v>1.4329283763505811E-2</v>
      </c>
      <c r="K6518">
        <v>0.17294940051034469</v>
      </c>
      <c r="L6518">
        <v>1.4425395529202709</v>
      </c>
    </row>
    <row r="6519" spans="1:12">
      <c r="A6519" t="s">
        <v>317</v>
      </c>
      <c r="B6519" t="s">
        <v>420</v>
      </c>
      <c r="C6519">
        <v>48269</v>
      </c>
      <c r="D6519" t="s">
        <v>135</v>
      </c>
      <c r="E6519">
        <v>888</v>
      </c>
      <c r="F6519" t="s">
        <v>87</v>
      </c>
      <c r="G6519" t="s">
        <v>101</v>
      </c>
      <c r="H6519">
        <v>185</v>
      </c>
      <c r="I6519">
        <v>0.54307172694843697</v>
      </c>
      <c r="J6519">
        <v>9.1642293816174107E-3</v>
      </c>
      <c r="K6519">
        <v>0.25329290350285882</v>
      </c>
      <c r="L6519">
        <v>0.87462578527009605</v>
      </c>
    </row>
    <row r="6520" spans="1:12">
      <c r="A6520" t="s">
        <v>317</v>
      </c>
      <c r="B6520" t="s">
        <v>420</v>
      </c>
      <c r="C6520">
        <v>48269</v>
      </c>
      <c r="D6520" t="s">
        <v>135</v>
      </c>
      <c r="E6520">
        <v>888</v>
      </c>
      <c r="F6520" t="s">
        <v>87</v>
      </c>
      <c r="G6520" t="s">
        <v>102</v>
      </c>
      <c r="H6520">
        <v>109</v>
      </c>
      <c r="I6520">
        <v>0.7537191107109662</v>
      </c>
      <c r="J6520">
        <v>1.5707303030402811E-2</v>
      </c>
      <c r="K6520">
        <v>0.19661370706020601</v>
      </c>
      <c r="L6520">
        <v>1.612560488341801</v>
      </c>
    </row>
    <row r="6521" spans="1:12">
      <c r="A6521" t="s">
        <v>317</v>
      </c>
      <c r="B6521" t="s">
        <v>420</v>
      </c>
      <c r="C6521">
        <v>48269</v>
      </c>
      <c r="D6521" t="s">
        <v>135</v>
      </c>
      <c r="E6521">
        <v>888</v>
      </c>
      <c r="F6521" t="s">
        <v>87</v>
      </c>
      <c r="G6521" t="s">
        <v>103</v>
      </c>
      <c r="H6521">
        <v>185</v>
      </c>
      <c r="I6521">
        <v>0.60258514219630432</v>
      </c>
      <c r="J6521">
        <v>9.2397477275034806E-3</v>
      </c>
      <c r="K6521">
        <v>0.31187500833391291</v>
      </c>
      <c r="L6521">
        <v>0.93109007261983712</v>
      </c>
    </row>
    <row r="6522" spans="1:12">
      <c r="A6522" t="s">
        <v>317</v>
      </c>
      <c r="B6522" t="s">
        <v>420</v>
      </c>
      <c r="C6522">
        <v>48269</v>
      </c>
      <c r="D6522" t="s">
        <v>135</v>
      </c>
      <c r="E6522">
        <v>888</v>
      </c>
      <c r="F6522" t="s">
        <v>87</v>
      </c>
      <c r="G6522" t="s">
        <v>104</v>
      </c>
      <c r="H6522">
        <v>109</v>
      </c>
      <c r="I6522">
        <v>0.81257860534300919</v>
      </c>
      <c r="J6522">
        <v>1.699444773218035E-2</v>
      </c>
      <c r="K6522">
        <v>0.21850865623880319</v>
      </c>
      <c r="L6522">
        <v>1.764323493914933</v>
      </c>
    </row>
    <row r="6523" spans="1:12">
      <c r="A6523" t="s">
        <v>317</v>
      </c>
      <c r="B6523" t="s">
        <v>420</v>
      </c>
      <c r="C6523">
        <v>48269</v>
      </c>
      <c r="D6523" t="s">
        <v>135</v>
      </c>
      <c r="E6523">
        <v>888</v>
      </c>
      <c r="F6523" t="s">
        <v>87</v>
      </c>
      <c r="G6523" t="s">
        <v>105</v>
      </c>
      <c r="H6523">
        <v>185</v>
      </c>
      <c r="I6523">
        <v>0.65472245946579455</v>
      </c>
      <c r="J6523">
        <v>9.620670648698133E-3</v>
      </c>
      <c r="K6523">
        <v>0.34067176657315118</v>
      </c>
      <c r="L6523">
        <v>0.98188278223083558</v>
      </c>
    </row>
    <row r="6524" spans="1:12">
      <c r="A6524" t="s">
        <v>317</v>
      </c>
      <c r="B6524" t="s">
        <v>420</v>
      </c>
      <c r="C6524">
        <v>48269</v>
      </c>
      <c r="D6524" t="s">
        <v>135</v>
      </c>
      <c r="E6524">
        <v>888</v>
      </c>
      <c r="F6524" t="s">
        <v>87</v>
      </c>
      <c r="G6524" t="s">
        <v>106</v>
      </c>
      <c r="H6524">
        <v>109</v>
      </c>
      <c r="I6524">
        <v>0.89525420535815092</v>
      </c>
      <c r="J6524">
        <v>1.835776073865341E-2</v>
      </c>
      <c r="K6524">
        <v>0.2393796820396597</v>
      </c>
      <c r="L6524">
        <v>1.9216258543859861</v>
      </c>
    </row>
    <row r="6525" spans="1:12">
      <c r="A6525" t="s">
        <v>317</v>
      </c>
      <c r="B6525" t="s">
        <v>420</v>
      </c>
      <c r="C6525">
        <v>48269</v>
      </c>
      <c r="D6525" t="s">
        <v>135</v>
      </c>
      <c r="E6525">
        <v>888</v>
      </c>
      <c r="F6525" t="s">
        <v>87</v>
      </c>
      <c r="G6525" t="s">
        <v>107</v>
      </c>
      <c r="H6525">
        <v>185</v>
      </c>
      <c r="I6525">
        <v>0.72487161369919728</v>
      </c>
      <c r="J6525">
        <v>1.0295353273815561E-2</v>
      </c>
      <c r="K6525">
        <v>0.37847984942735491</v>
      </c>
      <c r="L6525">
        <v>1.072988471099344</v>
      </c>
    </row>
    <row r="6526" spans="1:12">
      <c r="A6526" t="s">
        <v>317</v>
      </c>
      <c r="B6526" t="s">
        <v>420</v>
      </c>
      <c r="C6526">
        <v>48269</v>
      </c>
      <c r="D6526" t="s">
        <v>135</v>
      </c>
      <c r="E6526">
        <v>888</v>
      </c>
      <c r="F6526" t="s">
        <v>87</v>
      </c>
      <c r="G6526" t="s">
        <v>108</v>
      </c>
      <c r="H6526">
        <v>109</v>
      </c>
      <c r="I6526">
        <v>0.24145461609411861</v>
      </c>
      <c r="J6526">
        <v>6.6284909853230904E-3</v>
      </c>
      <c r="K6526">
        <v>9.6327881144534694E-2</v>
      </c>
      <c r="L6526">
        <v>0.63890718852142725</v>
      </c>
    </row>
    <row r="6527" spans="1:12">
      <c r="A6527" t="s">
        <v>317</v>
      </c>
      <c r="B6527" t="s">
        <v>420</v>
      </c>
      <c r="C6527">
        <v>48269</v>
      </c>
      <c r="D6527" t="s">
        <v>135</v>
      </c>
      <c r="E6527">
        <v>888</v>
      </c>
      <c r="F6527" t="s">
        <v>87</v>
      </c>
      <c r="G6527" t="s">
        <v>109</v>
      </c>
      <c r="H6527">
        <v>185</v>
      </c>
      <c r="I6527">
        <v>0.2392300249800435</v>
      </c>
      <c r="J6527">
        <v>4.3468293160442376E-3</v>
      </c>
      <c r="K6527">
        <v>4.5314645443686262E-2</v>
      </c>
      <c r="L6527">
        <v>0.41094267366723197</v>
      </c>
    </row>
    <row r="6528" spans="1:12">
      <c r="A6528" t="s">
        <v>317</v>
      </c>
      <c r="B6528" t="s">
        <v>421</v>
      </c>
      <c r="C6528">
        <v>48271</v>
      </c>
      <c r="D6528" t="s">
        <v>135</v>
      </c>
      <c r="E6528">
        <v>888</v>
      </c>
      <c r="F6528" t="s">
        <v>87</v>
      </c>
      <c r="G6528" t="s">
        <v>88</v>
      </c>
      <c r="H6528">
        <v>249</v>
      </c>
      <c r="I6528">
        <v>1.3272480698098581</v>
      </c>
      <c r="J6528">
        <v>2.9221485110950358E-2</v>
      </c>
      <c r="K6528">
        <v>1.053024294447052E-2</v>
      </c>
      <c r="L6528">
        <v>2.3126070646557242</v>
      </c>
    </row>
    <row r="6529" spans="1:12">
      <c r="A6529" t="s">
        <v>317</v>
      </c>
      <c r="B6529" t="s">
        <v>421</v>
      </c>
      <c r="C6529">
        <v>48271</v>
      </c>
      <c r="D6529" t="s">
        <v>135</v>
      </c>
      <c r="E6529">
        <v>888</v>
      </c>
      <c r="F6529" t="s">
        <v>87</v>
      </c>
      <c r="G6529" t="s">
        <v>89</v>
      </c>
      <c r="H6529">
        <v>334</v>
      </c>
      <c r="I6529">
        <v>0.93556248128234332</v>
      </c>
      <c r="J6529">
        <v>2.2023634848507591E-2</v>
      </c>
      <c r="K6529">
        <v>4.1614353289900017E-3</v>
      </c>
      <c r="L6529">
        <v>1.706692669819454</v>
      </c>
    </row>
    <row r="6530" spans="1:12">
      <c r="A6530" t="s">
        <v>317</v>
      </c>
      <c r="B6530" t="s">
        <v>421</v>
      </c>
      <c r="C6530">
        <v>48271</v>
      </c>
      <c r="D6530" t="s">
        <v>135</v>
      </c>
      <c r="E6530">
        <v>888</v>
      </c>
      <c r="F6530" t="s">
        <v>87</v>
      </c>
      <c r="G6530" t="s">
        <v>90</v>
      </c>
      <c r="H6530">
        <v>249</v>
      </c>
      <c r="I6530">
        <v>1.6014957864240591</v>
      </c>
      <c r="J6530">
        <v>2.677911337687541E-2</v>
      </c>
      <c r="K6530">
        <v>0.49831347890596522</v>
      </c>
      <c r="L6530">
        <v>2.602420348373006</v>
      </c>
    </row>
    <row r="6531" spans="1:12">
      <c r="A6531" t="s">
        <v>317</v>
      </c>
      <c r="B6531" t="s">
        <v>421</v>
      </c>
      <c r="C6531">
        <v>48271</v>
      </c>
      <c r="D6531" t="s">
        <v>135</v>
      </c>
      <c r="E6531">
        <v>888</v>
      </c>
      <c r="F6531" t="s">
        <v>87</v>
      </c>
      <c r="G6531" t="s">
        <v>91</v>
      </c>
      <c r="H6531">
        <v>334</v>
      </c>
      <c r="I6531">
        <v>1.0729427022260389</v>
      </c>
      <c r="J6531">
        <v>2.1274704283514741E-2</v>
      </c>
      <c r="K6531">
        <v>4.1614353289900017E-3</v>
      </c>
      <c r="L6531">
        <v>1.87317238244714</v>
      </c>
    </row>
    <row r="6532" spans="1:12">
      <c r="A6532" t="s">
        <v>317</v>
      </c>
      <c r="B6532" t="s">
        <v>421</v>
      </c>
      <c r="C6532">
        <v>48271</v>
      </c>
      <c r="D6532" t="s">
        <v>135</v>
      </c>
      <c r="E6532">
        <v>888</v>
      </c>
      <c r="F6532" t="s">
        <v>87</v>
      </c>
      <c r="G6532" t="s">
        <v>92</v>
      </c>
      <c r="H6532">
        <v>249</v>
      </c>
      <c r="I6532">
        <v>1.7203459735095981</v>
      </c>
      <c r="J6532">
        <v>2.7397561904270479E-2</v>
      </c>
      <c r="K6532">
        <v>0.54872026536986995</v>
      </c>
      <c r="L6532">
        <v>2.7076279604979629</v>
      </c>
    </row>
    <row r="6533" spans="1:12">
      <c r="A6533" t="s">
        <v>317</v>
      </c>
      <c r="B6533" t="s">
        <v>421</v>
      </c>
      <c r="C6533">
        <v>48271</v>
      </c>
      <c r="D6533" t="s">
        <v>135</v>
      </c>
      <c r="E6533">
        <v>888</v>
      </c>
      <c r="F6533" t="s">
        <v>87</v>
      </c>
      <c r="G6533" t="s">
        <v>93</v>
      </c>
      <c r="H6533">
        <v>334</v>
      </c>
      <c r="I6533">
        <v>1.1490833999046499</v>
      </c>
      <c r="J6533">
        <v>2.1986764885354771E-2</v>
      </c>
      <c r="K6533">
        <v>4.1614353289900017E-3</v>
      </c>
      <c r="L6533">
        <v>1.9688439470527781</v>
      </c>
    </row>
    <row r="6534" spans="1:12">
      <c r="A6534" t="s">
        <v>317</v>
      </c>
      <c r="B6534" t="s">
        <v>421</v>
      </c>
      <c r="C6534">
        <v>48271</v>
      </c>
      <c r="D6534" t="s">
        <v>135</v>
      </c>
      <c r="E6534">
        <v>888</v>
      </c>
      <c r="F6534" t="s">
        <v>87</v>
      </c>
      <c r="G6534" t="s">
        <v>94</v>
      </c>
      <c r="H6534">
        <v>249</v>
      </c>
      <c r="I6534">
        <v>1.8293863573636191</v>
      </c>
      <c r="J6534">
        <v>2.8282093848543799E-2</v>
      </c>
      <c r="K6534">
        <v>0.59331533431868477</v>
      </c>
      <c r="L6534">
        <v>2.8069506566597289</v>
      </c>
    </row>
    <row r="6535" spans="1:12">
      <c r="A6535" t="s">
        <v>317</v>
      </c>
      <c r="B6535" t="s">
        <v>421</v>
      </c>
      <c r="C6535">
        <v>48271</v>
      </c>
      <c r="D6535" t="s">
        <v>135</v>
      </c>
      <c r="E6535">
        <v>888</v>
      </c>
      <c r="F6535" t="s">
        <v>87</v>
      </c>
      <c r="G6535" t="s">
        <v>95</v>
      </c>
      <c r="H6535">
        <v>334</v>
      </c>
      <c r="I6535">
        <v>1.2202182048336909</v>
      </c>
      <c r="J6535">
        <v>2.295495060049876E-2</v>
      </c>
      <c r="K6535">
        <v>4.1614353289900017E-3</v>
      </c>
      <c r="L6535">
        <v>2.061355500296886</v>
      </c>
    </row>
    <row r="6536" spans="1:12">
      <c r="A6536" t="s">
        <v>317</v>
      </c>
      <c r="B6536" t="s">
        <v>421</v>
      </c>
      <c r="C6536">
        <v>48271</v>
      </c>
      <c r="D6536" t="s">
        <v>135</v>
      </c>
      <c r="E6536">
        <v>888</v>
      </c>
      <c r="F6536" t="s">
        <v>87</v>
      </c>
      <c r="G6536" t="s">
        <v>96</v>
      </c>
      <c r="H6536">
        <v>249</v>
      </c>
      <c r="I6536">
        <v>1.941685238272935</v>
      </c>
      <c r="J6536">
        <v>2.9294338369352801E-2</v>
      </c>
      <c r="K6536">
        <v>0.64230054599177022</v>
      </c>
      <c r="L6536">
        <v>2.9081630121167361</v>
      </c>
    </row>
    <row r="6537" spans="1:12">
      <c r="A6537" t="s">
        <v>317</v>
      </c>
      <c r="B6537" t="s">
        <v>421</v>
      </c>
      <c r="C6537">
        <v>48271</v>
      </c>
      <c r="D6537" t="s">
        <v>135</v>
      </c>
      <c r="E6537">
        <v>888</v>
      </c>
      <c r="F6537" t="s">
        <v>87</v>
      </c>
      <c r="G6537" t="s">
        <v>97</v>
      </c>
      <c r="H6537">
        <v>334</v>
      </c>
      <c r="I6537">
        <v>1.2957319808449399</v>
      </c>
      <c r="J6537">
        <v>2.372832784324478E-2</v>
      </c>
      <c r="K6537">
        <v>4.1614353289900017E-3</v>
      </c>
      <c r="L6537">
        <v>2.159219318568498</v>
      </c>
    </row>
    <row r="6538" spans="1:12">
      <c r="A6538" t="s">
        <v>317</v>
      </c>
      <c r="B6538" t="s">
        <v>421</v>
      </c>
      <c r="C6538">
        <v>48271</v>
      </c>
      <c r="D6538" t="s">
        <v>135</v>
      </c>
      <c r="E6538">
        <v>888</v>
      </c>
      <c r="F6538" t="s">
        <v>87</v>
      </c>
      <c r="G6538" t="s">
        <v>98</v>
      </c>
      <c r="H6538">
        <v>249</v>
      </c>
      <c r="I6538">
        <v>0.36131823872605923</v>
      </c>
      <c r="J6538">
        <v>8.2331965856959986E-3</v>
      </c>
      <c r="K6538">
        <v>4.6123935453918873E-2</v>
      </c>
      <c r="L6538">
        <v>0.74911958182097538</v>
      </c>
    </row>
    <row r="6539" spans="1:12">
      <c r="A6539" t="s">
        <v>317</v>
      </c>
      <c r="B6539" t="s">
        <v>421</v>
      </c>
      <c r="C6539">
        <v>48271</v>
      </c>
      <c r="D6539" t="s">
        <v>135</v>
      </c>
      <c r="E6539">
        <v>888</v>
      </c>
      <c r="F6539" t="s">
        <v>87</v>
      </c>
      <c r="G6539" t="s">
        <v>99</v>
      </c>
      <c r="H6539">
        <v>334</v>
      </c>
      <c r="I6539">
        <v>0.5174270922006633</v>
      </c>
      <c r="J6539">
        <v>1.22237438095791E-2</v>
      </c>
      <c r="K6539">
        <v>4.1614353289900017E-3</v>
      </c>
      <c r="L6539">
        <v>1.4691269464682379</v>
      </c>
    </row>
    <row r="6540" spans="1:12">
      <c r="A6540" t="s">
        <v>317</v>
      </c>
      <c r="B6540" t="s">
        <v>421</v>
      </c>
      <c r="C6540">
        <v>48271</v>
      </c>
      <c r="D6540" t="s">
        <v>135</v>
      </c>
      <c r="E6540">
        <v>888</v>
      </c>
      <c r="F6540" t="s">
        <v>87</v>
      </c>
      <c r="G6540" t="s">
        <v>100</v>
      </c>
      <c r="H6540">
        <v>249</v>
      </c>
      <c r="I6540">
        <v>0.89069621579053615</v>
      </c>
      <c r="J6540">
        <v>1.397342157549925E-2</v>
      </c>
      <c r="K6540">
        <v>0.30177960208981791</v>
      </c>
      <c r="L6540">
        <v>1.5829159676324409</v>
      </c>
    </row>
    <row r="6541" spans="1:12">
      <c r="A6541" t="s">
        <v>317</v>
      </c>
      <c r="B6541" t="s">
        <v>421</v>
      </c>
      <c r="C6541">
        <v>48271</v>
      </c>
      <c r="D6541" t="s">
        <v>135</v>
      </c>
      <c r="E6541">
        <v>888</v>
      </c>
      <c r="F6541" t="s">
        <v>87</v>
      </c>
      <c r="G6541" t="s">
        <v>101</v>
      </c>
      <c r="H6541">
        <v>334</v>
      </c>
      <c r="I6541">
        <v>0.85425630206694236</v>
      </c>
      <c r="J6541">
        <v>1.640922888839667E-2</v>
      </c>
      <c r="K6541">
        <v>4.1614353289900017E-3</v>
      </c>
      <c r="L6541">
        <v>1.669365192606491</v>
      </c>
    </row>
    <row r="6542" spans="1:12">
      <c r="A6542" t="s">
        <v>317</v>
      </c>
      <c r="B6542" t="s">
        <v>421</v>
      </c>
      <c r="C6542">
        <v>48271</v>
      </c>
      <c r="D6542" t="s">
        <v>135</v>
      </c>
      <c r="E6542">
        <v>888</v>
      </c>
      <c r="F6542" t="s">
        <v>87</v>
      </c>
      <c r="G6542" t="s">
        <v>102</v>
      </c>
      <c r="H6542">
        <v>249</v>
      </c>
      <c r="I6542">
        <v>1.034406762641952</v>
      </c>
      <c r="J6542">
        <v>1.606533954106712E-2</v>
      </c>
      <c r="K6542">
        <v>0.34926510901995339</v>
      </c>
      <c r="L6542">
        <v>1.807250993445032</v>
      </c>
    </row>
    <row r="6543" spans="1:12">
      <c r="A6543" t="s">
        <v>317</v>
      </c>
      <c r="B6543" t="s">
        <v>421</v>
      </c>
      <c r="C6543">
        <v>48271</v>
      </c>
      <c r="D6543" t="s">
        <v>135</v>
      </c>
      <c r="E6543">
        <v>888</v>
      </c>
      <c r="F6543" t="s">
        <v>87</v>
      </c>
      <c r="G6543" t="s">
        <v>103</v>
      </c>
      <c r="H6543">
        <v>334</v>
      </c>
      <c r="I6543">
        <v>0.91622912745186424</v>
      </c>
      <c r="J6543">
        <v>1.695355120275259E-2</v>
      </c>
      <c r="K6543">
        <v>4.1614353289900017E-3</v>
      </c>
      <c r="L6543">
        <v>1.7552037239467351</v>
      </c>
    </row>
    <row r="6544" spans="1:12">
      <c r="A6544" t="s">
        <v>317</v>
      </c>
      <c r="B6544" t="s">
        <v>421</v>
      </c>
      <c r="C6544">
        <v>48271</v>
      </c>
      <c r="D6544" t="s">
        <v>135</v>
      </c>
      <c r="E6544">
        <v>888</v>
      </c>
      <c r="F6544" t="s">
        <v>87</v>
      </c>
      <c r="G6544" t="s">
        <v>104</v>
      </c>
      <c r="H6544">
        <v>249</v>
      </c>
      <c r="I6544">
        <v>1.1539110409009741</v>
      </c>
      <c r="J6544">
        <v>1.846123127568056E-2</v>
      </c>
      <c r="K6544">
        <v>0.38619646686531461</v>
      </c>
      <c r="L6544">
        <v>2.0264769473838631</v>
      </c>
    </row>
    <row r="6545" spans="1:12">
      <c r="A6545" t="s">
        <v>317</v>
      </c>
      <c r="B6545" t="s">
        <v>421</v>
      </c>
      <c r="C6545">
        <v>48271</v>
      </c>
      <c r="D6545" t="s">
        <v>135</v>
      </c>
      <c r="E6545">
        <v>888</v>
      </c>
      <c r="F6545" t="s">
        <v>87</v>
      </c>
      <c r="G6545" t="s">
        <v>105</v>
      </c>
      <c r="H6545">
        <v>334</v>
      </c>
      <c r="I6545">
        <v>0.97328528897562816</v>
      </c>
      <c r="J6545">
        <v>1.7690778734537841E-2</v>
      </c>
      <c r="K6545">
        <v>4.1614353289900017E-3</v>
      </c>
      <c r="L6545">
        <v>1.873398708947267</v>
      </c>
    </row>
    <row r="6546" spans="1:12">
      <c r="A6546" t="s">
        <v>317</v>
      </c>
      <c r="B6546" t="s">
        <v>421</v>
      </c>
      <c r="C6546">
        <v>48271</v>
      </c>
      <c r="D6546" t="s">
        <v>135</v>
      </c>
      <c r="E6546">
        <v>888</v>
      </c>
      <c r="F6546" t="s">
        <v>87</v>
      </c>
      <c r="G6546" t="s">
        <v>106</v>
      </c>
      <c r="H6546">
        <v>249</v>
      </c>
      <c r="I6546">
        <v>1.274700707272173</v>
      </c>
      <c r="J6546">
        <v>2.0400490154223849E-2</v>
      </c>
      <c r="K6546">
        <v>0.42467210722072118</v>
      </c>
      <c r="L6546">
        <v>2.2211555003748829</v>
      </c>
    </row>
    <row r="6547" spans="1:12">
      <c r="A6547" t="s">
        <v>317</v>
      </c>
      <c r="B6547" t="s">
        <v>421</v>
      </c>
      <c r="C6547">
        <v>48271</v>
      </c>
      <c r="D6547" t="s">
        <v>135</v>
      </c>
      <c r="E6547">
        <v>888</v>
      </c>
      <c r="F6547" t="s">
        <v>87</v>
      </c>
      <c r="G6547" t="s">
        <v>107</v>
      </c>
      <c r="H6547">
        <v>334</v>
      </c>
      <c r="I6547">
        <v>1.034456032103954</v>
      </c>
      <c r="J6547">
        <v>1.8213001586436881E-2</v>
      </c>
      <c r="K6547">
        <v>4.1614353289900017E-3</v>
      </c>
      <c r="L6547">
        <v>1.983613718707478</v>
      </c>
    </row>
    <row r="6548" spans="1:12">
      <c r="A6548" t="s">
        <v>317</v>
      </c>
      <c r="B6548" t="s">
        <v>421</v>
      </c>
      <c r="C6548">
        <v>48271</v>
      </c>
      <c r="D6548" t="s">
        <v>135</v>
      </c>
      <c r="E6548">
        <v>888</v>
      </c>
      <c r="F6548" t="s">
        <v>87</v>
      </c>
      <c r="G6548" t="s">
        <v>108</v>
      </c>
      <c r="H6548">
        <v>249</v>
      </c>
      <c r="I6548">
        <v>0.15102283323612989</v>
      </c>
      <c r="J6548">
        <v>3.707735769284539E-3</v>
      </c>
      <c r="K6548">
        <v>-5.9524557316616919E-2</v>
      </c>
      <c r="L6548">
        <v>0.32297402595527569</v>
      </c>
    </row>
    <row r="6549" spans="1:12">
      <c r="A6549" t="s">
        <v>317</v>
      </c>
      <c r="B6549" t="s">
        <v>421</v>
      </c>
      <c r="C6549">
        <v>48271</v>
      </c>
      <c r="D6549" t="s">
        <v>135</v>
      </c>
      <c r="E6549">
        <v>888</v>
      </c>
      <c r="F6549" t="s">
        <v>87</v>
      </c>
      <c r="G6549" t="s">
        <v>109</v>
      </c>
      <c r="H6549">
        <v>334</v>
      </c>
      <c r="I6549">
        <v>0.27599937877004338</v>
      </c>
      <c r="J6549">
        <v>5.1653140136114313E-3</v>
      </c>
      <c r="K6549">
        <v>4.1614353289900017E-3</v>
      </c>
      <c r="L6549">
        <v>0.646276259831436</v>
      </c>
    </row>
    <row r="6550" spans="1:12">
      <c r="A6550" t="s">
        <v>317</v>
      </c>
      <c r="B6550" t="s">
        <v>422</v>
      </c>
      <c r="C6550">
        <v>48273</v>
      </c>
      <c r="D6550" t="s">
        <v>135</v>
      </c>
      <c r="E6550">
        <v>888</v>
      </c>
      <c r="F6550" t="s">
        <v>87</v>
      </c>
      <c r="G6550" t="s">
        <v>88</v>
      </c>
      <c r="H6550">
        <v>249</v>
      </c>
      <c r="I6550">
        <v>1.3272480698098581</v>
      </c>
      <c r="J6550">
        <v>2.9221485110950358E-2</v>
      </c>
      <c r="K6550">
        <v>1.053024294447052E-2</v>
      </c>
      <c r="L6550">
        <v>2.3126070646557242</v>
      </c>
    </row>
    <row r="6551" spans="1:12">
      <c r="A6551" t="s">
        <v>317</v>
      </c>
      <c r="B6551" t="s">
        <v>422</v>
      </c>
      <c r="C6551">
        <v>48273</v>
      </c>
      <c r="D6551" t="s">
        <v>135</v>
      </c>
      <c r="E6551">
        <v>888</v>
      </c>
      <c r="F6551" t="s">
        <v>87</v>
      </c>
      <c r="G6551" t="s">
        <v>89</v>
      </c>
      <c r="H6551">
        <v>74</v>
      </c>
      <c r="I6551">
        <v>1.0459014920444121</v>
      </c>
      <c r="J6551">
        <v>3.58399062726968E-2</v>
      </c>
      <c r="K6551">
        <v>4.3823126638815654E-3</v>
      </c>
      <c r="L6551">
        <v>1.358789767114585</v>
      </c>
    </row>
    <row r="6552" spans="1:12">
      <c r="A6552" t="s">
        <v>317</v>
      </c>
      <c r="B6552" t="s">
        <v>422</v>
      </c>
      <c r="C6552">
        <v>48273</v>
      </c>
      <c r="D6552" t="s">
        <v>135</v>
      </c>
      <c r="E6552">
        <v>888</v>
      </c>
      <c r="F6552" t="s">
        <v>87</v>
      </c>
      <c r="G6552" t="s">
        <v>90</v>
      </c>
      <c r="H6552">
        <v>249</v>
      </c>
      <c r="I6552">
        <v>1.6014957864240591</v>
      </c>
      <c r="J6552">
        <v>2.677911337687541E-2</v>
      </c>
      <c r="K6552">
        <v>0.49831347890596522</v>
      </c>
      <c r="L6552">
        <v>2.602420348373006</v>
      </c>
    </row>
    <row r="6553" spans="1:12">
      <c r="A6553" t="s">
        <v>317</v>
      </c>
      <c r="B6553" t="s">
        <v>422</v>
      </c>
      <c r="C6553">
        <v>48273</v>
      </c>
      <c r="D6553" t="s">
        <v>135</v>
      </c>
      <c r="E6553">
        <v>888</v>
      </c>
      <c r="F6553" t="s">
        <v>87</v>
      </c>
      <c r="G6553" t="s">
        <v>91</v>
      </c>
      <c r="H6553">
        <v>74</v>
      </c>
      <c r="I6553">
        <v>1.1797080459344389</v>
      </c>
      <c r="J6553">
        <v>3.8757862427818868E-2</v>
      </c>
      <c r="K6553">
        <v>4.3823126638815654E-3</v>
      </c>
      <c r="L6553">
        <v>1.473347067588973</v>
      </c>
    </row>
    <row r="6554" spans="1:12">
      <c r="A6554" t="s">
        <v>317</v>
      </c>
      <c r="B6554" t="s">
        <v>422</v>
      </c>
      <c r="C6554">
        <v>48273</v>
      </c>
      <c r="D6554" t="s">
        <v>135</v>
      </c>
      <c r="E6554">
        <v>888</v>
      </c>
      <c r="F6554" t="s">
        <v>87</v>
      </c>
      <c r="G6554" t="s">
        <v>92</v>
      </c>
      <c r="H6554">
        <v>249</v>
      </c>
      <c r="I6554">
        <v>1.7203459735095981</v>
      </c>
      <c r="J6554">
        <v>2.7397561904270479E-2</v>
      </c>
      <c r="K6554">
        <v>0.54872026536986995</v>
      </c>
      <c r="L6554">
        <v>2.7076279604979629</v>
      </c>
    </row>
    <row r="6555" spans="1:12">
      <c r="A6555" t="s">
        <v>317</v>
      </c>
      <c r="B6555" t="s">
        <v>422</v>
      </c>
      <c r="C6555">
        <v>48273</v>
      </c>
      <c r="D6555" t="s">
        <v>135</v>
      </c>
      <c r="E6555">
        <v>888</v>
      </c>
      <c r="F6555" t="s">
        <v>87</v>
      </c>
      <c r="G6555" t="s">
        <v>93</v>
      </c>
      <c r="H6555">
        <v>74</v>
      </c>
      <c r="I6555">
        <v>1.2538564397009171</v>
      </c>
      <c r="J6555">
        <v>4.1359876446345228E-2</v>
      </c>
      <c r="K6555">
        <v>4.3823126638815654E-3</v>
      </c>
      <c r="L6555">
        <v>1.5696455670834959</v>
      </c>
    </row>
    <row r="6556" spans="1:12">
      <c r="A6556" t="s">
        <v>317</v>
      </c>
      <c r="B6556" t="s">
        <v>422</v>
      </c>
      <c r="C6556">
        <v>48273</v>
      </c>
      <c r="D6556" t="s">
        <v>135</v>
      </c>
      <c r="E6556">
        <v>888</v>
      </c>
      <c r="F6556" t="s">
        <v>87</v>
      </c>
      <c r="G6556" t="s">
        <v>94</v>
      </c>
      <c r="H6556">
        <v>249</v>
      </c>
      <c r="I6556">
        <v>1.8293863573636191</v>
      </c>
      <c r="J6556">
        <v>2.8282093848543799E-2</v>
      </c>
      <c r="K6556">
        <v>0.59331533431868477</v>
      </c>
      <c r="L6556">
        <v>2.8069506566597289</v>
      </c>
    </row>
    <row r="6557" spans="1:12">
      <c r="A6557" t="s">
        <v>317</v>
      </c>
      <c r="B6557" t="s">
        <v>422</v>
      </c>
      <c r="C6557">
        <v>48273</v>
      </c>
      <c r="D6557" t="s">
        <v>135</v>
      </c>
      <c r="E6557">
        <v>888</v>
      </c>
      <c r="F6557" t="s">
        <v>87</v>
      </c>
      <c r="G6557" t="s">
        <v>95</v>
      </c>
      <c r="H6557">
        <v>74</v>
      </c>
      <c r="I6557">
        <v>1.326183436117998</v>
      </c>
      <c r="J6557">
        <v>4.3917639008480093E-2</v>
      </c>
      <c r="K6557">
        <v>4.3823126638815654E-3</v>
      </c>
      <c r="L6557">
        <v>1.664676648084328</v>
      </c>
    </row>
    <row r="6558" spans="1:12">
      <c r="A6558" t="s">
        <v>317</v>
      </c>
      <c r="B6558" t="s">
        <v>422</v>
      </c>
      <c r="C6558">
        <v>48273</v>
      </c>
      <c r="D6558" t="s">
        <v>135</v>
      </c>
      <c r="E6558">
        <v>888</v>
      </c>
      <c r="F6558" t="s">
        <v>87</v>
      </c>
      <c r="G6558" t="s">
        <v>96</v>
      </c>
      <c r="H6558">
        <v>249</v>
      </c>
      <c r="I6558">
        <v>1.941685238272935</v>
      </c>
      <c r="J6558">
        <v>2.9294338369352801E-2</v>
      </c>
      <c r="K6558">
        <v>0.64230054599177022</v>
      </c>
      <c r="L6558">
        <v>2.9081630121167361</v>
      </c>
    </row>
    <row r="6559" spans="1:12">
      <c r="A6559" t="s">
        <v>317</v>
      </c>
      <c r="B6559" t="s">
        <v>422</v>
      </c>
      <c r="C6559">
        <v>48273</v>
      </c>
      <c r="D6559" t="s">
        <v>135</v>
      </c>
      <c r="E6559">
        <v>888</v>
      </c>
      <c r="F6559" t="s">
        <v>87</v>
      </c>
      <c r="G6559" t="s">
        <v>97</v>
      </c>
      <c r="H6559">
        <v>74</v>
      </c>
      <c r="I6559">
        <v>1.3998138782423379</v>
      </c>
      <c r="J6559">
        <v>4.6507206706611577E-2</v>
      </c>
      <c r="K6559">
        <v>4.3823126638815654E-3</v>
      </c>
      <c r="L6559">
        <v>1.7568289787326981</v>
      </c>
    </row>
    <row r="6560" spans="1:12">
      <c r="A6560" t="s">
        <v>317</v>
      </c>
      <c r="B6560" t="s">
        <v>422</v>
      </c>
      <c r="C6560">
        <v>48273</v>
      </c>
      <c r="D6560" t="s">
        <v>135</v>
      </c>
      <c r="E6560">
        <v>888</v>
      </c>
      <c r="F6560" t="s">
        <v>87</v>
      </c>
      <c r="G6560" t="s">
        <v>98</v>
      </c>
      <c r="H6560">
        <v>249</v>
      </c>
      <c r="I6560">
        <v>0.36131823872605923</v>
      </c>
      <c r="J6560">
        <v>8.2331965856959986E-3</v>
      </c>
      <c r="K6560">
        <v>4.6123935453918873E-2</v>
      </c>
      <c r="L6560">
        <v>0.74911958182097538</v>
      </c>
    </row>
    <row r="6561" spans="1:12">
      <c r="A6561" t="s">
        <v>317</v>
      </c>
      <c r="B6561" t="s">
        <v>422</v>
      </c>
      <c r="C6561">
        <v>48273</v>
      </c>
      <c r="D6561" t="s">
        <v>135</v>
      </c>
      <c r="E6561">
        <v>888</v>
      </c>
      <c r="F6561" t="s">
        <v>87</v>
      </c>
      <c r="G6561" t="s">
        <v>99</v>
      </c>
      <c r="H6561">
        <v>74</v>
      </c>
      <c r="I6561">
        <v>0.48098501969517021</v>
      </c>
      <c r="J6561">
        <v>1.9922678437082751E-2</v>
      </c>
      <c r="K6561">
        <v>4.3823126638815654E-3</v>
      </c>
      <c r="L6561">
        <v>0.97615100941029154</v>
      </c>
    </row>
    <row r="6562" spans="1:12">
      <c r="A6562" t="s">
        <v>317</v>
      </c>
      <c r="B6562" t="s">
        <v>422</v>
      </c>
      <c r="C6562">
        <v>48273</v>
      </c>
      <c r="D6562" t="s">
        <v>135</v>
      </c>
      <c r="E6562">
        <v>888</v>
      </c>
      <c r="F6562" t="s">
        <v>87</v>
      </c>
      <c r="G6562" t="s">
        <v>100</v>
      </c>
      <c r="H6562">
        <v>249</v>
      </c>
      <c r="I6562">
        <v>0.89069621579053615</v>
      </c>
      <c r="J6562">
        <v>1.397342157549925E-2</v>
      </c>
      <c r="K6562">
        <v>0.30177960208981791</v>
      </c>
      <c r="L6562">
        <v>1.5829159676324409</v>
      </c>
    </row>
    <row r="6563" spans="1:12">
      <c r="A6563" t="s">
        <v>317</v>
      </c>
      <c r="B6563" t="s">
        <v>422</v>
      </c>
      <c r="C6563">
        <v>48273</v>
      </c>
      <c r="D6563" t="s">
        <v>135</v>
      </c>
      <c r="E6563">
        <v>888</v>
      </c>
      <c r="F6563" t="s">
        <v>87</v>
      </c>
      <c r="G6563" t="s">
        <v>101</v>
      </c>
      <c r="H6563">
        <v>74</v>
      </c>
      <c r="I6563">
        <v>0.8864235880398984</v>
      </c>
      <c r="J6563">
        <v>3.2479743878631867E-2</v>
      </c>
      <c r="K6563">
        <v>4.3823126638815654E-3</v>
      </c>
      <c r="L6563">
        <v>1.4032730478942139</v>
      </c>
    </row>
    <row r="6564" spans="1:12">
      <c r="A6564" t="s">
        <v>317</v>
      </c>
      <c r="B6564" t="s">
        <v>422</v>
      </c>
      <c r="C6564">
        <v>48273</v>
      </c>
      <c r="D6564" t="s">
        <v>135</v>
      </c>
      <c r="E6564">
        <v>888</v>
      </c>
      <c r="F6564" t="s">
        <v>87</v>
      </c>
      <c r="G6564" t="s">
        <v>102</v>
      </c>
      <c r="H6564">
        <v>249</v>
      </c>
      <c r="I6564">
        <v>1.034406762641952</v>
      </c>
      <c r="J6564">
        <v>1.606533954106712E-2</v>
      </c>
      <c r="K6564">
        <v>0.34926510901995339</v>
      </c>
      <c r="L6564">
        <v>1.807250993445032</v>
      </c>
    </row>
    <row r="6565" spans="1:12">
      <c r="A6565" t="s">
        <v>317</v>
      </c>
      <c r="B6565" t="s">
        <v>422</v>
      </c>
      <c r="C6565">
        <v>48273</v>
      </c>
      <c r="D6565" t="s">
        <v>135</v>
      </c>
      <c r="E6565">
        <v>888</v>
      </c>
      <c r="F6565" t="s">
        <v>87</v>
      </c>
      <c r="G6565" t="s">
        <v>103</v>
      </c>
      <c r="H6565">
        <v>74</v>
      </c>
      <c r="I6565">
        <v>0.94381207967193703</v>
      </c>
      <c r="J6565">
        <v>3.4400496206445252E-2</v>
      </c>
      <c r="K6565">
        <v>4.3823126638815654E-3</v>
      </c>
      <c r="L6565">
        <v>1.4749055923664129</v>
      </c>
    </row>
    <row r="6566" spans="1:12">
      <c r="A6566" t="s">
        <v>317</v>
      </c>
      <c r="B6566" t="s">
        <v>422</v>
      </c>
      <c r="C6566">
        <v>48273</v>
      </c>
      <c r="D6566" t="s">
        <v>135</v>
      </c>
      <c r="E6566">
        <v>888</v>
      </c>
      <c r="F6566" t="s">
        <v>87</v>
      </c>
      <c r="G6566" t="s">
        <v>104</v>
      </c>
      <c r="H6566">
        <v>249</v>
      </c>
      <c r="I6566">
        <v>1.1539110409009741</v>
      </c>
      <c r="J6566">
        <v>1.846123127568056E-2</v>
      </c>
      <c r="K6566">
        <v>0.38619646686531461</v>
      </c>
      <c r="L6566">
        <v>2.0264769473838631</v>
      </c>
    </row>
    <row r="6567" spans="1:12">
      <c r="A6567" t="s">
        <v>317</v>
      </c>
      <c r="B6567" t="s">
        <v>422</v>
      </c>
      <c r="C6567">
        <v>48273</v>
      </c>
      <c r="D6567" t="s">
        <v>135</v>
      </c>
      <c r="E6567">
        <v>888</v>
      </c>
      <c r="F6567" t="s">
        <v>87</v>
      </c>
      <c r="G6567" t="s">
        <v>105</v>
      </c>
      <c r="H6567">
        <v>74</v>
      </c>
      <c r="I6567">
        <v>0.9987110116708745</v>
      </c>
      <c r="J6567">
        <v>3.624205831723569E-2</v>
      </c>
      <c r="K6567">
        <v>4.3823126638815654E-3</v>
      </c>
      <c r="L6567">
        <v>1.5433236839001121</v>
      </c>
    </row>
    <row r="6568" spans="1:12">
      <c r="A6568" t="s">
        <v>317</v>
      </c>
      <c r="B6568" t="s">
        <v>422</v>
      </c>
      <c r="C6568">
        <v>48273</v>
      </c>
      <c r="D6568" t="s">
        <v>135</v>
      </c>
      <c r="E6568">
        <v>888</v>
      </c>
      <c r="F6568" t="s">
        <v>87</v>
      </c>
      <c r="G6568" t="s">
        <v>106</v>
      </c>
      <c r="H6568">
        <v>249</v>
      </c>
      <c r="I6568">
        <v>1.274700707272173</v>
      </c>
      <c r="J6568">
        <v>2.0400490154223849E-2</v>
      </c>
      <c r="K6568">
        <v>0.42467210722072118</v>
      </c>
      <c r="L6568">
        <v>2.2211555003748829</v>
      </c>
    </row>
    <row r="6569" spans="1:12">
      <c r="A6569" t="s">
        <v>317</v>
      </c>
      <c r="B6569" t="s">
        <v>422</v>
      </c>
      <c r="C6569">
        <v>48273</v>
      </c>
      <c r="D6569" t="s">
        <v>135</v>
      </c>
      <c r="E6569">
        <v>888</v>
      </c>
      <c r="F6569" t="s">
        <v>87</v>
      </c>
      <c r="G6569" t="s">
        <v>107</v>
      </c>
      <c r="H6569">
        <v>74</v>
      </c>
      <c r="I6569">
        <v>1.053802770882172</v>
      </c>
      <c r="J6569">
        <v>3.7893645459553968E-2</v>
      </c>
      <c r="K6569">
        <v>4.3823126638815654E-3</v>
      </c>
      <c r="L6569">
        <v>1.614017885123274</v>
      </c>
    </row>
    <row r="6570" spans="1:12">
      <c r="A6570" t="s">
        <v>317</v>
      </c>
      <c r="B6570" t="s">
        <v>422</v>
      </c>
      <c r="C6570">
        <v>48273</v>
      </c>
      <c r="D6570" t="s">
        <v>135</v>
      </c>
      <c r="E6570">
        <v>888</v>
      </c>
      <c r="F6570" t="s">
        <v>87</v>
      </c>
      <c r="G6570" t="s">
        <v>108</v>
      </c>
      <c r="H6570">
        <v>249</v>
      </c>
      <c r="I6570">
        <v>0.15102283323612989</v>
      </c>
      <c r="J6570">
        <v>3.707735769284539E-3</v>
      </c>
      <c r="K6570">
        <v>-5.9524557316616919E-2</v>
      </c>
      <c r="L6570">
        <v>0.32297402595527569</v>
      </c>
    </row>
    <row r="6571" spans="1:12">
      <c r="A6571" t="s">
        <v>317</v>
      </c>
      <c r="B6571" t="s">
        <v>422</v>
      </c>
      <c r="C6571">
        <v>48273</v>
      </c>
      <c r="D6571" t="s">
        <v>135</v>
      </c>
      <c r="E6571">
        <v>888</v>
      </c>
      <c r="F6571" t="s">
        <v>87</v>
      </c>
      <c r="G6571" t="s">
        <v>109</v>
      </c>
      <c r="H6571">
        <v>74</v>
      </c>
      <c r="I6571">
        <v>0.26154950767099611</v>
      </c>
      <c r="J6571">
        <v>1.0127813774695739E-2</v>
      </c>
      <c r="K6571">
        <v>4.3823126638815654E-3</v>
      </c>
      <c r="L6571">
        <v>0.52412338679220616</v>
      </c>
    </row>
    <row r="6572" spans="1:12">
      <c r="A6572" t="s">
        <v>317</v>
      </c>
      <c r="B6572" t="s">
        <v>260</v>
      </c>
      <c r="C6572">
        <v>48275</v>
      </c>
      <c r="D6572" t="s">
        <v>135</v>
      </c>
      <c r="E6572">
        <v>888</v>
      </c>
      <c r="F6572" t="s">
        <v>87</v>
      </c>
      <c r="G6572" t="s">
        <v>88</v>
      </c>
      <c r="H6572">
        <v>119</v>
      </c>
      <c r="I6572">
        <v>0.51416072425987402</v>
      </c>
      <c r="J6572">
        <v>4.0137645283983107E-2</v>
      </c>
      <c r="K6572">
        <v>-1.5305439549523681E-2</v>
      </c>
      <c r="L6572">
        <v>1.464774302318941</v>
      </c>
    </row>
    <row r="6573" spans="1:12">
      <c r="A6573" t="s">
        <v>317</v>
      </c>
      <c r="B6573" t="s">
        <v>260</v>
      </c>
      <c r="C6573">
        <v>48275</v>
      </c>
      <c r="D6573" t="s">
        <v>135</v>
      </c>
      <c r="E6573">
        <v>888</v>
      </c>
      <c r="F6573" t="s">
        <v>87</v>
      </c>
      <c r="G6573" t="s">
        <v>89</v>
      </c>
      <c r="H6573">
        <v>249</v>
      </c>
      <c r="I6573">
        <v>0.23825943133611169</v>
      </c>
      <c r="J6573">
        <v>8.3423932219847449E-3</v>
      </c>
      <c r="K6573">
        <v>7.527642612605993E-3</v>
      </c>
      <c r="L6573">
        <v>0.90674474462729437</v>
      </c>
    </row>
    <row r="6574" spans="1:12">
      <c r="A6574" t="s">
        <v>317</v>
      </c>
      <c r="B6574" t="s">
        <v>260</v>
      </c>
      <c r="C6574">
        <v>48275</v>
      </c>
      <c r="D6574" t="s">
        <v>135</v>
      </c>
      <c r="E6574">
        <v>888</v>
      </c>
      <c r="F6574" t="s">
        <v>87</v>
      </c>
      <c r="G6574" t="s">
        <v>90</v>
      </c>
      <c r="H6574">
        <v>119</v>
      </c>
      <c r="I6574">
        <v>0.90025097174580948</v>
      </c>
      <c r="J6574">
        <v>3.8260526054614948E-2</v>
      </c>
      <c r="K6574">
        <v>-2.067302151599576E-2</v>
      </c>
      <c r="L6574">
        <v>1.852065189667349</v>
      </c>
    </row>
    <row r="6575" spans="1:12">
      <c r="A6575" t="s">
        <v>317</v>
      </c>
      <c r="B6575" t="s">
        <v>260</v>
      </c>
      <c r="C6575">
        <v>48275</v>
      </c>
      <c r="D6575" t="s">
        <v>135</v>
      </c>
      <c r="E6575">
        <v>888</v>
      </c>
      <c r="F6575" t="s">
        <v>87</v>
      </c>
      <c r="G6575" t="s">
        <v>91</v>
      </c>
      <c r="H6575">
        <v>249</v>
      </c>
      <c r="I6575">
        <v>0.48698310523970428</v>
      </c>
      <c r="J6575">
        <v>7.7617870426897623E-3</v>
      </c>
      <c r="K6575">
        <v>7.527642612605993E-3</v>
      </c>
      <c r="L6575">
        <v>1.043845961387845</v>
      </c>
    </row>
    <row r="6576" spans="1:12">
      <c r="A6576" t="s">
        <v>317</v>
      </c>
      <c r="B6576" t="s">
        <v>260</v>
      </c>
      <c r="C6576">
        <v>48275</v>
      </c>
      <c r="D6576" t="s">
        <v>135</v>
      </c>
      <c r="E6576">
        <v>888</v>
      </c>
      <c r="F6576" t="s">
        <v>87</v>
      </c>
      <c r="G6576" t="s">
        <v>92</v>
      </c>
      <c r="H6576">
        <v>119</v>
      </c>
      <c r="I6576">
        <v>0.98436156489310922</v>
      </c>
      <c r="J6576">
        <v>4.0319363857239283E-2</v>
      </c>
      <c r="K6576">
        <v>-2.151508672993321E-2</v>
      </c>
      <c r="L6576">
        <v>1.995099689916719</v>
      </c>
    </row>
    <row r="6577" spans="1:12">
      <c r="A6577" t="s">
        <v>317</v>
      </c>
      <c r="B6577" t="s">
        <v>260</v>
      </c>
      <c r="C6577">
        <v>48275</v>
      </c>
      <c r="D6577" t="s">
        <v>135</v>
      </c>
      <c r="E6577">
        <v>888</v>
      </c>
      <c r="F6577" t="s">
        <v>87</v>
      </c>
      <c r="G6577" t="s">
        <v>93</v>
      </c>
      <c r="H6577">
        <v>249</v>
      </c>
      <c r="I6577">
        <v>0.53570256297159558</v>
      </c>
      <c r="J6577">
        <v>8.2044695857890742E-3</v>
      </c>
      <c r="K6577">
        <v>7.527642612605993E-3</v>
      </c>
      <c r="L6577">
        <v>1.129247820116019</v>
      </c>
    </row>
    <row r="6578" spans="1:12">
      <c r="A6578" t="s">
        <v>317</v>
      </c>
      <c r="B6578" t="s">
        <v>260</v>
      </c>
      <c r="C6578">
        <v>48275</v>
      </c>
      <c r="D6578" t="s">
        <v>135</v>
      </c>
      <c r="E6578">
        <v>888</v>
      </c>
      <c r="F6578" t="s">
        <v>87</v>
      </c>
      <c r="G6578" t="s">
        <v>94</v>
      </c>
      <c r="H6578">
        <v>119</v>
      </c>
      <c r="I6578">
        <v>1.054767160104561</v>
      </c>
      <c r="J6578">
        <v>4.1924831503013953E-2</v>
      </c>
      <c r="K6578">
        <v>-2.158572646586622E-2</v>
      </c>
      <c r="L6578">
        <v>2.1101862074060072</v>
      </c>
    </row>
    <row r="6579" spans="1:12">
      <c r="A6579" t="s">
        <v>317</v>
      </c>
      <c r="B6579" t="s">
        <v>260</v>
      </c>
      <c r="C6579">
        <v>48275</v>
      </c>
      <c r="D6579" t="s">
        <v>135</v>
      </c>
      <c r="E6579">
        <v>888</v>
      </c>
      <c r="F6579" t="s">
        <v>87</v>
      </c>
      <c r="G6579" t="s">
        <v>95</v>
      </c>
      <c r="H6579">
        <v>249</v>
      </c>
      <c r="I6579">
        <v>0.57790444722091949</v>
      </c>
      <c r="J6579">
        <v>8.7215104151444501E-3</v>
      </c>
      <c r="K6579">
        <v>7.527642612605993E-3</v>
      </c>
      <c r="L6579">
        <v>1.213021490091063</v>
      </c>
    </row>
    <row r="6580" spans="1:12">
      <c r="A6580" t="s">
        <v>317</v>
      </c>
      <c r="B6580" t="s">
        <v>260</v>
      </c>
      <c r="C6580">
        <v>48275</v>
      </c>
      <c r="D6580" t="s">
        <v>135</v>
      </c>
      <c r="E6580">
        <v>888</v>
      </c>
      <c r="F6580" t="s">
        <v>87</v>
      </c>
      <c r="G6580" t="s">
        <v>96</v>
      </c>
      <c r="H6580">
        <v>119</v>
      </c>
      <c r="I6580">
        <v>1.1344763010149119</v>
      </c>
      <c r="J6580">
        <v>4.4181208516080657E-2</v>
      </c>
      <c r="K6580">
        <v>-2.1391884319372931E-2</v>
      </c>
      <c r="L6580">
        <v>2.2406738132918309</v>
      </c>
    </row>
    <row r="6581" spans="1:12">
      <c r="A6581" t="s">
        <v>317</v>
      </c>
      <c r="B6581" t="s">
        <v>260</v>
      </c>
      <c r="C6581">
        <v>48275</v>
      </c>
      <c r="D6581" t="s">
        <v>135</v>
      </c>
      <c r="E6581">
        <v>888</v>
      </c>
      <c r="F6581" t="s">
        <v>87</v>
      </c>
      <c r="G6581" t="s">
        <v>97</v>
      </c>
      <c r="H6581">
        <v>249</v>
      </c>
      <c r="I6581">
        <v>0.62791831135407927</v>
      </c>
      <c r="J6581">
        <v>9.3651576384136456E-3</v>
      </c>
      <c r="K6581">
        <v>7.527642612605993E-3</v>
      </c>
      <c r="L6581">
        <v>1.299031000719115</v>
      </c>
    </row>
    <row r="6582" spans="1:12">
      <c r="A6582" t="s">
        <v>317</v>
      </c>
      <c r="B6582" t="s">
        <v>260</v>
      </c>
      <c r="C6582">
        <v>48275</v>
      </c>
      <c r="D6582" t="s">
        <v>135</v>
      </c>
      <c r="E6582">
        <v>888</v>
      </c>
      <c r="F6582" t="s">
        <v>87</v>
      </c>
      <c r="G6582" t="s">
        <v>98</v>
      </c>
      <c r="H6582">
        <v>119</v>
      </c>
      <c r="I6582">
        <v>0.2647605244263383</v>
      </c>
      <c r="J6582">
        <v>9.6128025051649274E-3</v>
      </c>
      <c r="K6582">
        <v>-2.937314528120771E-2</v>
      </c>
      <c r="L6582">
        <v>0.57257444216247622</v>
      </c>
    </row>
    <row r="6583" spans="1:12">
      <c r="A6583" t="s">
        <v>317</v>
      </c>
      <c r="B6583" t="s">
        <v>260</v>
      </c>
      <c r="C6583">
        <v>48275</v>
      </c>
      <c r="D6583" t="s">
        <v>135</v>
      </c>
      <c r="E6583">
        <v>888</v>
      </c>
      <c r="F6583" t="s">
        <v>87</v>
      </c>
      <c r="G6583" t="s">
        <v>99</v>
      </c>
      <c r="H6583">
        <v>249</v>
      </c>
      <c r="I6583">
        <v>0.2497709977099711</v>
      </c>
      <c r="J6583">
        <v>4.5742219688921374E-3</v>
      </c>
      <c r="K6583">
        <v>7.527642612605993E-3</v>
      </c>
      <c r="L6583">
        <v>0.53918788769139325</v>
      </c>
    </row>
    <row r="6584" spans="1:12">
      <c r="A6584" t="s">
        <v>317</v>
      </c>
      <c r="B6584" t="s">
        <v>260</v>
      </c>
      <c r="C6584">
        <v>48275</v>
      </c>
      <c r="D6584" t="s">
        <v>135</v>
      </c>
      <c r="E6584">
        <v>888</v>
      </c>
      <c r="F6584" t="s">
        <v>87</v>
      </c>
      <c r="G6584" t="s">
        <v>100</v>
      </c>
      <c r="H6584">
        <v>119</v>
      </c>
      <c r="I6584">
        <v>0.69929462676745857</v>
      </c>
      <c r="J6584">
        <v>2.0120873943370039E-2</v>
      </c>
      <c r="K6584">
        <v>-1.3112627375388E-2</v>
      </c>
      <c r="L6584">
        <v>1.2723998196974899</v>
      </c>
    </row>
    <row r="6585" spans="1:12">
      <c r="A6585" t="s">
        <v>317</v>
      </c>
      <c r="B6585" t="s">
        <v>260</v>
      </c>
      <c r="C6585">
        <v>48275</v>
      </c>
      <c r="D6585" t="s">
        <v>135</v>
      </c>
      <c r="E6585">
        <v>888</v>
      </c>
      <c r="F6585" t="s">
        <v>87</v>
      </c>
      <c r="G6585" t="s">
        <v>101</v>
      </c>
      <c r="H6585">
        <v>249</v>
      </c>
      <c r="I6585">
        <v>0.47084072182984549</v>
      </c>
      <c r="J6585">
        <v>5.9788217585382934E-3</v>
      </c>
      <c r="K6585">
        <v>7.527642612605993E-3</v>
      </c>
      <c r="L6585">
        <v>0.86106159870695453</v>
      </c>
    </row>
    <row r="6586" spans="1:12">
      <c r="A6586" t="s">
        <v>317</v>
      </c>
      <c r="B6586" t="s">
        <v>260</v>
      </c>
      <c r="C6586">
        <v>48275</v>
      </c>
      <c r="D6586" t="s">
        <v>135</v>
      </c>
      <c r="E6586">
        <v>888</v>
      </c>
      <c r="F6586" t="s">
        <v>87</v>
      </c>
      <c r="G6586" t="s">
        <v>102</v>
      </c>
      <c r="H6586">
        <v>119</v>
      </c>
      <c r="I6586">
        <v>0.79200644588114633</v>
      </c>
      <c r="J6586">
        <v>2.2931685146095129E-2</v>
      </c>
      <c r="K6586">
        <v>-1.413562366761283E-2</v>
      </c>
      <c r="L6586">
        <v>1.4268740538228331</v>
      </c>
    </row>
    <row r="6587" spans="1:12">
      <c r="A6587" t="s">
        <v>317</v>
      </c>
      <c r="B6587" t="s">
        <v>260</v>
      </c>
      <c r="C6587">
        <v>48275</v>
      </c>
      <c r="D6587" t="s">
        <v>135</v>
      </c>
      <c r="E6587">
        <v>888</v>
      </c>
      <c r="F6587" t="s">
        <v>87</v>
      </c>
      <c r="G6587" t="s">
        <v>103</v>
      </c>
      <c r="H6587">
        <v>249</v>
      </c>
      <c r="I6587">
        <v>0.5210037591499308</v>
      </c>
      <c r="J6587">
        <v>6.4901522294622312E-3</v>
      </c>
      <c r="K6587">
        <v>7.527642612605993E-3</v>
      </c>
      <c r="L6587">
        <v>0.92216927527232984</v>
      </c>
    </row>
    <row r="6588" spans="1:12">
      <c r="A6588" t="s">
        <v>317</v>
      </c>
      <c r="B6588" t="s">
        <v>260</v>
      </c>
      <c r="C6588">
        <v>48275</v>
      </c>
      <c r="D6588" t="s">
        <v>135</v>
      </c>
      <c r="E6588">
        <v>888</v>
      </c>
      <c r="F6588" t="s">
        <v>87</v>
      </c>
      <c r="G6588" t="s">
        <v>104</v>
      </c>
      <c r="H6588">
        <v>119</v>
      </c>
      <c r="I6588">
        <v>0.86381370152394932</v>
      </c>
      <c r="J6588">
        <v>2.5015940030474741E-2</v>
      </c>
      <c r="K6588">
        <v>-1.49457998967337E-2</v>
      </c>
      <c r="L6588">
        <v>1.5460644224890689</v>
      </c>
    </row>
    <row r="6589" spans="1:12">
      <c r="A6589" t="s">
        <v>317</v>
      </c>
      <c r="B6589" t="s">
        <v>260</v>
      </c>
      <c r="C6589">
        <v>48275</v>
      </c>
      <c r="D6589" t="s">
        <v>135</v>
      </c>
      <c r="E6589">
        <v>888</v>
      </c>
      <c r="F6589" t="s">
        <v>87</v>
      </c>
      <c r="G6589" t="s">
        <v>105</v>
      </c>
      <c r="H6589">
        <v>249</v>
      </c>
      <c r="I6589">
        <v>0.56541929211167408</v>
      </c>
      <c r="J6589">
        <v>7.0288334531640661E-3</v>
      </c>
      <c r="K6589">
        <v>7.527642612605993E-3</v>
      </c>
      <c r="L6589">
        <v>0.98922298237885342</v>
      </c>
    </row>
    <row r="6590" spans="1:12">
      <c r="A6590" t="s">
        <v>317</v>
      </c>
      <c r="B6590" t="s">
        <v>260</v>
      </c>
      <c r="C6590">
        <v>48275</v>
      </c>
      <c r="D6590" t="s">
        <v>135</v>
      </c>
      <c r="E6590">
        <v>888</v>
      </c>
      <c r="F6590" t="s">
        <v>87</v>
      </c>
      <c r="G6590" t="s">
        <v>106</v>
      </c>
      <c r="H6590">
        <v>119</v>
      </c>
      <c r="I6590">
        <v>0.94692732897383369</v>
      </c>
      <c r="J6590">
        <v>2.76591445995471E-2</v>
      </c>
      <c r="K6590">
        <v>-1.4917010188255661E-2</v>
      </c>
      <c r="L6590">
        <v>1.686757244828897</v>
      </c>
    </row>
    <row r="6591" spans="1:12">
      <c r="A6591" t="s">
        <v>317</v>
      </c>
      <c r="B6591" t="s">
        <v>260</v>
      </c>
      <c r="C6591">
        <v>48275</v>
      </c>
      <c r="D6591" t="s">
        <v>135</v>
      </c>
      <c r="E6591">
        <v>888</v>
      </c>
      <c r="F6591" t="s">
        <v>87</v>
      </c>
      <c r="G6591" t="s">
        <v>107</v>
      </c>
      <c r="H6591">
        <v>249</v>
      </c>
      <c r="I6591">
        <v>0.61749342153608133</v>
      </c>
      <c r="J6591">
        <v>7.6882003803376451E-3</v>
      </c>
      <c r="K6591">
        <v>7.527642612605993E-3</v>
      </c>
      <c r="L6591">
        <v>1.0621465483916981</v>
      </c>
    </row>
    <row r="6592" spans="1:12">
      <c r="A6592" t="s">
        <v>317</v>
      </c>
      <c r="B6592" t="s">
        <v>260</v>
      </c>
      <c r="C6592">
        <v>48275</v>
      </c>
      <c r="D6592" t="s">
        <v>135</v>
      </c>
      <c r="E6592">
        <v>888</v>
      </c>
      <c r="F6592" t="s">
        <v>87</v>
      </c>
      <c r="G6592" t="s">
        <v>108</v>
      </c>
      <c r="H6592">
        <v>119</v>
      </c>
      <c r="I6592">
        <v>0.26650592336670531</v>
      </c>
      <c r="J6592">
        <v>8.9082783810498344E-3</v>
      </c>
      <c r="K6592">
        <v>-2.4456677809799331E-2</v>
      </c>
      <c r="L6592">
        <v>0.59696047312763589</v>
      </c>
    </row>
    <row r="6593" spans="1:12">
      <c r="A6593" t="s">
        <v>317</v>
      </c>
      <c r="B6593" t="s">
        <v>260</v>
      </c>
      <c r="C6593">
        <v>48275</v>
      </c>
      <c r="D6593" t="s">
        <v>135</v>
      </c>
      <c r="E6593">
        <v>888</v>
      </c>
      <c r="F6593" t="s">
        <v>87</v>
      </c>
      <c r="G6593" t="s">
        <v>109</v>
      </c>
      <c r="H6593">
        <v>249</v>
      </c>
      <c r="I6593">
        <v>0.25088386094753712</v>
      </c>
      <c r="J6593">
        <v>3.9112491580696783E-3</v>
      </c>
      <c r="K6593">
        <v>7.527642612605993E-3</v>
      </c>
      <c r="L6593">
        <v>0.49174761782724052</v>
      </c>
    </row>
    <row r="6594" spans="1:12">
      <c r="A6594" t="s">
        <v>317</v>
      </c>
      <c r="B6594" t="s">
        <v>423</v>
      </c>
      <c r="C6594">
        <v>48283</v>
      </c>
      <c r="D6594" t="s">
        <v>135</v>
      </c>
      <c r="E6594">
        <v>888</v>
      </c>
      <c r="F6594" t="s">
        <v>87</v>
      </c>
      <c r="G6594" t="s">
        <v>88</v>
      </c>
      <c r="H6594">
        <v>249</v>
      </c>
      <c r="I6594">
        <v>1.3272480698098581</v>
      </c>
      <c r="J6594">
        <v>2.9221485110950358E-2</v>
      </c>
      <c r="K6594">
        <v>1.053024294447052E-2</v>
      </c>
      <c r="L6594">
        <v>2.3126070646557242</v>
      </c>
    </row>
    <row r="6595" spans="1:12">
      <c r="A6595" t="s">
        <v>317</v>
      </c>
      <c r="B6595" t="s">
        <v>423</v>
      </c>
      <c r="C6595">
        <v>48283</v>
      </c>
      <c r="D6595" t="s">
        <v>135</v>
      </c>
      <c r="E6595">
        <v>888</v>
      </c>
      <c r="F6595" t="s">
        <v>87</v>
      </c>
      <c r="G6595" t="s">
        <v>89</v>
      </c>
      <c r="H6595">
        <v>334</v>
      </c>
      <c r="I6595">
        <v>0.93556248128234332</v>
      </c>
      <c r="J6595">
        <v>2.2023634848507591E-2</v>
      </c>
      <c r="K6595">
        <v>4.1614353289900017E-3</v>
      </c>
      <c r="L6595">
        <v>1.706692669819454</v>
      </c>
    </row>
    <row r="6596" spans="1:12">
      <c r="A6596" t="s">
        <v>317</v>
      </c>
      <c r="B6596" t="s">
        <v>423</v>
      </c>
      <c r="C6596">
        <v>48283</v>
      </c>
      <c r="D6596" t="s">
        <v>135</v>
      </c>
      <c r="E6596">
        <v>888</v>
      </c>
      <c r="F6596" t="s">
        <v>87</v>
      </c>
      <c r="G6596" t="s">
        <v>90</v>
      </c>
      <c r="H6596">
        <v>249</v>
      </c>
      <c r="I6596">
        <v>1.6014957864240591</v>
      </c>
      <c r="J6596">
        <v>2.677911337687541E-2</v>
      </c>
      <c r="K6596">
        <v>0.49831347890596522</v>
      </c>
      <c r="L6596">
        <v>2.602420348373006</v>
      </c>
    </row>
    <row r="6597" spans="1:12">
      <c r="A6597" t="s">
        <v>317</v>
      </c>
      <c r="B6597" t="s">
        <v>423</v>
      </c>
      <c r="C6597">
        <v>48283</v>
      </c>
      <c r="D6597" t="s">
        <v>135</v>
      </c>
      <c r="E6597">
        <v>888</v>
      </c>
      <c r="F6597" t="s">
        <v>87</v>
      </c>
      <c r="G6597" t="s">
        <v>91</v>
      </c>
      <c r="H6597">
        <v>334</v>
      </c>
      <c r="I6597">
        <v>1.0729427022260389</v>
      </c>
      <c r="J6597">
        <v>2.1274704283514741E-2</v>
      </c>
      <c r="K6597">
        <v>4.1614353289900017E-3</v>
      </c>
      <c r="L6597">
        <v>1.87317238244714</v>
      </c>
    </row>
    <row r="6598" spans="1:12">
      <c r="A6598" t="s">
        <v>317</v>
      </c>
      <c r="B6598" t="s">
        <v>423</v>
      </c>
      <c r="C6598">
        <v>48283</v>
      </c>
      <c r="D6598" t="s">
        <v>135</v>
      </c>
      <c r="E6598">
        <v>888</v>
      </c>
      <c r="F6598" t="s">
        <v>87</v>
      </c>
      <c r="G6598" t="s">
        <v>92</v>
      </c>
      <c r="H6598">
        <v>249</v>
      </c>
      <c r="I6598">
        <v>1.7203459735095981</v>
      </c>
      <c r="J6598">
        <v>2.7397561904270479E-2</v>
      </c>
      <c r="K6598">
        <v>0.54872026536986995</v>
      </c>
      <c r="L6598">
        <v>2.7076279604979629</v>
      </c>
    </row>
    <row r="6599" spans="1:12">
      <c r="A6599" t="s">
        <v>317</v>
      </c>
      <c r="B6599" t="s">
        <v>423</v>
      </c>
      <c r="C6599">
        <v>48283</v>
      </c>
      <c r="D6599" t="s">
        <v>135</v>
      </c>
      <c r="E6599">
        <v>888</v>
      </c>
      <c r="F6599" t="s">
        <v>87</v>
      </c>
      <c r="G6599" t="s">
        <v>93</v>
      </c>
      <c r="H6599">
        <v>334</v>
      </c>
      <c r="I6599">
        <v>1.1490833999046499</v>
      </c>
      <c r="J6599">
        <v>2.1986764885354771E-2</v>
      </c>
      <c r="K6599">
        <v>4.1614353289900017E-3</v>
      </c>
      <c r="L6599">
        <v>1.9688439470527781</v>
      </c>
    </row>
    <row r="6600" spans="1:12">
      <c r="A6600" t="s">
        <v>317</v>
      </c>
      <c r="B6600" t="s">
        <v>423</v>
      </c>
      <c r="C6600">
        <v>48283</v>
      </c>
      <c r="D6600" t="s">
        <v>135</v>
      </c>
      <c r="E6600">
        <v>888</v>
      </c>
      <c r="F6600" t="s">
        <v>87</v>
      </c>
      <c r="G6600" t="s">
        <v>94</v>
      </c>
      <c r="H6600">
        <v>249</v>
      </c>
      <c r="I6600">
        <v>1.8293863573636191</v>
      </c>
      <c r="J6600">
        <v>2.8282093848543799E-2</v>
      </c>
      <c r="K6600">
        <v>0.59331533431868477</v>
      </c>
      <c r="L6600">
        <v>2.8069506566597289</v>
      </c>
    </row>
    <row r="6601" spans="1:12">
      <c r="A6601" t="s">
        <v>317</v>
      </c>
      <c r="B6601" t="s">
        <v>423</v>
      </c>
      <c r="C6601">
        <v>48283</v>
      </c>
      <c r="D6601" t="s">
        <v>135</v>
      </c>
      <c r="E6601">
        <v>888</v>
      </c>
      <c r="F6601" t="s">
        <v>87</v>
      </c>
      <c r="G6601" t="s">
        <v>95</v>
      </c>
      <c r="H6601">
        <v>334</v>
      </c>
      <c r="I6601">
        <v>1.2202182048336909</v>
      </c>
      <c r="J6601">
        <v>2.295495060049876E-2</v>
      </c>
      <c r="K6601">
        <v>4.1614353289900017E-3</v>
      </c>
      <c r="L6601">
        <v>2.061355500296886</v>
      </c>
    </row>
    <row r="6602" spans="1:12">
      <c r="A6602" t="s">
        <v>317</v>
      </c>
      <c r="B6602" t="s">
        <v>423</v>
      </c>
      <c r="C6602">
        <v>48283</v>
      </c>
      <c r="D6602" t="s">
        <v>135</v>
      </c>
      <c r="E6602">
        <v>888</v>
      </c>
      <c r="F6602" t="s">
        <v>87</v>
      </c>
      <c r="G6602" t="s">
        <v>96</v>
      </c>
      <c r="H6602">
        <v>249</v>
      </c>
      <c r="I6602">
        <v>1.941685238272935</v>
      </c>
      <c r="J6602">
        <v>2.9294338369352801E-2</v>
      </c>
      <c r="K6602">
        <v>0.64230054599177022</v>
      </c>
      <c r="L6602">
        <v>2.9081630121167361</v>
      </c>
    </row>
    <row r="6603" spans="1:12">
      <c r="A6603" t="s">
        <v>317</v>
      </c>
      <c r="B6603" t="s">
        <v>423</v>
      </c>
      <c r="C6603">
        <v>48283</v>
      </c>
      <c r="D6603" t="s">
        <v>135</v>
      </c>
      <c r="E6603">
        <v>888</v>
      </c>
      <c r="F6603" t="s">
        <v>87</v>
      </c>
      <c r="G6603" t="s">
        <v>97</v>
      </c>
      <c r="H6603">
        <v>334</v>
      </c>
      <c r="I6603">
        <v>1.2957319808449399</v>
      </c>
      <c r="J6603">
        <v>2.372832784324478E-2</v>
      </c>
      <c r="K6603">
        <v>4.1614353289900017E-3</v>
      </c>
      <c r="L6603">
        <v>2.159219318568498</v>
      </c>
    </row>
    <row r="6604" spans="1:12">
      <c r="A6604" t="s">
        <v>317</v>
      </c>
      <c r="B6604" t="s">
        <v>423</v>
      </c>
      <c r="C6604">
        <v>48283</v>
      </c>
      <c r="D6604" t="s">
        <v>135</v>
      </c>
      <c r="E6604">
        <v>888</v>
      </c>
      <c r="F6604" t="s">
        <v>87</v>
      </c>
      <c r="G6604" t="s">
        <v>98</v>
      </c>
      <c r="H6604">
        <v>249</v>
      </c>
      <c r="I6604">
        <v>0.36131823872605923</v>
      </c>
      <c r="J6604">
        <v>8.2331965856959986E-3</v>
      </c>
      <c r="K6604">
        <v>4.6123935453918873E-2</v>
      </c>
      <c r="L6604">
        <v>0.74911958182097538</v>
      </c>
    </row>
    <row r="6605" spans="1:12">
      <c r="A6605" t="s">
        <v>317</v>
      </c>
      <c r="B6605" t="s">
        <v>423</v>
      </c>
      <c r="C6605">
        <v>48283</v>
      </c>
      <c r="D6605" t="s">
        <v>135</v>
      </c>
      <c r="E6605">
        <v>888</v>
      </c>
      <c r="F6605" t="s">
        <v>87</v>
      </c>
      <c r="G6605" t="s">
        <v>99</v>
      </c>
      <c r="H6605">
        <v>334</v>
      </c>
      <c r="I6605">
        <v>0.5174270922006633</v>
      </c>
      <c r="J6605">
        <v>1.22237438095791E-2</v>
      </c>
      <c r="K6605">
        <v>4.1614353289900017E-3</v>
      </c>
      <c r="L6605">
        <v>1.4691269464682379</v>
      </c>
    </row>
    <row r="6606" spans="1:12">
      <c r="A6606" t="s">
        <v>317</v>
      </c>
      <c r="B6606" t="s">
        <v>423</v>
      </c>
      <c r="C6606">
        <v>48283</v>
      </c>
      <c r="D6606" t="s">
        <v>135</v>
      </c>
      <c r="E6606">
        <v>888</v>
      </c>
      <c r="F6606" t="s">
        <v>87</v>
      </c>
      <c r="G6606" t="s">
        <v>100</v>
      </c>
      <c r="H6606">
        <v>249</v>
      </c>
      <c r="I6606">
        <v>0.89069621579053615</v>
      </c>
      <c r="J6606">
        <v>1.397342157549925E-2</v>
      </c>
      <c r="K6606">
        <v>0.30177960208981791</v>
      </c>
      <c r="L6606">
        <v>1.5829159676324409</v>
      </c>
    </row>
    <row r="6607" spans="1:12">
      <c r="A6607" t="s">
        <v>317</v>
      </c>
      <c r="B6607" t="s">
        <v>423</v>
      </c>
      <c r="C6607">
        <v>48283</v>
      </c>
      <c r="D6607" t="s">
        <v>135</v>
      </c>
      <c r="E6607">
        <v>888</v>
      </c>
      <c r="F6607" t="s">
        <v>87</v>
      </c>
      <c r="G6607" t="s">
        <v>101</v>
      </c>
      <c r="H6607">
        <v>334</v>
      </c>
      <c r="I6607">
        <v>0.85425630206694236</v>
      </c>
      <c r="J6607">
        <v>1.640922888839667E-2</v>
      </c>
      <c r="K6607">
        <v>4.1614353289900017E-3</v>
      </c>
      <c r="L6607">
        <v>1.669365192606491</v>
      </c>
    </row>
    <row r="6608" spans="1:12">
      <c r="A6608" t="s">
        <v>317</v>
      </c>
      <c r="B6608" t="s">
        <v>423</v>
      </c>
      <c r="C6608">
        <v>48283</v>
      </c>
      <c r="D6608" t="s">
        <v>135</v>
      </c>
      <c r="E6608">
        <v>888</v>
      </c>
      <c r="F6608" t="s">
        <v>87</v>
      </c>
      <c r="G6608" t="s">
        <v>102</v>
      </c>
      <c r="H6608">
        <v>249</v>
      </c>
      <c r="I6608">
        <v>1.034406762641952</v>
      </c>
      <c r="J6608">
        <v>1.606533954106712E-2</v>
      </c>
      <c r="K6608">
        <v>0.34926510901995339</v>
      </c>
      <c r="L6608">
        <v>1.807250993445032</v>
      </c>
    </row>
    <row r="6609" spans="1:12">
      <c r="A6609" t="s">
        <v>317</v>
      </c>
      <c r="B6609" t="s">
        <v>423</v>
      </c>
      <c r="C6609">
        <v>48283</v>
      </c>
      <c r="D6609" t="s">
        <v>135</v>
      </c>
      <c r="E6609">
        <v>888</v>
      </c>
      <c r="F6609" t="s">
        <v>87</v>
      </c>
      <c r="G6609" t="s">
        <v>103</v>
      </c>
      <c r="H6609">
        <v>334</v>
      </c>
      <c r="I6609">
        <v>0.91622912745186424</v>
      </c>
      <c r="J6609">
        <v>1.695355120275259E-2</v>
      </c>
      <c r="K6609">
        <v>4.1614353289900017E-3</v>
      </c>
      <c r="L6609">
        <v>1.7552037239467351</v>
      </c>
    </row>
    <row r="6610" spans="1:12">
      <c r="A6610" t="s">
        <v>317</v>
      </c>
      <c r="B6610" t="s">
        <v>423</v>
      </c>
      <c r="C6610">
        <v>48283</v>
      </c>
      <c r="D6610" t="s">
        <v>135</v>
      </c>
      <c r="E6610">
        <v>888</v>
      </c>
      <c r="F6610" t="s">
        <v>87</v>
      </c>
      <c r="G6610" t="s">
        <v>104</v>
      </c>
      <c r="H6610">
        <v>249</v>
      </c>
      <c r="I6610">
        <v>1.1539110409009741</v>
      </c>
      <c r="J6610">
        <v>1.846123127568056E-2</v>
      </c>
      <c r="K6610">
        <v>0.38619646686531461</v>
      </c>
      <c r="L6610">
        <v>2.0264769473838631</v>
      </c>
    </row>
    <row r="6611" spans="1:12">
      <c r="A6611" t="s">
        <v>317</v>
      </c>
      <c r="B6611" t="s">
        <v>423</v>
      </c>
      <c r="C6611">
        <v>48283</v>
      </c>
      <c r="D6611" t="s">
        <v>135</v>
      </c>
      <c r="E6611">
        <v>888</v>
      </c>
      <c r="F6611" t="s">
        <v>87</v>
      </c>
      <c r="G6611" t="s">
        <v>105</v>
      </c>
      <c r="H6611">
        <v>334</v>
      </c>
      <c r="I6611">
        <v>0.97328528897562816</v>
      </c>
      <c r="J6611">
        <v>1.7690778734537841E-2</v>
      </c>
      <c r="K6611">
        <v>4.1614353289900017E-3</v>
      </c>
      <c r="L6611">
        <v>1.873398708947267</v>
      </c>
    </row>
    <row r="6612" spans="1:12">
      <c r="A6612" t="s">
        <v>317</v>
      </c>
      <c r="B6612" t="s">
        <v>423</v>
      </c>
      <c r="C6612">
        <v>48283</v>
      </c>
      <c r="D6612" t="s">
        <v>135</v>
      </c>
      <c r="E6612">
        <v>888</v>
      </c>
      <c r="F6612" t="s">
        <v>87</v>
      </c>
      <c r="G6612" t="s">
        <v>106</v>
      </c>
      <c r="H6612">
        <v>249</v>
      </c>
      <c r="I6612">
        <v>1.274700707272173</v>
      </c>
      <c r="J6612">
        <v>2.0400490154223849E-2</v>
      </c>
      <c r="K6612">
        <v>0.42467210722072118</v>
      </c>
      <c r="L6612">
        <v>2.2211555003748829</v>
      </c>
    </row>
    <row r="6613" spans="1:12">
      <c r="A6613" t="s">
        <v>317</v>
      </c>
      <c r="B6613" t="s">
        <v>423</v>
      </c>
      <c r="C6613">
        <v>48283</v>
      </c>
      <c r="D6613" t="s">
        <v>135</v>
      </c>
      <c r="E6613">
        <v>888</v>
      </c>
      <c r="F6613" t="s">
        <v>87</v>
      </c>
      <c r="G6613" t="s">
        <v>107</v>
      </c>
      <c r="H6613">
        <v>334</v>
      </c>
      <c r="I6613">
        <v>1.034456032103954</v>
      </c>
      <c r="J6613">
        <v>1.8213001586436881E-2</v>
      </c>
      <c r="K6613">
        <v>4.1614353289900017E-3</v>
      </c>
      <c r="L6613">
        <v>1.983613718707478</v>
      </c>
    </row>
    <row r="6614" spans="1:12">
      <c r="A6614" t="s">
        <v>317</v>
      </c>
      <c r="B6614" t="s">
        <v>423</v>
      </c>
      <c r="C6614">
        <v>48283</v>
      </c>
      <c r="D6614" t="s">
        <v>135</v>
      </c>
      <c r="E6614">
        <v>888</v>
      </c>
      <c r="F6614" t="s">
        <v>87</v>
      </c>
      <c r="G6614" t="s">
        <v>108</v>
      </c>
      <c r="H6614">
        <v>249</v>
      </c>
      <c r="I6614">
        <v>0.15102283323612989</v>
      </c>
      <c r="J6614">
        <v>3.707735769284539E-3</v>
      </c>
      <c r="K6614">
        <v>-5.9524557316616919E-2</v>
      </c>
      <c r="L6614">
        <v>0.32297402595527569</v>
      </c>
    </row>
    <row r="6615" spans="1:12">
      <c r="A6615" t="s">
        <v>317</v>
      </c>
      <c r="B6615" t="s">
        <v>423</v>
      </c>
      <c r="C6615">
        <v>48283</v>
      </c>
      <c r="D6615" t="s">
        <v>135</v>
      </c>
      <c r="E6615">
        <v>888</v>
      </c>
      <c r="F6615" t="s">
        <v>87</v>
      </c>
      <c r="G6615" t="s">
        <v>109</v>
      </c>
      <c r="H6615">
        <v>334</v>
      </c>
      <c r="I6615">
        <v>0.27599937877004338</v>
      </c>
      <c r="J6615">
        <v>5.1653140136114313E-3</v>
      </c>
      <c r="K6615">
        <v>4.1614353289900017E-3</v>
      </c>
      <c r="L6615">
        <v>0.646276259831436</v>
      </c>
    </row>
    <row r="6616" spans="1:12">
      <c r="A6616" t="s">
        <v>317</v>
      </c>
      <c r="B6616" t="s">
        <v>272</v>
      </c>
      <c r="C6616">
        <v>48277</v>
      </c>
      <c r="D6616" t="s">
        <v>135</v>
      </c>
      <c r="E6616">
        <v>888</v>
      </c>
      <c r="F6616" t="s">
        <v>87</v>
      </c>
      <c r="G6616" t="s">
        <v>88</v>
      </c>
      <c r="H6616">
        <v>21</v>
      </c>
      <c r="I6616">
        <v>1.3391255499967429</v>
      </c>
      <c r="J6616">
        <v>0.1576856242205866</v>
      </c>
      <c r="K6616">
        <v>8.2268901586623533E-2</v>
      </c>
      <c r="L6616">
        <v>2.427575332124559</v>
      </c>
    </row>
    <row r="6617" spans="1:12">
      <c r="A6617" t="s">
        <v>317</v>
      </c>
      <c r="B6617" t="s">
        <v>272</v>
      </c>
      <c r="C6617">
        <v>48277</v>
      </c>
      <c r="D6617" t="s">
        <v>135</v>
      </c>
      <c r="E6617">
        <v>888</v>
      </c>
      <c r="F6617" t="s">
        <v>87</v>
      </c>
      <c r="G6617" t="s">
        <v>89</v>
      </c>
      <c r="H6617">
        <v>321</v>
      </c>
      <c r="I6617">
        <v>0.87698656474519121</v>
      </c>
      <c r="J6617">
        <v>2.9059937535925551E-2</v>
      </c>
      <c r="K6617">
        <v>-3.4524710319821768E-3</v>
      </c>
      <c r="L6617">
        <v>2.058279257864311</v>
      </c>
    </row>
    <row r="6618" spans="1:12">
      <c r="A6618" t="s">
        <v>317</v>
      </c>
      <c r="B6618" t="s">
        <v>272</v>
      </c>
      <c r="C6618">
        <v>48277</v>
      </c>
      <c r="D6618" t="s">
        <v>135</v>
      </c>
      <c r="E6618">
        <v>888</v>
      </c>
      <c r="F6618" t="s">
        <v>87</v>
      </c>
      <c r="G6618" t="s">
        <v>90</v>
      </c>
      <c r="H6618">
        <v>21</v>
      </c>
      <c r="I6618">
        <v>1.6680650978018869</v>
      </c>
      <c r="J6618">
        <v>0.1456860291474619</v>
      </c>
      <c r="K6618">
        <v>0.26197504588600667</v>
      </c>
      <c r="L6618">
        <v>2.8019103932227281</v>
      </c>
    </row>
    <row r="6619" spans="1:12">
      <c r="A6619" t="s">
        <v>317</v>
      </c>
      <c r="B6619" t="s">
        <v>272</v>
      </c>
      <c r="C6619">
        <v>48277</v>
      </c>
      <c r="D6619" t="s">
        <v>135</v>
      </c>
      <c r="E6619">
        <v>888</v>
      </c>
      <c r="F6619" t="s">
        <v>87</v>
      </c>
      <c r="G6619" t="s">
        <v>91</v>
      </c>
      <c r="H6619">
        <v>321</v>
      </c>
      <c r="I6619">
        <v>1.097953432723624</v>
      </c>
      <c r="J6619">
        <v>2.667037683964868E-2</v>
      </c>
      <c r="K6619">
        <v>3.5267178298786029E-3</v>
      </c>
      <c r="L6619">
        <v>2.2257319502210908</v>
      </c>
    </row>
    <row r="6620" spans="1:12">
      <c r="A6620" t="s">
        <v>317</v>
      </c>
      <c r="B6620" t="s">
        <v>272</v>
      </c>
      <c r="C6620">
        <v>48277</v>
      </c>
      <c r="D6620" t="s">
        <v>135</v>
      </c>
      <c r="E6620">
        <v>888</v>
      </c>
      <c r="F6620" t="s">
        <v>87</v>
      </c>
      <c r="G6620" t="s">
        <v>92</v>
      </c>
      <c r="H6620">
        <v>21</v>
      </c>
      <c r="I6620">
        <v>1.833708289949844</v>
      </c>
      <c r="J6620">
        <v>0.1562271870685033</v>
      </c>
      <c r="K6620">
        <v>0.29025231332994073</v>
      </c>
      <c r="L6620">
        <v>3.035446620925113</v>
      </c>
    </row>
    <row r="6621" spans="1:12">
      <c r="A6621" t="s">
        <v>317</v>
      </c>
      <c r="B6621" t="s">
        <v>272</v>
      </c>
      <c r="C6621">
        <v>48277</v>
      </c>
      <c r="D6621" t="s">
        <v>135</v>
      </c>
      <c r="E6621">
        <v>888</v>
      </c>
      <c r="F6621" t="s">
        <v>87</v>
      </c>
      <c r="G6621" t="s">
        <v>93</v>
      </c>
      <c r="H6621">
        <v>321</v>
      </c>
      <c r="I6621">
        <v>1.191423035206373</v>
      </c>
      <c r="J6621">
        <v>2.804228088478504E-2</v>
      </c>
      <c r="K6621">
        <v>3.5267178298786029E-3</v>
      </c>
      <c r="L6621">
        <v>2.3556611322115808</v>
      </c>
    </row>
    <row r="6622" spans="1:12">
      <c r="A6622" t="s">
        <v>317</v>
      </c>
      <c r="B6622" t="s">
        <v>272</v>
      </c>
      <c r="C6622">
        <v>48277</v>
      </c>
      <c r="D6622" t="s">
        <v>135</v>
      </c>
      <c r="E6622">
        <v>888</v>
      </c>
      <c r="F6622" t="s">
        <v>87</v>
      </c>
      <c r="G6622" t="s">
        <v>94</v>
      </c>
      <c r="H6622">
        <v>21</v>
      </c>
      <c r="I6622">
        <v>1.991627877631841</v>
      </c>
      <c r="J6622">
        <v>0.16733419893618731</v>
      </c>
      <c r="K6622">
        <v>0.31557028902879652</v>
      </c>
      <c r="L6622">
        <v>3.2684685251471182</v>
      </c>
    </row>
    <row r="6623" spans="1:12">
      <c r="A6623" t="s">
        <v>317</v>
      </c>
      <c r="B6623" t="s">
        <v>272</v>
      </c>
      <c r="C6623">
        <v>48277</v>
      </c>
      <c r="D6623" t="s">
        <v>135</v>
      </c>
      <c r="E6623">
        <v>888</v>
      </c>
      <c r="F6623" t="s">
        <v>87</v>
      </c>
      <c r="G6623" t="s">
        <v>95</v>
      </c>
      <c r="H6623">
        <v>321</v>
      </c>
      <c r="I6623">
        <v>1.274560325744899</v>
      </c>
      <c r="J6623">
        <v>2.9785230820596739E-2</v>
      </c>
      <c r="K6623">
        <v>3.5267178298786029E-3</v>
      </c>
      <c r="L6623">
        <v>2.476528363245087</v>
      </c>
    </row>
    <row r="6624" spans="1:12">
      <c r="A6624" t="s">
        <v>317</v>
      </c>
      <c r="B6624" t="s">
        <v>272</v>
      </c>
      <c r="C6624">
        <v>48277</v>
      </c>
      <c r="D6624" t="s">
        <v>135</v>
      </c>
      <c r="E6624">
        <v>888</v>
      </c>
      <c r="F6624" t="s">
        <v>87</v>
      </c>
      <c r="G6624" t="s">
        <v>96</v>
      </c>
      <c r="H6624">
        <v>21</v>
      </c>
      <c r="I6624">
        <v>2.141073796967826</v>
      </c>
      <c r="J6624">
        <v>0.17785825932259591</v>
      </c>
      <c r="K6624">
        <v>0.34037529265666611</v>
      </c>
      <c r="L6624">
        <v>3.4894549128360661</v>
      </c>
    </row>
    <row r="6625" spans="1:12">
      <c r="A6625" t="s">
        <v>317</v>
      </c>
      <c r="B6625" t="s">
        <v>272</v>
      </c>
      <c r="C6625">
        <v>48277</v>
      </c>
      <c r="D6625" t="s">
        <v>135</v>
      </c>
      <c r="E6625">
        <v>888</v>
      </c>
      <c r="F6625" t="s">
        <v>87</v>
      </c>
      <c r="G6625" t="s">
        <v>97</v>
      </c>
      <c r="H6625">
        <v>321</v>
      </c>
      <c r="I6625">
        <v>1.356476015037994</v>
      </c>
      <c r="J6625">
        <v>3.1040096382421289E-2</v>
      </c>
      <c r="K6625">
        <v>3.5267178298786029E-3</v>
      </c>
      <c r="L6625">
        <v>2.590221589714337</v>
      </c>
    </row>
    <row r="6626" spans="1:12">
      <c r="A6626" t="s">
        <v>317</v>
      </c>
      <c r="B6626" t="s">
        <v>272</v>
      </c>
      <c r="C6626">
        <v>48277</v>
      </c>
      <c r="D6626" t="s">
        <v>135</v>
      </c>
      <c r="E6626">
        <v>888</v>
      </c>
      <c r="F6626" t="s">
        <v>87</v>
      </c>
      <c r="G6626" t="s">
        <v>98</v>
      </c>
      <c r="H6626">
        <v>21</v>
      </c>
      <c r="I6626">
        <v>0.87811581063541766</v>
      </c>
      <c r="J6626">
        <v>8.8664726780749215E-2</v>
      </c>
      <c r="K6626">
        <v>0.1078680484880335</v>
      </c>
      <c r="L6626">
        <v>1.6042317228687579</v>
      </c>
    </row>
    <row r="6627" spans="1:12">
      <c r="A6627" t="s">
        <v>317</v>
      </c>
      <c r="B6627" t="s">
        <v>272</v>
      </c>
      <c r="C6627">
        <v>48277</v>
      </c>
      <c r="D6627" t="s">
        <v>135</v>
      </c>
      <c r="E6627">
        <v>888</v>
      </c>
      <c r="F6627" t="s">
        <v>87</v>
      </c>
      <c r="G6627" t="s">
        <v>99</v>
      </c>
      <c r="H6627">
        <v>321</v>
      </c>
      <c r="I6627">
        <v>0.53132431970194827</v>
      </c>
      <c r="J6627">
        <v>1.472210642659651E-2</v>
      </c>
      <c r="K6627">
        <v>3.5267178298786029E-3</v>
      </c>
      <c r="L6627">
        <v>1.421982194111423</v>
      </c>
    </row>
    <row r="6628" spans="1:12">
      <c r="A6628" t="s">
        <v>317</v>
      </c>
      <c r="B6628" t="s">
        <v>272</v>
      </c>
      <c r="C6628">
        <v>48277</v>
      </c>
      <c r="D6628" t="s">
        <v>135</v>
      </c>
      <c r="E6628">
        <v>888</v>
      </c>
      <c r="F6628" t="s">
        <v>87</v>
      </c>
      <c r="G6628" t="s">
        <v>100</v>
      </c>
      <c r="H6628">
        <v>21</v>
      </c>
      <c r="I6628">
        <v>1.3919513895566551</v>
      </c>
      <c r="J6628">
        <v>0.10804868088975519</v>
      </c>
      <c r="K6628">
        <v>0.27866141501693342</v>
      </c>
      <c r="L6628">
        <v>2.2143403233531389</v>
      </c>
    </row>
    <row r="6629" spans="1:12">
      <c r="A6629" t="s">
        <v>317</v>
      </c>
      <c r="B6629" t="s">
        <v>272</v>
      </c>
      <c r="C6629">
        <v>48277</v>
      </c>
      <c r="D6629" t="s">
        <v>135</v>
      </c>
      <c r="E6629">
        <v>888</v>
      </c>
      <c r="F6629" t="s">
        <v>87</v>
      </c>
      <c r="G6629" t="s">
        <v>101</v>
      </c>
      <c r="H6629">
        <v>321</v>
      </c>
      <c r="I6629">
        <v>0.91854169327657997</v>
      </c>
      <c r="J6629">
        <v>1.96066958731951E-2</v>
      </c>
      <c r="K6629">
        <v>3.5267178298786029E-3</v>
      </c>
      <c r="L6629">
        <v>1.7070203999628011</v>
      </c>
    </row>
    <row r="6630" spans="1:12">
      <c r="A6630" t="s">
        <v>317</v>
      </c>
      <c r="B6630" t="s">
        <v>272</v>
      </c>
      <c r="C6630">
        <v>48277</v>
      </c>
      <c r="D6630" t="s">
        <v>135</v>
      </c>
      <c r="E6630">
        <v>888</v>
      </c>
      <c r="F6630" t="s">
        <v>87</v>
      </c>
      <c r="G6630" t="s">
        <v>102</v>
      </c>
      <c r="H6630">
        <v>21</v>
      </c>
      <c r="I6630">
        <v>1.563109054162531</v>
      </c>
      <c r="J6630">
        <v>0.1178441616037386</v>
      </c>
      <c r="K6630">
        <v>0.30964265869391361</v>
      </c>
      <c r="L6630">
        <v>2.4387855384156549</v>
      </c>
    </row>
    <row r="6631" spans="1:12">
      <c r="A6631" t="s">
        <v>317</v>
      </c>
      <c r="B6631" t="s">
        <v>272</v>
      </c>
      <c r="C6631">
        <v>48277</v>
      </c>
      <c r="D6631" t="s">
        <v>135</v>
      </c>
      <c r="E6631">
        <v>888</v>
      </c>
      <c r="F6631" t="s">
        <v>87</v>
      </c>
      <c r="G6631" t="s">
        <v>103</v>
      </c>
      <c r="H6631">
        <v>321</v>
      </c>
      <c r="I6631">
        <v>0.99773259192502317</v>
      </c>
      <c r="J6631">
        <v>2.043548693125671E-2</v>
      </c>
      <c r="K6631">
        <v>3.5267178298786029E-3</v>
      </c>
      <c r="L6631">
        <v>1.8054626795053541</v>
      </c>
    </row>
    <row r="6632" spans="1:12">
      <c r="A6632" t="s">
        <v>317</v>
      </c>
      <c r="B6632" t="s">
        <v>272</v>
      </c>
      <c r="C6632">
        <v>48277</v>
      </c>
      <c r="D6632" t="s">
        <v>135</v>
      </c>
      <c r="E6632">
        <v>888</v>
      </c>
      <c r="F6632" t="s">
        <v>87</v>
      </c>
      <c r="G6632" t="s">
        <v>104</v>
      </c>
      <c r="H6632">
        <v>21</v>
      </c>
      <c r="I6632">
        <v>1.726502520922087</v>
      </c>
      <c r="J6632">
        <v>0.12881989346661671</v>
      </c>
      <c r="K6632">
        <v>0.33643836717927927</v>
      </c>
      <c r="L6632">
        <v>2.6724841403317932</v>
      </c>
    </row>
    <row r="6633" spans="1:12">
      <c r="A6633" t="s">
        <v>317</v>
      </c>
      <c r="B6633" t="s">
        <v>272</v>
      </c>
      <c r="C6633">
        <v>48277</v>
      </c>
      <c r="D6633" t="s">
        <v>135</v>
      </c>
      <c r="E6633">
        <v>888</v>
      </c>
      <c r="F6633" t="s">
        <v>87</v>
      </c>
      <c r="G6633" t="s">
        <v>105</v>
      </c>
      <c r="H6633">
        <v>321</v>
      </c>
      <c r="I6633">
        <v>1.0698831951637531</v>
      </c>
      <c r="J6633">
        <v>2.1747142635598869E-2</v>
      </c>
      <c r="K6633">
        <v>3.5267178298786029E-3</v>
      </c>
      <c r="L6633">
        <v>1.9139068960189349</v>
      </c>
    </row>
    <row r="6634" spans="1:12">
      <c r="A6634" t="s">
        <v>317</v>
      </c>
      <c r="B6634" t="s">
        <v>272</v>
      </c>
      <c r="C6634">
        <v>48277</v>
      </c>
      <c r="D6634" t="s">
        <v>135</v>
      </c>
      <c r="E6634">
        <v>888</v>
      </c>
      <c r="F6634" t="s">
        <v>87</v>
      </c>
      <c r="G6634" t="s">
        <v>106</v>
      </c>
      <c r="H6634">
        <v>21</v>
      </c>
      <c r="I6634">
        <v>1.8774327900133541</v>
      </c>
      <c r="J6634">
        <v>0.13897070690113111</v>
      </c>
      <c r="K6634">
        <v>0.36329579965681719</v>
      </c>
      <c r="L6634">
        <v>2.9038355072988762</v>
      </c>
    </row>
    <row r="6635" spans="1:12">
      <c r="A6635" t="s">
        <v>317</v>
      </c>
      <c r="B6635" t="s">
        <v>272</v>
      </c>
      <c r="C6635">
        <v>48277</v>
      </c>
      <c r="D6635" t="s">
        <v>135</v>
      </c>
      <c r="E6635">
        <v>888</v>
      </c>
      <c r="F6635" t="s">
        <v>87</v>
      </c>
      <c r="G6635" t="s">
        <v>107</v>
      </c>
      <c r="H6635">
        <v>321</v>
      </c>
      <c r="I6635">
        <v>1.136207298770596</v>
      </c>
      <c r="J6635">
        <v>2.228691754497579E-2</v>
      </c>
      <c r="K6635">
        <v>3.5267178298786029E-3</v>
      </c>
      <c r="L6635">
        <v>1.9966900608684059</v>
      </c>
    </row>
    <row r="6636" spans="1:12">
      <c r="A6636" t="s">
        <v>317</v>
      </c>
      <c r="B6636" t="s">
        <v>272</v>
      </c>
      <c r="C6636">
        <v>48277</v>
      </c>
      <c r="D6636" t="s">
        <v>135</v>
      </c>
      <c r="E6636">
        <v>888</v>
      </c>
      <c r="F6636" t="s">
        <v>87</v>
      </c>
      <c r="G6636" t="s">
        <v>108</v>
      </c>
      <c r="H6636">
        <v>21</v>
      </c>
      <c r="I6636">
        <v>0.54524790617929286</v>
      </c>
      <c r="J6636">
        <v>4.6758487955652142E-2</v>
      </c>
      <c r="K6636">
        <v>0.1167457847107941</v>
      </c>
      <c r="L6636">
        <v>1.0747798823709549</v>
      </c>
    </row>
    <row r="6637" spans="1:12">
      <c r="A6637" t="s">
        <v>317</v>
      </c>
      <c r="B6637" t="s">
        <v>272</v>
      </c>
      <c r="C6637">
        <v>48277</v>
      </c>
      <c r="D6637" t="s">
        <v>135</v>
      </c>
      <c r="E6637">
        <v>888</v>
      </c>
      <c r="F6637" t="s">
        <v>87</v>
      </c>
      <c r="G6637" t="s">
        <v>109</v>
      </c>
      <c r="H6637">
        <v>321</v>
      </c>
      <c r="I6637">
        <v>0.32896026494094838</v>
      </c>
      <c r="J6637">
        <v>5.5475743428957756E-3</v>
      </c>
      <c r="K6637">
        <v>3.5267178298786029E-3</v>
      </c>
      <c r="L6637">
        <v>0.6077413652625866</v>
      </c>
    </row>
    <row r="6638" spans="1:12">
      <c r="A6638" t="s">
        <v>317</v>
      </c>
      <c r="B6638" t="s">
        <v>424</v>
      </c>
      <c r="C6638">
        <v>48279</v>
      </c>
      <c r="D6638" t="s">
        <v>135</v>
      </c>
      <c r="E6638">
        <v>888</v>
      </c>
      <c r="F6638" t="s">
        <v>87</v>
      </c>
      <c r="G6638" t="s">
        <v>88</v>
      </c>
      <c r="H6638">
        <v>195</v>
      </c>
      <c r="I6638">
        <v>0.78341392942246146</v>
      </c>
      <c r="J6638">
        <v>2.3030464727247211E-2</v>
      </c>
      <c r="K6638">
        <v>6.0636211012504528E-2</v>
      </c>
      <c r="L6638">
        <v>1.3804866076375319</v>
      </c>
    </row>
    <row r="6639" spans="1:12">
      <c r="A6639" t="s">
        <v>317</v>
      </c>
      <c r="B6639" t="s">
        <v>424</v>
      </c>
      <c r="C6639">
        <v>48279</v>
      </c>
      <c r="D6639" t="s">
        <v>135</v>
      </c>
      <c r="E6639">
        <v>888</v>
      </c>
      <c r="F6639" t="s">
        <v>87</v>
      </c>
      <c r="G6639" t="s">
        <v>89</v>
      </c>
      <c r="H6639">
        <v>190</v>
      </c>
      <c r="I6639">
        <v>0.47239071020287748</v>
      </c>
      <c r="J6639">
        <v>1.044933925622289E-2</v>
      </c>
      <c r="K6639">
        <v>8.8824045335733612E-2</v>
      </c>
      <c r="L6639">
        <v>0.78956923611623142</v>
      </c>
    </row>
    <row r="6640" spans="1:12">
      <c r="A6640" t="s">
        <v>317</v>
      </c>
      <c r="B6640" t="s">
        <v>424</v>
      </c>
      <c r="C6640">
        <v>48279</v>
      </c>
      <c r="D6640" t="s">
        <v>135</v>
      </c>
      <c r="E6640">
        <v>888</v>
      </c>
      <c r="F6640" t="s">
        <v>87</v>
      </c>
      <c r="G6640" t="s">
        <v>90</v>
      </c>
      <c r="H6640">
        <v>195</v>
      </c>
      <c r="I6640">
        <v>1.1076809908815759</v>
      </c>
      <c r="J6640">
        <v>2.1100282620728019E-2</v>
      </c>
      <c r="K6640">
        <v>8.855628591461806E-2</v>
      </c>
      <c r="L6640">
        <v>1.9815269693906661</v>
      </c>
    </row>
    <row r="6641" spans="1:12">
      <c r="A6641" t="s">
        <v>317</v>
      </c>
      <c r="B6641" t="s">
        <v>424</v>
      </c>
      <c r="C6641">
        <v>48279</v>
      </c>
      <c r="D6641" t="s">
        <v>135</v>
      </c>
      <c r="E6641">
        <v>888</v>
      </c>
      <c r="F6641" t="s">
        <v>87</v>
      </c>
      <c r="G6641" t="s">
        <v>91</v>
      </c>
      <c r="H6641">
        <v>190</v>
      </c>
      <c r="I6641">
        <v>0.54452036154809047</v>
      </c>
      <c r="J6641">
        <v>9.8166214962787449E-3</v>
      </c>
      <c r="K6641">
        <v>0.16713678576808921</v>
      </c>
      <c r="L6641">
        <v>0.90146663499139734</v>
      </c>
    </row>
    <row r="6642" spans="1:12">
      <c r="A6642" t="s">
        <v>317</v>
      </c>
      <c r="B6642" t="s">
        <v>424</v>
      </c>
      <c r="C6642">
        <v>48279</v>
      </c>
      <c r="D6642" t="s">
        <v>135</v>
      </c>
      <c r="E6642">
        <v>888</v>
      </c>
      <c r="F6642" t="s">
        <v>87</v>
      </c>
      <c r="G6642" t="s">
        <v>92</v>
      </c>
      <c r="H6642">
        <v>195</v>
      </c>
      <c r="I6642">
        <v>1.196252559954375</v>
      </c>
      <c r="J6642">
        <v>2.2205352243663379E-2</v>
      </c>
      <c r="K6642">
        <v>9.8722123734035827E-2</v>
      </c>
      <c r="L6642">
        <v>2.1649322879237989</v>
      </c>
    </row>
    <row r="6643" spans="1:12">
      <c r="A6643" t="s">
        <v>317</v>
      </c>
      <c r="B6643" t="s">
        <v>424</v>
      </c>
      <c r="C6643">
        <v>48279</v>
      </c>
      <c r="D6643" t="s">
        <v>135</v>
      </c>
      <c r="E6643">
        <v>888</v>
      </c>
      <c r="F6643" t="s">
        <v>87</v>
      </c>
      <c r="G6643" t="s">
        <v>93</v>
      </c>
      <c r="H6643">
        <v>190</v>
      </c>
      <c r="I6643">
        <v>0.6059410244342196</v>
      </c>
      <c r="J6643">
        <v>1.0478484689254171E-2</v>
      </c>
      <c r="K6643">
        <v>0.18448207990396309</v>
      </c>
      <c r="L6643">
        <v>0.95965993917700998</v>
      </c>
    </row>
    <row r="6644" spans="1:12">
      <c r="A6644" t="s">
        <v>317</v>
      </c>
      <c r="B6644" t="s">
        <v>424</v>
      </c>
      <c r="C6644">
        <v>48279</v>
      </c>
      <c r="D6644" t="s">
        <v>135</v>
      </c>
      <c r="E6644">
        <v>888</v>
      </c>
      <c r="F6644" t="s">
        <v>87</v>
      </c>
      <c r="G6644" t="s">
        <v>94</v>
      </c>
      <c r="H6644">
        <v>195</v>
      </c>
      <c r="I6644">
        <v>1.2698227770998189</v>
      </c>
      <c r="J6644">
        <v>2.3509636595017501E-2</v>
      </c>
      <c r="K6644">
        <v>0.10691521063579459</v>
      </c>
      <c r="L6644">
        <v>2.3639875509560362</v>
      </c>
    </row>
    <row r="6645" spans="1:12">
      <c r="A6645" t="s">
        <v>317</v>
      </c>
      <c r="B6645" t="s">
        <v>424</v>
      </c>
      <c r="C6645">
        <v>48279</v>
      </c>
      <c r="D6645" t="s">
        <v>135</v>
      </c>
      <c r="E6645">
        <v>888</v>
      </c>
      <c r="F6645" t="s">
        <v>87</v>
      </c>
      <c r="G6645" t="s">
        <v>95</v>
      </c>
      <c r="H6645">
        <v>190</v>
      </c>
      <c r="I6645">
        <v>0.66364484724939332</v>
      </c>
      <c r="J6645">
        <v>1.130090641563874E-2</v>
      </c>
      <c r="K6645">
        <v>0.19570145264666661</v>
      </c>
      <c r="L6645">
        <v>1.050554817554161</v>
      </c>
    </row>
    <row r="6646" spans="1:12">
      <c r="A6646" t="s">
        <v>317</v>
      </c>
      <c r="B6646" t="s">
        <v>424</v>
      </c>
      <c r="C6646">
        <v>48279</v>
      </c>
      <c r="D6646" t="s">
        <v>135</v>
      </c>
      <c r="E6646">
        <v>888</v>
      </c>
      <c r="F6646" t="s">
        <v>87</v>
      </c>
      <c r="G6646" t="s">
        <v>96</v>
      </c>
      <c r="H6646">
        <v>195</v>
      </c>
      <c r="I6646">
        <v>1.356113859167956</v>
      </c>
      <c r="J6646">
        <v>2.4942992236810041E-2</v>
      </c>
      <c r="K6646">
        <v>0.1167907223401445</v>
      </c>
      <c r="L6646">
        <v>2.5674444302681012</v>
      </c>
    </row>
    <row r="6647" spans="1:12">
      <c r="A6647" t="s">
        <v>317</v>
      </c>
      <c r="B6647" t="s">
        <v>424</v>
      </c>
      <c r="C6647">
        <v>48279</v>
      </c>
      <c r="D6647" t="s">
        <v>135</v>
      </c>
      <c r="E6647">
        <v>888</v>
      </c>
      <c r="F6647" t="s">
        <v>87</v>
      </c>
      <c r="G6647" t="s">
        <v>97</v>
      </c>
      <c r="H6647">
        <v>190</v>
      </c>
      <c r="I6647">
        <v>0.7295709004719878</v>
      </c>
      <c r="J6647">
        <v>1.268540579061154E-2</v>
      </c>
      <c r="K6647">
        <v>0.2022283081651943</v>
      </c>
      <c r="L6647">
        <v>1.157840455618125</v>
      </c>
    </row>
    <row r="6648" spans="1:12">
      <c r="A6648" t="s">
        <v>317</v>
      </c>
      <c r="B6648" t="s">
        <v>424</v>
      </c>
      <c r="C6648">
        <v>48279</v>
      </c>
      <c r="D6648" t="s">
        <v>135</v>
      </c>
      <c r="E6648">
        <v>888</v>
      </c>
      <c r="F6648" t="s">
        <v>87</v>
      </c>
      <c r="G6648" t="s">
        <v>98</v>
      </c>
      <c r="H6648">
        <v>195</v>
      </c>
      <c r="I6648">
        <v>0.28839837613992408</v>
      </c>
      <c r="J6648">
        <v>6.3985570468794101E-3</v>
      </c>
      <c r="K6648">
        <v>4.7097569380749063E-2</v>
      </c>
      <c r="L6648">
        <v>0.71645823879906811</v>
      </c>
    </row>
    <row r="6649" spans="1:12">
      <c r="A6649" t="s">
        <v>317</v>
      </c>
      <c r="B6649" t="s">
        <v>424</v>
      </c>
      <c r="C6649">
        <v>48279</v>
      </c>
      <c r="D6649" t="s">
        <v>135</v>
      </c>
      <c r="E6649">
        <v>888</v>
      </c>
      <c r="F6649" t="s">
        <v>87</v>
      </c>
      <c r="G6649" t="s">
        <v>99</v>
      </c>
      <c r="H6649">
        <v>190</v>
      </c>
      <c r="I6649">
        <v>0.36715560199028963</v>
      </c>
      <c r="J6649">
        <v>8.4189684128926304E-3</v>
      </c>
      <c r="K6649">
        <v>0.1176425363049904</v>
      </c>
      <c r="L6649">
        <v>0.7032138873506405</v>
      </c>
    </row>
    <row r="6650" spans="1:12">
      <c r="A6650" t="s">
        <v>317</v>
      </c>
      <c r="B6650" t="s">
        <v>424</v>
      </c>
      <c r="C6650">
        <v>48279</v>
      </c>
      <c r="D6650" t="s">
        <v>135</v>
      </c>
      <c r="E6650">
        <v>888</v>
      </c>
      <c r="F6650" t="s">
        <v>87</v>
      </c>
      <c r="G6650" t="s">
        <v>100</v>
      </c>
      <c r="H6650">
        <v>195</v>
      </c>
      <c r="I6650">
        <v>0.72402517356903073</v>
      </c>
      <c r="J6650">
        <v>1.6081310304768091E-2</v>
      </c>
      <c r="K6650">
        <v>6.4207996823543445E-2</v>
      </c>
      <c r="L6650">
        <v>1.6335482420761711</v>
      </c>
    </row>
    <row r="6651" spans="1:12">
      <c r="A6651" t="s">
        <v>317</v>
      </c>
      <c r="B6651" t="s">
        <v>424</v>
      </c>
      <c r="C6651">
        <v>48279</v>
      </c>
      <c r="D6651" t="s">
        <v>135</v>
      </c>
      <c r="E6651">
        <v>888</v>
      </c>
      <c r="F6651" t="s">
        <v>87</v>
      </c>
      <c r="G6651" t="s">
        <v>101</v>
      </c>
      <c r="H6651">
        <v>190</v>
      </c>
      <c r="I6651">
        <v>0.49112526852698818</v>
      </c>
      <c r="J6651">
        <v>8.8164779578576886E-3</v>
      </c>
      <c r="K6651">
        <v>0.17801302971930699</v>
      </c>
      <c r="L6651">
        <v>0.81248856062125674</v>
      </c>
    </row>
    <row r="6652" spans="1:12">
      <c r="A6652" t="s">
        <v>317</v>
      </c>
      <c r="B6652" t="s">
        <v>424</v>
      </c>
      <c r="C6652">
        <v>48279</v>
      </c>
      <c r="D6652" t="s">
        <v>135</v>
      </c>
      <c r="E6652">
        <v>888</v>
      </c>
      <c r="F6652" t="s">
        <v>87</v>
      </c>
      <c r="G6652" t="s">
        <v>102</v>
      </c>
      <c r="H6652">
        <v>195</v>
      </c>
      <c r="I6652">
        <v>0.8242601678506748</v>
      </c>
      <c r="J6652">
        <v>1.7961457500426398E-2</v>
      </c>
      <c r="K6652">
        <v>7.5379688342831694E-2</v>
      </c>
      <c r="L6652">
        <v>1.842386536881393</v>
      </c>
    </row>
    <row r="6653" spans="1:12">
      <c r="A6653" t="s">
        <v>317</v>
      </c>
      <c r="B6653" t="s">
        <v>424</v>
      </c>
      <c r="C6653">
        <v>48279</v>
      </c>
      <c r="D6653" t="s">
        <v>135</v>
      </c>
      <c r="E6653">
        <v>888</v>
      </c>
      <c r="F6653" t="s">
        <v>87</v>
      </c>
      <c r="G6653" t="s">
        <v>103</v>
      </c>
      <c r="H6653">
        <v>190</v>
      </c>
      <c r="I6653">
        <v>0.54546122342006065</v>
      </c>
      <c r="J6653">
        <v>9.3141896218474907E-3</v>
      </c>
      <c r="K6653">
        <v>0.195033106890356</v>
      </c>
      <c r="L6653">
        <v>0.8815529357344577</v>
      </c>
    </row>
    <row r="6654" spans="1:12">
      <c r="A6654" t="s">
        <v>317</v>
      </c>
      <c r="B6654" t="s">
        <v>424</v>
      </c>
      <c r="C6654">
        <v>48279</v>
      </c>
      <c r="D6654" t="s">
        <v>135</v>
      </c>
      <c r="E6654">
        <v>888</v>
      </c>
      <c r="F6654" t="s">
        <v>87</v>
      </c>
      <c r="G6654" t="s">
        <v>104</v>
      </c>
      <c r="H6654">
        <v>195</v>
      </c>
      <c r="I6654">
        <v>0.89749738630147702</v>
      </c>
      <c r="J6654">
        <v>2.0389195076769139E-2</v>
      </c>
      <c r="K6654">
        <v>8.447986772672729E-2</v>
      </c>
      <c r="L6654">
        <v>2.0510351157346962</v>
      </c>
    </row>
    <row r="6655" spans="1:12">
      <c r="A6655" t="s">
        <v>317</v>
      </c>
      <c r="B6655" t="s">
        <v>424</v>
      </c>
      <c r="C6655">
        <v>48279</v>
      </c>
      <c r="D6655" t="s">
        <v>135</v>
      </c>
      <c r="E6655">
        <v>888</v>
      </c>
      <c r="F6655" t="s">
        <v>87</v>
      </c>
      <c r="G6655" t="s">
        <v>105</v>
      </c>
      <c r="H6655">
        <v>190</v>
      </c>
      <c r="I6655">
        <v>0.59669117928510751</v>
      </c>
      <c r="J6655">
        <v>9.9891622617045827E-3</v>
      </c>
      <c r="K6655">
        <v>0.2110348047180553</v>
      </c>
      <c r="L6655">
        <v>0.97055153783401682</v>
      </c>
    </row>
    <row r="6656" spans="1:12">
      <c r="A6656" t="s">
        <v>317</v>
      </c>
      <c r="B6656" t="s">
        <v>424</v>
      </c>
      <c r="C6656">
        <v>48279</v>
      </c>
      <c r="D6656" t="s">
        <v>135</v>
      </c>
      <c r="E6656">
        <v>888</v>
      </c>
      <c r="F6656" t="s">
        <v>87</v>
      </c>
      <c r="G6656" t="s">
        <v>106</v>
      </c>
      <c r="H6656">
        <v>195</v>
      </c>
      <c r="I6656">
        <v>0.98788484603907445</v>
      </c>
      <c r="J6656">
        <v>2.2313420743188719E-2</v>
      </c>
      <c r="K6656">
        <v>9.4930310381508939E-2</v>
      </c>
      <c r="L6656">
        <v>2.2549180688599639</v>
      </c>
    </row>
    <row r="6657" spans="1:12">
      <c r="A6657" t="s">
        <v>317</v>
      </c>
      <c r="B6657" t="s">
        <v>424</v>
      </c>
      <c r="C6657">
        <v>48279</v>
      </c>
      <c r="D6657" t="s">
        <v>135</v>
      </c>
      <c r="E6657">
        <v>888</v>
      </c>
      <c r="F6657" t="s">
        <v>87</v>
      </c>
      <c r="G6657" t="s">
        <v>107</v>
      </c>
      <c r="H6657">
        <v>190</v>
      </c>
      <c r="I6657">
        <v>0.65818909588023111</v>
      </c>
      <c r="J6657">
        <v>1.112793043715052E-2</v>
      </c>
      <c r="K6657">
        <v>0.21825770508090411</v>
      </c>
      <c r="L6657">
        <v>1.085580786622518</v>
      </c>
    </row>
    <row r="6658" spans="1:12">
      <c r="A6658" t="s">
        <v>317</v>
      </c>
      <c r="B6658" t="s">
        <v>424</v>
      </c>
      <c r="C6658">
        <v>48279</v>
      </c>
      <c r="D6658" t="s">
        <v>135</v>
      </c>
      <c r="E6658">
        <v>888</v>
      </c>
      <c r="F6658" t="s">
        <v>87</v>
      </c>
      <c r="G6658" t="s">
        <v>108</v>
      </c>
      <c r="H6658">
        <v>195</v>
      </c>
      <c r="I6658">
        <v>0.26413458115251531</v>
      </c>
      <c r="J6658">
        <v>5.5106460900557677E-3</v>
      </c>
      <c r="K6658">
        <v>4.4023660590970598E-2</v>
      </c>
      <c r="L6658">
        <v>0.57802260804440997</v>
      </c>
    </row>
    <row r="6659" spans="1:12">
      <c r="A6659" t="s">
        <v>317</v>
      </c>
      <c r="B6659" t="s">
        <v>424</v>
      </c>
      <c r="C6659">
        <v>48279</v>
      </c>
      <c r="D6659" t="s">
        <v>135</v>
      </c>
      <c r="E6659">
        <v>888</v>
      </c>
      <c r="F6659" t="s">
        <v>87</v>
      </c>
      <c r="G6659" t="s">
        <v>109</v>
      </c>
      <c r="H6659">
        <v>190</v>
      </c>
      <c r="I6659">
        <v>0.30566783748997178</v>
      </c>
      <c r="J6659">
        <v>5.9397851057183893E-3</v>
      </c>
      <c r="K6659">
        <v>0.10424179136799849</v>
      </c>
      <c r="L6659">
        <v>0.59620501343371557</v>
      </c>
    </row>
    <row r="6660" spans="1:12">
      <c r="A6660" t="s">
        <v>317</v>
      </c>
      <c r="B6660" t="s">
        <v>425</v>
      </c>
      <c r="C6660">
        <v>48281</v>
      </c>
      <c r="D6660" t="s">
        <v>135</v>
      </c>
      <c r="E6660">
        <v>888</v>
      </c>
      <c r="F6660" t="s">
        <v>87</v>
      </c>
      <c r="G6660" t="s">
        <v>88</v>
      </c>
      <c r="H6660">
        <v>21</v>
      </c>
      <c r="I6660">
        <v>1.3391255499967429</v>
      </c>
      <c r="J6660">
        <v>0.1576856242205866</v>
      </c>
      <c r="K6660">
        <v>8.2268901586623533E-2</v>
      </c>
      <c r="L6660">
        <v>2.427575332124559</v>
      </c>
    </row>
    <row r="6661" spans="1:12">
      <c r="A6661" t="s">
        <v>317</v>
      </c>
      <c r="B6661" t="s">
        <v>425</v>
      </c>
      <c r="C6661">
        <v>48281</v>
      </c>
      <c r="D6661" t="s">
        <v>135</v>
      </c>
      <c r="E6661">
        <v>888</v>
      </c>
      <c r="F6661" t="s">
        <v>87</v>
      </c>
      <c r="G6661" t="s">
        <v>89</v>
      </c>
      <c r="H6661">
        <v>73</v>
      </c>
      <c r="I6661">
        <v>0.52996081108940996</v>
      </c>
      <c r="J6661">
        <v>5.1940310266589587E-2</v>
      </c>
      <c r="K6661">
        <v>2.5428570911743631E-3</v>
      </c>
      <c r="L6661">
        <v>1.703298544139858</v>
      </c>
    </row>
    <row r="6662" spans="1:12">
      <c r="A6662" t="s">
        <v>317</v>
      </c>
      <c r="B6662" t="s">
        <v>425</v>
      </c>
      <c r="C6662">
        <v>48281</v>
      </c>
      <c r="D6662" t="s">
        <v>135</v>
      </c>
      <c r="E6662">
        <v>888</v>
      </c>
      <c r="F6662" t="s">
        <v>87</v>
      </c>
      <c r="G6662" t="s">
        <v>90</v>
      </c>
      <c r="H6662">
        <v>21</v>
      </c>
      <c r="I6662">
        <v>1.6680650978018869</v>
      </c>
      <c r="J6662">
        <v>0.1456860291474619</v>
      </c>
      <c r="K6662">
        <v>0.26197504588600667</v>
      </c>
      <c r="L6662">
        <v>2.8019103932227281</v>
      </c>
    </row>
    <row r="6663" spans="1:12">
      <c r="A6663" t="s">
        <v>317</v>
      </c>
      <c r="B6663" t="s">
        <v>425</v>
      </c>
      <c r="C6663">
        <v>48281</v>
      </c>
      <c r="D6663" t="s">
        <v>135</v>
      </c>
      <c r="E6663">
        <v>888</v>
      </c>
      <c r="F6663" t="s">
        <v>87</v>
      </c>
      <c r="G6663" t="s">
        <v>91</v>
      </c>
      <c r="H6663">
        <v>73</v>
      </c>
      <c r="I6663">
        <v>0.7859576461648482</v>
      </c>
      <c r="J6663">
        <v>4.783511160803746E-2</v>
      </c>
      <c r="K6663">
        <v>5.6479476296384711E-3</v>
      </c>
      <c r="L6663">
        <v>1.863439073460839</v>
      </c>
    </row>
    <row r="6664" spans="1:12">
      <c r="A6664" t="s">
        <v>317</v>
      </c>
      <c r="B6664" t="s">
        <v>425</v>
      </c>
      <c r="C6664">
        <v>48281</v>
      </c>
      <c r="D6664" t="s">
        <v>135</v>
      </c>
      <c r="E6664">
        <v>888</v>
      </c>
      <c r="F6664" t="s">
        <v>87</v>
      </c>
      <c r="G6664" t="s">
        <v>92</v>
      </c>
      <c r="H6664">
        <v>21</v>
      </c>
      <c r="I6664">
        <v>1.833708289949844</v>
      </c>
      <c r="J6664">
        <v>0.1562271870685033</v>
      </c>
      <c r="K6664">
        <v>0.29025231332994073</v>
      </c>
      <c r="L6664">
        <v>3.035446620925113</v>
      </c>
    </row>
    <row r="6665" spans="1:12">
      <c r="A6665" t="s">
        <v>317</v>
      </c>
      <c r="B6665" t="s">
        <v>425</v>
      </c>
      <c r="C6665">
        <v>48281</v>
      </c>
      <c r="D6665" t="s">
        <v>135</v>
      </c>
      <c r="E6665">
        <v>888</v>
      </c>
      <c r="F6665" t="s">
        <v>87</v>
      </c>
      <c r="G6665" t="s">
        <v>93</v>
      </c>
      <c r="H6665">
        <v>73</v>
      </c>
      <c r="I6665">
        <v>0.85699619502490232</v>
      </c>
      <c r="J6665">
        <v>5.0274337036445807E-2</v>
      </c>
      <c r="K6665">
        <v>5.6479476296384711E-3</v>
      </c>
      <c r="L6665">
        <v>1.963537548004386</v>
      </c>
    </row>
    <row r="6666" spans="1:12">
      <c r="A6666" t="s">
        <v>317</v>
      </c>
      <c r="B6666" t="s">
        <v>425</v>
      </c>
      <c r="C6666">
        <v>48281</v>
      </c>
      <c r="D6666" t="s">
        <v>135</v>
      </c>
      <c r="E6666">
        <v>888</v>
      </c>
      <c r="F6666" t="s">
        <v>87</v>
      </c>
      <c r="G6666" t="s">
        <v>94</v>
      </c>
      <c r="H6666">
        <v>21</v>
      </c>
      <c r="I6666">
        <v>1.991627877631841</v>
      </c>
      <c r="J6666">
        <v>0.16733419893618731</v>
      </c>
      <c r="K6666">
        <v>0.31557028902879652</v>
      </c>
      <c r="L6666">
        <v>3.2684685251471182</v>
      </c>
    </row>
    <row r="6667" spans="1:12">
      <c r="A6667" t="s">
        <v>317</v>
      </c>
      <c r="B6667" t="s">
        <v>425</v>
      </c>
      <c r="C6667">
        <v>48281</v>
      </c>
      <c r="D6667" t="s">
        <v>135</v>
      </c>
      <c r="E6667">
        <v>888</v>
      </c>
      <c r="F6667" t="s">
        <v>87</v>
      </c>
      <c r="G6667" t="s">
        <v>95</v>
      </c>
      <c r="H6667">
        <v>73</v>
      </c>
      <c r="I6667">
        <v>0.91383303651767434</v>
      </c>
      <c r="J6667">
        <v>5.3501549895134642E-2</v>
      </c>
      <c r="K6667">
        <v>5.6479476296384711E-3</v>
      </c>
      <c r="L6667">
        <v>2.062103462888552</v>
      </c>
    </row>
    <row r="6668" spans="1:12">
      <c r="A6668" t="s">
        <v>317</v>
      </c>
      <c r="B6668" t="s">
        <v>425</v>
      </c>
      <c r="C6668">
        <v>48281</v>
      </c>
      <c r="D6668" t="s">
        <v>135</v>
      </c>
      <c r="E6668">
        <v>888</v>
      </c>
      <c r="F6668" t="s">
        <v>87</v>
      </c>
      <c r="G6668" t="s">
        <v>96</v>
      </c>
      <c r="H6668">
        <v>21</v>
      </c>
      <c r="I6668">
        <v>2.141073796967826</v>
      </c>
      <c r="J6668">
        <v>0.17785825932259591</v>
      </c>
      <c r="K6668">
        <v>0.34037529265666611</v>
      </c>
      <c r="L6668">
        <v>3.4894549128360661</v>
      </c>
    </row>
    <row r="6669" spans="1:12">
      <c r="A6669" t="s">
        <v>317</v>
      </c>
      <c r="B6669" t="s">
        <v>425</v>
      </c>
      <c r="C6669">
        <v>48281</v>
      </c>
      <c r="D6669" t="s">
        <v>135</v>
      </c>
      <c r="E6669">
        <v>888</v>
      </c>
      <c r="F6669" t="s">
        <v>87</v>
      </c>
      <c r="G6669" t="s">
        <v>97</v>
      </c>
      <c r="H6669">
        <v>73</v>
      </c>
      <c r="I6669">
        <v>0.9788450411528159</v>
      </c>
      <c r="J6669">
        <v>5.5830176312895767E-2</v>
      </c>
      <c r="K6669">
        <v>5.6479476296384711E-3</v>
      </c>
      <c r="L6669">
        <v>2.1581657458154542</v>
      </c>
    </row>
    <row r="6670" spans="1:12">
      <c r="A6670" t="s">
        <v>317</v>
      </c>
      <c r="B6670" t="s">
        <v>425</v>
      </c>
      <c r="C6670">
        <v>48281</v>
      </c>
      <c r="D6670" t="s">
        <v>135</v>
      </c>
      <c r="E6670">
        <v>888</v>
      </c>
      <c r="F6670" t="s">
        <v>87</v>
      </c>
      <c r="G6670" t="s">
        <v>98</v>
      </c>
      <c r="H6670">
        <v>21</v>
      </c>
      <c r="I6670">
        <v>0.87811581063541766</v>
      </c>
      <c r="J6670">
        <v>8.8664726780749215E-2</v>
      </c>
      <c r="K6670">
        <v>0.1078680484880335</v>
      </c>
      <c r="L6670">
        <v>1.6042317228687579</v>
      </c>
    </row>
    <row r="6671" spans="1:12">
      <c r="A6671" t="s">
        <v>317</v>
      </c>
      <c r="B6671" t="s">
        <v>425</v>
      </c>
      <c r="C6671">
        <v>48281</v>
      </c>
      <c r="D6671" t="s">
        <v>135</v>
      </c>
      <c r="E6671">
        <v>888</v>
      </c>
      <c r="F6671" t="s">
        <v>87</v>
      </c>
      <c r="G6671" t="s">
        <v>99</v>
      </c>
      <c r="H6671">
        <v>73</v>
      </c>
      <c r="I6671">
        <v>0.40282160512985438</v>
      </c>
      <c r="J6671">
        <v>3.0006228856040599E-2</v>
      </c>
      <c r="K6671">
        <v>5.6479476296384711E-3</v>
      </c>
      <c r="L6671">
        <v>1.3717001025349209</v>
      </c>
    </row>
    <row r="6672" spans="1:12">
      <c r="A6672" t="s">
        <v>317</v>
      </c>
      <c r="B6672" t="s">
        <v>425</v>
      </c>
      <c r="C6672">
        <v>48281</v>
      </c>
      <c r="D6672" t="s">
        <v>135</v>
      </c>
      <c r="E6672">
        <v>888</v>
      </c>
      <c r="F6672" t="s">
        <v>87</v>
      </c>
      <c r="G6672" t="s">
        <v>100</v>
      </c>
      <c r="H6672">
        <v>21</v>
      </c>
      <c r="I6672">
        <v>1.3919513895566551</v>
      </c>
      <c r="J6672">
        <v>0.10804868088975519</v>
      </c>
      <c r="K6672">
        <v>0.27866141501693342</v>
      </c>
      <c r="L6672">
        <v>2.2143403233531389</v>
      </c>
    </row>
    <row r="6673" spans="1:12">
      <c r="A6673" t="s">
        <v>317</v>
      </c>
      <c r="B6673" t="s">
        <v>425</v>
      </c>
      <c r="C6673">
        <v>48281</v>
      </c>
      <c r="D6673" t="s">
        <v>135</v>
      </c>
      <c r="E6673">
        <v>888</v>
      </c>
      <c r="F6673" t="s">
        <v>87</v>
      </c>
      <c r="G6673" t="s">
        <v>101</v>
      </c>
      <c r="H6673">
        <v>73</v>
      </c>
      <c r="I6673">
        <v>0.70969548350732969</v>
      </c>
      <c r="J6673">
        <v>3.7288161246224909E-2</v>
      </c>
      <c r="K6673">
        <v>5.6479476296384711E-3</v>
      </c>
      <c r="L6673">
        <v>1.6423047116484031</v>
      </c>
    </row>
    <row r="6674" spans="1:12">
      <c r="A6674" t="s">
        <v>317</v>
      </c>
      <c r="B6674" t="s">
        <v>425</v>
      </c>
      <c r="C6674">
        <v>48281</v>
      </c>
      <c r="D6674" t="s">
        <v>135</v>
      </c>
      <c r="E6674">
        <v>888</v>
      </c>
      <c r="F6674" t="s">
        <v>87</v>
      </c>
      <c r="G6674" t="s">
        <v>102</v>
      </c>
      <c r="H6674">
        <v>21</v>
      </c>
      <c r="I6674">
        <v>1.563109054162531</v>
      </c>
      <c r="J6674">
        <v>0.1178441616037386</v>
      </c>
      <c r="K6674">
        <v>0.30964265869391361</v>
      </c>
      <c r="L6674">
        <v>2.4387855384156549</v>
      </c>
    </row>
    <row r="6675" spans="1:12">
      <c r="A6675" t="s">
        <v>317</v>
      </c>
      <c r="B6675" t="s">
        <v>425</v>
      </c>
      <c r="C6675">
        <v>48281</v>
      </c>
      <c r="D6675" t="s">
        <v>135</v>
      </c>
      <c r="E6675">
        <v>888</v>
      </c>
      <c r="F6675" t="s">
        <v>87</v>
      </c>
      <c r="G6675" t="s">
        <v>103</v>
      </c>
      <c r="H6675">
        <v>73</v>
      </c>
      <c r="I6675">
        <v>0.77572892977324492</v>
      </c>
      <c r="J6675">
        <v>3.9116468166577267E-2</v>
      </c>
      <c r="K6675">
        <v>5.6479476296384711E-3</v>
      </c>
      <c r="L6675">
        <v>1.736058720941368</v>
      </c>
    </row>
    <row r="6676" spans="1:12">
      <c r="A6676" t="s">
        <v>317</v>
      </c>
      <c r="B6676" t="s">
        <v>425</v>
      </c>
      <c r="C6676">
        <v>48281</v>
      </c>
      <c r="D6676" t="s">
        <v>135</v>
      </c>
      <c r="E6676">
        <v>888</v>
      </c>
      <c r="F6676" t="s">
        <v>87</v>
      </c>
      <c r="G6676" t="s">
        <v>104</v>
      </c>
      <c r="H6676">
        <v>21</v>
      </c>
      <c r="I6676">
        <v>1.726502520922087</v>
      </c>
      <c r="J6676">
        <v>0.12881989346661671</v>
      </c>
      <c r="K6676">
        <v>0.33643836717927927</v>
      </c>
      <c r="L6676">
        <v>2.6724841403317932</v>
      </c>
    </row>
    <row r="6677" spans="1:12">
      <c r="A6677" t="s">
        <v>317</v>
      </c>
      <c r="B6677" t="s">
        <v>425</v>
      </c>
      <c r="C6677">
        <v>48281</v>
      </c>
      <c r="D6677" t="s">
        <v>135</v>
      </c>
      <c r="E6677">
        <v>888</v>
      </c>
      <c r="F6677" t="s">
        <v>87</v>
      </c>
      <c r="G6677" t="s">
        <v>105</v>
      </c>
      <c r="H6677">
        <v>73</v>
      </c>
      <c r="I6677">
        <v>0.82924687620214166</v>
      </c>
      <c r="J6677">
        <v>4.1671994365771667E-2</v>
      </c>
      <c r="K6677">
        <v>5.6479476296384711E-3</v>
      </c>
      <c r="L6677">
        <v>1.8489227234059391</v>
      </c>
    </row>
    <row r="6678" spans="1:12">
      <c r="A6678" t="s">
        <v>317</v>
      </c>
      <c r="B6678" t="s">
        <v>425</v>
      </c>
      <c r="C6678">
        <v>48281</v>
      </c>
      <c r="D6678" t="s">
        <v>135</v>
      </c>
      <c r="E6678">
        <v>888</v>
      </c>
      <c r="F6678" t="s">
        <v>87</v>
      </c>
      <c r="G6678" t="s">
        <v>106</v>
      </c>
      <c r="H6678">
        <v>21</v>
      </c>
      <c r="I6678">
        <v>1.8774327900133541</v>
      </c>
      <c r="J6678">
        <v>0.13897070690113111</v>
      </c>
      <c r="K6678">
        <v>0.36329579965681719</v>
      </c>
      <c r="L6678">
        <v>2.9038355072988762</v>
      </c>
    </row>
    <row r="6679" spans="1:12">
      <c r="A6679" t="s">
        <v>317</v>
      </c>
      <c r="B6679" t="s">
        <v>425</v>
      </c>
      <c r="C6679">
        <v>48281</v>
      </c>
      <c r="D6679" t="s">
        <v>135</v>
      </c>
      <c r="E6679">
        <v>888</v>
      </c>
      <c r="F6679" t="s">
        <v>87</v>
      </c>
      <c r="G6679" t="s">
        <v>107</v>
      </c>
      <c r="H6679">
        <v>73</v>
      </c>
      <c r="I6679">
        <v>0.88816125489745468</v>
      </c>
      <c r="J6679">
        <v>4.3199662035646513E-2</v>
      </c>
      <c r="K6679">
        <v>5.6479476296384711E-3</v>
      </c>
      <c r="L6679">
        <v>1.932940510911797</v>
      </c>
    </row>
    <row r="6680" spans="1:12">
      <c r="A6680" t="s">
        <v>317</v>
      </c>
      <c r="B6680" t="s">
        <v>425</v>
      </c>
      <c r="C6680">
        <v>48281</v>
      </c>
      <c r="D6680" t="s">
        <v>135</v>
      </c>
      <c r="E6680">
        <v>888</v>
      </c>
      <c r="F6680" t="s">
        <v>87</v>
      </c>
      <c r="G6680" t="s">
        <v>108</v>
      </c>
      <c r="H6680">
        <v>21</v>
      </c>
      <c r="I6680">
        <v>0.54524790617929286</v>
      </c>
      <c r="J6680">
        <v>4.6758487955652142E-2</v>
      </c>
      <c r="K6680">
        <v>0.1167457847107941</v>
      </c>
      <c r="L6680">
        <v>1.0747798823709549</v>
      </c>
    </row>
    <row r="6681" spans="1:12">
      <c r="A6681" t="s">
        <v>317</v>
      </c>
      <c r="B6681" t="s">
        <v>425</v>
      </c>
      <c r="C6681">
        <v>48281</v>
      </c>
      <c r="D6681" t="s">
        <v>135</v>
      </c>
      <c r="E6681">
        <v>888</v>
      </c>
      <c r="F6681" t="s">
        <v>87</v>
      </c>
      <c r="G6681" t="s">
        <v>109</v>
      </c>
      <c r="H6681">
        <v>73</v>
      </c>
      <c r="I6681">
        <v>0.30985362557612722</v>
      </c>
      <c r="J6681">
        <v>1.343203054049198E-2</v>
      </c>
      <c r="K6681">
        <v>5.6479476296384711E-3</v>
      </c>
      <c r="L6681">
        <v>0.74064381319451666</v>
      </c>
    </row>
    <row r="6682" spans="1:12">
      <c r="A6682" t="s">
        <v>317</v>
      </c>
      <c r="B6682" t="s">
        <v>426</v>
      </c>
      <c r="C6682">
        <v>48285</v>
      </c>
      <c r="D6682" t="s">
        <v>135</v>
      </c>
      <c r="E6682">
        <v>888</v>
      </c>
      <c r="F6682" t="s">
        <v>87</v>
      </c>
      <c r="G6682" t="s">
        <v>88</v>
      </c>
      <c r="H6682">
        <v>21</v>
      </c>
      <c r="I6682">
        <v>1.3391255499967429</v>
      </c>
      <c r="J6682">
        <v>0.1576856242205866</v>
      </c>
      <c r="K6682">
        <v>8.2268901586623533E-2</v>
      </c>
      <c r="L6682">
        <v>2.427575332124559</v>
      </c>
    </row>
    <row r="6683" spans="1:12">
      <c r="A6683" t="s">
        <v>317</v>
      </c>
      <c r="B6683" t="s">
        <v>426</v>
      </c>
      <c r="C6683">
        <v>48285</v>
      </c>
      <c r="D6683" t="s">
        <v>135</v>
      </c>
      <c r="E6683">
        <v>888</v>
      </c>
      <c r="F6683" t="s">
        <v>87</v>
      </c>
      <c r="G6683" t="s">
        <v>89</v>
      </c>
      <c r="H6683">
        <v>477</v>
      </c>
      <c r="I6683">
        <v>0.78674074649732395</v>
      </c>
      <c r="J6683">
        <v>2.4113475586158891E-2</v>
      </c>
      <c r="K6683">
        <v>-2.7170356688389172E-2</v>
      </c>
      <c r="L6683">
        <v>2.058279257864311</v>
      </c>
    </row>
    <row r="6684" spans="1:12">
      <c r="A6684" t="s">
        <v>317</v>
      </c>
      <c r="B6684" t="s">
        <v>426</v>
      </c>
      <c r="C6684">
        <v>48285</v>
      </c>
      <c r="D6684" t="s">
        <v>135</v>
      </c>
      <c r="E6684">
        <v>888</v>
      </c>
      <c r="F6684" t="s">
        <v>87</v>
      </c>
      <c r="G6684" t="s">
        <v>90</v>
      </c>
      <c r="H6684">
        <v>21</v>
      </c>
      <c r="I6684">
        <v>1.6680650978018869</v>
      </c>
      <c r="J6684">
        <v>0.1456860291474619</v>
      </c>
      <c r="K6684">
        <v>0.26197504588600667</v>
      </c>
      <c r="L6684">
        <v>2.8019103932227281</v>
      </c>
    </row>
    <row r="6685" spans="1:12">
      <c r="A6685" t="s">
        <v>317</v>
      </c>
      <c r="B6685" t="s">
        <v>426</v>
      </c>
      <c r="C6685">
        <v>48285</v>
      </c>
      <c r="D6685" t="s">
        <v>135</v>
      </c>
      <c r="E6685">
        <v>888</v>
      </c>
      <c r="F6685" t="s">
        <v>87</v>
      </c>
      <c r="G6685" t="s">
        <v>91</v>
      </c>
      <c r="H6685">
        <v>477</v>
      </c>
      <c r="I6685">
        <v>1.00389614638034</v>
      </c>
      <c r="J6685">
        <v>2.269043222480557E-2</v>
      </c>
      <c r="K6685">
        <v>3.5267178298786029E-3</v>
      </c>
      <c r="L6685">
        <v>2.2257319502210908</v>
      </c>
    </row>
    <row r="6686" spans="1:12">
      <c r="A6686" t="s">
        <v>317</v>
      </c>
      <c r="B6686" t="s">
        <v>426</v>
      </c>
      <c r="C6686">
        <v>48285</v>
      </c>
      <c r="D6686" t="s">
        <v>135</v>
      </c>
      <c r="E6686">
        <v>888</v>
      </c>
      <c r="F6686" t="s">
        <v>87</v>
      </c>
      <c r="G6686" t="s">
        <v>92</v>
      </c>
      <c r="H6686">
        <v>21</v>
      </c>
      <c r="I6686">
        <v>1.833708289949844</v>
      </c>
      <c r="J6686">
        <v>0.1562271870685033</v>
      </c>
      <c r="K6686">
        <v>0.29025231332994073</v>
      </c>
      <c r="L6686">
        <v>3.035446620925113</v>
      </c>
    </row>
    <row r="6687" spans="1:12">
      <c r="A6687" t="s">
        <v>317</v>
      </c>
      <c r="B6687" t="s">
        <v>426</v>
      </c>
      <c r="C6687">
        <v>48285</v>
      </c>
      <c r="D6687" t="s">
        <v>135</v>
      </c>
      <c r="E6687">
        <v>888</v>
      </c>
      <c r="F6687" t="s">
        <v>87</v>
      </c>
      <c r="G6687" t="s">
        <v>93</v>
      </c>
      <c r="H6687">
        <v>477</v>
      </c>
      <c r="I6687">
        <v>1.087758962618226</v>
      </c>
      <c r="J6687">
        <v>2.3973217149723551E-2</v>
      </c>
      <c r="K6687">
        <v>3.5267178298786029E-3</v>
      </c>
      <c r="L6687">
        <v>2.3556611322115808</v>
      </c>
    </row>
    <row r="6688" spans="1:12">
      <c r="A6688" t="s">
        <v>317</v>
      </c>
      <c r="B6688" t="s">
        <v>426</v>
      </c>
      <c r="C6688">
        <v>48285</v>
      </c>
      <c r="D6688" t="s">
        <v>135</v>
      </c>
      <c r="E6688">
        <v>888</v>
      </c>
      <c r="F6688" t="s">
        <v>87</v>
      </c>
      <c r="G6688" t="s">
        <v>94</v>
      </c>
      <c r="H6688">
        <v>21</v>
      </c>
      <c r="I6688">
        <v>1.991627877631841</v>
      </c>
      <c r="J6688">
        <v>0.16733419893618731</v>
      </c>
      <c r="K6688">
        <v>0.31557028902879652</v>
      </c>
      <c r="L6688">
        <v>3.2684685251471182</v>
      </c>
    </row>
    <row r="6689" spans="1:12">
      <c r="A6689" t="s">
        <v>317</v>
      </c>
      <c r="B6689" t="s">
        <v>426</v>
      </c>
      <c r="C6689">
        <v>48285</v>
      </c>
      <c r="D6689" t="s">
        <v>135</v>
      </c>
      <c r="E6689">
        <v>888</v>
      </c>
      <c r="F6689" t="s">
        <v>87</v>
      </c>
      <c r="G6689" t="s">
        <v>95</v>
      </c>
      <c r="H6689">
        <v>477</v>
      </c>
      <c r="I6689">
        <v>1.1616979780548631</v>
      </c>
      <c r="J6689">
        <v>2.5497944075040111E-2</v>
      </c>
      <c r="K6689">
        <v>3.5267178298786029E-3</v>
      </c>
      <c r="L6689">
        <v>2.476528363245087</v>
      </c>
    </row>
    <row r="6690" spans="1:12">
      <c r="A6690" t="s">
        <v>317</v>
      </c>
      <c r="B6690" t="s">
        <v>426</v>
      </c>
      <c r="C6690">
        <v>48285</v>
      </c>
      <c r="D6690" t="s">
        <v>135</v>
      </c>
      <c r="E6690">
        <v>888</v>
      </c>
      <c r="F6690" t="s">
        <v>87</v>
      </c>
      <c r="G6690" t="s">
        <v>96</v>
      </c>
      <c r="H6690">
        <v>21</v>
      </c>
      <c r="I6690">
        <v>2.141073796967826</v>
      </c>
      <c r="J6690">
        <v>0.17785825932259591</v>
      </c>
      <c r="K6690">
        <v>0.34037529265666611</v>
      </c>
      <c r="L6690">
        <v>3.4894549128360661</v>
      </c>
    </row>
    <row r="6691" spans="1:12">
      <c r="A6691" t="s">
        <v>317</v>
      </c>
      <c r="B6691" t="s">
        <v>426</v>
      </c>
      <c r="C6691">
        <v>48285</v>
      </c>
      <c r="D6691" t="s">
        <v>135</v>
      </c>
      <c r="E6691">
        <v>888</v>
      </c>
      <c r="F6691" t="s">
        <v>87</v>
      </c>
      <c r="G6691" t="s">
        <v>97</v>
      </c>
      <c r="H6691">
        <v>477</v>
      </c>
      <c r="I6691">
        <v>1.236533130856426</v>
      </c>
      <c r="J6691">
        <v>2.6649151709387989E-2</v>
      </c>
      <c r="K6691">
        <v>3.5267178298786029E-3</v>
      </c>
      <c r="L6691">
        <v>2.590221589714337</v>
      </c>
    </row>
    <row r="6692" spans="1:12">
      <c r="A6692" t="s">
        <v>317</v>
      </c>
      <c r="B6692" t="s">
        <v>426</v>
      </c>
      <c r="C6692">
        <v>48285</v>
      </c>
      <c r="D6692" t="s">
        <v>135</v>
      </c>
      <c r="E6692">
        <v>888</v>
      </c>
      <c r="F6692" t="s">
        <v>87</v>
      </c>
      <c r="G6692" t="s">
        <v>98</v>
      </c>
      <c r="H6692">
        <v>21</v>
      </c>
      <c r="I6692">
        <v>0.87811581063541766</v>
      </c>
      <c r="J6692">
        <v>8.8664726780749215E-2</v>
      </c>
      <c r="K6692">
        <v>0.1078680484880335</v>
      </c>
      <c r="L6692">
        <v>1.6042317228687579</v>
      </c>
    </row>
    <row r="6693" spans="1:12">
      <c r="A6693" t="s">
        <v>317</v>
      </c>
      <c r="B6693" t="s">
        <v>426</v>
      </c>
      <c r="C6693">
        <v>48285</v>
      </c>
      <c r="D6693" t="s">
        <v>135</v>
      </c>
      <c r="E6693">
        <v>888</v>
      </c>
      <c r="F6693" t="s">
        <v>87</v>
      </c>
      <c r="G6693" t="s">
        <v>99</v>
      </c>
      <c r="H6693">
        <v>477</v>
      </c>
      <c r="I6693">
        <v>0.4876279095215178</v>
      </c>
      <c r="J6693">
        <v>1.207494498248156E-2</v>
      </c>
      <c r="K6693">
        <v>3.5267178298786029E-3</v>
      </c>
      <c r="L6693">
        <v>1.421982194111423</v>
      </c>
    </row>
    <row r="6694" spans="1:12">
      <c r="A6694" t="s">
        <v>317</v>
      </c>
      <c r="B6694" t="s">
        <v>426</v>
      </c>
      <c r="C6694">
        <v>48285</v>
      </c>
      <c r="D6694" t="s">
        <v>135</v>
      </c>
      <c r="E6694">
        <v>888</v>
      </c>
      <c r="F6694" t="s">
        <v>87</v>
      </c>
      <c r="G6694" t="s">
        <v>100</v>
      </c>
      <c r="H6694">
        <v>21</v>
      </c>
      <c r="I6694">
        <v>1.3919513895566551</v>
      </c>
      <c r="J6694">
        <v>0.10804868088975519</v>
      </c>
      <c r="K6694">
        <v>0.27866141501693342</v>
      </c>
      <c r="L6694">
        <v>2.2143403233531389</v>
      </c>
    </row>
    <row r="6695" spans="1:12">
      <c r="A6695" t="s">
        <v>317</v>
      </c>
      <c r="B6695" t="s">
        <v>426</v>
      </c>
      <c r="C6695">
        <v>48285</v>
      </c>
      <c r="D6695" t="s">
        <v>135</v>
      </c>
      <c r="E6695">
        <v>888</v>
      </c>
      <c r="F6695" t="s">
        <v>87</v>
      </c>
      <c r="G6695" t="s">
        <v>101</v>
      </c>
      <c r="H6695">
        <v>477</v>
      </c>
      <c r="I6695">
        <v>0.84234023082363552</v>
      </c>
      <c r="J6695">
        <v>1.6674067626733569E-2</v>
      </c>
      <c r="K6695">
        <v>3.5267178298786029E-3</v>
      </c>
      <c r="L6695">
        <v>1.7070203999628011</v>
      </c>
    </row>
    <row r="6696" spans="1:12">
      <c r="A6696" t="s">
        <v>317</v>
      </c>
      <c r="B6696" t="s">
        <v>426</v>
      </c>
      <c r="C6696">
        <v>48285</v>
      </c>
      <c r="D6696" t="s">
        <v>135</v>
      </c>
      <c r="E6696">
        <v>888</v>
      </c>
      <c r="F6696" t="s">
        <v>87</v>
      </c>
      <c r="G6696" t="s">
        <v>102</v>
      </c>
      <c r="H6696">
        <v>21</v>
      </c>
      <c r="I6696">
        <v>1.563109054162531</v>
      </c>
      <c r="J6696">
        <v>0.1178441616037386</v>
      </c>
      <c r="K6696">
        <v>0.30964265869391361</v>
      </c>
      <c r="L6696">
        <v>2.4387855384156549</v>
      </c>
    </row>
    <row r="6697" spans="1:12">
      <c r="A6697" t="s">
        <v>317</v>
      </c>
      <c r="B6697" t="s">
        <v>426</v>
      </c>
      <c r="C6697">
        <v>48285</v>
      </c>
      <c r="D6697" t="s">
        <v>135</v>
      </c>
      <c r="E6697">
        <v>888</v>
      </c>
      <c r="F6697" t="s">
        <v>87</v>
      </c>
      <c r="G6697" t="s">
        <v>103</v>
      </c>
      <c r="H6697">
        <v>477</v>
      </c>
      <c r="I6697">
        <v>0.91484518765697243</v>
      </c>
      <c r="J6697">
        <v>1.7532296565668671E-2</v>
      </c>
      <c r="K6697">
        <v>3.5267178298786029E-3</v>
      </c>
      <c r="L6697">
        <v>1.8054626795053541</v>
      </c>
    </row>
    <row r="6698" spans="1:12">
      <c r="A6698" t="s">
        <v>317</v>
      </c>
      <c r="B6698" t="s">
        <v>426</v>
      </c>
      <c r="C6698">
        <v>48285</v>
      </c>
      <c r="D6698" t="s">
        <v>135</v>
      </c>
      <c r="E6698">
        <v>888</v>
      </c>
      <c r="F6698" t="s">
        <v>87</v>
      </c>
      <c r="G6698" t="s">
        <v>104</v>
      </c>
      <c r="H6698">
        <v>21</v>
      </c>
      <c r="I6698">
        <v>1.726502520922087</v>
      </c>
      <c r="J6698">
        <v>0.12881989346661671</v>
      </c>
      <c r="K6698">
        <v>0.33643836717927927</v>
      </c>
      <c r="L6698">
        <v>2.6724841403317932</v>
      </c>
    </row>
    <row r="6699" spans="1:12">
      <c r="A6699" t="s">
        <v>317</v>
      </c>
      <c r="B6699" t="s">
        <v>426</v>
      </c>
      <c r="C6699">
        <v>48285</v>
      </c>
      <c r="D6699" t="s">
        <v>135</v>
      </c>
      <c r="E6699">
        <v>888</v>
      </c>
      <c r="F6699" t="s">
        <v>87</v>
      </c>
      <c r="G6699" t="s">
        <v>105</v>
      </c>
      <c r="H6699">
        <v>477</v>
      </c>
      <c r="I6699">
        <v>0.97989793001529024</v>
      </c>
      <c r="J6699">
        <v>1.871309898143006E-2</v>
      </c>
      <c r="K6699">
        <v>3.5267178298786029E-3</v>
      </c>
      <c r="L6699">
        <v>1.9139068960189349</v>
      </c>
    </row>
    <row r="6700" spans="1:12">
      <c r="A6700" t="s">
        <v>317</v>
      </c>
      <c r="B6700" t="s">
        <v>426</v>
      </c>
      <c r="C6700">
        <v>48285</v>
      </c>
      <c r="D6700" t="s">
        <v>135</v>
      </c>
      <c r="E6700">
        <v>888</v>
      </c>
      <c r="F6700" t="s">
        <v>87</v>
      </c>
      <c r="G6700" t="s">
        <v>106</v>
      </c>
      <c r="H6700">
        <v>21</v>
      </c>
      <c r="I6700">
        <v>1.8774327900133541</v>
      </c>
      <c r="J6700">
        <v>0.13897070690113111</v>
      </c>
      <c r="K6700">
        <v>0.36329579965681719</v>
      </c>
      <c r="L6700">
        <v>2.9038355072988762</v>
      </c>
    </row>
    <row r="6701" spans="1:12">
      <c r="A6701" t="s">
        <v>317</v>
      </c>
      <c r="B6701" t="s">
        <v>426</v>
      </c>
      <c r="C6701">
        <v>48285</v>
      </c>
      <c r="D6701" t="s">
        <v>135</v>
      </c>
      <c r="E6701">
        <v>888</v>
      </c>
      <c r="F6701" t="s">
        <v>87</v>
      </c>
      <c r="G6701" t="s">
        <v>107</v>
      </c>
      <c r="H6701">
        <v>477</v>
      </c>
      <c r="I6701">
        <v>1.042038750697394</v>
      </c>
      <c r="J6701">
        <v>1.9323165821444149E-2</v>
      </c>
      <c r="K6701">
        <v>3.5267178298786029E-3</v>
      </c>
      <c r="L6701">
        <v>1.9966900608684059</v>
      </c>
    </row>
    <row r="6702" spans="1:12">
      <c r="A6702" t="s">
        <v>317</v>
      </c>
      <c r="B6702" t="s">
        <v>426</v>
      </c>
      <c r="C6702">
        <v>48285</v>
      </c>
      <c r="D6702" t="s">
        <v>135</v>
      </c>
      <c r="E6702">
        <v>888</v>
      </c>
      <c r="F6702" t="s">
        <v>87</v>
      </c>
      <c r="G6702" t="s">
        <v>108</v>
      </c>
      <c r="H6702">
        <v>21</v>
      </c>
      <c r="I6702">
        <v>0.54524790617929286</v>
      </c>
      <c r="J6702">
        <v>4.6758487955652142E-2</v>
      </c>
      <c r="K6702">
        <v>0.1167457847107941</v>
      </c>
      <c r="L6702">
        <v>1.0747798823709549</v>
      </c>
    </row>
    <row r="6703" spans="1:12">
      <c r="A6703" t="s">
        <v>317</v>
      </c>
      <c r="B6703" t="s">
        <v>426</v>
      </c>
      <c r="C6703">
        <v>48285</v>
      </c>
      <c r="D6703" t="s">
        <v>135</v>
      </c>
      <c r="E6703">
        <v>888</v>
      </c>
      <c r="F6703" t="s">
        <v>87</v>
      </c>
      <c r="G6703" t="s">
        <v>109</v>
      </c>
      <c r="H6703">
        <v>477</v>
      </c>
      <c r="I6703">
        <v>0.31639683371199412</v>
      </c>
      <c r="J6703">
        <v>4.7901614405130534E-3</v>
      </c>
      <c r="K6703">
        <v>3.5267178298786029E-3</v>
      </c>
      <c r="L6703">
        <v>0.74064381319451666</v>
      </c>
    </row>
    <row r="6704" spans="1:12">
      <c r="A6704" t="s">
        <v>317</v>
      </c>
      <c r="B6704" t="s">
        <v>273</v>
      </c>
      <c r="C6704">
        <v>48287</v>
      </c>
      <c r="D6704" t="s">
        <v>135</v>
      </c>
      <c r="E6704">
        <v>888</v>
      </c>
      <c r="F6704" t="s">
        <v>87</v>
      </c>
      <c r="G6704" t="s">
        <v>88</v>
      </c>
      <c r="H6704">
        <v>21</v>
      </c>
      <c r="I6704">
        <v>1.3391255499967429</v>
      </c>
      <c r="J6704">
        <v>0.1576856242205866</v>
      </c>
      <c r="K6704">
        <v>8.2268901586623533E-2</v>
      </c>
      <c r="L6704">
        <v>2.427575332124559</v>
      </c>
    </row>
    <row r="6705" spans="1:12">
      <c r="A6705" t="s">
        <v>317</v>
      </c>
      <c r="B6705" t="s">
        <v>273</v>
      </c>
      <c r="C6705">
        <v>48287</v>
      </c>
      <c r="D6705" t="s">
        <v>135</v>
      </c>
      <c r="E6705">
        <v>888</v>
      </c>
      <c r="F6705" t="s">
        <v>87</v>
      </c>
      <c r="G6705" t="s">
        <v>89</v>
      </c>
      <c r="H6705">
        <v>22</v>
      </c>
      <c r="I6705">
        <v>1.331465572192158</v>
      </c>
      <c r="J6705">
        <v>8.1980791944545703E-2</v>
      </c>
      <c r="K6705">
        <v>-2.7170356688389172E-2</v>
      </c>
      <c r="L6705">
        <v>1.804977202733564</v>
      </c>
    </row>
    <row r="6706" spans="1:12">
      <c r="A6706" t="s">
        <v>317</v>
      </c>
      <c r="B6706" t="s">
        <v>273</v>
      </c>
      <c r="C6706">
        <v>48287</v>
      </c>
      <c r="D6706" t="s">
        <v>135</v>
      </c>
      <c r="E6706">
        <v>888</v>
      </c>
      <c r="F6706" t="s">
        <v>87</v>
      </c>
      <c r="G6706" t="s">
        <v>90</v>
      </c>
      <c r="H6706">
        <v>21</v>
      </c>
      <c r="I6706">
        <v>1.6680650978018869</v>
      </c>
      <c r="J6706">
        <v>0.1456860291474619</v>
      </c>
      <c r="K6706">
        <v>0.26197504588600667</v>
      </c>
      <c r="L6706">
        <v>2.8019103932227281</v>
      </c>
    </row>
    <row r="6707" spans="1:12">
      <c r="A6707" t="s">
        <v>317</v>
      </c>
      <c r="B6707" t="s">
        <v>273</v>
      </c>
      <c r="C6707">
        <v>48287</v>
      </c>
      <c r="D6707" t="s">
        <v>135</v>
      </c>
      <c r="E6707">
        <v>888</v>
      </c>
      <c r="F6707" t="s">
        <v>87</v>
      </c>
      <c r="G6707" t="s">
        <v>91</v>
      </c>
      <c r="H6707">
        <v>22</v>
      </c>
      <c r="I6707">
        <v>1.5207864028209801</v>
      </c>
      <c r="J6707">
        <v>8.6143136804536891E-2</v>
      </c>
      <c r="K6707">
        <v>9.5353391027657441E-2</v>
      </c>
      <c r="L6707">
        <v>2.183740509852957</v>
      </c>
    </row>
    <row r="6708" spans="1:12">
      <c r="A6708" t="s">
        <v>317</v>
      </c>
      <c r="B6708" t="s">
        <v>273</v>
      </c>
      <c r="C6708">
        <v>48287</v>
      </c>
      <c r="D6708" t="s">
        <v>135</v>
      </c>
      <c r="E6708">
        <v>888</v>
      </c>
      <c r="F6708" t="s">
        <v>87</v>
      </c>
      <c r="G6708" t="s">
        <v>92</v>
      </c>
      <c r="H6708">
        <v>21</v>
      </c>
      <c r="I6708">
        <v>1.833708289949844</v>
      </c>
      <c r="J6708">
        <v>0.1562271870685033</v>
      </c>
      <c r="K6708">
        <v>0.29025231332994073</v>
      </c>
      <c r="L6708">
        <v>3.035446620925113</v>
      </c>
    </row>
    <row r="6709" spans="1:12">
      <c r="A6709" t="s">
        <v>317</v>
      </c>
      <c r="B6709" t="s">
        <v>273</v>
      </c>
      <c r="C6709">
        <v>48287</v>
      </c>
      <c r="D6709" t="s">
        <v>135</v>
      </c>
      <c r="E6709">
        <v>888</v>
      </c>
      <c r="F6709" t="s">
        <v>87</v>
      </c>
      <c r="G6709" t="s">
        <v>93</v>
      </c>
      <c r="H6709">
        <v>22</v>
      </c>
      <c r="I6709">
        <v>1.621197627512692</v>
      </c>
      <c r="J6709">
        <v>9.139552141269626E-2</v>
      </c>
      <c r="K6709">
        <v>0.1059539551960485</v>
      </c>
      <c r="L6709">
        <v>2.320022702905189</v>
      </c>
    </row>
    <row r="6710" spans="1:12">
      <c r="A6710" t="s">
        <v>317</v>
      </c>
      <c r="B6710" t="s">
        <v>273</v>
      </c>
      <c r="C6710">
        <v>48287</v>
      </c>
      <c r="D6710" t="s">
        <v>135</v>
      </c>
      <c r="E6710">
        <v>888</v>
      </c>
      <c r="F6710" t="s">
        <v>87</v>
      </c>
      <c r="G6710" t="s">
        <v>94</v>
      </c>
      <c r="H6710">
        <v>21</v>
      </c>
      <c r="I6710">
        <v>1.991627877631841</v>
      </c>
      <c r="J6710">
        <v>0.16733419893618731</v>
      </c>
      <c r="K6710">
        <v>0.31557028902879652</v>
      </c>
      <c r="L6710">
        <v>3.2684685251471182</v>
      </c>
    </row>
    <row r="6711" spans="1:12">
      <c r="A6711" t="s">
        <v>317</v>
      </c>
      <c r="B6711" t="s">
        <v>273</v>
      </c>
      <c r="C6711">
        <v>48287</v>
      </c>
      <c r="D6711" t="s">
        <v>135</v>
      </c>
      <c r="E6711">
        <v>888</v>
      </c>
      <c r="F6711" t="s">
        <v>87</v>
      </c>
      <c r="G6711" t="s">
        <v>95</v>
      </c>
      <c r="H6711">
        <v>22</v>
      </c>
      <c r="I6711">
        <v>1.716260364833412</v>
      </c>
      <c r="J6711">
        <v>9.6642044535211705E-2</v>
      </c>
      <c r="K6711">
        <v>0.1167889276837509</v>
      </c>
      <c r="L6711">
        <v>2.4556171485900342</v>
      </c>
    </row>
    <row r="6712" spans="1:12">
      <c r="A6712" t="s">
        <v>317</v>
      </c>
      <c r="B6712" t="s">
        <v>273</v>
      </c>
      <c r="C6712">
        <v>48287</v>
      </c>
      <c r="D6712" t="s">
        <v>135</v>
      </c>
      <c r="E6712">
        <v>888</v>
      </c>
      <c r="F6712" t="s">
        <v>87</v>
      </c>
      <c r="G6712" t="s">
        <v>96</v>
      </c>
      <c r="H6712">
        <v>21</v>
      </c>
      <c r="I6712">
        <v>2.141073796967826</v>
      </c>
      <c r="J6712">
        <v>0.17785825932259591</v>
      </c>
      <c r="K6712">
        <v>0.34037529265666611</v>
      </c>
      <c r="L6712">
        <v>3.4894549128360661</v>
      </c>
    </row>
    <row r="6713" spans="1:12">
      <c r="A6713" t="s">
        <v>317</v>
      </c>
      <c r="B6713" t="s">
        <v>273</v>
      </c>
      <c r="C6713">
        <v>48287</v>
      </c>
      <c r="D6713" t="s">
        <v>135</v>
      </c>
      <c r="E6713">
        <v>888</v>
      </c>
      <c r="F6713" t="s">
        <v>87</v>
      </c>
      <c r="G6713" t="s">
        <v>97</v>
      </c>
      <c r="H6713">
        <v>22</v>
      </c>
      <c r="I6713">
        <v>1.809326400780406</v>
      </c>
      <c r="J6713">
        <v>0.1009625304848696</v>
      </c>
      <c r="K6713">
        <v>0.12162128265173699</v>
      </c>
      <c r="L6713">
        <v>2.5603936461554389</v>
      </c>
    </row>
    <row r="6714" spans="1:12">
      <c r="A6714" t="s">
        <v>317</v>
      </c>
      <c r="B6714" t="s">
        <v>273</v>
      </c>
      <c r="C6714">
        <v>48287</v>
      </c>
      <c r="D6714" t="s">
        <v>135</v>
      </c>
      <c r="E6714">
        <v>888</v>
      </c>
      <c r="F6714" t="s">
        <v>87</v>
      </c>
      <c r="G6714" t="s">
        <v>98</v>
      </c>
      <c r="H6714">
        <v>21</v>
      </c>
      <c r="I6714">
        <v>0.87811581063541766</v>
      </c>
      <c r="J6714">
        <v>8.8664726780749215E-2</v>
      </c>
      <c r="K6714">
        <v>0.1078680484880335</v>
      </c>
      <c r="L6714">
        <v>1.6042317228687579</v>
      </c>
    </row>
    <row r="6715" spans="1:12">
      <c r="A6715" t="s">
        <v>317</v>
      </c>
      <c r="B6715" t="s">
        <v>273</v>
      </c>
      <c r="C6715">
        <v>48287</v>
      </c>
      <c r="D6715" t="s">
        <v>135</v>
      </c>
      <c r="E6715">
        <v>888</v>
      </c>
      <c r="F6715" t="s">
        <v>87</v>
      </c>
      <c r="G6715" t="s">
        <v>99</v>
      </c>
      <c r="H6715">
        <v>22</v>
      </c>
      <c r="I6715">
        <v>0.55625769764626076</v>
      </c>
      <c r="J6715">
        <v>4.7599095479323138E-2</v>
      </c>
      <c r="K6715">
        <v>6.273656882968966E-3</v>
      </c>
      <c r="L6715">
        <v>0.96647296491710399</v>
      </c>
    </row>
    <row r="6716" spans="1:12">
      <c r="A6716" t="s">
        <v>317</v>
      </c>
      <c r="B6716" t="s">
        <v>273</v>
      </c>
      <c r="C6716">
        <v>48287</v>
      </c>
      <c r="D6716" t="s">
        <v>135</v>
      </c>
      <c r="E6716">
        <v>888</v>
      </c>
      <c r="F6716" t="s">
        <v>87</v>
      </c>
      <c r="G6716" t="s">
        <v>100</v>
      </c>
      <c r="H6716">
        <v>21</v>
      </c>
      <c r="I6716">
        <v>1.3919513895566551</v>
      </c>
      <c r="J6716">
        <v>0.10804868088975519</v>
      </c>
      <c r="K6716">
        <v>0.27866141501693342</v>
      </c>
      <c r="L6716">
        <v>2.2143403233531389</v>
      </c>
    </row>
    <row r="6717" spans="1:12">
      <c r="A6717" t="s">
        <v>317</v>
      </c>
      <c r="B6717" t="s">
        <v>273</v>
      </c>
      <c r="C6717">
        <v>48287</v>
      </c>
      <c r="D6717" t="s">
        <v>135</v>
      </c>
      <c r="E6717">
        <v>888</v>
      </c>
      <c r="F6717" t="s">
        <v>87</v>
      </c>
      <c r="G6717" t="s">
        <v>101</v>
      </c>
      <c r="H6717">
        <v>22</v>
      </c>
      <c r="I6717">
        <v>1.056677800685206</v>
      </c>
      <c r="J6717">
        <v>7.0982164319021004E-2</v>
      </c>
      <c r="K6717">
        <v>0.1221890121123457</v>
      </c>
      <c r="L6717">
        <v>1.6468128034263401</v>
      </c>
    </row>
    <row r="6718" spans="1:12">
      <c r="A6718" t="s">
        <v>317</v>
      </c>
      <c r="B6718" t="s">
        <v>273</v>
      </c>
      <c r="C6718">
        <v>48287</v>
      </c>
      <c r="D6718" t="s">
        <v>135</v>
      </c>
      <c r="E6718">
        <v>888</v>
      </c>
      <c r="F6718" t="s">
        <v>87</v>
      </c>
      <c r="G6718" t="s">
        <v>102</v>
      </c>
      <c r="H6718">
        <v>21</v>
      </c>
      <c r="I6718">
        <v>1.563109054162531</v>
      </c>
      <c r="J6718">
        <v>0.1178441616037386</v>
      </c>
      <c r="K6718">
        <v>0.30964265869391361</v>
      </c>
      <c r="L6718">
        <v>2.4387855384156549</v>
      </c>
    </row>
    <row r="6719" spans="1:12">
      <c r="A6719" t="s">
        <v>317</v>
      </c>
      <c r="B6719" t="s">
        <v>273</v>
      </c>
      <c r="C6719">
        <v>48287</v>
      </c>
      <c r="D6719" t="s">
        <v>135</v>
      </c>
      <c r="E6719">
        <v>888</v>
      </c>
      <c r="F6719" t="s">
        <v>87</v>
      </c>
      <c r="G6719" t="s">
        <v>103</v>
      </c>
      <c r="H6719">
        <v>22</v>
      </c>
      <c r="I6719">
        <v>1.138794988646975</v>
      </c>
      <c r="J6719">
        <v>7.5090788153027166E-2</v>
      </c>
      <c r="K6719">
        <v>0.1336950765914931</v>
      </c>
      <c r="L6719">
        <v>1.7564887248224419</v>
      </c>
    </row>
    <row r="6720" spans="1:12">
      <c r="A6720" t="s">
        <v>317</v>
      </c>
      <c r="B6720" t="s">
        <v>273</v>
      </c>
      <c r="C6720">
        <v>48287</v>
      </c>
      <c r="D6720" t="s">
        <v>135</v>
      </c>
      <c r="E6720">
        <v>888</v>
      </c>
      <c r="F6720" t="s">
        <v>87</v>
      </c>
      <c r="G6720" t="s">
        <v>104</v>
      </c>
      <c r="H6720">
        <v>21</v>
      </c>
      <c r="I6720">
        <v>1.726502520922087</v>
      </c>
      <c r="J6720">
        <v>0.12881989346661671</v>
      </c>
      <c r="K6720">
        <v>0.33643836717927927</v>
      </c>
      <c r="L6720">
        <v>2.6724841403317932</v>
      </c>
    </row>
    <row r="6721" spans="1:12">
      <c r="A6721" t="s">
        <v>317</v>
      </c>
      <c r="B6721" t="s">
        <v>273</v>
      </c>
      <c r="C6721">
        <v>48287</v>
      </c>
      <c r="D6721" t="s">
        <v>135</v>
      </c>
      <c r="E6721">
        <v>888</v>
      </c>
      <c r="F6721" t="s">
        <v>87</v>
      </c>
      <c r="G6721" t="s">
        <v>105</v>
      </c>
      <c r="H6721">
        <v>22</v>
      </c>
      <c r="I6721">
        <v>1.217908627127422</v>
      </c>
      <c r="J6721">
        <v>7.9435415619749303E-2</v>
      </c>
      <c r="K6721">
        <v>0.14548299641173981</v>
      </c>
      <c r="L6721">
        <v>1.8699177493936261</v>
      </c>
    </row>
    <row r="6722" spans="1:12">
      <c r="A6722" t="s">
        <v>317</v>
      </c>
      <c r="B6722" t="s">
        <v>273</v>
      </c>
      <c r="C6722">
        <v>48287</v>
      </c>
      <c r="D6722" t="s">
        <v>135</v>
      </c>
      <c r="E6722">
        <v>888</v>
      </c>
      <c r="F6722" t="s">
        <v>87</v>
      </c>
      <c r="G6722" t="s">
        <v>106</v>
      </c>
      <c r="H6722">
        <v>21</v>
      </c>
      <c r="I6722">
        <v>1.8774327900133541</v>
      </c>
      <c r="J6722">
        <v>0.13897070690113111</v>
      </c>
      <c r="K6722">
        <v>0.36329579965681719</v>
      </c>
      <c r="L6722">
        <v>2.9038355072988762</v>
      </c>
    </row>
    <row r="6723" spans="1:12">
      <c r="A6723" t="s">
        <v>317</v>
      </c>
      <c r="B6723" t="s">
        <v>273</v>
      </c>
      <c r="C6723">
        <v>48287</v>
      </c>
      <c r="D6723" t="s">
        <v>135</v>
      </c>
      <c r="E6723">
        <v>888</v>
      </c>
      <c r="F6723" t="s">
        <v>87</v>
      </c>
      <c r="G6723" t="s">
        <v>107</v>
      </c>
      <c r="H6723">
        <v>22</v>
      </c>
      <c r="I6723">
        <v>1.2926588902974629</v>
      </c>
      <c r="J6723">
        <v>8.1197518294950824E-2</v>
      </c>
      <c r="K6723">
        <v>0.15119550146471281</v>
      </c>
      <c r="L6723">
        <v>1.939721743575245</v>
      </c>
    </row>
    <row r="6724" spans="1:12">
      <c r="A6724" t="s">
        <v>317</v>
      </c>
      <c r="B6724" t="s">
        <v>273</v>
      </c>
      <c r="C6724">
        <v>48287</v>
      </c>
      <c r="D6724" t="s">
        <v>135</v>
      </c>
      <c r="E6724">
        <v>888</v>
      </c>
      <c r="F6724" t="s">
        <v>87</v>
      </c>
      <c r="G6724" t="s">
        <v>108</v>
      </c>
      <c r="H6724">
        <v>21</v>
      </c>
      <c r="I6724">
        <v>0.54524790617929286</v>
      </c>
      <c r="J6724">
        <v>4.6758487955652142E-2</v>
      </c>
      <c r="K6724">
        <v>0.1167457847107941</v>
      </c>
      <c r="L6724">
        <v>1.0747798823709549</v>
      </c>
    </row>
    <row r="6725" spans="1:12">
      <c r="A6725" t="s">
        <v>317</v>
      </c>
      <c r="B6725" t="s">
        <v>273</v>
      </c>
      <c r="C6725">
        <v>48287</v>
      </c>
      <c r="D6725" t="s">
        <v>135</v>
      </c>
      <c r="E6725">
        <v>888</v>
      </c>
      <c r="F6725" t="s">
        <v>87</v>
      </c>
      <c r="G6725" t="s">
        <v>109</v>
      </c>
      <c r="H6725">
        <v>22</v>
      </c>
      <c r="I6725">
        <v>0.3132012250840821</v>
      </c>
      <c r="J6725">
        <v>2.2168386040435469E-2</v>
      </c>
      <c r="K6725">
        <v>1.88231198319221E-2</v>
      </c>
      <c r="L6725">
        <v>0.46531689508852719</v>
      </c>
    </row>
    <row r="6726" spans="1:12">
      <c r="A6726" t="s">
        <v>317</v>
      </c>
      <c r="B6726" t="s">
        <v>427</v>
      </c>
      <c r="C6726">
        <v>48289</v>
      </c>
      <c r="D6726" t="s">
        <v>135</v>
      </c>
      <c r="E6726">
        <v>888</v>
      </c>
      <c r="F6726" t="s">
        <v>87</v>
      </c>
      <c r="G6726" t="s">
        <v>88</v>
      </c>
      <c r="H6726">
        <v>21</v>
      </c>
      <c r="I6726">
        <v>1.3391255499967429</v>
      </c>
      <c r="J6726">
        <v>0.1576856242205866</v>
      </c>
      <c r="K6726">
        <v>8.2268901586623533E-2</v>
      </c>
      <c r="L6726">
        <v>2.427575332124559</v>
      </c>
    </row>
    <row r="6727" spans="1:12">
      <c r="A6727" t="s">
        <v>317</v>
      </c>
      <c r="B6727" t="s">
        <v>427</v>
      </c>
      <c r="C6727">
        <v>48289</v>
      </c>
      <c r="D6727" t="s">
        <v>135</v>
      </c>
      <c r="E6727">
        <v>888</v>
      </c>
      <c r="F6727" t="s">
        <v>87</v>
      </c>
      <c r="G6727" t="s">
        <v>89</v>
      </c>
      <c r="H6727">
        <v>22</v>
      </c>
      <c r="I6727">
        <v>1.331465572192158</v>
      </c>
      <c r="J6727">
        <v>8.1980791944545703E-2</v>
      </c>
      <c r="K6727">
        <v>-2.7170356688389172E-2</v>
      </c>
      <c r="L6727">
        <v>1.804977202733564</v>
      </c>
    </row>
    <row r="6728" spans="1:12">
      <c r="A6728" t="s">
        <v>317</v>
      </c>
      <c r="B6728" t="s">
        <v>427</v>
      </c>
      <c r="C6728">
        <v>48289</v>
      </c>
      <c r="D6728" t="s">
        <v>135</v>
      </c>
      <c r="E6728">
        <v>888</v>
      </c>
      <c r="F6728" t="s">
        <v>87</v>
      </c>
      <c r="G6728" t="s">
        <v>90</v>
      </c>
      <c r="H6728">
        <v>21</v>
      </c>
      <c r="I6728">
        <v>1.6680650978018869</v>
      </c>
      <c r="J6728">
        <v>0.1456860291474619</v>
      </c>
      <c r="K6728">
        <v>0.26197504588600667</v>
      </c>
      <c r="L6728">
        <v>2.8019103932227281</v>
      </c>
    </row>
    <row r="6729" spans="1:12">
      <c r="A6729" t="s">
        <v>317</v>
      </c>
      <c r="B6729" t="s">
        <v>427</v>
      </c>
      <c r="C6729">
        <v>48289</v>
      </c>
      <c r="D6729" t="s">
        <v>135</v>
      </c>
      <c r="E6729">
        <v>888</v>
      </c>
      <c r="F6729" t="s">
        <v>87</v>
      </c>
      <c r="G6729" t="s">
        <v>91</v>
      </c>
      <c r="H6729">
        <v>22</v>
      </c>
      <c r="I6729">
        <v>1.5207864028209801</v>
      </c>
      <c r="J6729">
        <v>8.6143136804536891E-2</v>
      </c>
      <c r="K6729">
        <v>9.5353391027657441E-2</v>
      </c>
      <c r="L6729">
        <v>2.183740509852957</v>
      </c>
    </row>
    <row r="6730" spans="1:12">
      <c r="A6730" t="s">
        <v>317</v>
      </c>
      <c r="B6730" t="s">
        <v>427</v>
      </c>
      <c r="C6730">
        <v>48289</v>
      </c>
      <c r="D6730" t="s">
        <v>135</v>
      </c>
      <c r="E6730">
        <v>888</v>
      </c>
      <c r="F6730" t="s">
        <v>87</v>
      </c>
      <c r="G6730" t="s">
        <v>92</v>
      </c>
      <c r="H6730">
        <v>21</v>
      </c>
      <c r="I6730">
        <v>1.833708289949844</v>
      </c>
      <c r="J6730">
        <v>0.1562271870685033</v>
      </c>
      <c r="K6730">
        <v>0.29025231332994073</v>
      </c>
      <c r="L6730">
        <v>3.035446620925113</v>
      </c>
    </row>
    <row r="6731" spans="1:12">
      <c r="A6731" t="s">
        <v>317</v>
      </c>
      <c r="B6731" t="s">
        <v>427</v>
      </c>
      <c r="C6731">
        <v>48289</v>
      </c>
      <c r="D6731" t="s">
        <v>135</v>
      </c>
      <c r="E6731">
        <v>888</v>
      </c>
      <c r="F6731" t="s">
        <v>87</v>
      </c>
      <c r="G6731" t="s">
        <v>93</v>
      </c>
      <c r="H6731">
        <v>22</v>
      </c>
      <c r="I6731">
        <v>1.621197627512692</v>
      </c>
      <c r="J6731">
        <v>9.139552141269626E-2</v>
      </c>
      <c r="K6731">
        <v>0.1059539551960485</v>
      </c>
      <c r="L6731">
        <v>2.320022702905189</v>
      </c>
    </row>
    <row r="6732" spans="1:12">
      <c r="A6732" t="s">
        <v>317</v>
      </c>
      <c r="B6732" t="s">
        <v>427</v>
      </c>
      <c r="C6732">
        <v>48289</v>
      </c>
      <c r="D6732" t="s">
        <v>135</v>
      </c>
      <c r="E6732">
        <v>888</v>
      </c>
      <c r="F6732" t="s">
        <v>87</v>
      </c>
      <c r="G6732" t="s">
        <v>94</v>
      </c>
      <c r="H6732">
        <v>21</v>
      </c>
      <c r="I6732">
        <v>1.991627877631841</v>
      </c>
      <c r="J6732">
        <v>0.16733419893618731</v>
      </c>
      <c r="K6732">
        <v>0.31557028902879652</v>
      </c>
      <c r="L6732">
        <v>3.2684685251471182</v>
      </c>
    </row>
    <row r="6733" spans="1:12">
      <c r="A6733" t="s">
        <v>317</v>
      </c>
      <c r="B6733" t="s">
        <v>427</v>
      </c>
      <c r="C6733">
        <v>48289</v>
      </c>
      <c r="D6733" t="s">
        <v>135</v>
      </c>
      <c r="E6733">
        <v>888</v>
      </c>
      <c r="F6733" t="s">
        <v>87</v>
      </c>
      <c r="G6733" t="s">
        <v>95</v>
      </c>
      <c r="H6733">
        <v>22</v>
      </c>
      <c r="I6733">
        <v>1.716260364833412</v>
      </c>
      <c r="J6733">
        <v>9.6642044535211705E-2</v>
      </c>
      <c r="K6733">
        <v>0.1167889276837509</v>
      </c>
      <c r="L6733">
        <v>2.4556171485900342</v>
      </c>
    </row>
    <row r="6734" spans="1:12">
      <c r="A6734" t="s">
        <v>317</v>
      </c>
      <c r="B6734" t="s">
        <v>427</v>
      </c>
      <c r="C6734">
        <v>48289</v>
      </c>
      <c r="D6734" t="s">
        <v>135</v>
      </c>
      <c r="E6734">
        <v>888</v>
      </c>
      <c r="F6734" t="s">
        <v>87</v>
      </c>
      <c r="G6734" t="s">
        <v>96</v>
      </c>
      <c r="H6734">
        <v>21</v>
      </c>
      <c r="I6734">
        <v>2.141073796967826</v>
      </c>
      <c r="J6734">
        <v>0.17785825932259591</v>
      </c>
      <c r="K6734">
        <v>0.34037529265666611</v>
      </c>
      <c r="L6734">
        <v>3.4894549128360661</v>
      </c>
    </row>
    <row r="6735" spans="1:12">
      <c r="A6735" t="s">
        <v>317</v>
      </c>
      <c r="B6735" t="s">
        <v>427</v>
      </c>
      <c r="C6735">
        <v>48289</v>
      </c>
      <c r="D6735" t="s">
        <v>135</v>
      </c>
      <c r="E6735">
        <v>888</v>
      </c>
      <c r="F6735" t="s">
        <v>87</v>
      </c>
      <c r="G6735" t="s">
        <v>97</v>
      </c>
      <c r="H6735">
        <v>22</v>
      </c>
      <c r="I6735">
        <v>1.809326400780406</v>
      </c>
      <c r="J6735">
        <v>0.1009625304848696</v>
      </c>
      <c r="K6735">
        <v>0.12162128265173699</v>
      </c>
      <c r="L6735">
        <v>2.5603936461554389</v>
      </c>
    </row>
    <row r="6736" spans="1:12">
      <c r="A6736" t="s">
        <v>317</v>
      </c>
      <c r="B6736" t="s">
        <v>427</v>
      </c>
      <c r="C6736">
        <v>48289</v>
      </c>
      <c r="D6736" t="s">
        <v>135</v>
      </c>
      <c r="E6736">
        <v>888</v>
      </c>
      <c r="F6736" t="s">
        <v>87</v>
      </c>
      <c r="G6736" t="s">
        <v>98</v>
      </c>
      <c r="H6736">
        <v>21</v>
      </c>
      <c r="I6736">
        <v>0.87811581063541766</v>
      </c>
      <c r="J6736">
        <v>8.8664726780749215E-2</v>
      </c>
      <c r="K6736">
        <v>0.1078680484880335</v>
      </c>
      <c r="L6736">
        <v>1.6042317228687579</v>
      </c>
    </row>
    <row r="6737" spans="1:12">
      <c r="A6737" t="s">
        <v>317</v>
      </c>
      <c r="B6737" t="s">
        <v>427</v>
      </c>
      <c r="C6737">
        <v>48289</v>
      </c>
      <c r="D6737" t="s">
        <v>135</v>
      </c>
      <c r="E6737">
        <v>888</v>
      </c>
      <c r="F6737" t="s">
        <v>87</v>
      </c>
      <c r="G6737" t="s">
        <v>99</v>
      </c>
      <c r="H6737">
        <v>22</v>
      </c>
      <c r="I6737">
        <v>0.55625769764626076</v>
      </c>
      <c r="J6737">
        <v>4.7599095479323138E-2</v>
      </c>
      <c r="K6737">
        <v>6.273656882968966E-3</v>
      </c>
      <c r="L6737">
        <v>0.96647296491710399</v>
      </c>
    </row>
    <row r="6738" spans="1:12">
      <c r="A6738" t="s">
        <v>317</v>
      </c>
      <c r="B6738" t="s">
        <v>427</v>
      </c>
      <c r="C6738">
        <v>48289</v>
      </c>
      <c r="D6738" t="s">
        <v>135</v>
      </c>
      <c r="E6738">
        <v>888</v>
      </c>
      <c r="F6738" t="s">
        <v>87</v>
      </c>
      <c r="G6738" t="s">
        <v>100</v>
      </c>
      <c r="H6738">
        <v>21</v>
      </c>
      <c r="I6738">
        <v>1.3919513895566551</v>
      </c>
      <c r="J6738">
        <v>0.10804868088975519</v>
      </c>
      <c r="K6738">
        <v>0.27866141501693342</v>
      </c>
      <c r="L6738">
        <v>2.2143403233531389</v>
      </c>
    </row>
    <row r="6739" spans="1:12">
      <c r="A6739" t="s">
        <v>317</v>
      </c>
      <c r="B6739" t="s">
        <v>427</v>
      </c>
      <c r="C6739">
        <v>48289</v>
      </c>
      <c r="D6739" t="s">
        <v>135</v>
      </c>
      <c r="E6739">
        <v>888</v>
      </c>
      <c r="F6739" t="s">
        <v>87</v>
      </c>
      <c r="G6739" t="s">
        <v>101</v>
      </c>
      <c r="H6739">
        <v>22</v>
      </c>
      <c r="I6739">
        <v>1.056677800685206</v>
      </c>
      <c r="J6739">
        <v>7.0982164319021004E-2</v>
      </c>
      <c r="K6739">
        <v>0.1221890121123457</v>
      </c>
      <c r="L6739">
        <v>1.6468128034263401</v>
      </c>
    </row>
    <row r="6740" spans="1:12">
      <c r="A6740" t="s">
        <v>317</v>
      </c>
      <c r="B6740" t="s">
        <v>427</v>
      </c>
      <c r="C6740">
        <v>48289</v>
      </c>
      <c r="D6740" t="s">
        <v>135</v>
      </c>
      <c r="E6740">
        <v>888</v>
      </c>
      <c r="F6740" t="s">
        <v>87</v>
      </c>
      <c r="G6740" t="s">
        <v>102</v>
      </c>
      <c r="H6740">
        <v>21</v>
      </c>
      <c r="I6740">
        <v>1.563109054162531</v>
      </c>
      <c r="J6740">
        <v>0.1178441616037386</v>
      </c>
      <c r="K6740">
        <v>0.30964265869391361</v>
      </c>
      <c r="L6740">
        <v>2.4387855384156549</v>
      </c>
    </row>
    <row r="6741" spans="1:12">
      <c r="A6741" t="s">
        <v>317</v>
      </c>
      <c r="B6741" t="s">
        <v>427</v>
      </c>
      <c r="C6741">
        <v>48289</v>
      </c>
      <c r="D6741" t="s">
        <v>135</v>
      </c>
      <c r="E6741">
        <v>888</v>
      </c>
      <c r="F6741" t="s">
        <v>87</v>
      </c>
      <c r="G6741" t="s">
        <v>103</v>
      </c>
      <c r="H6741">
        <v>22</v>
      </c>
      <c r="I6741">
        <v>1.138794988646975</v>
      </c>
      <c r="J6741">
        <v>7.5090788153027166E-2</v>
      </c>
      <c r="K6741">
        <v>0.1336950765914931</v>
      </c>
      <c r="L6741">
        <v>1.7564887248224419</v>
      </c>
    </row>
    <row r="6742" spans="1:12">
      <c r="A6742" t="s">
        <v>317</v>
      </c>
      <c r="B6742" t="s">
        <v>427</v>
      </c>
      <c r="C6742">
        <v>48289</v>
      </c>
      <c r="D6742" t="s">
        <v>135</v>
      </c>
      <c r="E6742">
        <v>888</v>
      </c>
      <c r="F6742" t="s">
        <v>87</v>
      </c>
      <c r="G6742" t="s">
        <v>104</v>
      </c>
      <c r="H6742">
        <v>21</v>
      </c>
      <c r="I6742">
        <v>1.726502520922087</v>
      </c>
      <c r="J6742">
        <v>0.12881989346661671</v>
      </c>
      <c r="K6742">
        <v>0.33643836717927927</v>
      </c>
      <c r="L6742">
        <v>2.6724841403317932</v>
      </c>
    </row>
    <row r="6743" spans="1:12">
      <c r="A6743" t="s">
        <v>317</v>
      </c>
      <c r="B6743" t="s">
        <v>427</v>
      </c>
      <c r="C6743">
        <v>48289</v>
      </c>
      <c r="D6743" t="s">
        <v>135</v>
      </c>
      <c r="E6743">
        <v>888</v>
      </c>
      <c r="F6743" t="s">
        <v>87</v>
      </c>
      <c r="G6743" t="s">
        <v>105</v>
      </c>
      <c r="H6743">
        <v>22</v>
      </c>
      <c r="I6743">
        <v>1.217908627127422</v>
      </c>
      <c r="J6743">
        <v>7.9435415619749303E-2</v>
      </c>
      <c r="K6743">
        <v>0.14548299641173981</v>
      </c>
      <c r="L6743">
        <v>1.8699177493936261</v>
      </c>
    </row>
    <row r="6744" spans="1:12">
      <c r="A6744" t="s">
        <v>317</v>
      </c>
      <c r="B6744" t="s">
        <v>427</v>
      </c>
      <c r="C6744">
        <v>48289</v>
      </c>
      <c r="D6744" t="s">
        <v>135</v>
      </c>
      <c r="E6744">
        <v>888</v>
      </c>
      <c r="F6744" t="s">
        <v>87</v>
      </c>
      <c r="G6744" t="s">
        <v>106</v>
      </c>
      <c r="H6744">
        <v>21</v>
      </c>
      <c r="I6744">
        <v>1.8774327900133541</v>
      </c>
      <c r="J6744">
        <v>0.13897070690113111</v>
      </c>
      <c r="K6744">
        <v>0.36329579965681719</v>
      </c>
      <c r="L6744">
        <v>2.9038355072988762</v>
      </c>
    </row>
    <row r="6745" spans="1:12">
      <c r="A6745" t="s">
        <v>317</v>
      </c>
      <c r="B6745" t="s">
        <v>427</v>
      </c>
      <c r="C6745">
        <v>48289</v>
      </c>
      <c r="D6745" t="s">
        <v>135</v>
      </c>
      <c r="E6745">
        <v>888</v>
      </c>
      <c r="F6745" t="s">
        <v>87</v>
      </c>
      <c r="G6745" t="s">
        <v>107</v>
      </c>
      <c r="H6745">
        <v>22</v>
      </c>
      <c r="I6745">
        <v>1.2926588902974629</v>
      </c>
      <c r="J6745">
        <v>8.1197518294950824E-2</v>
      </c>
      <c r="K6745">
        <v>0.15119550146471281</v>
      </c>
      <c r="L6745">
        <v>1.939721743575245</v>
      </c>
    </row>
    <row r="6746" spans="1:12">
      <c r="A6746" t="s">
        <v>317</v>
      </c>
      <c r="B6746" t="s">
        <v>427</v>
      </c>
      <c r="C6746">
        <v>48289</v>
      </c>
      <c r="D6746" t="s">
        <v>135</v>
      </c>
      <c r="E6746">
        <v>888</v>
      </c>
      <c r="F6746" t="s">
        <v>87</v>
      </c>
      <c r="G6746" t="s">
        <v>108</v>
      </c>
      <c r="H6746">
        <v>21</v>
      </c>
      <c r="I6746">
        <v>0.54524790617929286</v>
      </c>
      <c r="J6746">
        <v>4.6758487955652142E-2</v>
      </c>
      <c r="K6746">
        <v>0.1167457847107941</v>
      </c>
      <c r="L6746">
        <v>1.0747798823709549</v>
      </c>
    </row>
    <row r="6747" spans="1:12">
      <c r="A6747" t="s">
        <v>317</v>
      </c>
      <c r="B6747" t="s">
        <v>427</v>
      </c>
      <c r="C6747">
        <v>48289</v>
      </c>
      <c r="D6747" t="s">
        <v>135</v>
      </c>
      <c r="E6747">
        <v>888</v>
      </c>
      <c r="F6747" t="s">
        <v>87</v>
      </c>
      <c r="G6747" t="s">
        <v>109</v>
      </c>
      <c r="H6747">
        <v>22</v>
      </c>
      <c r="I6747">
        <v>0.3132012250840821</v>
      </c>
      <c r="J6747">
        <v>2.2168386040435469E-2</v>
      </c>
      <c r="K6747">
        <v>1.88231198319221E-2</v>
      </c>
      <c r="L6747">
        <v>0.46531689508852719</v>
      </c>
    </row>
    <row r="6748" spans="1:12">
      <c r="A6748" t="s">
        <v>317</v>
      </c>
      <c r="B6748" t="s">
        <v>281</v>
      </c>
      <c r="C6748">
        <v>48291</v>
      </c>
      <c r="D6748" t="s">
        <v>135</v>
      </c>
      <c r="E6748">
        <v>888</v>
      </c>
      <c r="F6748" t="s">
        <v>87</v>
      </c>
      <c r="G6748" t="s">
        <v>88</v>
      </c>
      <c r="H6748">
        <v>554</v>
      </c>
      <c r="I6748">
        <v>1.263089771182726</v>
      </c>
      <c r="J6748">
        <v>1.420565275830591E-2</v>
      </c>
      <c r="K6748">
        <v>0.51053696187814102</v>
      </c>
      <c r="L6748">
        <v>2.4816633020825209</v>
      </c>
    </row>
    <row r="6749" spans="1:12">
      <c r="A6749" t="s">
        <v>317</v>
      </c>
      <c r="B6749" t="s">
        <v>281</v>
      </c>
      <c r="C6749">
        <v>48291</v>
      </c>
      <c r="D6749" t="s">
        <v>135</v>
      </c>
      <c r="E6749">
        <v>888</v>
      </c>
      <c r="F6749" t="s">
        <v>87</v>
      </c>
      <c r="G6749" t="s">
        <v>89</v>
      </c>
      <c r="H6749">
        <v>457</v>
      </c>
      <c r="I6749">
        <v>1.143222992224858</v>
      </c>
      <c r="J6749">
        <v>1.6747885471158071E-2</v>
      </c>
      <c r="K6749">
        <v>-9.1141058196791917E-3</v>
      </c>
      <c r="L6749">
        <v>2.114449026108427</v>
      </c>
    </row>
    <row r="6750" spans="1:12">
      <c r="A6750" t="s">
        <v>317</v>
      </c>
      <c r="B6750" t="s">
        <v>281</v>
      </c>
      <c r="C6750">
        <v>48291</v>
      </c>
      <c r="D6750" t="s">
        <v>135</v>
      </c>
      <c r="E6750">
        <v>888</v>
      </c>
      <c r="F6750" t="s">
        <v>87</v>
      </c>
      <c r="G6750" t="s">
        <v>90</v>
      </c>
      <c r="H6750">
        <v>554</v>
      </c>
      <c r="I6750">
        <v>1.5048303301576891</v>
      </c>
      <c r="J6750">
        <v>1.5118820573822611E-2</v>
      </c>
      <c r="K6750">
        <v>0.51213785689207081</v>
      </c>
      <c r="L6750">
        <v>2.7473075029630389</v>
      </c>
    </row>
    <row r="6751" spans="1:12">
      <c r="A6751" t="s">
        <v>317</v>
      </c>
      <c r="B6751" t="s">
        <v>281</v>
      </c>
      <c r="C6751">
        <v>48291</v>
      </c>
      <c r="D6751" t="s">
        <v>135</v>
      </c>
      <c r="E6751">
        <v>888</v>
      </c>
      <c r="F6751" t="s">
        <v>87</v>
      </c>
      <c r="G6751" t="s">
        <v>91</v>
      </c>
      <c r="H6751">
        <v>457</v>
      </c>
      <c r="I6751">
        <v>1.263020160769831</v>
      </c>
      <c r="J6751">
        <v>1.8146485534190931E-2</v>
      </c>
      <c r="K6751">
        <v>-9.1141058196791917E-3</v>
      </c>
      <c r="L6751">
        <v>2.3405081495500322</v>
      </c>
    </row>
    <row r="6752" spans="1:12">
      <c r="A6752" t="s">
        <v>317</v>
      </c>
      <c r="B6752" t="s">
        <v>281</v>
      </c>
      <c r="C6752">
        <v>48291</v>
      </c>
      <c r="D6752" t="s">
        <v>135</v>
      </c>
      <c r="E6752">
        <v>888</v>
      </c>
      <c r="F6752" t="s">
        <v>87</v>
      </c>
      <c r="G6752" t="s">
        <v>92</v>
      </c>
      <c r="H6752">
        <v>554</v>
      </c>
      <c r="I6752">
        <v>1.6261241252879111</v>
      </c>
      <c r="J6752">
        <v>1.667735964150022E-2</v>
      </c>
      <c r="K6752">
        <v>0.51213785689207081</v>
      </c>
      <c r="L6752">
        <v>2.9118936351549909</v>
      </c>
    </row>
    <row r="6753" spans="1:12">
      <c r="A6753" t="s">
        <v>317</v>
      </c>
      <c r="B6753" t="s">
        <v>281</v>
      </c>
      <c r="C6753">
        <v>48291</v>
      </c>
      <c r="D6753" t="s">
        <v>135</v>
      </c>
      <c r="E6753">
        <v>888</v>
      </c>
      <c r="F6753" t="s">
        <v>87</v>
      </c>
      <c r="G6753" t="s">
        <v>93</v>
      </c>
      <c r="H6753">
        <v>457</v>
      </c>
      <c r="I6753">
        <v>1.3271099194872329</v>
      </c>
      <c r="J6753">
        <v>1.944722455520188E-2</v>
      </c>
      <c r="K6753">
        <v>-9.1141058196791917E-3</v>
      </c>
      <c r="L6753">
        <v>2.4483314923871902</v>
      </c>
    </row>
    <row r="6754" spans="1:12">
      <c r="A6754" t="s">
        <v>317</v>
      </c>
      <c r="B6754" t="s">
        <v>281</v>
      </c>
      <c r="C6754">
        <v>48291</v>
      </c>
      <c r="D6754" t="s">
        <v>135</v>
      </c>
      <c r="E6754">
        <v>888</v>
      </c>
      <c r="F6754" t="s">
        <v>87</v>
      </c>
      <c r="G6754" t="s">
        <v>94</v>
      </c>
      <c r="H6754">
        <v>554</v>
      </c>
      <c r="I6754">
        <v>1.7410810038789379</v>
      </c>
      <c r="J6754">
        <v>1.8233494504920969E-2</v>
      </c>
      <c r="K6754">
        <v>0.51213785689207081</v>
      </c>
      <c r="L6754">
        <v>3.095718866344976</v>
      </c>
    </row>
    <row r="6755" spans="1:12">
      <c r="A6755" t="s">
        <v>317</v>
      </c>
      <c r="B6755" t="s">
        <v>281</v>
      </c>
      <c r="C6755">
        <v>48291</v>
      </c>
      <c r="D6755" t="s">
        <v>135</v>
      </c>
      <c r="E6755">
        <v>888</v>
      </c>
      <c r="F6755" t="s">
        <v>87</v>
      </c>
      <c r="G6755" t="s">
        <v>95</v>
      </c>
      <c r="H6755">
        <v>457</v>
      </c>
      <c r="I6755">
        <v>1.389784518490687</v>
      </c>
      <c r="J6755">
        <v>2.072212014042564E-2</v>
      </c>
      <c r="K6755">
        <v>-9.1141058196791917E-3</v>
      </c>
      <c r="L6755">
        <v>2.599180473825375</v>
      </c>
    </row>
    <row r="6756" spans="1:12">
      <c r="A6756" t="s">
        <v>317</v>
      </c>
      <c r="B6756" t="s">
        <v>281</v>
      </c>
      <c r="C6756">
        <v>48291</v>
      </c>
      <c r="D6756" t="s">
        <v>135</v>
      </c>
      <c r="E6756">
        <v>888</v>
      </c>
      <c r="F6756" t="s">
        <v>87</v>
      </c>
      <c r="G6756" t="s">
        <v>96</v>
      </c>
      <c r="H6756">
        <v>554</v>
      </c>
      <c r="I6756">
        <v>1.854764899957164</v>
      </c>
      <c r="J6756">
        <v>1.9764265847408351E-2</v>
      </c>
      <c r="K6756">
        <v>0.51213785689207081</v>
      </c>
      <c r="L6756">
        <v>3.3260188600239222</v>
      </c>
    </row>
    <row r="6757" spans="1:12">
      <c r="A6757" t="s">
        <v>317</v>
      </c>
      <c r="B6757" t="s">
        <v>281</v>
      </c>
      <c r="C6757">
        <v>48291</v>
      </c>
      <c r="D6757" t="s">
        <v>135</v>
      </c>
      <c r="E6757">
        <v>888</v>
      </c>
      <c r="F6757" t="s">
        <v>87</v>
      </c>
      <c r="G6757" t="s">
        <v>97</v>
      </c>
      <c r="H6757">
        <v>457</v>
      </c>
      <c r="I6757">
        <v>1.457456428682862</v>
      </c>
      <c r="J6757">
        <v>2.2015791717529761E-2</v>
      </c>
      <c r="K6757">
        <v>-9.1141058196791917E-3</v>
      </c>
      <c r="L6757">
        <v>2.728018230396505</v>
      </c>
    </row>
    <row r="6758" spans="1:12">
      <c r="A6758" t="s">
        <v>317</v>
      </c>
      <c r="B6758" t="s">
        <v>281</v>
      </c>
      <c r="C6758">
        <v>48291</v>
      </c>
      <c r="D6758" t="s">
        <v>135</v>
      </c>
      <c r="E6758">
        <v>888</v>
      </c>
      <c r="F6758" t="s">
        <v>87</v>
      </c>
      <c r="G6758" t="s">
        <v>98</v>
      </c>
      <c r="H6758">
        <v>554</v>
      </c>
      <c r="I6758">
        <v>0.67239519426336758</v>
      </c>
      <c r="J6758">
        <v>8.405377556436824E-3</v>
      </c>
      <c r="K6758">
        <v>0.20352638496683781</v>
      </c>
      <c r="L6758">
        <v>1.566731034014254</v>
      </c>
    </row>
    <row r="6759" spans="1:12">
      <c r="A6759" t="s">
        <v>317</v>
      </c>
      <c r="B6759" t="s">
        <v>281</v>
      </c>
      <c r="C6759">
        <v>48291</v>
      </c>
      <c r="D6759" t="s">
        <v>135</v>
      </c>
      <c r="E6759">
        <v>888</v>
      </c>
      <c r="F6759" t="s">
        <v>87</v>
      </c>
      <c r="G6759" t="s">
        <v>99</v>
      </c>
      <c r="H6759">
        <v>457</v>
      </c>
      <c r="I6759">
        <v>0.66424064933582616</v>
      </c>
      <c r="J6759">
        <v>9.6080219835225147E-3</v>
      </c>
      <c r="K6759">
        <v>-9.1141058196791917E-3</v>
      </c>
      <c r="L6759">
        <v>1.168690900750011</v>
      </c>
    </row>
    <row r="6760" spans="1:12">
      <c r="A6760" t="s">
        <v>317</v>
      </c>
      <c r="B6760" t="s">
        <v>281</v>
      </c>
      <c r="C6760">
        <v>48291</v>
      </c>
      <c r="D6760" t="s">
        <v>135</v>
      </c>
      <c r="E6760">
        <v>888</v>
      </c>
      <c r="F6760" t="s">
        <v>87</v>
      </c>
      <c r="G6760" t="s">
        <v>100</v>
      </c>
      <c r="H6760">
        <v>554</v>
      </c>
      <c r="I6760">
        <v>1.097326167578929</v>
      </c>
      <c r="J6760">
        <v>1.1408090693787881E-2</v>
      </c>
      <c r="K6760">
        <v>0.29401230790509048</v>
      </c>
      <c r="L6760">
        <v>1.9134816468672571</v>
      </c>
    </row>
    <row r="6761" spans="1:12">
      <c r="A6761" t="s">
        <v>317</v>
      </c>
      <c r="B6761" t="s">
        <v>281</v>
      </c>
      <c r="C6761">
        <v>48291</v>
      </c>
      <c r="D6761" t="s">
        <v>135</v>
      </c>
      <c r="E6761">
        <v>888</v>
      </c>
      <c r="F6761" t="s">
        <v>87</v>
      </c>
      <c r="G6761" t="s">
        <v>101</v>
      </c>
      <c r="H6761">
        <v>457</v>
      </c>
      <c r="I6761">
        <v>0.94381329677247894</v>
      </c>
      <c r="J6761">
        <v>1.4685130221111E-2</v>
      </c>
      <c r="K6761">
        <v>-9.1141058196791917E-3</v>
      </c>
      <c r="L6761">
        <v>1.6826545674688489</v>
      </c>
    </row>
    <row r="6762" spans="1:12">
      <c r="A6762" t="s">
        <v>317</v>
      </c>
      <c r="B6762" t="s">
        <v>281</v>
      </c>
      <c r="C6762">
        <v>48291</v>
      </c>
      <c r="D6762" t="s">
        <v>135</v>
      </c>
      <c r="E6762">
        <v>888</v>
      </c>
      <c r="F6762" t="s">
        <v>87</v>
      </c>
      <c r="G6762" t="s">
        <v>102</v>
      </c>
      <c r="H6762">
        <v>554</v>
      </c>
      <c r="I6762">
        <v>1.228489293218918</v>
      </c>
      <c r="J6762">
        <v>1.3325931450730129E-2</v>
      </c>
      <c r="K6762">
        <v>0.32394274395534739</v>
      </c>
      <c r="L6762">
        <v>2.1796081470521709</v>
      </c>
    </row>
    <row r="6763" spans="1:12">
      <c r="A6763" t="s">
        <v>317</v>
      </c>
      <c r="B6763" t="s">
        <v>281</v>
      </c>
      <c r="C6763">
        <v>48291</v>
      </c>
      <c r="D6763" t="s">
        <v>135</v>
      </c>
      <c r="E6763">
        <v>888</v>
      </c>
      <c r="F6763" t="s">
        <v>87</v>
      </c>
      <c r="G6763" t="s">
        <v>103</v>
      </c>
      <c r="H6763">
        <v>457</v>
      </c>
      <c r="I6763">
        <v>0.99729238368086137</v>
      </c>
      <c r="J6763">
        <v>1.5762998311091792E-2</v>
      </c>
      <c r="K6763">
        <v>-9.1141058196791917E-3</v>
      </c>
      <c r="L6763">
        <v>1.811276904283899</v>
      </c>
    </row>
    <row r="6764" spans="1:12">
      <c r="A6764" t="s">
        <v>317</v>
      </c>
      <c r="B6764" t="s">
        <v>281</v>
      </c>
      <c r="C6764">
        <v>48291</v>
      </c>
      <c r="D6764" t="s">
        <v>135</v>
      </c>
      <c r="E6764">
        <v>888</v>
      </c>
      <c r="F6764" t="s">
        <v>87</v>
      </c>
      <c r="G6764" t="s">
        <v>104</v>
      </c>
      <c r="H6764">
        <v>554</v>
      </c>
      <c r="I6764">
        <v>1.3482615572786461</v>
      </c>
      <c r="J6764">
        <v>1.507496668012486E-2</v>
      </c>
      <c r="K6764">
        <v>0.34971841936240489</v>
      </c>
      <c r="L6764">
        <v>2.4519886601348491</v>
      </c>
    </row>
    <row r="6765" spans="1:12">
      <c r="A6765" t="s">
        <v>317</v>
      </c>
      <c r="B6765" t="s">
        <v>281</v>
      </c>
      <c r="C6765">
        <v>48291</v>
      </c>
      <c r="D6765" t="s">
        <v>135</v>
      </c>
      <c r="E6765">
        <v>888</v>
      </c>
      <c r="F6765" t="s">
        <v>87</v>
      </c>
      <c r="G6765" t="s">
        <v>105</v>
      </c>
      <c r="H6765">
        <v>457</v>
      </c>
      <c r="I6765">
        <v>1.050042514114351</v>
      </c>
      <c r="J6765">
        <v>1.681976036305298E-2</v>
      </c>
      <c r="K6765">
        <v>-9.1141058196791917E-3</v>
      </c>
      <c r="L6765">
        <v>1.9333475457718601</v>
      </c>
    </row>
    <row r="6766" spans="1:12">
      <c r="A6766" t="s">
        <v>317</v>
      </c>
      <c r="B6766" t="s">
        <v>281</v>
      </c>
      <c r="C6766">
        <v>48291</v>
      </c>
      <c r="D6766" t="s">
        <v>135</v>
      </c>
      <c r="E6766">
        <v>888</v>
      </c>
      <c r="F6766" t="s">
        <v>87</v>
      </c>
      <c r="G6766" t="s">
        <v>106</v>
      </c>
      <c r="H6766">
        <v>554</v>
      </c>
      <c r="I6766">
        <v>1.464997720272688</v>
      </c>
      <c r="J6766">
        <v>1.674249339259852E-2</v>
      </c>
      <c r="K6766">
        <v>0.36657713366268552</v>
      </c>
      <c r="L6766">
        <v>2.6951386258753449</v>
      </c>
    </row>
    <row r="6767" spans="1:12">
      <c r="A6767" t="s">
        <v>317</v>
      </c>
      <c r="B6767" t="s">
        <v>281</v>
      </c>
      <c r="C6767">
        <v>48291</v>
      </c>
      <c r="D6767" t="s">
        <v>135</v>
      </c>
      <c r="E6767">
        <v>888</v>
      </c>
      <c r="F6767" t="s">
        <v>87</v>
      </c>
      <c r="G6767" t="s">
        <v>107</v>
      </c>
      <c r="H6767">
        <v>457</v>
      </c>
      <c r="I6767">
        <v>1.1090221099930979</v>
      </c>
      <c r="J6767">
        <v>1.7852082593787288E-2</v>
      </c>
      <c r="K6767">
        <v>-9.1141058196791917E-3</v>
      </c>
      <c r="L6767">
        <v>2.010524680771129</v>
      </c>
    </row>
    <row r="6768" spans="1:12">
      <c r="A6768" t="s">
        <v>317</v>
      </c>
      <c r="B6768" t="s">
        <v>281</v>
      </c>
      <c r="C6768">
        <v>48291</v>
      </c>
      <c r="D6768" t="s">
        <v>135</v>
      </c>
      <c r="E6768">
        <v>888</v>
      </c>
      <c r="F6768" t="s">
        <v>87</v>
      </c>
      <c r="G6768" t="s">
        <v>108</v>
      </c>
      <c r="H6768">
        <v>554</v>
      </c>
      <c r="I6768">
        <v>0.4527016069166746</v>
      </c>
      <c r="J6768">
        <v>7.9223555643321772E-3</v>
      </c>
      <c r="K6768">
        <v>9.5018292171781704E-2</v>
      </c>
      <c r="L6768">
        <v>0.98390133347737796</v>
      </c>
    </row>
    <row r="6769" spans="1:12">
      <c r="A6769" t="s">
        <v>317</v>
      </c>
      <c r="B6769" t="s">
        <v>281</v>
      </c>
      <c r="C6769">
        <v>48291</v>
      </c>
      <c r="D6769" t="s">
        <v>135</v>
      </c>
      <c r="E6769">
        <v>888</v>
      </c>
      <c r="F6769" t="s">
        <v>87</v>
      </c>
      <c r="G6769" t="s">
        <v>109</v>
      </c>
      <c r="H6769">
        <v>457</v>
      </c>
      <c r="I6769">
        <v>0.42934153001133968</v>
      </c>
      <c r="J6769">
        <v>7.838644686459827E-3</v>
      </c>
      <c r="K6769">
        <v>-9.1141058196791917E-3</v>
      </c>
      <c r="L6769">
        <v>0.96565049853691565</v>
      </c>
    </row>
    <row r="6770" spans="1:12">
      <c r="A6770" t="s">
        <v>317</v>
      </c>
      <c r="B6770" t="s">
        <v>428</v>
      </c>
      <c r="C6770">
        <v>48293</v>
      </c>
      <c r="D6770" t="s">
        <v>135</v>
      </c>
      <c r="E6770">
        <v>888</v>
      </c>
      <c r="F6770" t="s">
        <v>87</v>
      </c>
      <c r="G6770" t="s">
        <v>88</v>
      </c>
      <c r="H6770">
        <v>21</v>
      </c>
      <c r="I6770">
        <v>1.3391255499967429</v>
      </c>
      <c r="J6770">
        <v>0.1576856242205866</v>
      </c>
      <c r="K6770">
        <v>8.2268901586623533E-2</v>
      </c>
      <c r="L6770">
        <v>2.427575332124559</v>
      </c>
    </row>
    <row r="6771" spans="1:12">
      <c r="A6771" t="s">
        <v>317</v>
      </c>
      <c r="B6771" t="s">
        <v>428</v>
      </c>
      <c r="C6771">
        <v>48293</v>
      </c>
      <c r="D6771" t="s">
        <v>135</v>
      </c>
      <c r="E6771">
        <v>888</v>
      </c>
      <c r="F6771" t="s">
        <v>87</v>
      </c>
      <c r="G6771" t="s">
        <v>89</v>
      </c>
      <c r="H6771">
        <v>321</v>
      </c>
      <c r="I6771">
        <v>0.87698656474519121</v>
      </c>
      <c r="J6771">
        <v>2.9059937535925551E-2</v>
      </c>
      <c r="K6771">
        <v>-3.4524710319821768E-3</v>
      </c>
      <c r="L6771">
        <v>2.058279257864311</v>
      </c>
    </row>
    <row r="6772" spans="1:12">
      <c r="A6772" t="s">
        <v>317</v>
      </c>
      <c r="B6772" t="s">
        <v>428</v>
      </c>
      <c r="C6772">
        <v>48293</v>
      </c>
      <c r="D6772" t="s">
        <v>135</v>
      </c>
      <c r="E6772">
        <v>888</v>
      </c>
      <c r="F6772" t="s">
        <v>87</v>
      </c>
      <c r="G6772" t="s">
        <v>90</v>
      </c>
      <c r="H6772">
        <v>21</v>
      </c>
      <c r="I6772">
        <v>1.6680650978018869</v>
      </c>
      <c r="J6772">
        <v>0.1456860291474619</v>
      </c>
      <c r="K6772">
        <v>0.26197504588600667</v>
      </c>
      <c r="L6772">
        <v>2.8019103932227281</v>
      </c>
    </row>
    <row r="6773" spans="1:12">
      <c r="A6773" t="s">
        <v>317</v>
      </c>
      <c r="B6773" t="s">
        <v>428</v>
      </c>
      <c r="C6773">
        <v>48293</v>
      </c>
      <c r="D6773" t="s">
        <v>135</v>
      </c>
      <c r="E6773">
        <v>888</v>
      </c>
      <c r="F6773" t="s">
        <v>87</v>
      </c>
      <c r="G6773" t="s">
        <v>91</v>
      </c>
      <c r="H6773">
        <v>321</v>
      </c>
      <c r="I6773">
        <v>1.097953432723624</v>
      </c>
      <c r="J6773">
        <v>2.667037683964868E-2</v>
      </c>
      <c r="K6773">
        <v>3.5267178298786029E-3</v>
      </c>
      <c r="L6773">
        <v>2.2257319502210908</v>
      </c>
    </row>
    <row r="6774" spans="1:12">
      <c r="A6774" t="s">
        <v>317</v>
      </c>
      <c r="B6774" t="s">
        <v>428</v>
      </c>
      <c r="C6774">
        <v>48293</v>
      </c>
      <c r="D6774" t="s">
        <v>135</v>
      </c>
      <c r="E6774">
        <v>888</v>
      </c>
      <c r="F6774" t="s">
        <v>87</v>
      </c>
      <c r="G6774" t="s">
        <v>92</v>
      </c>
      <c r="H6774">
        <v>21</v>
      </c>
      <c r="I6774">
        <v>1.833708289949844</v>
      </c>
      <c r="J6774">
        <v>0.1562271870685033</v>
      </c>
      <c r="K6774">
        <v>0.29025231332994073</v>
      </c>
      <c r="L6774">
        <v>3.035446620925113</v>
      </c>
    </row>
    <row r="6775" spans="1:12">
      <c r="A6775" t="s">
        <v>317</v>
      </c>
      <c r="B6775" t="s">
        <v>428</v>
      </c>
      <c r="C6775">
        <v>48293</v>
      </c>
      <c r="D6775" t="s">
        <v>135</v>
      </c>
      <c r="E6775">
        <v>888</v>
      </c>
      <c r="F6775" t="s">
        <v>87</v>
      </c>
      <c r="G6775" t="s">
        <v>93</v>
      </c>
      <c r="H6775">
        <v>321</v>
      </c>
      <c r="I6775">
        <v>1.191423035206373</v>
      </c>
      <c r="J6775">
        <v>2.804228088478504E-2</v>
      </c>
      <c r="K6775">
        <v>3.5267178298786029E-3</v>
      </c>
      <c r="L6775">
        <v>2.3556611322115808</v>
      </c>
    </row>
    <row r="6776" spans="1:12">
      <c r="A6776" t="s">
        <v>317</v>
      </c>
      <c r="B6776" t="s">
        <v>428</v>
      </c>
      <c r="C6776">
        <v>48293</v>
      </c>
      <c r="D6776" t="s">
        <v>135</v>
      </c>
      <c r="E6776">
        <v>888</v>
      </c>
      <c r="F6776" t="s">
        <v>87</v>
      </c>
      <c r="G6776" t="s">
        <v>94</v>
      </c>
      <c r="H6776">
        <v>21</v>
      </c>
      <c r="I6776">
        <v>1.991627877631841</v>
      </c>
      <c r="J6776">
        <v>0.16733419893618731</v>
      </c>
      <c r="K6776">
        <v>0.31557028902879652</v>
      </c>
      <c r="L6776">
        <v>3.2684685251471182</v>
      </c>
    </row>
    <row r="6777" spans="1:12">
      <c r="A6777" t="s">
        <v>317</v>
      </c>
      <c r="B6777" t="s">
        <v>428</v>
      </c>
      <c r="C6777">
        <v>48293</v>
      </c>
      <c r="D6777" t="s">
        <v>135</v>
      </c>
      <c r="E6777">
        <v>888</v>
      </c>
      <c r="F6777" t="s">
        <v>87</v>
      </c>
      <c r="G6777" t="s">
        <v>95</v>
      </c>
      <c r="H6777">
        <v>321</v>
      </c>
      <c r="I6777">
        <v>1.274560325744899</v>
      </c>
      <c r="J6777">
        <v>2.9785230820596739E-2</v>
      </c>
      <c r="K6777">
        <v>3.5267178298786029E-3</v>
      </c>
      <c r="L6777">
        <v>2.476528363245087</v>
      </c>
    </row>
    <row r="6778" spans="1:12">
      <c r="A6778" t="s">
        <v>317</v>
      </c>
      <c r="B6778" t="s">
        <v>428</v>
      </c>
      <c r="C6778">
        <v>48293</v>
      </c>
      <c r="D6778" t="s">
        <v>135</v>
      </c>
      <c r="E6778">
        <v>888</v>
      </c>
      <c r="F6778" t="s">
        <v>87</v>
      </c>
      <c r="G6778" t="s">
        <v>96</v>
      </c>
      <c r="H6778">
        <v>21</v>
      </c>
      <c r="I6778">
        <v>2.141073796967826</v>
      </c>
      <c r="J6778">
        <v>0.17785825932259591</v>
      </c>
      <c r="K6778">
        <v>0.34037529265666611</v>
      </c>
      <c r="L6778">
        <v>3.4894549128360661</v>
      </c>
    </row>
    <row r="6779" spans="1:12">
      <c r="A6779" t="s">
        <v>317</v>
      </c>
      <c r="B6779" t="s">
        <v>428</v>
      </c>
      <c r="C6779">
        <v>48293</v>
      </c>
      <c r="D6779" t="s">
        <v>135</v>
      </c>
      <c r="E6779">
        <v>888</v>
      </c>
      <c r="F6779" t="s">
        <v>87</v>
      </c>
      <c r="G6779" t="s">
        <v>97</v>
      </c>
      <c r="H6779">
        <v>321</v>
      </c>
      <c r="I6779">
        <v>1.356476015037994</v>
      </c>
      <c r="J6779">
        <v>3.1040096382421289E-2</v>
      </c>
      <c r="K6779">
        <v>3.5267178298786029E-3</v>
      </c>
      <c r="L6779">
        <v>2.590221589714337</v>
      </c>
    </row>
    <row r="6780" spans="1:12">
      <c r="A6780" t="s">
        <v>317</v>
      </c>
      <c r="B6780" t="s">
        <v>428</v>
      </c>
      <c r="C6780">
        <v>48293</v>
      </c>
      <c r="D6780" t="s">
        <v>135</v>
      </c>
      <c r="E6780">
        <v>888</v>
      </c>
      <c r="F6780" t="s">
        <v>87</v>
      </c>
      <c r="G6780" t="s">
        <v>98</v>
      </c>
      <c r="H6780">
        <v>21</v>
      </c>
      <c r="I6780">
        <v>0.87811581063541766</v>
      </c>
      <c r="J6780">
        <v>8.8664726780749215E-2</v>
      </c>
      <c r="K6780">
        <v>0.1078680484880335</v>
      </c>
      <c r="L6780">
        <v>1.6042317228687579</v>
      </c>
    </row>
    <row r="6781" spans="1:12">
      <c r="A6781" t="s">
        <v>317</v>
      </c>
      <c r="B6781" t="s">
        <v>428</v>
      </c>
      <c r="C6781">
        <v>48293</v>
      </c>
      <c r="D6781" t="s">
        <v>135</v>
      </c>
      <c r="E6781">
        <v>888</v>
      </c>
      <c r="F6781" t="s">
        <v>87</v>
      </c>
      <c r="G6781" t="s">
        <v>99</v>
      </c>
      <c r="H6781">
        <v>321</v>
      </c>
      <c r="I6781">
        <v>0.53132431970194827</v>
      </c>
      <c r="J6781">
        <v>1.472210642659651E-2</v>
      </c>
      <c r="K6781">
        <v>3.5267178298786029E-3</v>
      </c>
      <c r="L6781">
        <v>1.421982194111423</v>
      </c>
    </row>
    <row r="6782" spans="1:12">
      <c r="A6782" t="s">
        <v>317</v>
      </c>
      <c r="B6782" t="s">
        <v>428</v>
      </c>
      <c r="C6782">
        <v>48293</v>
      </c>
      <c r="D6782" t="s">
        <v>135</v>
      </c>
      <c r="E6782">
        <v>888</v>
      </c>
      <c r="F6782" t="s">
        <v>87</v>
      </c>
      <c r="G6782" t="s">
        <v>100</v>
      </c>
      <c r="H6782">
        <v>21</v>
      </c>
      <c r="I6782">
        <v>1.3919513895566551</v>
      </c>
      <c r="J6782">
        <v>0.10804868088975519</v>
      </c>
      <c r="K6782">
        <v>0.27866141501693342</v>
      </c>
      <c r="L6782">
        <v>2.2143403233531389</v>
      </c>
    </row>
    <row r="6783" spans="1:12">
      <c r="A6783" t="s">
        <v>317</v>
      </c>
      <c r="B6783" t="s">
        <v>428</v>
      </c>
      <c r="C6783">
        <v>48293</v>
      </c>
      <c r="D6783" t="s">
        <v>135</v>
      </c>
      <c r="E6783">
        <v>888</v>
      </c>
      <c r="F6783" t="s">
        <v>87</v>
      </c>
      <c r="G6783" t="s">
        <v>101</v>
      </c>
      <c r="H6783">
        <v>321</v>
      </c>
      <c r="I6783">
        <v>0.91854169327657997</v>
      </c>
      <c r="J6783">
        <v>1.96066958731951E-2</v>
      </c>
      <c r="K6783">
        <v>3.5267178298786029E-3</v>
      </c>
      <c r="L6783">
        <v>1.7070203999628011</v>
      </c>
    </row>
    <row r="6784" spans="1:12">
      <c r="A6784" t="s">
        <v>317</v>
      </c>
      <c r="B6784" t="s">
        <v>428</v>
      </c>
      <c r="C6784">
        <v>48293</v>
      </c>
      <c r="D6784" t="s">
        <v>135</v>
      </c>
      <c r="E6784">
        <v>888</v>
      </c>
      <c r="F6784" t="s">
        <v>87</v>
      </c>
      <c r="G6784" t="s">
        <v>102</v>
      </c>
      <c r="H6784">
        <v>21</v>
      </c>
      <c r="I6784">
        <v>1.563109054162531</v>
      </c>
      <c r="J6784">
        <v>0.1178441616037386</v>
      </c>
      <c r="K6784">
        <v>0.30964265869391361</v>
      </c>
      <c r="L6784">
        <v>2.4387855384156549</v>
      </c>
    </row>
    <row r="6785" spans="1:12">
      <c r="A6785" t="s">
        <v>317</v>
      </c>
      <c r="B6785" t="s">
        <v>428</v>
      </c>
      <c r="C6785">
        <v>48293</v>
      </c>
      <c r="D6785" t="s">
        <v>135</v>
      </c>
      <c r="E6785">
        <v>888</v>
      </c>
      <c r="F6785" t="s">
        <v>87</v>
      </c>
      <c r="G6785" t="s">
        <v>103</v>
      </c>
      <c r="H6785">
        <v>321</v>
      </c>
      <c r="I6785">
        <v>0.99773259192502317</v>
      </c>
      <c r="J6785">
        <v>2.043548693125671E-2</v>
      </c>
      <c r="K6785">
        <v>3.5267178298786029E-3</v>
      </c>
      <c r="L6785">
        <v>1.8054626795053541</v>
      </c>
    </row>
    <row r="6786" spans="1:12">
      <c r="A6786" t="s">
        <v>317</v>
      </c>
      <c r="B6786" t="s">
        <v>428</v>
      </c>
      <c r="C6786">
        <v>48293</v>
      </c>
      <c r="D6786" t="s">
        <v>135</v>
      </c>
      <c r="E6786">
        <v>888</v>
      </c>
      <c r="F6786" t="s">
        <v>87</v>
      </c>
      <c r="G6786" t="s">
        <v>104</v>
      </c>
      <c r="H6786">
        <v>21</v>
      </c>
      <c r="I6786">
        <v>1.726502520922087</v>
      </c>
      <c r="J6786">
        <v>0.12881989346661671</v>
      </c>
      <c r="K6786">
        <v>0.33643836717927927</v>
      </c>
      <c r="L6786">
        <v>2.6724841403317932</v>
      </c>
    </row>
    <row r="6787" spans="1:12">
      <c r="A6787" t="s">
        <v>317</v>
      </c>
      <c r="B6787" t="s">
        <v>428</v>
      </c>
      <c r="C6787">
        <v>48293</v>
      </c>
      <c r="D6787" t="s">
        <v>135</v>
      </c>
      <c r="E6787">
        <v>888</v>
      </c>
      <c r="F6787" t="s">
        <v>87</v>
      </c>
      <c r="G6787" t="s">
        <v>105</v>
      </c>
      <c r="H6787">
        <v>321</v>
      </c>
      <c r="I6787">
        <v>1.0698831951637531</v>
      </c>
      <c r="J6787">
        <v>2.1747142635598869E-2</v>
      </c>
      <c r="K6787">
        <v>3.5267178298786029E-3</v>
      </c>
      <c r="L6787">
        <v>1.9139068960189349</v>
      </c>
    </row>
    <row r="6788" spans="1:12">
      <c r="A6788" t="s">
        <v>317</v>
      </c>
      <c r="B6788" t="s">
        <v>428</v>
      </c>
      <c r="C6788">
        <v>48293</v>
      </c>
      <c r="D6788" t="s">
        <v>135</v>
      </c>
      <c r="E6788">
        <v>888</v>
      </c>
      <c r="F6788" t="s">
        <v>87</v>
      </c>
      <c r="G6788" t="s">
        <v>106</v>
      </c>
      <c r="H6788">
        <v>21</v>
      </c>
      <c r="I6788">
        <v>1.8774327900133541</v>
      </c>
      <c r="J6788">
        <v>0.13897070690113111</v>
      </c>
      <c r="K6788">
        <v>0.36329579965681719</v>
      </c>
      <c r="L6788">
        <v>2.9038355072988762</v>
      </c>
    </row>
    <row r="6789" spans="1:12">
      <c r="A6789" t="s">
        <v>317</v>
      </c>
      <c r="B6789" t="s">
        <v>428</v>
      </c>
      <c r="C6789">
        <v>48293</v>
      </c>
      <c r="D6789" t="s">
        <v>135</v>
      </c>
      <c r="E6789">
        <v>888</v>
      </c>
      <c r="F6789" t="s">
        <v>87</v>
      </c>
      <c r="G6789" t="s">
        <v>107</v>
      </c>
      <c r="H6789">
        <v>321</v>
      </c>
      <c r="I6789">
        <v>1.136207298770596</v>
      </c>
      <c r="J6789">
        <v>2.228691754497579E-2</v>
      </c>
      <c r="K6789">
        <v>3.5267178298786029E-3</v>
      </c>
      <c r="L6789">
        <v>1.9966900608684059</v>
      </c>
    </row>
    <row r="6790" spans="1:12">
      <c r="A6790" t="s">
        <v>317</v>
      </c>
      <c r="B6790" t="s">
        <v>428</v>
      </c>
      <c r="C6790">
        <v>48293</v>
      </c>
      <c r="D6790" t="s">
        <v>135</v>
      </c>
      <c r="E6790">
        <v>888</v>
      </c>
      <c r="F6790" t="s">
        <v>87</v>
      </c>
      <c r="G6790" t="s">
        <v>108</v>
      </c>
      <c r="H6790">
        <v>21</v>
      </c>
      <c r="I6790">
        <v>0.54524790617929286</v>
      </c>
      <c r="J6790">
        <v>4.6758487955652142E-2</v>
      </c>
      <c r="K6790">
        <v>0.1167457847107941</v>
      </c>
      <c r="L6790">
        <v>1.0747798823709549</v>
      </c>
    </row>
    <row r="6791" spans="1:12">
      <c r="A6791" t="s">
        <v>317</v>
      </c>
      <c r="B6791" t="s">
        <v>428</v>
      </c>
      <c r="C6791">
        <v>48293</v>
      </c>
      <c r="D6791" t="s">
        <v>135</v>
      </c>
      <c r="E6791">
        <v>888</v>
      </c>
      <c r="F6791" t="s">
        <v>87</v>
      </c>
      <c r="G6791" t="s">
        <v>109</v>
      </c>
      <c r="H6791">
        <v>321</v>
      </c>
      <c r="I6791">
        <v>0.32896026494094838</v>
      </c>
      <c r="J6791">
        <v>5.5475743428957756E-3</v>
      </c>
      <c r="K6791">
        <v>3.5267178298786029E-3</v>
      </c>
      <c r="L6791">
        <v>0.6077413652625866</v>
      </c>
    </row>
    <row r="6792" spans="1:12">
      <c r="A6792" t="s">
        <v>317</v>
      </c>
      <c r="B6792" t="s">
        <v>429</v>
      </c>
      <c r="C6792">
        <v>48295</v>
      </c>
      <c r="D6792" t="s">
        <v>135</v>
      </c>
      <c r="E6792">
        <v>888</v>
      </c>
      <c r="F6792" t="s">
        <v>87</v>
      </c>
      <c r="G6792" t="s">
        <v>88</v>
      </c>
      <c r="H6792">
        <v>1435</v>
      </c>
      <c r="I6792">
        <v>0.87652416380149301</v>
      </c>
      <c r="J6792">
        <v>1.110860633657589E-2</v>
      </c>
      <c r="K6792">
        <v>-7.6555774510937064E-2</v>
      </c>
      <c r="L6792">
        <v>1.8518043820237691</v>
      </c>
    </row>
    <row r="6793" spans="1:12">
      <c r="A6793" t="s">
        <v>317</v>
      </c>
      <c r="B6793" t="s">
        <v>429</v>
      </c>
      <c r="C6793">
        <v>48295</v>
      </c>
      <c r="D6793" t="s">
        <v>135</v>
      </c>
      <c r="E6793">
        <v>888</v>
      </c>
      <c r="F6793" t="s">
        <v>87</v>
      </c>
      <c r="G6793" t="s">
        <v>89</v>
      </c>
      <c r="H6793">
        <v>65</v>
      </c>
      <c r="I6793">
        <v>0.36252142709275009</v>
      </c>
      <c r="J6793">
        <v>2.0164245869720699E-2</v>
      </c>
      <c r="K6793">
        <v>1.8429288079290888E-2</v>
      </c>
      <c r="L6793">
        <v>0.88753698336526676</v>
      </c>
    </row>
    <row r="6794" spans="1:12">
      <c r="A6794" t="s">
        <v>317</v>
      </c>
      <c r="B6794" t="s">
        <v>429</v>
      </c>
      <c r="C6794">
        <v>48295</v>
      </c>
      <c r="D6794" t="s">
        <v>135</v>
      </c>
      <c r="E6794">
        <v>888</v>
      </c>
      <c r="F6794" t="s">
        <v>87</v>
      </c>
      <c r="G6794" t="s">
        <v>90</v>
      </c>
      <c r="H6794">
        <v>1435</v>
      </c>
      <c r="I6794">
        <v>1.216832146144734</v>
      </c>
      <c r="J6794">
        <v>1.092318592335198E-2</v>
      </c>
      <c r="K6794">
        <v>-3.0077472534030359E-2</v>
      </c>
      <c r="L6794">
        <v>2.071946267224654</v>
      </c>
    </row>
    <row r="6795" spans="1:12">
      <c r="A6795" t="s">
        <v>317</v>
      </c>
      <c r="B6795" t="s">
        <v>429</v>
      </c>
      <c r="C6795">
        <v>48295</v>
      </c>
      <c r="D6795" t="s">
        <v>135</v>
      </c>
      <c r="E6795">
        <v>888</v>
      </c>
      <c r="F6795" t="s">
        <v>87</v>
      </c>
      <c r="G6795" t="s">
        <v>91</v>
      </c>
      <c r="H6795">
        <v>65</v>
      </c>
      <c r="I6795">
        <v>0.47685142615317999</v>
      </c>
      <c r="J6795">
        <v>2.094471832707559E-2</v>
      </c>
      <c r="K6795">
        <v>4.3786730255295683E-2</v>
      </c>
      <c r="L6795">
        <v>0.95016827673907933</v>
      </c>
    </row>
    <row r="6796" spans="1:12">
      <c r="A6796" t="s">
        <v>317</v>
      </c>
      <c r="B6796" t="s">
        <v>429</v>
      </c>
      <c r="C6796">
        <v>48295</v>
      </c>
      <c r="D6796" t="s">
        <v>135</v>
      </c>
      <c r="E6796">
        <v>888</v>
      </c>
      <c r="F6796" t="s">
        <v>87</v>
      </c>
      <c r="G6796" t="s">
        <v>92</v>
      </c>
      <c r="H6796">
        <v>1435</v>
      </c>
      <c r="I6796">
        <v>1.3199109887841749</v>
      </c>
      <c r="J6796">
        <v>1.1711189487921761E-2</v>
      </c>
      <c r="K6796">
        <v>-3.0429505362941481E-2</v>
      </c>
      <c r="L6796">
        <v>2.236917440037768</v>
      </c>
    </row>
    <row r="6797" spans="1:12">
      <c r="A6797" t="s">
        <v>317</v>
      </c>
      <c r="B6797" t="s">
        <v>429</v>
      </c>
      <c r="C6797">
        <v>48295</v>
      </c>
      <c r="D6797" t="s">
        <v>135</v>
      </c>
      <c r="E6797">
        <v>888</v>
      </c>
      <c r="F6797" t="s">
        <v>87</v>
      </c>
      <c r="G6797" t="s">
        <v>93</v>
      </c>
      <c r="H6797">
        <v>65</v>
      </c>
      <c r="I6797">
        <v>0.51763625834731997</v>
      </c>
      <c r="J6797">
        <v>2.3226818675271519E-2</v>
      </c>
      <c r="K6797">
        <v>4.3786730255295683E-2</v>
      </c>
      <c r="L6797">
        <v>1.0089443275936829</v>
      </c>
    </row>
    <row r="6798" spans="1:12">
      <c r="A6798" t="s">
        <v>317</v>
      </c>
      <c r="B6798" t="s">
        <v>429</v>
      </c>
      <c r="C6798">
        <v>48295</v>
      </c>
      <c r="D6798" t="s">
        <v>135</v>
      </c>
      <c r="E6798">
        <v>888</v>
      </c>
      <c r="F6798" t="s">
        <v>87</v>
      </c>
      <c r="G6798" t="s">
        <v>94</v>
      </c>
      <c r="H6798">
        <v>1435</v>
      </c>
      <c r="I6798">
        <v>1.4212753232657269</v>
      </c>
      <c r="J6798">
        <v>1.265202231818219E-2</v>
      </c>
      <c r="K6798">
        <v>-3.1023689703047429E-2</v>
      </c>
      <c r="L6798">
        <v>2.4461494907231272</v>
      </c>
    </row>
    <row r="6799" spans="1:12">
      <c r="A6799" t="s">
        <v>317</v>
      </c>
      <c r="B6799" t="s">
        <v>429</v>
      </c>
      <c r="C6799">
        <v>48295</v>
      </c>
      <c r="D6799" t="s">
        <v>135</v>
      </c>
      <c r="E6799">
        <v>888</v>
      </c>
      <c r="F6799" t="s">
        <v>87</v>
      </c>
      <c r="G6799" t="s">
        <v>95</v>
      </c>
      <c r="H6799">
        <v>65</v>
      </c>
      <c r="I6799">
        <v>0.55220622250497597</v>
      </c>
      <c r="J6799">
        <v>2.4943545794794401E-2</v>
      </c>
      <c r="K6799">
        <v>4.3786730255295683E-2</v>
      </c>
      <c r="L6799">
        <v>1.0704148144793251</v>
      </c>
    </row>
    <row r="6800" spans="1:12">
      <c r="A6800" t="s">
        <v>317</v>
      </c>
      <c r="B6800" t="s">
        <v>429</v>
      </c>
      <c r="C6800">
        <v>48295</v>
      </c>
      <c r="D6800" t="s">
        <v>135</v>
      </c>
      <c r="E6800">
        <v>888</v>
      </c>
      <c r="F6800" t="s">
        <v>87</v>
      </c>
      <c r="G6800" t="s">
        <v>96</v>
      </c>
      <c r="H6800">
        <v>1435</v>
      </c>
      <c r="I6800">
        <v>1.5238572860140871</v>
      </c>
      <c r="J6800">
        <v>1.354924695368835E-2</v>
      </c>
      <c r="K6800">
        <v>-3.059774293745985E-2</v>
      </c>
      <c r="L6800">
        <v>2.673949989675787</v>
      </c>
    </row>
    <row r="6801" spans="1:12">
      <c r="A6801" t="s">
        <v>317</v>
      </c>
      <c r="B6801" t="s">
        <v>429</v>
      </c>
      <c r="C6801">
        <v>48295</v>
      </c>
      <c r="D6801" t="s">
        <v>135</v>
      </c>
      <c r="E6801">
        <v>888</v>
      </c>
      <c r="F6801" t="s">
        <v>87</v>
      </c>
      <c r="G6801" t="s">
        <v>97</v>
      </c>
      <c r="H6801">
        <v>65</v>
      </c>
      <c r="I6801">
        <v>0.58976231481015562</v>
      </c>
      <c r="J6801">
        <v>2.6814107984042761E-2</v>
      </c>
      <c r="K6801">
        <v>4.3786730255295683E-2</v>
      </c>
      <c r="L6801">
        <v>1.1421461368062029</v>
      </c>
    </row>
    <row r="6802" spans="1:12">
      <c r="A6802" t="s">
        <v>317</v>
      </c>
      <c r="B6802" t="s">
        <v>429</v>
      </c>
      <c r="C6802">
        <v>48295</v>
      </c>
      <c r="D6802" t="s">
        <v>135</v>
      </c>
      <c r="E6802">
        <v>888</v>
      </c>
      <c r="F6802" t="s">
        <v>87</v>
      </c>
      <c r="G6802" t="s">
        <v>98</v>
      </c>
      <c r="H6802">
        <v>1435</v>
      </c>
      <c r="I6802">
        <v>0.52382973746926487</v>
      </c>
      <c r="J6802">
        <v>7.0326950864691351E-3</v>
      </c>
      <c r="K6802">
        <v>-3.5214899117919238E-2</v>
      </c>
      <c r="L6802">
        <v>1.257109982895801</v>
      </c>
    </row>
    <row r="6803" spans="1:12">
      <c r="A6803" t="s">
        <v>317</v>
      </c>
      <c r="B6803" t="s">
        <v>429</v>
      </c>
      <c r="C6803">
        <v>48295</v>
      </c>
      <c r="D6803" t="s">
        <v>135</v>
      </c>
      <c r="E6803">
        <v>888</v>
      </c>
      <c r="F6803" t="s">
        <v>87</v>
      </c>
      <c r="G6803" t="s">
        <v>99</v>
      </c>
      <c r="H6803">
        <v>65</v>
      </c>
      <c r="I6803">
        <v>0.33255861734087189</v>
      </c>
      <c r="J6803">
        <v>1.6220491508778041E-2</v>
      </c>
      <c r="K6803">
        <v>4.3786730255295683E-2</v>
      </c>
      <c r="L6803">
        <v>0.81269337243586204</v>
      </c>
    </row>
    <row r="6804" spans="1:12">
      <c r="A6804" t="s">
        <v>317</v>
      </c>
      <c r="B6804" t="s">
        <v>429</v>
      </c>
      <c r="C6804">
        <v>48295</v>
      </c>
      <c r="D6804" t="s">
        <v>135</v>
      </c>
      <c r="E6804">
        <v>888</v>
      </c>
      <c r="F6804" t="s">
        <v>87</v>
      </c>
      <c r="G6804" t="s">
        <v>100</v>
      </c>
      <c r="H6804">
        <v>1435</v>
      </c>
      <c r="I6804">
        <v>0.96444419651281887</v>
      </c>
      <c r="J6804">
        <v>8.8597234521018645E-3</v>
      </c>
      <c r="K6804">
        <v>-2.384991457250548E-2</v>
      </c>
      <c r="L6804">
        <v>1.7145287896389081</v>
      </c>
    </row>
    <row r="6805" spans="1:12">
      <c r="A6805" t="s">
        <v>317</v>
      </c>
      <c r="B6805" t="s">
        <v>429</v>
      </c>
      <c r="C6805">
        <v>48295</v>
      </c>
      <c r="D6805" t="s">
        <v>135</v>
      </c>
      <c r="E6805">
        <v>888</v>
      </c>
      <c r="F6805" t="s">
        <v>87</v>
      </c>
      <c r="G6805" t="s">
        <v>101</v>
      </c>
      <c r="H6805">
        <v>65</v>
      </c>
      <c r="I6805">
        <v>0.4400311440726829</v>
      </c>
      <c r="J6805">
        <v>1.8647914602342611E-2</v>
      </c>
      <c r="K6805">
        <v>4.3786730255295683E-2</v>
      </c>
      <c r="L6805">
        <v>0.87563823345115299</v>
      </c>
    </row>
    <row r="6806" spans="1:12">
      <c r="A6806" t="s">
        <v>317</v>
      </c>
      <c r="B6806" t="s">
        <v>429</v>
      </c>
      <c r="C6806">
        <v>48295</v>
      </c>
      <c r="D6806" t="s">
        <v>135</v>
      </c>
      <c r="E6806">
        <v>888</v>
      </c>
      <c r="F6806" t="s">
        <v>87</v>
      </c>
      <c r="G6806" t="s">
        <v>102</v>
      </c>
      <c r="H6806">
        <v>1435</v>
      </c>
      <c r="I6806">
        <v>1.0751618395245071</v>
      </c>
      <c r="J6806">
        <v>9.7131767144820989E-3</v>
      </c>
      <c r="K6806">
        <v>-2.4884099079827651E-2</v>
      </c>
      <c r="L6806">
        <v>1.9243529201860841</v>
      </c>
    </row>
    <row r="6807" spans="1:12">
      <c r="A6807" t="s">
        <v>317</v>
      </c>
      <c r="B6807" t="s">
        <v>429</v>
      </c>
      <c r="C6807">
        <v>48295</v>
      </c>
      <c r="D6807" t="s">
        <v>135</v>
      </c>
      <c r="E6807">
        <v>888</v>
      </c>
      <c r="F6807" t="s">
        <v>87</v>
      </c>
      <c r="G6807" t="s">
        <v>103</v>
      </c>
      <c r="H6807">
        <v>65</v>
      </c>
      <c r="I6807">
        <v>0.47898833177583311</v>
      </c>
      <c r="J6807">
        <v>2.037916038910062E-2</v>
      </c>
      <c r="K6807">
        <v>4.3786730255295683E-2</v>
      </c>
      <c r="L6807">
        <v>0.94532347691236951</v>
      </c>
    </row>
    <row r="6808" spans="1:12">
      <c r="A6808" t="s">
        <v>317</v>
      </c>
      <c r="B6808" t="s">
        <v>429</v>
      </c>
      <c r="C6808">
        <v>48295</v>
      </c>
      <c r="D6808" t="s">
        <v>135</v>
      </c>
      <c r="E6808">
        <v>888</v>
      </c>
      <c r="F6808" t="s">
        <v>87</v>
      </c>
      <c r="G6808" t="s">
        <v>104</v>
      </c>
      <c r="H6808">
        <v>1435</v>
      </c>
      <c r="I6808">
        <v>1.1798274446060759</v>
      </c>
      <c r="J6808">
        <v>1.0862334810937509E-2</v>
      </c>
      <c r="K6808">
        <v>-2.5136157414089019E-2</v>
      </c>
      <c r="L6808">
        <v>2.1563404134395738</v>
      </c>
    </row>
    <row r="6809" spans="1:12">
      <c r="A6809" t="s">
        <v>317</v>
      </c>
      <c r="B6809" t="s">
        <v>429</v>
      </c>
      <c r="C6809">
        <v>48295</v>
      </c>
      <c r="D6809" t="s">
        <v>135</v>
      </c>
      <c r="E6809">
        <v>888</v>
      </c>
      <c r="F6809" t="s">
        <v>87</v>
      </c>
      <c r="G6809" t="s">
        <v>105</v>
      </c>
      <c r="H6809">
        <v>65</v>
      </c>
      <c r="I6809">
        <v>0.51761974198772454</v>
      </c>
      <c r="J6809">
        <v>2.214113391202489E-2</v>
      </c>
      <c r="K6809">
        <v>4.3786730255295683E-2</v>
      </c>
      <c r="L6809">
        <v>1.0072454645319491</v>
      </c>
    </row>
    <row r="6810" spans="1:12">
      <c r="A6810" t="s">
        <v>317</v>
      </c>
      <c r="B6810" t="s">
        <v>429</v>
      </c>
      <c r="C6810">
        <v>48295</v>
      </c>
      <c r="D6810" t="s">
        <v>135</v>
      </c>
      <c r="E6810">
        <v>888</v>
      </c>
      <c r="F6810" t="s">
        <v>87</v>
      </c>
      <c r="G6810" t="s">
        <v>106</v>
      </c>
      <c r="H6810">
        <v>1435</v>
      </c>
      <c r="I6810">
        <v>1.2848069795372521</v>
      </c>
      <c r="J6810">
        <v>1.180578206737439E-2</v>
      </c>
      <c r="K6810">
        <v>-2.5310456542379539E-2</v>
      </c>
      <c r="L6810">
        <v>2.3764599037730378</v>
      </c>
    </row>
    <row r="6811" spans="1:12">
      <c r="A6811" t="s">
        <v>317</v>
      </c>
      <c r="B6811" t="s">
        <v>429</v>
      </c>
      <c r="C6811">
        <v>48295</v>
      </c>
      <c r="D6811" t="s">
        <v>135</v>
      </c>
      <c r="E6811">
        <v>888</v>
      </c>
      <c r="F6811" t="s">
        <v>87</v>
      </c>
      <c r="G6811" t="s">
        <v>107</v>
      </c>
      <c r="H6811">
        <v>65</v>
      </c>
      <c r="I6811">
        <v>0.55483723463041756</v>
      </c>
      <c r="J6811">
        <v>2.392361229429019E-2</v>
      </c>
      <c r="K6811">
        <v>4.3786730255295683E-2</v>
      </c>
      <c r="L6811">
        <v>1.0762666179576901</v>
      </c>
    </row>
    <row r="6812" spans="1:12">
      <c r="A6812" t="s">
        <v>317</v>
      </c>
      <c r="B6812" t="s">
        <v>429</v>
      </c>
      <c r="C6812">
        <v>48295</v>
      </c>
      <c r="D6812" t="s">
        <v>135</v>
      </c>
      <c r="E6812">
        <v>888</v>
      </c>
      <c r="F6812" t="s">
        <v>87</v>
      </c>
      <c r="G6812" t="s">
        <v>108</v>
      </c>
      <c r="H6812">
        <v>1435</v>
      </c>
      <c r="I6812">
        <v>0.44938322313342283</v>
      </c>
      <c r="J6812">
        <v>5.1740255637772034E-3</v>
      </c>
      <c r="K6812">
        <v>-3.2002229346426367E-2</v>
      </c>
      <c r="L6812">
        <v>0.99697612260483626</v>
      </c>
    </row>
    <row r="6813" spans="1:12">
      <c r="A6813" t="s">
        <v>317</v>
      </c>
      <c r="B6813" t="s">
        <v>429</v>
      </c>
      <c r="C6813">
        <v>48295</v>
      </c>
      <c r="D6813" t="s">
        <v>135</v>
      </c>
      <c r="E6813">
        <v>888</v>
      </c>
      <c r="F6813" t="s">
        <v>87</v>
      </c>
      <c r="G6813" t="s">
        <v>109</v>
      </c>
      <c r="H6813">
        <v>65</v>
      </c>
      <c r="I6813">
        <v>0.28143814241296161</v>
      </c>
      <c r="J6813">
        <v>1.367583378849462E-2</v>
      </c>
      <c r="K6813">
        <v>4.3786730255295683E-2</v>
      </c>
      <c r="L6813">
        <v>0.6800944919804699</v>
      </c>
    </row>
    <row r="6814" spans="1:12">
      <c r="A6814" t="s">
        <v>317</v>
      </c>
      <c r="B6814" t="s">
        <v>430</v>
      </c>
      <c r="C6814">
        <v>48297</v>
      </c>
      <c r="D6814" t="s">
        <v>135</v>
      </c>
      <c r="E6814">
        <v>888</v>
      </c>
      <c r="F6814" t="s">
        <v>87</v>
      </c>
      <c r="G6814" t="s">
        <v>88</v>
      </c>
      <c r="H6814">
        <v>249</v>
      </c>
      <c r="I6814">
        <v>1.3272480698098581</v>
      </c>
      <c r="J6814">
        <v>2.9221485110950358E-2</v>
      </c>
      <c r="K6814">
        <v>1.053024294447052E-2</v>
      </c>
      <c r="L6814">
        <v>2.3126070646557242</v>
      </c>
    </row>
    <row r="6815" spans="1:12">
      <c r="A6815" t="s">
        <v>317</v>
      </c>
      <c r="B6815" t="s">
        <v>430</v>
      </c>
      <c r="C6815">
        <v>48297</v>
      </c>
      <c r="D6815" t="s">
        <v>135</v>
      </c>
      <c r="E6815">
        <v>888</v>
      </c>
      <c r="F6815" t="s">
        <v>87</v>
      </c>
      <c r="G6815" t="s">
        <v>89</v>
      </c>
      <c r="H6815">
        <v>334</v>
      </c>
      <c r="I6815">
        <v>0.93556248128234332</v>
      </c>
      <c r="J6815">
        <v>2.2023634848507591E-2</v>
      </c>
      <c r="K6815">
        <v>4.1614353289900017E-3</v>
      </c>
      <c r="L6815">
        <v>1.706692669819454</v>
      </c>
    </row>
    <row r="6816" spans="1:12">
      <c r="A6816" t="s">
        <v>317</v>
      </c>
      <c r="B6816" t="s">
        <v>430</v>
      </c>
      <c r="C6816">
        <v>48297</v>
      </c>
      <c r="D6816" t="s">
        <v>135</v>
      </c>
      <c r="E6816">
        <v>888</v>
      </c>
      <c r="F6816" t="s">
        <v>87</v>
      </c>
      <c r="G6816" t="s">
        <v>90</v>
      </c>
      <c r="H6816">
        <v>249</v>
      </c>
      <c r="I6816">
        <v>1.6014957864240591</v>
      </c>
      <c r="J6816">
        <v>2.677911337687541E-2</v>
      </c>
      <c r="K6816">
        <v>0.49831347890596522</v>
      </c>
      <c r="L6816">
        <v>2.602420348373006</v>
      </c>
    </row>
    <row r="6817" spans="1:12">
      <c r="A6817" t="s">
        <v>317</v>
      </c>
      <c r="B6817" t="s">
        <v>430</v>
      </c>
      <c r="C6817">
        <v>48297</v>
      </c>
      <c r="D6817" t="s">
        <v>135</v>
      </c>
      <c r="E6817">
        <v>888</v>
      </c>
      <c r="F6817" t="s">
        <v>87</v>
      </c>
      <c r="G6817" t="s">
        <v>91</v>
      </c>
      <c r="H6817">
        <v>334</v>
      </c>
      <c r="I6817">
        <v>1.0729427022260389</v>
      </c>
      <c r="J6817">
        <v>2.1274704283514741E-2</v>
      </c>
      <c r="K6817">
        <v>4.1614353289900017E-3</v>
      </c>
      <c r="L6817">
        <v>1.87317238244714</v>
      </c>
    </row>
    <row r="6818" spans="1:12">
      <c r="A6818" t="s">
        <v>317</v>
      </c>
      <c r="B6818" t="s">
        <v>430</v>
      </c>
      <c r="C6818">
        <v>48297</v>
      </c>
      <c r="D6818" t="s">
        <v>135</v>
      </c>
      <c r="E6818">
        <v>888</v>
      </c>
      <c r="F6818" t="s">
        <v>87</v>
      </c>
      <c r="G6818" t="s">
        <v>92</v>
      </c>
      <c r="H6818">
        <v>249</v>
      </c>
      <c r="I6818">
        <v>1.7203459735095981</v>
      </c>
      <c r="J6818">
        <v>2.7397561904270479E-2</v>
      </c>
      <c r="K6818">
        <v>0.54872026536986995</v>
      </c>
      <c r="L6818">
        <v>2.7076279604979629</v>
      </c>
    </row>
    <row r="6819" spans="1:12">
      <c r="A6819" t="s">
        <v>317</v>
      </c>
      <c r="B6819" t="s">
        <v>430</v>
      </c>
      <c r="C6819">
        <v>48297</v>
      </c>
      <c r="D6819" t="s">
        <v>135</v>
      </c>
      <c r="E6819">
        <v>888</v>
      </c>
      <c r="F6819" t="s">
        <v>87</v>
      </c>
      <c r="G6819" t="s">
        <v>93</v>
      </c>
      <c r="H6819">
        <v>334</v>
      </c>
      <c r="I6819">
        <v>1.1490833999046499</v>
      </c>
      <c r="J6819">
        <v>2.1986764885354771E-2</v>
      </c>
      <c r="K6819">
        <v>4.1614353289900017E-3</v>
      </c>
      <c r="L6819">
        <v>1.9688439470527781</v>
      </c>
    </row>
    <row r="6820" spans="1:12">
      <c r="A6820" t="s">
        <v>317</v>
      </c>
      <c r="B6820" t="s">
        <v>430</v>
      </c>
      <c r="C6820">
        <v>48297</v>
      </c>
      <c r="D6820" t="s">
        <v>135</v>
      </c>
      <c r="E6820">
        <v>888</v>
      </c>
      <c r="F6820" t="s">
        <v>87</v>
      </c>
      <c r="G6820" t="s">
        <v>94</v>
      </c>
      <c r="H6820">
        <v>249</v>
      </c>
      <c r="I6820">
        <v>1.8293863573636191</v>
      </c>
      <c r="J6820">
        <v>2.8282093848543799E-2</v>
      </c>
      <c r="K6820">
        <v>0.59331533431868477</v>
      </c>
      <c r="L6820">
        <v>2.8069506566597289</v>
      </c>
    </row>
    <row r="6821" spans="1:12">
      <c r="A6821" t="s">
        <v>317</v>
      </c>
      <c r="B6821" t="s">
        <v>430</v>
      </c>
      <c r="C6821">
        <v>48297</v>
      </c>
      <c r="D6821" t="s">
        <v>135</v>
      </c>
      <c r="E6821">
        <v>888</v>
      </c>
      <c r="F6821" t="s">
        <v>87</v>
      </c>
      <c r="G6821" t="s">
        <v>95</v>
      </c>
      <c r="H6821">
        <v>334</v>
      </c>
      <c r="I6821">
        <v>1.2202182048336909</v>
      </c>
      <c r="J6821">
        <v>2.295495060049876E-2</v>
      </c>
      <c r="K6821">
        <v>4.1614353289900017E-3</v>
      </c>
      <c r="L6821">
        <v>2.061355500296886</v>
      </c>
    </row>
    <row r="6822" spans="1:12">
      <c r="A6822" t="s">
        <v>317</v>
      </c>
      <c r="B6822" t="s">
        <v>430</v>
      </c>
      <c r="C6822">
        <v>48297</v>
      </c>
      <c r="D6822" t="s">
        <v>135</v>
      </c>
      <c r="E6822">
        <v>888</v>
      </c>
      <c r="F6822" t="s">
        <v>87</v>
      </c>
      <c r="G6822" t="s">
        <v>96</v>
      </c>
      <c r="H6822">
        <v>249</v>
      </c>
      <c r="I6822">
        <v>1.941685238272935</v>
      </c>
      <c r="J6822">
        <v>2.9294338369352801E-2</v>
      </c>
      <c r="K6822">
        <v>0.64230054599177022</v>
      </c>
      <c r="L6822">
        <v>2.9081630121167361</v>
      </c>
    </row>
    <row r="6823" spans="1:12">
      <c r="A6823" t="s">
        <v>317</v>
      </c>
      <c r="B6823" t="s">
        <v>430</v>
      </c>
      <c r="C6823">
        <v>48297</v>
      </c>
      <c r="D6823" t="s">
        <v>135</v>
      </c>
      <c r="E6823">
        <v>888</v>
      </c>
      <c r="F6823" t="s">
        <v>87</v>
      </c>
      <c r="G6823" t="s">
        <v>97</v>
      </c>
      <c r="H6823">
        <v>334</v>
      </c>
      <c r="I6823">
        <v>1.2957319808449399</v>
      </c>
      <c r="J6823">
        <v>2.372832784324478E-2</v>
      </c>
      <c r="K6823">
        <v>4.1614353289900017E-3</v>
      </c>
      <c r="L6823">
        <v>2.159219318568498</v>
      </c>
    </row>
    <row r="6824" spans="1:12">
      <c r="A6824" t="s">
        <v>317</v>
      </c>
      <c r="B6824" t="s">
        <v>430</v>
      </c>
      <c r="C6824">
        <v>48297</v>
      </c>
      <c r="D6824" t="s">
        <v>135</v>
      </c>
      <c r="E6824">
        <v>888</v>
      </c>
      <c r="F6824" t="s">
        <v>87</v>
      </c>
      <c r="G6824" t="s">
        <v>98</v>
      </c>
      <c r="H6824">
        <v>249</v>
      </c>
      <c r="I6824">
        <v>0.36131823872605923</v>
      </c>
      <c r="J6824">
        <v>8.2331965856959986E-3</v>
      </c>
      <c r="K6824">
        <v>4.6123935453918873E-2</v>
      </c>
      <c r="L6824">
        <v>0.74911958182097538</v>
      </c>
    </row>
    <row r="6825" spans="1:12">
      <c r="A6825" t="s">
        <v>317</v>
      </c>
      <c r="B6825" t="s">
        <v>430</v>
      </c>
      <c r="C6825">
        <v>48297</v>
      </c>
      <c r="D6825" t="s">
        <v>135</v>
      </c>
      <c r="E6825">
        <v>888</v>
      </c>
      <c r="F6825" t="s">
        <v>87</v>
      </c>
      <c r="G6825" t="s">
        <v>99</v>
      </c>
      <c r="H6825">
        <v>334</v>
      </c>
      <c r="I6825">
        <v>0.5174270922006633</v>
      </c>
      <c r="J6825">
        <v>1.22237438095791E-2</v>
      </c>
      <c r="K6825">
        <v>4.1614353289900017E-3</v>
      </c>
      <c r="L6825">
        <v>1.4691269464682379</v>
      </c>
    </row>
    <row r="6826" spans="1:12">
      <c r="A6826" t="s">
        <v>317</v>
      </c>
      <c r="B6826" t="s">
        <v>430</v>
      </c>
      <c r="C6826">
        <v>48297</v>
      </c>
      <c r="D6826" t="s">
        <v>135</v>
      </c>
      <c r="E6826">
        <v>888</v>
      </c>
      <c r="F6826" t="s">
        <v>87</v>
      </c>
      <c r="G6826" t="s">
        <v>100</v>
      </c>
      <c r="H6826">
        <v>249</v>
      </c>
      <c r="I6826">
        <v>0.89069621579053615</v>
      </c>
      <c r="J6826">
        <v>1.397342157549925E-2</v>
      </c>
      <c r="K6826">
        <v>0.30177960208981791</v>
      </c>
      <c r="L6826">
        <v>1.5829159676324409</v>
      </c>
    </row>
    <row r="6827" spans="1:12">
      <c r="A6827" t="s">
        <v>317</v>
      </c>
      <c r="B6827" t="s">
        <v>430</v>
      </c>
      <c r="C6827">
        <v>48297</v>
      </c>
      <c r="D6827" t="s">
        <v>135</v>
      </c>
      <c r="E6827">
        <v>888</v>
      </c>
      <c r="F6827" t="s">
        <v>87</v>
      </c>
      <c r="G6827" t="s">
        <v>101</v>
      </c>
      <c r="H6827">
        <v>334</v>
      </c>
      <c r="I6827">
        <v>0.85425630206694236</v>
      </c>
      <c r="J6827">
        <v>1.640922888839667E-2</v>
      </c>
      <c r="K6827">
        <v>4.1614353289900017E-3</v>
      </c>
      <c r="L6827">
        <v>1.669365192606491</v>
      </c>
    </row>
    <row r="6828" spans="1:12">
      <c r="A6828" t="s">
        <v>317</v>
      </c>
      <c r="B6828" t="s">
        <v>430</v>
      </c>
      <c r="C6828">
        <v>48297</v>
      </c>
      <c r="D6828" t="s">
        <v>135</v>
      </c>
      <c r="E6828">
        <v>888</v>
      </c>
      <c r="F6828" t="s">
        <v>87</v>
      </c>
      <c r="G6828" t="s">
        <v>102</v>
      </c>
      <c r="H6828">
        <v>249</v>
      </c>
      <c r="I6828">
        <v>1.034406762641952</v>
      </c>
      <c r="J6828">
        <v>1.606533954106712E-2</v>
      </c>
      <c r="K6828">
        <v>0.34926510901995339</v>
      </c>
      <c r="L6828">
        <v>1.807250993445032</v>
      </c>
    </row>
    <row r="6829" spans="1:12">
      <c r="A6829" t="s">
        <v>317</v>
      </c>
      <c r="B6829" t="s">
        <v>430</v>
      </c>
      <c r="C6829">
        <v>48297</v>
      </c>
      <c r="D6829" t="s">
        <v>135</v>
      </c>
      <c r="E6829">
        <v>888</v>
      </c>
      <c r="F6829" t="s">
        <v>87</v>
      </c>
      <c r="G6829" t="s">
        <v>103</v>
      </c>
      <c r="H6829">
        <v>334</v>
      </c>
      <c r="I6829">
        <v>0.91622912745186424</v>
      </c>
      <c r="J6829">
        <v>1.695355120275259E-2</v>
      </c>
      <c r="K6829">
        <v>4.1614353289900017E-3</v>
      </c>
      <c r="L6829">
        <v>1.7552037239467351</v>
      </c>
    </row>
    <row r="6830" spans="1:12">
      <c r="A6830" t="s">
        <v>317</v>
      </c>
      <c r="B6830" t="s">
        <v>430</v>
      </c>
      <c r="C6830">
        <v>48297</v>
      </c>
      <c r="D6830" t="s">
        <v>135</v>
      </c>
      <c r="E6830">
        <v>888</v>
      </c>
      <c r="F6830" t="s">
        <v>87</v>
      </c>
      <c r="G6830" t="s">
        <v>104</v>
      </c>
      <c r="H6830">
        <v>249</v>
      </c>
      <c r="I6830">
        <v>1.1539110409009741</v>
      </c>
      <c r="J6830">
        <v>1.846123127568056E-2</v>
      </c>
      <c r="K6830">
        <v>0.38619646686531461</v>
      </c>
      <c r="L6830">
        <v>2.0264769473838631</v>
      </c>
    </row>
    <row r="6831" spans="1:12">
      <c r="A6831" t="s">
        <v>317</v>
      </c>
      <c r="B6831" t="s">
        <v>430</v>
      </c>
      <c r="C6831">
        <v>48297</v>
      </c>
      <c r="D6831" t="s">
        <v>135</v>
      </c>
      <c r="E6831">
        <v>888</v>
      </c>
      <c r="F6831" t="s">
        <v>87</v>
      </c>
      <c r="G6831" t="s">
        <v>105</v>
      </c>
      <c r="H6831">
        <v>334</v>
      </c>
      <c r="I6831">
        <v>0.97328528897562816</v>
      </c>
      <c r="J6831">
        <v>1.7690778734537841E-2</v>
      </c>
      <c r="K6831">
        <v>4.1614353289900017E-3</v>
      </c>
      <c r="L6831">
        <v>1.873398708947267</v>
      </c>
    </row>
    <row r="6832" spans="1:12">
      <c r="A6832" t="s">
        <v>317</v>
      </c>
      <c r="B6832" t="s">
        <v>430</v>
      </c>
      <c r="C6832">
        <v>48297</v>
      </c>
      <c r="D6832" t="s">
        <v>135</v>
      </c>
      <c r="E6832">
        <v>888</v>
      </c>
      <c r="F6832" t="s">
        <v>87</v>
      </c>
      <c r="G6832" t="s">
        <v>106</v>
      </c>
      <c r="H6832">
        <v>249</v>
      </c>
      <c r="I6832">
        <v>1.274700707272173</v>
      </c>
      <c r="J6832">
        <v>2.0400490154223849E-2</v>
      </c>
      <c r="K6832">
        <v>0.42467210722072118</v>
      </c>
      <c r="L6832">
        <v>2.2211555003748829</v>
      </c>
    </row>
    <row r="6833" spans="1:12">
      <c r="A6833" t="s">
        <v>317</v>
      </c>
      <c r="B6833" t="s">
        <v>430</v>
      </c>
      <c r="C6833">
        <v>48297</v>
      </c>
      <c r="D6833" t="s">
        <v>135</v>
      </c>
      <c r="E6833">
        <v>888</v>
      </c>
      <c r="F6833" t="s">
        <v>87</v>
      </c>
      <c r="G6833" t="s">
        <v>107</v>
      </c>
      <c r="H6833">
        <v>334</v>
      </c>
      <c r="I6833">
        <v>1.034456032103954</v>
      </c>
      <c r="J6833">
        <v>1.8213001586436881E-2</v>
      </c>
      <c r="K6833">
        <v>4.1614353289900017E-3</v>
      </c>
      <c r="L6833">
        <v>1.983613718707478</v>
      </c>
    </row>
    <row r="6834" spans="1:12">
      <c r="A6834" t="s">
        <v>317</v>
      </c>
      <c r="B6834" t="s">
        <v>430</v>
      </c>
      <c r="C6834">
        <v>48297</v>
      </c>
      <c r="D6834" t="s">
        <v>135</v>
      </c>
      <c r="E6834">
        <v>888</v>
      </c>
      <c r="F6834" t="s">
        <v>87</v>
      </c>
      <c r="G6834" t="s">
        <v>108</v>
      </c>
      <c r="H6834">
        <v>249</v>
      </c>
      <c r="I6834">
        <v>0.15102283323612989</v>
      </c>
      <c r="J6834">
        <v>3.707735769284539E-3</v>
      </c>
      <c r="K6834">
        <v>-5.9524557316616919E-2</v>
      </c>
      <c r="L6834">
        <v>0.32297402595527569</v>
      </c>
    </row>
    <row r="6835" spans="1:12">
      <c r="A6835" t="s">
        <v>317</v>
      </c>
      <c r="B6835" t="s">
        <v>430</v>
      </c>
      <c r="C6835">
        <v>48297</v>
      </c>
      <c r="D6835" t="s">
        <v>135</v>
      </c>
      <c r="E6835">
        <v>888</v>
      </c>
      <c r="F6835" t="s">
        <v>87</v>
      </c>
      <c r="G6835" t="s">
        <v>109</v>
      </c>
      <c r="H6835">
        <v>334</v>
      </c>
      <c r="I6835">
        <v>0.27599937877004338</v>
      </c>
      <c r="J6835">
        <v>5.1653140136114313E-3</v>
      </c>
      <c r="K6835">
        <v>4.1614353289900017E-3</v>
      </c>
      <c r="L6835">
        <v>0.646276259831436</v>
      </c>
    </row>
    <row r="6836" spans="1:12">
      <c r="A6836" t="s">
        <v>317</v>
      </c>
      <c r="B6836" t="s">
        <v>431</v>
      </c>
      <c r="C6836">
        <v>48299</v>
      </c>
      <c r="D6836" t="s">
        <v>135</v>
      </c>
      <c r="E6836">
        <v>888</v>
      </c>
      <c r="F6836" t="s">
        <v>87</v>
      </c>
      <c r="G6836" t="s">
        <v>88</v>
      </c>
      <c r="H6836">
        <v>249</v>
      </c>
      <c r="I6836">
        <v>1.3272480698098581</v>
      </c>
      <c r="J6836">
        <v>2.9221485110950358E-2</v>
      </c>
      <c r="K6836">
        <v>1.053024294447052E-2</v>
      </c>
      <c r="L6836">
        <v>2.3126070646557242</v>
      </c>
    </row>
    <row r="6837" spans="1:12">
      <c r="A6837" t="s">
        <v>317</v>
      </c>
      <c r="B6837" t="s">
        <v>431</v>
      </c>
      <c r="C6837">
        <v>48299</v>
      </c>
      <c r="D6837" t="s">
        <v>135</v>
      </c>
      <c r="E6837">
        <v>888</v>
      </c>
      <c r="F6837" t="s">
        <v>87</v>
      </c>
      <c r="G6837" t="s">
        <v>89</v>
      </c>
      <c r="H6837">
        <v>334</v>
      </c>
      <c r="I6837">
        <v>0.93556248128234332</v>
      </c>
      <c r="J6837">
        <v>2.2023634848507591E-2</v>
      </c>
      <c r="K6837">
        <v>4.1614353289900017E-3</v>
      </c>
      <c r="L6837">
        <v>1.706692669819454</v>
      </c>
    </row>
    <row r="6838" spans="1:12">
      <c r="A6838" t="s">
        <v>317</v>
      </c>
      <c r="B6838" t="s">
        <v>431</v>
      </c>
      <c r="C6838">
        <v>48299</v>
      </c>
      <c r="D6838" t="s">
        <v>135</v>
      </c>
      <c r="E6838">
        <v>888</v>
      </c>
      <c r="F6838" t="s">
        <v>87</v>
      </c>
      <c r="G6838" t="s">
        <v>90</v>
      </c>
      <c r="H6838">
        <v>249</v>
      </c>
      <c r="I6838">
        <v>1.6014957864240591</v>
      </c>
      <c r="J6838">
        <v>2.677911337687541E-2</v>
      </c>
      <c r="K6838">
        <v>0.49831347890596522</v>
      </c>
      <c r="L6838">
        <v>2.602420348373006</v>
      </c>
    </row>
    <row r="6839" spans="1:12">
      <c r="A6839" t="s">
        <v>317</v>
      </c>
      <c r="B6839" t="s">
        <v>431</v>
      </c>
      <c r="C6839">
        <v>48299</v>
      </c>
      <c r="D6839" t="s">
        <v>135</v>
      </c>
      <c r="E6839">
        <v>888</v>
      </c>
      <c r="F6839" t="s">
        <v>87</v>
      </c>
      <c r="G6839" t="s">
        <v>91</v>
      </c>
      <c r="H6839">
        <v>334</v>
      </c>
      <c r="I6839">
        <v>1.0729427022260389</v>
      </c>
      <c r="J6839">
        <v>2.1274704283514741E-2</v>
      </c>
      <c r="K6839">
        <v>4.1614353289900017E-3</v>
      </c>
      <c r="L6839">
        <v>1.87317238244714</v>
      </c>
    </row>
    <row r="6840" spans="1:12">
      <c r="A6840" t="s">
        <v>317</v>
      </c>
      <c r="B6840" t="s">
        <v>431</v>
      </c>
      <c r="C6840">
        <v>48299</v>
      </c>
      <c r="D6840" t="s">
        <v>135</v>
      </c>
      <c r="E6840">
        <v>888</v>
      </c>
      <c r="F6840" t="s">
        <v>87</v>
      </c>
      <c r="G6840" t="s">
        <v>92</v>
      </c>
      <c r="H6840">
        <v>249</v>
      </c>
      <c r="I6840">
        <v>1.7203459735095981</v>
      </c>
      <c r="J6840">
        <v>2.7397561904270479E-2</v>
      </c>
      <c r="K6840">
        <v>0.54872026536986995</v>
      </c>
      <c r="L6840">
        <v>2.7076279604979629</v>
      </c>
    </row>
    <row r="6841" spans="1:12">
      <c r="A6841" t="s">
        <v>317</v>
      </c>
      <c r="B6841" t="s">
        <v>431</v>
      </c>
      <c r="C6841">
        <v>48299</v>
      </c>
      <c r="D6841" t="s">
        <v>135</v>
      </c>
      <c r="E6841">
        <v>888</v>
      </c>
      <c r="F6841" t="s">
        <v>87</v>
      </c>
      <c r="G6841" t="s">
        <v>93</v>
      </c>
      <c r="H6841">
        <v>334</v>
      </c>
      <c r="I6841">
        <v>1.1490833999046499</v>
      </c>
      <c r="J6841">
        <v>2.1986764885354771E-2</v>
      </c>
      <c r="K6841">
        <v>4.1614353289900017E-3</v>
      </c>
      <c r="L6841">
        <v>1.9688439470527781</v>
      </c>
    </row>
    <row r="6842" spans="1:12">
      <c r="A6842" t="s">
        <v>317</v>
      </c>
      <c r="B6842" t="s">
        <v>431</v>
      </c>
      <c r="C6842">
        <v>48299</v>
      </c>
      <c r="D6842" t="s">
        <v>135</v>
      </c>
      <c r="E6842">
        <v>888</v>
      </c>
      <c r="F6842" t="s">
        <v>87</v>
      </c>
      <c r="G6842" t="s">
        <v>94</v>
      </c>
      <c r="H6842">
        <v>249</v>
      </c>
      <c r="I6842">
        <v>1.8293863573636191</v>
      </c>
      <c r="J6842">
        <v>2.8282093848543799E-2</v>
      </c>
      <c r="K6842">
        <v>0.59331533431868477</v>
      </c>
      <c r="L6842">
        <v>2.8069506566597289</v>
      </c>
    </row>
    <row r="6843" spans="1:12">
      <c r="A6843" t="s">
        <v>317</v>
      </c>
      <c r="B6843" t="s">
        <v>431</v>
      </c>
      <c r="C6843">
        <v>48299</v>
      </c>
      <c r="D6843" t="s">
        <v>135</v>
      </c>
      <c r="E6843">
        <v>888</v>
      </c>
      <c r="F6843" t="s">
        <v>87</v>
      </c>
      <c r="G6843" t="s">
        <v>95</v>
      </c>
      <c r="H6843">
        <v>334</v>
      </c>
      <c r="I6843">
        <v>1.2202182048336909</v>
      </c>
      <c r="J6843">
        <v>2.295495060049876E-2</v>
      </c>
      <c r="K6843">
        <v>4.1614353289900017E-3</v>
      </c>
      <c r="L6843">
        <v>2.061355500296886</v>
      </c>
    </row>
    <row r="6844" spans="1:12">
      <c r="A6844" t="s">
        <v>317</v>
      </c>
      <c r="B6844" t="s">
        <v>431</v>
      </c>
      <c r="C6844">
        <v>48299</v>
      </c>
      <c r="D6844" t="s">
        <v>135</v>
      </c>
      <c r="E6844">
        <v>888</v>
      </c>
      <c r="F6844" t="s">
        <v>87</v>
      </c>
      <c r="G6844" t="s">
        <v>96</v>
      </c>
      <c r="H6844">
        <v>249</v>
      </c>
      <c r="I6844">
        <v>1.941685238272935</v>
      </c>
      <c r="J6844">
        <v>2.9294338369352801E-2</v>
      </c>
      <c r="K6844">
        <v>0.64230054599177022</v>
      </c>
      <c r="L6844">
        <v>2.9081630121167361</v>
      </c>
    </row>
    <row r="6845" spans="1:12">
      <c r="A6845" t="s">
        <v>317</v>
      </c>
      <c r="B6845" t="s">
        <v>431</v>
      </c>
      <c r="C6845">
        <v>48299</v>
      </c>
      <c r="D6845" t="s">
        <v>135</v>
      </c>
      <c r="E6845">
        <v>888</v>
      </c>
      <c r="F6845" t="s">
        <v>87</v>
      </c>
      <c r="G6845" t="s">
        <v>97</v>
      </c>
      <c r="H6845">
        <v>334</v>
      </c>
      <c r="I6845">
        <v>1.2957319808449399</v>
      </c>
      <c r="J6845">
        <v>2.372832784324478E-2</v>
      </c>
      <c r="K6845">
        <v>4.1614353289900017E-3</v>
      </c>
      <c r="L6845">
        <v>2.159219318568498</v>
      </c>
    </row>
    <row r="6846" spans="1:12">
      <c r="A6846" t="s">
        <v>317</v>
      </c>
      <c r="B6846" t="s">
        <v>431</v>
      </c>
      <c r="C6846">
        <v>48299</v>
      </c>
      <c r="D6846" t="s">
        <v>135</v>
      </c>
      <c r="E6846">
        <v>888</v>
      </c>
      <c r="F6846" t="s">
        <v>87</v>
      </c>
      <c r="G6846" t="s">
        <v>98</v>
      </c>
      <c r="H6846">
        <v>249</v>
      </c>
      <c r="I6846">
        <v>0.36131823872605923</v>
      </c>
      <c r="J6846">
        <v>8.2331965856959986E-3</v>
      </c>
      <c r="K6846">
        <v>4.6123935453918873E-2</v>
      </c>
      <c r="L6846">
        <v>0.74911958182097538</v>
      </c>
    </row>
    <row r="6847" spans="1:12">
      <c r="A6847" t="s">
        <v>317</v>
      </c>
      <c r="B6847" t="s">
        <v>431</v>
      </c>
      <c r="C6847">
        <v>48299</v>
      </c>
      <c r="D6847" t="s">
        <v>135</v>
      </c>
      <c r="E6847">
        <v>888</v>
      </c>
      <c r="F6847" t="s">
        <v>87</v>
      </c>
      <c r="G6847" t="s">
        <v>99</v>
      </c>
      <c r="H6847">
        <v>334</v>
      </c>
      <c r="I6847">
        <v>0.5174270922006633</v>
      </c>
      <c r="J6847">
        <v>1.22237438095791E-2</v>
      </c>
      <c r="K6847">
        <v>4.1614353289900017E-3</v>
      </c>
      <c r="L6847">
        <v>1.4691269464682379</v>
      </c>
    </row>
    <row r="6848" spans="1:12">
      <c r="A6848" t="s">
        <v>317</v>
      </c>
      <c r="B6848" t="s">
        <v>431</v>
      </c>
      <c r="C6848">
        <v>48299</v>
      </c>
      <c r="D6848" t="s">
        <v>135</v>
      </c>
      <c r="E6848">
        <v>888</v>
      </c>
      <c r="F6848" t="s">
        <v>87</v>
      </c>
      <c r="G6848" t="s">
        <v>100</v>
      </c>
      <c r="H6848">
        <v>249</v>
      </c>
      <c r="I6848">
        <v>0.89069621579053615</v>
      </c>
      <c r="J6848">
        <v>1.397342157549925E-2</v>
      </c>
      <c r="K6848">
        <v>0.30177960208981791</v>
      </c>
      <c r="L6848">
        <v>1.5829159676324409</v>
      </c>
    </row>
    <row r="6849" spans="1:12">
      <c r="A6849" t="s">
        <v>317</v>
      </c>
      <c r="B6849" t="s">
        <v>431</v>
      </c>
      <c r="C6849">
        <v>48299</v>
      </c>
      <c r="D6849" t="s">
        <v>135</v>
      </c>
      <c r="E6849">
        <v>888</v>
      </c>
      <c r="F6849" t="s">
        <v>87</v>
      </c>
      <c r="G6849" t="s">
        <v>101</v>
      </c>
      <c r="H6849">
        <v>334</v>
      </c>
      <c r="I6849">
        <v>0.85425630206694236</v>
      </c>
      <c r="J6849">
        <v>1.640922888839667E-2</v>
      </c>
      <c r="K6849">
        <v>4.1614353289900017E-3</v>
      </c>
      <c r="L6849">
        <v>1.669365192606491</v>
      </c>
    </row>
    <row r="6850" spans="1:12">
      <c r="A6850" t="s">
        <v>317</v>
      </c>
      <c r="B6850" t="s">
        <v>431</v>
      </c>
      <c r="C6850">
        <v>48299</v>
      </c>
      <c r="D6850" t="s">
        <v>135</v>
      </c>
      <c r="E6850">
        <v>888</v>
      </c>
      <c r="F6850" t="s">
        <v>87</v>
      </c>
      <c r="G6850" t="s">
        <v>102</v>
      </c>
      <c r="H6850">
        <v>249</v>
      </c>
      <c r="I6850">
        <v>1.034406762641952</v>
      </c>
      <c r="J6850">
        <v>1.606533954106712E-2</v>
      </c>
      <c r="K6850">
        <v>0.34926510901995339</v>
      </c>
      <c r="L6850">
        <v>1.807250993445032</v>
      </c>
    </row>
    <row r="6851" spans="1:12">
      <c r="A6851" t="s">
        <v>317</v>
      </c>
      <c r="B6851" t="s">
        <v>431</v>
      </c>
      <c r="C6851">
        <v>48299</v>
      </c>
      <c r="D6851" t="s">
        <v>135</v>
      </c>
      <c r="E6851">
        <v>888</v>
      </c>
      <c r="F6851" t="s">
        <v>87</v>
      </c>
      <c r="G6851" t="s">
        <v>103</v>
      </c>
      <c r="H6851">
        <v>334</v>
      </c>
      <c r="I6851">
        <v>0.91622912745186424</v>
      </c>
      <c r="J6851">
        <v>1.695355120275259E-2</v>
      </c>
      <c r="K6851">
        <v>4.1614353289900017E-3</v>
      </c>
      <c r="L6851">
        <v>1.7552037239467351</v>
      </c>
    </row>
    <row r="6852" spans="1:12">
      <c r="A6852" t="s">
        <v>317</v>
      </c>
      <c r="B6852" t="s">
        <v>431</v>
      </c>
      <c r="C6852">
        <v>48299</v>
      </c>
      <c r="D6852" t="s">
        <v>135</v>
      </c>
      <c r="E6852">
        <v>888</v>
      </c>
      <c r="F6852" t="s">
        <v>87</v>
      </c>
      <c r="G6852" t="s">
        <v>104</v>
      </c>
      <c r="H6852">
        <v>249</v>
      </c>
      <c r="I6852">
        <v>1.1539110409009741</v>
      </c>
      <c r="J6852">
        <v>1.846123127568056E-2</v>
      </c>
      <c r="K6852">
        <v>0.38619646686531461</v>
      </c>
      <c r="L6852">
        <v>2.0264769473838631</v>
      </c>
    </row>
    <row r="6853" spans="1:12">
      <c r="A6853" t="s">
        <v>317</v>
      </c>
      <c r="B6853" t="s">
        <v>431</v>
      </c>
      <c r="C6853">
        <v>48299</v>
      </c>
      <c r="D6853" t="s">
        <v>135</v>
      </c>
      <c r="E6853">
        <v>888</v>
      </c>
      <c r="F6853" t="s">
        <v>87</v>
      </c>
      <c r="G6853" t="s">
        <v>105</v>
      </c>
      <c r="H6853">
        <v>334</v>
      </c>
      <c r="I6853">
        <v>0.97328528897562816</v>
      </c>
      <c r="J6853">
        <v>1.7690778734537841E-2</v>
      </c>
      <c r="K6853">
        <v>4.1614353289900017E-3</v>
      </c>
      <c r="L6853">
        <v>1.873398708947267</v>
      </c>
    </row>
    <row r="6854" spans="1:12">
      <c r="A6854" t="s">
        <v>317</v>
      </c>
      <c r="B6854" t="s">
        <v>431</v>
      </c>
      <c r="C6854">
        <v>48299</v>
      </c>
      <c r="D6854" t="s">
        <v>135</v>
      </c>
      <c r="E6854">
        <v>888</v>
      </c>
      <c r="F6854" t="s">
        <v>87</v>
      </c>
      <c r="G6854" t="s">
        <v>106</v>
      </c>
      <c r="H6854">
        <v>249</v>
      </c>
      <c r="I6854">
        <v>1.274700707272173</v>
      </c>
      <c r="J6854">
        <v>2.0400490154223849E-2</v>
      </c>
      <c r="K6854">
        <v>0.42467210722072118</v>
      </c>
      <c r="L6854">
        <v>2.2211555003748829</v>
      </c>
    </row>
    <row r="6855" spans="1:12">
      <c r="A6855" t="s">
        <v>317</v>
      </c>
      <c r="B6855" t="s">
        <v>431</v>
      </c>
      <c r="C6855">
        <v>48299</v>
      </c>
      <c r="D6855" t="s">
        <v>135</v>
      </c>
      <c r="E6855">
        <v>888</v>
      </c>
      <c r="F6855" t="s">
        <v>87</v>
      </c>
      <c r="G6855" t="s">
        <v>107</v>
      </c>
      <c r="H6855">
        <v>334</v>
      </c>
      <c r="I6855">
        <v>1.034456032103954</v>
      </c>
      <c r="J6855">
        <v>1.8213001586436881E-2</v>
      </c>
      <c r="K6855">
        <v>4.1614353289900017E-3</v>
      </c>
      <c r="L6855">
        <v>1.983613718707478</v>
      </c>
    </row>
    <row r="6856" spans="1:12">
      <c r="A6856" t="s">
        <v>317</v>
      </c>
      <c r="B6856" t="s">
        <v>431</v>
      </c>
      <c r="C6856">
        <v>48299</v>
      </c>
      <c r="D6856" t="s">
        <v>135</v>
      </c>
      <c r="E6856">
        <v>888</v>
      </c>
      <c r="F6856" t="s">
        <v>87</v>
      </c>
      <c r="G6856" t="s">
        <v>108</v>
      </c>
      <c r="H6856">
        <v>249</v>
      </c>
      <c r="I6856">
        <v>0.15102283323612989</v>
      </c>
      <c r="J6856">
        <v>3.707735769284539E-3</v>
      </c>
      <c r="K6856">
        <v>-5.9524557316616919E-2</v>
      </c>
      <c r="L6856">
        <v>0.32297402595527569</v>
      </c>
    </row>
    <row r="6857" spans="1:12">
      <c r="A6857" t="s">
        <v>317</v>
      </c>
      <c r="B6857" t="s">
        <v>431</v>
      </c>
      <c r="C6857">
        <v>48299</v>
      </c>
      <c r="D6857" t="s">
        <v>135</v>
      </c>
      <c r="E6857">
        <v>888</v>
      </c>
      <c r="F6857" t="s">
        <v>87</v>
      </c>
      <c r="G6857" t="s">
        <v>109</v>
      </c>
      <c r="H6857">
        <v>334</v>
      </c>
      <c r="I6857">
        <v>0.27599937877004338</v>
      </c>
      <c r="J6857">
        <v>5.1653140136114313E-3</v>
      </c>
      <c r="K6857">
        <v>4.1614353289900017E-3</v>
      </c>
      <c r="L6857">
        <v>0.646276259831436</v>
      </c>
    </row>
    <row r="6858" spans="1:12">
      <c r="A6858" t="s">
        <v>317</v>
      </c>
      <c r="B6858" t="s">
        <v>432</v>
      </c>
      <c r="C6858">
        <v>48301</v>
      </c>
      <c r="D6858" t="s">
        <v>135</v>
      </c>
      <c r="E6858">
        <v>888</v>
      </c>
      <c r="F6858" t="s">
        <v>87</v>
      </c>
      <c r="G6858" t="s">
        <v>88</v>
      </c>
      <c r="H6858">
        <v>388</v>
      </c>
      <c r="I6858">
        <v>0.3237045078640246</v>
      </c>
      <c r="J6858">
        <v>1.8805720231829359E-2</v>
      </c>
      <c r="K6858">
        <v>-0.22229261819117521</v>
      </c>
      <c r="L6858">
        <v>1.5989958034376459</v>
      </c>
    </row>
    <row r="6859" spans="1:12">
      <c r="A6859" t="s">
        <v>317</v>
      </c>
      <c r="B6859" t="s">
        <v>432</v>
      </c>
      <c r="C6859">
        <v>48301</v>
      </c>
      <c r="D6859" t="s">
        <v>135</v>
      </c>
      <c r="E6859">
        <v>888</v>
      </c>
      <c r="F6859" t="s">
        <v>87</v>
      </c>
      <c r="G6859" t="s">
        <v>89</v>
      </c>
      <c r="H6859">
        <v>138</v>
      </c>
      <c r="I6859">
        <v>0.28948111696897172</v>
      </c>
      <c r="J6859">
        <v>1.5143185150290939E-2</v>
      </c>
      <c r="K6859">
        <v>-2.182744159600605E-2</v>
      </c>
      <c r="L6859">
        <v>0.99687313732838945</v>
      </c>
    </row>
    <row r="6860" spans="1:12">
      <c r="A6860" t="s">
        <v>317</v>
      </c>
      <c r="B6860" t="s">
        <v>432</v>
      </c>
      <c r="C6860">
        <v>48301</v>
      </c>
      <c r="D6860" t="s">
        <v>135</v>
      </c>
      <c r="E6860">
        <v>888</v>
      </c>
      <c r="F6860" t="s">
        <v>87</v>
      </c>
      <c r="G6860" t="s">
        <v>90</v>
      </c>
      <c r="H6860">
        <v>389</v>
      </c>
      <c r="I6860">
        <v>0.4557785718860688</v>
      </c>
      <c r="J6860">
        <v>2.3955087089370351E-2</v>
      </c>
      <c r="K6860">
        <v>-0.15950001848793369</v>
      </c>
      <c r="L6860">
        <v>2.134146776891185</v>
      </c>
    </row>
    <row r="6861" spans="1:12">
      <c r="A6861" t="s">
        <v>317</v>
      </c>
      <c r="B6861" t="s">
        <v>432</v>
      </c>
      <c r="C6861">
        <v>48301</v>
      </c>
      <c r="D6861" t="s">
        <v>135</v>
      </c>
      <c r="E6861">
        <v>888</v>
      </c>
      <c r="F6861" t="s">
        <v>87</v>
      </c>
      <c r="G6861" t="s">
        <v>91</v>
      </c>
      <c r="H6861">
        <v>138</v>
      </c>
      <c r="I6861">
        <v>0.30985793401293438</v>
      </c>
      <c r="J6861">
        <v>1.534332105780018E-2</v>
      </c>
      <c r="K6861">
        <v>-2.182744159600605E-2</v>
      </c>
      <c r="L6861">
        <v>0.99687313732838945</v>
      </c>
    </row>
    <row r="6862" spans="1:12">
      <c r="A6862" t="s">
        <v>317</v>
      </c>
      <c r="B6862" t="s">
        <v>432</v>
      </c>
      <c r="C6862">
        <v>48301</v>
      </c>
      <c r="D6862" t="s">
        <v>135</v>
      </c>
      <c r="E6862">
        <v>888</v>
      </c>
      <c r="F6862" t="s">
        <v>87</v>
      </c>
      <c r="G6862" t="s">
        <v>92</v>
      </c>
      <c r="H6862">
        <v>388</v>
      </c>
      <c r="I6862">
        <v>0.49433733060866852</v>
      </c>
      <c r="J6862">
        <v>2.6000140997068322E-2</v>
      </c>
      <c r="K6862">
        <v>-0.13514166566607089</v>
      </c>
      <c r="L6862">
        <v>2.2710406316358571</v>
      </c>
    </row>
    <row r="6863" spans="1:12">
      <c r="A6863" t="s">
        <v>317</v>
      </c>
      <c r="B6863" t="s">
        <v>432</v>
      </c>
      <c r="C6863">
        <v>48301</v>
      </c>
      <c r="D6863" t="s">
        <v>135</v>
      </c>
      <c r="E6863">
        <v>888</v>
      </c>
      <c r="F6863" t="s">
        <v>87</v>
      </c>
      <c r="G6863" t="s">
        <v>93</v>
      </c>
      <c r="H6863">
        <v>138</v>
      </c>
      <c r="I6863">
        <v>0.32417992828227321</v>
      </c>
      <c r="J6863">
        <v>1.6294315328507929E-2</v>
      </c>
      <c r="K6863">
        <v>-2.182744159600605E-2</v>
      </c>
      <c r="L6863">
        <v>0.99687313732838945</v>
      </c>
    </row>
    <row r="6864" spans="1:12">
      <c r="A6864" t="s">
        <v>317</v>
      </c>
      <c r="B6864" t="s">
        <v>432</v>
      </c>
      <c r="C6864">
        <v>48301</v>
      </c>
      <c r="D6864" t="s">
        <v>135</v>
      </c>
      <c r="E6864">
        <v>888</v>
      </c>
      <c r="F6864" t="s">
        <v>87</v>
      </c>
      <c r="G6864" t="s">
        <v>94</v>
      </c>
      <c r="H6864">
        <v>388</v>
      </c>
      <c r="I6864">
        <v>0.53214878335299187</v>
      </c>
      <c r="J6864">
        <v>2.802911233314621E-2</v>
      </c>
      <c r="K6864">
        <v>-0.11972166185277849</v>
      </c>
      <c r="L6864">
        <v>2.4314235202373951</v>
      </c>
    </row>
    <row r="6865" spans="1:12">
      <c r="A6865" t="s">
        <v>317</v>
      </c>
      <c r="B6865" t="s">
        <v>432</v>
      </c>
      <c r="C6865">
        <v>48301</v>
      </c>
      <c r="D6865" t="s">
        <v>135</v>
      </c>
      <c r="E6865">
        <v>888</v>
      </c>
      <c r="F6865" t="s">
        <v>87</v>
      </c>
      <c r="G6865" t="s">
        <v>95</v>
      </c>
      <c r="H6865">
        <v>138</v>
      </c>
      <c r="I6865">
        <v>0.3372897738863519</v>
      </c>
      <c r="J6865">
        <v>1.735866810598264E-2</v>
      </c>
      <c r="K6865">
        <v>-2.182744159600605E-2</v>
      </c>
      <c r="L6865">
        <v>0.99687313732838945</v>
      </c>
    </row>
    <row r="6866" spans="1:12">
      <c r="A6866" t="s">
        <v>317</v>
      </c>
      <c r="B6866" t="s">
        <v>432</v>
      </c>
      <c r="C6866">
        <v>48301</v>
      </c>
      <c r="D6866" t="s">
        <v>135</v>
      </c>
      <c r="E6866">
        <v>888</v>
      </c>
      <c r="F6866" t="s">
        <v>87</v>
      </c>
      <c r="G6866" t="s">
        <v>96</v>
      </c>
      <c r="H6866">
        <v>388</v>
      </c>
      <c r="I6866">
        <v>0.56983566382458528</v>
      </c>
      <c r="J6866">
        <v>3.0113976084949871E-2</v>
      </c>
      <c r="K6866">
        <v>-0.1009687950486806</v>
      </c>
      <c r="L6866">
        <v>2.574109004948451</v>
      </c>
    </row>
    <row r="6867" spans="1:12">
      <c r="A6867" t="s">
        <v>317</v>
      </c>
      <c r="B6867" t="s">
        <v>432</v>
      </c>
      <c r="C6867">
        <v>48301</v>
      </c>
      <c r="D6867" t="s">
        <v>135</v>
      </c>
      <c r="E6867">
        <v>888</v>
      </c>
      <c r="F6867" t="s">
        <v>87</v>
      </c>
      <c r="G6867" t="s">
        <v>97</v>
      </c>
      <c r="H6867">
        <v>138</v>
      </c>
      <c r="I6867">
        <v>0.34883142662422417</v>
      </c>
      <c r="J6867">
        <v>1.8485009727462511E-2</v>
      </c>
      <c r="K6867">
        <v>-2.182744159600605E-2</v>
      </c>
      <c r="L6867">
        <v>1.0215167009658781</v>
      </c>
    </row>
    <row r="6868" spans="1:12">
      <c r="A6868" t="s">
        <v>317</v>
      </c>
      <c r="B6868" t="s">
        <v>432</v>
      </c>
      <c r="C6868">
        <v>48301</v>
      </c>
      <c r="D6868" t="s">
        <v>135</v>
      </c>
      <c r="E6868">
        <v>888</v>
      </c>
      <c r="F6868" t="s">
        <v>87</v>
      </c>
      <c r="G6868" t="s">
        <v>98</v>
      </c>
      <c r="H6868">
        <v>389</v>
      </c>
      <c r="I6868">
        <v>0.1844926735910993</v>
      </c>
      <c r="J6868">
        <v>8.4220270837666138E-3</v>
      </c>
      <c r="K6868">
        <v>-0.2439533464425675</v>
      </c>
      <c r="L6868">
        <v>0.5780013253289078</v>
      </c>
    </row>
    <row r="6869" spans="1:12">
      <c r="A6869" t="s">
        <v>317</v>
      </c>
      <c r="B6869" t="s">
        <v>432</v>
      </c>
      <c r="C6869">
        <v>48301</v>
      </c>
      <c r="D6869" t="s">
        <v>135</v>
      </c>
      <c r="E6869">
        <v>888</v>
      </c>
      <c r="F6869" t="s">
        <v>87</v>
      </c>
      <c r="G6869" t="s">
        <v>99</v>
      </c>
      <c r="H6869">
        <v>138</v>
      </c>
      <c r="I6869">
        <v>0.24084652678602769</v>
      </c>
      <c r="J6869">
        <v>1.2336352830114311E-2</v>
      </c>
      <c r="K6869">
        <v>-2.182744159600605E-2</v>
      </c>
      <c r="L6869">
        <v>0.74388794929415691</v>
      </c>
    </row>
    <row r="6870" spans="1:12">
      <c r="A6870" t="s">
        <v>317</v>
      </c>
      <c r="B6870" t="s">
        <v>432</v>
      </c>
      <c r="C6870">
        <v>48301</v>
      </c>
      <c r="D6870" t="s">
        <v>135</v>
      </c>
      <c r="E6870">
        <v>888</v>
      </c>
      <c r="F6870" t="s">
        <v>87</v>
      </c>
      <c r="G6870" t="s">
        <v>100</v>
      </c>
      <c r="H6870">
        <v>389</v>
      </c>
      <c r="I6870">
        <v>0.34844990831130712</v>
      </c>
      <c r="J6870">
        <v>1.671171767984888E-2</v>
      </c>
      <c r="K6870">
        <v>-0.1806090273739864</v>
      </c>
      <c r="L6870">
        <v>1.5490854682200399</v>
      </c>
    </row>
    <row r="6871" spans="1:12">
      <c r="A6871" t="s">
        <v>317</v>
      </c>
      <c r="B6871" t="s">
        <v>432</v>
      </c>
      <c r="C6871">
        <v>48301</v>
      </c>
      <c r="D6871" t="s">
        <v>135</v>
      </c>
      <c r="E6871">
        <v>888</v>
      </c>
      <c r="F6871" t="s">
        <v>87</v>
      </c>
      <c r="G6871" t="s">
        <v>101</v>
      </c>
      <c r="H6871">
        <v>138</v>
      </c>
      <c r="I6871">
        <v>0.26534498584083899</v>
      </c>
      <c r="J6871">
        <v>1.341402102337411E-2</v>
      </c>
      <c r="K6871">
        <v>-2.182744159600605E-2</v>
      </c>
      <c r="L6871">
        <v>0.7661430548140753</v>
      </c>
    </row>
    <row r="6872" spans="1:12">
      <c r="A6872" t="s">
        <v>317</v>
      </c>
      <c r="B6872" t="s">
        <v>432</v>
      </c>
      <c r="C6872">
        <v>48301</v>
      </c>
      <c r="D6872" t="s">
        <v>135</v>
      </c>
      <c r="E6872">
        <v>888</v>
      </c>
      <c r="F6872" t="s">
        <v>87</v>
      </c>
      <c r="G6872" t="s">
        <v>102</v>
      </c>
      <c r="H6872">
        <v>389</v>
      </c>
      <c r="I6872">
        <v>0.39008424918443868</v>
      </c>
      <c r="J6872">
        <v>1.8810451353808919E-2</v>
      </c>
      <c r="K6872">
        <v>-0.15157676788919069</v>
      </c>
      <c r="L6872">
        <v>1.70695001591578</v>
      </c>
    </row>
    <row r="6873" spans="1:12">
      <c r="A6873" t="s">
        <v>317</v>
      </c>
      <c r="B6873" t="s">
        <v>432</v>
      </c>
      <c r="C6873">
        <v>48301</v>
      </c>
      <c r="D6873" t="s">
        <v>135</v>
      </c>
      <c r="E6873">
        <v>888</v>
      </c>
      <c r="F6873" t="s">
        <v>87</v>
      </c>
      <c r="G6873" t="s">
        <v>103</v>
      </c>
      <c r="H6873">
        <v>138</v>
      </c>
      <c r="I6873">
        <v>0.27929450384696403</v>
      </c>
      <c r="J6873">
        <v>1.4681570642015369E-2</v>
      </c>
      <c r="K6873">
        <v>-2.182744159600605E-2</v>
      </c>
      <c r="L6873">
        <v>0.78728872360703428</v>
      </c>
    </row>
    <row r="6874" spans="1:12">
      <c r="A6874" t="s">
        <v>317</v>
      </c>
      <c r="B6874" t="s">
        <v>432</v>
      </c>
      <c r="C6874">
        <v>48301</v>
      </c>
      <c r="D6874" t="s">
        <v>135</v>
      </c>
      <c r="E6874">
        <v>888</v>
      </c>
      <c r="F6874" t="s">
        <v>87</v>
      </c>
      <c r="G6874" t="s">
        <v>104</v>
      </c>
      <c r="H6874">
        <v>389</v>
      </c>
      <c r="I6874">
        <v>0.42948821830585099</v>
      </c>
      <c r="J6874">
        <v>2.093784689333824E-2</v>
      </c>
      <c r="K6874">
        <v>-0.13752224368950519</v>
      </c>
      <c r="L6874">
        <v>1.9243223477706271</v>
      </c>
    </row>
    <row r="6875" spans="1:12">
      <c r="A6875" t="s">
        <v>317</v>
      </c>
      <c r="B6875" t="s">
        <v>432</v>
      </c>
      <c r="C6875">
        <v>48301</v>
      </c>
      <c r="D6875" t="s">
        <v>135</v>
      </c>
      <c r="E6875">
        <v>888</v>
      </c>
      <c r="F6875" t="s">
        <v>87</v>
      </c>
      <c r="G6875" t="s">
        <v>105</v>
      </c>
      <c r="H6875">
        <v>138</v>
      </c>
      <c r="I6875">
        <v>0.29138168151955968</v>
      </c>
      <c r="J6875">
        <v>1.5934792602751088E-2</v>
      </c>
      <c r="K6875">
        <v>-2.182744159600605E-2</v>
      </c>
      <c r="L6875">
        <v>0.85013562025704181</v>
      </c>
    </row>
    <row r="6876" spans="1:12">
      <c r="A6876" t="s">
        <v>317</v>
      </c>
      <c r="B6876" t="s">
        <v>432</v>
      </c>
      <c r="C6876">
        <v>48301</v>
      </c>
      <c r="D6876" t="s">
        <v>135</v>
      </c>
      <c r="E6876">
        <v>888</v>
      </c>
      <c r="F6876" t="s">
        <v>87</v>
      </c>
      <c r="G6876" t="s">
        <v>106</v>
      </c>
      <c r="H6876">
        <v>389</v>
      </c>
      <c r="I6876">
        <v>0.46751889992672352</v>
      </c>
      <c r="J6876">
        <v>2.29910882209023E-2</v>
      </c>
      <c r="K6876">
        <v>-0.1187827558914006</v>
      </c>
      <c r="L6876">
        <v>2.101658045015093</v>
      </c>
    </row>
    <row r="6877" spans="1:12">
      <c r="A6877" t="s">
        <v>317</v>
      </c>
      <c r="B6877" t="s">
        <v>432</v>
      </c>
      <c r="C6877">
        <v>48301</v>
      </c>
      <c r="D6877" t="s">
        <v>135</v>
      </c>
      <c r="E6877">
        <v>888</v>
      </c>
      <c r="F6877" t="s">
        <v>87</v>
      </c>
      <c r="G6877" t="s">
        <v>107</v>
      </c>
      <c r="H6877">
        <v>138</v>
      </c>
      <c r="I6877">
        <v>0.30215295043703</v>
      </c>
      <c r="J6877">
        <v>1.7204799541550981E-2</v>
      </c>
      <c r="K6877">
        <v>-2.182744159600605E-2</v>
      </c>
      <c r="L6877">
        <v>0.90356926719459874</v>
      </c>
    </row>
    <row r="6878" spans="1:12">
      <c r="A6878" t="s">
        <v>317</v>
      </c>
      <c r="B6878" t="s">
        <v>432</v>
      </c>
      <c r="C6878">
        <v>48301</v>
      </c>
      <c r="D6878" t="s">
        <v>135</v>
      </c>
      <c r="E6878">
        <v>888</v>
      </c>
      <c r="F6878" t="s">
        <v>87</v>
      </c>
      <c r="G6878" t="s">
        <v>108</v>
      </c>
      <c r="H6878">
        <v>389</v>
      </c>
      <c r="I6878">
        <v>0.15623784442375471</v>
      </c>
      <c r="J6878">
        <v>6.9687024446584023E-3</v>
      </c>
      <c r="K6878">
        <v>-0.2525028762701666</v>
      </c>
      <c r="L6878">
        <v>0.6226008611161733</v>
      </c>
    </row>
    <row r="6879" spans="1:12">
      <c r="A6879" t="s">
        <v>317</v>
      </c>
      <c r="B6879" t="s">
        <v>432</v>
      </c>
      <c r="C6879">
        <v>48301</v>
      </c>
      <c r="D6879" t="s">
        <v>135</v>
      </c>
      <c r="E6879">
        <v>888</v>
      </c>
      <c r="F6879" t="s">
        <v>87</v>
      </c>
      <c r="G6879" t="s">
        <v>109</v>
      </c>
      <c r="H6879">
        <v>138</v>
      </c>
      <c r="I6879">
        <v>9.6103097997130557E-2</v>
      </c>
      <c r="J6879">
        <v>7.2324300584760224E-3</v>
      </c>
      <c r="K6879">
        <v>-2.182744159600605E-2</v>
      </c>
      <c r="L6879">
        <v>0.55086288190657084</v>
      </c>
    </row>
    <row r="6880" spans="1:12">
      <c r="A6880" t="s">
        <v>317</v>
      </c>
      <c r="B6880" t="s">
        <v>433</v>
      </c>
      <c r="C6880">
        <v>48303</v>
      </c>
      <c r="D6880" t="s">
        <v>135</v>
      </c>
      <c r="E6880">
        <v>888</v>
      </c>
      <c r="F6880" t="s">
        <v>87</v>
      </c>
      <c r="G6880" t="s">
        <v>88</v>
      </c>
      <c r="H6880">
        <v>195</v>
      </c>
      <c r="I6880">
        <v>0.78341392942246146</v>
      </c>
      <c r="J6880">
        <v>2.3030464727247211E-2</v>
      </c>
      <c r="K6880">
        <v>6.0636211012504528E-2</v>
      </c>
      <c r="L6880">
        <v>1.3804866076375319</v>
      </c>
    </row>
    <row r="6881" spans="1:12">
      <c r="A6881" t="s">
        <v>317</v>
      </c>
      <c r="B6881" t="s">
        <v>433</v>
      </c>
      <c r="C6881">
        <v>48303</v>
      </c>
      <c r="D6881" t="s">
        <v>135</v>
      </c>
      <c r="E6881">
        <v>888</v>
      </c>
      <c r="F6881" t="s">
        <v>87</v>
      </c>
      <c r="G6881" t="s">
        <v>89</v>
      </c>
      <c r="H6881">
        <v>190</v>
      </c>
      <c r="I6881">
        <v>0.47239071020287748</v>
      </c>
      <c r="J6881">
        <v>1.044933925622289E-2</v>
      </c>
      <c r="K6881">
        <v>8.8824045335733612E-2</v>
      </c>
      <c r="L6881">
        <v>0.78956923611623142</v>
      </c>
    </row>
    <row r="6882" spans="1:12">
      <c r="A6882" t="s">
        <v>317</v>
      </c>
      <c r="B6882" t="s">
        <v>433</v>
      </c>
      <c r="C6882">
        <v>48303</v>
      </c>
      <c r="D6882" t="s">
        <v>135</v>
      </c>
      <c r="E6882">
        <v>888</v>
      </c>
      <c r="F6882" t="s">
        <v>87</v>
      </c>
      <c r="G6882" t="s">
        <v>90</v>
      </c>
      <c r="H6882">
        <v>195</v>
      </c>
      <c r="I6882">
        <v>1.1076809908815759</v>
      </c>
      <c r="J6882">
        <v>2.1100282620728019E-2</v>
      </c>
      <c r="K6882">
        <v>8.855628591461806E-2</v>
      </c>
      <c r="L6882">
        <v>1.9815269693906661</v>
      </c>
    </row>
    <row r="6883" spans="1:12">
      <c r="A6883" t="s">
        <v>317</v>
      </c>
      <c r="B6883" t="s">
        <v>433</v>
      </c>
      <c r="C6883">
        <v>48303</v>
      </c>
      <c r="D6883" t="s">
        <v>135</v>
      </c>
      <c r="E6883">
        <v>888</v>
      </c>
      <c r="F6883" t="s">
        <v>87</v>
      </c>
      <c r="G6883" t="s">
        <v>91</v>
      </c>
      <c r="H6883">
        <v>190</v>
      </c>
      <c r="I6883">
        <v>0.54452036154809047</v>
      </c>
      <c r="J6883">
        <v>9.8166214962787449E-3</v>
      </c>
      <c r="K6883">
        <v>0.16713678576808921</v>
      </c>
      <c r="L6883">
        <v>0.90146663499139734</v>
      </c>
    </row>
    <row r="6884" spans="1:12">
      <c r="A6884" t="s">
        <v>317</v>
      </c>
      <c r="B6884" t="s">
        <v>433</v>
      </c>
      <c r="C6884">
        <v>48303</v>
      </c>
      <c r="D6884" t="s">
        <v>135</v>
      </c>
      <c r="E6884">
        <v>888</v>
      </c>
      <c r="F6884" t="s">
        <v>87</v>
      </c>
      <c r="G6884" t="s">
        <v>92</v>
      </c>
      <c r="H6884">
        <v>195</v>
      </c>
      <c r="I6884">
        <v>1.196252559954375</v>
      </c>
      <c r="J6884">
        <v>2.2205352243663379E-2</v>
      </c>
      <c r="K6884">
        <v>9.8722123734035827E-2</v>
      </c>
      <c r="L6884">
        <v>2.1649322879237989</v>
      </c>
    </row>
    <row r="6885" spans="1:12">
      <c r="A6885" t="s">
        <v>317</v>
      </c>
      <c r="B6885" t="s">
        <v>433</v>
      </c>
      <c r="C6885">
        <v>48303</v>
      </c>
      <c r="D6885" t="s">
        <v>135</v>
      </c>
      <c r="E6885">
        <v>888</v>
      </c>
      <c r="F6885" t="s">
        <v>87</v>
      </c>
      <c r="G6885" t="s">
        <v>93</v>
      </c>
      <c r="H6885">
        <v>190</v>
      </c>
      <c r="I6885">
        <v>0.6059410244342196</v>
      </c>
      <c r="J6885">
        <v>1.0478484689254171E-2</v>
      </c>
      <c r="K6885">
        <v>0.18448207990396309</v>
      </c>
      <c r="L6885">
        <v>0.95965993917700998</v>
      </c>
    </row>
    <row r="6886" spans="1:12">
      <c r="A6886" t="s">
        <v>317</v>
      </c>
      <c r="B6886" t="s">
        <v>433</v>
      </c>
      <c r="C6886">
        <v>48303</v>
      </c>
      <c r="D6886" t="s">
        <v>135</v>
      </c>
      <c r="E6886">
        <v>888</v>
      </c>
      <c r="F6886" t="s">
        <v>87</v>
      </c>
      <c r="G6886" t="s">
        <v>94</v>
      </c>
      <c r="H6886">
        <v>195</v>
      </c>
      <c r="I6886">
        <v>1.2698227770998189</v>
      </c>
      <c r="J6886">
        <v>2.3509636595017501E-2</v>
      </c>
      <c r="K6886">
        <v>0.10691521063579459</v>
      </c>
      <c r="L6886">
        <v>2.3639875509560362</v>
      </c>
    </row>
    <row r="6887" spans="1:12">
      <c r="A6887" t="s">
        <v>317</v>
      </c>
      <c r="B6887" t="s">
        <v>433</v>
      </c>
      <c r="C6887">
        <v>48303</v>
      </c>
      <c r="D6887" t="s">
        <v>135</v>
      </c>
      <c r="E6887">
        <v>888</v>
      </c>
      <c r="F6887" t="s">
        <v>87</v>
      </c>
      <c r="G6887" t="s">
        <v>95</v>
      </c>
      <c r="H6887">
        <v>190</v>
      </c>
      <c r="I6887">
        <v>0.66364484724939332</v>
      </c>
      <c r="J6887">
        <v>1.130090641563874E-2</v>
      </c>
      <c r="K6887">
        <v>0.19570145264666661</v>
      </c>
      <c r="L6887">
        <v>1.050554817554161</v>
      </c>
    </row>
    <row r="6888" spans="1:12">
      <c r="A6888" t="s">
        <v>317</v>
      </c>
      <c r="B6888" t="s">
        <v>433</v>
      </c>
      <c r="C6888">
        <v>48303</v>
      </c>
      <c r="D6888" t="s">
        <v>135</v>
      </c>
      <c r="E6888">
        <v>888</v>
      </c>
      <c r="F6888" t="s">
        <v>87</v>
      </c>
      <c r="G6888" t="s">
        <v>96</v>
      </c>
      <c r="H6888">
        <v>195</v>
      </c>
      <c r="I6888">
        <v>1.356113859167956</v>
      </c>
      <c r="J6888">
        <v>2.4942992236810041E-2</v>
      </c>
      <c r="K6888">
        <v>0.1167907223401445</v>
      </c>
      <c r="L6888">
        <v>2.5674444302681012</v>
      </c>
    </row>
    <row r="6889" spans="1:12">
      <c r="A6889" t="s">
        <v>317</v>
      </c>
      <c r="B6889" t="s">
        <v>433</v>
      </c>
      <c r="C6889">
        <v>48303</v>
      </c>
      <c r="D6889" t="s">
        <v>135</v>
      </c>
      <c r="E6889">
        <v>888</v>
      </c>
      <c r="F6889" t="s">
        <v>87</v>
      </c>
      <c r="G6889" t="s">
        <v>97</v>
      </c>
      <c r="H6889">
        <v>190</v>
      </c>
      <c r="I6889">
        <v>0.7295709004719878</v>
      </c>
      <c r="J6889">
        <v>1.268540579061154E-2</v>
      </c>
      <c r="K6889">
        <v>0.2022283081651943</v>
      </c>
      <c r="L6889">
        <v>1.157840455618125</v>
      </c>
    </row>
    <row r="6890" spans="1:12">
      <c r="A6890" t="s">
        <v>317</v>
      </c>
      <c r="B6890" t="s">
        <v>433</v>
      </c>
      <c r="C6890">
        <v>48303</v>
      </c>
      <c r="D6890" t="s">
        <v>135</v>
      </c>
      <c r="E6890">
        <v>888</v>
      </c>
      <c r="F6890" t="s">
        <v>87</v>
      </c>
      <c r="G6890" t="s">
        <v>98</v>
      </c>
      <c r="H6890">
        <v>195</v>
      </c>
      <c r="I6890">
        <v>0.28839837613992408</v>
      </c>
      <c r="J6890">
        <v>6.3985570468794101E-3</v>
      </c>
      <c r="K6890">
        <v>4.7097569380749063E-2</v>
      </c>
      <c r="L6890">
        <v>0.71645823879906811</v>
      </c>
    </row>
    <row r="6891" spans="1:12">
      <c r="A6891" t="s">
        <v>317</v>
      </c>
      <c r="B6891" t="s">
        <v>433</v>
      </c>
      <c r="C6891">
        <v>48303</v>
      </c>
      <c r="D6891" t="s">
        <v>135</v>
      </c>
      <c r="E6891">
        <v>888</v>
      </c>
      <c r="F6891" t="s">
        <v>87</v>
      </c>
      <c r="G6891" t="s">
        <v>99</v>
      </c>
      <c r="H6891">
        <v>190</v>
      </c>
      <c r="I6891">
        <v>0.36715560199028963</v>
      </c>
      <c r="J6891">
        <v>8.4189684128926304E-3</v>
      </c>
      <c r="K6891">
        <v>0.1176425363049904</v>
      </c>
      <c r="L6891">
        <v>0.7032138873506405</v>
      </c>
    </row>
    <row r="6892" spans="1:12">
      <c r="A6892" t="s">
        <v>317</v>
      </c>
      <c r="B6892" t="s">
        <v>433</v>
      </c>
      <c r="C6892">
        <v>48303</v>
      </c>
      <c r="D6892" t="s">
        <v>135</v>
      </c>
      <c r="E6892">
        <v>888</v>
      </c>
      <c r="F6892" t="s">
        <v>87</v>
      </c>
      <c r="G6892" t="s">
        <v>100</v>
      </c>
      <c r="H6892">
        <v>195</v>
      </c>
      <c r="I6892">
        <v>0.72402517356903073</v>
      </c>
      <c r="J6892">
        <v>1.6081310304768091E-2</v>
      </c>
      <c r="K6892">
        <v>6.4207996823543445E-2</v>
      </c>
      <c r="L6892">
        <v>1.6335482420761711</v>
      </c>
    </row>
    <row r="6893" spans="1:12">
      <c r="A6893" t="s">
        <v>317</v>
      </c>
      <c r="B6893" t="s">
        <v>433</v>
      </c>
      <c r="C6893">
        <v>48303</v>
      </c>
      <c r="D6893" t="s">
        <v>135</v>
      </c>
      <c r="E6893">
        <v>888</v>
      </c>
      <c r="F6893" t="s">
        <v>87</v>
      </c>
      <c r="G6893" t="s">
        <v>101</v>
      </c>
      <c r="H6893">
        <v>190</v>
      </c>
      <c r="I6893">
        <v>0.49112526852698818</v>
      </c>
      <c r="J6893">
        <v>8.8164779578576886E-3</v>
      </c>
      <c r="K6893">
        <v>0.17801302971930699</v>
      </c>
      <c r="L6893">
        <v>0.81248856062125674</v>
      </c>
    </row>
    <row r="6894" spans="1:12">
      <c r="A6894" t="s">
        <v>317</v>
      </c>
      <c r="B6894" t="s">
        <v>433</v>
      </c>
      <c r="C6894">
        <v>48303</v>
      </c>
      <c r="D6894" t="s">
        <v>135</v>
      </c>
      <c r="E6894">
        <v>888</v>
      </c>
      <c r="F6894" t="s">
        <v>87</v>
      </c>
      <c r="G6894" t="s">
        <v>102</v>
      </c>
      <c r="H6894">
        <v>195</v>
      </c>
      <c r="I6894">
        <v>0.8242601678506748</v>
      </c>
      <c r="J6894">
        <v>1.7961457500426398E-2</v>
      </c>
      <c r="K6894">
        <v>7.5379688342831694E-2</v>
      </c>
      <c r="L6894">
        <v>1.842386536881393</v>
      </c>
    </row>
    <row r="6895" spans="1:12">
      <c r="A6895" t="s">
        <v>317</v>
      </c>
      <c r="B6895" t="s">
        <v>433</v>
      </c>
      <c r="C6895">
        <v>48303</v>
      </c>
      <c r="D6895" t="s">
        <v>135</v>
      </c>
      <c r="E6895">
        <v>888</v>
      </c>
      <c r="F6895" t="s">
        <v>87</v>
      </c>
      <c r="G6895" t="s">
        <v>103</v>
      </c>
      <c r="H6895">
        <v>190</v>
      </c>
      <c r="I6895">
        <v>0.54546122342006065</v>
      </c>
      <c r="J6895">
        <v>9.3141896218474907E-3</v>
      </c>
      <c r="K6895">
        <v>0.195033106890356</v>
      </c>
      <c r="L6895">
        <v>0.8815529357344577</v>
      </c>
    </row>
    <row r="6896" spans="1:12">
      <c r="A6896" t="s">
        <v>317</v>
      </c>
      <c r="B6896" t="s">
        <v>433</v>
      </c>
      <c r="C6896">
        <v>48303</v>
      </c>
      <c r="D6896" t="s">
        <v>135</v>
      </c>
      <c r="E6896">
        <v>888</v>
      </c>
      <c r="F6896" t="s">
        <v>87</v>
      </c>
      <c r="G6896" t="s">
        <v>104</v>
      </c>
      <c r="H6896">
        <v>195</v>
      </c>
      <c r="I6896">
        <v>0.89749738630147702</v>
      </c>
      <c r="J6896">
        <v>2.0389195076769139E-2</v>
      </c>
      <c r="K6896">
        <v>8.447986772672729E-2</v>
      </c>
      <c r="L6896">
        <v>2.0510351157346962</v>
      </c>
    </row>
    <row r="6897" spans="1:12">
      <c r="A6897" t="s">
        <v>317</v>
      </c>
      <c r="B6897" t="s">
        <v>433</v>
      </c>
      <c r="C6897">
        <v>48303</v>
      </c>
      <c r="D6897" t="s">
        <v>135</v>
      </c>
      <c r="E6897">
        <v>888</v>
      </c>
      <c r="F6897" t="s">
        <v>87</v>
      </c>
      <c r="G6897" t="s">
        <v>105</v>
      </c>
      <c r="H6897">
        <v>190</v>
      </c>
      <c r="I6897">
        <v>0.59669117928510751</v>
      </c>
      <c r="J6897">
        <v>9.9891622617045827E-3</v>
      </c>
      <c r="K6897">
        <v>0.2110348047180553</v>
      </c>
      <c r="L6897">
        <v>0.97055153783401682</v>
      </c>
    </row>
    <row r="6898" spans="1:12">
      <c r="A6898" t="s">
        <v>317</v>
      </c>
      <c r="B6898" t="s">
        <v>433</v>
      </c>
      <c r="C6898">
        <v>48303</v>
      </c>
      <c r="D6898" t="s">
        <v>135</v>
      </c>
      <c r="E6898">
        <v>888</v>
      </c>
      <c r="F6898" t="s">
        <v>87</v>
      </c>
      <c r="G6898" t="s">
        <v>106</v>
      </c>
      <c r="H6898">
        <v>195</v>
      </c>
      <c r="I6898">
        <v>0.98788484603907445</v>
      </c>
      <c r="J6898">
        <v>2.2313420743188719E-2</v>
      </c>
      <c r="K6898">
        <v>9.4930310381508939E-2</v>
      </c>
      <c r="L6898">
        <v>2.2549180688599639</v>
      </c>
    </row>
    <row r="6899" spans="1:12">
      <c r="A6899" t="s">
        <v>317</v>
      </c>
      <c r="B6899" t="s">
        <v>433</v>
      </c>
      <c r="C6899">
        <v>48303</v>
      </c>
      <c r="D6899" t="s">
        <v>135</v>
      </c>
      <c r="E6899">
        <v>888</v>
      </c>
      <c r="F6899" t="s">
        <v>87</v>
      </c>
      <c r="G6899" t="s">
        <v>107</v>
      </c>
      <c r="H6899">
        <v>190</v>
      </c>
      <c r="I6899">
        <v>0.65818909588023111</v>
      </c>
      <c r="J6899">
        <v>1.112793043715052E-2</v>
      </c>
      <c r="K6899">
        <v>0.21825770508090411</v>
      </c>
      <c r="L6899">
        <v>1.085580786622518</v>
      </c>
    </row>
    <row r="6900" spans="1:12">
      <c r="A6900" t="s">
        <v>317</v>
      </c>
      <c r="B6900" t="s">
        <v>433</v>
      </c>
      <c r="C6900">
        <v>48303</v>
      </c>
      <c r="D6900" t="s">
        <v>135</v>
      </c>
      <c r="E6900">
        <v>888</v>
      </c>
      <c r="F6900" t="s">
        <v>87</v>
      </c>
      <c r="G6900" t="s">
        <v>108</v>
      </c>
      <c r="H6900">
        <v>195</v>
      </c>
      <c r="I6900">
        <v>0.26413458115251531</v>
      </c>
      <c r="J6900">
        <v>5.5106460900557677E-3</v>
      </c>
      <c r="K6900">
        <v>4.4023660590970598E-2</v>
      </c>
      <c r="L6900">
        <v>0.57802260804440997</v>
      </c>
    </row>
    <row r="6901" spans="1:12">
      <c r="A6901" t="s">
        <v>317</v>
      </c>
      <c r="B6901" t="s">
        <v>433</v>
      </c>
      <c r="C6901">
        <v>48303</v>
      </c>
      <c r="D6901" t="s">
        <v>135</v>
      </c>
      <c r="E6901">
        <v>888</v>
      </c>
      <c r="F6901" t="s">
        <v>87</v>
      </c>
      <c r="G6901" t="s">
        <v>109</v>
      </c>
      <c r="H6901">
        <v>190</v>
      </c>
      <c r="I6901">
        <v>0.30566783748997178</v>
      </c>
      <c r="J6901">
        <v>5.9397851057183893E-3</v>
      </c>
      <c r="K6901">
        <v>0.10424179136799849</v>
      </c>
      <c r="L6901">
        <v>0.59620501343371557</v>
      </c>
    </row>
    <row r="6902" spans="1:12">
      <c r="A6902" t="s">
        <v>317</v>
      </c>
      <c r="B6902" t="s">
        <v>434</v>
      </c>
      <c r="C6902">
        <v>48305</v>
      </c>
      <c r="D6902" t="s">
        <v>135</v>
      </c>
      <c r="E6902">
        <v>888</v>
      </c>
      <c r="F6902" t="s">
        <v>87</v>
      </c>
      <c r="G6902" t="s">
        <v>88</v>
      </c>
      <c r="H6902">
        <v>195</v>
      </c>
      <c r="I6902">
        <v>0.78341392942246146</v>
      </c>
      <c r="J6902">
        <v>2.3030464727247211E-2</v>
      </c>
      <c r="K6902">
        <v>6.0636211012504528E-2</v>
      </c>
      <c r="L6902">
        <v>1.3804866076375319</v>
      </c>
    </row>
    <row r="6903" spans="1:12">
      <c r="A6903" t="s">
        <v>317</v>
      </c>
      <c r="B6903" t="s">
        <v>434</v>
      </c>
      <c r="C6903">
        <v>48305</v>
      </c>
      <c r="D6903" t="s">
        <v>135</v>
      </c>
      <c r="E6903">
        <v>888</v>
      </c>
      <c r="F6903" t="s">
        <v>87</v>
      </c>
      <c r="G6903" t="s">
        <v>89</v>
      </c>
      <c r="H6903">
        <v>190</v>
      </c>
      <c r="I6903">
        <v>0.47239071020287748</v>
      </c>
      <c r="J6903">
        <v>1.044933925622289E-2</v>
      </c>
      <c r="K6903">
        <v>8.8824045335733612E-2</v>
      </c>
      <c r="L6903">
        <v>0.78956923611623142</v>
      </c>
    </row>
    <row r="6904" spans="1:12">
      <c r="A6904" t="s">
        <v>317</v>
      </c>
      <c r="B6904" t="s">
        <v>434</v>
      </c>
      <c r="C6904">
        <v>48305</v>
      </c>
      <c r="D6904" t="s">
        <v>135</v>
      </c>
      <c r="E6904">
        <v>888</v>
      </c>
      <c r="F6904" t="s">
        <v>87</v>
      </c>
      <c r="G6904" t="s">
        <v>90</v>
      </c>
      <c r="H6904">
        <v>195</v>
      </c>
      <c r="I6904">
        <v>1.1076809908815759</v>
      </c>
      <c r="J6904">
        <v>2.1100282620728019E-2</v>
      </c>
      <c r="K6904">
        <v>8.855628591461806E-2</v>
      </c>
      <c r="L6904">
        <v>1.9815269693906661</v>
      </c>
    </row>
    <row r="6905" spans="1:12">
      <c r="A6905" t="s">
        <v>317</v>
      </c>
      <c r="B6905" t="s">
        <v>434</v>
      </c>
      <c r="C6905">
        <v>48305</v>
      </c>
      <c r="D6905" t="s">
        <v>135</v>
      </c>
      <c r="E6905">
        <v>888</v>
      </c>
      <c r="F6905" t="s">
        <v>87</v>
      </c>
      <c r="G6905" t="s">
        <v>91</v>
      </c>
      <c r="H6905">
        <v>190</v>
      </c>
      <c r="I6905">
        <v>0.54452036154809047</v>
      </c>
      <c r="J6905">
        <v>9.8166214962787449E-3</v>
      </c>
      <c r="K6905">
        <v>0.16713678576808921</v>
      </c>
      <c r="L6905">
        <v>0.90146663499139734</v>
      </c>
    </row>
    <row r="6906" spans="1:12">
      <c r="A6906" t="s">
        <v>317</v>
      </c>
      <c r="B6906" t="s">
        <v>434</v>
      </c>
      <c r="C6906">
        <v>48305</v>
      </c>
      <c r="D6906" t="s">
        <v>135</v>
      </c>
      <c r="E6906">
        <v>888</v>
      </c>
      <c r="F6906" t="s">
        <v>87</v>
      </c>
      <c r="G6906" t="s">
        <v>92</v>
      </c>
      <c r="H6906">
        <v>195</v>
      </c>
      <c r="I6906">
        <v>1.196252559954375</v>
      </c>
      <c r="J6906">
        <v>2.2205352243663379E-2</v>
      </c>
      <c r="K6906">
        <v>9.8722123734035827E-2</v>
      </c>
      <c r="L6906">
        <v>2.1649322879237989</v>
      </c>
    </row>
    <row r="6907" spans="1:12">
      <c r="A6907" t="s">
        <v>317</v>
      </c>
      <c r="B6907" t="s">
        <v>434</v>
      </c>
      <c r="C6907">
        <v>48305</v>
      </c>
      <c r="D6907" t="s">
        <v>135</v>
      </c>
      <c r="E6907">
        <v>888</v>
      </c>
      <c r="F6907" t="s">
        <v>87</v>
      </c>
      <c r="G6907" t="s">
        <v>93</v>
      </c>
      <c r="H6907">
        <v>190</v>
      </c>
      <c r="I6907">
        <v>0.6059410244342196</v>
      </c>
      <c r="J6907">
        <v>1.0478484689254171E-2</v>
      </c>
      <c r="K6907">
        <v>0.18448207990396309</v>
      </c>
      <c r="L6907">
        <v>0.95965993917700998</v>
      </c>
    </row>
    <row r="6908" spans="1:12">
      <c r="A6908" t="s">
        <v>317</v>
      </c>
      <c r="B6908" t="s">
        <v>434</v>
      </c>
      <c r="C6908">
        <v>48305</v>
      </c>
      <c r="D6908" t="s">
        <v>135</v>
      </c>
      <c r="E6908">
        <v>888</v>
      </c>
      <c r="F6908" t="s">
        <v>87</v>
      </c>
      <c r="G6908" t="s">
        <v>94</v>
      </c>
      <c r="H6908">
        <v>195</v>
      </c>
      <c r="I6908">
        <v>1.2698227770998189</v>
      </c>
      <c r="J6908">
        <v>2.3509636595017501E-2</v>
      </c>
      <c r="K6908">
        <v>0.10691521063579459</v>
      </c>
      <c r="L6908">
        <v>2.3639875509560362</v>
      </c>
    </row>
    <row r="6909" spans="1:12">
      <c r="A6909" t="s">
        <v>317</v>
      </c>
      <c r="B6909" t="s">
        <v>434</v>
      </c>
      <c r="C6909">
        <v>48305</v>
      </c>
      <c r="D6909" t="s">
        <v>135</v>
      </c>
      <c r="E6909">
        <v>888</v>
      </c>
      <c r="F6909" t="s">
        <v>87</v>
      </c>
      <c r="G6909" t="s">
        <v>95</v>
      </c>
      <c r="H6909">
        <v>190</v>
      </c>
      <c r="I6909">
        <v>0.66364484724939332</v>
      </c>
      <c r="J6909">
        <v>1.130090641563874E-2</v>
      </c>
      <c r="K6909">
        <v>0.19570145264666661</v>
      </c>
      <c r="L6909">
        <v>1.050554817554161</v>
      </c>
    </row>
    <row r="6910" spans="1:12">
      <c r="A6910" t="s">
        <v>317</v>
      </c>
      <c r="B6910" t="s">
        <v>434</v>
      </c>
      <c r="C6910">
        <v>48305</v>
      </c>
      <c r="D6910" t="s">
        <v>135</v>
      </c>
      <c r="E6910">
        <v>888</v>
      </c>
      <c r="F6910" t="s">
        <v>87</v>
      </c>
      <c r="G6910" t="s">
        <v>96</v>
      </c>
      <c r="H6910">
        <v>195</v>
      </c>
      <c r="I6910">
        <v>1.356113859167956</v>
      </c>
      <c r="J6910">
        <v>2.4942992236810041E-2</v>
      </c>
      <c r="K6910">
        <v>0.1167907223401445</v>
      </c>
      <c r="L6910">
        <v>2.5674444302681012</v>
      </c>
    </row>
    <row r="6911" spans="1:12">
      <c r="A6911" t="s">
        <v>317</v>
      </c>
      <c r="B6911" t="s">
        <v>434</v>
      </c>
      <c r="C6911">
        <v>48305</v>
      </c>
      <c r="D6911" t="s">
        <v>135</v>
      </c>
      <c r="E6911">
        <v>888</v>
      </c>
      <c r="F6911" t="s">
        <v>87</v>
      </c>
      <c r="G6911" t="s">
        <v>97</v>
      </c>
      <c r="H6911">
        <v>190</v>
      </c>
      <c r="I6911">
        <v>0.7295709004719878</v>
      </c>
      <c r="J6911">
        <v>1.268540579061154E-2</v>
      </c>
      <c r="K6911">
        <v>0.2022283081651943</v>
      </c>
      <c r="L6911">
        <v>1.157840455618125</v>
      </c>
    </row>
    <row r="6912" spans="1:12">
      <c r="A6912" t="s">
        <v>317</v>
      </c>
      <c r="B6912" t="s">
        <v>434</v>
      </c>
      <c r="C6912">
        <v>48305</v>
      </c>
      <c r="D6912" t="s">
        <v>135</v>
      </c>
      <c r="E6912">
        <v>888</v>
      </c>
      <c r="F6912" t="s">
        <v>87</v>
      </c>
      <c r="G6912" t="s">
        <v>98</v>
      </c>
      <c r="H6912">
        <v>195</v>
      </c>
      <c r="I6912">
        <v>0.28839837613992408</v>
      </c>
      <c r="J6912">
        <v>6.3985570468794101E-3</v>
      </c>
      <c r="K6912">
        <v>4.7097569380749063E-2</v>
      </c>
      <c r="L6912">
        <v>0.71645823879906811</v>
      </c>
    </row>
    <row r="6913" spans="1:12">
      <c r="A6913" t="s">
        <v>317</v>
      </c>
      <c r="B6913" t="s">
        <v>434</v>
      </c>
      <c r="C6913">
        <v>48305</v>
      </c>
      <c r="D6913" t="s">
        <v>135</v>
      </c>
      <c r="E6913">
        <v>888</v>
      </c>
      <c r="F6913" t="s">
        <v>87</v>
      </c>
      <c r="G6913" t="s">
        <v>99</v>
      </c>
      <c r="H6913">
        <v>190</v>
      </c>
      <c r="I6913">
        <v>0.36715560199028963</v>
      </c>
      <c r="J6913">
        <v>8.4189684128926304E-3</v>
      </c>
      <c r="K6913">
        <v>0.1176425363049904</v>
      </c>
      <c r="L6913">
        <v>0.7032138873506405</v>
      </c>
    </row>
    <row r="6914" spans="1:12">
      <c r="A6914" t="s">
        <v>317</v>
      </c>
      <c r="B6914" t="s">
        <v>434</v>
      </c>
      <c r="C6914">
        <v>48305</v>
      </c>
      <c r="D6914" t="s">
        <v>135</v>
      </c>
      <c r="E6914">
        <v>888</v>
      </c>
      <c r="F6914" t="s">
        <v>87</v>
      </c>
      <c r="G6914" t="s">
        <v>100</v>
      </c>
      <c r="H6914">
        <v>195</v>
      </c>
      <c r="I6914">
        <v>0.72402517356903073</v>
      </c>
      <c r="J6914">
        <v>1.6081310304768091E-2</v>
      </c>
      <c r="K6914">
        <v>6.4207996823543445E-2</v>
      </c>
      <c r="L6914">
        <v>1.6335482420761711</v>
      </c>
    </row>
    <row r="6915" spans="1:12">
      <c r="A6915" t="s">
        <v>317</v>
      </c>
      <c r="B6915" t="s">
        <v>434</v>
      </c>
      <c r="C6915">
        <v>48305</v>
      </c>
      <c r="D6915" t="s">
        <v>135</v>
      </c>
      <c r="E6915">
        <v>888</v>
      </c>
      <c r="F6915" t="s">
        <v>87</v>
      </c>
      <c r="G6915" t="s">
        <v>101</v>
      </c>
      <c r="H6915">
        <v>190</v>
      </c>
      <c r="I6915">
        <v>0.49112526852698818</v>
      </c>
      <c r="J6915">
        <v>8.8164779578576886E-3</v>
      </c>
      <c r="K6915">
        <v>0.17801302971930699</v>
      </c>
      <c r="L6915">
        <v>0.81248856062125674</v>
      </c>
    </row>
    <row r="6916" spans="1:12">
      <c r="A6916" t="s">
        <v>317</v>
      </c>
      <c r="B6916" t="s">
        <v>434</v>
      </c>
      <c r="C6916">
        <v>48305</v>
      </c>
      <c r="D6916" t="s">
        <v>135</v>
      </c>
      <c r="E6916">
        <v>888</v>
      </c>
      <c r="F6916" t="s">
        <v>87</v>
      </c>
      <c r="G6916" t="s">
        <v>102</v>
      </c>
      <c r="H6916">
        <v>195</v>
      </c>
      <c r="I6916">
        <v>0.8242601678506748</v>
      </c>
      <c r="J6916">
        <v>1.7961457500426398E-2</v>
      </c>
      <c r="K6916">
        <v>7.5379688342831694E-2</v>
      </c>
      <c r="L6916">
        <v>1.842386536881393</v>
      </c>
    </row>
    <row r="6917" spans="1:12">
      <c r="A6917" t="s">
        <v>317</v>
      </c>
      <c r="B6917" t="s">
        <v>434</v>
      </c>
      <c r="C6917">
        <v>48305</v>
      </c>
      <c r="D6917" t="s">
        <v>135</v>
      </c>
      <c r="E6917">
        <v>888</v>
      </c>
      <c r="F6917" t="s">
        <v>87</v>
      </c>
      <c r="G6917" t="s">
        <v>103</v>
      </c>
      <c r="H6917">
        <v>190</v>
      </c>
      <c r="I6917">
        <v>0.54546122342006065</v>
      </c>
      <c r="J6917">
        <v>9.3141896218474907E-3</v>
      </c>
      <c r="K6917">
        <v>0.195033106890356</v>
      </c>
      <c r="L6917">
        <v>0.8815529357344577</v>
      </c>
    </row>
    <row r="6918" spans="1:12">
      <c r="A6918" t="s">
        <v>317</v>
      </c>
      <c r="B6918" t="s">
        <v>434</v>
      </c>
      <c r="C6918">
        <v>48305</v>
      </c>
      <c r="D6918" t="s">
        <v>135</v>
      </c>
      <c r="E6918">
        <v>888</v>
      </c>
      <c r="F6918" t="s">
        <v>87</v>
      </c>
      <c r="G6918" t="s">
        <v>104</v>
      </c>
      <c r="H6918">
        <v>195</v>
      </c>
      <c r="I6918">
        <v>0.89749738630147702</v>
      </c>
      <c r="J6918">
        <v>2.0389195076769139E-2</v>
      </c>
      <c r="K6918">
        <v>8.447986772672729E-2</v>
      </c>
      <c r="L6918">
        <v>2.0510351157346962</v>
      </c>
    </row>
    <row r="6919" spans="1:12">
      <c r="A6919" t="s">
        <v>317</v>
      </c>
      <c r="B6919" t="s">
        <v>434</v>
      </c>
      <c r="C6919">
        <v>48305</v>
      </c>
      <c r="D6919" t="s">
        <v>135</v>
      </c>
      <c r="E6919">
        <v>888</v>
      </c>
      <c r="F6919" t="s">
        <v>87</v>
      </c>
      <c r="G6919" t="s">
        <v>105</v>
      </c>
      <c r="H6919">
        <v>190</v>
      </c>
      <c r="I6919">
        <v>0.59669117928510751</v>
      </c>
      <c r="J6919">
        <v>9.9891622617045827E-3</v>
      </c>
      <c r="K6919">
        <v>0.2110348047180553</v>
      </c>
      <c r="L6919">
        <v>0.97055153783401682</v>
      </c>
    </row>
    <row r="6920" spans="1:12">
      <c r="A6920" t="s">
        <v>317</v>
      </c>
      <c r="B6920" t="s">
        <v>434</v>
      </c>
      <c r="C6920">
        <v>48305</v>
      </c>
      <c r="D6920" t="s">
        <v>135</v>
      </c>
      <c r="E6920">
        <v>888</v>
      </c>
      <c r="F6920" t="s">
        <v>87</v>
      </c>
      <c r="G6920" t="s">
        <v>106</v>
      </c>
      <c r="H6920">
        <v>195</v>
      </c>
      <c r="I6920">
        <v>0.98788484603907445</v>
      </c>
      <c r="J6920">
        <v>2.2313420743188719E-2</v>
      </c>
      <c r="K6920">
        <v>9.4930310381508939E-2</v>
      </c>
      <c r="L6920">
        <v>2.2549180688599639</v>
      </c>
    </row>
    <row r="6921" spans="1:12">
      <c r="A6921" t="s">
        <v>317</v>
      </c>
      <c r="B6921" t="s">
        <v>434</v>
      </c>
      <c r="C6921">
        <v>48305</v>
      </c>
      <c r="D6921" t="s">
        <v>135</v>
      </c>
      <c r="E6921">
        <v>888</v>
      </c>
      <c r="F6921" t="s">
        <v>87</v>
      </c>
      <c r="G6921" t="s">
        <v>107</v>
      </c>
      <c r="H6921">
        <v>190</v>
      </c>
      <c r="I6921">
        <v>0.65818909588023111</v>
      </c>
      <c r="J6921">
        <v>1.112793043715052E-2</v>
      </c>
      <c r="K6921">
        <v>0.21825770508090411</v>
      </c>
      <c r="L6921">
        <v>1.085580786622518</v>
      </c>
    </row>
    <row r="6922" spans="1:12">
      <c r="A6922" t="s">
        <v>317</v>
      </c>
      <c r="B6922" t="s">
        <v>434</v>
      </c>
      <c r="C6922">
        <v>48305</v>
      </c>
      <c r="D6922" t="s">
        <v>135</v>
      </c>
      <c r="E6922">
        <v>888</v>
      </c>
      <c r="F6922" t="s">
        <v>87</v>
      </c>
      <c r="G6922" t="s">
        <v>108</v>
      </c>
      <c r="H6922">
        <v>195</v>
      </c>
      <c r="I6922">
        <v>0.26413458115251531</v>
      </c>
      <c r="J6922">
        <v>5.5106460900557677E-3</v>
      </c>
      <c r="K6922">
        <v>4.4023660590970598E-2</v>
      </c>
      <c r="L6922">
        <v>0.57802260804440997</v>
      </c>
    </row>
    <row r="6923" spans="1:12">
      <c r="A6923" t="s">
        <v>317</v>
      </c>
      <c r="B6923" t="s">
        <v>434</v>
      </c>
      <c r="C6923">
        <v>48305</v>
      </c>
      <c r="D6923" t="s">
        <v>135</v>
      </c>
      <c r="E6923">
        <v>888</v>
      </c>
      <c r="F6923" t="s">
        <v>87</v>
      </c>
      <c r="G6923" t="s">
        <v>109</v>
      </c>
      <c r="H6923">
        <v>190</v>
      </c>
      <c r="I6923">
        <v>0.30566783748997178</v>
      </c>
      <c r="J6923">
        <v>5.9397851057183893E-3</v>
      </c>
      <c r="K6923">
        <v>0.10424179136799849</v>
      </c>
      <c r="L6923">
        <v>0.59620501343371557</v>
      </c>
    </row>
    <row r="6924" spans="1:12">
      <c r="A6924" t="s">
        <v>317</v>
      </c>
      <c r="B6924" t="s">
        <v>274</v>
      </c>
      <c r="C6924">
        <v>48313</v>
      </c>
      <c r="D6924" t="s">
        <v>135</v>
      </c>
      <c r="E6924">
        <v>888</v>
      </c>
      <c r="F6924" t="s">
        <v>87</v>
      </c>
      <c r="G6924" t="s">
        <v>88</v>
      </c>
      <c r="H6924">
        <v>21</v>
      </c>
      <c r="I6924">
        <v>1.3391255499967429</v>
      </c>
      <c r="J6924">
        <v>0.1576856242205866</v>
      </c>
      <c r="K6924">
        <v>8.2268901586623533E-2</v>
      </c>
      <c r="L6924">
        <v>2.427575332124559</v>
      </c>
    </row>
    <row r="6925" spans="1:12">
      <c r="A6925" t="s">
        <v>317</v>
      </c>
      <c r="B6925" t="s">
        <v>274</v>
      </c>
      <c r="C6925">
        <v>48313</v>
      </c>
      <c r="D6925" t="s">
        <v>135</v>
      </c>
      <c r="E6925">
        <v>888</v>
      </c>
      <c r="F6925" t="s">
        <v>87</v>
      </c>
      <c r="G6925" t="s">
        <v>89</v>
      </c>
      <c r="H6925">
        <v>22</v>
      </c>
      <c r="I6925">
        <v>1.331465572192158</v>
      </c>
      <c r="J6925">
        <v>8.1980791944545703E-2</v>
      </c>
      <c r="K6925">
        <v>-2.7170356688389172E-2</v>
      </c>
      <c r="L6925">
        <v>1.804977202733564</v>
      </c>
    </row>
    <row r="6926" spans="1:12">
      <c r="A6926" t="s">
        <v>317</v>
      </c>
      <c r="B6926" t="s">
        <v>274</v>
      </c>
      <c r="C6926">
        <v>48313</v>
      </c>
      <c r="D6926" t="s">
        <v>135</v>
      </c>
      <c r="E6926">
        <v>888</v>
      </c>
      <c r="F6926" t="s">
        <v>87</v>
      </c>
      <c r="G6926" t="s">
        <v>90</v>
      </c>
      <c r="H6926">
        <v>21</v>
      </c>
      <c r="I6926">
        <v>1.6680650978018869</v>
      </c>
      <c r="J6926">
        <v>0.1456860291474619</v>
      </c>
      <c r="K6926">
        <v>0.26197504588600667</v>
      </c>
      <c r="L6926">
        <v>2.8019103932227281</v>
      </c>
    </row>
    <row r="6927" spans="1:12">
      <c r="A6927" t="s">
        <v>317</v>
      </c>
      <c r="B6927" t="s">
        <v>274</v>
      </c>
      <c r="C6927">
        <v>48313</v>
      </c>
      <c r="D6927" t="s">
        <v>135</v>
      </c>
      <c r="E6927">
        <v>888</v>
      </c>
      <c r="F6927" t="s">
        <v>87</v>
      </c>
      <c r="G6927" t="s">
        <v>91</v>
      </c>
      <c r="H6927">
        <v>22</v>
      </c>
      <c r="I6927">
        <v>1.5207864028209801</v>
      </c>
      <c r="J6927">
        <v>8.6143136804536891E-2</v>
      </c>
      <c r="K6927">
        <v>9.5353391027657441E-2</v>
      </c>
      <c r="L6927">
        <v>2.183740509852957</v>
      </c>
    </row>
    <row r="6928" spans="1:12">
      <c r="A6928" t="s">
        <v>317</v>
      </c>
      <c r="B6928" t="s">
        <v>274</v>
      </c>
      <c r="C6928">
        <v>48313</v>
      </c>
      <c r="D6928" t="s">
        <v>135</v>
      </c>
      <c r="E6928">
        <v>888</v>
      </c>
      <c r="F6928" t="s">
        <v>87</v>
      </c>
      <c r="G6928" t="s">
        <v>92</v>
      </c>
      <c r="H6928">
        <v>21</v>
      </c>
      <c r="I6928">
        <v>1.833708289949844</v>
      </c>
      <c r="J6928">
        <v>0.1562271870685033</v>
      </c>
      <c r="K6928">
        <v>0.29025231332994073</v>
      </c>
      <c r="L6928">
        <v>3.035446620925113</v>
      </c>
    </row>
    <row r="6929" spans="1:12">
      <c r="A6929" t="s">
        <v>317</v>
      </c>
      <c r="B6929" t="s">
        <v>274</v>
      </c>
      <c r="C6929">
        <v>48313</v>
      </c>
      <c r="D6929" t="s">
        <v>135</v>
      </c>
      <c r="E6929">
        <v>888</v>
      </c>
      <c r="F6929" t="s">
        <v>87</v>
      </c>
      <c r="G6929" t="s">
        <v>93</v>
      </c>
      <c r="H6929">
        <v>22</v>
      </c>
      <c r="I6929">
        <v>1.621197627512692</v>
      </c>
      <c r="J6929">
        <v>9.139552141269626E-2</v>
      </c>
      <c r="K6929">
        <v>0.1059539551960485</v>
      </c>
      <c r="L6929">
        <v>2.320022702905189</v>
      </c>
    </row>
    <row r="6930" spans="1:12">
      <c r="A6930" t="s">
        <v>317</v>
      </c>
      <c r="B6930" t="s">
        <v>274</v>
      </c>
      <c r="C6930">
        <v>48313</v>
      </c>
      <c r="D6930" t="s">
        <v>135</v>
      </c>
      <c r="E6930">
        <v>888</v>
      </c>
      <c r="F6930" t="s">
        <v>87</v>
      </c>
      <c r="G6930" t="s">
        <v>94</v>
      </c>
      <c r="H6930">
        <v>21</v>
      </c>
      <c r="I6930">
        <v>1.991627877631841</v>
      </c>
      <c r="J6930">
        <v>0.16733419893618731</v>
      </c>
      <c r="K6930">
        <v>0.31557028902879652</v>
      </c>
      <c r="L6930">
        <v>3.2684685251471182</v>
      </c>
    </row>
    <row r="6931" spans="1:12">
      <c r="A6931" t="s">
        <v>317</v>
      </c>
      <c r="B6931" t="s">
        <v>274</v>
      </c>
      <c r="C6931">
        <v>48313</v>
      </c>
      <c r="D6931" t="s">
        <v>135</v>
      </c>
      <c r="E6931">
        <v>888</v>
      </c>
      <c r="F6931" t="s">
        <v>87</v>
      </c>
      <c r="G6931" t="s">
        <v>95</v>
      </c>
      <c r="H6931">
        <v>22</v>
      </c>
      <c r="I6931">
        <v>1.716260364833412</v>
      </c>
      <c r="J6931">
        <v>9.6642044535211705E-2</v>
      </c>
      <c r="K6931">
        <v>0.1167889276837509</v>
      </c>
      <c r="L6931">
        <v>2.4556171485900342</v>
      </c>
    </row>
    <row r="6932" spans="1:12">
      <c r="A6932" t="s">
        <v>317</v>
      </c>
      <c r="B6932" t="s">
        <v>274</v>
      </c>
      <c r="C6932">
        <v>48313</v>
      </c>
      <c r="D6932" t="s">
        <v>135</v>
      </c>
      <c r="E6932">
        <v>888</v>
      </c>
      <c r="F6932" t="s">
        <v>87</v>
      </c>
      <c r="G6932" t="s">
        <v>96</v>
      </c>
      <c r="H6932">
        <v>21</v>
      </c>
      <c r="I6932">
        <v>2.141073796967826</v>
      </c>
      <c r="J6932">
        <v>0.17785825932259591</v>
      </c>
      <c r="K6932">
        <v>0.34037529265666611</v>
      </c>
      <c r="L6932">
        <v>3.4894549128360661</v>
      </c>
    </row>
    <row r="6933" spans="1:12">
      <c r="A6933" t="s">
        <v>317</v>
      </c>
      <c r="B6933" t="s">
        <v>274</v>
      </c>
      <c r="C6933">
        <v>48313</v>
      </c>
      <c r="D6933" t="s">
        <v>135</v>
      </c>
      <c r="E6933">
        <v>888</v>
      </c>
      <c r="F6933" t="s">
        <v>87</v>
      </c>
      <c r="G6933" t="s">
        <v>97</v>
      </c>
      <c r="H6933">
        <v>22</v>
      </c>
      <c r="I6933">
        <v>1.809326400780406</v>
      </c>
      <c r="J6933">
        <v>0.1009625304848696</v>
      </c>
      <c r="K6933">
        <v>0.12162128265173699</v>
      </c>
      <c r="L6933">
        <v>2.5603936461554389</v>
      </c>
    </row>
    <row r="6934" spans="1:12">
      <c r="A6934" t="s">
        <v>317</v>
      </c>
      <c r="B6934" t="s">
        <v>274</v>
      </c>
      <c r="C6934">
        <v>48313</v>
      </c>
      <c r="D6934" t="s">
        <v>135</v>
      </c>
      <c r="E6934">
        <v>888</v>
      </c>
      <c r="F6934" t="s">
        <v>87</v>
      </c>
      <c r="G6934" t="s">
        <v>98</v>
      </c>
      <c r="H6934">
        <v>21</v>
      </c>
      <c r="I6934">
        <v>0.87811581063541766</v>
      </c>
      <c r="J6934">
        <v>8.8664726780749215E-2</v>
      </c>
      <c r="K6934">
        <v>0.1078680484880335</v>
      </c>
      <c r="L6934">
        <v>1.6042317228687579</v>
      </c>
    </row>
    <row r="6935" spans="1:12">
      <c r="A6935" t="s">
        <v>317</v>
      </c>
      <c r="B6935" t="s">
        <v>274</v>
      </c>
      <c r="C6935">
        <v>48313</v>
      </c>
      <c r="D6935" t="s">
        <v>135</v>
      </c>
      <c r="E6935">
        <v>888</v>
      </c>
      <c r="F6935" t="s">
        <v>87</v>
      </c>
      <c r="G6935" t="s">
        <v>99</v>
      </c>
      <c r="H6935">
        <v>22</v>
      </c>
      <c r="I6935">
        <v>0.55625769764626076</v>
      </c>
      <c r="J6935">
        <v>4.7599095479323138E-2</v>
      </c>
      <c r="K6935">
        <v>6.273656882968966E-3</v>
      </c>
      <c r="L6935">
        <v>0.96647296491710399</v>
      </c>
    </row>
    <row r="6936" spans="1:12">
      <c r="A6936" t="s">
        <v>317</v>
      </c>
      <c r="B6936" t="s">
        <v>274</v>
      </c>
      <c r="C6936">
        <v>48313</v>
      </c>
      <c r="D6936" t="s">
        <v>135</v>
      </c>
      <c r="E6936">
        <v>888</v>
      </c>
      <c r="F6936" t="s">
        <v>87</v>
      </c>
      <c r="G6936" t="s">
        <v>100</v>
      </c>
      <c r="H6936">
        <v>21</v>
      </c>
      <c r="I6936">
        <v>1.3919513895566551</v>
      </c>
      <c r="J6936">
        <v>0.10804868088975519</v>
      </c>
      <c r="K6936">
        <v>0.27866141501693342</v>
      </c>
      <c r="L6936">
        <v>2.2143403233531389</v>
      </c>
    </row>
    <row r="6937" spans="1:12">
      <c r="A6937" t="s">
        <v>317</v>
      </c>
      <c r="B6937" t="s">
        <v>274</v>
      </c>
      <c r="C6937">
        <v>48313</v>
      </c>
      <c r="D6937" t="s">
        <v>135</v>
      </c>
      <c r="E6937">
        <v>888</v>
      </c>
      <c r="F6937" t="s">
        <v>87</v>
      </c>
      <c r="G6937" t="s">
        <v>101</v>
      </c>
      <c r="H6937">
        <v>22</v>
      </c>
      <c r="I6937">
        <v>1.056677800685206</v>
      </c>
      <c r="J6937">
        <v>7.0982164319021004E-2</v>
      </c>
      <c r="K6937">
        <v>0.1221890121123457</v>
      </c>
      <c r="L6937">
        <v>1.6468128034263401</v>
      </c>
    </row>
    <row r="6938" spans="1:12">
      <c r="A6938" t="s">
        <v>317</v>
      </c>
      <c r="B6938" t="s">
        <v>274</v>
      </c>
      <c r="C6938">
        <v>48313</v>
      </c>
      <c r="D6938" t="s">
        <v>135</v>
      </c>
      <c r="E6938">
        <v>888</v>
      </c>
      <c r="F6938" t="s">
        <v>87</v>
      </c>
      <c r="G6938" t="s">
        <v>102</v>
      </c>
      <c r="H6938">
        <v>21</v>
      </c>
      <c r="I6938">
        <v>1.563109054162531</v>
      </c>
      <c r="J6938">
        <v>0.1178441616037386</v>
      </c>
      <c r="K6938">
        <v>0.30964265869391361</v>
      </c>
      <c r="L6938">
        <v>2.4387855384156549</v>
      </c>
    </row>
    <row r="6939" spans="1:12">
      <c r="A6939" t="s">
        <v>317</v>
      </c>
      <c r="B6939" t="s">
        <v>274</v>
      </c>
      <c r="C6939">
        <v>48313</v>
      </c>
      <c r="D6939" t="s">
        <v>135</v>
      </c>
      <c r="E6939">
        <v>888</v>
      </c>
      <c r="F6939" t="s">
        <v>87</v>
      </c>
      <c r="G6939" t="s">
        <v>103</v>
      </c>
      <c r="H6939">
        <v>22</v>
      </c>
      <c r="I6939">
        <v>1.138794988646975</v>
      </c>
      <c r="J6939">
        <v>7.5090788153027166E-2</v>
      </c>
      <c r="K6939">
        <v>0.1336950765914931</v>
      </c>
      <c r="L6939">
        <v>1.7564887248224419</v>
      </c>
    </row>
    <row r="6940" spans="1:12">
      <c r="A6940" t="s">
        <v>317</v>
      </c>
      <c r="B6940" t="s">
        <v>274</v>
      </c>
      <c r="C6940">
        <v>48313</v>
      </c>
      <c r="D6940" t="s">
        <v>135</v>
      </c>
      <c r="E6940">
        <v>888</v>
      </c>
      <c r="F6940" t="s">
        <v>87</v>
      </c>
      <c r="G6940" t="s">
        <v>104</v>
      </c>
      <c r="H6940">
        <v>21</v>
      </c>
      <c r="I6940">
        <v>1.726502520922087</v>
      </c>
      <c r="J6940">
        <v>0.12881989346661671</v>
      </c>
      <c r="K6940">
        <v>0.33643836717927927</v>
      </c>
      <c r="L6940">
        <v>2.6724841403317932</v>
      </c>
    </row>
    <row r="6941" spans="1:12">
      <c r="A6941" t="s">
        <v>317</v>
      </c>
      <c r="B6941" t="s">
        <v>274</v>
      </c>
      <c r="C6941">
        <v>48313</v>
      </c>
      <c r="D6941" t="s">
        <v>135</v>
      </c>
      <c r="E6941">
        <v>888</v>
      </c>
      <c r="F6941" t="s">
        <v>87</v>
      </c>
      <c r="G6941" t="s">
        <v>105</v>
      </c>
      <c r="H6941">
        <v>22</v>
      </c>
      <c r="I6941">
        <v>1.217908627127422</v>
      </c>
      <c r="J6941">
        <v>7.9435415619749303E-2</v>
      </c>
      <c r="K6941">
        <v>0.14548299641173981</v>
      </c>
      <c r="L6941">
        <v>1.8699177493936261</v>
      </c>
    </row>
    <row r="6942" spans="1:12">
      <c r="A6942" t="s">
        <v>317</v>
      </c>
      <c r="B6942" t="s">
        <v>274</v>
      </c>
      <c r="C6942">
        <v>48313</v>
      </c>
      <c r="D6942" t="s">
        <v>135</v>
      </c>
      <c r="E6942">
        <v>888</v>
      </c>
      <c r="F6942" t="s">
        <v>87</v>
      </c>
      <c r="G6942" t="s">
        <v>106</v>
      </c>
      <c r="H6942">
        <v>21</v>
      </c>
      <c r="I6942">
        <v>1.8774327900133541</v>
      </c>
      <c r="J6942">
        <v>0.13897070690113111</v>
      </c>
      <c r="K6942">
        <v>0.36329579965681719</v>
      </c>
      <c r="L6942">
        <v>2.9038355072988762</v>
      </c>
    </row>
    <row r="6943" spans="1:12">
      <c r="A6943" t="s">
        <v>317</v>
      </c>
      <c r="B6943" t="s">
        <v>274</v>
      </c>
      <c r="C6943">
        <v>48313</v>
      </c>
      <c r="D6943" t="s">
        <v>135</v>
      </c>
      <c r="E6943">
        <v>888</v>
      </c>
      <c r="F6943" t="s">
        <v>87</v>
      </c>
      <c r="G6943" t="s">
        <v>107</v>
      </c>
      <c r="H6943">
        <v>22</v>
      </c>
      <c r="I6943">
        <v>1.2926588902974629</v>
      </c>
      <c r="J6943">
        <v>8.1197518294950824E-2</v>
      </c>
      <c r="K6943">
        <v>0.15119550146471281</v>
      </c>
      <c r="L6943">
        <v>1.939721743575245</v>
      </c>
    </row>
    <row r="6944" spans="1:12">
      <c r="A6944" t="s">
        <v>317</v>
      </c>
      <c r="B6944" t="s">
        <v>274</v>
      </c>
      <c r="C6944">
        <v>48313</v>
      </c>
      <c r="D6944" t="s">
        <v>135</v>
      </c>
      <c r="E6944">
        <v>888</v>
      </c>
      <c r="F6944" t="s">
        <v>87</v>
      </c>
      <c r="G6944" t="s">
        <v>108</v>
      </c>
      <c r="H6944">
        <v>21</v>
      </c>
      <c r="I6944">
        <v>0.54524790617929286</v>
      </c>
      <c r="J6944">
        <v>4.6758487955652142E-2</v>
      </c>
      <c r="K6944">
        <v>0.1167457847107941</v>
      </c>
      <c r="L6944">
        <v>1.0747798823709549</v>
      </c>
    </row>
    <row r="6945" spans="1:12">
      <c r="A6945" t="s">
        <v>317</v>
      </c>
      <c r="B6945" t="s">
        <v>274</v>
      </c>
      <c r="C6945">
        <v>48313</v>
      </c>
      <c r="D6945" t="s">
        <v>135</v>
      </c>
      <c r="E6945">
        <v>888</v>
      </c>
      <c r="F6945" t="s">
        <v>87</v>
      </c>
      <c r="G6945" t="s">
        <v>109</v>
      </c>
      <c r="H6945">
        <v>22</v>
      </c>
      <c r="I6945">
        <v>0.3132012250840821</v>
      </c>
      <c r="J6945">
        <v>2.2168386040435469E-2</v>
      </c>
      <c r="K6945">
        <v>1.88231198319221E-2</v>
      </c>
      <c r="L6945">
        <v>0.46531689508852719</v>
      </c>
    </row>
    <row r="6946" spans="1:12">
      <c r="A6946" t="s">
        <v>317</v>
      </c>
      <c r="B6946" t="s">
        <v>275</v>
      </c>
      <c r="C6946">
        <v>48315</v>
      </c>
      <c r="D6946" t="s">
        <v>135</v>
      </c>
      <c r="E6946">
        <v>888</v>
      </c>
      <c r="F6946" t="s">
        <v>87</v>
      </c>
      <c r="G6946" t="s">
        <v>88</v>
      </c>
      <c r="H6946">
        <v>385</v>
      </c>
      <c r="I6946">
        <v>1.384646637674855</v>
      </c>
      <c r="J6946">
        <v>2.022116502871887E-2</v>
      </c>
      <c r="K6946">
        <v>4.7015300867615753E-2</v>
      </c>
      <c r="L6946">
        <v>2.239003290385666</v>
      </c>
    </row>
    <row r="6947" spans="1:12">
      <c r="A6947" t="s">
        <v>317</v>
      </c>
      <c r="B6947" t="s">
        <v>275</v>
      </c>
      <c r="C6947">
        <v>48315</v>
      </c>
      <c r="D6947" t="s">
        <v>135</v>
      </c>
      <c r="E6947">
        <v>888</v>
      </c>
      <c r="F6947" t="s">
        <v>87</v>
      </c>
      <c r="G6947" t="s">
        <v>89</v>
      </c>
      <c r="H6947">
        <v>615</v>
      </c>
      <c r="I6947">
        <v>1.1446386915237181</v>
      </c>
      <c r="J6947">
        <v>1.8449569750455769E-2</v>
      </c>
      <c r="K6947">
        <v>-1.462983172424458E-2</v>
      </c>
      <c r="L6947">
        <v>2.5196881830949072</v>
      </c>
    </row>
    <row r="6948" spans="1:12">
      <c r="A6948" t="s">
        <v>317</v>
      </c>
      <c r="B6948" t="s">
        <v>275</v>
      </c>
      <c r="C6948">
        <v>48315</v>
      </c>
      <c r="D6948" t="s">
        <v>135</v>
      </c>
      <c r="E6948">
        <v>888</v>
      </c>
      <c r="F6948" t="s">
        <v>87</v>
      </c>
      <c r="G6948" t="s">
        <v>90</v>
      </c>
      <c r="H6948">
        <v>385</v>
      </c>
      <c r="I6948">
        <v>1.571857371280188</v>
      </c>
      <c r="J6948">
        <v>2.2136609604161559E-2</v>
      </c>
      <c r="K6948">
        <v>4.7015300867615753E-2</v>
      </c>
      <c r="L6948">
        <v>2.5578689964215342</v>
      </c>
    </row>
    <row r="6949" spans="1:12">
      <c r="A6949" t="s">
        <v>317</v>
      </c>
      <c r="B6949" t="s">
        <v>275</v>
      </c>
      <c r="C6949">
        <v>48315</v>
      </c>
      <c r="D6949" t="s">
        <v>135</v>
      </c>
      <c r="E6949">
        <v>888</v>
      </c>
      <c r="F6949" t="s">
        <v>87</v>
      </c>
      <c r="G6949" t="s">
        <v>91</v>
      </c>
      <c r="H6949">
        <v>615</v>
      </c>
      <c r="I6949">
        <v>1.272047308222624</v>
      </c>
      <c r="J6949">
        <v>2.026873725221167E-2</v>
      </c>
      <c r="K6949">
        <v>1.262468444269694E-2</v>
      </c>
      <c r="L6949">
        <v>2.573132236350494</v>
      </c>
    </row>
    <row r="6950" spans="1:12">
      <c r="A6950" t="s">
        <v>317</v>
      </c>
      <c r="B6950" t="s">
        <v>275</v>
      </c>
      <c r="C6950">
        <v>48315</v>
      </c>
      <c r="D6950" t="s">
        <v>135</v>
      </c>
      <c r="E6950">
        <v>888</v>
      </c>
      <c r="F6950" t="s">
        <v>87</v>
      </c>
      <c r="G6950" t="s">
        <v>92</v>
      </c>
      <c r="H6950">
        <v>385</v>
      </c>
      <c r="I6950">
        <v>1.673676798025407</v>
      </c>
      <c r="J6950">
        <v>2.3698164900405869E-2</v>
      </c>
      <c r="K6950">
        <v>4.7015300867615753E-2</v>
      </c>
      <c r="L6950">
        <v>2.7453747142849489</v>
      </c>
    </row>
    <row r="6951" spans="1:12">
      <c r="A6951" t="s">
        <v>317</v>
      </c>
      <c r="B6951" t="s">
        <v>275</v>
      </c>
      <c r="C6951">
        <v>48315</v>
      </c>
      <c r="D6951" t="s">
        <v>135</v>
      </c>
      <c r="E6951">
        <v>888</v>
      </c>
      <c r="F6951" t="s">
        <v>87</v>
      </c>
      <c r="G6951" t="s">
        <v>93</v>
      </c>
      <c r="H6951">
        <v>615</v>
      </c>
      <c r="I6951">
        <v>1.3369029583480281</v>
      </c>
      <c r="J6951">
        <v>2.1491747826218661E-2</v>
      </c>
      <c r="K6951">
        <v>1.3120094531762961E-2</v>
      </c>
      <c r="L6951">
        <v>2.6169737893420848</v>
      </c>
    </row>
    <row r="6952" spans="1:12">
      <c r="A6952" t="s">
        <v>317</v>
      </c>
      <c r="B6952" t="s">
        <v>275</v>
      </c>
      <c r="C6952">
        <v>48315</v>
      </c>
      <c r="D6952" t="s">
        <v>135</v>
      </c>
      <c r="E6952">
        <v>888</v>
      </c>
      <c r="F6952" t="s">
        <v>87</v>
      </c>
      <c r="G6952" t="s">
        <v>94</v>
      </c>
      <c r="H6952">
        <v>385</v>
      </c>
      <c r="I6952">
        <v>1.7680933031988311</v>
      </c>
      <c r="J6952">
        <v>2.504719182763936E-2</v>
      </c>
      <c r="K6952">
        <v>4.7015300867615753E-2</v>
      </c>
      <c r="L6952">
        <v>2.9108721514101061</v>
      </c>
    </row>
    <row r="6953" spans="1:12">
      <c r="A6953" t="s">
        <v>317</v>
      </c>
      <c r="B6953" t="s">
        <v>275</v>
      </c>
      <c r="C6953">
        <v>48315</v>
      </c>
      <c r="D6953" t="s">
        <v>135</v>
      </c>
      <c r="E6953">
        <v>888</v>
      </c>
      <c r="F6953" t="s">
        <v>87</v>
      </c>
      <c r="G6953" t="s">
        <v>95</v>
      </c>
      <c r="H6953">
        <v>615</v>
      </c>
      <c r="I6953">
        <v>1.402209669844612</v>
      </c>
      <c r="J6953">
        <v>2.2837125024573919E-2</v>
      </c>
      <c r="K6953">
        <v>1.3935983815374709E-2</v>
      </c>
      <c r="L6953">
        <v>2.7722176463906352</v>
      </c>
    </row>
    <row r="6954" spans="1:12">
      <c r="A6954" t="s">
        <v>317</v>
      </c>
      <c r="B6954" t="s">
        <v>275</v>
      </c>
      <c r="C6954">
        <v>48315</v>
      </c>
      <c r="D6954" t="s">
        <v>135</v>
      </c>
      <c r="E6954">
        <v>888</v>
      </c>
      <c r="F6954" t="s">
        <v>87</v>
      </c>
      <c r="G6954" t="s">
        <v>96</v>
      </c>
      <c r="H6954">
        <v>385</v>
      </c>
      <c r="I6954">
        <v>1.866689031339787</v>
      </c>
      <c r="J6954">
        <v>2.6526711766394481E-2</v>
      </c>
      <c r="K6954">
        <v>4.7015300867615753E-2</v>
      </c>
      <c r="L6954">
        <v>3.0798410123274671</v>
      </c>
    </row>
    <row r="6955" spans="1:12">
      <c r="A6955" t="s">
        <v>317</v>
      </c>
      <c r="B6955" t="s">
        <v>275</v>
      </c>
      <c r="C6955">
        <v>48315</v>
      </c>
      <c r="D6955" t="s">
        <v>135</v>
      </c>
      <c r="E6955">
        <v>888</v>
      </c>
      <c r="F6955" t="s">
        <v>87</v>
      </c>
      <c r="G6955" t="s">
        <v>97</v>
      </c>
      <c r="H6955">
        <v>615</v>
      </c>
      <c r="I6955">
        <v>1.469628778530325</v>
      </c>
      <c r="J6955">
        <v>2.418821948043089E-2</v>
      </c>
      <c r="K6955">
        <v>1.474738212572276E-2</v>
      </c>
      <c r="L6955">
        <v>2.9462558169672839</v>
      </c>
    </row>
    <row r="6956" spans="1:12">
      <c r="A6956" t="s">
        <v>317</v>
      </c>
      <c r="B6956" t="s">
        <v>275</v>
      </c>
      <c r="C6956">
        <v>48315</v>
      </c>
      <c r="D6956" t="s">
        <v>135</v>
      </c>
      <c r="E6956">
        <v>888</v>
      </c>
      <c r="F6956" t="s">
        <v>87</v>
      </c>
      <c r="G6956" t="s">
        <v>98</v>
      </c>
      <c r="H6956">
        <v>385</v>
      </c>
      <c r="I6956">
        <v>0.76771230997376572</v>
      </c>
      <c r="J6956">
        <v>1.6978449086585232E-2</v>
      </c>
      <c r="K6956">
        <v>4.7015300867615753E-2</v>
      </c>
      <c r="L6956">
        <v>1.5552207083419951</v>
      </c>
    </row>
    <row r="6957" spans="1:12">
      <c r="A6957" t="s">
        <v>317</v>
      </c>
      <c r="B6957" t="s">
        <v>275</v>
      </c>
      <c r="C6957">
        <v>48315</v>
      </c>
      <c r="D6957" t="s">
        <v>135</v>
      </c>
      <c r="E6957">
        <v>888</v>
      </c>
      <c r="F6957" t="s">
        <v>87</v>
      </c>
      <c r="G6957" t="s">
        <v>99</v>
      </c>
      <c r="H6957">
        <v>615</v>
      </c>
      <c r="I6957">
        <v>0.75104416870706536</v>
      </c>
      <c r="J6957">
        <v>1.452867810625628E-2</v>
      </c>
      <c r="K6957">
        <v>1.188295685162415E-2</v>
      </c>
      <c r="L6957">
        <v>1.990943086013055</v>
      </c>
    </row>
    <row r="6958" spans="1:12">
      <c r="A6958" t="s">
        <v>317</v>
      </c>
      <c r="B6958" t="s">
        <v>275</v>
      </c>
      <c r="C6958">
        <v>48315</v>
      </c>
      <c r="D6958" t="s">
        <v>135</v>
      </c>
      <c r="E6958">
        <v>888</v>
      </c>
      <c r="F6958" t="s">
        <v>87</v>
      </c>
      <c r="G6958" t="s">
        <v>100</v>
      </c>
      <c r="H6958">
        <v>385</v>
      </c>
      <c r="I6958">
        <v>1.1336065426520781</v>
      </c>
      <c r="J6958">
        <v>2.0077011241880049E-2</v>
      </c>
      <c r="K6958">
        <v>4.7015300867615753E-2</v>
      </c>
      <c r="L6958">
        <v>2.032990566081188</v>
      </c>
    </row>
    <row r="6959" spans="1:12">
      <c r="A6959" t="s">
        <v>317</v>
      </c>
      <c r="B6959" t="s">
        <v>275</v>
      </c>
      <c r="C6959">
        <v>48315</v>
      </c>
      <c r="D6959" t="s">
        <v>135</v>
      </c>
      <c r="E6959">
        <v>888</v>
      </c>
      <c r="F6959" t="s">
        <v>87</v>
      </c>
      <c r="G6959" t="s">
        <v>101</v>
      </c>
      <c r="H6959">
        <v>614</v>
      </c>
      <c r="I6959">
        <v>0.98143726803032527</v>
      </c>
      <c r="J6959">
        <v>1.7600515409937761E-2</v>
      </c>
      <c r="K6959">
        <v>1.2432111905293549E-2</v>
      </c>
      <c r="L6959">
        <v>2.1818166580975058</v>
      </c>
    </row>
    <row r="6960" spans="1:12">
      <c r="A6960" t="s">
        <v>317</v>
      </c>
      <c r="B6960" t="s">
        <v>275</v>
      </c>
      <c r="C6960">
        <v>48315</v>
      </c>
      <c r="D6960" t="s">
        <v>135</v>
      </c>
      <c r="E6960">
        <v>888</v>
      </c>
      <c r="F6960" t="s">
        <v>87</v>
      </c>
      <c r="G6960" t="s">
        <v>102</v>
      </c>
      <c r="H6960">
        <v>385</v>
      </c>
      <c r="I6960">
        <v>1.2417849066387381</v>
      </c>
      <c r="J6960">
        <v>2.1699977510773742E-2</v>
      </c>
      <c r="K6960">
        <v>4.7015300867615753E-2</v>
      </c>
      <c r="L6960">
        <v>2.227837132195075</v>
      </c>
    </row>
    <row r="6961" spans="1:12">
      <c r="A6961" t="s">
        <v>317</v>
      </c>
      <c r="B6961" t="s">
        <v>275</v>
      </c>
      <c r="C6961">
        <v>48315</v>
      </c>
      <c r="D6961" t="s">
        <v>135</v>
      </c>
      <c r="E6961">
        <v>888</v>
      </c>
      <c r="F6961" t="s">
        <v>87</v>
      </c>
      <c r="G6961" t="s">
        <v>103</v>
      </c>
      <c r="H6961">
        <v>615</v>
      </c>
      <c r="I6961">
        <v>1.043051232957158</v>
      </c>
      <c r="J6961">
        <v>1.8745854294726388E-2</v>
      </c>
      <c r="K6961">
        <v>1.292877738363029E-2</v>
      </c>
      <c r="L6961">
        <v>2.3277477427140298</v>
      </c>
    </row>
    <row r="6962" spans="1:12">
      <c r="A6962" t="s">
        <v>317</v>
      </c>
      <c r="B6962" t="s">
        <v>275</v>
      </c>
      <c r="C6962">
        <v>48315</v>
      </c>
      <c r="D6962" t="s">
        <v>135</v>
      </c>
      <c r="E6962">
        <v>888</v>
      </c>
      <c r="F6962" t="s">
        <v>87</v>
      </c>
      <c r="G6962" t="s">
        <v>104</v>
      </c>
      <c r="H6962">
        <v>385</v>
      </c>
      <c r="I6962">
        <v>1.3386099014279009</v>
      </c>
      <c r="J6962">
        <v>2.2784424816788131E-2</v>
      </c>
      <c r="K6962">
        <v>4.7015300867615753E-2</v>
      </c>
      <c r="L6962">
        <v>2.3951684965310931</v>
      </c>
    </row>
    <row r="6963" spans="1:12">
      <c r="A6963" t="s">
        <v>317</v>
      </c>
      <c r="B6963" t="s">
        <v>275</v>
      </c>
      <c r="C6963">
        <v>48315</v>
      </c>
      <c r="D6963" t="s">
        <v>135</v>
      </c>
      <c r="E6963">
        <v>888</v>
      </c>
      <c r="F6963" t="s">
        <v>87</v>
      </c>
      <c r="G6963" t="s">
        <v>105</v>
      </c>
      <c r="H6963">
        <v>614</v>
      </c>
      <c r="I6963">
        <v>1.1049268529615139</v>
      </c>
      <c r="J6963">
        <v>2.0024254321141549E-2</v>
      </c>
      <c r="K6963">
        <v>1.37449604108022E-2</v>
      </c>
      <c r="L6963">
        <v>2.508840677601246</v>
      </c>
    </row>
    <row r="6964" spans="1:12">
      <c r="A6964" t="s">
        <v>317</v>
      </c>
      <c r="B6964" t="s">
        <v>275</v>
      </c>
      <c r="C6964">
        <v>48315</v>
      </c>
      <c r="D6964" t="s">
        <v>135</v>
      </c>
      <c r="E6964">
        <v>888</v>
      </c>
      <c r="F6964" t="s">
        <v>87</v>
      </c>
      <c r="G6964" t="s">
        <v>106</v>
      </c>
      <c r="H6964">
        <v>385</v>
      </c>
      <c r="I6964">
        <v>1.438941171813809</v>
      </c>
      <c r="J6964">
        <v>2.4117518284707758E-2</v>
      </c>
      <c r="K6964">
        <v>4.7015300867615753E-2</v>
      </c>
      <c r="L6964">
        <v>2.562666542399366</v>
      </c>
    </row>
    <row r="6965" spans="1:12">
      <c r="A6965" t="s">
        <v>317</v>
      </c>
      <c r="B6965" t="s">
        <v>275</v>
      </c>
      <c r="C6965">
        <v>48315</v>
      </c>
      <c r="D6965" t="s">
        <v>135</v>
      </c>
      <c r="E6965">
        <v>888</v>
      </c>
      <c r="F6965" t="s">
        <v>87</v>
      </c>
      <c r="G6965" t="s">
        <v>107</v>
      </c>
      <c r="H6965">
        <v>614</v>
      </c>
      <c r="I6965">
        <v>1.1680057646722879</v>
      </c>
      <c r="J6965">
        <v>2.128880125280741E-2</v>
      </c>
      <c r="K6965">
        <v>1.455949765429183E-2</v>
      </c>
      <c r="L6965">
        <v>2.677849342735211</v>
      </c>
    </row>
    <row r="6966" spans="1:12">
      <c r="A6966" t="s">
        <v>317</v>
      </c>
      <c r="B6966" t="s">
        <v>275</v>
      </c>
      <c r="C6966">
        <v>48315</v>
      </c>
      <c r="D6966" t="s">
        <v>135</v>
      </c>
      <c r="E6966">
        <v>888</v>
      </c>
      <c r="F6966" t="s">
        <v>87</v>
      </c>
      <c r="G6966" t="s">
        <v>108</v>
      </c>
      <c r="H6966">
        <v>385</v>
      </c>
      <c r="I6966">
        <v>0.45307604960138081</v>
      </c>
      <c r="J6966">
        <v>9.3257948586015597E-3</v>
      </c>
      <c r="K6966">
        <v>4.7015300867615753E-2</v>
      </c>
      <c r="L6966">
        <v>1.1778982897199459</v>
      </c>
    </row>
    <row r="6967" spans="1:12">
      <c r="A6967" t="s">
        <v>317</v>
      </c>
      <c r="B6967" t="s">
        <v>275</v>
      </c>
      <c r="C6967">
        <v>48315</v>
      </c>
      <c r="D6967" t="s">
        <v>135</v>
      </c>
      <c r="E6967">
        <v>888</v>
      </c>
      <c r="F6967" t="s">
        <v>87</v>
      </c>
      <c r="G6967" t="s">
        <v>109</v>
      </c>
      <c r="H6967">
        <v>614</v>
      </c>
      <c r="I6967">
        <v>0.43391108773939158</v>
      </c>
      <c r="J6967">
        <v>8.0738110740064054E-3</v>
      </c>
      <c r="K6967">
        <v>1.1745082518886179E-2</v>
      </c>
      <c r="L6967">
        <v>1.1103789443611909</v>
      </c>
    </row>
    <row r="6968" spans="1:12">
      <c r="A6968" t="s">
        <v>317</v>
      </c>
      <c r="B6968" t="s">
        <v>285</v>
      </c>
      <c r="C6968">
        <v>48317</v>
      </c>
      <c r="D6968" t="s">
        <v>135</v>
      </c>
      <c r="E6968">
        <v>888</v>
      </c>
      <c r="F6968" t="s">
        <v>87</v>
      </c>
      <c r="G6968" t="s">
        <v>88</v>
      </c>
      <c r="H6968">
        <v>195</v>
      </c>
      <c r="I6968">
        <v>0.78341392942246146</v>
      </c>
      <c r="J6968">
        <v>2.3030464727247211E-2</v>
      </c>
      <c r="K6968">
        <v>6.0636211012504528E-2</v>
      </c>
      <c r="L6968">
        <v>1.3804866076375319</v>
      </c>
    </row>
    <row r="6969" spans="1:12">
      <c r="A6969" t="s">
        <v>317</v>
      </c>
      <c r="B6969" t="s">
        <v>285</v>
      </c>
      <c r="C6969">
        <v>48317</v>
      </c>
      <c r="D6969" t="s">
        <v>135</v>
      </c>
      <c r="E6969">
        <v>888</v>
      </c>
      <c r="F6969" t="s">
        <v>87</v>
      </c>
      <c r="G6969" t="s">
        <v>89</v>
      </c>
      <c r="H6969">
        <v>190</v>
      </c>
      <c r="I6969">
        <v>0.47239071020287748</v>
      </c>
      <c r="J6969">
        <v>1.044933925622289E-2</v>
      </c>
      <c r="K6969">
        <v>8.8824045335733612E-2</v>
      </c>
      <c r="L6969">
        <v>0.78956923611623142</v>
      </c>
    </row>
    <row r="6970" spans="1:12">
      <c r="A6970" t="s">
        <v>317</v>
      </c>
      <c r="B6970" t="s">
        <v>285</v>
      </c>
      <c r="C6970">
        <v>48317</v>
      </c>
      <c r="D6970" t="s">
        <v>135</v>
      </c>
      <c r="E6970">
        <v>888</v>
      </c>
      <c r="F6970" t="s">
        <v>87</v>
      </c>
      <c r="G6970" t="s">
        <v>90</v>
      </c>
      <c r="H6970">
        <v>195</v>
      </c>
      <c r="I6970">
        <v>1.1076809908815759</v>
      </c>
      <c r="J6970">
        <v>2.1100282620728019E-2</v>
      </c>
      <c r="K6970">
        <v>8.855628591461806E-2</v>
      </c>
      <c r="L6970">
        <v>1.9815269693906661</v>
      </c>
    </row>
    <row r="6971" spans="1:12">
      <c r="A6971" t="s">
        <v>317</v>
      </c>
      <c r="B6971" t="s">
        <v>285</v>
      </c>
      <c r="C6971">
        <v>48317</v>
      </c>
      <c r="D6971" t="s">
        <v>135</v>
      </c>
      <c r="E6971">
        <v>888</v>
      </c>
      <c r="F6971" t="s">
        <v>87</v>
      </c>
      <c r="G6971" t="s">
        <v>91</v>
      </c>
      <c r="H6971">
        <v>190</v>
      </c>
      <c r="I6971">
        <v>0.54452036154809047</v>
      </c>
      <c r="J6971">
        <v>9.8166214962787449E-3</v>
      </c>
      <c r="K6971">
        <v>0.16713678576808921</v>
      </c>
      <c r="L6971">
        <v>0.90146663499139734</v>
      </c>
    </row>
    <row r="6972" spans="1:12">
      <c r="A6972" t="s">
        <v>317</v>
      </c>
      <c r="B6972" t="s">
        <v>285</v>
      </c>
      <c r="C6972">
        <v>48317</v>
      </c>
      <c r="D6972" t="s">
        <v>135</v>
      </c>
      <c r="E6972">
        <v>888</v>
      </c>
      <c r="F6972" t="s">
        <v>87</v>
      </c>
      <c r="G6972" t="s">
        <v>92</v>
      </c>
      <c r="H6972">
        <v>195</v>
      </c>
      <c r="I6972">
        <v>1.196252559954375</v>
      </c>
      <c r="J6972">
        <v>2.2205352243663379E-2</v>
      </c>
      <c r="K6972">
        <v>9.8722123734035827E-2</v>
      </c>
      <c r="L6972">
        <v>2.1649322879237989</v>
      </c>
    </row>
    <row r="6973" spans="1:12">
      <c r="A6973" t="s">
        <v>317</v>
      </c>
      <c r="B6973" t="s">
        <v>285</v>
      </c>
      <c r="C6973">
        <v>48317</v>
      </c>
      <c r="D6973" t="s">
        <v>135</v>
      </c>
      <c r="E6973">
        <v>888</v>
      </c>
      <c r="F6973" t="s">
        <v>87</v>
      </c>
      <c r="G6973" t="s">
        <v>93</v>
      </c>
      <c r="H6973">
        <v>190</v>
      </c>
      <c r="I6973">
        <v>0.6059410244342196</v>
      </c>
      <c r="J6973">
        <v>1.0478484689254171E-2</v>
      </c>
      <c r="K6973">
        <v>0.18448207990396309</v>
      </c>
      <c r="L6973">
        <v>0.95965993917700998</v>
      </c>
    </row>
    <row r="6974" spans="1:12">
      <c r="A6974" t="s">
        <v>317</v>
      </c>
      <c r="B6974" t="s">
        <v>285</v>
      </c>
      <c r="C6974">
        <v>48317</v>
      </c>
      <c r="D6974" t="s">
        <v>135</v>
      </c>
      <c r="E6974">
        <v>888</v>
      </c>
      <c r="F6974" t="s">
        <v>87</v>
      </c>
      <c r="G6974" t="s">
        <v>94</v>
      </c>
      <c r="H6974">
        <v>195</v>
      </c>
      <c r="I6974">
        <v>1.2698227770998189</v>
      </c>
      <c r="J6974">
        <v>2.3509636595017501E-2</v>
      </c>
      <c r="K6974">
        <v>0.10691521063579459</v>
      </c>
      <c r="L6974">
        <v>2.3639875509560362</v>
      </c>
    </row>
    <row r="6975" spans="1:12">
      <c r="A6975" t="s">
        <v>317</v>
      </c>
      <c r="B6975" t="s">
        <v>285</v>
      </c>
      <c r="C6975">
        <v>48317</v>
      </c>
      <c r="D6975" t="s">
        <v>135</v>
      </c>
      <c r="E6975">
        <v>888</v>
      </c>
      <c r="F6975" t="s">
        <v>87</v>
      </c>
      <c r="G6975" t="s">
        <v>95</v>
      </c>
      <c r="H6975">
        <v>190</v>
      </c>
      <c r="I6975">
        <v>0.66364484724939332</v>
      </c>
      <c r="J6975">
        <v>1.130090641563874E-2</v>
      </c>
      <c r="K6975">
        <v>0.19570145264666661</v>
      </c>
      <c r="L6975">
        <v>1.050554817554161</v>
      </c>
    </row>
    <row r="6976" spans="1:12">
      <c r="A6976" t="s">
        <v>317</v>
      </c>
      <c r="B6976" t="s">
        <v>285</v>
      </c>
      <c r="C6976">
        <v>48317</v>
      </c>
      <c r="D6976" t="s">
        <v>135</v>
      </c>
      <c r="E6976">
        <v>888</v>
      </c>
      <c r="F6976" t="s">
        <v>87</v>
      </c>
      <c r="G6976" t="s">
        <v>96</v>
      </c>
      <c r="H6976">
        <v>195</v>
      </c>
      <c r="I6976">
        <v>1.356113859167956</v>
      </c>
      <c r="J6976">
        <v>2.4942992236810041E-2</v>
      </c>
      <c r="K6976">
        <v>0.1167907223401445</v>
      </c>
      <c r="L6976">
        <v>2.5674444302681012</v>
      </c>
    </row>
    <row r="6977" spans="1:12">
      <c r="A6977" t="s">
        <v>317</v>
      </c>
      <c r="B6977" t="s">
        <v>285</v>
      </c>
      <c r="C6977">
        <v>48317</v>
      </c>
      <c r="D6977" t="s">
        <v>135</v>
      </c>
      <c r="E6977">
        <v>888</v>
      </c>
      <c r="F6977" t="s">
        <v>87</v>
      </c>
      <c r="G6977" t="s">
        <v>97</v>
      </c>
      <c r="H6977">
        <v>190</v>
      </c>
      <c r="I6977">
        <v>0.7295709004719878</v>
      </c>
      <c r="J6977">
        <v>1.268540579061154E-2</v>
      </c>
      <c r="K6977">
        <v>0.2022283081651943</v>
      </c>
      <c r="L6977">
        <v>1.157840455618125</v>
      </c>
    </row>
    <row r="6978" spans="1:12">
      <c r="A6978" t="s">
        <v>317</v>
      </c>
      <c r="B6978" t="s">
        <v>285</v>
      </c>
      <c r="C6978">
        <v>48317</v>
      </c>
      <c r="D6978" t="s">
        <v>135</v>
      </c>
      <c r="E6978">
        <v>888</v>
      </c>
      <c r="F6978" t="s">
        <v>87</v>
      </c>
      <c r="G6978" t="s">
        <v>98</v>
      </c>
      <c r="H6978">
        <v>195</v>
      </c>
      <c r="I6978">
        <v>0.28839837613992408</v>
      </c>
      <c r="J6978">
        <v>6.3985570468794101E-3</v>
      </c>
      <c r="K6978">
        <v>4.7097569380749063E-2</v>
      </c>
      <c r="L6978">
        <v>0.71645823879906811</v>
      </c>
    </row>
    <row r="6979" spans="1:12">
      <c r="A6979" t="s">
        <v>317</v>
      </c>
      <c r="B6979" t="s">
        <v>285</v>
      </c>
      <c r="C6979">
        <v>48317</v>
      </c>
      <c r="D6979" t="s">
        <v>135</v>
      </c>
      <c r="E6979">
        <v>888</v>
      </c>
      <c r="F6979" t="s">
        <v>87</v>
      </c>
      <c r="G6979" t="s">
        <v>99</v>
      </c>
      <c r="H6979">
        <v>190</v>
      </c>
      <c r="I6979">
        <v>0.36715560199028963</v>
      </c>
      <c r="J6979">
        <v>8.4189684128926304E-3</v>
      </c>
      <c r="K6979">
        <v>0.1176425363049904</v>
      </c>
      <c r="L6979">
        <v>0.7032138873506405</v>
      </c>
    </row>
    <row r="6980" spans="1:12">
      <c r="A6980" t="s">
        <v>317</v>
      </c>
      <c r="B6980" t="s">
        <v>285</v>
      </c>
      <c r="C6980">
        <v>48317</v>
      </c>
      <c r="D6980" t="s">
        <v>135</v>
      </c>
      <c r="E6980">
        <v>888</v>
      </c>
      <c r="F6980" t="s">
        <v>87</v>
      </c>
      <c r="G6980" t="s">
        <v>100</v>
      </c>
      <c r="H6980">
        <v>195</v>
      </c>
      <c r="I6980">
        <v>0.72402517356903073</v>
      </c>
      <c r="J6980">
        <v>1.6081310304768091E-2</v>
      </c>
      <c r="K6980">
        <v>6.4207996823543445E-2</v>
      </c>
      <c r="L6980">
        <v>1.6335482420761711</v>
      </c>
    </row>
    <row r="6981" spans="1:12">
      <c r="A6981" t="s">
        <v>317</v>
      </c>
      <c r="B6981" t="s">
        <v>285</v>
      </c>
      <c r="C6981">
        <v>48317</v>
      </c>
      <c r="D6981" t="s">
        <v>135</v>
      </c>
      <c r="E6981">
        <v>888</v>
      </c>
      <c r="F6981" t="s">
        <v>87</v>
      </c>
      <c r="G6981" t="s">
        <v>101</v>
      </c>
      <c r="H6981">
        <v>190</v>
      </c>
      <c r="I6981">
        <v>0.49112526852698818</v>
      </c>
      <c r="J6981">
        <v>8.8164779578576886E-3</v>
      </c>
      <c r="K6981">
        <v>0.17801302971930699</v>
      </c>
      <c r="L6981">
        <v>0.81248856062125674</v>
      </c>
    </row>
    <row r="6982" spans="1:12">
      <c r="A6982" t="s">
        <v>317</v>
      </c>
      <c r="B6982" t="s">
        <v>285</v>
      </c>
      <c r="C6982">
        <v>48317</v>
      </c>
      <c r="D6982" t="s">
        <v>135</v>
      </c>
      <c r="E6982">
        <v>888</v>
      </c>
      <c r="F6982" t="s">
        <v>87</v>
      </c>
      <c r="G6982" t="s">
        <v>102</v>
      </c>
      <c r="H6982">
        <v>195</v>
      </c>
      <c r="I6982">
        <v>0.8242601678506748</v>
      </c>
      <c r="J6982">
        <v>1.7961457500426398E-2</v>
      </c>
      <c r="K6982">
        <v>7.5379688342831694E-2</v>
      </c>
      <c r="L6982">
        <v>1.842386536881393</v>
      </c>
    </row>
    <row r="6983" spans="1:12">
      <c r="A6983" t="s">
        <v>317</v>
      </c>
      <c r="B6983" t="s">
        <v>285</v>
      </c>
      <c r="C6983">
        <v>48317</v>
      </c>
      <c r="D6983" t="s">
        <v>135</v>
      </c>
      <c r="E6983">
        <v>888</v>
      </c>
      <c r="F6983" t="s">
        <v>87</v>
      </c>
      <c r="G6983" t="s">
        <v>103</v>
      </c>
      <c r="H6983">
        <v>190</v>
      </c>
      <c r="I6983">
        <v>0.54546122342006065</v>
      </c>
      <c r="J6983">
        <v>9.3141896218474907E-3</v>
      </c>
      <c r="K6983">
        <v>0.195033106890356</v>
      </c>
      <c r="L6983">
        <v>0.8815529357344577</v>
      </c>
    </row>
    <row r="6984" spans="1:12">
      <c r="A6984" t="s">
        <v>317</v>
      </c>
      <c r="B6984" t="s">
        <v>285</v>
      </c>
      <c r="C6984">
        <v>48317</v>
      </c>
      <c r="D6984" t="s">
        <v>135</v>
      </c>
      <c r="E6984">
        <v>888</v>
      </c>
      <c r="F6984" t="s">
        <v>87</v>
      </c>
      <c r="G6984" t="s">
        <v>104</v>
      </c>
      <c r="H6984">
        <v>195</v>
      </c>
      <c r="I6984">
        <v>0.89749738630147702</v>
      </c>
      <c r="J6984">
        <v>2.0389195076769139E-2</v>
      </c>
      <c r="K6984">
        <v>8.447986772672729E-2</v>
      </c>
      <c r="L6984">
        <v>2.0510351157346962</v>
      </c>
    </row>
    <row r="6985" spans="1:12">
      <c r="A6985" t="s">
        <v>317</v>
      </c>
      <c r="B6985" t="s">
        <v>285</v>
      </c>
      <c r="C6985">
        <v>48317</v>
      </c>
      <c r="D6985" t="s">
        <v>135</v>
      </c>
      <c r="E6985">
        <v>888</v>
      </c>
      <c r="F6985" t="s">
        <v>87</v>
      </c>
      <c r="G6985" t="s">
        <v>105</v>
      </c>
      <c r="H6985">
        <v>190</v>
      </c>
      <c r="I6985">
        <v>0.59669117928510751</v>
      </c>
      <c r="J6985">
        <v>9.9891622617045827E-3</v>
      </c>
      <c r="K6985">
        <v>0.2110348047180553</v>
      </c>
      <c r="L6985">
        <v>0.97055153783401682</v>
      </c>
    </row>
    <row r="6986" spans="1:12">
      <c r="A6986" t="s">
        <v>317</v>
      </c>
      <c r="B6986" t="s">
        <v>285</v>
      </c>
      <c r="C6986">
        <v>48317</v>
      </c>
      <c r="D6986" t="s">
        <v>135</v>
      </c>
      <c r="E6986">
        <v>888</v>
      </c>
      <c r="F6986" t="s">
        <v>87</v>
      </c>
      <c r="G6986" t="s">
        <v>106</v>
      </c>
      <c r="H6986">
        <v>195</v>
      </c>
      <c r="I6986">
        <v>0.98788484603907445</v>
      </c>
      <c r="J6986">
        <v>2.2313420743188719E-2</v>
      </c>
      <c r="K6986">
        <v>9.4930310381508939E-2</v>
      </c>
      <c r="L6986">
        <v>2.2549180688599639</v>
      </c>
    </row>
    <row r="6987" spans="1:12">
      <c r="A6987" t="s">
        <v>317</v>
      </c>
      <c r="B6987" t="s">
        <v>285</v>
      </c>
      <c r="C6987">
        <v>48317</v>
      </c>
      <c r="D6987" t="s">
        <v>135</v>
      </c>
      <c r="E6987">
        <v>888</v>
      </c>
      <c r="F6987" t="s">
        <v>87</v>
      </c>
      <c r="G6987" t="s">
        <v>107</v>
      </c>
      <c r="H6987">
        <v>190</v>
      </c>
      <c r="I6987">
        <v>0.65818909588023111</v>
      </c>
      <c r="J6987">
        <v>1.112793043715052E-2</v>
      </c>
      <c r="K6987">
        <v>0.21825770508090411</v>
      </c>
      <c r="L6987">
        <v>1.085580786622518</v>
      </c>
    </row>
    <row r="6988" spans="1:12">
      <c r="A6988" t="s">
        <v>317</v>
      </c>
      <c r="B6988" t="s">
        <v>285</v>
      </c>
      <c r="C6988">
        <v>48317</v>
      </c>
      <c r="D6988" t="s">
        <v>135</v>
      </c>
      <c r="E6988">
        <v>888</v>
      </c>
      <c r="F6988" t="s">
        <v>87</v>
      </c>
      <c r="G6988" t="s">
        <v>108</v>
      </c>
      <c r="H6988">
        <v>195</v>
      </c>
      <c r="I6988">
        <v>0.26413458115251531</v>
      </c>
      <c r="J6988">
        <v>5.5106460900557677E-3</v>
      </c>
      <c r="K6988">
        <v>4.4023660590970598E-2</v>
      </c>
      <c r="L6988">
        <v>0.57802260804440997</v>
      </c>
    </row>
    <row r="6989" spans="1:12">
      <c r="A6989" t="s">
        <v>317</v>
      </c>
      <c r="B6989" t="s">
        <v>285</v>
      </c>
      <c r="C6989">
        <v>48317</v>
      </c>
      <c r="D6989" t="s">
        <v>135</v>
      </c>
      <c r="E6989">
        <v>888</v>
      </c>
      <c r="F6989" t="s">
        <v>87</v>
      </c>
      <c r="G6989" t="s">
        <v>109</v>
      </c>
      <c r="H6989">
        <v>190</v>
      </c>
      <c r="I6989">
        <v>0.30566783748997178</v>
      </c>
      <c r="J6989">
        <v>5.9397851057183893E-3</v>
      </c>
      <c r="K6989">
        <v>0.10424179136799849</v>
      </c>
      <c r="L6989">
        <v>0.59620501343371557</v>
      </c>
    </row>
    <row r="6990" spans="1:12">
      <c r="A6990" t="s">
        <v>317</v>
      </c>
      <c r="B6990" t="s">
        <v>265</v>
      </c>
      <c r="C6990">
        <v>48319</v>
      </c>
      <c r="D6990" t="s">
        <v>135</v>
      </c>
      <c r="E6990">
        <v>888</v>
      </c>
      <c r="F6990" t="s">
        <v>87</v>
      </c>
      <c r="G6990" t="s">
        <v>88</v>
      </c>
      <c r="H6990">
        <v>249</v>
      </c>
      <c r="I6990">
        <v>1.3272480698098581</v>
      </c>
      <c r="J6990">
        <v>2.9221485110950358E-2</v>
      </c>
      <c r="K6990">
        <v>1.053024294447052E-2</v>
      </c>
      <c r="L6990">
        <v>2.3126070646557242</v>
      </c>
    </row>
    <row r="6991" spans="1:12">
      <c r="A6991" t="s">
        <v>317</v>
      </c>
      <c r="B6991" t="s">
        <v>265</v>
      </c>
      <c r="C6991">
        <v>48319</v>
      </c>
      <c r="D6991" t="s">
        <v>135</v>
      </c>
      <c r="E6991">
        <v>888</v>
      </c>
      <c r="F6991" t="s">
        <v>87</v>
      </c>
      <c r="G6991" t="s">
        <v>89</v>
      </c>
      <c r="H6991">
        <v>334</v>
      </c>
      <c r="I6991">
        <v>0.93556248128234332</v>
      </c>
      <c r="J6991">
        <v>2.2023634848507591E-2</v>
      </c>
      <c r="K6991">
        <v>4.1614353289900017E-3</v>
      </c>
      <c r="L6991">
        <v>1.706692669819454</v>
      </c>
    </row>
    <row r="6992" spans="1:12">
      <c r="A6992" t="s">
        <v>317</v>
      </c>
      <c r="B6992" t="s">
        <v>265</v>
      </c>
      <c r="C6992">
        <v>48319</v>
      </c>
      <c r="D6992" t="s">
        <v>135</v>
      </c>
      <c r="E6992">
        <v>888</v>
      </c>
      <c r="F6992" t="s">
        <v>87</v>
      </c>
      <c r="G6992" t="s">
        <v>90</v>
      </c>
      <c r="H6992">
        <v>249</v>
      </c>
      <c r="I6992">
        <v>1.6014957864240591</v>
      </c>
      <c r="J6992">
        <v>2.677911337687541E-2</v>
      </c>
      <c r="K6992">
        <v>0.49831347890596522</v>
      </c>
      <c r="L6992">
        <v>2.602420348373006</v>
      </c>
    </row>
    <row r="6993" spans="1:12">
      <c r="A6993" t="s">
        <v>317</v>
      </c>
      <c r="B6993" t="s">
        <v>265</v>
      </c>
      <c r="C6993">
        <v>48319</v>
      </c>
      <c r="D6993" t="s">
        <v>135</v>
      </c>
      <c r="E6993">
        <v>888</v>
      </c>
      <c r="F6993" t="s">
        <v>87</v>
      </c>
      <c r="G6993" t="s">
        <v>91</v>
      </c>
      <c r="H6993">
        <v>334</v>
      </c>
      <c r="I6993">
        <v>1.0729427022260389</v>
      </c>
      <c r="J6993">
        <v>2.1274704283514741E-2</v>
      </c>
      <c r="K6993">
        <v>4.1614353289900017E-3</v>
      </c>
      <c r="L6993">
        <v>1.87317238244714</v>
      </c>
    </row>
    <row r="6994" spans="1:12">
      <c r="A6994" t="s">
        <v>317</v>
      </c>
      <c r="B6994" t="s">
        <v>265</v>
      </c>
      <c r="C6994">
        <v>48319</v>
      </c>
      <c r="D6994" t="s">
        <v>135</v>
      </c>
      <c r="E6994">
        <v>888</v>
      </c>
      <c r="F6994" t="s">
        <v>87</v>
      </c>
      <c r="G6994" t="s">
        <v>92</v>
      </c>
      <c r="H6994">
        <v>249</v>
      </c>
      <c r="I6994">
        <v>1.7203459735095981</v>
      </c>
      <c r="J6994">
        <v>2.7397561904270479E-2</v>
      </c>
      <c r="K6994">
        <v>0.54872026536986995</v>
      </c>
      <c r="L6994">
        <v>2.7076279604979629</v>
      </c>
    </row>
    <row r="6995" spans="1:12">
      <c r="A6995" t="s">
        <v>317</v>
      </c>
      <c r="B6995" t="s">
        <v>265</v>
      </c>
      <c r="C6995">
        <v>48319</v>
      </c>
      <c r="D6995" t="s">
        <v>135</v>
      </c>
      <c r="E6995">
        <v>888</v>
      </c>
      <c r="F6995" t="s">
        <v>87</v>
      </c>
      <c r="G6995" t="s">
        <v>93</v>
      </c>
      <c r="H6995">
        <v>334</v>
      </c>
      <c r="I6995">
        <v>1.1490833999046499</v>
      </c>
      <c r="J6995">
        <v>2.1986764885354771E-2</v>
      </c>
      <c r="K6995">
        <v>4.1614353289900017E-3</v>
      </c>
      <c r="L6995">
        <v>1.9688439470527781</v>
      </c>
    </row>
    <row r="6996" spans="1:12">
      <c r="A6996" t="s">
        <v>317</v>
      </c>
      <c r="B6996" t="s">
        <v>265</v>
      </c>
      <c r="C6996">
        <v>48319</v>
      </c>
      <c r="D6996" t="s">
        <v>135</v>
      </c>
      <c r="E6996">
        <v>888</v>
      </c>
      <c r="F6996" t="s">
        <v>87</v>
      </c>
      <c r="G6996" t="s">
        <v>94</v>
      </c>
      <c r="H6996">
        <v>249</v>
      </c>
      <c r="I6996">
        <v>1.8293863573636191</v>
      </c>
      <c r="J6996">
        <v>2.8282093848543799E-2</v>
      </c>
      <c r="K6996">
        <v>0.59331533431868477</v>
      </c>
      <c r="L6996">
        <v>2.8069506566597289</v>
      </c>
    </row>
    <row r="6997" spans="1:12">
      <c r="A6997" t="s">
        <v>317</v>
      </c>
      <c r="B6997" t="s">
        <v>265</v>
      </c>
      <c r="C6997">
        <v>48319</v>
      </c>
      <c r="D6997" t="s">
        <v>135</v>
      </c>
      <c r="E6997">
        <v>888</v>
      </c>
      <c r="F6997" t="s">
        <v>87</v>
      </c>
      <c r="G6997" t="s">
        <v>95</v>
      </c>
      <c r="H6997">
        <v>334</v>
      </c>
      <c r="I6997">
        <v>1.2202182048336909</v>
      </c>
      <c r="J6997">
        <v>2.295495060049876E-2</v>
      </c>
      <c r="K6997">
        <v>4.1614353289900017E-3</v>
      </c>
      <c r="L6997">
        <v>2.061355500296886</v>
      </c>
    </row>
    <row r="6998" spans="1:12">
      <c r="A6998" t="s">
        <v>317</v>
      </c>
      <c r="B6998" t="s">
        <v>265</v>
      </c>
      <c r="C6998">
        <v>48319</v>
      </c>
      <c r="D6998" t="s">
        <v>135</v>
      </c>
      <c r="E6998">
        <v>888</v>
      </c>
      <c r="F6998" t="s">
        <v>87</v>
      </c>
      <c r="G6998" t="s">
        <v>96</v>
      </c>
      <c r="H6998">
        <v>249</v>
      </c>
      <c r="I6998">
        <v>1.941685238272935</v>
      </c>
      <c r="J6998">
        <v>2.9294338369352801E-2</v>
      </c>
      <c r="K6998">
        <v>0.64230054599177022</v>
      </c>
      <c r="L6998">
        <v>2.9081630121167361</v>
      </c>
    </row>
    <row r="6999" spans="1:12">
      <c r="A6999" t="s">
        <v>317</v>
      </c>
      <c r="B6999" t="s">
        <v>265</v>
      </c>
      <c r="C6999">
        <v>48319</v>
      </c>
      <c r="D6999" t="s">
        <v>135</v>
      </c>
      <c r="E6999">
        <v>888</v>
      </c>
      <c r="F6999" t="s">
        <v>87</v>
      </c>
      <c r="G6999" t="s">
        <v>97</v>
      </c>
      <c r="H6999">
        <v>334</v>
      </c>
      <c r="I6999">
        <v>1.2957319808449399</v>
      </c>
      <c r="J6999">
        <v>2.372832784324478E-2</v>
      </c>
      <c r="K6999">
        <v>4.1614353289900017E-3</v>
      </c>
      <c r="L6999">
        <v>2.159219318568498</v>
      </c>
    </row>
    <row r="7000" spans="1:12">
      <c r="A7000" t="s">
        <v>317</v>
      </c>
      <c r="B7000" t="s">
        <v>265</v>
      </c>
      <c r="C7000">
        <v>48319</v>
      </c>
      <c r="D7000" t="s">
        <v>135</v>
      </c>
      <c r="E7000">
        <v>888</v>
      </c>
      <c r="F7000" t="s">
        <v>87</v>
      </c>
      <c r="G7000" t="s">
        <v>98</v>
      </c>
      <c r="H7000">
        <v>249</v>
      </c>
      <c r="I7000">
        <v>0.36131823872605923</v>
      </c>
      <c r="J7000">
        <v>8.2331965856959986E-3</v>
      </c>
      <c r="K7000">
        <v>4.6123935453918873E-2</v>
      </c>
      <c r="L7000">
        <v>0.74911958182097538</v>
      </c>
    </row>
    <row r="7001" spans="1:12">
      <c r="A7001" t="s">
        <v>317</v>
      </c>
      <c r="B7001" t="s">
        <v>265</v>
      </c>
      <c r="C7001">
        <v>48319</v>
      </c>
      <c r="D7001" t="s">
        <v>135</v>
      </c>
      <c r="E7001">
        <v>888</v>
      </c>
      <c r="F7001" t="s">
        <v>87</v>
      </c>
      <c r="G7001" t="s">
        <v>99</v>
      </c>
      <c r="H7001">
        <v>334</v>
      </c>
      <c r="I7001">
        <v>0.5174270922006633</v>
      </c>
      <c r="J7001">
        <v>1.22237438095791E-2</v>
      </c>
      <c r="K7001">
        <v>4.1614353289900017E-3</v>
      </c>
      <c r="L7001">
        <v>1.4691269464682379</v>
      </c>
    </row>
    <row r="7002" spans="1:12">
      <c r="A7002" t="s">
        <v>317</v>
      </c>
      <c r="B7002" t="s">
        <v>265</v>
      </c>
      <c r="C7002">
        <v>48319</v>
      </c>
      <c r="D7002" t="s">
        <v>135</v>
      </c>
      <c r="E7002">
        <v>888</v>
      </c>
      <c r="F7002" t="s">
        <v>87</v>
      </c>
      <c r="G7002" t="s">
        <v>100</v>
      </c>
      <c r="H7002">
        <v>249</v>
      </c>
      <c r="I7002">
        <v>0.89069621579053615</v>
      </c>
      <c r="J7002">
        <v>1.397342157549925E-2</v>
      </c>
      <c r="K7002">
        <v>0.30177960208981791</v>
      </c>
      <c r="L7002">
        <v>1.5829159676324409</v>
      </c>
    </row>
    <row r="7003" spans="1:12">
      <c r="A7003" t="s">
        <v>317</v>
      </c>
      <c r="B7003" t="s">
        <v>265</v>
      </c>
      <c r="C7003">
        <v>48319</v>
      </c>
      <c r="D7003" t="s">
        <v>135</v>
      </c>
      <c r="E7003">
        <v>888</v>
      </c>
      <c r="F7003" t="s">
        <v>87</v>
      </c>
      <c r="G7003" t="s">
        <v>101</v>
      </c>
      <c r="H7003">
        <v>334</v>
      </c>
      <c r="I7003">
        <v>0.85425630206694236</v>
      </c>
      <c r="J7003">
        <v>1.640922888839667E-2</v>
      </c>
      <c r="K7003">
        <v>4.1614353289900017E-3</v>
      </c>
      <c r="L7003">
        <v>1.669365192606491</v>
      </c>
    </row>
    <row r="7004" spans="1:12">
      <c r="A7004" t="s">
        <v>317</v>
      </c>
      <c r="B7004" t="s">
        <v>265</v>
      </c>
      <c r="C7004">
        <v>48319</v>
      </c>
      <c r="D7004" t="s">
        <v>135</v>
      </c>
      <c r="E7004">
        <v>888</v>
      </c>
      <c r="F7004" t="s">
        <v>87</v>
      </c>
      <c r="G7004" t="s">
        <v>102</v>
      </c>
      <c r="H7004">
        <v>249</v>
      </c>
      <c r="I7004">
        <v>1.034406762641952</v>
      </c>
      <c r="J7004">
        <v>1.606533954106712E-2</v>
      </c>
      <c r="K7004">
        <v>0.34926510901995339</v>
      </c>
      <c r="L7004">
        <v>1.807250993445032</v>
      </c>
    </row>
    <row r="7005" spans="1:12">
      <c r="A7005" t="s">
        <v>317</v>
      </c>
      <c r="B7005" t="s">
        <v>265</v>
      </c>
      <c r="C7005">
        <v>48319</v>
      </c>
      <c r="D7005" t="s">
        <v>135</v>
      </c>
      <c r="E7005">
        <v>888</v>
      </c>
      <c r="F7005" t="s">
        <v>87</v>
      </c>
      <c r="G7005" t="s">
        <v>103</v>
      </c>
      <c r="H7005">
        <v>334</v>
      </c>
      <c r="I7005">
        <v>0.91622912745186424</v>
      </c>
      <c r="J7005">
        <v>1.695355120275259E-2</v>
      </c>
      <c r="K7005">
        <v>4.1614353289900017E-3</v>
      </c>
      <c r="L7005">
        <v>1.7552037239467351</v>
      </c>
    </row>
    <row r="7006" spans="1:12">
      <c r="A7006" t="s">
        <v>317</v>
      </c>
      <c r="B7006" t="s">
        <v>265</v>
      </c>
      <c r="C7006">
        <v>48319</v>
      </c>
      <c r="D7006" t="s">
        <v>135</v>
      </c>
      <c r="E7006">
        <v>888</v>
      </c>
      <c r="F7006" t="s">
        <v>87</v>
      </c>
      <c r="G7006" t="s">
        <v>104</v>
      </c>
      <c r="H7006">
        <v>249</v>
      </c>
      <c r="I7006">
        <v>1.1539110409009741</v>
      </c>
      <c r="J7006">
        <v>1.846123127568056E-2</v>
      </c>
      <c r="K7006">
        <v>0.38619646686531461</v>
      </c>
      <c r="L7006">
        <v>2.0264769473838631</v>
      </c>
    </row>
    <row r="7007" spans="1:12">
      <c r="A7007" t="s">
        <v>317</v>
      </c>
      <c r="B7007" t="s">
        <v>265</v>
      </c>
      <c r="C7007">
        <v>48319</v>
      </c>
      <c r="D7007" t="s">
        <v>135</v>
      </c>
      <c r="E7007">
        <v>888</v>
      </c>
      <c r="F7007" t="s">
        <v>87</v>
      </c>
      <c r="G7007" t="s">
        <v>105</v>
      </c>
      <c r="H7007">
        <v>334</v>
      </c>
      <c r="I7007">
        <v>0.97328528897562816</v>
      </c>
      <c r="J7007">
        <v>1.7690778734537841E-2</v>
      </c>
      <c r="K7007">
        <v>4.1614353289900017E-3</v>
      </c>
      <c r="L7007">
        <v>1.873398708947267</v>
      </c>
    </row>
    <row r="7008" spans="1:12">
      <c r="A7008" t="s">
        <v>317</v>
      </c>
      <c r="B7008" t="s">
        <v>265</v>
      </c>
      <c r="C7008">
        <v>48319</v>
      </c>
      <c r="D7008" t="s">
        <v>135</v>
      </c>
      <c r="E7008">
        <v>888</v>
      </c>
      <c r="F7008" t="s">
        <v>87</v>
      </c>
      <c r="G7008" t="s">
        <v>106</v>
      </c>
      <c r="H7008">
        <v>249</v>
      </c>
      <c r="I7008">
        <v>1.274700707272173</v>
      </c>
      <c r="J7008">
        <v>2.0400490154223849E-2</v>
      </c>
      <c r="K7008">
        <v>0.42467210722072118</v>
      </c>
      <c r="L7008">
        <v>2.2211555003748829</v>
      </c>
    </row>
    <row r="7009" spans="1:12">
      <c r="A7009" t="s">
        <v>317</v>
      </c>
      <c r="B7009" t="s">
        <v>265</v>
      </c>
      <c r="C7009">
        <v>48319</v>
      </c>
      <c r="D7009" t="s">
        <v>135</v>
      </c>
      <c r="E7009">
        <v>888</v>
      </c>
      <c r="F7009" t="s">
        <v>87</v>
      </c>
      <c r="G7009" t="s">
        <v>107</v>
      </c>
      <c r="H7009">
        <v>334</v>
      </c>
      <c r="I7009">
        <v>1.034456032103954</v>
      </c>
      <c r="J7009">
        <v>1.8213001586436881E-2</v>
      </c>
      <c r="K7009">
        <v>4.1614353289900017E-3</v>
      </c>
      <c r="L7009">
        <v>1.983613718707478</v>
      </c>
    </row>
    <row r="7010" spans="1:12">
      <c r="A7010" t="s">
        <v>317</v>
      </c>
      <c r="B7010" t="s">
        <v>265</v>
      </c>
      <c r="C7010">
        <v>48319</v>
      </c>
      <c r="D7010" t="s">
        <v>135</v>
      </c>
      <c r="E7010">
        <v>888</v>
      </c>
      <c r="F7010" t="s">
        <v>87</v>
      </c>
      <c r="G7010" t="s">
        <v>108</v>
      </c>
      <c r="H7010">
        <v>249</v>
      </c>
      <c r="I7010">
        <v>0.15102283323612989</v>
      </c>
      <c r="J7010">
        <v>3.707735769284539E-3</v>
      </c>
      <c r="K7010">
        <v>-5.9524557316616919E-2</v>
      </c>
      <c r="L7010">
        <v>0.32297402595527569</v>
      </c>
    </row>
    <row r="7011" spans="1:12">
      <c r="A7011" t="s">
        <v>317</v>
      </c>
      <c r="B7011" t="s">
        <v>265</v>
      </c>
      <c r="C7011">
        <v>48319</v>
      </c>
      <c r="D7011" t="s">
        <v>135</v>
      </c>
      <c r="E7011">
        <v>888</v>
      </c>
      <c r="F7011" t="s">
        <v>87</v>
      </c>
      <c r="G7011" t="s">
        <v>109</v>
      </c>
      <c r="H7011">
        <v>334</v>
      </c>
      <c r="I7011">
        <v>0.27599937877004338</v>
      </c>
      <c r="J7011">
        <v>5.1653140136114313E-3</v>
      </c>
      <c r="K7011">
        <v>4.1614353289900017E-3</v>
      </c>
      <c r="L7011">
        <v>0.646276259831436</v>
      </c>
    </row>
    <row r="7012" spans="1:12">
      <c r="A7012" t="s">
        <v>317</v>
      </c>
      <c r="B7012" t="s">
        <v>435</v>
      </c>
      <c r="C7012">
        <v>48321</v>
      </c>
      <c r="D7012" t="s">
        <v>135</v>
      </c>
      <c r="E7012">
        <v>888</v>
      </c>
      <c r="F7012" t="s">
        <v>87</v>
      </c>
      <c r="G7012" t="s">
        <v>88</v>
      </c>
      <c r="H7012">
        <v>119</v>
      </c>
      <c r="I7012">
        <v>1.7646311461808211</v>
      </c>
      <c r="J7012">
        <v>2.5594488060371672E-2</v>
      </c>
      <c r="K7012">
        <v>0.51213785689207081</v>
      </c>
      <c r="L7012">
        <v>2.4816633020825209</v>
      </c>
    </row>
    <row r="7013" spans="1:12">
      <c r="A7013" t="s">
        <v>317</v>
      </c>
      <c r="B7013" t="s">
        <v>435</v>
      </c>
      <c r="C7013">
        <v>48321</v>
      </c>
      <c r="D7013" t="s">
        <v>135</v>
      </c>
      <c r="E7013">
        <v>888</v>
      </c>
      <c r="F7013" t="s">
        <v>87</v>
      </c>
      <c r="G7013" t="s">
        <v>89</v>
      </c>
      <c r="H7013">
        <v>154</v>
      </c>
      <c r="I7013">
        <v>1.3035901672445029</v>
      </c>
      <c r="J7013">
        <v>3.2095457108736382E-2</v>
      </c>
      <c r="K7013">
        <v>4.956130742973552E-3</v>
      </c>
      <c r="L7013">
        <v>2.114449026108427</v>
      </c>
    </row>
    <row r="7014" spans="1:12">
      <c r="A7014" t="s">
        <v>317</v>
      </c>
      <c r="B7014" t="s">
        <v>435</v>
      </c>
      <c r="C7014">
        <v>48321</v>
      </c>
      <c r="D7014" t="s">
        <v>135</v>
      </c>
      <c r="E7014">
        <v>888</v>
      </c>
      <c r="F7014" t="s">
        <v>87</v>
      </c>
      <c r="G7014" t="s">
        <v>90</v>
      </c>
      <c r="H7014">
        <v>119</v>
      </c>
      <c r="I7014">
        <v>1.9551745304185859</v>
      </c>
      <c r="J7014">
        <v>3.0129661409618289E-2</v>
      </c>
      <c r="K7014">
        <v>0.51213785689207081</v>
      </c>
      <c r="L7014">
        <v>2.7473075029630389</v>
      </c>
    </row>
    <row r="7015" spans="1:12">
      <c r="A7015" t="s">
        <v>317</v>
      </c>
      <c r="B7015" t="s">
        <v>435</v>
      </c>
      <c r="C7015">
        <v>48321</v>
      </c>
      <c r="D7015" t="s">
        <v>135</v>
      </c>
      <c r="E7015">
        <v>888</v>
      </c>
      <c r="F7015" t="s">
        <v>87</v>
      </c>
      <c r="G7015" t="s">
        <v>91</v>
      </c>
      <c r="H7015">
        <v>154</v>
      </c>
      <c r="I7015">
        <v>1.38143621858641</v>
      </c>
      <c r="J7015">
        <v>3.5138321918795873E-2</v>
      </c>
      <c r="K7015">
        <v>4.956130742973552E-3</v>
      </c>
      <c r="L7015">
        <v>2.3405081495500322</v>
      </c>
    </row>
    <row r="7016" spans="1:12">
      <c r="A7016" t="s">
        <v>317</v>
      </c>
      <c r="B7016" t="s">
        <v>435</v>
      </c>
      <c r="C7016">
        <v>48321</v>
      </c>
      <c r="D7016" t="s">
        <v>135</v>
      </c>
      <c r="E7016">
        <v>888</v>
      </c>
      <c r="F7016" t="s">
        <v>87</v>
      </c>
      <c r="G7016" t="s">
        <v>92</v>
      </c>
      <c r="H7016">
        <v>119</v>
      </c>
      <c r="I7016">
        <v>2.1090834632351299</v>
      </c>
      <c r="J7016">
        <v>3.3750801778304682E-2</v>
      </c>
      <c r="K7016">
        <v>0.51213785689207081</v>
      </c>
      <c r="L7016">
        <v>2.9118936351549909</v>
      </c>
    </row>
    <row r="7017" spans="1:12">
      <c r="A7017" t="s">
        <v>317</v>
      </c>
      <c r="B7017" t="s">
        <v>435</v>
      </c>
      <c r="C7017">
        <v>48321</v>
      </c>
      <c r="D7017" t="s">
        <v>135</v>
      </c>
      <c r="E7017">
        <v>888</v>
      </c>
      <c r="F7017" t="s">
        <v>87</v>
      </c>
      <c r="G7017" t="s">
        <v>93</v>
      </c>
      <c r="H7017">
        <v>154</v>
      </c>
      <c r="I7017">
        <v>1.462749532738854</v>
      </c>
      <c r="J7017">
        <v>3.80279513325587E-2</v>
      </c>
      <c r="K7017">
        <v>4.956130742973552E-3</v>
      </c>
      <c r="L7017">
        <v>2.4483314923871902</v>
      </c>
    </row>
    <row r="7018" spans="1:12">
      <c r="A7018" t="s">
        <v>317</v>
      </c>
      <c r="B7018" t="s">
        <v>435</v>
      </c>
      <c r="C7018">
        <v>48321</v>
      </c>
      <c r="D7018" t="s">
        <v>135</v>
      </c>
      <c r="E7018">
        <v>888</v>
      </c>
      <c r="F7018" t="s">
        <v>87</v>
      </c>
      <c r="G7018" t="s">
        <v>94</v>
      </c>
      <c r="H7018">
        <v>119</v>
      </c>
      <c r="I7018">
        <v>2.2565282872257488</v>
      </c>
      <c r="J7018">
        <v>3.7779775438854399E-2</v>
      </c>
      <c r="K7018">
        <v>0.51213785689207081</v>
      </c>
      <c r="L7018">
        <v>3.095718866344976</v>
      </c>
    </row>
    <row r="7019" spans="1:12">
      <c r="A7019" t="s">
        <v>317</v>
      </c>
      <c r="B7019" t="s">
        <v>435</v>
      </c>
      <c r="C7019">
        <v>48321</v>
      </c>
      <c r="D7019" t="s">
        <v>135</v>
      </c>
      <c r="E7019">
        <v>888</v>
      </c>
      <c r="F7019" t="s">
        <v>87</v>
      </c>
      <c r="G7019" t="s">
        <v>95</v>
      </c>
      <c r="H7019">
        <v>154</v>
      </c>
      <c r="I7019">
        <v>1.541324106168636</v>
      </c>
      <c r="J7019">
        <v>4.0870292873419548E-2</v>
      </c>
      <c r="K7019">
        <v>4.956130742973552E-3</v>
      </c>
      <c r="L7019">
        <v>2.599180473825375</v>
      </c>
    </row>
    <row r="7020" spans="1:12">
      <c r="A7020" t="s">
        <v>317</v>
      </c>
      <c r="B7020" t="s">
        <v>435</v>
      </c>
      <c r="C7020">
        <v>48321</v>
      </c>
      <c r="D7020" t="s">
        <v>135</v>
      </c>
      <c r="E7020">
        <v>888</v>
      </c>
      <c r="F7020" t="s">
        <v>87</v>
      </c>
      <c r="G7020" t="s">
        <v>96</v>
      </c>
      <c r="H7020">
        <v>119</v>
      </c>
      <c r="I7020">
        <v>2.398818477617644</v>
      </c>
      <c r="J7020">
        <v>4.1872318587884969E-2</v>
      </c>
      <c r="K7020">
        <v>0.51213785689207081</v>
      </c>
      <c r="L7020">
        <v>3.3260188600239222</v>
      </c>
    </row>
    <row r="7021" spans="1:12">
      <c r="A7021" t="s">
        <v>317</v>
      </c>
      <c r="B7021" t="s">
        <v>435</v>
      </c>
      <c r="C7021">
        <v>48321</v>
      </c>
      <c r="D7021" t="s">
        <v>135</v>
      </c>
      <c r="E7021">
        <v>888</v>
      </c>
      <c r="F7021" t="s">
        <v>87</v>
      </c>
      <c r="G7021" t="s">
        <v>97</v>
      </c>
      <c r="H7021">
        <v>154</v>
      </c>
      <c r="I7021">
        <v>1.620631984624149</v>
      </c>
      <c r="J7021">
        <v>4.3580791424690943E-2</v>
      </c>
      <c r="K7021">
        <v>4.956130742973552E-3</v>
      </c>
      <c r="L7021">
        <v>2.728018230396505</v>
      </c>
    </row>
    <row r="7022" spans="1:12">
      <c r="A7022" t="s">
        <v>317</v>
      </c>
      <c r="B7022" t="s">
        <v>435</v>
      </c>
      <c r="C7022">
        <v>48321</v>
      </c>
      <c r="D7022" t="s">
        <v>135</v>
      </c>
      <c r="E7022">
        <v>888</v>
      </c>
      <c r="F7022" t="s">
        <v>87</v>
      </c>
      <c r="G7022" t="s">
        <v>98</v>
      </c>
      <c r="H7022">
        <v>119</v>
      </c>
      <c r="I7022">
        <v>0.74584051659378148</v>
      </c>
      <c r="J7022">
        <v>2.3649258273109808E-2</v>
      </c>
      <c r="K7022">
        <v>0.22621920037102641</v>
      </c>
      <c r="L7022">
        <v>1.566731034014254</v>
      </c>
    </row>
    <row r="7023" spans="1:12">
      <c r="A7023" t="s">
        <v>317</v>
      </c>
      <c r="B7023" t="s">
        <v>435</v>
      </c>
      <c r="C7023">
        <v>48321</v>
      </c>
      <c r="D7023" t="s">
        <v>135</v>
      </c>
      <c r="E7023">
        <v>888</v>
      </c>
      <c r="F7023" t="s">
        <v>87</v>
      </c>
      <c r="G7023" t="s">
        <v>99</v>
      </c>
      <c r="H7023">
        <v>154</v>
      </c>
      <c r="I7023">
        <v>0.62976600419437911</v>
      </c>
      <c r="J7023">
        <v>1.6168657548461831E-2</v>
      </c>
      <c r="K7023">
        <v>4.956130742973552E-3</v>
      </c>
      <c r="L7023">
        <v>1.014232366999118</v>
      </c>
    </row>
    <row r="7024" spans="1:12">
      <c r="A7024" t="s">
        <v>317</v>
      </c>
      <c r="B7024" t="s">
        <v>435</v>
      </c>
      <c r="C7024">
        <v>48321</v>
      </c>
      <c r="D7024" t="s">
        <v>135</v>
      </c>
      <c r="E7024">
        <v>888</v>
      </c>
      <c r="F7024" t="s">
        <v>87</v>
      </c>
      <c r="G7024" t="s">
        <v>100</v>
      </c>
      <c r="H7024">
        <v>119</v>
      </c>
      <c r="I7024">
        <v>1.2960671176305709</v>
      </c>
      <c r="J7024">
        <v>2.7382767211101021E-2</v>
      </c>
      <c r="K7024">
        <v>0.36657713366268552</v>
      </c>
      <c r="L7024">
        <v>1.9134816468672571</v>
      </c>
    </row>
    <row r="7025" spans="1:12">
      <c r="A7025" t="s">
        <v>317</v>
      </c>
      <c r="B7025" t="s">
        <v>435</v>
      </c>
      <c r="C7025">
        <v>48321</v>
      </c>
      <c r="D7025" t="s">
        <v>135</v>
      </c>
      <c r="E7025">
        <v>888</v>
      </c>
      <c r="F7025" t="s">
        <v>87</v>
      </c>
      <c r="G7025" t="s">
        <v>101</v>
      </c>
      <c r="H7025">
        <v>154</v>
      </c>
      <c r="I7025">
        <v>1.0065572308883</v>
      </c>
      <c r="J7025">
        <v>2.9586142281674221E-2</v>
      </c>
      <c r="K7025">
        <v>4.956130742973552E-3</v>
      </c>
      <c r="L7025">
        <v>1.6826545674688489</v>
      </c>
    </row>
    <row r="7026" spans="1:12">
      <c r="A7026" t="s">
        <v>317</v>
      </c>
      <c r="B7026" t="s">
        <v>435</v>
      </c>
      <c r="C7026">
        <v>48321</v>
      </c>
      <c r="D7026" t="s">
        <v>135</v>
      </c>
      <c r="E7026">
        <v>888</v>
      </c>
      <c r="F7026" t="s">
        <v>87</v>
      </c>
      <c r="G7026" t="s">
        <v>102</v>
      </c>
      <c r="H7026">
        <v>119</v>
      </c>
      <c r="I7026">
        <v>1.4644746655923211</v>
      </c>
      <c r="J7026">
        <v>3.1322325895554018E-2</v>
      </c>
      <c r="K7026">
        <v>0.36657713366268552</v>
      </c>
      <c r="L7026">
        <v>2.1796081470521709</v>
      </c>
    </row>
    <row r="7027" spans="1:12">
      <c r="A7027" t="s">
        <v>317</v>
      </c>
      <c r="B7027" t="s">
        <v>435</v>
      </c>
      <c r="C7027">
        <v>48321</v>
      </c>
      <c r="D7027" t="s">
        <v>135</v>
      </c>
      <c r="E7027">
        <v>888</v>
      </c>
      <c r="F7027" t="s">
        <v>87</v>
      </c>
      <c r="G7027" t="s">
        <v>103</v>
      </c>
      <c r="H7027">
        <v>154</v>
      </c>
      <c r="I7027">
        <v>1.062861899947553</v>
      </c>
      <c r="J7027">
        <v>3.1750896966490208E-2</v>
      </c>
      <c r="K7027">
        <v>4.956130742973552E-3</v>
      </c>
      <c r="L7027">
        <v>1.811276904283899</v>
      </c>
    </row>
    <row r="7028" spans="1:12">
      <c r="A7028" t="s">
        <v>317</v>
      </c>
      <c r="B7028" t="s">
        <v>435</v>
      </c>
      <c r="C7028">
        <v>48321</v>
      </c>
      <c r="D7028" t="s">
        <v>135</v>
      </c>
      <c r="E7028">
        <v>888</v>
      </c>
      <c r="F7028" t="s">
        <v>87</v>
      </c>
      <c r="G7028" t="s">
        <v>104</v>
      </c>
      <c r="H7028">
        <v>119</v>
      </c>
      <c r="I7028">
        <v>1.614838316523288</v>
      </c>
      <c r="J7028">
        <v>3.6259869330946527E-2</v>
      </c>
      <c r="K7028">
        <v>0.36657713366268552</v>
      </c>
      <c r="L7028">
        <v>2.4519886601348491</v>
      </c>
    </row>
    <row r="7029" spans="1:12">
      <c r="A7029" t="s">
        <v>317</v>
      </c>
      <c r="B7029" t="s">
        <v>435</v>
      </c>
      <c r="C7029">
        <v>48321</v>
      </c>
      <c r="D7029" t="s">
        <v>135</v>
      </c>
      <c r="E7029">
        <v>888</v>
      </c>
      <c r="F7029" t="s">
        <v>87</v>
      </c>
      <c r="G7029" t="s">
        <v>105</v>
      </c>
      <c r="H7029">
        <v>154</v>
      </c>
      <c r="I7029">
        <v>1.1180861904606401</v>
      </c>
      <c r="J7029">
        <v>3.3907525358797493E-2</v>
      </c>
      <c r="K7029">
        <v>4.956130742973552E-3</v>
      </c>
      <c r="L7029">
        <v>1.9333475457718601</v>
      </c>
    </row>
    <row r="7030" spans="1:12">
      <c r="A7030" t="s">
        <v>317</v>
      </c>
      <c r="B7030" t="s">
        <v>435</v>
      </c>
      <c r="C7030">
        <v>48321</v>
      </c>
      <c r="D7030" t="s">
        <v>135</v>
      </c>
      <c r="E7030">
        <v>888</v>
      </c>
      <c r="F7030" t="s">
        <v>87</v>
      </c>
      <c r="G7030" t="s">
        <v>106</v>
      </c>
      <c r="H7030">
        <v>119</v>
      </c>
      <c r="I7030">
        <v>1.759191645981214</v>
      </c>
      <c r="J7030">
        <v>4.0540644088590858E-2</v>
      </c>
      <c r="K7030">
        <v>0.36657713366268552</v>
      </c>
      <c r="L7030">
        <v>2.6951386258753449</v>
      </c>
    </row>
    <row r="7031" spans="1:12">
      <c r="A7031" t="s">
        <v>317</v>
      </c>
      <c r="B7031" t="s">
        <v>435</v>
      </c>
      <c r="C7031">
        <v>48321</v>
      </c>
      <c r="D7031" t="s">
        <v>135</v>
      </c>
      <c r="E7031">
        <v>888</v>
      </c>
      <c r="F7031" t="s">
        <v>87</v>
      </c>
      <c r="G7031" t="s">
        <v>107</v>
      </c>
      <c r="H7031">
        <v>154</v>
      </c>
      <c r="I7031">
        <v>1.174871515947381</v>
      </c>
      <c r="J7031">
        <v>3.5677543252313412E-2</v>
      </c>
      <c r="K7031">
        <v>4.956130742973552E-3</v>
      </c>
      <c r="L7031">
        <v>2.010524680771129</v>
      </c>
    </row>
    <row r="7032" spans="1:12">
      <c r="A7032" t="s">
        <v>317</v>
      </c>
      <c r="B7032" t="s">
        <v>435</v>
      </c>
      <c r="C7032">
        <v>48321</v>
      </c>
      <c r="D7032" t="s">
        <v>135</v>
      </c>
      <c r="E7032">
        <v>888</v>
      </c>
      <c r="F7032" t="s">
        <v>87</v>
      </c>
      <c r="G7032" t="s">
        <v>108</v>
      </c>
      <c r="H7032">
        <v>119</v>
      </c>
      <c r="I7032">
        <v>0.27227887224413111</v>
      </c>
      <c r="J7032">
        <v>8.1769800195561453E-3</v>
      </c>
      <c r="K7032">
        <v>9.5018292171781704E-2</v>
      </c>
      <c r="L7032">
        <v>0.56648905968884666</v>
      </c>
    </row>
    <row r="7033" spans="1:12">
      <c r="A7033" t="s">
        <v>317</v>
      </c>
      <c r="B7033" t="s">
        <v>435</v>
      </c>
      <c r="C7033">
        <v>48321</v>
      </c>
      <c r="D7033" t="s">
        <v>135</v>
      </c>
      <c r="E7033">
        <v>888</v>
      </c>
      <c r="F7033" t="s">
        <v>87</v>
      </c>
      <c r="G7033" t="s">
        <v>109</v>
      </c>
      <c r="H7033">
        <v>154</v>
      </c>
      <c r="I7033">
        <v>0.32120141221349668</v>
      </c>
      <c r="J7033">
        <v>8.8965314274771466E-3</v>
      </c>
      <c r="K7033">
        <v>4.956130742973552E-3</v>
      </c>
      <c r="L7033">
        <v>0.50844429610848363</v>
      </c>
    </row>
    <row r="7034" spans="1:12">
      <c r="A7034" t="s">
        <v>317</v>
      </c>
      <c r="B7034" t="s">
        <v>436</v>
      </c>
      <c r="C7034">
        <v>48323</v>
      </c>
      <c r="D7034" t="s">
        <v>135</v>
      </c>
      <c r="E7034">
        <v>888</v>
      </c>
      <c r="F7034" t="s">
        <v>87</v>
      </c>
      <c r="G7034" t="s">
        <v>88</v>
      </c>
      <c r="H7034">
        <v>249</v>
      </c>
      <c r="I7034">
        <v>1.3272480698098581</v>
      </c>
      <c r="J7034">
        <v>2.9221485110950358E-2</v>
      </c>
      <c r="K7034">
        <v>1.053024294447052E-2</v>
      </c>
      <c r="L7034">
        <v>2.3126070646557242</v>
      </c>
    </row>
    <row r="7035" spans="1:12">
      <c r="A7035" t="s">
        <v>317</v>
      </c>
      <c r="B7035" t="s">
        <v>436</v>
      </c>
      <c r="C7035">
        <v>48323</v>
      </c>
      <c r="D7035" t="s">
        <v>135</v>
      </c>
      <c r="E7035">
        <v>888</v>
      </c>
      <c r="F7035" t="s">
        <v>87</v>
      </c>
      <c r="G7035" t="s">
        <v>89</v>
      </c>
      <c r="H7035">
        <v>334</v>
      </c>
      <c r="I7035">
        <v>0.93556248128234332</v>
      </c>
      <c r="J7035">
        <v>2.2023634848507591E-2</v>
      </c>
      <c r="K7035">
        <v>4.1614353289900017E-3</v>
      </c>
      <c r="L7035">
        <v>1.706692669819454</v>
      </c>
    </row>
    <row r="7036" spans="1:12">
      <c r="A7036" t="s">
        <v>317</v>
      </c>
      <c r="B7036" t="s">
        <v>436</v>
      </c>
      <c r="C7036">
        <v>48323</v>
      </c>
      <c r="D7036" t="s">
        <v>135</v>
      </c>
      <c r="E7036">
        <v>888</v>
      </c>
      <c r="F7036" t="s">
        <v>87</v>
      </c>
      <c r="G7036" t="s">
        <v>90</v>
      </c>
      <c r="H7036">
        <v>249</v>
      </c>
      <c r="I7036">
        <v>1.6014957864240591</v>
      </c>
      <c r="J7036">
        <v>2.677911337687541E-2</v>
      </c>
      <c r="K7036">
        <v>0.49831347890596522</v>
      </c>
      <c r="L7036">
        <v>2.602420348373006</v>
      </c>
    </row>
    <row r="7037" spans="1:12">
      <c r="A7037" t="s">
        <v>317</v>
      </c>
      <c r="B7037" t="s">
        <v>436</v>
      </c>
      <c r="C7037">
        <v>48323</v>
      </c>
      <c r="D7037" t="s">
        <v>135</v>
      </c>
      <c r="E7037">
        <v>888</v>
      </c>
      <c r="F7037" t="s">
        <v>87</v>
      </c>
      <c r="G7037" t="s">
        <v>91</v>
      </c>
      <c r="H7037">
        <v>334</v>
      </c>
      <c r="I7037">
        <v>1.0729427022260389</v>
      </c>
      <c r="J7037">
        <v>2.1274704283514741E-2</v>
      </c>
      <c r="K7037">
        <v>4.1614353289900017E-3</v>
      </c>
      <c r="L7037">
        <v>1.87317238244714</v>
      </c>
    </row>
    <row r="7038" spans="1:12">
      <c r="A7038" t="s">
        <v>317</v>
      </c>
      <c r="B7038" t="s">
        <v>436</v>
      </c>
      <c r="C7038">
        <v>48323</v>
      </c>
      <c r="D7038" t="s">
        <v>135</v>
      </c>
      <c r="E7038">
        <v>888</v>
      </c>
      <c r="F7038" t="s">
        <v>87</v>
      </c>
      <c r="G7038" t="s">
        <v>92</v>
      </c>
      <c r="H7038">
        <v>249</v>
      </c>
      <c r="I7038">
        <v>1.7203459735095981</v>
      </c>
      <c r="J7038">
        <v>2.7397561904270479E-2</v>
      </c>
      <c r="K7038">
        <v>0.54872026536986995</v>
      </c>
      <c r="L7038">
        <v>2.7076279604979629</v>
      </c>
    </row>
    <row r="7039" spans="1:12">
      <c r="A7039" t="s">
        <v>317</v>
      </c>
      <c r="B7039" t="s">
        <v>436</v>
      </c>
      <c r="C7039">
        <v>48323</v>
      </c>
      <c r="D7039" t="s">
        <v>135</v>
      </c>
      <c r="E7039">
        <v>888</v>
      </c>
      <c r="F7039" t="s">
        <v>87</v>
      </c>
      <c r="G7039" t="s">
        <v>93</v>
      </c>
      <c r="H7039">
        <v>334</v>
      </c>
      <c r="I7039">
        <v>1.1490833999046499</v>
      </c>
      <c r="J7039">
        <v>2.1986764885354771E-2</v>
      </c>
      <c r="K7039">
        <v>4.1614353289900017E-3</v>
      </c>
      <c r="L7039">
        <v>1.9688439470527781</v>
      </c>
    </row>
    <row r="7040" spans="1:12">
      <c r="A7040" t="s">
        <v>317</v>
      </c>
      <c r="B7040" t="s">
        <v>436</v>
      </c>
      <c r="C7040">
        <v>48323</v>
      </c>
      <c r="D7040" t="s">
        <v>135</v>
      </c>
      <c r="E7040">
        <v>888</v>
      </c>
      <c r="F7040" t="s">
        <v>87</v>
      </c>
      <c r="G7040" t="s">
        <v>94</v>
      </c>
      <c r="H7040">
        <v>249</v>
      </c>
      <c r="I7040">
        <v>1.8293863573636191</v>
      </c>
      <c r="J7040">
        <v>2.8282093848543799E-2</v>
      </c>
      <c r="K7040">
        <v>0.59331533431868477</v>
      </c>
      <c r="L7040">
        <v>2.8069506566597289</v>
      </c>
    </row>
    <row r="7041" spans="1:12">
      <c r="A7041" t="s">
        <v>317</v>
      </c>
      <c r="B7041" t="s">
        <v>436</v>
      </c>
      <c r="C7041">
        <v>48323</v>
      </c>
      <c r="D7041" t="s">
        <v>135</v>
      </c>
      <c r="E7041">
        <v>888</v>
      </c>
      <c r="F7041" t="s">
        <v>87</v>
      </c>
      <c r="G7041" t="s">
        <v>95</v>
      </c>
      <c r="H7041">
        <v>334</v>
      </c>
      <c r="I7041">
        <v>1.2202182048336909</v>
      </c>
      <c r="J7041">
        <v>2.295495060049876E-2</v>
      </c>
      <c r="K7041">
        <v>4.1614353289900017E-3</v>
      </c>
      <c r="L7041">
        <v>2.061355500296886</v>
      </c>
    </row>
    <row r="7042" spans="1:12">
      <c r="A7042" t="s">
        <v>317</v>
      </c>
      <c r="B7042" t="s">
        <v>436</v>
      </c>
      <c r="C7042">
        <v>48323</v>
      </c>
      <c r="D7042" t="s">
        <v>135</v>
      </c>
      <c r="E7042">
        <v>888</v>
      </c>
      <c r="F7042" t="s">
        <v>87</v>
      </c>
      <c r="G7042" t="s">
        <v>96</v>
      </c>
      <c r="H7042">
        <v>249</v>
      </c>
      <c r="I7042">
        <v>1.941685238272935</v>
      </c>
      <c r="J7042">
        <v>2.9294338369352801E-2</v>
      </c>
      <c r="K7042">
        <v>0.64230054599177022</v>
      </c>
      <c r="L7042">
        <v>2.9081630121167361</v>
      </c>
    </row>
    <row r="7043" spans="1:12">
      <c r="A7043" t="s">
        <v>317</v>
      </c>
      <c r="B7043" t="s">
        <v>436</v>
      </c>
      <c r="C7043">
        <v>48323</v>
      </c>
      <c r="D7043" t="s">
        <v>135</v>
      </c>
      <c r="E7043">
        <v>888</v>
      </c>
      <c r="F7043" t="s">
        <v>87</v>
      </c>
      <c r="G7043" t="s">
        <v>97</v>
      </c>
      <c r="H7043">
        <v>334</v>
      </c>
      <c r="I7043">
        <v>1.2957319808449399</v>
      </c>
      <c r="J7043">
        <v>2.372832784324478E-2</v>
      </c>
      <c r="K7043">
        <v>4.1614353289900017E-3</v>
      </c>
      <c r="L7043">
        <v>2.159219318568498</v>
      </c>
    </row>
    <row r="7044" spans="1:12">
      <c r="A7044" t="s">
        <v>317</v>
      </c>
      <c r="B7044" t="s">
        <v>436</v>
      </c>
      <c r="C7044">
        <v>48323</v>
      </c>
      <c r="D7044" t="s">
        <v>135</v>
      </c>
      <c r="E7044">
        <v>888</v>
      </c>
      <c r="F7044" t="s">
        <v>87</v>
      </c>
      <c r="G7044" t="s">
        <v>98</v>
      </c>
      <c r="H7044">
        <v>249</v>
      </c>
      <c r="I7044">
        <v>0.36131823872605923</v>
      </c>
      <c r="J7044">
        <v>8.2331965856959986E-3</v>
      </c>
      <c r="K7044">
        <v>4.6123935453918873E-2</v>
      </c>
      <c r="L7044">
        <v>0.74911958182097538</v>
      </c>
    </row>
    <row r="7045" spans="1:12">
      <c r="A7045" t="s">
        <v>317</v>
      </c>
      <c r="B7045" t="s">
        <v>436</v>
      </c>
      <c r="C7045">
        <v>48323</v>
      </c>
      <c r="D7045" t="s">
        <v>135</v>
      </c>
      <c r="E7045">
        <v>888</v>
      </c>
      <c r="F7045" t="s">
        <v>87</v>
      </c>
      <c r="G7045" t="s">
        <v>99</v>
      </c>
      <c r="H7045">
        <v>334</v>
      </c>
      <c r="I7045">
        <v>0.5174270922006633</v>
      </c>
      <c r="J7045">
        <v>1.22237438095791E-2</v>
      </c>
      <c r="K7045">
        <v>4.1614353289900017E-3</v>
      </c>
      <c r="L7045">
        <v>1.4691269464682379</v>
      </c>
    </row>
    <row r="7046" spans="1:12">
      <c r="A7046" t="s">
        <v>317</v>
      </c>
      <c r="B7046" t="s">
        <v>436</v>
      </c>
      <c r="C7046">
        <v>48323</v>
      </c>
      <c r="D7046" t="s">
        <v>135</v>
      </c>
      <c r="E7046">
        <v>888</v>
      </c>
      <c r="F7046" t="s">
        <v>87</v>
      </c>
      <c r="G7046" t="s">
        <v>100</v>
      </c>
      <c r="H7046">
        <v>249</v>
      </c>
      <c r="I7046">
        <v>0.89069621579053615</v>
      </c>
      <c r="J7046">
        <v>1.397342157549925E-2</v>
      </c>
      <c r="K7046">
        <v>0.30177960208981791</v>
      </c>
      <c r="L7046">
        <v>1.5829159676324409</v>
      </c>
    </row>
    <row r="7047" spans="1:12">
      <c r="A7047" t="s">
        <v>317</v>
      </c>
      <c r="B7047" t="s">
        <v>436</v>
      </c>
      <c r="C7047">
        <v>48323</v>
      </c>
      <c r="D7047" t="s">
        <v>135</v>
      </c>
      <c r="E7047">
        <v>888</v>
      </c>
      <c r="F7047" t="s">
        <v>87</v>
      </c>
      <c r="G7047" t="s">
        <v>101</v>
      </c>
      <c r="H7047">
        <v>334</v>
      </c>
      <c r="I7047">
        <v>0.85425630206694236</v>
      </c>
      <c r="J7047">
        <v>1.640922888839667E-2</v>
      </c>
      <c r="K7047">
        <v>4.1614353289900017E-3</v>
      </c>
      <c r="L7047">
        <v>1.669365192606491</v>
      </c>
    </row>
    <row r="7048" spans="1:12">
      <c r="A7048" t="s">
        <v>317</v>
      </c>
      <c r="B7048" t="s">
        <v>436</v>
      </c>
      <c r="C7048">
        <v>48323</v>
      </c>
      <c r="D7048" t="s">
        <v>135</v>
      </c>
      <c r="E7048">
        <v>888</v>
      </c>
      <c r="F7048" t="s">
        <v>87</v>
      </c>
      <c r="G7048" t="s">
        <v>102</v>
      </c>
      <c r="H7048">
        <v>249</v>
      </c>
      <c r="I7048">
        <v>1.034406762641952</v>
      </c>
      <c r="J7048">
        <v>1.606533954106712E-2</v>
      </c>
      <c r="K7048">
        <v>0.34926510901995339</v>
      </c>
      <c r="L7048">
        <v>1.807250993445032</v>
      </c>
    </row>
    <row r="7049" spans="1:12">
      <c r="A7049" t="s">
        <v>317</v>
      </c>
      <c r="B7049" t="s">
        <v>436</v>
      </c>
      <c r="C7049">
        <v>48323</v>
      </c>
      <c r="D7049" t="s">
        <v>135</v>
      </c>
      <c r="E7049">
        <v>888</v>
      </c>
      <c r="F7049" t="s">
        <v>87</v>
      </c>
      <c r="G7049" t="s">
        <v>103</v>
      </c>
      <c r="H7049">
        <v>334</v>
      </c>
      <c r="I7049">
        <v>0.91622912745186424</v>
      </c>
      <c r="J7049">
        <v>1.695355120275259E-2</v>
      </c>
      <c r="K7049">
        <v>4.1614353289900017E-3</v>
      </c>
      <c r="L7049">
        <v>1.7552037239467351</v>
      </c>
    </row>
    <row r="7050" spans="1:12">
      <c r="A7050" t="s">
        <v>317</v>
      </c>
      <c r="B7050" t="s">
        <v>436</v>
      </c>
      <c r="C7050">
        <v>48323</v>
      </c>
      <c r="D7050" t="s">
        <v>135</v>
      </c>
      <c r="E7050">
        <v>888</v>
      </c>
      <c r="F7050" t="s">
        <v>87</v>
      </c>
      <c r="G7050" t="s">
        <v>104</v>
      </c>
      <c r="H7050">
        <v>249</v>
      </c>
      <c r="I7050">
        <v>1.1539110409009741</v>
      </c>
      <c r="J7050">
        <v>1.846123127568056E-2</v>
      </c>
      <c r="K7050">
        <v>0.38619646686531461</v>
      </c>
      <c r="L7050">
        <v>2.0264769473838631</v>
      </c>
    </row>
    <row r="7051" spans="1:12">
      <c r="A7051" t="s">
        <v>317</v>
      </c>
      <c r="B7051" t="s">
        <v>436</v>
      </c>
      <c r="C7051">
        <v>48323</v>
      </c>
      <c r="D7051" t="s">
        <v>135</v>
      </c>
      <c r="E7051">
        <v>888</v>
      </c>
      <c r="F7051" t="s">
        <v>87</v>
      </c>
      <c r="G7051" t="s">
        <v>105</v>
      </c>
      <c r="H7051">
        <v>334</v>
      </c>
      <c r="I7051">
        <v>0.97328528897562816</v>
      </c>
      <c r="J7051">
        <v>1.7690778734537841E-2</v>
      </c>
      <c r="K7051">
        <v>4.1614353289900017E-3</v>
      </c>
      <c r="L7051">
        <v>1.873398708947267</v>
      </c>
    </row>
    <row r="7052" spans="1:12">
      <c r="A7052" t="s">
        <v>317</v>
      </c>
      <c r="B7052" t="s">
        <v>436</v>
      </c>
      <c r="C7052">
        <v>48323</v>
      </c>
      <c r="D7052" t="s">
        <v>135</v>
      </c>
      <c r="E7052">
        <v>888</v>
      </c>
      <c r="F7052" t="s">
        <v>87</v>
      </c>
      <c r="G7052" t="s">
        <v>106</v>
      </c>
      <c r="H7052">
        <v>249</v>
      </c>
      <c r="I7052">
        <v>1.274700707272173</v>
      </c>
      <c r="J7052">
        <v>2.0400490154223849E-2</v>
      </c>
      <c r="K7052">
        <v>0.42467210722072118</v>
      </c>
      <c r="L7052">
        <v>2.2211555003748829</v>
      </c>
    </row>
    <row r="7053" spans="1:12">
      <c r="A7053" t="s">
        <v>317</v>
      </c>
      <c r="B7053" t="s">
        <v>436</v>
      </c>
      <c r="C7053">
        <v>48323</v>
      </c>
      <c r="D7053" t="s">
        <v>135</v>
      </c>
      <c r="E7053">
        <v>888</v>
      </c>
      <c r="F7053" t="s">
        <v>87</v>
      </c>
      <c r="G7053" t="s">
        <v>107</v>
      </c>
      <c r="H7053">
        <v>334</v>
      </c>
      <c r="I7053">
        <v>1.034456032103954</v>
      </c>
      <c r="J7053">
        <v>1.8213001586436881E-2</v>
      </c>
      <c r="K7053">
        <v>4.1614353289900017E-3</v>
      </c>
      <c r="L7053">
        <v>1.983613718707478</v>
      </c>
    </row>
    <row r="7054" spans="1:12">
      <c r="A7054" t="s">
        <v>317</v>
      </c>
      <c r="B7054" t="s">
        <v>436</v>
      </c>
      <c r="C7054">
        <v>48323</v>
      </c>
      <c r="D7054" t="s">
        <v>135</v>
      </c>
      <c r="E7054">
        <v>888</v>
      </c>
      <c r="F7054" t="s">
        <v>87</v>
      </c>
      <c r="G7054" t="s">
        <v>108</v>
      </c>
      <c r="H7054">
        <v>249</v>
      </c>
      <c r="I7054">
        <v>0.15102283323612989</v>
      </c>
      <c r="J7054">
        <v>3.707735769284539E-3</v>
      </c>
      <c r="K7054">
        <v>-5.9524557316616919E-2</v>
      </c>
      <c r="L7054">
        <v>0.32297402595527569</v>
      </c>
    </row>
    <row r="7055" spans="1:12">
      <c r="A7055" t="s">
        <v>317</v>
      </c>
      <c r="B7055" t="s">
        <v>436</v>
      </c>
      <c r="C7055">
        <v>48323</v>
      </c>
      <c r="D7055" t="s">
        <v>135</v>
      </c>
      <c r="E7055">
        <v>888</v>
      </c>
      <c r="F7055" t="s">
        <v>87</v>
      </c>
      <c r="G7055" t="s">
        <v>109</v>
      </c>
      <c r="H7055">
        <v>334</v>
      </c>
      <c r="I7055">
        <v>0.27599937877004338</v>
      </c>
      <c r="J7055">
        <v>5.1653140136114313E-3</v>
      </c>
      <c r="K7055">
        <v>4.1614353289900017E-3</v>
      </c>
      <c r="L7055">
        <v>0.646276259831436</v>
      </c>
    </row>
    <row r="7056" spans="1:12">
      <c r="A7056" t="s">
        <v>317</v>
      </c>
      <c r="B7056" t="s">
        <v>437</v>
      </c>
      <c r="C7056">
        <v>48307</v>
      </c>
      <c r="D7056" t="s">
        <v>135</v>
      </c>
      <c r="E7056">
        <v>888</v>
      </c>
      <c r="F7056" t="s">
        <v>87</v>
      </c>
      <c r="G7056" t="s">
        <v>88</v>
      </c>
      <c r="H7056">
        <v>249</v>
      </c>
      <c r="I7056">
        <v>1.3272480698098581</v>
      </c>
      <c r="J7056">
        <v>2.9221485110950358E-2</v>
      </c>
      <c r="K7056">
        <v>1.053024294447052E-2</v>
      </c>
      <c r="L7056">
        <v>2.3126070646557242</v>
      </c>
    </row>
    <row r="7057" spans="1:12">
      <c r="A7057" t="s">
        <v>317</v>
      </c>
      <c r="B7057" t="s">
        <v>437</v>
      </c>
      <c r="C7057">
        <v>48307</v>
      </c>
      <c r="D7057" t="s">
        <v>135</v>
      </c>
      <c r="E7057">
        <v>888</v>
      </c>
      <c r="F7057" t="s">
        <v>87</v>
      </c>
      <c r="G7057" t="s">
        <v>89</v>
      </c>
      <c r="H7057">
        <v>29</v>
      </c>
      <c r="I7057">
        <v>0.41345493449789927</v>
      </c>
      <c r="J7057">
        <v>4.1204264795794962E-2</v>
      </c>
      <c r="K7057">
        <v>0.13944603246777379</v>
      </c>
      <c r="L7057">
        <v>1.0378890058722829</v>
      </c>
    </row>
    <row r="7058" spans="1:12">
      <c r="A7058" t="s">
        <v>317</v>
      </c>
      <c r="B7058" t="s">
        <v>437</v>
      </c>
      <c r="C7058">
        <v>48307</v>
      </c>
      <c r="D7058" t="s">
        <v>135</v>
      </c>
      <c r="E7058">
        <v>888</v>
      </c>
      <c r="F7058" t="s">
        <v>87</v>
      </c>
      <c r="G7058" t="s">
        <v>90</v>
      </c>
      <c r="H7058">
        <v>249</v>
      </c>
      <c r="I7058">
        <v>1.6014957864240591</v>
      </c>
      <c r="J7058">
        <v>2.677911337687541E-2</v>
      </c>
      <c r="K7058">
        <v>0.49831347890596522</v>
      </c>
      <c r="L7058">
        <v>2.602420348373006</v>
      </c>
    </row>
    <row r="7059" spans="1:12">
      <c r="A7059" t="s">
        <v>317</v>
      </c>
      <c r="B7059" t="s">
        <v>437</v>
      </c>
      <c r="C7059">
        <v>48307</v>
      </c>
      <c r="D7059" t="s">
        <v>135</v>
      </c>
      <c r="E7059">
        <v>888</v>
      </c>
      <c r="F7059" t="s">
        <v>87</v>
      </c>
      <c r="G7059" t="s">
        <v>91</v>
      </c>
      <c r="H7059">
        <v>29</v>
      </c>
      <c r="I7059">
        <v>0.63888522491219557</v>
      </c>
      <c r="J7059">
        <v>3.4946014006184467E-2</v>
      </c>
      <c r="K7059">
        <v>0.38120590019579609</v>
      </c>
      <c r="L7059">
        <v>1.1638184614397551</v>
      </c>
    </row>
    <row r="7060" spans="1:12">
      <c r="A7060" t="s">
        <v>317</v>
      </c>
      <c r="B7060" t="s">
        <v>437</v>
      </c>
      <c r="C7060">
        <v>48307</v>
      </c>
      <c r="D7060" t="s">
        <v>135</v>
      </c>
      <c r="E7060">
        <v>888</v>
      </c>
      <c r="F7060" t="s">
        <v>87</v>
      </c>
      <c r="G7060" t="s">
        <v>92</v>
      </c>
      <c r="H7060">
        <v>249</v>
      </c>
      <c r="I7060">
        <v>1.7203459735095981</v>
      </c>
      <c r="J7060">
        <v>2.7397561904270479E-2</v>
      </c>
      <c r="K7060">
        <v>0.54872026536986995</v>
      </c>
      <c r="L7060">
        <v>2.7076279604979629</v>
      </c>
    </row>
    <row r="7061" spans="1:12">
      <c r="A7061" t="s">
        <v>317</v>
      </c>
      <c r="B7061" t="s">
        <v>437</v>
      </c>
      <c r="C7061">
        <v>48307</v>
      </c>
      <c r="D7061" t="s">
        <v>135</v>
      </c>
      <c r="E7061">
        <v>888</v>
      </c>
      <c r="F7061" t="s">
        <v>87</v>
      </c>
      <c r="G7061" t="s">
        <v>93</v>
      </c>
      <c r="H7061">
        <v>29</v>
      </c>
      <c r="I7061">
        <v>0.71223878651373185</v>
      </c>
      <c r="J7061">
        <v>3.5672133085621699E-2</v>
      </c>
      <c r="K7061">
        <v>0.43405291028008969</v>
      </c>
      <c r="L7061">
        <v>1.27730565628059</v>
      </c>
    </row>
    <row r="7062" spans="1:12">
      <c r="A7062" t="s">
        <v>317</v>
      </c>
      <c r="B7062" t="s">
        <v>437</v>
      </c>
      <c r="C7062">
        <v>48307</v>
      </c>
      <c r="D7062" t="s">
        <v>135</v>
      </c>
      <c r="E7062">
        <v>888</v>
      </c>
      <c r="F7062" t="s">
        <v>87</v>
      </c>
      <c r="G7062" t="s">
        <v>94</v>
      </c>
      <c r="H7062">
        <v>249</v>
      </c>
      <c r="I7062">
        <v>1.8293863573636191</v>
      </c>
      <c r="J7062">
        <v>2.8282093848543799E-2</v>
      </c>
      <c r="K7062">
        <v>0.59331533431868477</v>
      </c>
      <c r="L7062">
        <v>2.8069506566597289</v>
      </c>
    </row>
    <row r="7063" spans="1:12">
      <c r="A7063" t="s">
        <v>317</v>
      </c>
      <c r="B7063" t="s">
        <v>437</v>
      </c>
      <c r="C7063">
        <v>48307</v>
      </c>
      <c r="D7063" t="s">
        <v>135</v>
      </c>
      <c r="E7063">
        <v>888</v>
      </c>
      <c r="F7063" t="s">
        <v>87</v>
      </c>
      <c r="G7063" t="s">
        <v>95</v>
      </c>
      <c r="H7063">
        <v>29</v>
      </c>
      <c r="I7063">
        <v>0.76615089837646544</v>
      </c>
      <c r="J7063">
        <v>3.7682736249597643E-2</v>
      </c>
      <c r="K7063">
        <v>0.46814615459949382</v>
      </c>
      <c r="L7063">
        <v>1.3879122209680239</v>
      </c>
    </row>
    <row r="7064" spans="1:12">
      <c r="A7064" t="s">
        <v>317</v>
      </c>
      <c r="B7064" t="s">
        <v>437</v>
      </c>
      <c r="C7064">
        <v>48307</v>
      </c>
      <c r="D7064" t="s">
        <v>135</v>
      </c>
      <c r="E7064">
        <v>888</v>
      </c>
      <c r="F7064" t="s">
        <v>87</v>
      </c>
      <c r="G7064" t="s">
        <v>96</v>
      </c>
      <c r="H7064">
        <v>249</v>
      </c>
      <c r="I7064">
        <v>1.941685238272935</v>
      </c>
      <c r="J7064">
        <v>2.9294338369352801E-2</v>
      </c>
      <c r="K7064">
        <v>0.64230054599177022</v>
      </c>
      <c r="L7064">
        <v>2.9081630121167361</v>
      </c>
    </row>
    <row r="7065" spans="1:12">
      <c r="A7065" t="s">
        <v>317</v>
      </c>
      <c r="B7065" t="s">
        <v>437</v>
      </c>
      <c r="C7065">
        <v>48307</v>
      </c>
      <c r="D7065" t="s">
        <v>135</v>
      </c>
      <c r="E7065">
        <v>888</v>
      </c>
      <c r="F7065" t="s">
        <v>87</v>
      </c>
      <c r="G7065" t="s">
        <v>97</v>
      </c>
      <c r="H7065">
        <v>29</v>
      </c>
      <c r="I7065">
        <v>0.8333732631053653</v>
      </c>
      <c r="J7065">
        <v>3.8550048591000412E-2</v>
      </c>
      <c r="K7065">
        <v>0.51794051589663748</v>
      </c>
      <c r="L7065">
        <v>1.4787149815253391</v>
      </c>
    </row>
    <row r="7066" spans="1:12">
      <c r="A7066" t="s">
        <v>317</v>
      </c>
      <c r="B7066" t="s">
        <v>437</v>
      </c>
      <c r="C7066">
        <v>48307</v>
      </c>
      <c r="D7066" t="s">
        <v>135</v>
      </c>
      <c r="E7066">
        <v>888</v>
      </c>
      <c r="F7066" t="s">
        <v>87</v>
      </c>
      <c r="G7066" t="s">
        <v>98</v>
      </c>
      <c r="H7066">
        <v>249</v>
      </c>
      <c r="I7066">
        <v>0.36131823872605923</v>
      </c>
      <c r="J7066">
        <v>8.2331965856959986E-3</v>
      </c>
      <c r="K7066">
        <v>4.6123935453918873E-2</v>
      </c>
      <c r="L7066">
        <v>0.74911958182097538</v>
      </c>
    </row>
    <row r="7067" spans="1:12">
      <c r="A7067" t="s">
        <v>317</v>
      </c>
      <c r="B7067" t="s">
        <v>437</v>
      </c>
      <c r="C7067">
        <v>48307</v>
      </c>
      <c r="D7067" t="s">
        <v>135</v>
      </c>
      <c r="E7067">
        <v>888</v>
      </c>
      <c r="F7067" t="s">
        <v>87</v>
      </c>
      <c r="G7067" t="s">
        <v>99</v>
      </c>
      <c r="H7067">
        <v>29</v>
      </c>
      <c r="I7067">
        <v>0.38136989636999608</v>
      </c>
      <c r="J7067">
        <v>2.4936961350761851E-2</v>
      </c>
      <c r="K7067">
        <v>0.20995973236502219</v>
      </c>
      <c r="L7067">
        <v>0.61769244826110525</v>
      </c>
    </row>
    <row r="7068" spans="1:12">
      <c r="A7068" t="s">
        <v>317</v>
      </c>
      <c r="B7068" t="s">
        <v>437</v>
      </c>
      <c r="C7068">
        <v>48307</v>
      </c>
      <c r="D7068" t="s">
        <v>135</v>
      </c>
      <c r="E7068">
        <v>888</v>
      </c>
      <c r="F7068" t="s">
        <v>87</v>
      </c>
      <c r="G7068" t="s">
        <v>100</v>
      </c>
      <c r="H7068">
        <v>249</v>
      </c>
      <c r="I7068">
        <v>0.89069621579053615</v>
      </c>
      <c r="J7068">
        <v>1.397342157549925E-2</v>
      </c>
      <c r="K7068">
        <v>0.30177960208981791</v>
      </c>
      <c r="L7068">
        <v>1.5829159676324409</v>
      </c>
    </row>
    <row r="7069" spans="1:12">
      <c r="A7069" t="s">
        <v>317</v>
      </c>
      <c r="B7069" t="s">
        <v>437</v>
      </c>
      <c r="C7069">
        <v>48307</v>
      </c>
      <c r="D7069" t="s">
        <v>135</v>
      </c>
      <c r="E7069">
        <v>888</v>
      </c>
      <c r="F7069" t="s">
        <v>87</v>
      </c>
      <c r="G7069" t="s">
        <v>101</v>
      </c>
      <c r="H7069">
        <v>29</v>
      </c>
      <c r="I7069">
        <v>0.60248375249746522</v>
      </c>
      <c r="J7069">
        <v>2.67851138737999E-2</v>
      </c>
      <c r="K7069">
        <v>0.37737387803986011</v>
      </c>
      <c r="L7069">
        <v>1.012415216002154</v>
      </c>
    </row>
    <row r="7070" spans="1:12">
      <c r="A7070" t="s">
        <v>317</v>
      </c>
      <c r="B7070" t="s">
        <v>437</v>
      </c>
      <c r="C7070">
        <v>48307</v>
      </c>
      <c r="D7070" t="s">
        <v>135</v>
      </c>
      <c r="E7070">
        <v>888</v>
      </c>
      <c r="F7070" t="s">
        <v>87</v>
      </c>
      <c r="G7070" t="s">
        <v>102</v>
      </c>
      <c r="H7070">
        <v>249</v>
      </c>
      <c r="I7070">
        <v>1.034406762641952</v>
      </c>
      <c r="J7070">
        <v>1.606533954106712E-2</v>
      </c>
      <c r="K7070">
        <v>0.34926510901995339</v>
      </c>
      <c r="L7070">
        <v>1.807250993445032</v>
      </c>
    </row>
    <row r="7071" spans="1:12">
      <c r="A7071" t="s">
        <v>317</v>
      </c>
      <c r="B7071" t="s">
        <v>437</v>
      </c>
      <c r="C7071">
        <v>48307</v>
      </c>
      <c r="D7071" t="s">
        <v>135</v>
      </c>
      <c r="E7071">
        <v>888</v>
      </c>
      <c r="F7071" t="s">
        <v>87</v>
      </c>
      <c r="G7071" t="s">
        <v>103</v>
      </c>
      <c r="H7071">
        <v>29</v>
      </c>
      <c r="I7071">
        <v>0.67555432567095541</v>
      </c>
      <c r="J7071">
        <v>2.6876209196588341E-2</v>
      </c>
      <c r="K7071">
        <v>0.43207937996393991</v>
      </c>
      <c r="L7071">
        <v>1.1146078993278139</v>
      </c>
    </row>
    <row r="7072" spans="1:12">
      <c r="A7072" t="s">
        <v>317</v>
      </c>
      <c r="B7072" t="s">
        <v>437</v>
      </c>
      <c r="C7072">
        <v>48307</v>
      </c>
      <c r="D7072" t="s">
        <v>135</v>
      </c>
      <c r="E7072">
        <v>888</v>
      </c>
      <c r="F7072" t="s">
        <v>87</v>
      </c>
      <c r="G7072" t="s">
        <v>104</v>
      </c>
      <c r="H7072">
        <v>249</v>
      </c>
      <c r="I7072">
        <v>1.1539110409009741</v>
      </c>
      <c r="J7072">
        <v>1.846123127568056E-2</v>
      </c>
      <c r="K7072">
        <v>0.38619646686531461</v>
      </c>
      <c r="L7072">
        <v>2.0264769473838631</v>
      </c>
    </row>
    <row r="7073" spans="1:12">
      <c r="A7073" t="s">
        <v>317</v>
      </c>
      <c r="B7073" t="s">
        <v>437</v>
      </c>
      <c r="C7073">
        <v>48307</v>
      </c>
      <c r="D7073" t="s">
        <v>135</v>
      </c>
      <c r="E7073">
        <v>888</v>
      </c>
      <c r="F7073" t="s">
        <v>87</v>
      </c>
      <c r="G7073" t="s">
        <v>105</v>
      </c>
      <c r="H7073">
        <v>29</v>
      </c>
      <c r="I7073">
        <v>0.7307860111702964</v>
      </c>
      <c r="J7073">
        <v>2.8008304669414369E-2</v>
      </c>
      <c r="K7073">
        <v>0.47157372170491652</v>
      </c>
      <c r="L7073">
        <v>1.211466877202928</v>
      </c>
    </row>
    <row r="7074" spans="1:12">
      <c r="A7074" t="s">
        <v>317</v>
      </c>
      <c r="B7074" t="s">
        <v>437</v>
      </c>
      <c r="C7074">
        <v>48307</v>
      </c>
      <c r="D7074" t="s">
        <v>135</v>
      </c>
      <c r="E7074">
        <v>888</v>
      </c>
      <c r="F7074" t="s">
        <v>87</v>
      </c>
      <c r="G7074" t="s">
        <v>106</v>
      </c>
      <c r="H7074">
        <v>249</v>
      </c>
      <c r="I7074">
        <v>1.274700707272173</v>
      </c>
      <c r="J7074">
        <v>2.0400490154223849E-2</v>
      </c>
      <c r="K7074">
        <v>0.42467210722072118</v>
      </c>
      <c r="L7074">
        <v>2.2211555003748829</v>
      </c>
    </row>
    <row r="7075" spans="1:12">
      <c r="A7075" t="s">
        <v>317</v>
      </c>
      <c r="B7075" t="s">
        <v>437</v>
      </c>
      <c r="C7075">
        <v>48307</v>
      </c>
      <c r="D7075" t="s">
        <v>135</v>
      </c>
      <c r="E7075">
        <v>888</v>
      </c>
      <c r="F7075" t="s">
        <v>87</v>
      </c>
      <c r="G7075" t="s">
        <v>107</v>
      </c>
      <c r="H7075">
        <v>29</v>
      </c>
      <c r="I7075">
        <v>0.79752664661076844</v>
      </c>
      <c r="J7075">
        <v>2.82552380775794E-2</v>
      </c>
      <c r="K7075">
        <v>0.52216488036012754</v>
      </c>
      <c r="L7075">
        <v>1.283157001158715</v>
      </c>
    </row>
    <row r="7076" spans="1:12">
      <c r="A7076" t="s">
        <v>317</v>
      </c>
      <c r="B7076" t="s">
        <v>437</v>
      </c>
      <c r="C7076">
        <v>48307</v>
      </c>
      <c r="D7076" t="s">
        <v>135</v>
      </c>
      <c r="E7076">
        <v>888</v>
      </c>
      <c r="F7076" t="s">
        <v>87</v>
      </c>
      <c r="G7076" t="s">
        <v>108</v>
      </c>
      <c r="H7076">
        <v>249</v>
      </c>
      <c r="I7076">
        <v>0.15102283323612989</v>
      </c>
      <c r="J7076">
        <v>3.707735769284539E-3</v>
      </c>
      <c r="K7076">
        <v>-5.9524557316616919E-2</v>
      </c>
      <c r="L7076">
        <v>0.32297402595527569</v>
      </c>
    </row>
    <row r="7077" spans="1:12">
      <c r="A7077" t="s">
        <v>317</v>
      </c>
      <c r="B7077" t="s">
        <v>437</v>
      </c>
      <c r="C7077">
        <v>48307</v>
      </c>
      <c r="D7077" t="s">
        <v>135</v>
      </c>
      <c r="E7077">
        <v>888</v>
      </c>
      <c r="F7077" t="s">
        <v>87</v>
      </c>
      <c r="G7077" t="s">
        <v>109</v>
      </c>
      <c r="H7077">
        <v>29</v>
      </c>
      <c r="I7077">
        <v>0.35295581644645968</v>
      </c>
      <c r="J7077">
        <v>2.0521163857622909E-2</v>
      </c>
      <c r="K7077">
        <v>0.19288364015231649</v>
      </c>
      <c r="L7077">
        <v>0.53523759190627174</v>
      </c>
    </row>
    <row r="7078" spans="1:12">
      <c r="A7078" t="s">
        <v>317</v>
      </c>
      <c r="B7078" t="s">
        <v>438</v>
      </c>
      <c r="C7078">
        <v>48309</v>
      </c>
      <c r="D7078" t="s">
        <v>135</v>
      </c>
      <c r="E7078">
        <v>888</v>
      </c>
      <c r="F7078" t="s">
        <v>87</v>
      </c>
      <c r="G7078" t="s">
        <v>88</v>
      </c>
      <c r="H7078">
        <v>21</v>
      </c>
      <c r="I7078">
        <v>1.3391255499967429</v>
      </c>
      <c r="J7078">
        <v>0.1576856242205866</v>
      </c>
      <c r="K7078">
        <v>8.2268901586623533E-2</v>
      </c>
      <c r="L7078">
        <v>2.427575332124559</v>
      </c>
    </row>
    <row r="7079" spans="1:12">
      <c r="A7079" t="s">
        <v>317</v>
      </c>
      <c r="B7079" t="s">
        <v>438</v>
      </c>
      <c r="C7079">
        <v>48309</v>
      </c>
      <c r="D7079" t="s">
        <v>135</v>
      </c>
      <c r="E7079">
        <v>888</v>
      </c>
      <c r="F7079" t="s">
        <v>87</v>
      </c>
      <c r="G7079" t="s">
        <v>89</v>
      </c>
      <c r="H7079">
        <v>321</v>
      </c>
      <c r="I7079">
        <v>0.87698656474519121</v>
      </c>
      <c r="J7079">
        <v>2.9059937535925551E-2</v>
      </c>
      <c r="K7079">
        <v>-3.4524710319821768E-3</v>
      </c>
      <c r="L7079">
        <v>2.058279257864311</v>
      </c>
    </row>
    <row r="7080" spans="1:12">
      <c r="A7080" t="s">
        <v>317</v>
      </c>
      <c r="B7080" t="s">
        <v>438</v>
      </c>
      <c r="C7080">
        <v>48309</v>
      </c>
      <c r="D7080" t="s">
        <v>135</v>
      </c>
      <c r="E7080">
        <v>888</v>
      </c>
      <c r="F7080" t="s">
        <v>87</v>
      </c>
      <c r="G7080" t="s">
        <v>90</v>
      </c>
      <c r="H7080">
        <v>21</v>
      </c>
      <c r="I7080">
        <v>1.6680650978018869</v>
      </c>
      <c r="J7080">
        <v>0.1456860291474619</v>
      </c>
      <c r="K7080">
        <v>0.26197504588600667</v>
      </c>
      <c r="L7080">
        <v>2.8019103932227281</v>
      </c>
    </row>
    <row r="7081" spans="1:12">
      <c r="A7081" t="s">
        <v>317</v>
      </c>
      <c r="B7081" t="s">
        <v>438</v>
      </c>
      <c r="C7081">
        <v>48309</v>
      </c>
      <c r="D7081" t="s">
        <v>135</v>
      </c>
      <c r="E7081">
        <v>888</v>
      </c>
      <c r="F7081" t="s">
        <v>87</v>
      </c>
      <c r="G7081" t="s">
        <v>91</v>
      </c>
      <c r="H7081">
        <v>321</v>
      </c>
      <c r="I7081">
        <v>1.097953432723624</v>
      </c>
      <c r="J7081">
        <v>2.667037683964868E-2</v>
      </c>
      <c r="K7081">
        <v>3.5267178298786029E-3</v>
      </c>
      <c r="L7081">
        <v>2.2257319502210908</v>
      </c>
    </row>
    <row r="7082" spans="1:12">
      <c r="A7082" t="s">
        <v>317</v>
      </c>
      <c r="B7082" t="s">
        <v>438</v>
      </c>
      <c r="C7082">
        <v>48309</v>
      </c>
      <c r="D7082" t="s">
        <v>135</v>
      </c>
      <c r="E7082">
        <v>888</v>
      </c>
      <c r="F7082" t="s">
        <v>87</v>
      </c>
      <c r="G7082" t="s">
        <v>92</v>
      </c>
      <c r="H7082">
        <v>21</v>
      </c>
      <c r="I7082">
        <v>1.833708289949844</v>
      </c>
      <c r="J7082">
        <v>0.1562271870685033</v>
      </c>
      <c r="K7082">
        <v>0.29025231332994073</v>
      </c>
      <c r="L7082">
        <v>3.035446620925113</v>
      </c>
    </row>
    <row r="7083" spans="1:12">
      <c r="A7083" t="s">
        <v>317</v>
      </c>
      <c r="B7083" t="s">
        <v>438</v>
      </c>
      <c r="C7083">
        <v>48309</v>
      </c>
      <c r="D7083" t="s">
        <v>135</v>
      </c>
      <c r="E7083">
        <v>888</v>
      </c>
      <c r="F7083" t="s">
        <v>87</v>
      </c>
      <c r="G7083" t="s">
        <v>93</v>
      </c>
      <c r="H7083">
        <v>321</v>
      </c>
      <c r="I7083">
        <v>1.191423035206373</v>
      </c>
      <c r="J7083">
        <v>2.804228088478504E-2</v>
      </c>
      <c r="K7083">
        <v>3.5267178298786029E-3</v>
      </c>
      <c r="L7083">
        <v>2.3556611322115808</v>
      </c>
    </row>
    <row r="7084" spans="1:12">
      <c r="A7084" t="s">
        <v>317</v>
      </c>
      <c r="B7084" t="s">
        <v>438</v>
      </c>
      <c r="C7084">
        <v>48309</v>
      </c>
      <c r="D7084" t="s">
        <v>135</v>
      </c>
      <c r="E7084">
        <v>888</v>
      </c>
      <c r="F7084" t="s">
        <v>87</v>
      </c>
      <c r="G7084" t="s">
        <v>94</v>
      </c>
      <c r="H7084">
        <v>21</v>
      </c>
      <c r="I7084">
        <v>1.991627877631841</v>
      </c>
      <c r="J7084">
        <v>0.16733419893618731</v>
      </c>
      <c r="K7084">
        <v>0.31557028902879652</v>
      </c>
      <c r="L7084">
        <v>3.2684685251471182</v>
      </c>
    </row>
    <row r="7085" spans="1:12">
      <c r="A7085" t="s">
        <v>317</v>
      </c>
      <c r="B7085" t="s">
        <v>438</v>
      </c>
      <c r="C7085">
        <v>48309</v>
      </c>
      <c r="D7085" t="s">
        <v>135</v>
      </c>
      <c r="E7085">
        <v>888</v>
      </c>
      <c r="F7085" t="s">
        <v>87</v>
      </c>
      <c r="G7085" t="s">
        <v>95</v>
      </c>
      <c r="H7085">
        <v>321</v>
      </c>
      <c r="I7085">
        <v>1.274560325744899</v>
      </c>
      <c r="J7085">
        <v>2.9785230820596739E-2</v>
      </c>
      <c r="K7085">
        <v>3.5267178298786029E-3</v>
      </c>
      <c r="L7085">
        <v>2.476528363245087</v>
      </c>
    </row>
    <row r="7086" spans="1:12">
      <c r="A7086" t="s">
        <v>317</v>
      </c>
      <c r="B7086" t="s">
        <v>438</v>
      </c>
      <c r="C7086">
        <v>48309</v>
      </c>
      <c r="D7086" t="s">
        <v>135</v>
      </c>
      <c r="E7086">
        <v>888</v>
      </c>
      <c r="F7086" t="s">
        <v>87</v>
      </c>
      <c r="G7086" t="s">
        <v>96</v>
      </c>
      <c r="H7086">
        <v>21</v>
      </c>
      <c r="I7086">
        <v>2.141073796967826</v>
      </c>
      <c r="J7086">
        <v>0.17785825932259591</v>
      </c>
      <c r="K7086">
        <v>0.34037529265666611</v>
      </c>
      <c r="L7086">
        <v>3.4894549128360661</v>
      </c>
    </row>
    <row r="7087" spans="1:12">
      <c r="A7087" t="s">
        <v>317</v>
      </c>
      <c r="B7087" t="s">
        <v>438</v>
      </c>
      <c r="C7087">
        <v>48309</v>
      </c>
      <c r="D7087" t="s">
        <v>135</v>
      </c>
      <c r="E7087">
        <v>888</v>
      </c>
      <c r="F7087" t="s">
        <v>87</v>
      </c>
      <c r="G7087" t="s">
        <v>97</v>
      </c>
      <c r="H7087">
        <v>321</v>
      </c>
      <c r="I7087">
        <v>1.356476015037994</v>
      </c>
      <c r="J7087">
        <v>3.1040096382421289E-2</v>
      </c>
      <c r="K7087">
        <v>3.5267178298786029E-3</v>
      </c>
      <c r="L7087">
        <v>2.590221589714337</v>
      </c>
    </row>
    <row r="7088" spans="1:12">
      <c r="A7088" t="s">
        <v>317</v>
      </c>
      <c r="B7088" t="s">
        <v>438</v>
      </c>
      <c r="C7088">
        <v>48309</v>
      </c>
      <c r="D7088" t="s">
        <v>135</v>
      </c>
      <c r="E7088">
        <v>888</v>
      </c>
      <c r="F7088" t="s">
        <v>87</v>
      </c>
      <c r="G7088" t="s">
        <v>98</v>
      </c>
      <c r="H7088">
        <v>21</v>
      </c>
      <c r="I7088">
        <v>0.87811581063541766</v>
      </c>
      <c r="J7088">
        <v>8.8664726780749215E-2</v>
      </c>
      <c r="K7088">
        <v>0.1078680484880335</v>
      </c>
      <c r="L7088">
        <v>1.6042317228687579</v>
      </c>
    </row>
    <row r="7089" spans="1:12">
      <c r="A7089" t="s">
        <v>317</v>
      </c>
      <c r="B7089" t="s">
        <v>438</v>
      </c>
      <c r="C7089">
        <v>48309</v>
      </c>
      <c r="D7089" t="s">
        <v>135</v>
      </c>
      <c r="E7089">
        <v>888</v>
      </c>
      <c r="F7089" t="s">
        <v>87</v>
      </c>
      <c r="G7089" t="s">
        <v>99</v>
      </c>
      <c r="H7089">
        <v>321</v>
      </c>
      <c r="I7089">
        <v>0.53132431970194827</v>
      </c>
      <c r="J7089">
        <v>1.472210642659651E-2</v>
      </c>
      <c r="K7089">
        <v>3.5267178298786029E-3</v>
      </c>
      <c r="L7089">
        <v>1.421982194111423</v>
      </c>
    </row>
    <row r="7090" spans="1:12">
      <c r="A7090" t="s">
        <v>317</v>
      </c>
      <c r="B7090" t="s">
        <v>438</v>
      </c>
      <c r="C7090">
        <v>48309</v>
      </c>
      <c r="D7090" t="s">
        <v>135</v>
      </c>
      <c r="E7090">
        <v>888</v>
      </c>
      <c r="F7090" t="s">
        <v>87</v>
      </c>
      <c r="G7090" t="s">
        <v>100</v>
      </c>
      <c r="H7090">
        <v>21</v>
      </c>
      <c r="I7090">
        <v>1.3919513895566551</v>
      </c>
      <c r="J7090">
        <v>0.10804868088975519</v>
      </c>
      <c r="K7090">
        <v>0.27866141501693342</v>
      </c>
      <c r="L7090">
        <v>2.2143403233531389</v>
      </c>
    </row>
    <row r="7091" spans="1:12">
      <c r="A7091" t="s">
        <v>317</v>
      </c>
      <c r="B7091" t="s">
        <v>438</v>
      </c>
      <c r="C7091">
        <v>48309</v>
      </c>
      <c r="D7091" t="s">
        <v>135</v>
      </c>
      <c r="E7091">
        <v>888</v>
      </c>
      <c r="F7091" t="s">
        <v>87</v>
      </c>
      <c r="G7091" t="s">
        <v>101</v>
      </c>
      <c r="H7091">
        <v>321</v>
      </c>
      <c r="I7091">
        <v>0.91854169327657997</v>
      </c>
      <c r="J7091">
        <v>1.96066958731951E-2</v>
      </c>
      <c r="K7091">
        <v>3.5267178298786029E-3</v>
      </c>
      <c r="L7091">
        <v>1.7070203999628011</v>
      </c>
    </row>
    <row r="7092" spans="1:12">
      <c r="A7092" t="s">
        <v>317</v>
      </c>
      <c r="B7092" t="s">
        <v>438</v>
      </c>
      <c r="C7092">
        <v>48309</v>
      </c>
      <c r="D7092" t="s">
        <v>135</v>
      </c>
      <c r="E7092">
        <v>888</v>
      </c>
      <c r="F7092" t="s">
        <v>87</v>
      </c>
      <c r="G7092" t="s">
        <v>102</v>
      </c>
      <c r="H7092">
        <v>21</v>
      </c>
      <c r="I7092">
        <v>1.563109054162531</v>
      </c>
      <c r="J7092">
        <v>0.1178441616037386</v>
      </c>
      <c r="K7092">
        <v>0.30964265869391361</v>
      </c>
      <c r="L7092">
        <v>2.4387855384156549</v>
      </c>
    </row>
    <row r="7093" spans="1:12">
      <c r="A7093" t="s">
        <v>317</v>
      </c>
      <c r="B7093" t="s">
        <v>438</v>
      </c>
      <c r="C7093">
        <v>48309</v>
      </c>
      <c r="D7093" t="s">
        <v>135</v>
      </c>
      <c r="E7093">
        <v>888</v>
      </c>
      <c r="F7093" t="s">
        <v>87</v>
      </c>
      <c r="G7093" t="s">
        <v>103</v>
      </c>
      <c r="H7093">
        <v>321</v>
      </c>
      <c r="I7093">
        <v>0.99773259192502317</v>
      </c>
      <c r="J7093">
        <v>2.043548693125671E-2</v>
      </c>
      <c r="K7093">
        <v>3.5267178298786029E-3</v>
      </c>
      <c r="L7093">
        <v>1.8054626795053541</v>
      </c>
    </row>
    <row r="7094" spans="1:12">
      <c r="A7094" t="s">
        <v>317</v>
      </c>
      <c r="B7094" t="s">
        <v>438</v>
      </c>
      <c r="C7094">
        <v>48309</v>
      </c>
      <c r="D7094" t="s">
        <v>135</v>
      </c>
      <c r="E7094">
        <v>888</v>
      </c>
      <c r="F7094" t="s">
        <v>87</v>
      </c>
      <c r="G7094" t="s">
        <v>104</v>
      </c>
      <c r="H7094">
        <v>21</v>
      </c>
      <c r="I7094">
        <v>1.726502520922087</v>
      </c>
      <c r="J7094">
        <v>0.12881989346661671</v>
      </c>
      <c r="K7094">
        <v>0.33643836717927927</v>
      </c>
      <c r="L7094">
        <v>2.6724841403317932</v>
      </c>
    </row>
    <row r="7095" spans="1:12">
      <c r="A7095" t="s">
        <v>317</v>
      </c>
      <c r="B7095" t="s">
        <v>438</v>
      </c>
      <c r="C7095">
        <v>48309</v>
      </c>
      <c r="D7095" t="s">
        <v>135</v>
      </c>
      <c r="E7095">
        <v>888</v>
      </c>
      <c r="F7095" t="s">
        <v>87</v>
      </c>
      <c r="G7095" t="s">
        <v>105</v>
      </c>
      <c r="H7095">
        <v>321</v>
      </c>
      <c r="I7095">
        <v>1.0698831951637531</v>
      </c>
      <c r="J7095">
        <v>2.1747142635598869E-2</v>
      </c>
      <c r="K7095">
        <v>3.5267178298786029E-3</v>
      </c>
      <c r="L7095">
        <v>1.9139068960189349</v>
      </c>
    </row>
    <row r="7096" spans="1:12">
      <c r="A7096" t="s">
        <v>317</v>
      </c>
      <c r="B7096" t="s">
        <v>438</v>
      </c>
      <c r="C7096">
        <v>48309</v>
      </c>
      <c r="D7096" t="s">
        <v>135</v>
      </c>
      <c r="E7096">
        <v>888</v>
      </c>
      <c r="F7096" t="s">
        <v>87</v>
      </c>
      <c r="G7096" t="s">
        <v>106</v>
      </c>
      <c r="H7096">
        <v>21</v>
      </c>
      <c r="I7096">
        <v>1.8774327900133541</v>
      </c>
      <c r="J7096">
        <v>0.13897070690113111</v>
      </c>
      <c r="K7096">
        <v>0.36329579965681719</v>
      </c>
      <c r="L7096">
        <v>2.9038355072988762</v>
      </c>
    </row>
    <row r="7097" spans="1:12">
      <c r="A7097" t="s">
        <v>317</v>
      </c>
      <c r="B7097" t="s">
        <v>438</v>
      </c>
      <c r="C7097">
        <v>48309</v>
      </c>
      <c r="D7097" t="s">
        <v>135</v>
      </c>
      <c r="E7097">
        <v>888</v>
      </c>
      <c r="F7097" t="s">
        <v>87</v>
      </c>
      <c r="G7097" t="s">
        <v>107</v>
      </c>
      <c r="H7097">
        <v>321</v>
      </c>
      <c r="I7097">
        <v>1.136207298770596</v>
      </c>
      <c r="J7097">
        <v>2.228691754497579E-2</v>
      </c>
      <c r="K7097">
        <v>3.5267178298786029E-3</v>
      </c>
      <c r="L7097">
        <v>1.9966900608684059</v>
      </c>
    </row>
    <row r="7098" spans="1:12">
      <c r="A7098" t="s">
        <v>317</v>
      </c>
      <c r="B7098" t="s">
        <v>438</v>
      </c>
      <c r="C7098">
        <v>48309</v>
      </c>
      <c r="D7098" t="s">
        <v>135</v>
      </c>
      <c r="E7098">
        <v>888</v>
      </c>
      <c r="F7098" t="s">
        <v>87</v>
      </c>
      <c r="G7098" t="s">
        <v>108</v>
      </c>
      <c r="H7098">
        <v>21</v>
      </c>
      <c r="I7098">
        <v>0.54524790617929286</v>
      </c>
      <c r="J7098">
        <v>4.6758487955652142E-2</v>
      </c>
      <c r="K7098">
        <v>0.1167457847107941</v>
      </c>
      <c r="L7098">
        <v>1.0747798823709549</v>
      </c>
    </row>
    <row r="7099" spans="1:12">
      <c r="A7099" t="s">
        <v>317</v>
      </c>
      <c r="B7099" t="s">
        <v>438</v>
      </c>
      <c r="C7099">
        <v>48309</v>
      </c>
      <c r="D7099" t="s">
        <v>135</v>
      </c>
      <c r="E7099">
        <v>888</v>
      </c>
      <c r="F7099" t="s">
        <v>87</v>
      </c>
      <c r="G7099" t="s">
        <v>109</v>
      </c>
      <c r="H7099">
        <v>321</v>
      </c>
      <c r="I7099">
        <v>0.32896026494094838</v>
      </c>
      <c r="J7099">
        <v>5.5475743428957756E-3</v>
      </c>
      <c r="K7099">
        <v>3.5267178298786029E-3</v>
      </c>
      <c r="L7099">
        <v>0.6077413652625866</v>
      </c>
    </row>
    <row r="7100" spans="1:12">
      <c r="A7100" t="s">
        <v>317</v>
      </c>
      <c r="B7100" t="s">
        <v>439</v>
      </c>
      <c r="C7100">
        <v>48311</v>
      </c>
      <c r="D7100" t="s">
        <v>135</v>
      </c>
      <c r="E7100">
        <v>888</v>
      </c>
      <c r="F7100" t="s">
        <v>87</v>
      </c>
      <c r="G7100" t="s">
        <v>88</v>
      </c>
      <c r="H7100">
        <v>249</v>
      </c>
      <c r="I7100">
        <v>1.3272480698098581</v>
      </c>
      <c r="J7100">
        <v>2.9221485110950358E-2</v>
      </c>
      <c r="K7100">
        <v>1.053024294447052E-2</v>
      </c>
      <c r="L7100">
        <v>2.3126070646557242</v>
      </c>
    </row>
    <row r="7101" spans="1:12">
      <c r="A7101" t="s">
        <v>317</v>
      </c>
      <c r="B7101" t="s">
        <v>439</v>
      </c>
      <c r="C7101">
        <v>48311</v>
      </c>
      <c r="D7101" t="s">
        <v>135</v>
      </c>
      <c r="E7101">
        <v>888</v>
      </c>
      <c r="F7101" t="s">
        <v>87</v>
      </c>
      <c r="G7101" t="s">
        <v>89</v>
      </c>
      <c r="H7101">
        <v>334</v>
      </c>
      <c r="I7101">
        <v>0.93556248128234332</v>
      </c>
      <c r="J7101">
        <v>2.2023634848507591E-2</v>
      </c>
      <c r="K7101">
        <v>4.1614353289900017E-3</v>
      </c>
      <c r="L7101">
        <v>1.706692669819454</v>
      </c>
    </row>
    <row r="7102" spans="1:12">
      <c r="A7102" t="s">
        <v>317</v>
      </c>
      <c r="B7102" t="s">
        <v>439</v>
      </c>
      <c r="C7102">
        <v>48311</v>
      </c>
      <c r="D7102" t="s">
        <v>135</v>
      </c>
      <c r="E7102">
        <v>888</v>
      </c>
      <c r="F7102" t="s">
        <v>87</v>
      </c>
      <c r="G7102" t="s">
        <v>90</v>
      </c>
      <c r="H7102">
        <v>249</v>
      </c>
      <c r="I7102">
        <v>1.6014957864240591</v>
      </c>
      <c r="J7102">
        <v>2.677911337687541E-2</v>
      </c>
      <c r="K7102">
        <v>0.49831347890596522</v>
      </c>
      <c r="L7102">
        <v>2.602420348373006</v>
      </c>
    </row>
    <row r="7103" spans="1:12">
      <c r="A7103" t="s">
        <v>317</v>
      </c>
      <c r="B7103" t="s">
        <v>439</v>
      </c>
      <c r="C7103">
        <v>48311</v>
      </c>
      <c r="D7103" t="s">
        <v>135</v>
      </c>
      <c r="E7103">
        <v>888</v>
      </c>
      <c r="F7103" t="s">
        <v>87</v>
      </c>
      <c r="G7103" t="s">
        <v>91</v>
      </c>
      <c r="H7103">
        <v>334</v>
      </c>
      <c r="I7103">
        <v>1.0729427022260389</v>
      </c>
      <c r="J7103">
        <v>2.1274704283514741E-2</v>
      </c>
      <c r="K7103">
        <v>4.1614353289900017E-3</v>
      </c>
      <c r="L7103">
        <v>1.87317238244714</v>
      </c>
    </row>
    <row r="7104" spans="1:12">
      <c r="A7104" t="s">
        <v>317</v>
      </c>
      <c r="B7104" t="s">
        <v>439</v>
      </c>
      <c r="C7104">
        <v>48311</v>
      </c>
      <c r="D7104" t="s">
        <v>135</v>
      </c>
      <c r="E7104">
        <v>888</v>
      </c>
      <c r="F7104" t="s">
        <v>87</v>
      </c>
      <c r="G7104" t="s">
        <v>92</v>
      </c>
      <c r="H7104">
        <v>249</v>
      </c>
      <c r="I7104">
        <v>1.7203459735095981</v>
      </c>
      <c r="J7104">
        <v>2.7397561904270479E-2</v>
      </c>
      <c r="K7104">
        <v>0.54872026536986995</v>
      </c>
      <c r="L7104">
        <v>2.7076279604979629</v>
      </c>
    </row>
    <row r="7105" spans="1:12">
      <c r="A7105" t="s">
        <v>317</v>
      </c>
      <c r="B7105" t="s">
        <v>439</v>
      </c>
      <c r="C7105">
        <v>48311</v>
      </c>
      <c r="D7105" t="s">
        <v>135</v>
      </c>
      <c r="E7105">
        <v>888</v>
      </c>
      <c r="F7105" t="s">
        <v>87</v>
      </c>
      <c r="G7105" t="s">
        <v>93</v>
      </c>
      <c r="H7105">
        <v>334</v>
      </c>
      <c r="I7105">
        <v>1.1490833999046499</v>
      </c>
      <c r="J7105">
        <v>2.1986764885354771E-2</v>
      </c>
      <c r="K7105">
        <v>4.1614353289900017E-3</v>
      </c>
      <c r="L7105">
        <v>1.9688439470527781</v>
      </c>
    </row>
    <row r="7106" spans="1:12">
      <c r="A7106" t="s">
        <v>317</v>
      </c>
      <c r="B7106" t="s">
        <v>439</v>
      </c>
      <c r="C7106">
        <v>48311</v>
      </c>
      <c r="D7106" t="s">
        <v>135</v>
      </c>
      <c r="E7106">
        <v>888</v>
      </c>
      <c r="F7106" t="s">
        <v>87</v>
      </c>
      <c r="G7106" t="s">
        <v>94</v>
      </c>
      <c r="H7106">
        <v>249</v>
      </c>
      <c r="I7106">
        <v>1.8293863573636191</v>
      </c>
      <c r="J7106">
        <v>2.8282093848543799E-2</v>
      </c>
      <c r="K7106">
        <v>0.59331533431868477</v>
      </c>
      <c r="L7106">
        <v>2.8069506566597289</v>
      </c>
    </row>
    <row r="7107" spans="1:12">
      <c r="A7107" t="s">
        <v>317</v>
      </c>
      <c r="B7107" t="s">
        <v>439</v>
      </c>
      <c r="C7107">
        <v>48311</v>
      </c>
      <c r="D7107" t="s">
        <v>135</v>
      </c>
      <c r="E7107">
        <v>888</v>
      </c>
      <c r="F7107" t="s">
        <v>87</v>
      </c>
      <c r="G7107" t="s">
        <v>95</v>
      </c>
      <c r="H7107">
        <v>334</v>
      </c>
      <c r="I7107">
        <v>1.2202182048336909</v>
      </c>
      <c r="J7107">
        <v>2.295495060049876E-2</v>
      </c>
      <c r="K7107">
        <v>4.1614353289900017E-3</v>
      </c>
      <c r="L7107">
        <v>2.061355500296886</v>
      </c>
    </row>
    <row r="7108" spans="1:12">
      <c r="A7108" t="s">
        <v>317</v>
      </c>
      <c r="B7108" t="s">
        <v>439</v>
      </c>
      <c r="C7108">
        <v>48311</v>
      </c>
      <c r="D7108" t="s">
        <v>135</v>
      </c>
      <c r="E7108">
        <v>888</v>
      </c>
      <c r="F7108" t="s">
        <v>87</v>
      </c>
      <c r="G7108" t="s">
        <v>96</v>
      </c>
      <c r="H7108">
        <v>249</v>
      </c>
      <c r="I7108">
        <v>1.941685238272935</v>
      </c>
      <c r="J7108">
        <v>2.9294338369352801E-2</v>
      </c>
      <c r="K7108">
        <v>0.64230054599177022</v>
      </c>
      <c r="L7108">
        <v>2.9081630121167361</v>
      </c>
    </row>
    <row r="7109" spans="1:12">
      <c r="A7109" t="s">
        <v>317</v>
      </c>
      <c r="B7109" t="s">
        <v>439</v>
      </c>
      <c r="C7109">
        <v>48311</v>
      </c>
      <c r="D7109" t="s">
        <v>135</v>
      </c>
      <c r="E7109">
        <v>888</v>
      </c>
      <c r="F7109" t="s">
        <v>87</v>
      </c>
      <c r="G7109" t="s">
        <v>97</v>
      </c>
      <c r="H7109">
        <v>334</v>
      </c>
      <c r="I7109">
        <v>1.2957319808449399</v>
      </c>
      <c r="J7109">
        <v>2.372832784324478E-2</v>
      </c>
      <c r="K7109">
        <v>4.1614353289900017E-3</v>
      </c>
      <c r="L7109">
        <v>2.159219318568498</v>
      </c>
    </row>
    <row r="7110" spans="1:12">
      <c r="A7110" t="s">
        <v>317</v>
      </c>
      <c r="B7110" t="s">
        <v>439</v>
      </c>
      <c r="C7110">
        <v>48311</v>
      </c>
      <c r="D7110" t="s">
        <v>135</v>
      </c>
      <c r="E7110">
        <v>888</v>
      </c>
      <c r="F7110" t="s">
        <v>87</v>
      </c>
      <c r="G7110" t="s">
        <v>98</v>
      </c>
      <c r="H7110">
        <v>249</v>
      </c>
      <c r="I7110">
        <v>0.36131823872605923</v>
      </c>
      <c r="J7110">
        <v>8.2331965856959986E-3</v>
      </c>
      <c r="K7110">
        <v>4.6123935453918873E-2</v>
      </c>
      <c r="L7110">
        <v>0.74911958182097538</v>
      </c>
    </row>
    <row r="7111" spans="1:12">
      <c r="A7111" t="s">
        <v>317</v>
      </c>
      <c r="B7111" t="s">
        <v>439</v>
      </c>
      <c r="C7111">
        <v>48311</v>
      </c>
      <c r="D7111" t="s">
        <v>135</v>
      </c>
      <c r="E7111">
        <v>888</v>
      </c>
      <c r="F7111" t="s">
        <v>87</v>
      </c>
      <c r="G7111" t="s">
        <v>99</v>
      </c>
      <c r="H7111">
        <v>334</v>
      </c>
      <c r="I7111">
        <v>0.5174270922006633</v>
      </c>
      <c r="J7111">
        <v>1.22237438095791E-2</v>
      </c>
      <c r="K7111">
        <v>4.1614353289900017E-3</v>
      </c>
      <c r="L7111">
        <v>1.4691269464682379</v>
      </c>
    </row>
    <row r="7112" spans="1:12">
      <c r="A7112" t="s">
        <v>317</v>
      </c>
      <c r="B7112" t="s">
        <v>439</v>
      </c>
      <c r="C7112">
        <v>48311</v>
      </c>
      <c r="D7112" t="s">
        <v>135</v>
      </c>
      <c r="E7112">
        <v>888</v>
      </c>
      <c r="F7112" t="s">
        <v>87</v>
      </c>
      <c r="G7112" t="s">
        <v>100</v>
      </c>
      <c r="H7112">
        <v>249</v>
      </c>
      <c r="I7112">
        <v>0.89069621579053615</v>
      </c>
      <c r="J7112">
        <v>1.397342157549925E-2</v>
      </c>
      <c r="K7112">
        <v>0.30177960208981791</v>
      </c>
      <c r="L7112">
        <v>1.5829159676324409</v>
      </c>
    </row>
    <row r="7113" spans="1:12">
      <c r="A7113" t="s">
        <v>317</v>
      </c>
      <c r="B7113" t="s">
        <v>439</v>
      </c>
      <c r="C7113">
        <v>48311</v>
      </c>
      <c r="D7113" t="s">
        <v>135</v>
      </c>
      <c r="E7113">
        <v>888</v>
      </c>
      <c r="F7113" t="s">
        <v>87</v>
      </c>
      <c r="G7113" t="s">
        <v>101</v>
      </c>
      <c r="H7113">
        <v>334</v>
      </c>
      <c r="I7113">
        <v>0.85425630206694236</v>
      </c>
      <c r="J7113">
        <v>1.640922888839667E-2</v>
      </c>
      <c r="K7113">
        <v>4.1614353289900017E-3</v>
      </c>
      <c r="L7113">
        <v>1.669365192606491</v>
      </c>
    </row>
    <row r="7114" spans="1:12">
      <c r="A7114" t="s">
        <v>317</v>
      </c>
      <c r="B7114" t="s">
        <v>439</v>
      </c>
      <c r="C7114">
        <v>48311</v>
      </c>
      <c r="D7114" t="s">
        <v>135</v>
      </c>
      <c r="E7114">
        <v>888</v>
      </c>
      <c r="F7114" t="s">
        <v>87</v>
      </c>
      <c r="G7114" t="s">
        <v>102</v>
      </c>
      <c r="H7114">
        <v>249</v>
      </c>
      <c r="I7114">
        <v>1.034406762641952</v>
      </c>
      <c r="J7114">
        <v>1.606533954106712E-2</v>
      </c>
      <c r="K7114">
        <v>0.34926510901995339</v>
      </c>
      <c r="L7114">
        <v>1.807250993445032</v>
      </c>
    </row>
    <row r="7115" spans="1:12">
      <c r="A7115" t="s">
        <v>317</v>
      </c>
      <c r="B7115" t="s">
        <v>439</v>
      </c>
      <c r="C7115">
        <v>48311</v>
      </c>
      <c r="D7115" t="s">
        <v>135</v>
      </c>
      <c r="E7115">
        <v>888</v>
      </c>
      <c r="F7115" t="s">
        <v>87</v>
      </c>
      <c r="G7115" t="s">
        <v>103</v>
      </c>
      <c r="H7115">
        <v>334</v>
      </c>
      <c r="I7115">
        <v>0.91622912745186424</v>
      </c>
      <c r="J7115">
        <v>1.695355120275259E-2</v>
      </c>
      <c r="K7115">
        <v>4.1614353289900017E-3</v>
      </c>
      <c r="L7115">
        <v>1.7552037239467351</v>
      </c>
    </row>
    <row r="7116" spans="1:12">
      <c r="A7116" t="s">
        <v>317</v>
      </c>
      <c r="B7116" t="s">
        <v>439</v>
      </c>
      <c r="C7116">
        <v>48311</v>
      </c>
      <c r="D7116" t="s">
        <v>135</v>
      </c>
      <c r="E7116">
        <v>888</v>
      </c>
      <c r="F7116" t="s">
        <v>87</v>
      </c>
      <c r="G7116" t="s">
        <v>104</v>
      </c>
      <c r="H7116">
        <v>249</v>
      </c>
      <c r="I7116">
        <v>1.1539110409009741</v>
      </c>
      <c r="J7116">
        <v>1.846123127568056E-2</v>
      </c>
      <c r="K7116">
        <v>0.38619646686531461</v>
      </c>
      <c r="L7116">
        <v>2.0264769473838631</v>
      </c>
    </row>
    <row r="7117" spans="1:12">
      <c r="A7117" t="s">
        <v>317</v>
      </c>
      <c r="B7117" t="s">
        <v>439</v>
      </c>
      <c r="C7117">
        <v>48311</v>
      </c>
      <c r="D7117" t="s">
        <v>135</v>
      </c>
      <c r="E7117">
        <v>888</v>
      </c>
      <c r="F7117" t="s">
        <v>87</v>
      </c>
      <c r="G7117" t="s">
        <v>105</v>
      </c>
      <c r="H7117">
        <v>334</v>
      </c>
      <c r="I7117">
        <v>0.97328528897562816</v>
      </c>
      <c r="J7117">
        <v>1.7690778734537841E-2</v>
      </c>
      <c r="K7117">
        <v>4.1614353289900017E-3</v>
      </c>
      <c r="L7117">
        <v>1.873398708947267</v>
      </c>
    </row>
    <row r="7118" spans="1:12">
      <c r="A7118" t="s">
        <v>317</v>
      </c>
      <c r="B7118" t="s">
        <v>439</v>
      </c>
      <c r="C7118">
        <v>48311</v>
      </c>
      <c r="D7118" t="s">
        <v>135</v>
      </c>
      <c r="E7118">
        <v>888</v>
      </c>
      <c r="F7118" t="s">
        <v>87</v>
      </c>
      <c r="G7118" t="s">
        <v>106</v>
      </c>
      <c r="H7118">
        <v>249</v>
      </c>
      <c r="I7118">
        <v>1.274700707272173</v>
      </c>
      <c r="J7118">
        <v>2.0400490154223849E-2</v>
      </c>
      <c r="K7118">
        <v>0.42467210722072118</v>
      </c>
      <c r="L7118">
        <v>2.2211555003748829</v>
      </c>
    </row>
    <row r="7119" spans="1:12">
      <c r="A7119" t="s">
        <v>317</v>
      </c>
      <c r="B7119" t="s">
        <v>439</v>
      </c>
      <c r="C7119">
        <v>48311</v>
      </c>
      <c r="D7119" t="s">
        <v>135</v>
      </c>
      <c r="E7119">
        <v>888</v>
      </c>
      <c r="F7119" t="s">
        <v>87</v>
      </c>
      <c r="G7119" t="s">
        <v>107</v>
      </c>
      <c r="H7119">
        <v>334</v>
      </c>
      <c r="I7119">
        <v>1.034456032103954</v>
      </c>
      <c r="J7119">
        <v>1.8213001586436881E-2</v>
      </c>
      <c r="K7119">
        <v>4.1614353289900017E-3</v>
      </c>
      <c r="L7119">
        <v>1.983613718707478</v>
      </c>
    </row>
    <row r="7120" spans="1:12">
      <c r="A7120" t="s">
        <v>317</v>
      </c>
      <c r="B7120" t="s">
        <v>439</v>
      </c>
      <c r="C7120">
        <v>48311</v>
      </c>
      <c r="D7120" t="s">
        <v>135</v>
      </c>
      <c r="E7120">
        <v>888</v>
      </c>
      <c r="F7120" t="s">
        <v>87</v>
      </c>
      <c r="G7120" t="s">
        <v>108</v>
      </c>
      <c r="H7120">
        <v>249</v>
      </c>
      <c r="I7120">
        <v>0.15102283323612989</v>
      </c>
      <c r="J7120">
        <v>3.707735769284539E-3</v>
      </c>
      <c r="K7120">
        <v>-5.9524557316616919E-2</v>
      </c>
      <c r="L7120">
        <v>0.32297402595527569</v>
      </c>
    </row>
    <row r="7121" spans="1:12">
      <c r="A7121" t="s">
        <v>317</v>
      </c>
      <c r="B7121" t="s">
        <v>439</v>
      </c>
      <c r="C7121">
        <v>48311</v>
      </c>
      <c r="D7121" t="s">
        <v>135</v>
      </c>
      <c r="E7121">
        <v>888</v>
      </c>
      <c r="F7121" t="s">
        <v>87</v>
      </c>
      <c r="G7121" t="s">
        <v>109</v>
      </c>
      <c r="H7121">
        <v>334</v>
      </c>
      <c r="I7121">
        <v>0.27599937877004338</v>
      </c>
      <c r="J7121">
        <v>5.1653140136114313E-3</v>
      </c>
      <c r="K7121">
        <v>4.1614353289900017E-3</v>
      </c>
      <c r="L7121">
        <v>0.646276259831436</v>
      </c>
    </row>
    <row r="7122" spans="1:12">
      <c r="A7122" t="s">
        <v>317</v>
      </c>
      <c r="B7122" t="s">
        <v>440</v>
      </c>
      <c r="C7122">
        <v>48325</v>
      </c>
      <c r="D7122" t="s">
        <v>135</v>
      </c>
      <c r="E7122">
        <v>888</v>
      </c>
      <c r="F7122" t="s">
        <v>87</v>
      </c>
      <c r="G7122" t="s">
        <v>88</v>
      </c>
      <c r="H7122">
        <v>109</v>
      </c>
      <c r="I7122">
        <v>1.0619888102769051</v>
      </c>
      <c r="J7122">
        <v>4.3872120819350567E-2</v>
      </c>
      <c r="K7122">
        <v>3.3643878631180971E-2</v>
      </c>
      <c r="L7122">
        <v>1.9686728462365859</v>
      </c>
    </row>
    <row r="7123" spans="1:12">
      <c r="A7123" t="s">
        <v>317</v>
      </c>
      <c r="B7123" t="s">
        <v>440</v>
      </c>
      <c r="C7123">
        <v>48325</v>
      </c>
      <c r="D7123" t="s">
        <v>135</v>
      </c>
      <c r="E7123">
        <v>888</v>
      </c>
      <c r="F7123" t="s">
        <v>87</v>
      </c>
      <c r="G7123" t="s">
        <v>89</v>
      </c>
      <c r="H7123">
        <v>68</v>
      </c>
      <c r="I7123">
        <v>0.84345779895734851</v>
      </c>
      <c r="J7123">
        <v>4.6886094879399813E-2</v>
      </c>
      <c r="K7123">
        <v>4.1614353289900017E-3</v>
      </c>
      <c r="L7123">
        <v>1.640357445004176</v>
      </c>
    </row>
    <row r="7124" spans="1:12">
      <c r="A7124" t="s">
        <v>317</v>
      </c>
      <c r="B7124" t="s">
        <v>440</v>
      </c>
      <c r="C7124">
        <v>48325</v>
      </c>
      <c r="D7124" t="s">
        <v>135</v>
      </c>
      <c r="E7124">
        <v>888</v>
      </c>
      <c r="F7124" t="s">
        <v>87</v>
      </c>
      <c r="G7124" t="s">
        <v>90</v>
      </c>
      <c r="H7124">
        <v>109</v>
      </c>
      <c r="I7124">
        <v>1.402767470978636</v>
      </c>
      <c r="J7124">
        <v>4.1727443457266207E-2</v>
      </c>
      <c r="K7124">
        <v>0.49831347890596522</v>
      </c>
      <c r="L7124">
        <v>2.2672979831746138</v>
      </c>
    </row>
    <row r="7125" spans="1:12">
      <c r="A7125" t="s">
        <v>317</v>
      </c>
      <c r="B7125" t="s">
        <v>440</v>
      </c>
      <c r="C7125">
        <v>48325</v>
      </c>
      <c r="D7125" t="s">
        <v>135</v>
      </c>
      <c r="E7125">
        <v>888</v>
      </c>
      <c r="F7125" t="s">
        <v>87</v>
      </c>
      <c r="G7125" t="s">
        <v>91</v>
      </c>
      <c r="H7125">
        <v>68</v>
      </c>
      <c r="I7125">
        <v>0.95195617615450367</v>
      </c>
      <c r="J7125">
        <v>4.8783587579212577E-2</v>
      </c>
      <c r="K7125">
        <v>4.1614353289900017E-3</v>
      </c>
      <c r="L7125">
        <v>1.7403378110366829</v>
      </c>
    </row>
    <row r="7126" spans="1:12">
      <c r="A7126" t="s">
        <v>317</v>
      </c>
      <c r="B7126" t="s">
        <v>440</v>
      </c>
      <c r="C7126">
        <v>48325</v>
      </c>
      <c r="D7126" t="s">
        <v>135</v>
      </c>
      <c r="E7126">
        <v>888</v>
      </c>
      <c r="F7126" t="s">
        <v>87</v>
      </c>
      <c r="G7126" t="s">
        <v>92</v>
      </c>
      <c r="H7126">
        <v>109</v>
      </c>
      <c r="I7126">
        <v>1.5429487447784911</v>
      </c>
      <c r="J7126">
        <v>4.4390034565158512E-2</v>
      </c>
      <c r="K7126">
        <v>0.54872026536986995</v>
      </c>
      <c r="L7126">
        <v>2.4937297059836201</v>
      </c>
    </row>
    <row r="7127" spans="1:12">
      <c r="A7127" t="s">
        <v>317</v>
      </c>
      <c r="B7127" t="s">
        <v>440</v>
      </c>
      <c r="C7127">
        <v>48325</v>
      </c>
      <c r="D7127" t="s">
        <v>135</v>
      </c>
      <c r="E7127">
        <v>888</v>
      </c>
      <c r="F7127" t="s">
        <v>87</v>
      </c>
      <c r="G7127" t="s">
        <v>93</v>
      </c>
      <c r="H7127">
        <v>68</v>
      </c>
      <c r="I7127">
        <v>1.028466587735311</v>
      </c>
      <c r="J7127">
        <v>5.2824536082489333E-2</v>
      </c>
      <c r="K7127">
        <v>4.1614353289900017E-3</v>
      </c>
      <c r="L7127">
        <v>1.8723757614156089</v>
      </c>
    </row>
    <row r="7128" spans="1:12">
      <c r="A7128" t="s">
        <v>317</v>
      </c>
      <c r="B7128" t="s">
        <v>440</v>
      </c>
      <c r="C7128">
        <v>48325</v>
      </c>
      <c r="D7128" t="s">
        <v>135</v>
      </c>
      <c r="E7128">
        <v>888</v>
      </c>
      <c r="F7128" t="s">
        <v>87</v>
      </c>
      <c r="G7128" t="s">
        <v>94</v>
      </c>
      <c r="H7128">
        <v>109</v>
      </c>
      <c r="I7128">
        <v>1.6726294726574</v>
      </c>
      <c r="J7128">
        <v>4.7263881436702633E-2</v>
      </c>
      <c r="K7128">
        <v>0.59331533431868477</v>
      </c>
      <c r="L7128">
        <v>2.7026850488827998</v>
      </c>
    </row>
    <row r="7129" spans="1:12">
      <c r="A7129" t="s">
        <v>317</v>
      </c>
      <c r="B7129" t="s">
        <v>440</v>
      </c>
      <c r="C7129">
        <v>48325</v>
      </c>
      <c r="D7129" t="s">
        <v>135</v>
      </c>
      <c r="E7129">
        <v>888</v>
      </c>
      <c r="F7129" t="s">
        <v>87</v>
      </c>
      <c r="G7129" t="s">
        <v>95</v>
      </c>
      <c r="H7129">
        <v>68</v>
      </c>
      <c r="I7129">
        <v>1.1011260390498769</v>
      </c>
      <c r="J7129">
        <v>5.6981098707934837E-2</v>
      </c>
      <c r="K7129">
        <v>4.1614353289900017E-3</v>
      </c>
      <c r="L7129">
        <v>1.995065720649235</v>
      </c>
    </row>
    <row r="7130" spans="1:12">
      <c r="A7130" t="s">
        <v>317</v>
      </c>
      <c r="B7130" t="s">
        <v>440</v>
      </c>
      <c r="C7130">
        <v>48325</v>
      </c>
      <c r="D7130" t="s">
        <v>135</v>
      </c>
      <c r="E7130">
        <v>888</v>
      </c>
      <c r="F7130" t="s">
        <v>87</v>
      </c>
      <c r="G7130" t="s">
        <v>96</v>
      </c>
      <c r="H7130">
        <v>109</v>
      </c>
      <c r="I7130">
        <v>1.8018724086785121</v>
      </c>
      <c r="J7130">
        <v>5.0107166053421873E-2</v>
      </c>
      <c r="K7130">
        <v>0.64230054599177022</v>
      </c>
      <c r="L7130">
        <v>2.9019578442689529</v>
      </c>
    </row>
    <row r="7131" spans="1:12">
      <c r="A7131" t="s">
        <v>317</v>
      </c>
      <c r="B7131" t="s">
        <v>440</v>
      </c>
      <c r="C7131">
        <v>48325</v>
      </c>
      <c r="D7131" t="s">
        <v>135</v>
      </c>
      <c r="E7131">
        <v>888</v>
      </c>
      <c r="F7131" t="s">
        <v>87</v>
      </c>
      <c r="G7131" t="s">
        <v>97</v>
      </c>
      <c r="H7131">
        <v>68</v>
      </c>
      <c r="I7131">
        <v>1.1709863633725861</v>
      </c>
      <c r="J7131">
        <v>6.0666161244871043E-2</v>
      </c>
      <c r="K7131">
        <v>4.1614353289900017E-3</v>
      </c>
      <c r="L7131">
        <v>2.1067011027884139</v>
      </c>
    </row>
    <row r="7132" spans="1:12">
      <c r="A7132" t="s">
        <v>317</v>
      </c>
      <c r="B7132" t="s">
        <v>440</v>
      </c>
      <c r="C7132">
        <v>48325</v>
      </c>
      <c r="D7132" t="s">
        <v>135</v>
      </c>
      <c r="E7132">
        <v>888</v>
      </c>
      <c r="F7132" t="s">
        <v>87</v>
      </c>
      <c r="G7132" t="s">
        <v>98</v>
      </c>
      <c r="H7132">
        <v>109</v>
      </c>
      <c r="I7132">
        <v>0.35818418360035048</v>
      </c>
      <c r="J7132">
        <v>1.2725201533440381E-2</v>
      </c>
      <c r="K7132">
        <v>5.9323117904128288E-2</v>
      </c>
      <c r="L7132">
        <v>0.73433204145452791</v>
      </c>
    </row>
    <row r="7133" spans="1:12">
      <c r="A7133" t="s">
        <v>317</v>
      </c>
      <c r="B7133" t="s">
        <v>440</v>
      </c>
      <c r="C7133">
        <v>48325</v>
      </c>
      <c r="D7133" t="s">
        <v>135</v>
      </c>
      <c r="E7133">
        <v>888</v>
      </c>
      <c r="F7133" t="s">
        <v>87</v>
      </c>
      <c r="G7133" t="s">
        <v>99</v>
      </c>
      <c r="H7133">
        <v>68</v>
      </c>
      <c r="I7133">
        <v>0.57697554713869492</v>
      </c>
      <c r="J7133">
        <v>3.7907735055044897E-2</v>
      </c>
      <c r="K7133">
        <v>4.1614353289900017E-3</v>
      </c>
      <c r="L7133">
        <v>1.4691269464682379</v>
      </c>
    </row>
    <row r="7134" spans="1:12">
      <c r="A7134" t="s">
        <v>317</v>
      </c>
      <c r="B7134" t="s">
        <v>440</v>
      </c>
      <c r="C7134">
        <v>48325</v>
      </c>
      <c r="D7134" t="s">
        <v>135</v>
      </c>
      <c r="E7134">
        <v>888</v>
      </c>
      <c r="F7134" t="s">
        <v>87</v>
      </c>
      <c r="G7134" t="s">
        <v>100</v>
      </c>
      <c r="H7134">
        <v>109</v>
      </c>
      <c r="I7134">
        <v>0.9254680701082979</v>
      </c>
      <c r="J7134">
        <v>2.4001225673548041E-2</v>
      </c>
      <c r="K7134">
        <v>0.35881808001486099</v>
      </c>
      <c r="L7134">
        <v>1.572489588677076</v>
      </c>
    </row>
    <row r="7135" spans="1:12">
      <c r="A7135" t="s">
        <v>317</v>
      </c>
      <c r="B7135" t="s">
        <v>440</v>
      </c>
      <c r="C7135">
        <v>48325</v>
      </c>
      <c r="D7135" t="s">
        <v>135</v>
      </c>
      <c r="E7135">
        <v>888</v>
      </c>
      <c r="F7135" t="s">
        <v>87</v>
      </c>
      <c r="G7135" t="s">
        <v>101</v>
      </c>
      <c r="H7135">
        <v>68</v>
      </c>
      <c r="I7135">
        <v>0.83231572058160741</v>
      </c>
      <c r="J7135">
        <v>4.8037700084064702E-2</v>
      </c>
      <c r="K7135">
        <v>4.1614353289900017E-3</v>
      </c>
      <c r="L7135">
        <v>1.669365192606491</v>
      </c>
    </row>
    <row r="7136" spans="1:12">
      <c r="A7136" t="s">
        <v>317</v>
      </c>
      <c r="B7136" t="s">
        <v>440</v>
      </c>
      <c r="C7136">
        <v>48325</v>
      </c>
      <c r="D7136" t="s">
        <v>135</v>
      </c>
      <c r="E7136">
        <v>888</v>
      </c>
      <c r="F7136" t="s">
        <v>87</v>
      </c>
      <c r="G7136" t="s">
        <v>102</v>
      </c>
      <c r="H7136">
        <v>109</v>
      </c>
      <c r="I7136">
        <v>1.082711998811323</v>
      </c>
      <c r="J7136">
        <v>2.760684355198113E-2</v>
      </c>
      <c r="K7136">
        <v>0.41693844654953233</v>
      </c>
      <c r="L7136">
        <v>1.7923248954084749</v>
      </c>
    </row>
    <row r="7137" spans="1:12">
      <c r="A7137" t="s">
        <v>317</v>
      </c>
      <c r="B7137" t="s">
        <v>440</v>
      </c>
      <c r="C7137">
        <v>48325</v>
      </c>
      <c r="D7137" t="s">
        <v>135</v>
      </c>
      <c r="E7137">
        <v>888</v>
      </c>
      <c r="F7137" t="s">
        <v>87</v>
      </c>
      <c r="G7137" t="s">
        <v>103</v>
      </c>
      <c r="H7137">
        <v>68</v>
      </c>
      <c r="I7137">
        <v>0.89841384467700913</v>
      </c>
      <c r="J7137">
        <v>5.1693086632234257E-2</v>
      </c>
      <c r="K7137">
        <v>4.1614353289900017E-3</v>
      </c>
      <c r="L7137">
        <v>1.7552037239467351</v>
      </c>
    </row>
    <row r="7138" spans="1:12">
      <c r="A7138" t="s">
        <v>317</v>
      </c>
      <c r="B7138" t="s">
        <v>440</v>
      </c>
      <c r="C7138">
        <v>48325</v>
      </c>
      <c r="D7138" t="s">
        <v>135</v>
      </c>
      <c r="E7138">
        <v>888</v>
      </c>
      <c r="F7138" t="s">
        <v>87</v>
      </c>
      <c r="G7138" t="s">
        <v>104</v>
      </c>
      <c r="H7138">
        <v>109</v>
      </c>
      <c r="I7138">
        <v>1.219397052804452</v>
      </c>
      <c r="J7138">
        <v>3.1245576488129919E-2</v>
      </c>
      <c r="K7138">
        <v>0.46326203091374568</v>
      </c>
      <c r="L7138">
        <v>2.003374221774441</v>
      </c>
    </row>
    <row r="7139" spans="1:12">
      <c r="A7139" t="s">
        <v>317</v>
      </c>
      <c r="B7139" t="s">
        <v>440</v>
      </c>
      <c r="C7139">
        <v>48325</v>
      </c>
      <c r="D7139" t="s">
        <v>135</v>
      </c>
      <c r="E7139">
        <v>888</v>
      </c>
      <c r="F7139" t="s">
        <v>87</v>
      </c>
      <c r="G7139" t="s">
        <v>105</v>
      </c>
      <c r="H7139">
        <v>68</v>
      </c>
      <c r="I7139">
        <v>0.96089047963159691</v>
      </c>
      <c r="J7139">
        <v>5.550501801677403E-2</v>
      </c>
      <c r="K7139">
        <v>4.1614353289900017E-3</v>
      </c>
      <c r="L7139">
        <v>1.873398708947267</v>
      </c>
    </row>
    <row r="7140" spans="1:12">
      <c r="A7140" t="s">
        <v>317</v>
      </c>
      <c r="B7140" t="s">
        <v>440</v>
      </c>
      <c r="C7140">
        <v>48325</v>
      </c>
      <c r="D7140" t="s">
        <v>135</v>
      </c>
      <c r="E7140">
        <v>888</v>
      </c>
      <c r="F7140" t="s">
        <v>87</v>
      </c>
      <c r="G7140" t="s">
        <v>106</v>
      </c>
      <c r="H7140">
        <v>109</v>
      </c>
      <c r="I7140">
        <v>1.352715863696738</v>
      </c>
      <c r="J7140">
        <v>3.4529793693643243E-2</v>
      </c>
      <c r="K7140">
        <v>0.50792079545145641</v>
      </c>
      <c r="L7140">
        <v>2.1938144240469111</v>
      </c>
    </row>
    <row r="7141" spans="1:12">
      <c r="A7141" t="s">
        <v>317</v>
      </c>
      <c r="B7141" t="s">
        <v>440</v>
      </c>
      <c r="C7141">
        <v>48325</v>
      </c>
      <c r="D7141" t="s">
        <v>135</v>
      </c>
      <c r="E7141">
        <v>888</v>
      </c>
      <c r="F7141" t="s">
        <v>87</v>
      </c>
      <c r="G7141" t="s">
        <v>107</v>
      </c>
      <c r="H7141">
        <v>68</v>
      </c>
      <c r="I7141">
        <v>1.018116575680418</v>
      </c>
      <c r="J7141">
        <v>5.8643064421555639E-2</v>
      </c>
      <c r="K7141">
        <v>4.1614353289900017E-3</v>
      </c>
      <c r="L7141">
        <v>1.983613718707478</v>
      </c>
    </row>
    <row r="7142" spans="1:12">
      <c r="A7142" t="s">
        <v>317</v>
      </c>
      <c r="B7142" t="s">
        <v>440</v>
      </c>
      <c r="C7142">
        <v>48325</v>
      </c>
      <c r="D7142" t="s">
        <v>135</v>
      </c>
      <c r="E7142">
        <v>888</v>
      </c>
      <c r="F7142" t="s">
        <v>87</v>
      </c>
      <c r="G7142" t="s">
        <v>108</v>
      </c>
      <c r="H7142">
        <v>109</v>
      </c>
      <c r="I7142">
        <v>0.17860457351798939</v>
      </c>
      <c r="J7142">
        <v>4.9711577580345417E-3</v>
      </c>
      <c r="K7142">
        <v>7.8532537549117071E-2</v>
      </c>
      <c r="L7142">
        <v>0.30375442582782591</v>
      </c>
    </row>
    <row r="7143" spans="1:12">
      <c r="A7143" t="s">
        <v>317</v>
      </c>
      <c r="B7143" t="s">
        <v>440</v>
      </c>
      <c r="C7143">
        <v>48325</v>
      </c>
      <c r="D7143" t="s">
        <v>135</v>
      </c>
      <c r="E7143">
        <v>888</v>
      </c>
      <c r="F7143" t="s">
        <v>87</v>
      </c>
      <c r="G7143" t="s">
        <v>109</v>
      </c>
      <c r="H7143">
        <v>68</v>
      </c>
      <c r="I7143">
        <v>0.28545138849334378</v>
      </c>
      <c r="J7143">
        <v>1.6349592638427349E-2</v>
      </c>
      <c r="K7143">
        <v>4.1614353289900017E-3</v>
      </c>
      <c r="L7143">
        <v>0.646276259831436</v>
      </c>
    </row>
    <row r="7144" spans="1:12">
      <c r="A7144" t="s">
        <v>317</v>
      </c>
      <c r="B7144" t="s">
        <v>441</v>
      </c>
      <c r="C7144">
        <v>48327</v>
      </c>
      <c r="D7144" t="s">
        <v>135</v>
      </c>
      <c r="E7144">
        <v>888</v>
      </c>
      <c r="F7144" t="s">
        <v>87</v>
      </c>
      <c r="G7144" t="s">
        <v>88</v>
      </c>
      <c r="H7144">
        <v>249</v>
      </c>
      <c r="I7144">
        <v>1.3272480698098581</v>
      </c>
      <c r="J7144">
        <v>2.9221485110950358E-2</v>
      </c>
      <c r="K7144">
        <v>1.053024294447052E-2</v>
      </c>
      <c r="L7144">
        <v>2.3126070646557242</v>
      </c>
    </row>
    <row r="7145" spans="1:12">
      <c r="A7145" t="s">
        <v>317</v>
      </c>
      <c r="B7145" t="s">
        <v>441</v>
      </c>
      <c r="C7145">
        <v>48327</v>
      </c>
      <c r="D7145" t="s">
        <v>135</v>
      </c>
      <c r="E7145">
        <v>888</v>
      </c>
      <c r="F7145" t="s">
        <v>87</v>
      </c>
      <c r="G7145" t="s">
        <v>89</v>
      </c>
      <c r="H7145">
        <v>29</v>
      </c>
      <c r="I7145">
        <v>0.41345493449789927</v>
      </c>
      <c r="J7145">
        <v>4.1204264795794962E-2</v>
      </c>
      <c r="K7145">
        <v>0.13944603246777379</v>
      </c>
      <c r="L7145">
        <v>1.0378890058722829</v>
      </c>
    </row>
    <row r="7146" spans="1:12">
      <c r="A7146" t="s">
        <v>317</v>
      </c>
      <c r="B7146" t="s">
        <v>441</v>
      </c>
      <c r="C7146">
        <v>48327</v>
      </c>
      <c r="D7146" t="s">
        <v>135</v>
      </c>
      <c r="E7146">
        <v>888</v>
      </c>
      <c r="F7146" t="s">
        <v>87</v>
      </c>
      <c r="G7146" t="s">
        <v>90</v>
      </c>
      <c r="H7146">
        <v>249</v>
      </c>
      <c r="I7146">
        <v>1.6014957864240591</v>
      </c>
      <c r="J7146">
        <v>2.677911337687541E-2</v>
      </c>
      <c r="K7146">
        <v>0.49831347890596522</v>
      </c>
      <c r="L7146">
        <v>2.602420348373006</v>
      </c>
    </row>
    <row r="7147" spans="1:12">
      <c r="A7147" t="s">
        <v>317</v>
      </c>
      <c r="B7147" t="s">
        <v>441</v>
      </c>
      <c r="C7147">
        <v>48327</v>
      </c>
      <c r="D7147" t="s">
        <v>135</v>
      </c>
      <c r="E7147">
        <v>888</v>
      </c>
      <c r="F7147" t="s">
        <v>87</v>
      </c>
      <c r="G7147" t="s">
        <v>91</v>
      </c>
      <c r="H7147">
        <v>29</v>
      </c>
      <c r="I7147">
        <v>0.63888522491219557</v>
      </c>
      <c r="J7147">
        <v>3.4946014006184467E-2</v>
      </c>
      <c r="K7147">
        <v>0.38120590019579609</v>
      </c>
      <c r="L7147">
        <v>1.1638184614397551</v>
      </c>
    </row>
    <row r="7148" spans="1:12">
      <c r="A7148" t="s">
        <v>317</v>
      </c>
      <c r="B7148" t="s">
        <v>441</v>
      </c>
      <c r="C7148">
        <v>48327</v>
      </c>
      <c r="D7148" t="s">
        <v>135</v>
      </c>
      <c r="E7148">
        <v>888</v>
      </c>
      <c r="F7148" t="s">
        <v>87</v>
      </c>
      <c r="G7148" t="s">
        <v>92</v>
      </c>
      <c r="H7148">
        <v>249</v>
      </c>
      <c r="I7148">
        <v>1.7203459735095981</v>
      </c>
      <c r="J7148">
        <v>2.7397561904270479E-2</v>
      </c>
      <c r="K7148">
        <v>0.54872026536986995</v>
      </c>
      <c r="L7148">
        <v>2.7076279604979629</v>
      </c>
    </row>
    <row r="7149" spans="1:12">
      <c r="A7149" t="s">
        <v>317</v>
      </c>
      <c r="B7149" t="s">
        <v>441</v>
      </c>
      <c r="C7149">
        <v>48327</v>
      </c>
      <c r="D7149" t="s">
        <v>135</v>
      </c>
      <c r="E7149">
        <v>888</v>
      </c>
      <c r="F7149" t="s">
        <v>87</v>
      </c>
      <c r="G7149" t="s">
        <v>93</v>
      </c>
      <c r="H7149">
        <v>29</v>
      </c>
      <c r="I7149">
        <v>0.71223878651373185</v>
      </c>
      <c r="J7149">
        <v>3.5672133085621699E-2</v>
      </c>
      <c r="K7149">
        <v>0.43405291028008969</v>
      </c>
      <c r="L7149">
        <v>1.27730565628059</v>
      </c>
    </row>
    <row r="7150" spans="1:12">
      <c r="A7150" t="s">
        <v>317</v>
      </c>
      <c r="B7150" t="s">
        <v>441</v>
      </c>
      <c r="C7150">
        <v>48327</v>
      </c>
      <c r="D7150" t="s">
        <v>135</v>
      </c>
      <c r="E7150">
        <v>888</v>
      </c>
      <c r="F7150" t="s">
        <v>87</v>
      </c>
      <c r="G7150" t="s">
        <v>94</v>
      </c>
      <c r="H7150">
        <v>249</v>
      </c>
      <c r="I7150">
        <v>1.8293863573636191</v>
      </c>
      <c r="J7150">
        <v>2.8282093848543799E-2</v>
      </c>
      <c r="K7150">
        <v>0.59331533431868477</v>
      </c>
      <c r="L7150">
        <v>2.8069506566597289</v>
      </c>
    </row>
    <row r="7151" spans="1:12">
      <c r="A7151" t="s">
        <v>317</v>
      </c>
      <c r="B7151" t="s">
        <v>441</v>
      </c>
      <c r="C7151">
        <v>48327</v>
      </c>
      <c r="D7151" t="s">
        <v>135</v>
      </c>
      <c r="E7151">
        <v>888</v>
      </c>
      <c r="F7151" t="s">
        <v>87</v>
      </c>
      <c r="G7151" t="s">
        <v>95</v>
      </c>
      <c r="H7151">
        <v>29</v>
      </c>
      <c r="I7151">
        <v>0.76615089837646544</v>
      </c>
      <c r="J7151">
        <v>3.7682736249597643E-2</v>
      </c>
      <c r="K7151">
        <v>0.46814615459949382</v>
      </c>
      <c r="L7151">
        <v>1.3879122209680239</v>
      </c>
    </row>
    <row r="7152" spans="1:12">
      <c r="A7152" t="s">
        <v>317</v>
      </c>
      <c r="B7152" t="s">
        <v>441</v>
      </c>
      <c r="C7152">
        <v>48327</v>
      </c>
      <c r="D7152" t="s">
        <v>135</v>
      </c>
      <c r="E7152">
        <v>888</v>
      </c>
      <c r="F7152" t="s">
        <v>87</v>
      </c>
      <c r="G7152" t="s">
        <v>96</v>
      </c>
      <c r="H7152">
        <v>249</v>
      </c>
      <c r="I7152">
        <v>1.941685238272935</v>
      </c>
      <c r="J7152">
        <v>2.9294338369352801E-2</v>
      </c>
      <c r="K7152">
        <v>0.64230054599177022</v>
      </c>
      <c r="L7152">
        <v>2.9081630121167361</v>
      </c>
    </row>
    <row r="7153" spans="1:12">
      <c r="A7153" t="s">
        <v>317</v>
      </c>
      <c r="B7153" t="s">
        <v>441</v>
      </c>
      <c r="C7153">
        <v>48327</v>
      </c>
      <c r="D7153" t="s">
        <v>135</v>
      </c>
      <c r="E7153">
        <v>888</v>
      </c>
      <c r="F7153" t="s">
        <v>87</v>
      </c>
      <c r="G7153" t="s">
        <v>97</v>
      </c>
      <c r="H7153">
        <v>29</v>
      </c>
      <c r="I7153">
        <v>0.8333732631053653</v>
      </c>
      <c r="J7153">
        <v>3.8550048591000412E-2</v>
      </c>
      <c r="K7153">
        <v>0.51794051589663748</v>
      </c>
      <c r="L7153">
        <v>1.4787149815253391</v>
      </c>
    </row>
    <row r="7154" spans="1:12">
      <c r="A7154" t="s">
        <v>317</v>
      </c>
      <c r="B7154" t="s">
        <v>441</v>
      </c>
      <c r="C7154">
        <v>48327</v>
      </c>
      <c r="D7154" t="s">
        <v>135</v>
      </c>
      <c r="E7154">
        <v>888</v>
      </c>
      <c r="F7154" t="s">
        <v>87</v>
      </c>
      <c r="G7154" t="s">
        <v>98</v>
      </c>
      <c r="H7154">
        <v>249</v>
      </c>
      <c r="I7154">
        <v>0.36131823872605923</v>
      </c>
      <c r="J7154">
        <v>8.2331965856959986E-3</v>
      </c>
      <c r="K7154">
        <v>4.6123935453918873E-2</v>
      </c>
      <c r="L7154">
        <v>0.74911958182097538</v>
      </c>
    </row>
    <row r="7155" spans="1:12">
      <c r="A7155" t="s">
        <v>317</v>
      </c>
      <c r="B7155" t="s">
        <v>441</v>
      </c>
      <c r="C7155">
        <v>48327</v>
      </c>
      <c r="D7155" t="s">
        <v>135</v>
      </c>
      <c r="E7155">
        <v>888</v>
      </c>
      <c r="F7155" t="s">
        <v>87</v>
      </c>
      <c r="G7155" t="s">
        <v>99</v>
      </c>
      <c r="H7155">
        <v>29</v>
      </c>
      <c r="I7155">
        <v>0.38136989636999608</v>
      </c>
      <c r="J7155">
        <v>2.4936961350761851E-2</v>
      </c>
      <c r="K7155">
        <v>0.20995973236502219</v>
      </c>
      <c r="L7155">
        <v>0.61769244826110525</v>
      </c>
    </row>
    <row r="7156" spans="1:12">
      <c r="A7156" t="s">
        <v>317</v>
      </c>
      <c r="B7156" t="s">
        <v>441</v>
      </c>
      <c r="C7156">
        <v>48327</v>
      </c>
      <c r="D7156" t="s">
        <v>135</v>
      </c>
      <c r="E7156">
        <v>888</v>
      </c>
      <c r="F7156" t="s">
        <v>87</v>
      </c>
      <c r="G7156" t="s">
        <v>100</v>
      </c>
      <c r="H7156">
        <v>249</v>
      </c>
      <c r="I7156">
        <v>0.89069621579053615</v>
      </c>
      <c r="J7156">
        <v>1.397342157549925E-2</v>
      </c>
      <c r="K7156">
        <v>0.30177960208981791</v>
      </c>
      <c r="L7156">
        <v>1.5829159676324409</v>
      </c>
    </row>
    <row r="7157" spans="1:12">
      <c r="A7157" t="s">
        <v>317</v>
      </c>
      <c r="B7157" t="s">
        <v>441</v>
      </c>
      <c r="C7157">
        <v>48327</v>
      </c>
      <c r="D7157" t="s">
        <v>135</v>
      </c>
      <c r="E7157">
        <v>888</v>
      </c>
      <c r="F7157" t="s">
        <v>87</v>
      </c>
      <c r="G7157" t="s">
        <v>101</v>
      </c>
      <c r="H7157">
        <v>29</v>
      </c>
      <c r="I7157">
        <v>0.60248375249746522</v>
      </c>
      <c r="J7157">
        <v>2.67851138737999E-2</v>
      </c>
      <c r="K7157">
        <v>0.37737387803986011</v>
      </c>
      <c r="L7157">
        <v>1.012415216002154</v>
      </c>
    </row>
    <row r="7158" spans="1:12">
      <c r="A7158" t="s">
        <v>317</v>
      </c>
      <c r="B7158" t="s">
        <v>441</v>
      </c>
      <c r="C7158">
        <v>48327</v>
      </c>
      <c r="D7158" t="s">
        <v>135</v>
      </c>
      <c r="E7158">
        <v>888</v>
      </c>
      <c r="F7158" t="s">
        <v>87</v>
      </c>
      <c r="G7158" t="s">
        <v>102</v>
      </c>
      <c r="H7158">
        <v>249</v>
      </c>
      <c r="I7158">
        <v>1.034406762641952</v>
      </c>
      <c r="J7158">
        <v>1.606533954106712E-2</v>
      </c>
      <c r="K7158">
        <v>0.34926510901995339</v>
      </c>
      <c r="L7158">
        <v>1.807250993445032</v>
      </c>
    </row>
    <row r="7159" spans="1:12">
      <c r="A7159" t="s">
        <v>317</v>
      </c>
      <c r="B7159" t="s">
        <v>441</v>
      </c>
      <c r="C7159">
        <v>48327</v>
      </c>
      <c r="D7159" t="s">
        <v>135</v>
      </c>
      <c r="E7159">
        <v>888</v>
      </c>
      <c r="F7159" t="s">
        <v>87</v>
      </c>
      <c r="G7159" t="s">
        <v>103</v>
      </c>
      <c r="H7159">
        <v>29</v>
      </c>
      <c r="I7159">
        <v>0.67555432567095541</v>
      </c>
      <c r="J7159">
        <v>2.6876209196588341E-2</v>
      </c>
      <c r="K7159">
        <v>0.43207937996393991</v>
      </c>
      <c r="L7159">
        <v>1.1146078993278139</v>
      </c>
    </row>
    <row r="7160" spans="1:12">
      <c r="A7160" t="s">
        <v>317</v>
      </c>
      <c r="B7160" t="s">
        <v>441</v>
      </c>
      <c r="C7160">
        <v>48327</v>
      </c>
      <c r="D7160" t="s">
        <v>135</v>
      </c>
      <c r="E7160">
        <v>888</v>
      </c>
      <c r="F7160" t="s">
        <v>87</v>
      </c>
      <c r="G7160" t="s">
        <v>104</v>
      </c>
      <c r="H7160">
        <v>249</v>
      </c>
      <c r="I7160">
        <v>1.1539110409009741</v>
      </c>
      <c r="J7160">
        <v>1.846123127568056E-2</v>
      </c>
      <c r="K7160">
        <v>0.38619646686531461</v>
      </c>
      <c r="L7160">
        <v>2.0264769473838631</v>
      </c>
    </row>
    <row r="7161" spans="1:12">
      <c r="A7161" t="s">
        <v>317</v>
      </c>
      <c r="B7161" t="s">
        <v>441</v>
      </c>
      <c r="C7161">
        <v>48327</v>
      </c>
      <c r="D7161" t="s">
        <v>135</v>
      </c>
      <c r="E7161">
        <v>888</v>
      </c>
      <c r="F7161" t="s">
        <v>87</v>
      </c>
      <c r="G7161" t="s">
        <v>105</v>
      </c>
      <c r="H7161">
        <v>29</v>
      </c>
      <c r="I7161">
        <v>0.7307860111702964</v>
      </c>
      <c r="J7161">
        <v>2.8008304669414369E-2</v>
      </c>
      <c r="K7161">
        <v>0.47157372170491652</v>
      </c>
      <c r="L7161">
        <v>1.211466877202928</v>
      </c>
    </row>
    <row r="7162" spans="1:12">
      <c r="A7162" t="s">
        <v>317</v>
      </c>
      <c r="B7162" t="s">
        <v>441</v>
      </c>
      <c r="C7162">
        <v>48327</v>
      </c>
      <c r="D7162" t="s">
        <v>135</v>
      </c>
      <c r="E7162">
        <v>888</v>
      </c>
      <c r="F7162" t="s">
        <v>87</v>
      </c>
      <c r="G7162" t="s">
        <v>106</v>
      </c>
      <c r="H7162">
        <v>249</v>
      </c>
      <c r="I7162">
        <v>1.274700707272173</v>
      </c>
      <c r="J7162">
        <v>2.0400490154223849E-2</v>
      </c>
      <c r="K7162">
        <v>0.42467210722072118</v>
      </c>
      <c r="L7162">
        <v>2.2211555003748829</v>
      </c>
    </row>
    <row r="7163" spans="1:12">
      <c r="A7163" t="s">
        <v>317</v>
      </c>
      <c r="B7163" t="s">
        <v>441</v>
      </c>
      <c r="C7163">
        <v>48327</v>
      </c>
      <c r="D7163" t="s">
        <v>135</v>
      </c>
      <c r="E7163">
        <v>888</v>
      </c>
      <c r="F7163" t="s">
        <v>87</v>
      </c>
      <c r="G7163" t="s">
        <v>107</v>
      </c>
      <c r="H7163">
        <v>29</v>
      </c>
      <c r="I7163">
        <v>0.79752664661076844</v>
      </c>
      <c r="J7163">
        <v>2.82552380775794E-2</v>
      </c>
      <c r="K7163">
        <v>0.52216488036012754</v>
      </c>
      <c r="L7163">
        <v>1.283157001158715</v>
      </c>
    </row>
    <row r="7164" spans="1:12">
      <c r="A7164" t="s">
        <v>317</v>
      </c>
      <c r="B7164" t="s">
        <v>441</v>
      </c>
      <c r="C7164">
        <v>48327</v>
      </c>
      <c r="D7164" t="s">
        <v>135</v>
      </c>
      <c r="E7164">
        <v>888</v>
      </c>
      <c r="F7164" t="s">
        <v>87</v>
      </c>
      <c r="G7164" t="s">
        <v>108</v>
      </c>
      <c r="H7164">
        <v>249</v>
      </c>
      <c r="I7164">
        <v>0.15102283323612989</v>
      </c>
      <c r="J7164">
        <v>3.707735769284539E-3</v>
      </c>
      <c r="K7164">
        <v>-5.9524557316616919E-2</v>
      </c>
      <c r="L7164">
        <v>0.32297402595527569</v>
      </c>
    </row>
    <row r="7165" spans="1:12">
      <c r="A7165" t="s">
        <v>317</v>
      </c>
      <c r="B7165" t="s">
        <v>441</v>
      </c>
      <c r="C7165">
        <v>48327</v>
      </c>
      <c r="D7165" t="s">
        <v>135</v>
      </c>
      <c r="E7165">
        <v>888</v>
      </c>
      <c r="F7165" t="s">
        <v>87</v>
      </c>
      <c r="G7165" t="s">
        <v>109</v>
      </c>
      <c r="H7165">
        <v>29</v>
      </c>
      <c r="I7165">
        <v>0.35295581644645968</v>
      </c>
      <c r="J7165">
        <v>2.0521163857622909E-2</v>
      </c>
      <c r="K7165">
        <v>0.19288364015231649</v>
      </c>
      <c r="L7165">
        <v>0.53523759190627174</v>
      </c>
    </row>
    <row r="7166" spans="1:12">
      <c r="A7166" t="s">
        <v>317</v>
      </c>
      <c r="B7166" t="s">
        <v>266</v>
      </c>
      <c r="C7166">
        <v>48329</v>
      </c>
      <c r="D7166" t="s">
        <v>135</v>
      </c>
      <c r="E7166">
        <v>888</v>
      </c>
      <c r="F7166" t="s">
        <v>87</v>
      </c>
      <c r="G7166" t="s">
        <v>88</v>
      </c>
      <c r="H7166">
        <v>20</v>
      </c>
      <c r="I7166">
        <v>0.53641174879777753</v>
      </c>
      <c r="J7166">
        <v>6.4023583833112865E-2</v>
      </c>
      <c r="K7166">
        <v>0.2444568933835298</v>
      </c>
      <c r="L7166">
        <v>1.434324144608909</v>
      </c>
    </row>
    <row r="7167" spans="1:12">
      <c r="A7167" t="s">
        <v>317</v>
      </c>
      <c r="B7167" t="s">
        <v>266</v>
      </c>
      <c r="C7167">
        <v>48329</v>
      </c>
      <c r="D7167" t="s">
        <v>135</v>
      </c>
      <c r="E7167">
        <v>888</v>
      </c>
      <c r="F7167" t="s">
        <v>87</v>
      </c>
      <c r="G7167" t="s">
        <v>89</v>
      </c>
      <c r="H7167">
        <v>2225</v>
      </c>
      <c r="I7167">
        <v>0.42339361853553509</v>
      </c>
      <c r="J7167">
        <v>5.6801315750286338E-3</v>
      </c>
      <c r="K7167">
        <v>-5.846491096371885E-2</v>
      </c>
      <c r="L7167">
        <v>1.526773179378301</v>
      </c>
    </row>
    <row r="7168" spans="1:12">
      <c r="A7168" t="s">
        <v>317</v>
      </c>
      <c r="B7168" t="s">
        <v>266</v>
      </c>
      <c r="C7168">
        <v>48329</v>
      </c>
      <c r="D7168" t="s">
        <v>135</v>
      </c>
      <c r="E7168">
        <v>888</v>
      </c>
      <c r="F7168" t="s">
        <v>87</v>
      </c>
      <c r="G7168" t="s">
        <v>90</v>
      </c>
      <c r="H7168">
        <v>20</v>
      </c>
      <c r="I7168">
        <v>0.88157083842774464</v>
      </c>
      <c r="J7168">
        <v>6.292989456066797E-2</v>
      </c>
      <c r="K7168">
        <v>0.33286458061027341</v>
      </c>
      <c r="L7168">
        <v>1.620596582901136</v>
      </c>
    </row>
    <row r="7169" spans="1:12">
      <c r="A7169" t="s">
        <v>317</v>
      </c>
      <c r="B7169" t="s">
        <v>266</v>
      </c>
      <c r="C7169">
        <v>48329</v>
      </c>
      <c r="D7169" t="s">
        <v>135</v>
      </c>
      <c r="E7169">
        <v>888</v>
      </c>
      <c r="F7169" t="s">
        <v>87</v>
      </c>
      <c r="G7169" t="s">
        <v>91</v>
      </c>
      <c r="H7169">
        <v>2225</v>
      </c>
      <c r="I7169">
        <v>0.6087355001710606</v>
      </c>
      <c r="J7169">
        <v>5.7130863951517482E-3</v>
      </c>
      <c r="K7169">
        <v>-4.4276205475617801E-2</v>
      </c>
      <c r="L7169">
        <v>1.781110270548609</v>
      </c>
    </row>
    <row r="7170" spans="1:12">
      <c r="A7170" t="s">
        <v>317</v>
      </c>
      <c r="B7170" t="s">
        <v>266</v>
      </c>
      <c r="C7170">
        <v>48329</v>
      </c>
      <c r="D7170" t="s">
        <v>135</v>
      </c>
      <c r="E7170">
        <v>888</v>
      </c>
      <c r="F7170" t="s">
        <v>87</v>
      </c>
      <c r="G7170" t="s">
        <v>92</v>
      </c>
      <c r="H7170">
        <v>20</v>
      </c>
      <c r="I7170">
        <v>0.95144015531093373</v>
      </c>
      <c r="J7170">
        <v>6.7701532306247203E-2</v>
      </c>
      <c r="K7170">
        <v>0.33405705893685611</v>
      </c>
      <c r="L7170">
        <v>1.706744476438919</v>
      </c>
    </row>
    <row r="7171" spans="1:12">
      <c r="A7171" t="s">
        <v>317</v>
      </c>
      <c r="B7171" t="s">
        <v>266</v>
      </c>
      <c r="C7171">
        <v>48329</v>
      </c>
      <c r="D7171" t="s">
        <v>135</v>
      </c>
      <c r="E7171">
        <v>888</v>
      </c>
      <c r="F7171" t="s">
        <v>87</v>
      </c>
      <c r="G7171" t="s">
        <v>93</v>
      </c>
      <c r="H7171">
        <v>2225</v>
      </c>
      <c r="I7171">
        <v>0.66372088218137004</v>
      </c>
      <c r="J7171">
        <v>5.9992648149690018E-3</v>
      </c>
      <c r="K7171">
        <v>-3.7556939144882763E-2</v>
      </c>
      <c r="L7171">
        <v>1.8840806129902989</v>
      </c>
    </row>
    <row r="7172" spans="1:12">
      <c r="A7172" t="s">
        <v>317</v>
      </c>
      <c r="B7172" t="s">
        <v>266</v>
      </c>
      <c r="C7172">
        <v>48329</v>
      </c>
      <c r="D7172" t="s">
        <v>135</v>
      </c>
      <c r="E7172">
        <v>888</v>
      </c>
      <c r="F7172" t="s">
        <v>87</v>
      </c>
      <c r="G7172" t="s">
        <v>94</v>
      </c>
      <c r="H7172">
        <v>20</v>
      </c>
      <c r="I7172">
        <v>1.028767590399762</v>
      </c>
      <c r="J7172">
        <v>7.1728695621645508E-2</v>
      </c>
      <c r="K7172">
        <v>0.34012773802216262</v>
      </c>
      <c r="L7172">
        <v>1.7690154954204329</v>
      </c>
    </row>
    <row r="7173" spans="1:12">
      <c r="A7173" t="s">
        <v>317</v>
      </c>
      <c r="B7173" t="s">
        <v>266</v>
      </c>
      <c r="C7173">
        <v>48329</v>
      </c>
      <c r="D7173" t="s">
        <v>135</v>
      </c>
      <c r="E7173">
        <v>888</v>
      </c>
      <c r="F7173" t="s">
        <v>87</v>
      </c>
      <c r="G7173" t="s">
        <v>95</v>
      </c>
      <c r="H7173">
        <v>2225</v>
      </c>
      <c r="I7173">
        <v>0.71213159906303547</v>
      </c>
      <c r="J7173">
        <v>6.2799221926042956E-3</v>
      </c>
      <c r="K7173">
        <v>-3.2424668339139838E-2</v>
      </c>
      <c r="L7173">
        <v>1.9770740516870631</v>
      </c>
    </row>
    <row r="7174" spans="1:12">
      <c r="A7174" t="s">
        <v>317</v>
      </c>
      <c r="B7174" t="s">
        <v>266</v>
      </c>
      <c r="C7174">
        <v>48329</v>
      </c>
      <c r="D7174" t="s">
        <v>135</v>
      </c>
      <c r="E7174">
        <v>888</v>
      </c>
      <c r="F7174" t="s">
        <v>87</v>
      </c>
      <c r="G7174" t="s">
        <v>96</v>
      </c>
      <c r="H7174">
        <v>20</v>
      </c>
      <c r="I7174">
        <v>1.107046800978428</v>
      </c>
      <c r="J7174">
        <v>7.6638168782005814E-2</v>
      </c>
      <c r="K7174">
        <v>0.34655716365682349</v>
      </c>
      <c r="L7174">
        <v>1.85463384445124</v>
      </c>
    </row>
    <row r="7175" spans="1:12">
      <c r="A7175" t="s">
        <v>317</v>
      </c>
      <c r="B7175" t="s">
        <v>266</v>
      </c>
      <c r="C7175">
        <v>48329</v>
      </c>
      <c r="D7175" t="s">
        <v>135</v>
      </c>
      <c r="E7175">
        <v>888</v>
      </c>
      <c r="F7175" t="s">
        <v>87</v>
      </c>
      <c r="G7175" t="s">
        <v>97</v>
      </c>
      <c r="H7175">
        <v>2225</v>
      </c>
      <c r="I7175">
        <v>0.7695406116868978</v>
      </c>
      <c r="J7175">
        <v>6.6451257200458476E-3</v>
      </c>
      <c r="K7175">
        <v>-2.663918461356304E-2</v>
      </c>
      <c r="L7175">
        <v>2.0794929237449091</v>
      </c>
    </row>
    <row r="7176" spans="1:12">
      <c r="A7176" t="s">
        <v>317</v>
      </c>
      <c r="B7176" t="s">
        <v>266</v>
      </c>
      <c r="C7176">
        <v>48329</v>
      </c>
      <c r="D7176" t="s">
        <v>135</v>
      </c>
      <c r="E7176">
        <v>888</v>
      </c>
      <c r="F7176" t="s">
        <v>87</v>
      </c>
      <c r="G7176" t="s">
        <v>98</v>
      </c>
      <c r="H7176">
        <v>20</v>
      </c>
      <c r="I7176">
        <v>0.31175886087309851</v>
      </c>
      <c r="J7176">
        <v>1.275682754534125E-2</v>
      </c>
      <c r="K7176">
        <v>0.13076579540671621</v>
      </c>
      <c r="L7176">
        <v>0.39841784018933157</v>
      </c>
    </row>
    <row r="7177" spans="1:12">
      <c r="A7177" t="s">
        <v>317</v>
      </c>
      <c r="B7177" t="s">
        <v>266</v>
      </c>
      <c r="C7177">
        <v>48329</v>
      </c>
      <c r="D7177" t="s">
        <v>135</v>
      </c>
      <c r="E7177">
        <v>888</v>
      </c>
      <c r="F7177" t="s">
        <v>87</v>
      </c>
      <c r="G7177" t="s">
        <v>99</v>
      </c>
      <c r="H7177">
        <v>2225</v>
      </c>
      <c r="I7177">
        <v>0.33531880709566197</v>
      </c>
      <c r="J7177">
        <v>3.3595680886006549E-3</v>
      </c>
      <c r="K7177">
        <v>-5.9674697720478523E-2</v>
      </c>
      <c r="L7177">
        <v>1.4039429167263029</v>
      </c>
    </row>
    <row r="7178" spans="1:12">
      <c r="A7178" t="s">
        <v>317</v>
      </c>
      <c r="B7178" t="s">
        <v>266</v>
      </c>
      <c r="C7178">
        <v>48329</v>
      </c>
      <c r="D7178" t="s">
        <v>135</v>
      </c>
      <c r="E7178">
        <v>888</v>
      </c>
      <c r="F7178" t="s">
        <v>87</v>
      </c>
      <c r="G7178" t="s">
        <v>100</v>
      </c>
      <c r="H7178">
        <v>20</v>
      </c>
      <c r="I7178">
        <v>0.70642473579578213</v>
      </c>
      <c r="J7178">
        <v>3.3153982507035447E-2</v>
      </c>
      <c r="K7178">
        <v>0.36007641721265582</v>
      </c>
      <c r="L7178">
        <v>0.92660883839664709</v>
      </c>
    </row>
    <row r="7179" spans="1:12">
      <c r="A7179" t="s">
        <v>317</v>
      </c>
      <c r="B7179" t="s">
        <v>266</v>
      </c>
      <c r="C7179">
        <v>48329</v>
      </c>
      <c r="D7179" t="s">
        <v>135</v>
      </c>
      <c r="E7179">
        <v>888</v>
      </c>
      <c r="F7179" t="s">
        <v>87</v>
      </c>
      <c r="G7179" t="s">
        <v>101</v>
      </c>
      <c r="H7179">
        <v>2225</v>
      </c>
      <c r="I7179">
        <v>0.53545342288982178</v>
      </c>
      <c r="J7179">
        <v>4.2402298862562228E-3</v>
      </c>
      <c r="K7179">
        <v>-4.5863223883744239E-2</v>
      </c>
      <c r="L7179">
        <v>1.585722866909931</v>
      </c>
    </row>
    <row r="7180" spans="1:12">
      <c r="A7180" t="s">
        <v>317</v>
      </c>
      <c r="B7180" t="s">
        <v>266</v>
      </c>
      <c r="C7180">
        <v>48329</v>
      </c>
      <c r="D7180" t="s">
        <v>135</v>
      </c>
      <c r="E7180">
        <v>888</v>
      </c>
      <c r="F7180" t="s">
        <v>87</v>
      </c>
      <c r="G7180" t="s">
        <v>102</v>
      </c>
      <c r="H7180">
        <v>20</v>
      </c>
      <c r="I7180">
        <v>0.78502766018150072</v>
      </c>
      <c r="J7180">
        <v>3.8487463741893962E-2</v>
      </c>
      <c r="K7180">
        <v>0.36334716461283129</v>
      </c>
      <c r="L7180">
        <v>1.034609320192674</v>
      </c>
    </row>
    <row r="7181" spans="1:12">
      <c r="A7181" t="s">
        <v>317</v>
      </c>
      <c r="B7181" t="s">
        <v>266</v>
      </c>
      <c r="C7181">
        <v>48329</v>
      </c>
      <c r="D7181" t="s">
        <v>135</v>
      </c>
      <c r="E7181">
        <v>888</v>
      </c>
      <c r="F7181" t="s">
        <v>87</v>
      </c>
      <c r="G7181" t="s">
        <v>103</v>
      </c>
      <c r="H7181">
        <v>2225</v>
      </c>
      <c r="I7181">
        <v>0.58929812890682398</v>
      </c>
      <c r="J7181">
        <v>4.5350735009830273E-3</v>
      </c>
      <c r="K7181">
        <v>-3.8939905127951868E-2</v>
      </c>
      <c r="L7181">
        <v>1.6617256583568021</v>
      </c>
    </row>
    <row r="7182" spans="1:12">
      <c r="A7182" t="s">
        <v>317</v>
      </c>
      <c r="B7182" t="s">
        <v>266</v>
      </c>
      <c r="C7182">
        <v>48329</v>
      </c>
      <c r="D7182" t="s">
        <v>135</v>
      </c>
      <c r="E7182">
        <v>888</v>
      </c>
      <c r="F7182" t="s">
        <v>87</v>
      </c>
      <c r="G7182" t="s">
        <v>104</v>
      </c>
      <c r="H7182">
        <v>20</v>
      </c>
      <c r="I7182">
        <v>0.86726909346745984</v>
      </c>
      <c r="J7182">
        <v>4.4946111846265908E-2</v>
      </c>
      <c r="K7182">
        <v>0.370593815427877</v>
      </c>
      <c r="L7182">
        <v>1.1522491245706969</v>
      </c>
    </row>
    <row r="7183" spans="1:12">
      <c r="A7183" t="s">
        <v>317</v>
      </c>
      <c r="B7183" t="s">
        <v>266</v>
      </c>
      <c r="C7183">
        <v>48329</v>
      </c>
      <c r="D7183" t="s">
        <v>135</v>
      </c>
      <c r="E7183">
        <v>888</v>
      </c>
      <c r="F7183" t="s">
        <v>87</v>
      </c>
      <c r="G7183" t="s">
        <v>105</v>
      </c>
      <c r="H7183">
        <v>2225</v>
      </c>
      <c r="I7183">
        <v>0.6367081772021691</v>
      </c>
      <c r="J7183">
        <v>4.7921610970052863E-3</v>
      </c>
      <c r="K7183">
        <v>-3.3480330858571841E-2</v>
      </c>
      <c r="L7183">
        <v>1.734545736036724</v>
      </c>
    </row>
    <row r="7184" spans="1:12">
      <c r="A7184" t="s">
        <v>317</v>
      </c>
      <c r="B7184" t="s">
        <v>266</v>
      </c>
      <c r="C7184">
        <v>48329</v>
      </c>
      <c r="D7184" t="s">
        <v>135</v>
      </c>
      <c r="E7184">
        <v>888</v>
      </c>
      <c r="F7184" t="s">
        <v>87</v>
      </c>
      <c r="G7184" t="s">
        <v>106</v>
      </c>
      <c r="H7184">
        <v>20</v>
      </c>
      <c r="I7184">
        <v>0.94964479004130964</v>
      </c>
      <c r="J7184">
        <v>5.1064687783765203E-2</v>
      </c>
      <c r="K7184">
        <v>0.37786369933582392</v>
      </c>
      <c r="L7184">
        <v>1.2621686825428711</v>
      </c>
    </row>
    <row r="7185" spans="1:12">
      <c r="A7185" t="s">
        <v>317</v>
      </c>
      <c r="B7185" t="s">
        <v>266</v>
      </c>
      <c r="C7185">
        <v>48329</v>
      </c>
      <c r="D7185" t="s">
        <v>135</v>
      </c>
      <c r="E7185">
        <v>888</v>
      </c>
      <c r="F7185" t="s">
        <v>87</v>
      </c>
      <c r="G7185" t="s">
        <v>107</v>
      </c>
      <c r="H7185">
        <v>2225</v>
      </c>
      <c r="I7185">
        <v>0.69330151786340133</v>
      </c>
      <c r="J7185">
        <v>5.1517637477059624E-3</v>
      </c>
      <c r="K7185">
        <v>-2.7368114472578701E-2</v>
      </c>
      <c r="L7185">
        <v>1.82213362543644</v>
      </c>
    </row>
    <row r="7186" spans="1:12">
      <c r="A7186" t="s">
        <v>317</v>
      </c>
      <c r="B7186" t="s">
        <v>266</v>
      </c>
      <c r="C7186">
        <v>48329</v>
      </c>
      <c r="D7186" t="s">
        <v>135</v>
      </c>
      <c r="E7186">
        <v>888</v>
      </c>
      <c r="F7186" t="s">
        <v>87</v>
      </c>
      <c r="G7186" t="s">
        <v>108</v>
      </c>
      <c r="H7186">
        <v>20</v>
      </c>
      <c r="I7186">
        <v>0.30407677134694211</v>
      </c>
      <c r="J7186">
        <v>1.4095801548302299E-2</v>
      </c>
      <c r="K7186">
        <v>0.13024852617612701</v>
      </c>
      <c r="L7186">
        <v>0.40593690067350641</v>
      </c>
    </row>
    <row r="7187" spans="1:12">
      <c r="A7187" t="s">
        <v>317</v>
      </c>
      <c r="B7187" t="s">
        <v>266</v>
      </c>
      <c r="C7187">
        <v>48329</v>
      </c>
      <c r="D7187" t="s">
        <v>135</v>
      </c>
      <c r="E7187">
        <v>888</v>
      </c>
      <c r="F7187" t="s">
        <v>87</v>
      </c>
      <c r="G7187" t="s">
        <v>109</v>
      </c>
      <c r="H7187">
        <v>2225</v>
      </c>
      <c r="I7187">
        <v>0.2851982918948191</v>
      </c>
      <c r="J7187">
        <v>2.390233660991694E-3</v>
      </c>
      <c r="K7187">
        <v>-6.0252616434980852E-2</v>
      </c>
      <c r="L7187">
        <v>0.75429559659834233</v>
      </c>
    </row>
    <row r="7188" spans="1:12">
      <c r="A7188" t="s">
        <v>317</v>
      </c>
      <c r="B7188" t="s">
        <v>442</v>
      </c>
      <c r="C7188">
        <v>48331</v>
      </c>
      <c r="D7188" t="s">
        <v>135</v>
      </c>
      <c r="E7188">
        <v>888</v>
      </c>
      <c r="F7188" t="s">
        <v>87</v>
      </c>
      <c r="G7188" t="s">
        <v>88</v>
      </c>
      <c r="H7188">
        <v>21</v>
      </c>
      <c r="I7188">
        <v>1.3391255499967429</v>
      </c>
      <c r="J7188">
        <v>0.1576856242205866</v>
      </c>
      <c r="K7188">
        <v>8.2268901586623533E-2</v>
      </c>
      <c r="L7188">
        <v>2.427575332124559</v>
      </c>
    </row>
    <row r="7189" spans="1:12">
      <c r="A7189" t="s">
        <v>317</v>
      </c>
      <c r="B7189" t="s">
        <v>442</v>
      </c>
      <c r="C7189">
        <v>48331</v>
      </c>
      <c r="D7189" t="s">
        <v>135</v>
      </c>
      <c r="E7189">
        <v>888</v>
      </c>
      <c r="F7189" t="s">
        <v>87</v>
      </c>
      <c r="G7189" t="s">
        <v>89</v>
      </c>
      <c r="H7189">
        <v>321</v>
      </c>
      <c r="I7189">
        <v>0.87698656474519121</v>
      </c>
      <c r="J7189">
        <v>2.9059937535925551E-2</v>
      </c>
      <c r="K7189">
        <v>-3.4524710319821768E-3</v>
      </c>
      <c r="L7189">
        <v>2.058279257864311</v>
      </c>
    </row>
    <row r="7190" spans="1:12">
      <c r="A7190" t="s">
        <v>317</v>
      </c>
      <c r="B7190" t="s">
        <v>442</v>
      </c>
      <c r="C7190">
        <v>48331</v>
      </c>
      <c r="D7190" t="s">
        <v>135</v>
      </c>
      <c r="E7190">
        <v>888</v>
      </c>
      <c r="F7190" t="s">
        <v>87</v>
      </c>
      <c r="G7190" t="s">
        <v>90</v>
      </c>
      <c r="H7190">
        <v>21</v>
      </c>
      <c r="I7190">
        <v>1.6680650978018869</v>
      </c>
      <c r="J7190">
        <v>0.1456860291474619</v>
      </c>
      <c r="K7190">
        <v>0.26197504588600667</v>
      </c>
      <c r="L7190">
        <v>2.8019103932227281</v>
      </c>
    </row>
    <row r="7191" spans="1:12">
      <c r="A7191" t="s">
        <v>317</v>
      </c>
      <c r="B7191" t="s">
        <v>442</v>
      </c>
      <c r="C7191">
        <v>48331</v>
      </c>
      <c r="D7191" t="s">
        <v>135</v>
      </c>
      <c r="E7191">
        <v>888</v>
      </c>
      <c r="F7191" t="s">
        <v>87</v>
      </c>
      <c r="G7191" t="s">
        <v>91</v>
      </c>
      <c r="H7191">
        <v>321</v>
      </c>
      <c r="I7191">
        <v>1.097953432723624</v>
      </c>
      <c r="J7191">
        <v>2.667037683964868E-2</v>
      </c>
      <c r="K7191">
        <v>3.5267178298786029E-3</v>
      </c>
      <c r="L7191">
        <v>2.2257319502210908</v>
      </c>
    </row>
    <row r="7192" spans="1:12">
      <c r="A7192" t="s">
        <v>317</v>
      </c>
      <c r="B7192" t="s">
        <v>442</v>
      </c>
      <c r="C7192">
        <v>48331</v>
      </c>
      <c r="D7192" t="s">
        <v>135</v>
      </c>
      <c r="E7192">
        <v>888</v>
      </c>
      <c r="F7192" t="s">
        <v>87</v>
      </c>
      <c r="G7192" t="s">
        <v>92</v>
      </c>
      <c r="H7192">
        <v>21</v>
      </c>
      <c r="I7192">
        <v>1.833708289949844</v>
      </c>
      <c r="J7192">
        <v>0.1562271870685033</v>
      </c>
      <c r="K7192">
        <v>0.29025231332994073</v>
      </c>
      <c r="L7192">
        <v>3.035446620925113</v>
      </c>
    </row>
    <row r="7193" spans="1:12">
      <c r="A7193" t="s">
        <v>317</v>
      </c>
      <c r="B7193" t="s">
        <v>442</v>
      </c>
      <c r="C7193">
        <v>48331</v>
      </c>
      <c r="D7193" t="s">
        <v>135</v>
      </c>
      <c r="E7193">
        <v>888</v>
      </c>
      <c r="F7193" t="s">
        <v>87</v>
      </c>
      <c r="G7193" t="s">
        <v>93</v>
      </c>
      <c r="H7193">
        <v>321</v>
      </c>
      <c r="I7193">
        <v>1.191423035206373</v>
      </c>
      <c r="J7193">
        <v>2.804228088478504E-2</v>
      </c>
      <c r="K7193">
        <v>3.5267178298786029E-3</v>
      </c>
      <c r="L7193">
        <v>2.3556611322115808</v>
      </c>
    </row>
    <row r="7194" spans="1:12">
      <c r="A7194" t="s">
        <v>317</v>
      </c>
      <c r="B7194" t="s">
        <v>442</v>
      </c>
      <c r="C7194">
        <v>48331</v>
      </c>
      <c r="D7194" t="s">
        <v>135</v>
      </c>
      <c r="E7194">
        <v>888</v>
      </c>
      <c r="F7194" t="s">
        <v>87</v>
      </c>
      <c r="G7194" t="s">
        <v>94</v>
      </c>
      <c r="H7194">
        <v>21</v>
      </c>
      <c r="I7194">
        <v>1.991627877631841</v>
      </c>
      <c r="J7194">
        <v>0.16733419893618731</v>
      </c>
      <c r="K7194">
        <v>0.31557028902879652</v>
      </c>
      <c r="L7194">
        <v>3.2684685251471182</v>
      </c>
    </row>
    <row r="7195" spans="1:12">
      <c r="A7195" t="s">
        <v>317</v>
      </c>
      <c r="B7195" t="s">
        <v>442</v>
      </c>
      <c r="C7195">
        <v>48331</v>
      </c>
      <c r="D7195" t="s">
        <v>135</v>
      </c>
      <c r="E7195">
        <v>888</v>
      </c>
      <c r="F7195" t="s">
        <v>87</v>
      </c>
      <c r="G7195" t="s">
        <v>95</v>
      </c>
      <c r="H7195">
        <v>321</v>
      </c>
      <c r="I7195">
        <v>1.274560325744899</v>
      </c>
      <c r="J7195">
        <v>2.9785230820596739E-2</v>
      </c>
      <c r="K7195">
        <v>3.5267178298786029E-3</v>
      </c>
      <c r="L7195">
        <v>2.476528363245087</v>
      </c>
    </row>
    <row r="7196" spans="1:12">
      <c r="A7196" t="s">
        <v>317</v>
      </c>
      <c r="B7196" t="s">
        <v>442</v>
      </c>
      <c r="C7196">
        <v>48331</v>
      </c>
      <c r="D7196" t="s">
        <v>135</v>
      </c>
      <c r="E7196">
        <v>888</v>
      </c>
      <c r="F7196" t="s">
        <v>87</v>
      </c>
      <c r="G7196" t="s">
        <v>96</v>
      </c>
      <c r="H7196">
        <v>21</v>
      </c>
      <c r="I7196">
        <v>2.141073796967826</v>
      </c>
      <c r="J7196">
        <v>0.17785825932259591</v>
      </c>
      <c r="K7196">
        <v>0.34037529265666611</v>
      </c>
      <c r="L7196">
        <v>3.4894549128360661</v>
      </c>
    </row>
    <row r="7197" spans="1:12">
      <c r="A7197" t="s">
        <v>317</v>
      </c>
      <c r="B7197" t="s">
        <v>442</v>
      </c>
      <c r="C7197">
        <v>48331</v>
      </c>
      <c r="D7197" t="s">
        <v>135</v>
      </c>
      <c r="E7197">
        <v>888</v>
      </c>
      <c r="F7197" t="s">
        <v>87</v>
      </c>
      <c r="G7197" t="s">
        <v>97</v>
      </c>
      <c r="H7197">
        <v>321</v>
      </c>
      <c r="I7197">
        <v>1.356476015037994</v>
      </c>
      <c r="J7197">
        <v>3.1040096382421289E-2</v>
      </c>
      <c r="K7197">
        <v>3.5267178298786029E-3</v>
      </c>
      <c r="L7197">
        <v>2.590221589714337</v>
      </c>
    </row>
    <row r="7198" spans="1:12">
      <c r="A7198" t="s">
        <v>317</v>
      </c>
      <c r="B7198" t="s">
        <v>442</v>
      </c>
      <c r="C7198">
        <v>48331</v>
      </c>
      <c r="D7198" t="s">
        <v>135</v>
      </c>
      <c r="E7198">
        <v>888</v>
      </c>
      <c r="F7198" t="s">
        <v>87</v>
      </c>
      <c r="G7198" t="s">
        <v>98</v>
      </c>
      <c r="H7198">
        <v>21</v>
      </c>
      <c r="I7198">
        <v>0.87811581063541766</v>
      </c>
      <c r="J7198">
        <v>8.8664726780749215E-2</v>
      </c>
      <c r="K7198">
        <v>0.1078680484880335</v>
      </c>
      <c r="L7198">
        <v>1.6042317228687579</v>
      </c>
    </row>
    <row r="7199" spans="1:12">
      <c r="A7199" t="s">
        <v>317</v>
      </c>
      <c r="B7199" t="s">
        <v>442</v>
      </c>
      <c r="C7199">
        <v>48331</v>
      </c>
      <c r="D7199" t="s">
        <v>135</v>
      </c>
      <c r="E7199">
        <v>888</v>
      </c>
      <c r="F7199" t="s">
        <v>87</v>
      </c>
      <c r="G7199" t="s">
        <v>99</v>
      </c>
      <c r="H7199">
        <v>321</v>
      </c>
      <c r="I7199">
        <v>0.53132431970194827</v>
      </c>
      <c r="J7199">
        <v>1.472210642659651E-2</v>
      </c>
      <c r="K7199">
        <v>3.5267178298786029E-3</v>
      </c>
      <c r="L7199">
        <v>1.421982194111423</v>
      </c>
    </row>
    <row r="7200" spans="1:12">
      <c r="A7200" t="s">
        <v>317</v>
      </c>
      <c r="B7200" t="s">
        <v>442</v>
      </c>
      <c r="C7200">
        <v>48331</v>
      </c>
      <c r="D7200" t="s">
        <v>135</v>
      </c>
      <c r="E7200">
        <v>888</v>
      </c>
      <c r="F7200" t="s">
        <v>87</v>
      </c>
      <c r="G7200" t="s">
        <v>100</v>
      </c>
      <c r="H7200">
        <v>21</v>
      </c>
      <c r="I7200">
        <v>1.3919513895566551</v>
      </c>
      <c r="J7200">
        <v>0.10804868088975519</v>
      </c>
      <c r="K7200">
        <v>0.27866141501693342</v>
      </c>
      <c r="L7200">
        <v>2.2143403233531389</v>
      </c>
    </row>
    <row r="7201" spans="1:12">
      <c r="A7201" t="s">
        <v>317</v>
      </c>
      <c r="B7201" t="s">
        <v>442</v>
      </c>
      <c r="C7201">
        <v>48331</v>
      </c>
      <c r="D7201" t="s">
        <v>135</v>
      </c>
      <c r="E7201">
        <v>888</v>
      </c>
      <c r="F7201" t="s">
        <v>87</v>
      </c>
      <c r="G7201" t="s">
        <v>101</v>
      </c>
      <c r="H7201">
        <v>321</v>
      </c>
      <c r="I7201">
        <v>0.91854169327657997</v>
      </c>
      <c r="J7201">
        <v>1.96066958731951E-2</v>
      </c>
      <c r="K7201">
        <v>3.5267178298786029E-3</v>
      </c>
      <c r="L7201">
        <v>1.7070203999628011</v>
      </c>
    </row>
    <row r="7202" spans="1:12">
      <c r="A7202" t="s">
        <v>317</v>
      </c>
      <c r="B7202" t="s">
        <v>442</v>
      </c>
      <c r="C7202">
        <v>48331</v>
      </c>
      <c r="D7202" t="s">
        <v>135</v>
      </c>
      <c r="E7202">
        <v>888</v>
      </c>
      <c r="F7202" t="s">
        <v>87</v>
      </c>
      <c r="G7202" t="s">
        <v>102</v>
      </c>
      <c r="H7202">
        <v>21</v>
      </c>
      <c r="I7202">
        <v>1.563109054162531</v>
      </c>
      <c r="J7202">
        <v>0.1178441616037386</v>
      </c>
      <c r="K7202">
        <v>0.30964265869391361</v>
      </c>
      <c r="L7202">
        <v>2.4387855384156549</v>
      </c>
    </row>
    <row r="7203" spans="1:12">
      <c r="A7203" t="s">
        <v>317</v>
      </c>
      <c r="B7203" t="s">
        <v>442</v>
      </c>
      <c r="C7203">
        <v>48331</v>
      </c>
      <c r="D7203" t="s">
        <v>135</v>
      </c>
      <c r="E7203">
        <v>888</v>
      </c>
      <c r="F7203" t="s">
        <v>87</v>
      </c>
      <c r="G7203" t="s">
        <v>103</v>
      </c>
      <c r="H7203">
        <v>321</v>
      </c>
      <c r="I7203">
        <v>0.99773259192502317</v>
      </c>
      <c r="J7203">
        <v>2.043548693125671E-2</v>
      </c>
      <c r="K7203">
        <v>3.5267178298786029E-3</v>
      </c>
      <c r="L7203">
        <v>1.8054626795053541</v>
      </c>
    </row>
    <row r="7204" spans="1:12">
      <c r="A7204" t="s">
        <v>317</v>
      </c>
      <c r="B7204" t="s">
        <v>442</v>
      </c>
      <c r="C7204">
        <v>48331</v>
      </c>
      <c r="D7204" t="s">
        <v>135</v>
      </c>
      <c r="E7204">
        <v>888</v>
      </c>
      <c r="F7204" t="s">
        <v>87</v>
      </c>
      <c r="G7204" t="s">
        <v>104</v>
      </c>
      <c r="H7204">
        <v>21</v>
      </c>
      <c r="I7204">
        <v>1.726502520922087</v>
      </c>
      <c r="J7204">
        <v>0.12881989346661671</v>
      </c>
      <c r="K7204">
        <v>0.33643836717927927</v>
      </c>
      <c r="L7204">
        <v>2.6724841403317932</v>
      </c>
    </row>
    <row r="7205" spans="1:12">
      <c r="A7205" t="s">
        <v>317</v>
      </c>
      <c r="B7205" t="s">
        <v>442</v>
      </c>
      <c r="C7205">
        <v>48331</v>
      </c>
      <c r="D7205" t="s">
        <v>135</v>
      </c>
      <c r="E7205">
        <v>888</v>
      </c>
      <c r="F7205" t="s">
        <v>87</v>
      </c>
      <c r="G7205" t="s">
        <v>105</v>
      </c>
      <c r="H7205">
        <v>321</v>
      </c>
      <c r="I7205">
        <v>1.0698831951637531</v>
      </c>
      <c r="J7205">
        <v>2.1747142635598869E-2</v>
      </c>
      <c r="K7205">
        <v>3.5267178298786029E-3</v>
      </c>
      <c r="L7205">
        <v>1.9139068960189349</v>
      </c>
    </row>
    <row r="7206" spans="1:12">
      <c r="A7206" t="s">
        <v>317</v>
      </c>
      <c r="B7206" t="s">
        <v>442</v>
      </c>
      <c r="C7206">
        <v>48331</v>
      </c>
      <c r="D7206" t="s">
        <v>135</v>
      </c>
      <c r="E7206">
        <v>888</v>
      </c>
      <c r="F7206" t="s">
        <v>87</v>
      </c>
      <c r="G7206" t="s">
        <v>106</v>
      </c>
      <c r="H7206">
        <v>21</v>
      </c>
      <c r="I7206">
        <v>1.8774327900133541</v>
      </c>
      <c r="J7206">
        <v>0.13897070690113111</v>
      </c>
      <c r="K7206">
        <v>0.36329579965681719</v>
      </c>
      <c r="L7206">
        <v>2.9038355072988762</v>
      </c>
    </row>
    <row r="7207" spans="1:12">
      <c r="A7207" t="s">
        <v>317</v>
      </c>
      <c r="B7207" t="s">
        <v>442</v>
      </c>
      <c r="C7207">
        <v>48331</v>
      </c>
      <c r="D7207" t="s">
        <v>135</v>
      </c>
      <c r="E7207">
        <v>888</v>
      </c>
      <c r="F7207" t="s">
        <v>87</v>
      </c>
      <c r="G7207" t="s">
        <v>107</v>
      </c>
      <c r="H7207">
        <v>321</v>
      </c>
      <c r="I7207">
        <v>1.136207298770596</v>
      </c>
      <c r="J7207">
        <v>2.228691754497579E-2</v>
      </c>
      <c r="K7207">
        <v>3.5267178298786029E-3</v>
      </c>
      <c r="L7207">
        <v>1.9966900608684059</v>
      </c>
    </row>
    <row r="7208" spans="1:12">
      <c r="A7208" t="s">
        <v>317</v>
      </c>
      <c r="B7208" t="s">
        <v>442</v>
      </c>
      <c r="C7208">
        <v>48331</v>
      </c>
      <c r="D7208" t="s">
        <v>135</v>
      </c>
      <c r="E7208">
        <v>888</v>
      </c>
      <c r="F7208" t="s">
        <v>87</v>
      </c>
      <c r="G7208" t="s">
        <v>108</v>
      </c>
      <c r="H7208">
        <v>21</v>
      </c>
      <c r="I7208">
        <v>0.54524790617929286</v>
      </c>
      <c r="J7208">
        <v>4.6758487955652142E-2</v>
      </c>
      <c r="K7208">
        <v>0.1167457847107941</v>
      </c>
      <c r="L7208">
        <v>1.0747798823709549</v>
      </c>
    </row>
    <row r="7209" spans="1:12">
      <c r="A7209" t="s">
        <v>317</v>
      </c>
      <c r="B7209" t="s">
        <v>442</v>
      </c>
      <c r="C7209">
        <v>48331</v>
      </c>
      <c r="D7209" t="s">
        <v>135</v>
      </c>
      <c r="E7209">
        <v>888</v>
      </c>
      <c r="F7209" t="s">
        <v>87</v>
      </c>
      <c r="G7209" t="s">
        <v>109</v>
      </c>
      <c r="H7209">
        <v>321</v>
      </c>
      <c r="I7209">
        <v>0.32896026494094838</v>
      </c>
      <c r="J7209">
        <v>5.5475743428957756E-3</v>
      </c>
      <c r="K7209">
        <v>3.5267178298786029E-3</v>
      </c>
      <c r="L7209">
        <v>0.6077413652625866</v>
      </c>
    </row>
    <row r="7210" spans="1:12">
      <c r="A7210" t="s">
        <v>317</v>
      </c>
      <c r="B7210" t="s">
        <v>443</v>
      </c>
      <c r="C7210">
        <v>48333</v>
      </c>
      <c r="D7210" t="s">
        <v>135</v>
      </c>
      <c r="E7210">
        <v>888</v>
      </c>
      <c r="F7210" t="s">
        <v>87</v>
      </c>
      <c r="G7210" t="s">
        <v>88</v>
      </c>
      <c r="H7210">
        <v>21</v>
      </c>
      <c r="I7210">
        <v>1.3391255499967429</v>
      </c>
      <c r="J7210">
        <v>0.1576856242205866</v>
      </c>
      <c r="K7210">
        <v>8.2268901586623533E-2</v>
      </c>
      <c r="L7210">
        <v>2.427575332124559</v>
      </c>
    </row>
    <row r="7211" spans="1:12">
      <c r="A7211" t="s">
        <v>317</v>
      </c>
      <c r="B7211" t="s">
        <v>443</v>
      </c>
      <c r="C7211">
        <v>48333</v>
      </c>
      <c r="D7211" t="s">
        <v>135</v>
      </c>
      <c r="E7211">
        <v>888</v>
      </c>
      <c r="F7211" t="s">
        <v>87</v>
      </c>
      <c r="G7211" t="s">
        <v>89</v>
      </c>
      <c r="H7211">
        <v>73</v>
      </c>
      <c r="I7211">
        <v>0.52996081108940996</v>
      </c>
      <c r="J7211">
        <v>5.1940310266589587E-2</v>
      </c>
      <c r="K7211">
        <v>2.5428570911743631E-3</v>
      </c>
      <c r="L7211">
        <v>1.703298544139858</v>
      </c>
    </row>
    <row r="7212" spans="1:12">
      <c r="A7212" t="s">
        <v>317</v>
      </c>
      <c r="B7212" t="s">
        <v>443</v>
      </c>
      <c r="C7212">
        <v>48333</v>
      </c>
      <c r="D7212" t="s">
        <v>135</v>
      </c>
      <c r="E7212">
        <v>888</v>
      </c>
      <c r="F7212" t="s">
        <v>87</v>
      </c>
      <c r="G7212" t="s">
        <v>90</v>
      </c>
      <c r="H7212">
        <v>21</v>
      </c>
      <c r="I7212">
        <v>1.6680650978018869</v>
      </c>
      <c r="J7212">
        <v>0.1456860291474619</v>
      </c>
      <c r="K7212">
        <v>0.26197504588600667</v>
      </c>
      <c r="L7212">
        <v>2.8019103932227281</v>
      </c>
    </row>
    <row r="7213" spans="1:12">
      <c r="A7213" t="s">
        <v>317</v>
      </c>
      <c r="B7213" t="s">
        <v>443</v>
      </c>
      <c r="C7213">
        <v>48333</v>
      </c>
      <c r="D7213" t="s">
        <v>135</v>
      </c>
      <c r="E7213">
        <v>888</v>
      </c>
      <c r="F7213" t="s">
        <v>87</v>
      </c>
      <c r="G7213" t="s">
        <v>91</v>
      </c>
      <c r="H7213">
        <v>73</v>
      </c>
      <c r="I7213">
        <v>0.7859576461648482</v>
      </c>
      <c r="J7213">
        <v>4.783511160803746E-2</v>
      </c>
      <c r="K7213">
        <v>5.6479476296384711E-3</v>
      </c>
      <c r="L7213">
        <v>1.863439073460839</v>
      </c>
    </row>
    <row r="7214" spans="1:12">
      <c r="A7214" t="s">
        <v>317</v>
      </c>
      <c r="B7214" t="s">
        <v>443</v>
      </c>
      <c r="C7214">
        <v>48333</v>
      </c>
      <c r="D7214" t="s">
        <v>135</v>
      </c>
      <c r="E7214">
        <v>888</v>
      </c>
      <c r="F7214" t="s">
        <v>87</v>
      </c>
      <c r="G7214" t="s">
        <v>92</v>
      </c>
      <c r="H7214">
        <v>21</v>
      </c>
      <c r="I7214">
        <v>1.833708289949844</v>
      </c>
      <c r="J7214">
        <v>0.1562271870685033</v>
      </c>
      <c r="K7214">
        <v>0.29025231332994073</v>
      </c>
      <c r="L7214">
        <v>3.035446620925113</v>
      </c>
    </row>
    <row r="7215" spans="1:12">
      <c r="A7215" t="s">
        <v>317</v>
      </c>
      <c r="B7215" t="s">
        <v>443</v>
      </c>
      <c r="C7215">
        <v>48333</v>
      </c>
      <c r="D7215" t="s">
        <v>135</v>
      </c>
      <c r="E7215">
        <v>888</v>
      </c>
      <c r="F7215" t="s">
        <v>87</v>
      </c>
      <c r="G7215" t="s">
        <v>93</v>
      </c>
      <c r="H7215">
        <v>73</v>
      </c>
      <c r="I7215">
        <v>0.85699619502490232</v>
      </c>
      <c r="J7215">
        <v>5.0274337036445807E-2</v>
      </c>
      <c r="K7215">
        <v>5.6479476296384711E-3</v>
      </c>
      <c r="L7215">
        <v>1.963537548004386</v>
      </c>
    </row>
    <row r="7216" spans="1:12">
      <c r="A7216" t="s">
        <v>317</v>
      </c>
      <c r="B7216" t="s">
        <v>443</v>
      </c>
      <c r="C7216">
        <v>48333</v>
      </c>
      <c r="D7216" t="s">
        <v>135</v>
      </c>
      <c r="E7216">
        <v>888</v>
      </c>
      <c r="F7216" t="s">
        <v>87</v>
      </c>
      <c r="G7216" t="s">
        <v>94</v>
      </c>
      <c r="H7216">
        <v>21</v>
      </c>
      <c r="I7216">
        <v>1.991627877631841</v>
      </c>
      <c r="J7216">
        <v>0.16733419893618731</v>
      </c>
      <c r="K7216">
        <v>0.31557028902879652</v>
      </c>
      <c r="L7216">
        <v>3.2684685251471182</v>
      </c>
    </row>
    <row r="7217" spans="1:12">
      <c r="A7217" t="s">
        <v>317</v>
      </c>
      <c r="B7217" t="s">
        <v>443</v>
      </c>
      <c r="C7217">
        <v>48333</v>
      </c>
      <c r="D7217" t="s">
        <v>135</v>
      </c>
      <c r="E7217">
        <v>888</v>
      </c>
      <c r="F7217" t="s">
        <v>87</v>
      </c>
      <c r="G7217" t="s">
        <v>95</v>
      </c>
      <c r="H7217">
        <v>73</v>
      </c>
      <c r="I7217">
        <v>0.91383303651767434</v>
      </c>
      <c r="J7217">
        <v>5.3501549895134642E-2</v>
      </c>
      <c r="K7217">
        <v>5.6479476296384711E-3</v>
      </c>
      <c r="L7217">
        <v>2.062103462888552</v>
      </c>
    </row>
    <row r="7218" spans="1:12">
      <c r="A7218" t="s">
        <v>317</v>
      </c>
      <c r="B7218" t="s">
        <v>443</v>
      </c>
      <c r="C7218">
        <v>48333</v>
      </c>
      <c r="D7218" t="s">
        <v>135</v>
      </c>
      <c r="E7218">
        <v>888</v>
      </c>
      <c r="F7218" t="s">
        <v>87</v>
      </c>
      <c r="G7218" t="s">
        <v>96</v>
      </c>
      <c r="H7218">
        <v>21</v>
      </c>
      <c r="I7218">
        <v>2.141073796967826</v>
      </c>
      <c r="J7218">
        <v>0.17785825932259591</v>
      </c>
      <c r="K7218">
        <v>0.34037529265666611</v>
      </c>
      <c r="L7218">
        <v>3.4894549128360661</v>
      </c>
    </row>
    <row r="7219" spans="1:12">
      <c r="A7219" t="s">
        <v>317</v>
      </c>
      <c r="B7219" t="s">
        <v>443</v>
      </c>
      <c r="C7219">
        <v>48333</v>
      </c>
      <c r="D7219" t="s">
        <v>135</v>
      </c>
      <c r="E7219">
        <v>888</v>
      </c>
      <c r="F7219" t="s">
        <v>87</v>
      </c>
      <c r="G7219" t="s">
        <v>97</v>
      </c>
      <c r="H7219">
        <v>73</v>
      </c>
      <c r="I7219">
        <v>0.9788450411528159</v>
      </c>
      <c r="J7219">
        <v>5.5830176312895767E-2</v>
      </c>
      <c r="K7219">
        <v>5.6479476296384711E-3</v>
      </c>
      <c r="L7219">
        <v>2.1581657458154542</v>
      </c>
    </row>
    <row r="7220" spans="1:12">
      <c r="A7220" t="s">
        <v>317</v>
      </c>
      <c r="B7220" t="s">
        <v>443</v>
      </c>
      <c r="C7220">
        <v>48333</v>
      </c>
      <c r="D7220" t="s">
        <v>135</v>
      </c>
      <c r="E7220">
        <v>888</v>
      </c>
      <c r="F7220" t="s">
        <v>87</v>
      </c>
      <c r="G7220" t="s">
        <v>98</v>
      </c>
      <c r="H7220">
        <v>21</v>
      </c>
      <c r="I7220">
        <v>0.87811581063541766</v>
      </c>
      <c r="J7220">
        <v>8.8664726780749215E-2</v>
      </c>
      <c r="K7220">
        <v>0.1078680484880335</v>
      </c>
      <c r="L7220">
        <v>1.6042317228687579</v>
      </c>
    </row>
    <row r="7221" spans="1:12">
      <c r="A7221" t="s">
        <v>317</v>
      </c>
      <c r="B7221" t="s">
        <v>443</v>
      </c>
      <c r="C7221">
        <v>48333</v>
      </c>
      <c r="D7221" t="s">
        <v>135</v>
      </c>
      <c r="E7221">
        <v>888</v>
      </c>
      <c r="F7221" t="s">
        <v>87</v>
      </c>
      <c r="G7221" t="s">
        <v>99</v>
      </c>
      <c r="H7221">
        <v>73</v>
      </c>
      <c r="I7221">
        <v>0.40282160512985438</v>
      </c>
      <c r="J7221">
        <v>3.0006228856040599E-2</v>
      </c>
      <c r="K7221">
        <v>5.6479476296384711E-3</v>
      </c>
      <c r="L7221">
        <v>1.3717001025349209</v>
      </c>
    </row>
    <row r="7222" spans="1:12">
      <c r="A7222" t="s">
        <v>317</v>
      </c>
      <c r="B7222" t="s">
        <v>443</v>
      </c>
      <c r="C7222">
        <v>48333</v>
      </c>
      <c r="D7222" t="s">
        <v>135</v>
      </c>
      <c r="E7222">
        <v>888</v>
      </c>
      <c r="F7222" t="s">
        <v>87</v>
      </c>
      <c r="G7222" t="s">
        <v>100</v>
      </c>
      <c r="H7222">
        <v>21</v>
      </c>
      <c r="I7222">
        <v>1.3919513895566551</v>
      </c>
      <c r="J7222">
        <v>0.10804868088975519</v>
      </c>
      <c r="K7222">
        <v>0.27866141501693342</v>
      </c>
      <c r="L7222">
        <v>2.2143403233531389</v>
      </c>
    </row>
    <row r="7223" spans="1:12">
      <c r="A7223" t="s">
        <v>317</v>
      </c>
      <c r="B7223" t="s">
        <v>443</v>
      </c>
      <c r="C7223">
        <v>48333</v>
      </c>
      <c r="D7223" t="s">
        <v>135</v>
      </c>
      <c r="E7223">
        <v>888</v>
      </c>
      <c r="F7223" t="s">
        <v>87</v>
      </c>
      <c r="G7223" t="s">
        <v>101</v>
      </c>
      <c r="H7223">
        <v>73</v>
      </c>
      <c r="I7223">
        <v>0.70969548350732969</v>
      </c>
      <c r="J7223">
        <v>3.7288161246224909E-2</v>
      </c>
      <c r="K7223">
        <v>5.6479476296384711E-3</v>
      </c>
      <c r="L7223">
        <v>1.6423047116484031</v>
      </c>
    </row>
    <row r="7224" spans="1:12">
      <c r="A7224" t="s">
        <v>317</v>
      </c>
      <c r="B7224" t="s">
        <v>443</v>
      </c>
      <c r="C7224">
        <v>48333</v>
      </c>
      <c r="D7224" t="s">
        <v>135</v>
      </c>
      <c r="E7224">
        <v>888</v>
      </c>
      <c r="F7224" t="s">
        <v>87</v>
      </c>
      <c r="G7224" t="s">
        <v>102</v>
      </c>
      <c r="H7224">
        <v>21</v>
      </c>
      <c r="I7224">
        <v>1.563109054162531</v>
      </c>
      <c r="J7224">
        <v>0.1178441616037386</v>
      </c>
      <c r="K7224">
        <v>0.30964265869391361</v>
      </c>
      <c r="L7224">
        <v>2.4387855384156549</v>
      </c>
    </row>
    <row r="7225" spans="1:12">
      <c r="A7225" t="s">
        <v>317</v>
      </c>
      <c r="B7225" t="s">
        <v>443</v>
      </c>
      <c r="C7225">
        <v>48333</v>
      </c>
      <c r="D7225" t="s">
        <v>135</v>
      </c>
      <c r="E7225">
        <v>888</v>
      </c>
      <c r="F7225" t="s">
        <v>87</v>
      </c>
      <c r="G7225" t="s">
        <v>103</v>
      </c>
      <c r="H7225">
        <v>73</v>
      </c>
      <c r="I7225">
        <v>0.77572892977324492</v>
      </c>
      <c r="J7225">
        <v>3.9116468166577267E-2</v>
      </c>
      <c r="K7225">
        <v>5.6479476296384711E-3</v>
      </c>
      <c r="L7225">
        <v>1.736058720941368</v>
      </c>
    </row>
    <row r="7226" spans="1:12">
      <c r="A7226" t="s">
        <v>317</v>
      </c>
      <c r="B7226" t="s">
        <v>443</v>
      </c>
      <c r="C7226">
        <v>48333</v>
      </c>
      <c r="D7226" t="s">
        <v>135</v>
      </c>
      <c r="E7226">
        <v>888</v>
      </c>
      <c r="F7226" t="s">
        <v>87</v>
      </c>
      <c r="G7226" t="s">
        <v>104</v>
      </c>
      <c r="H7226">
        <v>21</v>
      </c>
      <c r="I7226">
        <v>1.726502520922087</v>
      </c>
      <c r="J7226">
        <v>0.12881989346661671</v>
      </c>
      <c r="K7226">
        <v>0.33643836717927927</v>
      </c>
      <c r="L7226">
        <v>2.6724841403317932</v>
      </c>
    </row>
    <row r="7227" spans="1:12">
      <c r="A7227" t="s">
        <v>317</v>
      </c>
      <c r="B7227" t="s">
        <v>443</v>
      </c>
      <c r="C7227">
        <v>48333</v>
      </c>
      <c r="D7227" t="s">
        <v>135</v>
      </c>
      <c r="E7227">
        <v>888</v>
      </c>
      <c r="F7227" t="s">
        <v>87</v>
      </c>
      <c r="G7227" t="s">
        <v>105</v>
      </c>
      <c r="H7227">
        <v>73</v>
      </c>
      <c r="I7227">
        <v>0.82924687620214166</v>
      </c>
      <c r="J7227">
        <v>4.1671994365771667E-2</v>
      </c>
      <c r="K7227">
        <v>5.6479476296384711E-3</v>
      </c>
      <c r="L7227">
        <v>1.8489227234059391</v>
      </c>
    </row>
    <row r="7228" spans="1:12">
      <c r="A7228" t="s">
        <v>317</v>
      </c>
      <c r="B7228" t="s">
        <v>443</v>
      </c>
      <c r="C7228">
        <v>48333</v>
      </c>
      <c r="D7228" t="s">
        <v>135</v>
      </c>
      <c r="E7228">
        <v>888</v>
      </c>
      <c r="F7228" t="s">
        <v>87</v>
      </c>
      <c r="G7228" t="s">
        <v>106</v>
      </c>
      <c r="H7228">
        <v>21</v>
      </c>
      <c r="I7228">
        <v>1.8774327900133541</v>
      </c>
      <c r="J7228">
        <v>0.13897070690113111</v>
      </c>
      <c r="K7228">
        <v>0.36329579965681719</v>
      </c>
      <c r="L7228">
        <v>2.9038355072988762</v>
      </c>
    </row>
    <row r="7229" spans="1:12">
      <c r="A7229" t="s">
        <v>317</v>
      </c>
      <c r="B7229" t="s">
        <v>443</v>
      </c>
      <c r="C7229">
        <v>48333</v>
      </c>
      <c r="D7229" t="s">
        <v>135</v>
      </c>
      <c r="E7229">
        <v>888</v>
      </c>
      <c r="F7229" t="s">
        <v>87</v>
      </c>
      <c r="G7229" t="s">
        <v>107</v>
      </c>
      <c r="H7229">
        <v>73</v>
      </c>
      <c r="I7229">
        <v>0.88816125489745468</v>
      </c>
      <c r="J7229">
        <v>4.3199662035646513E-2</v>
      </c>
      <c r="K7229">
        <v>5.6479476296384711E-3</v>
      </c>
      <c r="L7229">
        <v>1.932940510911797</v>
      </c>
    </row>
    <row r="7230" spans="1:12">
      <c r="A7230" t="s">
        <v>317</v>
      </c>
      <c r="B7230" t="s">
        <v>443</v>
      </c>
      <c r="C7230">
        <v>48333</v>
      </c>
      <c r="D7230" t="s">
        <v>135</v>
      </c>
      <c r="E7230">
        <v>888</v>
      </c>
      <c r="F7230" t="s">
        <v>87</v>
      </c>
      <c r="G7230" t="s">
        <v>108</v>
      </c>
      <c r="H7230">
        <v>21</v>
      </c>
      <c r="I7230">
        <v>0.54524790617929286</v>
      </c>
      <c r="J7230">
        <v>4.6758487955652142E-2</v>
      </c>
      <c r="K7230">
        <v>0.1167457847107941</v>
      </c>
      <c r="L7230">
        <v>1.0747798823709549</v>
      </c>
    </row>
    <row r="7231" spans="1:12">
      <c r="A7231" t="s">
        <v>317</v>
      </c>
      <c r="B7231" t="s">
        <v>443</v>
      </c>
      <c r="C7231">
        <v>48333</v>
      </c>
      <c r="D7231" t="s">
        <v>135</v>
      </c>
      <c r="E7231">
        <v>888</v>
      </c>
      <c r="F7231" t="s">
        <v>87</v>
      </c>
      <c r="G7231" t="s">
        <v>109</v>
      </c>
      <c r="H7231">
        <v>73</v>
      </c>
      <c r="I7231">
        <v>0.30985362557612722</v>
      </c>
      <c r="J7231">
        <v>1.343203054049198E-2</v>
      </c>
      <c r="K7231">
        <v>5.6479476296384711E-3</v>
      </c>
      <c r="L7231">
        <v>0.74064381319451666</v>
      </c>
    </row>
    <row r="7232" spans="1:12">
      <c r="A7232" t="s">
        <v>317</v>
      </c>
      <c r="B7232" t="s">
        <v>286</v>
      </c>
      <c r="C7232">
        <v>48335</v>
      </c>
      <c r="D7232" t="s">
        <v>135</v>
      </c>
      <c r="E7232">
        <v>888</v>
      </c>
      <c r="F7232" t="s">
        <v>87</v>
      </c>
      <c r="G7232" t="s">
        <v>88</v>
      </c>
      <c r="H7232">
        <v>109</v>
      </c>
      <c r="I7232">
        <v>0.88510867108232305</v>
      </c>
      <c r="J7232">
        <v>3.6405648364861182E-2</v>
      </c>
      <c r="K7232">
        <v>1.372532386319949E-2</v>
      </c>
      <c r="L7232">
        <v>1.612634783009393</v>
      </c>
    </row>
    <row r="7233" spans="1:12">
      <c r="A7233" t="s">
        <v>317</v>
      </c>
      <c r="B7233" t="s">
        <v>286</v>
      </c>
      <c r="C7233">
        <v>48335</v>
      </c>
      <c r="D7233" t="s">
        <v>135</v>
      </c>
      <c r="E7233">
        <v>888</v>
      </c>
      <c r="F7233" t="s">
        <v>87</v>
      </c>
      <c r="G7233" t="s">
        <v>89</v>
      </c>
      <c r="H7233">
        <v>185</v>
      </c>
      <c r="I7233">
        <v>0.4626591745730495</v>
      </c>
      <c r="J7233">
        <v>2.0063563701044521E-2</v>
      </c>
      <c r="K7233">
        <v>7.6372384612447261E-2</v>
      </c>
      <c r="L7233">
        <v>1.164695374085772</v>
      </c>
    </row>
    <row r="7234" spans="1:12">
      <c r="A7234" t="s">
        <v>317</v>
      </c>
      <c r="B7234" t="s">
        <v>286</v>
      </c>
      <c r="C7234">
        <v>48335</v>
      </c>
      <c r="D7234" t="s">
        <v>135</v>
      </c>
      <c r="E7234">
        <v>888</v>
      </c>
      <c r="F7234" t="s">
        <v>87</v>
      </c>
      <c r="G7234" t="s">
        <v>90</v>
      </c>
      <c r="H7234">
        <v>109</v>
      </c>
      <c r="I7234">
        <v>1.1402527537558631</v>
      </c>
      <c r="J7234">
        <v>3.066406637346315E-2</v>
      </c>
      <c r="K7234">
        <v>0.2175493824613737</v>
      </c>
      <c r="L7234">
        <v>1.799996751336969</v>
      </c>
    </row>
    <row r="7235" spans="1:12">
      <c r="A7235" t="s">
        <v>317</v>
      </c>
      <c r="B7235" t="s">
        <v>286</v>
      </c>
      <c r="C7235">
        <v>48335</v>
      </c>
      <c r="D7235" t="s">
        <v>135</v>
      </c>
      <c r="E7235">
        <v>888</v>
      </c>
      <c r="F7235" t="s">
        <v>87</v>
      </c>
      <c r="G7235" t="s">
        <v>91</v>
      </c>
      <c r="H7235">
        <v>185</v>
      </c>
      <c r="I7235">
        <v>0.64517491889400203</v>
      </c>
      <c r="J7235">
        <v>1.5679814946521618E-2</v>
      </c>
      <c r="K7235">
        <v>0.25696878770032999</v>
      </c>
      <c r="L7235">
        <v>1.289319043930389</v>
      </c>
    </row>
    <row r="7236" spans="1:12">
      <c r="A7236" t="s">
        <v>317</v>
      </c>
      <c r="B7236" t="s">
        <v>286</v>
      </c>
      <c r="C7236">
        <v>48335</v>
      </c>
      <c r="D7236" t="s">
        <v>135</v>
      </c>
      <c r="E7236">
        <v>888</v>
      </c>
      <c r="F7236" t="s">
        <v>87</v>
      </c>
      <c r="G7236" t="s">
        <v>92</v>
      </c>
      <c r="H7236">
        <v>109</v>
      </c>
      <c r="I7236">
        <v>1.221815168123358</v>
      </c>
      <c r="J7236">
        <v>3.117953000135262E-2</v>
      </c>
      <c r="K7236">
        <v>0.23840995199201589</v>
      </c>
      <c r="L7236">
        <v>1.8821814256672751</v>
      </c>
    </row>
    <row r="7237" spans="1:12">
      <c r="A7237" t="s">
        <v>317</v>
      </c>
      <c r="B7237" t="s">
        <v>286</v>
      </c>
      <c r="C7237">
        <v>48335</v>
      </c>
      <c r="D7237" t="s">
        <v>135</v>
      </c>
      <c r="E7237">
        <v>888</v>
      </c>
      <c r="F7237" t="s">
        <v>87</v>
      </c>
      <c r="G7237" t="s">
        <v>93</v>
      </c>
      <c r="H7237">
        <v>185</v>
      </c>
      <c r="I7237">
        <v>0.71179102330314215</v>
      </c>
      <c r="J7237">
        <v>1.619218403077452E-2</v>
      </c>
      <c r="K7237">
        <v>0.30294023438247558</v>
      </c>
      <c r="L7237">
        <v>1.3617755142168999</v>
      </c>
    </row>
    <row r="7238" spans="1:12">
      <c r="A7238" t="s">
        <v>317</v>
      </c>
      <c r="B7238" t="s">
        <v>286</v>
      </c>
      <c r="C7238">
        <v>48335</v>
      </c>
      <c r="D7238" t="s">
        <v>135</v>
      </c>
      <c r="E7238">
        <v>888</v>
      </c>
      <c r="F7238" t="s">
        <v>87</v>
      </c>
      <c r="G7238" t="s">
        <v>94</v>
      </c>
      <c r="H7238">
        <v>109</v>
      </c>
      <c r="I7238">
        <v>1.285513358100568</v>
      </c>
      <c r="J7238">
        <v>3.1519243683994412E-2</v>
      </c>
      <c r="K7238">
        <v>0.25861871968222389</v>
      </c>
      <c r="L7238">
        <v>1.9481574933362891</v>
      </c>
    </row>
    <row r="7239" spans="1:12">
      <c r="A7239" t="s">
        <v>317</v>
      </c>
      <c r="B7239" t="s">
        <v>286</v>
      </c>
      <c r="C7239">
        <v>48335</v>
      </c>
      <c r="D7239" t="s">
        <v>135</v>
      </c>
      <c r="E7239">
        <v>888</v>
      </c>
      <c r="F7239" t="s">
        <v>87</v>
      </c>
      <c r="G7239" t="s">
        <v>95</v>
      </c>
      <c r="H7239">
        <v>185</v>
      </c>
      <c r="I7239">
        <v>0.76946779833258938</v>
      </c>
      <c r="J7239">
        <v>1.7069183613129209E-2</v>
      </c>
      <c r="K7239">
        <v>0.33003199915149939</v>
      </c>
      <c r="L7239">
        <v>1.434034115206031</v>
      </c>
    </row>
    <row r="7240" spans="1:12">
      <c r="A7240" t="s">
        <v>317</v>
      </c>
      <c r="B7240" t="s">
        <v>286</v>
      </c>
      <c r="C7240">
        <v>48335</v>
      </c>
      <c r="D7240" t="s">
        <v>135</v>
      </c>
      <c r="E7240">
        <v>888</v>
      </c>
      <c r="F7240" t="s">
        <v>87</v>
      </c>
      <c r="G7240" t="s">
        <v>96</v>
      </c>
      <c r="H7240">
        <v>109</v>
      </c>
      <c r="I7240">
        <v>1.3648880636733429</v>
      </c>
      <c r="J7240">
        <v>3.2315437719189363E-2</v>
      </c>
      <c r="K7240">
        <v>0.27840124313178022</v>
      </c>
      <c r="L7240">
        <v>2.0551788496103041</v>
      </c>
    </row>
    <row r="7241" spans="1:12">
      <c r="A7241" t="s">
        <v>317</v>
      </c>
      <c r="B7241" t="s">
        <v>286</v>
      </c>
      <c r="C7241">
        <v>48335</v>
      </c>
      <c r="D7241" t="s">
        <v>135</v>
      </c>
      <c r="E7241">
        <v>888</v>
      </c>
      <c r="F7241" t="s">
        <v>87</v>
      </c>
      <c r="G7241" t="s">
        <v>97</v>
      </c>
      <c r="H7241">
        <v>185</v>
      </c>
      <c r="I7241">
        <v>0.84398219026693844</v>
      </c>
      <c r="J7241">
        <v>1.8108794763545141E-2</v>
      </c>
      <c r="K7241">
        <v>0.36876818994838823</v>
      </c>
      <c r="L7241">
        <v>1.5271687796408471</v>
      </c>
    </row>
    <row r="7242" spans="1:12">
      <c r="A7242" t="s">
        <v>317</v>
      </c>
      <c r="B7242" t="s">
        <v>286</v>
      </c>
      <c r="C7242">
        <v>48335</v>
      </c>
      <c r="D7242" t="s">
        <v>135</v>
      </c>
      <c r="E7242">
        <v>888</v>
      </c>
      <c r="F7242" t="s">
        <v>87</v>
      </c>
      <c r="G7242" t="s">
        <v>98</v>
      </c>
      <c r="H7242">
        <v>109</v>
      </c>
      <c r="I7242">
        <v>0.26247483137494731</v>
      </c>
      <c r="J7242">
        <v>6.2015907380967303E-3</v>
      </c>
      <c r="K7242">
        <v>0.10136009282719841</v>
      </c>
      <c r="L7242">
        <v>0.61339371472831661</v>
      </c>
    </row>
    <row r="7243" spans="1:12">
      <c r="A7243" t="s">
        <v>317</v>
      </c>
      <c r="B7243" t="s">
        <v>286</v>
      </c>
      <c r="C7243">
        <v>48335</v>
      </c>
      <c r="D7243" t="s">
        <v>135</v>
      </c>
      <c r="E7243">
        <v>888</v>
      </c>
      <c r="F7243" t="s">
        <v>87</v>
      </c>
      <c r="G7243" t="s">
        <v>99</v>
      </c>
      <c r="H7243">
        <v>185</v>
      </c>
      <c r="I7243">
        <v>0.29785595522551328</v>
      </c>
      <c r="J7243">
        <v>7.876995992199853E-3</v>
      </c>
      <c r="K7243">
        <v>0.13800892253222621</v>
      </c>
      <c r="L7243">
        <v>0.59731191010319673</v>
      </c>
    </row>
    <row r="7244" spans="1:12">
      <c r="A7244" t="s">
        <v>317</v>
      </c>
      <c r="B7244" t="s">
        <v>286</v>
      </c>
      <c r="C7244">
        <v>48335</v>
      </c>
      <c r="D7244" t="s">
        <v>135</v>
      </c>
      <c r="E7244">
        <v>888</v>
      </c>
      <c r="F7244" t="s">
        <v>87</v>
      </c>
      <c r="G7244" t="s">
        <v>100</v>
      </c>
      <c r="H7244">
        <v>109</v>
      </c>
      <c r="I7244">
        <v>0.65988591510615224</v>
      </c>
      <c r="J7244">
        <v>1.4329283763505811E-2</v>
      </c>
      <c r="K7244">
        <v>0.17294940051034469</v>
      </c>
      <c r="L7244">
        <v>1.4425395529202709</v>
      </c>
    </row>
    <row r="7245" spans="1:12">
      <c r="A7245" t="s">
        <v>317</v>
      </c>
      <c r="B7245" t="s">
        <v>286</v>
      </c>
      <c r="C7245">
        <v>48335</v>
      </c>
      <c r="D7245" t="s">
        <v>135</v>
      </c>
      <c r="E7245">
        <v>888</v>
      </c>
      <c r="F7245" t="s">
        <v>87</v>
      </c>
      <c r="G7245" t="s">
        <v>101</v>
      </c>
      <c r="H7245">
        <v>185</v>
      </c>
      <c r="I7245">
        <v>0.54307172694843697</v>
      </c>
      <c r="J7245">
        <v>9.1642293816174107E-3</v>
      </c>
      <c r="K7245">
        <v>0.25329290350285882</v>
      </c>
      <c r="L7245">
        <v>0.87462578527009605</v>
      </c>
    </row>
    <row r="7246" spans="1:12">
      <c r="A7246" t="s">
        <v>317</v>
      </c>
      <c r="B7246" t="s">
        <v>286</v>
      </c>
      <c r="C7246">
        <v>48335</v>
      </c>
      <c r="D7246" t="s">
        <v>135</v>
      </c>
      <c r="E7246">
        <v>888</v>
      </c>
      <c r="F7246" t="s">
        <v>87</v>
      </c>
      <c r="G7246" t="s">
        <v>102</v>
      </c>
      <c r="H7246">
        <v>109</v>
      </c>
      <c r="I7246">
        <v>0.7537191107109662</v>
      </c>
      <c r="J7246">
        <v>1.5707303030402811E-2</v>
      </c>
      <c r="K7246">
        <v>0.19661370706020601</v>
      </c>
      <c r="L7246">
        <v>1.612560488341801</v>
      </c>
    </row>
    <row r="7247" spans="1:12">
      <c r="A7247" t="s">
        <v>317</v>
      </c>
      <c r="B7247" t="s">
        <v>286</v>
      </c>
      <c r="C7247">
        <v>48335</v>
      </c>
      <c r="D7247" t="s">
        <v>135</v>
      </c>
      <c r="E7247">
        <v>888</v>
      </c>
      <c r="F7247" t="s">
        <v>87</v>
      </c>
      <c r="G7247" t="s">
        <v>103</v>
      </c>
      <c r="H7247">
        <v>185</v>
      </c>
      <c r="I7247">
        <v>0.60258514219630432</v>
      </c>
      <c r="J7247">
        <v>9.2397477275034806E-3</v>
      </c>
      <c r="K7247">
        <v>0.31187500833391291</v>
      </c>
      <c r="L7247">
        <v>0.93109007261983712</v>
      </c>
    </row>
    <row r="7248" spans="1:12">
      <c r="A7248" t="s">
        <v>317</v>
      </c>
      <c r="B7248" t="s">
        <v>286</v>
      </c>
      <c r="C7248">
        <v>48335</v>
      </c>
      <c r="D7248" t="s">
        <v>135</v>
      </c>
      <c r="E7248">
        <v>888</v>
      </c>
      <c r="F7248" t="s">
        <v>87</v>
      </c>
      <c r="G7248" t="s">
        <v>104</v>
      </c>
      <c r="H7248">
        <v>109</v>
      </c>
      <c r="I7248">
        <v>0.81257860534300919</v>
      </c>
      <c r="J7248">
        <v>1.699444773218035E-2</v>
      </c>
      <c r="K7248">
        <v>0.21850865623880319</v>
      </c>
      <c r="L7248">
        <v>1.764323493914933</v>
      </c>
    </row>
    <row r="7249" spans="1:12">
      <c r="A7249" t="s">
        <v>317</v>
      </c>
      <c r="B7249" t="s">
        <v>286</v>
      </c>
      <c r="C7249">
        <v>48335</v>
      </c>
      <c r="D7249" t="s">
        <v>135</v>
      </c>
      <c r="E7249">
        <v>888</v>
      </c>
      <c r="F7249" t="s">
        <v>87</v>
      </c>
      <c r="G7249" t="s">
        <v>105</v>
      </c>
      <c r="H7249">
        <v>185</v>
      </c>
      <c r="I7249">
        <v>0.65472245946579455</v>
      </c>
      <c r="J7249">
        <v>9.620670648698133E-3</v>
      </c>
      <c r="K7249">
        <v>0.34067176657315118</v>
      </c>
      <c r="L7249">
        <v>0.98188278223083558</v>
      </c>
    </row>
    <row r="7250" spans="1:12">
      <c r="A7250" t="s">
        <v>317</v>
      </c>
      <c r="B7250" t="s">
        <v>286</v>
      </c>
      <c r="C7250">
        <v>48335</v>
      </c>
      <c r="D7250" t="s">
        <v>135</v>
      </c>
      <c r="E7250">
        <v>888</v>
      </c>
      <c r="F7250" t="s">
        <v>87</v>
      </c>
      <c r="G7250" t="s">
        <v>106</v>
      </c>
      <c r="H7250">
        <v>109</v>
      </c>
      <c r="I7250">
        <v>0.89525420535815092</v>
      </c>
      <c r="J7250">
        <v>1.835776073865341E-2</v>
      </c>
      <c r="K7250">
        <v>0.2393796820396597</v>
      </c>
      <c r="L7250">
        <v>1.9216258543859861</v>
      </c>
    </row>
    <row r="7251" spans="1:12">
      <c r="A7251" t="s">
        <v>317</v>
      </c>
      <c r="B7251" t="s">
        <v>286</v>
      </c>
      <c r="C7251">
        <v>48335</v>
      </c>
      <c r="D7251" t="s">
        <v>135</v>
      </c>
      <c r="E7251">
        <v>888</v>
      </c>
      <c r="F7251" t="s">
        <v>87</v>
      </c>
      <c r="G7251" t="s">
        <v>107</v>
      </c>
      <c r="H7251">
        <v>185</v>
      </c>
      <c r="I7251">
        <v>0.72487161369919728</v>
      </c>
      <c r="J7251">
        <v>1.0295353273815561E-2</v>
      </c>
      <c r="K7251">
        <v>0.37847984942735491</v>
      </c>
      <c r="L7251">
        <v>1.072988471099344</v>
      </c>
    </row>
    <row r="7252" spans="1:12">
      <c r="A7252" t="s">
        <v>317</v>
      </c>
      <c r="B7252" t="s">
        <v>286</v>
      </c>
      <c r="C7252">
        <v>48335</v>
      </c>
      <c r="D7252" t="s">
        <v>135</v>
      </c>
      <c r="E7252">
        <v>888</v>
      </c>
      <c r="F7252" t="s">
        <v>87</v>
      </c>
      <c r="G7252" t="s">
        <v>108</v>
      </c>
      <c r="H7252">
        <v>109</v>
      </c>
      <c r="I7252">
        <v>0.24145461609411861</v>
      </c>
      <c r="J7252">
        <v>6.6284909853230904E-3</v>
      </c>
      <c r="K7252">
        <v>9.6327881144534694E-2</v>
      </c>
      <c r="L7252">
        <v>0.63890718852142725</v>
      </c>
    </row>
    <row r="7253" spans="1:12">
      <c r="A7253" t="s">
        <v>317</v>
      </c>
      <c r="B7253" t="s">
        <v>286</v>
      </c>
      <c r="C7253">
        <v>48335</v>
      </c>
      <c r="D7253" t="s">
        <v>135</v>
      </c>
      <c r="E7253">
        <v>888</v>
      </c>
      <c r="F7253" t="s">
        <v>87</v>
      </c>
      <c r="G7253" t="s">
        <v>109</v>
      </c>
      <c r="H7253">
        <v>185</v>
      </c>
      <c r="I7253">
        <v>0.2392300249800435</v>
      </c>
      <c r="J7253">
        <v>4.3468293160442376E-3</v>
      </c>
      <c r="K7253">
        <v>4.5314645443686262E-2</v>
      </c>
      <c r="L7253">
        <v>0.41094267366723197</v>
      </c>
    </row>
    <row r="7254" spans="1:12">
      <c r="A7254" t="s">
        <v>317</v>
      </c>
      <c r="B7254" t="s">
        <v>444</v>
      </c>
      <c r="C7254">
        <v>48337</v>
      </c>
      <c r="D7254" t="s">
        <v>135</v>
      </c>
      <c r="E7254">
        <v>888</v>
      </c>
      <c r="F7254" t="s">
        <v>87</v>
      </c>
      <c r="G7254" t="s">
        <v>88</v>
      </c>
      <c r="H7254">
        <v>21</v>
      </c>
      <c r="I7254">
        <v>1.3391255499967429</v>
      </c>
      <c r="J7254">
        <v>0.1576856242205866</v>
      </c>
      <c r="K7254">
        <v>8.2268901586623533E-2</v>
      </c>
      <c r="L7254">
        <v>2.427575332124559</v>
      </c>
    </row>
    <row r="7255" spans="1:12">
      <c r="A7255" t="s">
        <v>317</v>
      </c>
      <c r="B7255" t="s">
        <v>444</v>
      </c>
      <c r="C7255">
        <v>48337</v>
      </c>
      <c r="D7255" t="s">
        <v>135</v>
      </c>
      <c r="E7255">
        <v>888</v>
      </c>
      <c r="F7255" t="s">
        <v>87</v>
      </c>
      <c r="G7255" t="s">
        <v>89</v>
      </c>
      <c r="H7255">
        <v>46</v>
      </c>
      <c r="I7255">
        <v>0.4148902299210589</v>
      </c>
      <c r="J7255">
        <v>4.6253742211010133E-2</v>
      </c>
      <c r="K7255">
        <v>1.8000955196348919E-2</v>
      </c>
      <c r="L7255">
        <v>1.536264822407386</v>
      </c>
    </row>
    <row r="7256" spans="1:12">
      <c r="A7256" t="s">
        <v>317</v>
      </c>
      <c r="B7256" t="s">
        <v>444</v>
      </c>
      <c r="C7256">
        <v>48337</v>
      </c>
      <c r="D7256" t="s">
        <v>135</v>
      </c>
      <c r="E7256">
        <v>888</v>
      </c>
      <c r="F7256" t="s">
        <v>87</v>
      </c>
      <c r="G7256" t="s">
        <v>90</v>
      </c>
      <c r="H7256">
        <v>21</v>
      </c>
      <c r="I7256">
        <v>1.6680650978018869</v>
      </c>
      <c r="J7256">
        <v>0.1456860291474619</v>
      </c>
      <c r="K7256">
        <v>0.26197504588600667</v>
      </c>
      <c r="L7256">
        <v>2.8019103932227281</v>
      </c>
    </row>
    <row r="7257" spans="1:12">
      <c r="A7257" t="s">
        <v>317</v>
      </c>
      <c r="B7257" t="s">
        <v>444</v>
      </c>
      <c r="C7257">
        <v>48337</v>
      </c>
      <c r="D7257" t="s">
        <v>135</v>
      </c>
      <c r="E7257">
        <v>888</v>
      </c>
      <c r="F7257" t="s">
        <v>87</v>
      </c>
      <c r="G7257" t="s">
        <v>91</v>
      </c>
      <c r="H7257">
        <v>46</v>
      </c>
      <c r="I7257">
        <v>0.56254583814818193</v>
      </c>
      <c r="J7257">
        <v>4.4016380645946353E-2</v>
      </c>
      <c r="K7257">
        <v>6.1943529711193969E-2</v>
      </c>
      <c r="L7257">
        <v>1.676439935466959</v>
      </c>
    </row>
    <row r="7258" spans="1:12">
      <c r="A7258" t="s">
        <v>317</v>
      </c>
      <c r="B7258" t="s">
        <v>444</v>
      </c>
      <c r="C7258">
        <v>48337</v>
      </c>
      <c r="D7258" t="s">
        <v>135</v>
      </c>
      <c r="E7258">
        <v>888</v>
      </c>
      <c r="F7258" t="s">
        <v>87</v>
      </c>
      <c r="G7258" t="s">
        <v>92</v>
      </c>
      <c r="H7258">
        <v>21</v>
      </c>
      <c r="I7258">
        <v>1.833708289949844</v>
      </c>
      <c r="J7258">
        <v>0.1562271870685033</v>
      </c>
      <c r="K7258">
        <v>0.29025231332994073</v>
      </c>
      <c r="L7258">
        <v>3.035446620925113</v>
      </c>
    </row>
    <row r="7259" spans="1:12">
      <c r="A7259" t="s">
        <v>317</v>
      </c>
      <c r="B7259" t="s">
        <v>444</v>
      </c>
      <c r="C7259">
        <v>48337</v>
      </c>
      <c r="D7259" t="s">
        <v>135</v>
      </c>
      <c r="E7259">
        <v>888</v>
      </c>
      <c r="F7259" t="s">
        <v>87</v>
      </c>
      <c r="G7259" t="s">
        <v>93</v>
      </c>
      <c r="H7259">
        <v>46</v>
      </c>
      <c r="I7259">
        <v>0.60516145438182645</v>
      </c>
      <c r="J7259">
        <v>4.641732672754853E-2</v>
      </c>
      <c r="K7259">
        <v>7.0886640092814895E-2</v>
      </c>
      <c r="L7259">
        <v>1.7817340098167631</v>
      </c>
    </row>
    <row r="7260" spans="1:12">
      <c r="A7260" t="s">
        <v>317</v>
      </c>
      <c r="B7260" t="s">
        <v>444</v>
      </c>
      <c r="C7260">
        <v>48337</v>
      </c>
      <c r="D7260" t="s">
        <v>135</v>
      </c>
      <c r="E7260">
        <v>888</v>
      </c>
      <c r="F7260" t="s">
        <v>87</v>
      </c>
      <c r="G7260" t="s">
        <v>94</v>
      </c>
      <c r="H7260">
        <v>21</v>
      </c>
      <c r="I7260">
        <v>1.991627877631841</v>
      </c>
      <c r="J7260">
        <v>0.16733419893618731</v>
      </c>
      <c r="K7260">
        <v>0.31557028902879652</v>
      </c>
      <c r="L7260">
        <v>3.2684685251471182</v>
      </c>
    </row>
    <row r="7261" spans="1:12">
      <c r="A7261" t="s">
        <v>317</v>
      </c>
      <c r="B7261" t="s">
        <v>444</v>
      </c>
      <c r="C7261">
        <v>48337</v>
      </c>
      <c r="D7261" t="s">
        <v>135</v>
      </c>
      <c r="E7261">
        <v>888</v>
      </c>
      <c r="F7261" t="s">
        <v>87</v>
      </c>
      <c r="G7261" t="s">
        <v>95</v>
      </c>
      <c r="H7261">
        <v>46</v>
      </c>
      <c r="I7261">
        <v>0.64349185755204974</v>
      </c>
      <c r="J7261">
        <v>4.9565930439055092E-2</v>
      </c>
      <c r="K7261">
        <v>7.4311986413597791E-2</v>
      </c>
      <c r="L7261">
        <v>1.905753743333892</v>
      </c>
    </row>
    <row r="7262" spans="1:12">
      <c r="A7262" t="s">
        <v>317</v>
      </c>
      <c r="B7262" t="s">
        <v>444</v>
      </c>
      <c r="C7262">
        <v>48337</v>
      </c>
      <c r="D7262" t="s">
        <v>135</v>
      </c>
      <c r="E7262">
        <v>888</v>
      </c>
      <c r="F7262" t="s">
        <v>87</v>
      </c>
      <c r="G7262" t="s">
        <v>96</v>
      </c>
      <c r="H7262">
        <v>21</v>
      </c>
      <c r="I7262">
        <v>2.141073796967826</v>
      </c>
      <c r="J7262">
        <v>0.17785825932259591</v>
      </c>
      <c r="K7262">
        <v>0.34037529265666611</v>
      </c>
      <c r="L7262">
        <v>3.4894549128360661</v>
      </c>
    </row>
    <row r="7263" spans="1:12">
      <c r="A7263" t="s">
        <v>317</v>
      </c>
      <c r="B7263" t="s">
        <v>444</v>
      </c>
      <c r="C7263">
        <v>48337</v>
      </c>
      <c r="D7263" t="s">
        <v>135</v>
      </c>
      <c r="E7263">
        <v>888</v>
      </c>
      <c r="F7263" t="s">
        <v>87</v>
      </c>
      <c r="G7263" t="s">
        <v>97</v>
      </c>
      <c r="H7263">
        <v>46</v>
      </c>
      <c r="I7263">
        <v>0.6853885273481285</v>
      </c>
      <c r="J7263">
        <v>5.2231707189727153E-2</v>
      </c>
      <c r="K7263">
        <v>8.1674753008482565E-2</v>
      </c>
      <c r="L7263">
        <v>2.0123803708046948</v>
      </c>
    </row>
    <row r="7264" spans="1:12">
      <c r="A7264" t="s">
        <v>317</v>
      </c>
      <c r="B7264" t="s">
        <v>444</v>
      </c>
      <c r="C7264">
        <v>48337</v>
      </c>
      <c r="D7264" t="s">
        <v>135</v>
      </c>
      <c r="E7264">
        <v>888</v>
      </c>
      <c r="F7264" t="s">
        <v>87</v>
      </c>
      <c r="G7264" t="s">
        <v>98</v>
      </c>
      <c r="H7264">
        <v>21</v>
      </c>
      <c r="I7264">
        <v>0.87811581063541766</v>
      </c>
      <c r="J7264">
        <v>8.8664726780749215E-2</v>
      </c>
      <c r="K7264">
        <v>0.1078680484880335</v>
      </c>
      <c r="L7264">
        <v>1.6042317228687579</v>
      </c>
    </row>
    <row r="7265" spans="1:12">
      <c r="A7265" t="s">
        <v>317</v>
      </c>
      <c r="B7265" t="s">
        <v>444</v>
      </c>
      <c r="C7265">
        <v>48337</v>
      </c>
      <c r="D7265" t="s">
        <v>135</v>
      </c>
      <c r="E7265">
        <v>888</v>
      </c>
      <c r="F7265" t="s">
        <v>87</v>
      </c>
      <c r="G7265" t="s">
        <v>99</v>
      </c>
      <c r="H7265">
        <v>46</v>
      </c>
      <c r="I7265">
        <v>0.32028074304941678</v>
      </c>
      <c r="J7265">
        <v>2.901447145689523E-2</v>
      </c>
      <c r="K7265">
        <v>2.9536067515991769E-2</v>
      </c>
      <c r="L7265">
        <v>1.047388366331794</v>
      </c>
    </row>
    <row r="7266" spans="1:12">
      <c r="A7266" t="s">
        <v>317</v>
      </c>
      <c r="B7266" t="s">
        <v>444</v>
      </c>
      <c r="C7266">
        <v>48337</v>
      </c>
      <c r="D7266" t="s">
        <v>135</v>
      </c>
      <c r="E7266">
        <v>888</v>
      </c>
      <c r="F7266" t="s">
        <v>87</v>
      </c>
      <c r="G7266" t="s">
        <v>100</v>
      </c>
      <c r="H7266">
        <v>21</v>
      </c>
      <c r="I7266">
        <v>1.3919513895566551</v>
      </c>
      <c r="J7266">
        <v>0.10804868088975519</v>
      </c>
      <c r="K7266">
        <v>0.27866141501693342</v>
      </c>
      <c r="L7266">
        <v>2.2143403233531389</v>
      </c>
    </row>
    <row r="7267" spans="1:12">
      <c r="A7267" t="s">
        <v>317</v>
      </c>
      <c r="B7267" t="s">
        <v>444</v>
      </c>
      <c r="C7267">
        <v>48337</v>
      </c>
      <c r="D7267" t="s">
        <v>135</v>
      </c>
      <c r="E7267">
        <v>888</v>
      </c>
      <c r="F7267" t="s">
        <v>87</v>
      </c>
      <c r="G7267" t="s">
        <v>101</v>
      </c>
      <c r="H7267">
        <v>46</v>
      </c>
      <c r="I7267">
        <v>0.50381085582406848</v>
      </c>
      <c r="J7267">
        <v>3.7243364820101231E-2</v>
      </c>
      <c r="K7267">
        <v>7.0234805694256025E-2</v>
      </c>
      <c r="L7267">
        <v>1.432186414444941</v>
      </c>
    </row>
    <row r="7268" spans="1:12">
      <c r="A7268" t="s">
        <v>317</v>
      </c>
      <c r="B7268" t="s">
        <v>444</v>
      </c>
      <c r="C7268">
        <v>48337</v>
      </c>
      <c r="D7268" t="s">
        <v>135</v>
      </c>
      <c r="E7268">
        <v>888</v>
      </c>
      <c r="F7268" t="s">
        <v>87</v>
      </c>
      <c r="G7268" t="s">
        <v>102</v>
      </c>
      <c r="H7268">
        <v>21</v>
      </c>
      <c r="I7268">
        <v>1.563109054162531</v>
      </c>
      <c r="J7268">
        <v>0.1178441616037386</v>
      </c>
      <c r="K7268">
        <v>0.30964265869391361</v>
      </c>
      <c r="L7268">
        <v>2.4387855384156549</v>
      </c>
    </row>
    <row r="7269" spans="1:12">
      <c r="A7269" t="s">
        <v>317</v>
      </c>
      <c r="B7269" t="s">
        <v>444</v>
      </c>
      <c r="C7269">
        <v>48337</v>
      </c>
      <c r="D7269" t="s">
        <v>135</v>
      </c>
      <c r="E7269">
        <v>888</v>
      </c>
      <c r="F7269" t="s">
        <v>87</v>
      </c>
      <c r="G7269" t="s">
        <v>103</v>
      </c>
      <c r="H7269">
        <v>46</v>
      </c>
      <c r="I7269">
        <v>0.54486982171397425</v>
      </c>
      <c r="J7269">
        <v>3.9400163629394372E-2</v>
      </c>
      <c r="K7269">
        <v>7.9580605388741649E-2</v>
      </c>
      <c r="L7269">
        <v>1.5132115885470261</v>
      </c>
    </row>
    <row r="7270" spans="1:12">
      <c r="A7270" t="s">
        <v>317</v>
      </c>
      <c r="B7270" t="s">
        <v>444</v>
      </c>
      <c r="C7270">
        <v>48337</v>
      </c>
      <c r="D7270" t="s">
        <v>135</v>
      </c>
      <c r="E7270">
        <v>888</v>
      </c>
      <c r="F7270" t="s">
        <v>87</v>
      </c>
      <c r="G7270" t="s">
        <v>104</v>
      </c>
      <c r="H7270">
        <v>21</v>
      </c>
      <c r="I7270">
        <v>1.726502520922087</v>
      </c>
      <c r="J7270">
        <v>0.12881989346661671</v>
      </c>
      <c r="K7270">
        <v>0.33643836717927927</v>
      </c>
      <c r="L7270">
        <v>2.6724841403317932</v>
      </c>
    </row>
    <row r="7271" spans="1:12">
      <c r="A7271" t="s">
        <v>317</v>
      </c>
      <c r="B7271" t="s">
        <v>444</v>
      </c>
      <c r="C7271">
        <v>48337</v>
      </c>
      <c r="D7271" t="s">
        <v>135</v>
      </c>
      <c r="E7271">
        <v>888</v>
      </c>
      <c r="F7271" t="s">
        <v>87</v>
      </c>
      <c r="G7271" t="s">
        <v>105</v>
      </c>
      <c r="H7271">
        <v>46</v>
      </c>
      <c r="I7271">
        <v>0.58057807498989855</v>
      </c>
      <c r="J7271">
        <v>4.2386078874762083E-2</v>
      </c>
      <c r="K7271">
        <v>8.3457075863545921E-2</v>
      </c>
      <c r="L7271">
        <v>1.620602790789258</v>
      </c>
    </row>
    <row r="7272" spans="1:12">
      <c r="A7272" t="s">
        <v>317</v>
      </c>
      <c r="B7272" t="s">
        <v>444</v>
      </c>
      <c r="C7272">
        <v>48337</v>
      </c>
      <c r="D7272" t="s">
        <v>135</v>
      </c>
      <c r="E7272">
        <v>888</v>
      </c>
      <c r="F7272" t="s">
        <v>87</v>
      </c>
      <c r="G7272" t="s">
        <v>106</v>
      </c>
      <c r="H7272">
        <v>21</v>
      </c>
      <c r="I7272">
        <v>1.8774327900133541</v>
      </c>
      <c r="J7272">
        <v>0.13897070690113111</v>
      </c>
      <c r="K7272">
        <v>0.36329579965681719</v>
      </c>
      <c r="L7272">
        <v>2.9038355072988762</v>
      </c>
    </row>
    <row r="7273" spans="1:12">
      <c r="A7273" t="s">
        <v>317</v>
      </c>
      <c r="B7273" t="s">
        <v>444</v>
      </c>
      <c r="C7273">
        <v>48337</v>
      </c>
      <c r="D7273" t="s">
        <v>135</v>
      </c>
      <c r="E7273">
        <v>888</v>
      </c>
      <c r="F7273" t="s">
        <v>87</v>
      </c>
      <c r="G7273" t="s">
        <v>107</v>
      </c>
      <c r="H7273">
        <v>46</v>
      </c>
      <c r="I7273">
        <v>0.61887166256044202</v>
      </c>
      <c r="J7273">
        <v>4.4437800765362981E-2</v>
      </c>
      <c r="K7273">
        <v>9.1621974267290102E-2</v>
      </c>
      <c r="L7273">
        <v>1.6922803675813241</v>
      </c>
    </row>
    <row r="7274" spans="1:12">
      <c r="A7274" t="s">
        <v>317</v>
      </c>
      <c r="B7274" t="s">
        <v>444</v>
      </c>
      <c r="C7274">
        <v>48337</v>
      </c>
      <c r="D7274" t="s">
        <v>135</v>
      </c>
      <c r="E7274">
        <v>888</v>
      </c>
      <c r="F7274" t="s">
        <v>87</v>
      </c>
      <c r="G7274" t="s">
        <v>108</v>
      </c>
      <c r="H7274">
        <v>21</v>
      </c>
      <c r="I7274">
        <v>0.54524790617929286</v>
      </c>
      <c r="J7274">
        <v>4.6758487955652142E-2</v>
      </c>
      <c r="K7274">
        <v>0.1167457847107941</v>
      </c>
      <c r="L7274">
        <v>1.0747798823709549</v>
      </c>
    </row>
    <row r="7275" spans="1:12">
      <c r="A7275" t="s">
        <v>317</v>
      </c>
      <c r="B7275" t="s">
        <v>444</v>
      </c>
      <c r="C7275">
        <v>48337</v>
      </c>
      <c r="D7275" t="s">
        <v>135</v>
      </c>
      <c r="E7275">
        <v>888</v>
      </c>
      <c r="F7275" t="s">
        <v>87</v>
      </c>
      <c r="G7275" t="s">
        <v>109</v>
      </c>
      <c r="H7275">
        <v>46</v>
      </c>
      <c r="I7275">
        <v>0.2383638501539796</v>
      </c>
      <c r="J7275">
        <v>1.2759487467502269E-2</v>
      </c>
      <c r="K7275">
        <v>3.3821626127489977E-2</v>
      </c>
      <c r="L7275">
        <v>0.47061279101898579</v>
      </c>
    </row>
    <row r="7276" spans="1:12">
      <c r="A7276" t="s">
        <v>317</v>
      </c>
      <c r="B7276" t="s">
        <v>257</v>
      </c>
      <c r="C7276">
        <v>48339</v>
      </c>
      <c r="D7276" t="s">
        <v>135</v>
      </c>
      <c r="E7276">
        <v>888</v>
      </c>
      <c r="F7276" t="s">
        <v>87</v>
      </c>
      <c r="G7276" t="s">
        <v>88</v>
      </c>
      <c r="H7276">
        <v>385</v>
      </c>
      <c r="I7276">
        <v>1.384646637674855</v>
      </c>
      <c r="J7276">
        <v>2.022116502871887E-2</v>
      </c>
      <c r="K7276">
        <v>4.7015300867615753E-2</v>
      </c>
      <c r="L7276">
        <v>2.239003290385666</v>
      </c>
    </row>
    <row r="7277" spans="1:12">
      <c r="A7277" t="s">
        <v>317</v>
      </c>
      <c r="B7277" t="s">
        <v>257</v>
      </c>
      <c r="C7277">
        <v>48339</v>
      </c>
      <c r="D7277" t="s">
        <v>135</v>
      </c>
      <c r="E7277">
        <v>888</v>
      </c>
      <c r="F7277" t="s">
        <v>87</v>
      </c>
      <c r="G7277" t="s">
        <v>89</v>
      </c>
      <c r="H7277">
        <v>615</v>
      </c>
      <c r="I7277">
        <v>1.1446386915237181</v>
      </c>
      <c r="J7277">
        <v>1.8449569750455769E-2</v>
      </c>
      <c r="K7277">
        <v>-1.462983172424458E-2</v>
      </c>
      <c r="L7277">
        <v>2.5196881830949072</v>
      </c>
    </row>
    <row r="7278" spans="1:12">
      <c r="A7278" t="s">
        <v>317</v>
      </c>
      <c r="B7278" t="s">
        <v>257</v>
      </c>
      <c r="C7278">
        <v>48339</v>
      </c>
      <c r="D7278" t="s">
        <v>135</v>
      </c>
      <c r="E7278">
        <v>888</v>
      </c>
      <c r="F7278" t="s">
        <v>87</v>
      </c>
      <c r="G7278" t="s">
        <v>90</v>
      </c>
      <c r="H7278">
        <v>385</v>
      </c>
      <c r="I7278">
        <v>1.571857371280188</v>
      </c>
      <c r="J7278">
        <v>2.2136609604161559E-2</v>
      </c>
      <c r="K7278">
        <v>4.7015300867615753E-2</v>
      </c>
      <c r="L7278">
        <v>2.5578689964215342</v>
      </c>
    </row>
    <row r="7279" spans="1:12">
      <c r="A7279" t="s">
        <v>317</v>
      </c>
      <c r="B7279" t="s">
        <v>257</v>
      </c>
      <c r="C7279">
        <v>48339</v>
      </c>
      <c r="D7279" t="s">
        <v>135</v>
      </c>
      <c r="E7279">
        <v>888</v>
      </c>
      <c r="F7279" t="s">
        <v>87</v>
      </c>
      <c r="G7279" t="s">
        <v>91</v>
      </c>
      <c r="H7279">
        <v>615</v>
      </c>
      <c r="I7279">
        <v>1.272047308222624</v>
      </c>
      <c r="J7279">
        <v>2.026873725221167E-2</v>
      </c>
      <c r="K7279">
        <v>1.262468444269694E-2</v>
      </c>
      <c r="L7279">
        <v>2.573132236350494</v>
      </c>
    </row>
    <row r="7280" spans="1:12">
      <c r="A7280" t="s">
        <v>317</v>
      </c>
      <c r="B7280" t="s">
        <v>257</v>
      </c>
      <c r="C7280">
        <v>48339</v>
      </c>
      <c r="D7280" t="s">
        <v>135</v>
      </c>
      <c r="E7280">
        <v>888</v>
      </c>
      <c r="F7280" t="s">
        <v>87</v>
      </c>
      <c r="G7280" t="s">
        <v>92</v>
      </c>
      <c r="H7280">
        <v>385</v>
      </c>
      <c r="I7280">
        <v>1.673676798025407</v>
      </c>
      <c r="J7280">
        <v>2.3698164900405869E-2</v>
      </c>
      <c r="K7280">
        <v>4.7015300867615753E-2</v>
      </c>
      <c r="L7280">
        <v>2.7453747142849489</v>
      </c>
    </row>
    <row r="7281" spans="1:12">
      <c r="A7281" t="s">
        <v>317</v>
      </c>
      <c r="B7281" t="s">
        <v>257</v>
      </c>
      <c r="C7281">
        <v>48339</v>
      </c>
      <c r="D7281" t="s">
        <v>135</v>
      </c>
      <c r="E7281">
        <v>888</v>
      </c>
      <c r="F7281" t="s">
        <v>87</v>
      </c>
      <c r="G7281" t="s">
        <v>93</v>
      </c>
      <c r="H7281">
        <v>615</v>
      </c>
      <c r="I7281">
        <v>1.3369029583480281</v>
      </c>
      <c r="J7281">
        <v>2.1491747826218661E-2</v>
      </c>
      <c r="K7281">
        <v>1.3120094531762961E-2</v>
      </c>
      <c r="L7281">
        <v>2.6169737893420848</v>
      </c>
    </row>
    <row r="7282" spans="1:12">
      <c r="A7282" t="s">
        <v>317</v>
      </c>
      <c r="B7282" t="s">
        <v>257</v>
      </c>
      <c r="C7282">
        <v>48339</v>
      </c>
      <c r="D7282" t="s">
        <v>135</v>
      </c>
      <c r="E7282">
        <v>888</v>
      </c>
      <c r="F7282" t="s">
        <v>87</v>
      </c>
      <c r="G7282" t="s">
        <v>94</v>
      </c>
      <c r="H7282">
        <v>385</v>
      </c>
      <c r="I7282">
        <v>1.7680933031988311</v>
      </c>
      <c r="J7282">
        <v>2.504719182763936E-2</v>
      </c>
      <c r="K7282">
        <v>4.7015300867615753E-2</v>
      </c>
      <c r="L7282">
        <v>2.9108721514101061</v>
      </c>
    </row>
    <row r="7283" spans="1:12">
      <c r="A7283" t="s">
        <v>317</v>
      </c>
      <c r="B7283" t="s">
        <v>257</v>
      </c>
      <c r="C7283">
        <v>48339</v>
      </c>
      <c r="D7283" t="s">
        <v>135</v>
      </c>
      <c r="E7283">
        <v>888</v>
      </c>
      <c r="F7283" t="s">
        <v>87</v>
      </c>
      <c r="G7283" t="s">
        <v>95</v>
      </c>
      <c r="H7283">
        <v>615</v>
      </c>
      <c r="I7283">
        <v>1.402209669844612</v>
      </c>
      <c r="J7283">
        <v>2.2837125024573919E-2</v>
      </c>
      <c r="K7283">
        <v>1.3935983815374709E-2</v>
      </c>
      <c r="L7283">
        <v>2.7722176463906352</v>
      </c>
    </row>
    <row r="7284" spans="1:12">
      <c r="A7284" t="s">
        <v>317</v>
      </c>
      <c r="B7284" t="s">
        <v>257</v>
      </c>
      <c r="C7284">
        <v>48339</v>
      </c>
      <c r="D7284" t="s">
        <v>135</v>
      </c>
      <c r="E7284">
        <v>888</v>
      </c>
      <c r="F7284" t="s">
        <v>87</v>
      </c>
      <c r="G7284" t="s">
        <v>96</v>
      </c>
      <c r="H7284">
        <v>385</v>
      </c>
      <c r="I7284">
        <v>1.866689031339787</v>
      </c>
      <c r="J7284">
        <v>2.6526711766394481E-2</v>
      </c>
      <c r="K7284">
        <v>4.7015300867615753E-2</v>
      </c>
      <c r="L7284">
        <v>3.0798410123274671</v>
      </c>
    </row>
    <row r="7285" spans="1:12">
      <c r="A7285" t="s">
        <v>317</v>
      </c>
      <c r="B7285" t="s">
        <v>257</v>
      </c>
      <c r="C7285">
        <v>48339</v>
      </c>
      <c r="D7285" t="s">
        <v>135</v>
      </c>
      <c r="E7285">
        <v>888</v>
      </c>
      <c r="F7285" t="s">
        <v>87</v>
      </c>
      <c r="G7285" t="s">
        <v>97</v>
      </c>
      <c r="H7285">
        <v>615</v>
      </c>
      <c r="I7285">
        <v>1.469628778530325</v>
      </c>
      <c r="J7285">
        <v>2.418821948043089E-2</v>
      </c>
      <c r="K7285">
        <v>1.474738212572276E-2</v>
      </c>
      <c r="L7285">
        <v>2.9462558169672839</v>
      </c>
    </row>
    <row r="7286" spans="1:12">
      <c r="A7286" t="s">
        <v>317</v>
      </c>
      <c r="B7286" t="s">
        <v>257</v>
      </c>
      <c r="C7286">
        <v>48339</v>
      </c>
      <c r="D7286" t="s">
        <v>135</v>
      </c>
      <c r="E7286">
        <v>888</v>
      </c>
      <c r="F7286" t="s">
        <v>87</v>
      </c>
      <c r="G7286" t="s">
        <v>98</v>
      </c>
      <c r="H7286">
        <v>385</v>
      </c>
      <c r="I7286">
        <v>0.76771230997376572</v>
      </c>
      <c r="J7286">
        <v>1.6978449086585232E-2</v>
      </c>
      <c r="K7286">
        <v>4.7015300867615753E-2</v>
      </c>
      <c r="L7286">
        <v>1.5552207083419951</v>
      </c>
    </row>
    <row r="7287" spans="1:12">
      <c r="A7287" t="s">
        <v>317</v>
      </c>
      <c r="B7287" t="s">
        <v>257</v>
      </c>
      <c r="C7287">
        <v>48339</v>
      </c>
      <c r="D7287" t="s">
        <v>135</v>
      </c>
      <c r="E7287">
        <v>888</v>
      </c>
      <c r="F7287" t="s">
        <v>87</v>
      </c>
      <c r="G7287" t="s">
        <v>99</v>
      </c>
      <c r="H7287">
        <v>615</v>
      </c>
      <c r="I7287">
        <v>0.75104416870706536</v>
      </c>
      <c r="J7287">
        <v>1.452867810625628E-2</v>
      </c>
      <c r="K7287">
        <v>1.188295685162415E-2</v>
      </c>
      <c r="L7287">
        <v>1.990943086013055</v>
      </c>
    </row>
    <row r="7288" spans="1:12">
      <c r="A7288" t="s">
        <v>317</v>
      </c>
      <c r="B7288" t="s">
        <v>257</v>
      </c>
      <c r="C7288">
        <v>48339</v>
      </c>
      <c r="D7288" t="s">
        <v>135</v>
      </c>
      <c r="E7288">
        <v>888</v>
      </c>
      <c r="F7288" t="s">
        <v>87</v>
      </c>
      <c r="G7288" t="s">
        <v>100</v>
      </c>
      <c r="H7288">
        <v>385</v>
      </c>
      <c r="I7288">
        <v>1.1336065426520781</v>
      </c>
      <c r="J7288">
        <v>2.0077011241880049E-2</v>
      </c>
      <c r="K7288">
        <v>4.7015300867615753E-2</v>
      </c>
      <c r="L7288">
        <v>2.032990566081188</v>
      </c>
    </row>
    <row r="7289" spans="1:12">
      <c r="A7289" t="s">
        <v>317</v>
      </c>
      <c r="B7289" t="s">
        <v>257</v>
      </c>
      <c r="C7289">
        <v>48339</v>
      </c>
      <c r="D7289" t="s">
        <v>135</v>
      </c>
      <c r="E7289">
        <v>888</v>
      </c>
      <c r="F7289" t="s">
        <v>87</v>
      </c>
      <c r="G7289" t="s">
        <v>101</v>
      </c>
      <c r="H7289">
        <v>614</v>
      </c>
      <c r="I7289">
        <v>0.98143726803032527</v>
      </c>
      <c r="J7289">
        <v>1.7600515409937761E-2</v>
      </c>
      <c r="K7289">
        <v>1.2432111905293549E-2</v>
      </c>
      <c r="L7289">
        <v>2.1818166580975058</v>
      </c>
    </row>
    <row r="7290" spans="1:12">
      <c r="A7290" t="s">
        <v>317</v>
      </c>
      <c r="B7290" t="s">
        <v>257</v>
      </c>
      <c r="C7290">
        <v>48339</v>
      </c>
      <c r="D7290" t="s">
        <v>135</v>
      </c>
      <c r="E7290">
        <v>888</v>
      </c>
      <c r="F7290" t="s">
        <v>87</v>
      </c>
      <c r="G7290" t="s">
        <v>102</v>
      </c>
      <c r="H7290">
        <v>385</v>
      </c>
      <c r="I7290">
        <v>1.2417849066387381</v>
      </c>
      <c r="J7290">
        <v>2.1699977510773742E-2</v>
      </c>
      <c r="K7290">
        <v>4.7015300867615753E-2</v>
      </c>
      <c r="L7290">
        <v>2.227837132195075</v>
      </c>
    </row>
    <row r="7291" spans="1:12">
      <c r="A7291" t="s">
        <v>317</v>
      </c>
      <c r="B7291" t="s">
        <v>257</v>
      </c>
      <c r="C7291">
        <v>48339</v>
      </c>
      <c r="D7291" t="s">
        <v>135</v>
      </c>
      <c r="E7291">
        <v>888</v>
      </c>
      <c r="F7291" t="s">
        <v>87</v>
      </c>
      <c r="G7291" t="s">
        <v>103</v>
      </c>
      <c r="H7291">
        <v>615</v>
      </c>
      <c r="I7291">
        <v>1.043051232957158</v>
      </c>
      <c r="J7291">
        <v>1.8745854294726388E-2</v>
      </c>
      <c r="K7291">
        <v>1.292877738363029E-2</v>
      </c>
      <c r="L7291">
        <v>2.3277477427140298</v>
      </c>
    </row>
    <row r="7292" spans="1:12">
      <c r="A7292" t="s">
        <v>317</v>
      </c>
      <c r="B7292" t="s">
        <v>257</v>
      </c>
      <c r="C7292">
        <v>48339</v>
      </c>
      <c r="D7292" t="s">
        <v>135</v>
      </c>
      <c r="E7292">
        <v>888</v>
      </c>
      <c r="F7292" t="s">
        <v>87</v>
      </c>
      <c r="G7292" t="s">
        <v>104</v>
      </c>
      <c r="H7292">
        <v>385</v>
      </c>
      <c r="I7292">
        <v>1.3386099014279009</v>
      </c>
      <c r="J7292">
        <v>2.2784424816788131E-2</v>
      </c>
      <c r="K7292">
        <v>4.7015300867615753E-2</v>
      </c>
      <c r="L7292">
        <v>2.3951684965310931</v>
      </c>
    </row>
    <row r="7293" spans="1:12">
      <c r="A7293" t="s">
        <v>317</v>
      </c>
      <c r="B7293" t="s">
        <v>257</v>
      </c>
      <c r="C7293">
        <v>48339</v>
      </c>
      <c r="D7293" t="s">
        <v>135</v>
      </c>
      <c r="E7293">
        <v>888</v>
      </c>
      <c r="F7293" t="s">
        <v>87</v>
      </c>
      <c r="G7293" t="s">
        <v>105</v>
      </c>
      <c r="H7293">
        <v>614</v>
      </c>
      <c r="I7293">
        <v>1.1049268529615139</v>
      </c>
      <c r="J7293">
        <v>2.0024254321141549E-2</v>
      </c>
      <c r="K7293">
        <v>1.37449604108022E-2</v>
      </c>
      <c r="L7293">
        <v>2.508840677601246</v>
      </c>
    </row>
    <row r="7294" spans="1:12">
      <c r="A7294" t="s">
        <v>317</v>
      </c>
      <c r="B7294" t="s">
        <v>257</v>
      </c>
      <c r="C7294">
        <v>48339</v>
      </c>
      <c r="D7294" t="s">
        <v>135</v>
      </c>
      <c r="E7294">
        <v>888</v>
      </c>
      <c r="F7294" t="s">
        <v>87</v>
      </c>
      <c r="G7294" t="s">
        <v>106</v>
      </c>
      <c r="H7294">
        <v>385</v>
      </c>
      <c r="I7294">
        <v>1.438941171813809</v>
      </c>
      <c r="J7294">
        <v>2.4117518284707758E-2</v>
      </c>
      <c r="K7294">
        <v>4.7015300867615753E-2</v>
      </c>
      <c r="L7294">
        <v>2.562666542399366</v>
      </c>
    </row>
    <row r="7295" spans="1:12">
      <c r="A7295" t="s">
        <v>317</v>
      </c>
      <c r="B7295" t="s">
        <v>257</v>
      </c>
      <c r="C7295">
        <v>48339</v>
      </c>
      <c r="D7295" t="s">
        <v>135</v>
      </c>
      <c r="E7295">
        <v>888</v>
      </c>
      <c r="F7295" t="s">
        <v>87</v>
      </c>
      <c r="G7295" t="s">
        <v>107</v>
      </c>
      <c r="H7295">
        <v>614</v>
      </c>
      <c r="I7295">
        <v>1.1680057646722879</v>
      </c>
      <c r="J7295">
        <v>2.128880125280741E-2</v>
      </c>
      <c r="K7295">
        <v>1.455949765429183E-2</v>
      </c>
      <c r="L7295">
        <v>2.677849342735211</v>
      </c>
    </row>
    <row r="7296" spans="1:12">
      <c r="A7296" t="s">
        <v>317</v>
      </c>
      <c r="B7296" t="s">
        <v>257</v>
      </c>
      <c r="C7296">
        <v>48339</v>
      </c>
      <c r="D7296" t="s">
        <v>135</v>
      </c>
      <c r="E7296">
        <v>888</v>
      </c>
      <c r="F7296" t="s">
        <v>87</v>
      </c>
      <c r="G7296" t="s">
        <v>108</v>
      </c>
      <c r="H7296">
        <v>385</v>
      </c>
      <c r="I7296">
        <v>0.45307604960138081</v>
      </c>
      <c r="J7296">
        <v>9.3257948586015597E-3</v>
      </c>
      <c r="K7296">
        <v>4.7015300867615753E-2</v>
      </c>
      <c r="L7296">
        <v>1.1778982897199459</v>
      </c>
    </row>
    <row r="7297" spans="1:12">
      <c r="A7297" t="s">
        <v>317</v>
      </c>
      <c r="B7297" t="s">
        <v>257</v>
      </c>
      <c r="C7297">
        <v>48339</v>
      </c>
      <c r="D7297" t="s">
        <v>135</v>
      </c>
      <c r="E7297">
        <v>888</v>
      </c>
      <c r="F7297" t="s">
        <v>87</v>
      </c>
      <c r="G7297" t="s">
        <v>109</v>
      </c>
      <c r="H7297">
        <v>614</v>
      </c>
      <c r="I7297">
        <v>0.43391108773939158</v>
      </c>
      <c r="J7297">
        <v>8.0738110740064054E-3</v>
      </c>
      <c r="K7297">
        <v>1.1745082518886179E-2</v>
      </c>
      <c r="L7297">
        <v>1.1103789443611909</v>
      </c>
    </row>
    <row r="7298" spans="1:12">
      <c r="A7298" t="s">
        <v>317</v>
      </c>
      <c r="B7298" t="s">
        <v>287</v>
      </c>
      <c r="C7298">
        <v>48341</v>
      </c>
      <c r="D7298" t="s">
        <v>135</v>
      </c>
      <c r="E7298">
        <v>888</v>
      </c>
      <c r="F7298" t="s">
        <v>87</v>
      </c>
      <c r="G7298" t="s">
        <v>88</v>
      </c>
      <c r="H7298">
        <v>89</v>
      </c>
      <c r="I7298">
        <v>0.72344698671299945</v>
      </c>
      <c r="J7298">
        <v>4.0953045437258827E-2</v>
      </c>
      <c r="K7298">
        <v>-999</v>
      </c>
      <c r="L7298">
        <v>1.4408023622710511</v>
      </c>
    </row>
    <row r="7299" spans="1:12">
      <c r="A7299" t="s">
        <v>317</v>
      </c>
      <c r="B7299" t="s">
        <v>287</v>
      </c>
      <c r="C7299">
        <v>48341</v>
      </c>
      <c r="D7299" t="s">
        <v>135</v>
      </c>
      <c r="E7299">
        <v>888</v>
      </c>
      <c r="F7299" t="s">
        <v>87</v>
      </c>
      <c r="G7299" t="s">
        <v>89</v>
      </c>
      <c r="H7299">
        <v>138</v>
      </c>
      <c r="I7299">
        <v>0.46639999825869649</v>
      </c>
      <c r="J7299">
        <v>1.424116125226068E-2</v>
      </c>
      <c r="K7299">
        <v>-1.8863729336244341E-2</v>
      </c>
      <c r="L7299">
        <v>0.86446183741586202</v>
      </c>
    </row>
    <row r="7300" spans="1:12">
      <c r="A7300" t="s">
        <v>317</v>
      </c>
      <c r="B7300" t="s">
        <v>287</v>
      </c>
      <c r="C7300">
        <v>48341</v>
      </c>
      <c r="D7300" t="s">
        <v>135</v>
      </c>
      <c r="E7300">
        <v>888</v>
      </c>
      <c r="F7300" t="s">
        <v>87</v>
      </c>
      <c r="G7300" t="s">
        <v>90</v>
      </c>
      <c r="H7300">
        <v>89</v>
      </c>
      <c r="I7300">
        <v>1.2283251282387291</v>
      </c>
      <c r="J7300">
        <v>4.5149360770827367E-2</v>
      </c>
      <c r="K7300">
        <v>-999</v>
      </c>
      <c r="L7300">
        <v>1.9749374759181719</v>
      </c>
    </row>
    <row r="7301" spans="1:12">
      <c r="A7301" t="s">
        <v>317</v>
      </c>
      <c r="B7301" t="s">
        <v>287</v>
      </c>
      <c r="C7301">
        <v>48341</v>
      </c>
      <c r="D7301" t="s">
        <v>135</v>
      </c>
      <c r="E7301">
        <v>888</v>
      </c>
      <c r="F7301" t="s">
        <v>87</v>
      </c>
      <c r="G7301" t="s">
        <v>91</v>
      </c>
      <c r="H7301">
        <v>138</v>
      </c>
      <c r="I7301">
        <v>0.52285140002543817</v>
      </c>
      <c r="J7301">
        <v>1.3693804630263829E-2</v>
      </c>
      <c r="K7301">
        <v>1.380494474484651E-2</v>
      </c>
      <c r="L7301">
        <v>0.93636689174569321</v>
      </c>
    </row>
    <row r="7302" spans="1:12">
      <c r="A7302" t="s">
        <v>317</v>
      </c>
      <c r="B7302" t="s">
        <v>287</v>
      </c>
      <c r="C7302">
        <v>48341</v>
      </c>
      <c r="D7302" t="s">
        <v>135</v>
      </c>
      <c r="E7302">
        <v>888</v>
      </c>
      <c r="F7302" t="s">
        <v>87</v>
      </c>
      <c r="G7302" t="s">
        <v>92</v>
      </c>
      <c r="H7302">
        <v>89</v>
      </c>
      <c r="I7302">
        <v>1.35560586102567</v>
      </c>
      <c r="J7302">
        <v>4.9107693406864501E-2</v>
      </c>
      <c r="K7302">
        <v>-999</v>
      </c>
      <c r="L7302">
        <v>2.1650382851582388</v>
      </c>
    </row>
    <row r="7303" spans="1:12">
      <c r="A7303" t="s">
        <v>317</v>
      </c>
      <c r="B7303" t="s">
        <v>287</v>
      </c>
      <c r="C7303">
        <v>48341</v>
      </c>
      <c r="D7303" t="s">
        <v>135</v>
      </c>
      <c r="E7303">
        <v>888</v>
      </c>
      <c r="F7303" t="s">
        <v>87</v>
      </c>
      <c r="G7303" t="s">
        <v>93</v>
      </c>
      <c r="H7303">
        <v>138</v>
      </c>
      <c r="I7303">
        <v>0.59463648750942366</v>
      </c>
      <c r="J7303">
        <v>1.5984788551863791E-2</v>
      </c>
      <c r="K7303">
        <v>1.380494474484651E-2</v>
      </c>
      <c r="L7303">
        <v>1.049620195783628</v>
      </c>
    </row>
    <row r="7304" spans="1:12">
      <c r="A7304" t="s">
        <v>317</v>
      </c>
      <c r="B7304" t="s">
        <v>287</v>
      </c>
      <c r="C7304">
        <v>48341</v>
      </c>
      <c r="D7304" t="s">
        <v>135</v>
      </c>
      <c r="E7304">
        <v>888</v>
      </c>
      <c r="F7304" t="s">
        <v>87</v>
      </c>
      <c r="G7304" t="s">
        <v>94</v>
      </c>
      <c r="H7304">
        <v>89</v>
      </c>
      <c r="I7304">
        <v>1.488508790458744</v>
      </c>
      <c r="J7304">
        <v>5.3521848588011012E-2</v>
      </c>
      <c r="K7304">
        <v>-999</v>
      </c>
      <c r="L7304">
        <v>2.3653019116223279</v>
      </c>
    </row>
    <row r="7305" spans="1:12">
      <c r="A7305" t="s">
        <v>317</v>
      </c>
      <c r="B7305" t="s">
        <v>287</v>
      </c>
      <c r="C7305">
        <v>48341</v>
      </c>
      <c r="D7305" t="s">
        <v>135</v>
      </c>
      <c r="E7305">
        <v>888</v>
      </c>
      <c r="F7305" t="s">
        <v>87</v>
      </c>
      <c r="G7305" t="s">
        <v>95</v>
      </c>
      <c r="H7305">
        <v>138</v>
      </c>
      <c r="I7305">
        <v>0.65913134724795341</v>
      </c>
      <c r="J7305">
        <v>1.7944164771715659E-2</v>
      </c>
      <c r="K7305">
        <v>1.380494474484651E-2</v>
      </c>
      <c r="L7305">
        <v>1.1381511248671661</v>
      </c>
    </row>
    <row r="7306" spans="1:12">
      <c r="A7306" t="s">
        <v>317</v>
      </c>
      <c r="B7306" t="s">
        <v>287</v>
      </c>
      <c r="C7306">
        <v>48341</v>
      </c>
      <c r="D7306" t="s">
        <v>135</v>
      </c>
      <c r="E7306">
        <v>888</v>
      </c>
      <c r="F7306" t="s">
        <v>87</v>
      </c>
      <c r="G7306" t="s">
        <v>96</v>
      </c>
      <c r="H7306">
        <v>89</v>
      </c>
      <c r="I7306">
        <v>1.6165664706327381</v>
      </c>
      <c r="J7306">
        <v>5.7872409464191497E-2</v>
      </c>
      <c r="K7306">
        <v>-999</v>
      </c>
      <c r="L7306">
        <v>2.5699661396320148</v>
      </c>
    </row>
    <row r="7307" spans="1:12">
      <c r="A7307" t="s">
        <v>317</v>
      </c>
      <c r="B7307" t="s">
        <v>287</v>
      </c>
      <c r="C7307">
        <v>48341</v>
      </c>
      <c r="D7307" t="s">
        <v>135</v>
      </c>
      <c r="E7307">
        <v>888</v>
      </c>
      <c r="F7307" t="s">
        <v>87</v>
      </c>
      <c r="G7307" t="s">
        <v>97</v>
      </c>
      <c r="H7307">
        <v>138</v>
      </c>
      <c r="I7307">
        <v>0.72351619583853122</v>
      </c>
      <c r="J7307">
        <v>2.0002362596630359E-2</v>
      </c>
      <c r="K7307">
        <v>1.380494474484651E-2</v>
      </c>
      <c r="L7307">
        <v>1.2318555136777189</v>
      </c>
    </row>
    <row r="7308" spans="1:12">
      <c r="A7308" t="s">
        <v>317</v>
      </c>
      <c r="B7308" t="s">
        <v>287</v>
      </c>
      <c r="C7308">
        <v>48341</v>
      </c>
      <c r="D7308" t="s">
        <v>135</v>
      </c>
      <c r="E7308">
        <v>888</v>
      </c>
      <c r="F7308" t="s">
        <v>87</v>
      </c>
      <c r="G7308" t="s">
        <v>98</v>
      </c>
      <c r="H7308">
        <v>89</v>
      </c>
      <c r="I7308">
        <v>0.40624218641434118</v>
      </c>
      <c r="J7308">
        <v>1.4490025082510479E-2</v>
      </c>
      <c r="K7308">
        <v>-999</v>
      </c>
      <c r="L7308">
        <v>0.74100802106099173</v>
      </c>
    </row>
    <row r="7309" spans="1:12">
      <c r="A7309" t="s">
        <v>317</v>
      </c>
      <c r="B7309" t="s">
        <v>287</v>
      </c>
      <c r="C7309">
        <v>48341</v>
      </c>
      <c r="D7309" t="s">
        <v>135</v>
      </c>
      <c r="E7309">
        <v>888</v>
      </c>
      <c r="F7309" t="s">
        <v>87</v>
      </c>
      <c r="G7309" t="s">
        <v>99</v>
      </c>
      <c r="H7309">
        <v>138</v>
      </c>
      <c r="I7309">
        <v>0.40313304058621541</v>
      </c>
      <c r="J7309">
        <v>1.167977267116403E-2</v>
      </c>
      <c r="K7309">
        <v>-1.581667084059056E-2</v>
      </c>
      <c r="L7309">
        <v>0.78087786016371918</v>
      </c>
    </row>
    <row r="7310" spans="1:12">
      <c r="A7310" t="s">
        <v>317</v>
      </c>
      <c r="B7310" t="s">
        <v>287</v>
      </c>
      <c r="C7310">
        <v>48341</v>
      </c>
      <c r="D7310" t="s">
        <v>135</v>
      </c>
      <c r="E7310">
        <v>888</v>
      </c>
      <c r="F7310" t="s">
        <v>87</v>
      </c>
      <c r="G7310" t="s">
        <v>100</v>
      </c>
      <c r="H7310">
        <v>89</v>
      </c>
      <c r="I7310">
        <v>1.0194955213156729</v>
      </c>
      <c r="J7310">
        <v>3.2020593146534063E-2</v>
      </c>
      <c r="K7310">
        <v>-999</v>
      </c>
      <c r="L7310">
        <v>1.5446001471911921</v>
      </c>
    </row>
    <row r="7311" spans="1:12">
      <c r="A7311" t="s">
        <v>317</v>
      </c>
      <c r="B7311" t="s">
        <v>287</v>
      </c>
      <c r="C7311">
        <v>48341</v>
      </c>
      <c r="D7311" t="s">
        <v>135</v>
      </c>
      <c r="E7311">
        <v>888</v>
      </c>
      <c r="F7311" t="s">
        <v>87</v>
      </c>
      <c r="G7311" t="s">
        <v>101</v>
      </c>
      <c r="H7311">
        <v>138</v>
      </c>
      <c r="I7311">
        <v>0.46693025099630953</v>
      </c>
      <c r="J7311">
        <v>1.19442553032186E-2</v>
      </c>
      <c r="K7311">
        <v>1.380494474484651E-2</v>
      </c>
      <c r="L7311">
        <v>0.87086825997431228</v>
      </c>
    </row>
    <row r="7312" spans="1:12">
      <c r="A7312" t="s">
        <v>317</v>
      </c>
      <c r="B7312" t="s">
        <v>287</v>
      </c>
      <c r="C7312">
        <v>48341</v>
      </c>
      <c r="D7312" t="s">
        <v>135</v>
      </c>
      <c r="E7312">
        <v>888</v>
      </c>
      <c r="F7312" t="s">
        <v>87</v>
      </c>
      <c r="G7312" t="s">
        <v>102</v>
      </c>
      <c r="H7312">
        <v>89</v>
      </c>
      <c r="I7312">
        <v>1.1584400642656141</v>
      </c>
      <c r="J7312">
        <v>3.6470834111012512E-2</v>
      </c>
      <c r="K7312">
        <v>-999</v>
      </c>
      <c r="L7312">
        <v>1.7390189522256949</v>
      </c>
    </row>
    <row r="7313" spans="1:12">
      <c r="A7313" t="s">
        <v>317</v>
      </c>
      <c r="B7313" t="s">
        <v>287</v>
      </c>
      <c r="C7313">
        <v>48341</v>
      </c>
      <c r="D7313" t="s">
        <v>135</v>
      </c>
      <c r="E7313">
        <v>888</v>
      </c>
      <c r="F7313" t="s">
        <v>87</v>
      </c>
      <c r="G7313" t="s">
        <v>103</v>
      </c>
      <c r="H7313">
        <v>138</v>
      </c>
      <c r="I7313">
        <v>0.53738269117034743</v>
      </c>
      <c r="J7313">
        <v>1.402279116794751E-2</v>
      </c>
      <c r="K7313">
        <v>1.380494474484651E-2</v>
      </c>
      <c r="L7313">
        <v>0.9964364160306326</v>
      </c>
    </row>
    <row r="7314" spans="1:12">
      <c r="A7314" t="s">
        <v>317</v>
      </c>
      <c r="B7314" t="s">
        <v>287</v>
      </c>
      <c r="C7314">
        <v>48341</v>
      </c>
      <c r="D7314" t="s">
        <v>135</v>
      </c>
      <c r="E7314">
        <v>888</v>
      </c>
      <c r="F7314" t="s">
        <v>87</v>
      </c>
      <c r="G7314" t="s">
        <v>104</v>
      </c>
      <c r="H7314">
        <v>89</v>
      </c>
      <c r="I7314">
        <v>1.2985341854073871</v>
      </c>
      <c r="J7314">
        <v>4.1104364634187603E-2</v>
      </c>
      <c r="K7314">
        <v>-999</v>
      </c>
      <c r="L7314">
        <v>1.9498045617277779</v>
      </c>
    </row>
    <row r="7315" spans="1:12">
      <c r="A7315" t="s">
        <v>317</v>
      </c>
      <c r="B7315" t="s">
        <v>287</v>
      </c>
      <c r="C7315">
        <v>48341</v>
      </c>
      <c r="D7315" t="s">
        <v>135</v>
      </c>
      <c r="E7315">
        <v>888</v>
      </c>
      <c r="F7315" t="s">
        <v>87</v>
      </c>
      <c r="G7315" t="s">
        <v>105</v>
      </c>
      <c r="H7315">
        <v>138</v>
      </c>
      <c r="I7315">
        <v>0.59951054538826243</v>
      </c>
      <c r="J7315">
        <v>1.5808581731845659E-2</v>
      </c>
      <c r="K7315">
        <v>1.380494474484651E-2</v>
      </c>
      <c r="L7315">
        <v>1.0977697365266239</v>
      </c>
    </row>
    <row r="7316" spans="1:12">
      <c r="A7316" t="s">
        <v>317</v>
      </c>
      <c r="B7316" t="s">
        <v>287</v>
      </c>
      <c r="C7316">
        <v>48341</v>
      </c>
      <c r="D7316" t="s">
        <v>135</v>
      </c>
      <c r="E7316">
        <v>888</v>
      </c>
      <c r="F7316" t="s">
        <v>87</v>
      </c>
      <c r="G7316" t="s">
        <v>106</v>
      </c>
      <c r="H7316">
        <v>89</v>
      </c>
      <c r="I7316">
        <v>1.428724412435471</v>
      </c>
      <c r="J7316">
        <v>4.5452671066091119E-2</v>
      </c>
      <c r="K7316">
        <v>-999</v>
      </c>
      <c r="L7316">
        <v>2.1516882097003101</v>
      </c>
    </row>
    <row r="7317" spans="1:12">
      <c r="A7317" t="s">
        <v>317</v>
      </c>
      <c r="B7317" t="s">
        <v>287</v>
      </c>
      <c r="C7317">
        <v>48341</v>
      </c>
      <c r="D7317" t="s">
        <v>135</v>
      </c>
      <c r="E7317">
        <v>888</v>
      </c>
      <c r="F7317" t="s">
        <v>87</v>
      </c>
      <c r="G7317" t="s">
        <v>107</v>
      </c>
      <c r="H7317">
        <v>138</v>
      </c>
      <c r="I7317">
        <v>0.66265584641585695</v>
      </c>
      <c r="J7317">
        <v>1.7885105766581429E-2</v>
      </c>
      <c r="K7317">
        <v>1.380494474484651E-2</v>
      </c>
      <c r="L7317">
        <v>1.187263848618604</v>
      </c>
    </row>
    <row r="7318" spans="1:12">
      <c r="A7318" t="s">
        <v>317</v>
      </c>
      <c r="B7318" t="s">
        <v>287</v>
      </c>
      <c r="C7318">
        <v>48341</v>
      </c>
      <c r="D7318" t="s">
        <v>135</v>
      </c>
      <c r="E7318">
        <v>888</v>
      </c>
      <c r="F7318" t="s">
        <v>87</v>
      </c>
      <c r="G7318" t="s">
        <v>108</v>
      </c>
      <c r="H7318">
        <v>89</v>
      </c>
      <c r="I7318">
        <v>0.36728506510439363</v>
      </c>
      <c r="J7318">
        <v>1.1420606912232791E-2</v>
      </c>
      <c r="K7318">
        <v>-999</v>
      </c>
      <c r="L7318">
        <v>0.69809110896498983</v>
      </c>
    </row>
    <row r="7319" spans="1:12">
      <c r="A7319" t="s">
        <v>317</v>
      </c>
      <c r="B7319" t="s">
        <v>287</v>
      </c>
      <c r="C7319">
        <v>48341</v>
      </c>
      <c r="D7319" t="s">
        <v>135</v>
      </c>
      <c r="E7319">
        <v>888</v>
      </c>
      <c r="F7319" t="s">
        <v>87</v>
      </c>
      <c r="G7319" t="s">
        <v>109</v>
      </c>
      <c r="H7319">
        <v>138</v>
      </c>
      <c r="I7319">
        <v>0.34948529085965602</v>
      </c>
      <c r="J7319">
        <v>1.0355709858116209E-2</v>
      </c>
      <c r="K7319">
        <v>-1.7411207189724789E-2</v>
      </c>
      <c r="L7319">
        <v>0.68728772731803567</v>
      </c>
    </row>
    <row r="7320" spans="1:12">
      <c r="A7320" t="s">
        <v>317</v>
      </c>
      <c r="B7320" t="s">
        <v>291</v>
      </c>
      <c r="C7320">
        <v>48343</v>
      </c>
      <c r="D7320" t="s">
        <v>135</v>
      </c>
      <c r="E7320">
        <v>888</v>
      </c>
      <c r="F7320" t="s">
        <v>87</v>
      </c>
      <c r="G7320" t="s">
        <v>88</v>
      </c>
      <c r="H7320">
        <v>385</v>
      </c>
      <c r="I7320">
        <v>1.384646637674855</v>
      </c>
      <c r="J7320">
        <v>2.022116502871887E-2</v>
      </c>
      <c r="K7320">
        <v>4.7015300867615753E-2</v>
      </c>
      <c r="L7320">
        <v>2.239003290385666</v>
      </c>
    </row>
    <row r="7321" spans="1:12">
      <c r="A7321" t="s">
        <v>317</v>
      </c>
      <c r="B7321" t="s">
        <v>291</v>
      </c>
      <c r="C7321">
        <v>48343</v>
      </c>
      <c r="D7321" t="s">
        <v>135</v>
      </c>
      <c r="E7321">
        <v>888</v>
      </c>
      <c r="F7321" t="s">
        <v>87</v>
      </c>
      <c r="G7321" t="s">
        <v>89</v>
      </c>
      <c r="H7321">
        <v>615</v>
      </c>
      <c r="I7321">
        <v>1.1446386915237181</v>
      </c>
      <c r="J7321">
        <v>1.8449569750455769E-2</v>
      </c>
      <c r="K7321">
        <v>-1.462983172424458E-2</v>
      </c>
      <c r="L7321">
        <v>2.5196881830949072</v>
      </c>
    </row>
    <row r="7322" spans="1:12">
      <c r="A7322" t="s">
        <v>317</v>
      </c>
      <c r="B7322" t="s">
        <v>291</v>
      </c>
      <c r="C7322">
        <v>48343</v>
      </c>
      <c r="D7322" t="s">
        <v>135</v>
      </c>
      <c r="E7322">
        <v>888</v>
      </c>
      <c r="F7322" t="s">
        <v>87</v>
      </c>
      <c r="G7322" t="s">
        <v>90</v>
      </c>
      <c r="H7322">
        <v>385</v>
      </c>
      <c r="I7322">
        <v>1.571857371280188</v>
      </c>
      <c r="J7322">
        <v>2.2136609604161559E-2</v>
      </c>
      <c r="K7322">
        <v>4.7015300867615753E-2</v>
      </c>
      <c r="L7322">
        <v>2.5578689964215342</v>
      </c>
    </row>
    <row r="7323" spans="1:12">
      <c r="A7323" t="s">
        <v>317</v>
      </c>
      <c r="B7323" t="s">
        <v>291</v>
      </c>
      <c r="C7323">
        <v>48343</v>
      </c>
      <c r="D7323" t="s">
        <v>135</v>
      </c>
      <c r="E7323">
        <v>888</v>
      </c>
      <c r="F7323" t="s">
        <v>87</v>
      </c>
      <c r="G7323" t="s">
        <v>91</v>
      </c>
      <c r="H7323">
        <v>615</v>
      </c>
      <c r="I7323">
        <v>1.272047308222624</v>
      </c>
      <c r="J7323">
        <v>2.026873725221167E-2</v>
      </c>
      <c r="K7323">
        <v>1.262468444269694E-2</v>
      </c>
      <c r="L7323">
        <v>2.573132236350494</v>
      </c>
    </row>
    <row r="7324" spans="1:12">
      <c r="A7324" t="s">
        <v>317</v>
      </c>
      <c r="B7324" t="s">
        <v>291</v>
      </c>
      <c r="C7324">
        <v>48343</v>
      </c>
      <c r="D7324" t="s">
        <v>135</v>
      </c>
      <c r="E7324">
        <v>888</v>
      </c>
      <c r="F7324" t="s">
        <v>87</v>
      </c>
      <c r="G7324" t="s">
        <v>92</v>
      </c>
      <c r="H7324">
        <v>385</v>
      </c>
      <c r="I7324">
        <v>1.673676798025407</v>
      </c>
      <c r="J7324">
        <v>2.3698164900405869E-2</v>
      </c>
      <c r="K7324">
        <v>4.7015300867615753E-2</v>
      </c>
      <c r="L7324">
        <v>2.7453747142849489</v>
      </c>
    </row>
    <row r="7325" spans="1:12">
      <c r="A7325" t="s">
        <v>317</v>
      </c>
      <c r="B7325" t="s">
        <v>291</v>
      </c>
      <c r="C7325">
        <v>48343</v>
      </c>
      <c r="D7325" t="s">
        <v>135</v>
      </c>
      <c r="E7325">
        <v>888</v>
      </c>
      <c r="F7325" t="s">
        <v>87</v>
      </c>
      <c r="G7325" t="s">
        <v>93</v>
      </c>
      <c r="H7325">
        <v>615</v>
      </c>
      <c r="I7325">
        <v>1.3369029583480281</v>
      </c>
      <c r="J7325">
        <v>2.1491747826218661E-2</v>
      </c>
      <c r="K7325">
        <v>1.3120094531762961E-2</v>
      </c>
      <c r="L7325">
        <v>2.6169737893420848</v>
      </c>
    </row>
    <row r="7326" spans="1:12">
      <c r="A7326" t="s">
        <v>317</v>
      </c>
      <c r="B7326" t="s">
        <v>291</v>
      </c>
      <c r="C7326">
        <v>48343</v>
      </c>
      <c r="D7326" t="s">
        <v>135</v>
      </c>
      <c r="E7326">
        <v>888</v>
      </c>
      <c r="F7326" t="s">
        <v>87</v>
      </c>
      <c r="G7326" t="s">
        <v>94</v>
      </c>
      <c r="H7326">
        <v>385</v>
      </c>
      <c r="I7326">
        <v>1.7680933031988311</v>
      </c>
      <c r="J7326">
        <v>2.504719182763936E-2</v>
      </c>
      <c r="K7326">
        <v>4.7015300867615753E-2</v>
      </c>
      <c r="L7326">
        <v>2.9108721514101061</v>
      </c>
    </row>
    <row r="7327" spans="1:12">
      <c r="A7327" t="s">
        <v>317</v>
      </c>
      <c r="B7327" t="s">
        <v>291</v>
      </c>
      <c r="C7327">
        <v>48343</v>
      </c>
      <c r="D7327" t="s">
        <v>135</v>
      </c>
      <c r="E7327">
        <v>888</v>
      </c>
      <c r="F7327" t="s">
        <v>87</v>
      </c>
      <c r="G7327" t="s">
        <v>95</v>
      </c>
      <c r="H7327">
        <v>615</v>
      </c>
      <c r="I7327">
        <v>1.402209669844612</v>
      </c>
      <c r="J7327">
        <v>2.2837125024573919E-2</v>
      </c>
      <c r="K7327">
        <v>1.3935983815374709E-2</v>
      </c>
      <c r="L7327">
        <v>2.7722176463906352</v>
      </c>
    </row>
    <row r="7328" spans="1:12">
      <c r="A7328" t="s">
        <v>317</v>
      </c>
      <c r="B7328" t="s">
        <v>291</v>
      </c>
      <c r="C7328">
        <v>48343</v>
      </c>
      <c r="D7328" t="s">
        <v>135</v>
      </c>
      <c r="E7328">
        <v>888</v>
      </c>
      <c r="F7328" t="s">
        <v>87</v>
      </c>
      <c r="G7328" t="s">
        <v>96</v>
      </c>
      <c r="H7328">
        <v>385</v>
      </c>
      <c r="I7328">
        <v>1.866689031339787</v>
      </c>
      <c r="J7328">
        <v>2.6526711766394481E-2</v>
      </c>
      <c r="K7328">
        <v>4.7015300867615753E-2</v>
      </c>
      <c r="L7328">
        <v>3.0798410123274671</v>
      </c>
    </row>
    <row r="7329" spans="1:12">
      <c r="A7329" t="s">
        <v>317</v>
      </c>
      <c r="B7329" t="s">
        <v>291</v>
      </c>
      <c r="C7329">
        <v>48343</v>
      </c>
      <c r="D7329" t="s">
        <v>135</v>
      </c>
      <c r="E7329">
        <v>888</v>
      </c>
      <c r="F7329" t="s">
        <v>87</v>
      </c>
      <c r="G7329" t="s">
        <v>97</v>
      </c>
      <c r="H7329">
        <v>615</v>
      </c>
      <c r="I7329">
        <v>1.469628778530325</v>
      </c>
      <c r="J7329">
        <v>2.418821948043089E-2</v>
      </c>
      <c r="K7329">
        <v>1.474738212572276E-2</v>
      </c>
      <c r="L7329">
        <v>2.9462558169672839</v>
      </c>
    </row>
    <row r="7330" spans="1:12">
      <c r="A7330" t="s">
        <v>317</v>
      </c>
      <c r="B7330" t="s">
        <v>291</v>
      </c>
      <c r="C7330">
        <v>48343</v>
      </c>
      <c r="D7330" t="s">
        <v>135</v>
      </c>
      <c r="E7330">
        <v>888</v>
      </c>
      <c r="F7330" t="s">
        <v>87</v>
      </c>
      <c r="G7330" t="s">
        <v>98</v>
      </c>
      <c r="H7330">
        <v>385</v>
      </c>
      <c r="I7330">
        <v>0.76771230997376572</v>
      </c>
      <c r="J7330">
        <v>1.6978449086585232E-2</v>
      </c>
      <c r="K7330">
        <v>4.7015300867615753E-2</v>
      </c>
      <c r="L7330">
        <v>1.5552207083419951</v>
      </c>
    </row>
    <row r="7331" spans="1:12">
      <c r="A7331" t="s">
        <v>317</v>
      </c>
      <c r="B7331" t="s">
        <v>291</v>
      </c>
      <c r="C7331">
        <v>48343</v>
      </c>
      <c r="D7331" t="s">
        <v>135</v>
      </c>
      <c r="E7331">
        <v>888</v>
      </c>
      <c r="F7331" t="s">
        <v>87</v>
      </c>
      <c r="G7331" t="s">
        <v>99</v>
      </c>
      <c r="H7331">
        <v>615</v>
      </c>
      <c r="I7331">
        <v>0.75104416870706536</v>
      </c>
      <c r="J7331">
        <v>1.452867810625628E-2</v>
      </c>
      <c r="K7331">
        <v>1.188295685162415E-2</v>
      </c>
      <c r="L7331">
        <v>1.990943086013055</v>
      </c>
    </row>
    <row r="7332" spans="1:12">
      <c r="A7332" t="s">
        <v>317</v>
      </c>
      <c r="B7332" t="s">
        <v>291</v>
      </c>
      <c r="C7332">
        <v>48343</v>
      </c>
      <c r="D7332" t="s">
        <v>135</v>
      </c>
      <c r="E7332">
        <v>888</v>
      </c>
      <c r="F7332" t="s">
        <v>87</v>
      </c>
      <c r="G7332" t="s">
        <v>100</v>
      </c>
      <c r="H7332">
        <v>385</v>
      </c>
      <c r="I7332">
        <v>1.1336065426520781</v>
      </c>
      <c r="J7332">
        <v>2.0077011241880049E-2</v>
      </c>
      <c r="K7332">
        <v>4.7015300867615753E-2</v>
      </c>
      <c r="L7332">
        <v>2.032990566081188</v>
      </c>
    </row>
    <row r="7333" spans="1:12">
      <c r="A7333" t="s">
        <v>317</v>
      </c>
      <c r="B7333" t="s">
        <v>291</v>
      </c>
      <c r="C7333">
        <v>48343</v>
      </c>
      <c r="D7333" t="s">
        <v>135</v>
      </c>
      <c r="E7333">
        <v>888</v>
      </c>
      <c r="F7333" t="s">
        <v>87</v>
      </c>
      <c r="G7333" t="s">
        <v>101</v>
      </c>
      <c r="H7333">
        <v>614</v>
      </c>
      <c r="I7333">
        <v>0.98143726803032527</v>
      </c>
      <c r="J7333">
        <v>1.7600515409937761E-2</v>
      </c>
      <c r="K7333">
        <v>1.2432111905293549E-2</v>
      </c>
      <c r="L7333">
        <v>2.1818166580975058</v>
      </c>
    </row>
    <row r="7334" spans="1:12">
      <c r="A7334" t="s">
        <v>317</v>
      </c>
      <c r="B7334" t="s">
        <v>291</v>
      </c>
      <c r="C7334">
        <v>48343</v>
      </c>
      <c r="D7334" t="s">
        <v>135</v>
      </c>
      <c r="E7334">
        <v>888</v>
      </c>
      <c r="F7334" t="s">
        <v>87</v>
      </c>
      <c r="G7334" t="s">
        <v>102</v>
      </c>
      <c r="H7334">
        <v>385</v>
      </c>
      <c r="I7334">
        <v>1.2417849066387381</v>
      </c>
      <c r="J7334">
        <v>2.1699977510773742E-2</v>
      </c>
      <c r="K7334">
        <v>4.7015300867615753E-2</v>
      </c>
      <c r="L7334">
        <v>2.227837132195075</v>
      </c>
    </row>
    <row r="7335" spans="1:12">
      <c r="A7335" t="s">
        <v>317</v>
      </c>
      <c r="B7335" t="s">
        <v>291</v>
      </c>
      <c r="C7335">
        <v>48343</v>
      </c>
      <c r="D7335" t="s">
        <v>135</v>
      </c>
      <c r="E7335">
        <v>888</v>
      </c>
      <c r="F7335" t="s">
        <v>87</v>
      </c>
      <c r="G7335" t="s">
        <v>103</v>
      </c>
      <c r="H7335">
        <v>615</v>
      </c>
      <c r="I7335">
        <v>1.043051232957158</v>
      </c>
      <c r="J7335">
        <v>1.8745854294726388E-2</v>
      </c>
      <c r="K7335">
        <v>1.292877738363029E-2</v>
      </c>
      <c r="L7335">
        <v>2.3277477427140298</v>
      </c>
    </row>
    <row r="7336" spans="1:12">
      <c r="A7336" t="s">
        <v>317</v>
      </c>
      <c r="B7336" t="s">
        <v>291</v>
      </c>
      <c r="C7336">
        <v>48343</v>
      </c>
      <c r="D7336" t="s">
        <v>135</v>
      </c>
      <c r="E7336">
        <v>888</v>
      </c>
      <c r="F7336" t="s">
        <v>87</v>
      </c>
      <c r="G7336" t="s">
        <v>104</v>
      </c>
      <c r="H7336">
        <v>385</v>
      </c>
      <c r="I7336">
        <v>1.3386099014279009</v>
      </c>
      <c r="J7336">
        <v>2.2784424816788131E-2</v>
      </c>
      <c r="K7336">
        <v>4.7015300867615753E-2</v>
      </c>
      <c r="L7336">
        <v>2.3951684965310931</v>
      </c>
    </row>
    <row r="7337" spans="1:12">
      <c r="A7337" t="s">
        <v>317</v>
      </c>
      <c r="B7337" t="s">
        <v>291</v>
      </c>
      <c r="C7337">
        <v>48343</v>
      </c>
      <c r="D7337" t="s">
        <v>135</v>
      </c>
      <c r="E7337">
        <v>888</v>
      </c>
      <c r="F7337" t="s">
        <v>87</v>
      </c>
      <c r="G7337" t="s">
        <v>105</v>
      </c>
      <c r="H7337">
        <v>614</v>
      </c>
      <c r="I7337">
        <v>1.1049268529615139</v>
      </c>
      <c r="J7337">
        <v>2.0024254321141549E-2</v>
      </c>
      <c r="K7337">
        <v>1.37449604108022E-2</v>
      </c>
      <c r="L7337">
        <v>2.508840677601246</v>
      </c>
    </row>
    <row r="7338" spans="1:12">
      <c r="A7338" t="s">
        <v>317</v>
      </c>
      <c r="B7338" t="s">
        <v>291</v>
      </c>
      <c r="C7338">
        <v>48343</v>
      </c>
      <c r="D7338" t="s">
        <v>135</v>
      </c>
      <c r="E7338">
        <v>888</v>
      </c>
      <c r="F7338" t="s">
        <v>87</v>
      </c>
      <c r="G7338" t="s">
        <v>106</v>
      </c>
      <c r="H7338">
        <v>385</v>
      </c>
      <c r="I7338">
        <v>1.438941171813809</v>
      </c>
      <c r="J7338">
        <v>2.4117518284707758E-2</v>
      </c>
      <c r="K7338">
        <v>4.7015300867615753E-2</v>
      </c>
      <c r="L7338">
        <v>2.562666542399366</v>
      </c>
    </row>
    <row r="7339" spans="1:12">
      <c r="A7339" t="s">
        <v>317</v>
      </c>
      <c r="B7339" t="s">
        <v>291</v>
      </c>
      <c r="C7339">
        <v>48343</v>
      </c>
      <c r="D7339" t="s">
        <v>135</v>
      </c>
      <c r="E7339">
        <v>888</v>
      </c>
      <c r="F7339" t="s">
        <v>87</v>
      </c>
      <c r="G7339" t="s">
        <v>107</v>
      </c>
      <c r="H7339">
        <v>614</v>
      </c>
      <c r="I7339">
        <v>1.1680057646722879</v>
      </c>
      <c r="J7339">
        <v>2.128880125280741E-2</v>
      </c>
      <c r="K7339">
        <v>1.455949765429183E-2</v>
      </c>
      <c r="L7339">
        <v>2.677849342735211</v>
      </c>
    </row>
    <row r="7340" spans="1:12">
      <c r="A7340" t="s">
        <v>317</v>
      </c>
      <c r="B7340" t="s">
        <v>291</v>
      </c>
      <c r="C7340">
        <v>48343</v>
      </c>
      <c r="D7340" t="s">
        <v>135</v>
      </c>
      <c r="E7340">
        <v>888</v>
      </c>
      <c r="F7340" t="s">
        <v>87</v>
      </c>
      <c r="G7340" t="s">
        <v>108</v>
      </c>
      <c r="H7340">
        <v>385</v>
      </c>
      <c r="I7340">
        <v>0.45307604960138081</v>
      </c>
      <c r="J7340">
        <v>9.3257948586015597E-3</v>
      </c>
      <c r="K7340">
        <v>4.7015300867615753E-2</v>
      </c>
      <c r="L7340">
        <v>1.1778982897199459</v>
      </c>
    </row>
    <row r="7341" spans="1:12">
      <c r="A7341" t="s">
        <v>317</v>
      </c>
      <c r="B7341" t="s">
        <v>291</v>
      </c>
      <c r="C7341">
        <v>48343</v>
      </c>
      <c r="D7341" t="s">
        <v>135</v>
      </c>
      <c r="E7341">
        <v>888</v>
      </c>
      <c r="F7341" t="s">
        <v>87</v>
      </c>
      <c r="G7341" t="s">
        <v>109</v>
      </c>
      <c r="H7341">
        <v>614</v>
      </c>
      <c r="I7341">
        <v>0.43391108773939158</v>
      </c>
      <c r="J7341">
        <v>8.0738110740064054E-3</v>
      </c>
      <c r="K7341">
        <v>1.1745082518886179E-2</v>
      </c>
      <c r="L7341">
        <v>1.1103789443611909</v>
      </c>
    </row>
    <row r="7342" spans="1:12">
      <c r="A7342" t="s">
        <v>317</v>
      </c>
      <c r="B7342" t="s">
        <v>445</v>
      </c>
      <c r="C7342">
        <v>48345</v>
      </c>
      <c r="D7342" t="s">
        <v>135</v>
      </c>
      <c r="E7342">
        <v>888</v>
      </c>
      <c r="F7342" t="s">
        <v>87</v>
      </c>
      <c r="G7342" t="s">
        <v>88</v>
      </c>
      <c r="H7342">
        <v>109</v>
      </c>
      <c r="I7342">
        <v>0.88510867108232305</v>
      </c>
      <c r="J7342">
        <v>3.6405648364861182E-2</v>
      </c>
      <c r="K7342">
        <v>1.372532386319949E-2</v>
      </c>
      <c r="L7342">
        <v>1.612634783009393</v>
      </c>
    </row>
    <row r="7343" spans="1:12">
      <c r="A7343" t="s">
        <v>317</v>
      </c>
      <c r="B7343" t="s">
        <v>445</v>
      </c>
      <c r="C7343">
        <v>48345</v>
      </c>
      <c r="D7343" t="s">
        <v>135</v>
      </c>
      <c r="E7343">
        <v>888</v>
      </c>
      <c r="F7343" t="s">
        <v>87</v>
      </c>
      <c r="G7343" t="s">
        <v>89</v>
      </c>
      <c r="H7343">
        <v>185</v>
      </c>
      <c r="I7343">
        <v>0.4626591745730495</v>
      </c>
      <c r="J7343">
        <v>2.0063563701044521E-2</v>
      </c>
      <c r="K7343">
        <v>7.6372384612447261E-2</v>
      </c>
      <c r="L7343">
        <v>1.164695374085772</v>
      </c>
    </row>
    <row r="7344" spans="1:12">
      <c r="A7344" t="s">
        <v>317</v>
      </c>
      <c r="B7344" t="s">
        <v>445</v>
      </c>
      <c r="C7344">
        <v>48345</v>
      </c>
      <c r="D7344" t="s">
        <v>135</v>
      </c>
      <c r="E7344">
        <v>888</v>
      </c>
      <c r="F7344" t="s">
        <v>87</v>
      </c>
      <c r="G7344" t="s">
        <v>90</v>
      </c>
      <c r="H7344">
        <v>109</v>
      </c>
      <c r="I7344">
        <v>1.1402527537558631</v>
      </c>
      <c r="J7344">
        <v>3.066406637346315E-2</v>
      </c>
      <c r="K7344">
        <v>0.2175493824613737</v>
      </c>
      <c r="L7344">
        <v>1.799996751336969</v>
      </c>
    </row>
    <row r="7345" spans="1:12">
      <c r="A7345" t="s">
        <v>317</v>
      </c>
      <c r="B7345" t="s">
        <v>445</v>
      </c>
      <c r="C7345">
        <v>48345</v>
      </c>
      <c r="D7345" t="s">
        <v>135</v>
      </c>
      <c r="E7345">
        <v>888</v>
      </c>
      <c r="F7345" t="s">
        <v>87</v>
      </c>
      <c r="G7345" t="s">
        <v>91</v>
      </c>
      <c r="H7345">
        <v>185</v>
      </c>
      <c r="I7345">
        <v>0.64517491889400203</v>
      </c>
      <c r="J7345">
        <v>1.5679814946521618E-2</v>
      </c>
      <c r="K7345">
        <v>0.25696878770032999</v>
      </c>
      <c r="L7345">
        <v>1.289319043930389</v>
      </c>
    </row>
    <row r="7346" spans="1:12">
      <c r="A7346" t="s">
        <v>317</v>
      </c>
      <c r="B7346" t="s">
        <v>445</v>
      </c>
      <c r="C7346">
        <v>48345</v>
      </c>
      <c r="D7346" t="s">
        <v>135</v>
      </c>
      <c r="E7346">
        <v>888</v>
      </c>
      <c r="F7346" t="s">
        <v>87</v>
      </c>
      <c r="G7346" t="s">
        <v>92</v>
      </c>
      <c r="H7346">
        <v>109</v>
      </c>
      <c r="I7346">
        <v>1.221815168123358</v>
      </c>
      <c r="J7346">
        <v>3.117953000135262E-2</v>
      </c>
      <c r="K7346">
        <v>0.23840995199201589</v>
      </c>
      <c r="L7346">
        <v>1.8821814256672751</v>
      </c>
    </row>
    <row r="7347" spans="1:12">
      <c r="A7347" t="s">
        <v>317</v>
      </c>
      <c r="B7347" t="s">
        <v>445</v>
      </c>
      <c r="C7347">
        <v>48345</v>
      </c>
      <c r="D7347" t="s">
        <v>135</v>
      </c>
      <c r="E7347">
        <v>888</v>
      </c>
      <c r="F7347" t="s">
        <v>87</v>
      </c>
      <c r="G7347" t="s">
        <v>93</v>
      </c>
      <c r="H7347">
        <v>185</v>
      </c>
      <c r="I7347">
        <v>0.71179102330314215</v>
      </c>
      <c r="J7347">
        <v>1.619218403077452E-2</v>
      </c>
      <c r="K7347">
        <v>0.30294023438247558</v>
      </c>
      <c r="L7347">
        <v>1.3617755142168999</v>
      </c>
    </row>
    <row r="7348" spans="1:12">
      <c r="A7348" t="s">
        <v>317</v>
      </c>
      <c r="B7348" t="s">
        <v>445</v>
      </c>
      <c r="C7348">
        <v>48345</v>
      </c>
      <c r="D7348" t="s">
        <v>135</v>
      </c>
      <c r="E7348">
        <v>888</v>
      </c>
      <c r="F7348" t="s">
        <v>87</v>
      </c>
      <c r="G7348" t="s">
        <v>94</v>
      </c>
      <c r="H7348">
        <v>109</v>
      </c>
      <c r="I7348">
        <v>1.285513358100568</v>
      </c>
      <c r="J7348">
        <v>3.1519243683994412E-2</v>
      </c>
      <c r="K7348">
        <v>0.25861871968222389</v>
      </c>
      <c r="L7348">
        <v>1.9481574933362891</v>
      </c>
    </row>
    <row r="7349" spans="1:12">
      <c r="A7349" t="s">
        <v>317</v>
      </c>
      <c r="B7349" t="s">
        <v>445</v>
      </c>
      <c r="C7349">
        <v>48345</v>
      </c>
      <c r="D7349" t="s">
        <v>135</v>
      </c>
      <c r="E7349">
        <v>888</v>
      </c>
      <c r="F7349" t="s">
        <v>87</v>
      </c>
      <c r="G7349" t="s">
        <v>95</v>
      </c>
      <c r="H7349">
        <v>185</v>
      </c>
      <c r="I7349">
        <v>0.76946779833258938</v>
      </c>
      <c r="J7349">
        <v>1.7069183613129209E-2</v>
      </c>
      <c r="K7349">
        <v>0.33003199915149939</v>
      </c>
      <c r="L7349">
        <v>1.434034115206031</v>
      </c>
    </row>
    <row r="7350" spans="1:12">
      <c r="A7350" t="s">
        <v>317</v>
      </c>
      <c r="B7350" t="s">
        <v>445</v>
      </c>
      <c r="C7350">
        <v>48345</v>
      </c>
      <c r="D7350" t="s">
        <v>135</v>
      </c>
      <c r="E7350">
        <v>888</v>
      </c>
      <c r="F7350" t="s">
        <v>87</v>
      </c>
      <c r="G7350" t="s">
        <v>96</v>
      </c>
      <c r="H7350">
        <v>109</v>
      </c>
      <c r="I7350">
        <v>1.3648880636733429</v>
      </c>
      <c r="J7350">
        <v>3.2315437719189363E-2</v>
      </c>
      <c r="K7350">
        <v>0.27840124313178022</v>
      </c>
      <c r="L7350">
        <v>2.0551788496103041</v>
      </c>
    </row>
    <row r="7351" spans="1:12">
      <c r="A7351" t="s">
        <v>317</v>
      </c>
      <c r="B7351" t="s">
        <v>445</v>
      </c>
      <c r="C7351">
        <v>48345</v>
      </c>
      <c r="D7351" t="s">
        <v>135</v>
      </c>
      <c r="E7351">
        <v>888</v>
      </c>
      <c r="F7351" t="s">
        <v>87</v>
      </c>
      <c r="G7351" t="s">
        <v>97</v>
      </c>
      <c r="H7351">
        <v>185</v>
      </c>
      <c r="I7351">
        <v>0.84398219026693844</v>
      </c>
      <c r="J7351">
        <v>1.8108794763545141E-2</v>
      </c>
      <c r="K7351">
        <v>0.36876818994838823</v>
      </c>
      <c r="L7351">
        <v>1.5271687796408471</v>
      </c>
    </row>
    <row r="7352" spans="1:12">
      <c r="A7352" t="s">
        <v>317</v>
      </c>
      <c r="B7352" t="s">
        <v>445</v>
      </c>
      <c r="C7352">
        <v>48345</v>
      </c>
      <c r="D7352" t="s">
        <v>135</v>
      </c>
      <c r="E7352">
        <v>888</v>
      </c>
      <c r="F7352" t="s">
        <v>87</v>
      </c>
      <c r="G7352" t="s">
        <v>98</v>
      </c>
      <c r="H7352">
        <v>109</v>
      </c>
      <c r="I7352">
        <v>0.26247483137494731</v>
      </c>
      <c r="J7352">
        <v>6.2015907380967303E-3</v>
      </c>
      <c r="K7352">
        <v>0.10136009282719841</v>
      </c>
      <c r="L7352">
        <v>0.61339371472831661</v>
      </c>
    </row>
    <row r="7353" spans="1:12">
      <c r="A7353" t="s">
        <v>317</v>
      </c>
      <c r="B7353" t="s">
        <v>445</v>
      </c>
      <c r="C7353">
        <v>48345</v>
      </c>
      <c r="D7353" t="s">
        <v>135</v>
      </c>
      <c r="E7353">
        <v>888</v>
      </c>
      <c r="F7353" t="s">
        <v>87</v>
      </c>
      <c r="G7353" t="s">
        <v>99</v>
      </c>
      <c r="H7353">
        <v>185</v>
      </c>
      <c r="I7353">
        <v>0.29785595522551328</v>
      </c>
      <c r="J7353">
        <v>7.876995992199853E-3</v>
      </c>
      <c r="K7353">
        <v>0.13800892253222621</v>
      </c>
      <c r="L7353">
        <v>0.59731191010319673</v>
      </c>
    </row>
    <row r="7354" spans="1:12">
      <c r="A7354" t="s">
        <v>317</v>
      </c>
      <c r="B7354" t="s">
        <v>445</v>
      </c>
      <c r="C7354">
        <v>48345</v>
      </c>
      <c r="D7354" t="s">
        <v>135</v>
      </c>
      <c r="E7354">
        <v>888</v>
      </c>
      <c r="F7354" t="s">
        <v>87</v>
      </c>
      <c r="G7354" t="s">
        <v>100</v>
      </c>
      <c r="H7354">
        <v>109</v>
      </c>
      <c r="I7354">
        <v>0.65988591510615224</v>
      </c>
      <c r="J7354">
        <v>1.4329283763505811E-2</v>
      </c>
      <c r="K7354">
        <v>0.17294940051034469</v>
      </c>
      <c r="L7354">
        <v>1.4425395529202709</v>
      </c>
    </row>
    <row r="7355" spans="1:12">
      <c r="A7355" t="s">
        <v>317</v>
      </c>
      <c r="B7355" t="s">
        <v>445</v>
      </c>
      <c r="C7355">
        <v>48345</v>
      </c>
      <c r="D7355" t="s">
        <v>135</v>
      </c>
      <c r="E7355">
        <v>888</v>
      </c>
      <c r="F7355" t="s">
        <v>87</v>
      </c>
      <c r="G7355" t="s">
        <v>101</v>
      </c>
      <c r="H7355">
        <v>185</v>
      </c>
      <c r="I7355">
        <v>0.54307172694843697</v>
      </c>
      <c r="J7355">
        <v>9.1642293816174107E-3</v>
      </c>
      <c r="K7355">
        <v>0.25329290350285882</v>
      </c>
      <c r="L7355">
        <v>0.87462578527009605</v>
      </c>
    </row>
    <row r="7356" spans="1:12">
      <c r="A7356" t="s">
        <v>317</v>
      </c>
      <c r="B7356" t="s">
        <v>445</v>
      </c>
      <c r="C7356">
        <v>48345</v>
      </c>
      <c r="D7356" t="s">
        <v>135</v>
      </c>
      <c r="E7356">
        <v>888</v>
      </c>
      <c r="F7356" t="s">
        <v>87</v>
      </c>
      <c r="G7356" t="s">
        <v>102</v>
      </c>
      <c r="H7356">
        <v>109</v>
      </c>
      <c r="I7356">
        <v>0.7537191107109662</v>
      </c>
      <c r="J7356">
        <v>1.5707303030402811E-2</v>
      </c>
      <c r="K7356">
        <v>0.19661370706020601</v>
      </c>
      <c r="L7356">
        <v>1.612560488341801</v>
      </c>
    </row>
    <row r="7357" spans="1:12">
      <c r="A7357" t="s">
        <v>317</v>
      </c>
      <c r="B7357" t="s">
        <v>445</v>
      </c>
      <c r="C7357">
        <v>48345</v>
      </c>
      <c r="D7357" t="s">
        <v>135</v>
      </c>
      <c r="E7357">
        <v>888</v>
      </c>
      <c r="F7357" t="s">
        <v>87</v>
      </c>
      <c r="G7357" t="s">
        <v>103</v>
      </c>
      <c r="H7357">
        <v>185</v>
      </c>
      <c r="I7357">
        <v>0.60258514219630432</v>
      </c>
      <c r="J7357">
        <v>9.2397477275034806E-3</v>
      </c>
      <c r="K7357">
        <v>0.31187500833391291</v>
      </c>
      <c r="L7357">
        <v>0.93109007261983712</v>
      </c>
    </row>
    <row r="7358" spans="1:12">
      <c r="A7358" t="s">
        <v>317</v>
      </c>
      <c r="B7358" t="s">
        <v>445</v>
      </c>
      <c r="C7358">
        <v>48345</v>
      </c>
      <c r="D7358" t="s">
        <v>135</v>
      </c>
      <c r="E7358">
        <v>888</v>
      </c>
      <c r="F7358" t="s">
        <v>87</v>
      </c>
      <c r="G7358" t="s">
        <v>104</v>
      </c>
      <c r="H7358">
        <v>109</v>
      </c>
      <c r="I7358">
        <v>0.81257860534300919</v>
      </c>
      <c r="J7358">
        <v>1.699444773218035E-2</v>
      </c>
      <c r="K7358">
        <v>0.21850865623880319</v>
      </c>
      <c r="L7358">
        <v>1.764323493914933</v>
      </c>
    </row>
    <row r="7359" spans="1:12">
      <c r="A7359" t="s">
        <v>317</v>
      </c>
      <c r="B7359" t="s">
        <v>445</v>
      </c>
      <c r="C7359">
        <v>48345</v>
      </c>
      <c r="D7359" t="s">
        <v>135</v>
      </c>
      <c r="E7359">
        <v>888</v>
      </c>
      <c r="F7359" t="s">
        <v>87</v>
      </c>
      <c r="G7359" t="s">
        <v>105</v>
      </c>
      <c r="H7359">
        <v>185</v>
      </c>
      <c r="I7359">
        <v>0.65472245946579455</v>
      </c>
      <c r="J7359">
        <v>9.620670648698133E-3</v>
      </c>
      <c r="K7359">
        <v>0.34067176657315118</v>
      </c>
      <c r="L7359">
        <v>0.98188278223083558</v>
      </c>
    </row>
    <row r="7360" spans="1:12">
      <c r="A7360" t="s">
        <v>317</v>
      </c>
      <c r="B7360" t="s">
        <v>445</v>
      </c>
      <c r="C7360">
        <v>48345</v>
      </c>
      <c r="D7360" t="s">
        <v>135</v>
      </c>
      <c r="E7360">
        <v>888</v>
      </c>
      <c r="F7360" t="s">
        <v>87</v>
      </c>
      <c r="G7360" t="s">
        <v>106</v>
      </c>
      <c r="H7360">
        <v>109</v>
      </c>
      <c r="I7360">
        <v>0.89525420535815092</v>
      </c>
      <c r="J7360">
        <v>1.835776073865341E-2</v>
      </c>
      <c r="K7360">
        <v>0.2393796820396597</v>
      </c>
      <c r="L7360">
        <v>1.9216258543859861</v>
      </c>
    </row>
    <row r="7361" spans="1:12">
      <c r="A7361" t="s">
        <v>317</v>
      </c>
      <c r="B7361" t="s">
        <v>445</v>
      </c>
      <c r="C7361">
        <v>48345</v>
      </c>
      <c r="D7361" t="s">
        <v>135</v>
      </c>
      <c r="E7361">
        <v>888</v>
      </c>
      <c r="F7361" t="s">
        <v>87</v>
      </c>
      <c r="G7361" t="s">
        <v>107</v>
      </c>
      <c r="H7361">
        <v>185</v>
      </c>
      <c r="I7361">
        <v>0.72487161369919728</v>
      </c>
      <c r="J7361">
        <v>1.0295353273815561E-2</v>
      </c>
      <c r="K7361">
        <v>0.37847984942735491</v>
      </c>
      <c r="L7361">
        <v>1.072988471099344</v>
      </c>
    </row>
    <row r="7362" spans="1:12">
      <c r="A7362" t="s">
        <v>317</v>
      </c>
      <c r="B7362" t="s">
        <v>445</v>
      </c>
      <c r="C7362">
        <v>48345</v>
      </c>
      <c r="D7362" t="s">
        <v>135</v>
      </c>
      <c r="E7362">
        <v>888</v>
      </c>
      <c r="F7362" t="s">
        <v>87</v>
      </c>
      <c r="G7362" t="s">
        <v>108</v>
      </c>
      <c r="H7362">
        <v>109</v>
      </c>
      <c r="I7362">
        <v>0.24145461609411861</v>
      </c>
      <c r="J7362">
        <v>6.6284909853230904E-3</v>
      </c>
      <c r="K7362">
        <v>9.6327881144534694E-2</v>
      </c>
      <c r="L7362">
        <v>0.63890718852142725</v>
      </c>
    </row>
    <row r="7363" spans="1:12">
      <c r="A7363" t="s">
        <v>317</v>
      </c>
      <c r="B7363" t="s">
        <v>445</v>
      </c>
      <c r="C7363">
        <v>48345</v>
      </c>
      <c r="D7363" t="s">
        <v>135</v>
      </c>
      <c r="E7363">
        <v>888</v>
      </c>
      <c r="F7363" t="s">
        <v>87</v>
      </c>
      <c r="G7363" t="s">
        <v>109</v>
      </c>
      <c r="H7363">
        <v>185</v>
      </c>
      <c r="I7363">
        <v>0.2392300249800435</v>
      </c>
      <c r="J7363">
        <v>4.3468293160442376E-3</v>
      </c>
      <c r="K7363">
        <v>4.5314645443686262E-2</v>
      </c>
      <c r="L7363">
        <v>0.41094267366723197</v>
      </c>
    </row>
    <row r="7364" spans="1:12">
      <c r="A7364" t="s">
        <v>317</v>
      </c>
      <c r="B7364" t="s">
        <v>446</v>
      </c>
      <c r="C7364">
        <v>48347</v>
      </c>
      <c r="D7364" t="s">
        <v>135</v>
      </c>
      <c r="E7364">
        <v>888</v>
      </c>
      <c r="F7364" t="s">
        <v>87</v>
      </c>
      <c r="G7364" t="s">
        <v>88</v>
      </c>
      <c r="H7364">
        <v>385</v>
      </c>
      <c r="I7364">
        <v>1.384646637674855</v>
      </c>
      <c r="J7364">
        <v>2.022116502871887E-2</v>
      </c>
      <c r="K7364">
        <v>4.7015300867615753E-2</v>
      </c>
      <c r="L7364">
        <v>2.239003290385666</v>
      </c>
    </row>
    <row r="7365" spans="1:12">
      <c r="A7365" t="s">
        <v>317</v>
      </c>
      <c r="B7365" t="s">
        <v>446</v>
      </c>
      <c r="C7365">
        <v>48347</v>
      </c>
      <c r="D7365" t="s">
        <v>135</v>
      </c>
      <c r="E7365">
        <v>888</v>
      </c>
      <c r="F7365" t="s">
        <v>87</v>
      </c>
      <c r="G7365" t="s">
        <v>89</v>
      </c>
      <c r="H7365">
        <v>615</v>
      </c>
      <c r="I7365">
        <v>1.1446386915237181</v>
      </c>
      <c r="J7365">
        <v>1.8449569750455769E-2</v>
      </c>
      <c r="K7365">
        <v>-1.462983172424458E-2</v>
      </c>
      <c r="L7365">
        <v>2.5196881830949072</v>
      </c>
    </row>
    <row r="7366" spans="1:12">
      <c r="A7366" t="s">
        <v>317</v>
      </c>
      <c r="B7366" t="s">
        <v>446</v>
      </c>
      <c r="C7366">
        <v>48347</v>
      </c>
      <c r="D7366" t="s">
        <v>135</v>
      </c>
      <c r="E7366">
        <v>888</v>
      </c>
      <c r="F7366" t="s">
        <v>87</v>
      </c>
      <c r="G7366" t="s">
        <v>90</v>
      </c>
      <c r="H7366">
        <v>385</v>
      </c>
      <c r="I7366">
        <v>1.571857371280188</v>
      </c>
      <c r="J7366">
        <v>2.2136609604161559E-2</v>
      </c>
      <c r="K7366">
        <v>4.7015300867615753E-2</v>
      </c>
      <c r="L7366">
        <v>2.5578689964215342</v>
      </c>
    </row>
    <row r="7367" spans="1:12">
      <c r="A7367" t="s">
        <v>317</v>
      </c>
      <c r="B7367" t="s">
        <v>446</v>
      </c>
      <c r="C7367">
        <v>48347</v>
      </c>
      <c r="D7367" t="s">
        <v>135</v>
      </c>
      <c r="E7367">
        <v>888</v>
      </c>
      <c r="F7367" t="s">
        <v>87</v>
      </c>
      <c r="G7367" t="s">
        <v>91</v>
      </c>
      <c r="H7367">
        <v>615</v>
      </c>
      <c r="I7367">
        <v>1.272047308222624</v>
      </c>
      <c r="J7367">
        <v>2.026873725221167E-2</v>
      </c>
      <c r="K7367">
        <v>1.262468444269694E-2</v>
      </c>
      <c r="L7367">
        <v>2.573132236350494</v>
      </c>
    </row>
    <row r="7368" spans="1:12">
      <c r="A7368" t="s">
        <v>317</v>
      </c>
      <c r="B7368" t="s">
        <v>446</v>
      </c>
      <c r="C7368">
        <v>48347</v>
      </c>
      <c r="D7368" t="s">
        <v>135</v>
      </c>
      <c r="E7368">
        <v>888</v>
      </c>
      <c r="F7368" t="s">
        <v>87</v>
      </c>
      <c r="G7368" t="s">
        <v>92</v>
      </c>
      <c r="H7368">
        <v>385</v>
      </c>
      <c r="I7368">
        <v>1.673676798025407</v>
      </c>
      <c r="J7368">
        <v>2.3698164900405869E-2</v>
      </c>
      <c r="K7368">
        <v>4.7015300867615753E-2</v>
      </c>
      <c r="L7368">
        <v>2.7453747142849489</v>
      </c>
    </row>
    <row r="7369" spans="1:12">
      <c r="A7369" t="s">
        <v>317</v>
      </c>
      <c r="B7369" t="s">
        <v>446</v>
      </c>
      <c r="C7369">
        <v>48347</v>
      </c>
      <c r="D7369" t="s">
        <v>135</v>
      </c>
      <c r="E7369">
        <v>888</v>
      </c>
      <c r="F7369" t="s">
        <v>87</v>
      </c>
      <c r="G7369" t="s">
        <v>93</v>
      </c>
      <c r="H7369">
        <v>615</v>
      </c>
      <c r="I7369">
        <v>1.3369029583480281</v>
      </c>
      <c r="J7369">
        <v>2.1491747826218661E-2</v>
      </c>
      <c r="K7369">
        <v>1.3120094531762961E-2</v>
      </c>
      <c r="L7369">
        <v>2.6169737893420848</v>
      </c>
    </row>
    <row r="7370" spans="1:12">
      <c r="A7370" t="s">
        <v>317</v>
      </c>
      <c r="B7370" t="s">
        <v>446</v>
      </c>
      <c r="C7370">
        <v>48347</v>
      </c>
      <c r="D7370" t="s">
        <v>135</v>
      </c>
      <c r="E7370">
        <v>888</v>
      </c>
      <c r="F7370" t="s">
        <v>87</v>
      </c>
      <c r="G7370" t="s">
        <v>94</v>
      </c>
      <c r="H7370">
        <v>385</v>
      </c>
      <c r="I7370">
        <v>1.7680933031988311</v>
      </c>
      <c r="J7370">
        <v>2.504719182763936E-2</v>
      </c>
      <c r="K7370">
        <v>4.7015300867615753E-2</v>
      </c>
      <c r="L7370">
        <v>2.9108721514101061</v>
      </c>
    </row>
    <row r="7371" spans="1:12">
      <c r="A7371" t="s">
        <v>317</v>
      </c>
      <c r="B7371" t="s">
        <v>446</v>
      </c>
      <c r="C7371">
        <v>48347</v>
      </c>
      <c r="D7371" t="s">
        <v>135</v>
      </c>
      <c r="E7371">
        <v>888</v>
      </c>
      <c r="F7371" t="s">
        <v>87</v>
      </c>
      <c r="G7371" t="s">
        <v>95</v>
      </c>
      <c r="H7371">
        <v>615</v>
      </c>
      <c r="I7371">
        <v>1.402209669844612</v>
      </c>
      <c r="J7371">
        <v>2.2837125024573919E-2</v>
      </c>
      <c r="K7371">
        <v>1.3935983815374709E-2</v>
      </c>
      <c r="L7371">
        <v>2.7722176463906352</v>
      </c>
    </row>
    <row r="7372" spans="1:12">
      <c r="A7372" t="s">
        <v>317</v>
      </c>
      <c r="B7372" t="s">
        <v>446</v>
      </c>
      <c r="C7372">
        <v>48347</v>
      </c>
      <c r="D7372" t="s">
        <v>135</v>
      </c>
      <c r="E7372">
        <v>888</v>
      </c>
      <c r="F7372" t="s">
        <v>87</v>
      </c>
      <c r="G7372" t="s">
        <v>96</v>
      </c>
      <c r="H7372">
        <v>385</v>
      </c>
      <c r="I7372">
        <v>1.866689031339787</v>
      </c>
      <c r="J7372">
        <v>2.6526711766394481E-2</v>
      </c>
      <c r="K7372">
        <v>4.7015300867615753E-2</v>
      </c>
      <c r="L7372">
        <v>3.0798410123274671</v>
      </c>
    </row>
    <row r="7373" spans="1:12">
      <c r="A7373" t="s">
        <v>317</v>
      </c>
      <c r="B7373" t="s">
        <v>446</v>
      </c>
      <c r="C7373">
        <v>48347</v>
      </c>
      <c r="D7373" t="s">
        <v>135</v>
      </c>
      <c r="E7373">
        <v>888</v>
      </c>
      <c r="F7373" t="s">
        <v>87</v>
      </c>
      <c r="G7373" t="s">
        <v>97</v>
      </c>
      <c r="H7373">
        <v>615</v>
      </c>
      <c r="I7373">
        <v>1.469628778530325</v>
      </c>
      <c r="J7373">
        <v>2.418821948043089E-2</v>
      </c>
      <c r="K7373">
        <v>1.474738212572276E-2</v>
      </c>
      <c r="L7373">
        <v>2.9462558169672839</v>
      </c>
    </row>
    <row r="7374" spans="1:12">
      <c r="A7374" t="s">
        <v>317</v>
      </c>
      <c r="B7374" t="s">
        <v>446</v>
      </c>
      <c r="C7374">
        <v>48347</v>
      </c>
      <c r="D7374" t="s">
        <v>135</v>
      </c>
      <c r="E7374">
        <v>888</v>
      </c>
      <c r="F7374" t="s">
        <v>87</v>
      </c>
      <c r="G7374" t="s">
        <v>98</v>
      </c>
      <c r="H7374">
        <v>385</v>
      </c>
      <c r="I7374">
        <v>0.76771230997376572</v>
      </c>
      <c r="J7374">
        <v>1.6978449086585232E-2</v>
      </c>
      <c r="K7374">
        <v>4.7015300867615753E-2</v>
      </c>
      <c r="L7374">
        <v>1.5552207083419951</v>
      </c>
    </row>
    <row r="7375" spans="1:12">
      <c r="A7375" t="s">
        <v>317</v>
      </c>
      <c r="B7375" t="s">
        <v>446</v>
      </c>
      <c r="C7375">
        <v>48347</v>
      </c>
      <c r="D7375" t="s">
        <v>135</v>
      </c>
      <c r="E7375">
        <v>888</v>
      </c>
      <c r="F7375" t="s">
        <v>87</v>
      </c>
      <c r="G7375" t="s">
        <v>99</v>
      </c>
      <c r="H7375">
        <v>615</v>
      </c>
      <c r="I7375">
        <v>0.75104416870706536</v>
      </c>
      <c r="J7375">
        <v>1.452867810625628E-2</v>
      </c>
      <c r="K7375">
        <v>1.188295685162415E-2</v>
      </c>
      <c r="L7375">
        <v>1.990943086013055</v>
      </c>
    </row>
    <row r="7376" spans="1:12">
      <c r="A7376" t="s">
        <v>317</v>
      </c>
      <c r="B7376" t="s">
        <v>446</v>
      </c>
      <c r="C7376">
        <v>48347</v>
      </c>
      <c r="D7376" t="s">
        <v>135</v>
      </c>
      <c r="E7376">
        <v>888</v>
      </c>
      <c r="F7376" t="s">
        <v>87</v>
      </c>
      <c r="G7376" t="s">
        <v>100</v>
      </c>
      <c r="H7376">
        <v>385</v>
      </c>
      <c r="I7376">
        <v>1.1336065426520781</v>
      </c>
      <c r="J7376">
        <v>2.0077011241880049E-2</v>
      </c>
      <c r="K7376">
        <v>4.7015300867615753E-2</v>
      </c>
      <c r="L7376">
        <v>2.032990566081188</v>
      </c>
    </row>
    <row r="7377" spans="1:12">
      <c r="A7377" t="s">
        <v>317</v>
      </c>
      <c r="B7377" t="s">
        <v>446</v>
      </c>
      <c r="C7377">
        <v>48347</v>
      </c>
      <c r="D7377" t="s">
        <v>135</v>
      </c>
      <c r="E7377">
        <v>888</v>
      </c>
      <c r="F7377" t="s">
        <v>87</v>
      </c>
      <c r="G7377" t="s">
        <v>101</v>
      </c>
      <c r="H7377">
        <v>614</v>
      </c>
      <c r="I7377">
        <v>0.98143726803032527</v>
      </c>
      <c r="J7377">
        <v>1.7600515409937761E-2</v>
      </c>
      <c r="K7377">
        <v>1.2432111905293549E-2</v>
      </c>
      <c r="L7377">
        <v>2.1818166580975058</v>
      </c>
    </row>
    <row r="7378" spans="1:12">
      <c r="A7378" t="s">
        <v>317</v>
      </c>
      <c r="B7378" t="s">
        <v>446</v>
      </c>
      <c r="C7378">
        <v>48347</v>
      </c>
      <c r="D7378" t="s">
        <v>135</v>
      </c>
      <c r="E7378">
        <v>888</v>
      </c>
      <c r="F7378" t="s">
        <v>87</v>
      </c>
      <c r="G7378" t="s">
        <v>102</v>
      </c>
      <c r="H7378">
        <v>385</v>
      </c>
      <c r="I7378">
        <v>1.2417849066387381</v>
      </c>
      <c r="J7378">
        <v>2.1699977510773742E-2</v>
      </c>
      <c r="K7378">
        <v>4.7015300867615753E-2</v>
      </c>
      <c r="L7378">
        <v>2.227837132195075</v>
      </c>
    </row>
    <row r="7379" spans="1:12">
      <c r="A7379" t="s">
        <v>317</v>
      </c>
      <c r="B7379" t="s">
        <v>446</v>
      </c>
      <c r="C7379">
        <v>48347</v>
      </c>
      <c r="D7379" t="s">
        <v>135</v>
      </c>
      <c r="E7379">
        <v>888</v>
      </c>
      <c r="F7379" t="s">
        <v>87</v>
      </c>
      <c r="G7379" t="s">
        <v>103</v>
      </c>
      <c r="H7379">
        <v>615</v>
      </c>
      <c r="I7379">
        <v>1.043051232957158</v>
      </c>
      <c r="J7379">
        <v>1.8745854294726388E-2</v>
      </c>
      <c r="K7379">
        <v>1.292877738363029E-2</v>
      </c>
      <c r="L7379">
        <v>2.3277477427140298</v>
      </c>
    </row>
    <row r="7380" spans="1:12">
      <c r="A7380" t="s">
        <v>317</v>
      </c>
      <c r="B7380" t="s">
        <v>446</v>
      </c>
      <c r="C7380">
        <v>48347</v>
      </c>
      <c r="D7380" t="s">
        <v>135</v>
      </c>
      <c r="E7380">
        <v>888</v>
      </c>
      <c r="F7380" t="s">
        <v>87</v>
      </c>
      <c r="G7380" t="s">
        <v>104</v>
      </c>
      <c r="H7380">
        <v>385</v>
      </c>
      <c r="I7380">
        <v>1.3386099014279009</v>
      </c>
      <c r="J7380">
        <v>2.2784424816788131E-2</v>
      </c>
      <c r="K7380">
        <v>4.7015300867615753E-2</v>
      </c>
      <c r="L7380">
        <v>2.3951684965310931</v>
      </c>
    </row>
    <row r="7381" spans="1:12">
      <c r="A7381" t="s">
        <v>317</v>
      </c>
      <c r="B7381" t="s">
        <v>446</v>
      </c>
      <c r="C7381">
        <v>48347</v>
      </c>
      <c r="D7381" t="s">
        <v>135</v>
      </c>
      <c r="E7381">
        <v>888</v>
      </c>
      <c r="F7381" t="s">
        <v>87</v>
      </c>
      <c r="G7381" t="s">
        <v>105</v>
      </c>
      <c r="H7381">
        <v>614</v>
      </c>
      <c r="I7381">
        <v>1.1049268529615139</v>
      </c>
      <c r="J7381">
        <v>2.0024254321141549E-2</v>
      </c>
      <c r="K7381">
        <v>1.37449604108022E-2</v>
      </c>
      <c r="L7381">
        <v>2.508840677601246</v>
      </c>
    </row>
    <row r="7382" spans="1:12">
      <c r="A7382" t="s">
        <v>317</v>
      </c>
      <c r="B7382" t="s">
        <v>446</v>
      </c>
      <c r="C7382">
        <v>48347</v>
      </c>
      <c r="D7382" t="s">
        <v>135</v>
      </c>
      <c r="E7382">
        <v>888</v>
      </c>
      <c r="F7382" t="s">
        <v>87</v>
      </c>
      <c r="G7382" t="s">
        <v>106</v>
      </c>
      <c r="H7382">
        <v>385</v>
      </c>
      <c r="I7382">
        <v>1.438941171813809</v>
      </c>
      <c r="J7382">
        <v>2.4117518284707758E-2</v>
      </c>
      <c r="K7382">
        <v>4.7015300867615753E-2</v>
      </c>
      <c r="L7382">
        <v>2.562666542399366</v>
      </c>
    </row>
    <row r="7383" spans="1:12">
      <c r="A7383" t="s">
        <v>317</v>
      </c>
      <c r="B7383" t="s">
        <v>446</v>
      </c>
      <c r="C7383">
        <v>48347</v>
      </c>
      <c r="D7383" t="s">
        <v>135</v>
      </c>
      <c r="E7383">
        <v>888</v>
      </c>
      <c r="F7383" t="s">
        <v>87</v>
      </c>
      <c r="G7383" t="s">
        <v>107</v>
      </c>
      <c r="H7383">
        <v>614</v>
      </c>
      <c r="I7383">
        <v>1.1680057646722879</v>
      </c>
      <c r="J7383">
        <v>2.128880125280741E-2</v>
      </c>
      <c r="K7383">
        <v>1.455949765429183E-2</v>
      </c>
      <c r="L7383">
        <v>2.677849342735211</v>
      </c>
    </row>
    <row r="7384" spans="1:12">
      <c r="A7384" t="s">
        <v>317</v>
      </c>
      <c r="B7384" t="s">
        <v>446</v>
      </c>
      <c r="C7384">
        <v>48347</v>
      </c>
      <c r="D7384" t="s">
        <v>135</v>
      </c>
      <c r="E7384">
        <v>888</v>
      </c>
      <c r="F7384" t="s">
        <v>87</v>
      </c>
      <c r="G7384" t="s">
        <v>108</v>
      </c>
      <c r="H7384">
        <v>385</v>
      </c>
      <c r="I7384">
        <v>0.45307604960138081</v>
      </c>
      <c r="J7384">
        <v>9.3257948586015597E-3</v>
      </c>
      <c r="K7384">
        <v>4.7015300867615753E-2</v>
      </c>
      <c r="L7384">
        <v>1.1778982897199459</v>
      </c>
    </row>
    <row r="7385" spans="1:12">
      <c r="A7385" t="s">
        <v>317</v>
      </c>
      <c r="B7385" t="s">
        <v>446</v>
      </c>
      <c r="C7385">
        <v>48347</v>
      </c>
      <c r="D7385" t="s">
        <v>135</v>
      </c>
      <c r="E7385">
        <v>888</v>
      </c>
      <c r="F7385" t="s">
        <v>87</v>
      </c>
      <c r="G7385" t="s">
        <v>109</v>
      </c>
      <c r="H7385">
        <v>614</v>
      </c>
      <c r="I7385">
        <v>0.43391108773939158</v>
      </c>
      <c r="J7385">
        <v>8.0738110740064054E-3</v>
      </c>
      <c r="K7385">
        <v>1.1745082518886179E-2</v>
      </c>
      <c r="L7385">
        <v>1.1103789443611909</v>
      </c>
    </row>
    <row r="7386" spans="1:12">
      <c r="A7386" t="s">
        <v>317</v>
      </c>
      <c r="B7386" t="s">
        <v>447</v>
      </c>
      <c r="C7386">
        <v>48349</v>
      </c>
      <c r="D7386" t="s">
        <v>135</v>
      </c>
      <c r="E7386">
        <v>888</v>
      </c>
      <c r="F7386" t="s">
        <v>87</v>
      </c>
      <c r="G7386" t="s">
        <v>88</v>
      </c>
      <c r="H7386">
        <v>21</v>
      </c>
      <c r="I7386">
        <v>1.3391255499967429</v>
      </c>
      <c r="J7386">
        <v>0.1576856242205866</v>
      </c>
      <c r="K7386">
        <v>8.2268901586623533E-2</v>
      </c>
      <c r="L7386">
        <v>2.427575332124559</v>
      </c>
    </row>
    <row r="7387" spans="1:12">
      <c r="A7387" t="s">
        <v>317</v>
      </c>
      <c r="B7387" t="s">
        <v>447</v>
      </c>
      <c r="C7387">
        <v>48349</v>
      </c>
      <c r="D7387" t="s">
        <v>135</v>
      </c>
      <c r="E7387">
        <v>888</v>
      </c>
      <c r="F7387" t="s">
        <v>87</v>
      </c>
      <c r="G7387" t="s">
        <v>89</v>
      </c>
      <c r="H7387">
        <v>321</v>
      </c>
      <c r="I7387">
        <v>0.87698656474519121</v>
      </c>
      <c r="J7387">
        <v>2.9059937535925551E-2</v>
      </c>
      <c r="K7387">
        <v>-3.4524710319821768E-3</v>
      </c>
      <c r="L7387">
        <v>2.058279257864311</v>
      </c>
    </row>
    <row r="7388" spans="1:12">
      <c r="A7388" t="s">
        <v>317</v>
      </c>
      <c r="B7388" t="s">
        <v>447</v>
      </c>
      <c r="C7388">
        <v>48349</v>
      </c>
      <c r="D7388" t="s">
        <v>135</v>
      </c>
      <c r="E7388">
        <v>888</v>
      </c>
      <c r="F7388" t="s">
        <v>87</v>
      </c>
      <c r="G7388" t="s">
        <v>90</v>
      </c>
      <c r="H7388">
        <v>21</v>
      </c>
      <c r="I7388">
        <v>1.6680650978018869</v>
      </c>
      <c r="J7388">
        <v>0.1456860291474619</v>
      </c>
      <c r="K7388">
        <v>0.26197504588600667</v>
      </c>
      <c r="L7388">
        <v>2.8019103932227281</v>
      </c>
    </row>
    <row r="7389" spans="1:12">
      <c r="A7389" t="s">
        <v>317</v>
      </c>
      <c r="B7389" t="s">
        <v>447</v>
      </c>
      <c r="C7389">
        <v>48349</v>
      </c>
      <c r="D7389" t="s">
        <v>135</v>
      </c>
      <c r="E7389">
        <v>888</v>
      </c>
      <c r="F7389" t="s">
        <v>87</v>
      </c>
      <c r="G7389" t="s">
        <v>91</v>
      </c>
      <c r="H7389">
        <v>321</v>
      </c>
      <c r="I7389">
        <v>1.097953432723624</v>
      </c>
      <c r="J7389">
        <v>2.667037683964868E-2</v>
      </c>
      <c r="K7389">
        <v>3.5267178298786029E-3</v>
      </c>
      <c r="L7389">
        <v>2.2257319502210908</v>
      </c>
    </row>
    <row r="7390" spans="1:12">
      <c r="A7390" t="s">
        <v>317</v>
      </c>
      <c r="B7390" t="s">
        <v>447</v>
      </c>
      <c r="C7390">
        <v>48349</v>
      </c>
      <c r="D7390" t="s">
        <v>135</v>
      </c>
      <c r="E7390">
        <v>888</v>
      </c>
      <c r="F7390" t="s">
        <v>87</v>
      </c>
      <c r="G7390" t="s">
        <v>92</v>
      </c>
      <c r="H7390">
        <v>21</v>
      </c>
      <c r="I7390">
        <v>1.833708289949844</v>
      </c>
      <c r="J7390">
        <v>0.1562271870685033</v>
      </c>
      <c r="K7390">
        <v>0.29025231332994073</v>
      </c>
      <c r="L7390">
        <v>3.035446620925113</v>
      </c>
    </row>
    <row r="7391" spans="1:12">
      <c r="A7391" t="s">
        <v>317</v>
      </c>
      <c r="B7391" t="s">
        <v>447</v>
      </c>
      <c r="C7391">
        <v>48349</v>
      </c>
      <c r="D7391" t="s">
        <v>135</v>
      </c>
      <c r="E7391">
        <v>888</v>
      </c>
      <c r="F7391" t="s">
        <v>87</v>
      </c>
      <c r="G7391" t="s">
        <v>93</v>
      </c>
      <c r="H7391">
        <v>321</v>
      </c>
      <c r="I7391">
        <v>1.191423035206373</v>
      </c>
      <c r="J7391">
        <v>2.804228088478504E-2</v>
      </c>
      <c r="K7391">
        <v>3.5267178298786029E-3</v>
      </c>
      <c r="L7391">
        <v>2.3556611322115808</v>
      </c>
    </row>
    <row r="7392" spans="1:12">
      <c r="A7392" t="s">
        <v>317</v>
      </c>
      <c r="B7392" t="s">
        <v>447</v>
      </c>
      <c r="C7392">
        <v>48349</v>
      </c>
      <c r="D7392" t="s">
        <v>135</v>
      </c>
      <c r="E7392">
        <v>888</v>
      </c>
      <c r="F7392" t="s">
        <v>87</v>
      </c>
      <c r="G7392" t="s">
        <v>94</v>
      </c>
      <c r="H7392">
        <v>21</v>
      </c>
      <c r="I7392">
        <v>1.991627877631841</v>
      </c>
      <c r="J7392">
        <v>0.16733419893618731</v>
      </c>
      <c r="K7392">
        <v>0.31557028902879652</v>
      </c>
      <c r="L7392">
        <v>3.2684685251471182</v>
      </c>
    </row>
    <row r="7393" spans="1:12">
      <c r="A7393" t="s">
        <v>317</v>
      </c>
      <c r="B7393" t="s">
        <v>447</v>
      </c>
      <c r="C7393">
        <v>48349</v>
      </c>
      <c r="D7393" t="s">
        <v>135</v>
      </c>
      <c r="E7393">
        <v>888</v>
      </c>
      <c r="F7393" t="s">
        <v>87</v>
      </c>
      <c r="G7393" t="s">
        <v>95</v>
      </c>
      <c r="H7393">
        <v>321</v>
      </c>
      <c r="I7393">
        <v>1.274560325744899</v>
      </c>
      <c r="J7393">
        <v>2.9785230820596739E-2</v>
      </c>
      <c r="K7393">
        <v>3.5267178298786029E-3</v>
      </c>
      <c r="L7393">
        <v>2.476528363245087</v>
      </c>
    </row>
    <row r="7394" spans="1:12">
      <c r="A7394" t="s">
        <v>317</v>
      </c>
      <c r="B7394" t="s">
        <v>447</v>
      </c>
      <c r="C7394">
        <v>48349</v>
      </c>
      <c r="D7394" t="s">
        <v>135</v>
      </c>
      <c r="E7394">
        <v>888</v>
      </c>
      <c r="F7394" t="s">
        <v>87</v>
      </c>
      <c r="G7394" t="s">
        <v>96</v>
      </c>
      <c r="H7394">
        <v>21</v>
      </c>
      <c r="I7394">
        <v>2.141073796967826</v>
      </c>
      <c r="J7394">
        <v>0.17785825932259591</v>
      </c>
      <c r="K7394">
        <v>0.34037529265666611</v>
      </c>
      <c r="L7394">
        <v>3.4894549128360661</v>
      </c>
    </row>
    <row r="7395" spans="1:12">
      <c r="A7395" t="s">
        <v>317</v>
      </c>
      <c r="B7395" t="s">
        <v>447</v>
      </c>
      <c r="C7395">
        <v>48349</v>
      </c>
      <c r="D7395" t="s">
        <v>135</v>
      </c>
      <c r="E7395">
        <v>888</v>
      </c>
      <c r="F7395" t="s">
        <v>87</v>
      </c>
      <c r="G7395" t="s">
        <v>97</v>
      </c>
      <c r="H7395">
        <v>321</v>
      </c>
      <c r="I7395">
        <v>1.356476015037994</v>
      </c>
      <c r="J7395">
        <v>3.1040096382421289E-2</v>
      </c>
      <c r="K7395">
        <v>3.5267178298786029E-3</v>
      </c>
      <c r="L7395">
        <v>2.590221589714337</v>
      </c>
    </row>
    <row r="7396" spans="1:12">
      <c r="A7396" t="s">
        <v>317</v>
      </c>
      <c r="B7396" t="s">
        <v>447</v>
      </c>
      <c r="C7396">
        <v>48349</v>
      </c>
      <c r="D7396" t="s">
        <v>135</v>
      </c>
      <c r="E7396">
        <v>888</v>
      </c>
      <c r="F7396" t="s">
        <v>87</v>
      </c>
      <c r="G7396" t="s">
        <v>98</v>
      </c>
      <c r="H7396">
        <v>21</v>
      </c>
      <c r="I7396">
        <v>0.87811581063541766</v>
      </c>
      <c r="J7396">
        <v>8.8664726780749215E-2</v>
      </c>
      <c r="K7396">
        <v>0.1078680484880335</v>
      </c>
      <c r="L7396">
        <v>1.6042317228687579</v>
      </c>
    </row>
    <row r="7397" spans="1:12">
      <c r="A7397" t="s">
        <v>317</v>
      </c>
      <c r="B7397" t="s">
        <v>447</v>
      </c>
      <c r="C7397">
        <v>48349</v>
      </c>
      <c r="D7397" t="s">
        <v>135</v>
      </c>
      <c r="E7397">
        <v>888</v>
      </c>
      <c r="F7397" t="s">
        <v>87</v>
      </c>
      <c r="G7397" t="s">
        <v>99</v>
      </c>
      <c r="H7397">
        <v>321</v>
      </c>
      <c r="I7397">
        <v>0.53132431970194827</v>
      </c>
      <c r="J7397">
        <v>1.472210642659651E-2</v>
      </c>
      <c r="K7397">
        <v>3.5267178298786029E-3</v>
      </c>
      <c r="L7397">
        <v>1.421982194111423</v>
      </c>
    </row>
    <row r="7398" spans="1:12">
      <c r="A7398" t="s">
        <v>317</v>
      </c>
      <c r="B7398" t="s">
        <v>447</v>
      </c>
      <c r="C7398">
        <v>48349</v>
      </c>
      <c r="D7398" t="s">
        <v>135</v>
      </c>
      <c r="E7398">
        <v>888</v>
      </c>
      <c r="F7398" t="s">
        <v>87</v>
      </c>
      <c r="G7398" t="s">
        <v>100</v>
      </c>
      <c r="H7398">
        <v>21</v>
      </c>
      <c r="I7398">
        <v>1.3919513895566551</v>
      </c>
      <c r="J7398">
        <v>0.10804868088975519</v>
      </c>
      <c r="K7398">
        <v>0.27866141501693342</v>
      </c>
      <c r="L7398">
        <v>2.2143403233531389</v>
      </c>
    </row>
    <row r="7399" spans="1:12">
      <c r="A7399" t="s">
        <v>317</v>
      </c>
      <c r="B7399" t="s">
        <v>447</v>
      </c>
      <c r="C7399">
        <v>48349</v>
      </c>
      <c r="D7399" t="s">
        <v>135</v>
      </c>
      <c r="E7399">
        <v>888</v>
      </c>
      <c r="F7399" t="s">
        <v>87</v>
      </c>
      <c r="G7399" t="s">
        <v>101</v>
      </c>
      <c r="H7399">
        <v>321</v>
      </c>
      <c r="I7399">
        <v>0.91854169327657997</v>
      </c>
      <c r="J7399">
        <v>1.96066958731951E-2</v>
      </c>
      <c r="K7399">
        <v>3.5267178298786029E-3</v>
      </c>
      <c r="L7399">
        <v>1.7070203999628011</v>
      </c>
    </row>
    <row r="7400" spans="1:12">
      <c r="A7400" t="s">
        <v>317</v>
      </c>
      <c r="B7400" t="s">
        <v>447</v>
      </c>
      <c r="C7400">
        <v>48349</v>
      </c>
      <c r="D7400" t="s">
        <v>135</v>
      </c>
      <c r="E7400">
        <v>888</v>
      </c>
      <c r="F7400" t="s">
        <v>87</v>
      </c>
      <c r="G7400" t="s">
        <v>102</v>
      </c>
      <c r="H7400">
        <v>21</v>
      </c>
      <c r="I7400">
        <v>1.563109054162531</v>
      </c>
      <c r="J7400">
        <v>0.1178441616037386</v>
      </c>
      <c r="K7400">
        <v>0.30964265869391361</v>
      </c>
      <c r="L7400">
        <v>2.4387855384156549</v>
      </c>
    </row>
    <row r="7401" spans="1:12">
      <c r="A7401" t="s">
        <v>317</v>
      </c>
      <c r="B7401" t="s">
        <v>447</v>
      </c>
      <c r="C7401">
        <v>48349</v>
      </c>
      <c r="D7401" t="s">
        <v>135</v>
      </c>
      <c r="E7401">
        <v>888</v>
      </c>
      <c r="F7401" t="s">
        <v>87</v>
      </c>
      <c r="G7401" t="s">
        <v>103</v>
      </c>
      <c r="H7401">
        <v>321</v>
      </c>
      <c r="I7401">
        <v>0.99773259192502317</v>
      </c>
      <c r="J7401">
        <v>2.043548693125671E-2</v>
      </c>
      <c r="K7401">
        <v>3.5267178298786029E-3</v>
      </c>
      <c r="L7401">
        <v>1.8054626795053541</v>
      </c>
    </row>
    <row r="7402" spans="1:12">
      <c r="A7402" t="s">
        <v>317</v>
      </c>
      <c r="B7402" t="s">
        <v>447</v>
      </c>
      <c r="C7402">
        <v>48349</v>
      </c>
      <c r="D7402" t="s">
        <v>135</v>
      </c>
      <c r="E7402">
        <v>888</v>
      </c>
      <c r="F7402" t="s">
        <v>87</v>
      </c>
      <c r="G7402" t="s">
        <v>104</v>
      </c>
      <c r="H7402">
        <v>21</v>
      </c>
      <c r="I7402">
        <v>1.726502520922087</v>
      </c>
      <c r="J7402">
        <v>0.12881989346661671</v>
      </c>
      <c r="K7402">
        <v>0.33643836717927927</v>
      </c>
      <c r="L7402">
        <v>2.6724841403317932</v>
      </c>
    </row>
    <row r="7403" spans="1:12">
      <c r="A7403" t="s">
        <v>317</v>
      </c>
      <c r="B7403" t="s">
        <v>447</v>
      </c>
      <c r="C7403">
        <v>48349</v>
      </c>
      <c r="D7403" t="s">
        <v>135</v>
      </c>
      <c r="E7403">
        <v>888</v>
      </c>
      <c r="F7403" t="s">
        <v>87</v>
      </c>
      <c r="G7403" t="s">
        <v>105</v>
      </c>
      <c r="H7403">
        <v>321</v>
      </c>
      <c r="I7403">
        <v>1.0698831951637531</v>
      </c>
      <c r="J7403">
        <v>2.1747142635598869E-2</v>
      </c>
      <c r="K7403">
        <v>3.5267178298786029E-3</v>
      </c>
      <c r="L7403">
        <v>1.9139068960189349</v>
      </c>
    </row>
    <row r="7404" spans="1:12">
      <c r="A7404" t="s">
        <v>317</v>
      </c>
      <c r="B7404" t="s">
        <v>447</v>
      </c>
      <c r="C7404">
        <v>48349</v>
      </c>
      <c r="D7404" t="s">
        <v>135</v>
      </c>
      <c r="E7404">
        <v>888</v>
      </c>
      <c r="F7404" t="s">
        <v>87</v>
      </c>
      <c r="G7404" t="s">
        <v>106</v>
      </c>
      <c r="H7404">
        <v>21</v>
      </c>
      <c r="I7404">
        <v>1.8774327900133541</v>
      </c>
      <c r="J7404">
        <v>0.13897070690113111</v>
      </c>
      <c r="K7404">
        <v>0.36329579965681719</v>
      </c>
      <c r="L7404">
        <v>2.9038355072988762</v>
      </c>
    </row>
    <row r="7405" spans="1:12">
      <c r="A7405" t="s">
        <v>317</v>
      </c>
      <c r="B7405" t="s">
        <v>447</v>
      </c>
      <c r="C7405">
        <v>48349</v>
      </c>
      <c r="D7405" t="s">
        <v>135</v>
      </c>
      <c r="E7405">
        <v>888</v>
      </c>
      <c r="F7405" t="s">
        <v>87</v>
      </c>
      <c r="G7405" t="s">
        <v>107</v>
      </c>
      <c r="H7405">
        <v>321</v>
      </c>
      <c r="I7405">
        <v>1.136207298770596</v>
      </c>
      <c r="J7405">
        <v>2.228691754497579E-2</v>
      </c>
      <c r="K7405">
        <v>3.5267178298786029E-3</v>
      </c>
      <c r="L7405">
        <v>1.9966900608684059</v>
      </c>
    </row>
    <row r="7406" spans="1:12">
      <c r="A7406" t="s">
        <v>317</v>
      </c>
      <c r="B7406" t="s">
        <v>447</v>
      </c>
      <c r="C7406">
        <v>48349</v>
      </c>
      <c r="D7406" t="s">
        <v>135</v>
      </c>
      <c r="E7406">
        <v>888</v>
      </c>
      <c r="F7406" t="s">
        <v>87</v>
      </c>
      <c r="G7406" t="s">
        <v>108</v>
      </c>
      <c r="H7406">
        <v>21</v>
      </c>
      <c r="I7406">
        <v>0.54524790617929286</v>
      </c>
      <c r="J7406">
        <v>4.6758487955652142E-2</v>
      </c>
      <c r="K7406">
        <v>0.1167457847107941</v>
      </c>
      <c r="L7406">
        <v>1.0747798823709549</v>
      </c>
    </row>
    <row r="7407" spans="1:12">
      <c r="A7407" t="s">
        <v>317</v>
      </c>
      <c r="B7407" t="s">
        <v>447</v>
      </c>
      <c r="C7407">
        <v>48349</v>
      </c>
      <c r="D7407" t="s">
        <v>135</v>
      </c>
      <c r="E7407">
        <v>888</v>
      </c>
      <c r="F7407" t="s">
        <v>87</v>
      </c>
      <c r="G7407" t="s">
        <v>109</v>
      </c>
      <c r="H7407">
        <v>321</v>
      </c>
      <c r="I7407">
        <v>0.32896026494094838</v>
      </c>
      <c r="J7407">
        <v>5.5475743428957756E-3</v>
      </c>
      <c r="K7407">
        <v>3.5267178298786029E-3</v>
      </c>
      <c r="L7407">
        <v>0.6077413652625866</v>
      </c>
    </row>
    <row r="7408" spans="1:12">
      <c r="A7408" t="s">
        <v>317</v>
      </c>
      <c r="B7408" t="s">
        <v>276</v>
      </c>
      <c r="C7408">
        <v>48351</v>
      </c>
      <c r="D7408" t="s">
        <v>135</v>
      </c>
      <c r="E7408">
        <v>888</v>
      </c>
      <c r="F7408" t="s">
        <v>87</v>
      </c>
      <c r="G7408" t="s">
        <v>88</v>
      </c>
      <c r="H7408">
        <v>385</v>
      </c>
      <c r="I7408">
        <v>1.384646637674855</v>
      </c>
      <c r="J7408">
        <v>2.022116502871887E-2</v>
      </c>
      <c r="K7408">
        <v>4.7015300867615753E-2</v>
      </c>
      <c r="L7408">
        <v>2.239003290385666</v>
      </c>
    </row>
    <row r="7409" spans="1:12">
      <c r="A7409" t="s">
        <v>317</v>
      </c>
      <c r="B7409" t="s">
        <v>276</v>
      </c>
      <c r="C7409">
        <v>48351</v>
      </c>
      <c r="D7409" t="s">
        <v>135</v>
      </c>
      <c r="E7409">
        <v>888</v>
      </c>
      <c r="F7409" t="s">
        <v>87</v>
      </c>
      <c r="G7409" t="s">
        <v>89</v>
      </c>
      <c r="H7409">
        <v>615</v>
      </c>
      <c r="I7409">
        <v>1.1446386915237181</v>
      </c>
      <c r="J7409">
        <v>1.8449569750455769E-2</v>
      </c>
      <c r="K7409">
        <v>-1.462983172424458E-2</v>
      </c>
      <c r="L7409">
        <v>2.5196881830949072</v>
      </c>
    </row>
    <row r="7410" spans="1:12">
      <c r="A7410" t="s">
        <v>317</v>
      </c>
      <c r="B7410" t="s">
        <v>276</v>
      </c>
      <c r="C7410">
        <v>48351</v>
      </c>
      <c r="D7410" t="s">
        <v>135</v>
      </c>
      <c r="E7410">
        <v>888</v>
      </c>
      <c r="F7410" t="s">
        <v>87</v>
      </c>
      <c r="G7410" t="s">
        <v>90</v>
      </c>
      <c r="H7410">
        <v>385</v>
      </c>
      <c r="I7410">
        <v>1.571857371280188</v>
      </c>
      <c r="J7410">
        <v>2.2136609604161559E-2</v>
      </c>
      <c r="K7410">
        <v>4.7015300867615753E-2</v>
      </c>
      <c r="L7410">
        <v>2.5578689964215342</v>
      </c>
    </row>
    <row r="7411" spans="1:12">
      <c r="A7411" t="s">
        <v>317</v>
      </c>
      <c r="B7411" t="s">
        <v>276</v>
      </c>
      <c r="C7411">
        <v>48351</v>
      </c>
      <c r="D7411" t="s">
        <v>135</v>
      </c>
      <c r="E7411">
        <v>888</v>
      </c>
      <c r="F7411" t="s">
        <v>87</v>
      </c>
      <c r="G7411" t="s">
        <v>91</v>
      </c>
      <c r="H7411">
        <v>615</v>
      </c>
      <c r="I7411">
        <v>1.272047308222624</v>
      </c>
      <c r="J7411">
        <v>2.026873725221167E-2</v>
      </c>
      <c r="K7411">
        <v>1.262468444269694E-2</v>
      </c>
      <c r="L7411">
        <v>2.573132236350494</v>
      </c>
    </row>
    <row r="7412" spans="1:12">
      <c r="A7412" t="s">
        <v>317</v>
      </c>
      <c r="B7412" t="s">
        <v>276</v>
      </c>
      <c r="C7412">
        <v>48351</v>
      </c>
      <c r="D7412" t="s">
        <v>135</v>
      </c>
      <c r="E7412">
        <v>888</v>
      </c>
      <c r="F7412" t="s">
        <v>87</v>
      </c>
      <c r="G7412" t="s">
        <v>92</v>
      </c>
      <c r="H7412">
        <v>385</v>
      </c>
      <c r="I7412">
        <v>1.673676798025407</v>
      </c>
      <c r="J7412">
        <v>2.3698164900405869E-2</v>
      </c>
      <c r="K7412">
        <v>4.7015300867615753E-2</v>
      </c>
      <c r="L7412">
        <v>2.7453747142849489</v>
      </c>
    </row>
    <row r="7413" spans="1:12">
      <c r="A7413" t="s">
        <v>317</v>
      </c>
      <c r="B7413" t="s">
        <v>276</v>
      </c>
      <c r="C7413">
        <v>48351</v>
      </c>
      <c r="D7413" t="s">
        <v>135</v>
      </c>
      <c r="E7413">
        <v>888</v>
      </c>
      <c r="F7413" t="s">
        <v>87</v>
      </c>
      <c r="G7413" t="s">
        <v>93</v>
      </c>
      <c r="H7413">
        <v>615</v>
      </c>
      <c r="I7413">
        <v>1.3369029583480281</v>
      </c>
      <c r="J7413">
        <v>2.1491747826218661E-2</v>
      </c>
      <c r="K7413">
        <v>1.3120094531762961E-2</v>
      </c>
      <c r="L7413">
        <v>2.6169737893420848</v>
      </c>
    </row>
    <row r="7414" spans="1:12">
      <c r="A7414" t="s">
        <v>317</v>
      </c>
      <c r="B7414" t="s">
        <v>276</v>
      </c>
      <c r="C7414">
        <v>48351</v>
      </c>
      <c r="D7414" t="s">
        <v>135</v>
      </c>
      <c r="E7414">
        <v>888</v>
      </c>
      <c r="F7414" t="s">
        <v>87</v>
      </c>
      <c r="G7414" t="s">
        <v>94</v>
      </c>
      <c r="H7414">
        <v>385</v>
      </c>
      <c r="I7414">
        <v>1.7680933031988311</v>
      </c>
      <c r="J7414">
        <v>2.504719182763936E-2</v>
      </c>
      <c r="K7414">
        <v>4.7015300867615753E-2</v>
      </c>
      <c r="L7414">
        <v>2.9108721514101061</v>
      </c>
    </row>
    <row r="7415" spans="1:12">
      <c r="A7415" t="s">
        <v>317</v>
      </c>
      <c r="B7415" t="s">
        <v>276</v>
      </c>
      <c r="C7415">
        <v>48351</v>
      </c>
      <c r="D7415" t="s">
        <v>135</v>
      </c>
      <c r="E7415">
        <v>888</v>
      </c>
      <c r="F7415" t="s">
        <v>87</v>
      </c>
      <c r="G7415" t="s">
        <v>95</v>
      </c>
      <c r="H7415">
        <v>615</v>
      </c>
      <c r="I7415">
        <v>1.402209669844612</v>
      </c>
      <c r="J7415">
        <v>2.2837125024573919E-2</v>
      </c>
      <c r="K7415">
        <v>1.3935983815374709E-2</v>
      </c>
      <c r="L7415">
        <v>2.7722176463906352</v>
      </c>
    </row>
    <row r="7416" spans="1:12">
      <c r="A7416" t="s">
        <v>317</v>
      </c>
      <c r="B7416" t="s">
        <v>276</v>
      </c>
      <c r="C7416">
        <v>48351</v>
      </c>
      <c r="D7416" t="s">
        <v>135</v>
      </c>
      <c r="E7416">
        <v>888</v>
      </c>
      <c r="F7416" t="s">
        <v>87</v>
      </c>
      <c r="G7416" t="s">
        <v>96</v>
      </c>
      <c r="H7416">
        <v>385</v>
      </c>
      <c r="I7416">
        <v>1.866689031339787</v>
      </c>
      <c r="J7416">
        <v>2.6526711766394481E-2</v>
      </c>
      <c r="K7416">
        <v>4.7015300867615753E-2</v>
      </c>
      <c r="L7416">
        <v>3.0798410123274671</v>
      </c>
    </row>
    <row r="7417" spans="1:12">
      <c r="A7417" t="s">
        <v>317</v>
      </c>
      <c r="B7417" t="s">
        <v>276</v>
      </c>
      <c r="C7417">
        <v>48351</v>
      </c>
      <c r="D7417" t="s">
        <v>135</v>
      </c>
      <c r="E7417">
        <v>888</v>
      </c>
      <c r="F7417" t="s">
        <v>87</v>
      </c>
      <c r="G7417" t="s">
        <v>97</v>
      </c>
      <c r="H7417">
        <v>615</v>
      </c>
      <c r="I7417">
        <v>1.469628778530325</v>
      </c>
      <c r="J7417">
        <v>2.418821948043089E-2</v>
      </c>
      <c r="K7417">
        <v>1.474738212572276E-2</v>
      </c>
      <c r="L7417">
        <v>2.9462558169672839</v>
      </c>
    </row>
    <row r="7418" spans="1:12">
      <c r="A7418" t="s">
        <v>317</v>
      </c>
      <c r="B7418" t="s">
        <v>276</v>
      </c>
      <c r="C7418">
        <v>48351</v>
      </c>
      <c r="D7418" t="s">
        <v>135</v>
      </c>
      <c r="E7418">
        <v>888</v>
      </c>
      <c r="F7418" t="s">
        <v>87</v>
      </c>
      <c r="G7418" t="s">
        <v>98</v>
      </c>
      <c r="H7418">
        <v>385</v>
      </c>
      <c r="I7418">
        <v>0.76771230997376572</v>
      </c>
      <c r="J7418">
        <v>1.6978449086585232E-2</v>
      </c>
      <c r="K7418">
        <v>4.7015300867615753E-2</v>
      </c>
      <c r="L7418">
        <v>1.5552207083419951</v>
      </c>
    </row>
    <row r="7419" spans="1:12">
      <c r="A7419" t="s">
        <v>317</v>
      </c>
      <c r="B7419" t="s">
        <v>276</v>
      </c>
      <c r="C7419">
        <v>48351</v>
      </c>
      <c r="D7419" t="s">
        <v>135</v>
      </c>
      <c r="E7419">
        <v>888</v>
      </c>
      <c r="F7419" t="s">
        <v>87</v>
      </c>
      <c r="G7419" t="s">
        <v>99</v>
      </c>
      <c r="H7419">
        <v>615</v>
      </c>
      <c r="I7419">
        <v>0.75104416870706536</v>
      </c>
      <c r="J7419">
        <v>1.452867810625628E-2</v>
      </c>
      <c r="K7419">
        <v>1.188295685162415E-2</v>
      </c>
      <c r="L7419">
        <v>1.990943086013055</v>
      </c>
    </row>
    <row r="7420" spans="1:12">
      <c r="A7420" t="s">
        <v>317</v>
      </c>
      <c r="B7420" t="s">
        <v>276</v>
      </c>
      <c r="C7420">
        <v>48351</v>
      </c>
      <c r="D7420" t="s">
        <v>135</v>
      </c>
      <c r="E7420">
        <v>888</v>
      </c>
      <c r="F7420" t="s">
        <v>87</v>
      </c>
      <c r="G7420" t="s">
        <v>100</v>
      </c>
      <c r="H7420">
        <v>385</v>
      </c>
      <c r="I7420">
        <v>1.1336065426520781</v>
      </c>
      <c r="J7420">
        <v>2.0077011241880049E-2</v>
      </c>
      <c r="K7420">
        <v>4.7015300867615753E-2</v>
      </c>
      <c r="L7420">
        <v>2.032990566081188</v>
      </c>
    </row>
    <row r="7421" spans="1:12">
      <c r="A7421" t="s">
        <v>317</v>
      </c>
      <c r="B7421" t="s">
        <v>276</v>
      </c>
      <c r="C7421">
        <v>48351</v>
      </c>
      <c r="D7421" t="s">
        <v>135</v>
      </c>
      <c r="E7421">
        <v>888</v>
      </c>
      <c r="F7421" t="s">
        <v>87</v>
      </c>
      <c r="G7421" t="s">
        <v>101</v>
      </c>
      <c r="H7421">
        <v>614</v>
      </c>
      <c r="I7421">
        <v>0.98143726803032527</v>
      </c>
      <c r="J7421">
        <v>1.7600515409937761E-2</v>
      </c>
      <c r="K7421">
        <v>1.2432111905293549E-2</v>
      </c>
      <c r="L7421">
        <v>2.1818166580975058</v>
      </c>
    </row>
    <row r="7422" spans="1:12">
      <c r="A7422" t="s">
        <v>317</v>
      </c>
      <c r="B7422" t="s">
        <v>276</v>
      </c>
      <c r="C7422">
        <v>48351</v>
      </c>
      <c r="D7422" t="s">
        <v>135</v>
      </c>
      <c r="E7422">
        <v>888</v>
      </c>
      <c r="F7422" t="s">
        <v>87</v>
      </c>
      <c r="G7422" t="s">
        <v>102</v>
      </c>
      <c r="H7422">
        <v>385</v>
      </c>
      <c r="I7422">
        <v>1.2417849066387381</v>
      </c>
      <c r="J7422">
        <v>2.1699977510773742E-2</v>
      </c>
      <c r="K7422">
        <v>4.7015300867615753E-2</v>
      </c>
      <c r="L7422">
        <v>2.227837132195075</v>
      </c>
    </row>
    <row r="7423" spans="1:12">
      <c r="A7423" t="s">
        <v>317</v>
      </c>
      <c r="B7423" t="s">
        <v>276</v>
      </c>
      <c r="C7423">
        <v>48351</v>
      </c>
      <c r="D7423" t="s">
        <v>135</v>
      </c>
      <c r="E7423">
        <v>888</v>
      </c>
      <c r="F7423" t="s">
        <v>87</v>
      </c>
      <c r="G7423" t="s">
        <v>103</v>
      </c>
      <c r="H7423">
        <v>615</v>
      </c>
      <c r="I7423">
        <v>1.043051232957158</v>
      </c>
      <c r="J7423">
        <v>1.8745854294726388E-2</v>
      </c>
      <c r="K7423">
        <v>1.292877738363029E-2</v>
      </c>
      <c r="L7423">
        <v>2.3277477427140298</v>
      </c>
    </row>
    <row r="7424" spans="1:12">
      <c r="A7424" t="s">
        <v>317</v>
      </c>
      <c r="B7424" t="s">
        <v>276</v>
      </c>
      <c r="C7424">
        <v>48351</v>
      </c>
      <c r="D7424" t="s">
        <v>135</v>
      </c>
      <c r="E7424">
        <v>888</v>
      </c>
      <c r="F7424" t="s">
        <v>87</v>
      </c>
      <c r="G7424" t="s">
        <v>104</v>
      </c>
      <c r="H7424">
        <v>385</v>
      </c>
      <c r="I7424">
        <v>1.3386099014279009</v>
      </c>
      <c r="J7424">
        <v>2.2784424816788131E-2</v>
      </c>
      <c r="K7424">
        <v>4.7015300867615753E-2</v>
      </c>
      <c r="L7424">
        <v>2.3951684965310931</v>
      </c>
    </row>
    <row r="7425" spans="1:12">
      <c r="A7425" t="s">
        <v>317</v>
      </c>
      <c r="B7425" t="s">
        <v>276</v>
      </c>
      <c r="C7425">
        <v>48351</v>
      </c>
      <c r="D7425" t="s">
        <v>135</v>
      </c>
      <c r="E7425">
        <v>888</v>
      </c>
      <c r="F7425" t="s">
        <v>87</v>
      </c>
      <c r="G7425" t="s">
        <v>105</v>
      </c>
      <c r="H7425">
        <v>614</v>
      </c>
      <c r="I7425">
        <v>1.1049268529615139</v>
      </c>
      <c r="J7425">
        <v>2.0024254321141549E-2</v>
      </c>
      <c r="K7425">
        <v>1.37449604108022E-2</v>
      </c>
      <c r="L7425">
        <v>2.508840677601246</v>
      </c>
    </row>
    <row r="7426" spans="1:12">
      <c r="A7426" t="s">
        <v>317</v>
      </c>
      <c r="B7426" t="s">
        <v>276</v>
      </c>
      <c r="C7426">
        <v>48351</v>
      </c>
      <c r="D7426" t="s">
        <v>135</v>
      </c>
      <c r="E7426">
        <v>888</v>
      </c>
      <c r="F7426" t="s">
        <v>87</v>
      </c>
      <c r="G7426" t="s">
        <v>106</v>
      </c>
      <c r="H7426">
        <v>385</v>
      </c>
      <c r="I7426">
        <v>1.438941171813809</v>
      </c>
      <c r="J7426">
        <v>2.4117518284707758E-2</v>
      </c>
      <c r="K7426">
        <v>4.7015300867615753E-2</v>
      </c>
      <c r="L7426">
        <v>2.562666542399366</v>
      </c>
    </row>
    <row r="7427" spans="1:12">
      <c r="A7427" t="s">
        <v>317</v>
      </c>
      <c r="B7427" t="s">
        <v>276</v>
      </c>
      <c r="C7427">
        <v>48351</v>
      </c>
      <c r="D7427" t="s">
        <v>135</v>
      </c>
      <c r="E7427">
        <v>888</v>
      </c>
      <c r="F7427" t="s">
        <v>87</v>
      </c>
      <c r="G7427" t="s">
        <v>107</v>
      </c>
      <c r="H7427">
        <v>614</v>
      </c>
      <c r="I7427">
        <v>1.1680057646722879</v>
      </c>
      <c r="J7427">
        <v>2.128880125280741E-2</v>
      </c>
      <c r="K7427">
        <v>1.455949765429183E-2</v>
      </c>
      <c r="L7427">
        <v>2.677849342735211</v>
      </c>
    </row>
    <row r="7428" spans="1:12">
      <c r="A7428" t="s">
        <v>317</v>
      </c>
      <c r="B7428" t="s">
        <v>276</v>
      </c>
      <c r="C7428">
        <v>48351</v>
      </c>
      <c r="D7428" t="s">
        <v>135</v>
      </c>
      <c r="E7428">
        <v>888</v>
      </c>
      <c r="F7428" t="s">
        <v>87</v>
      </c>
      <c r="G7428" t="s">
        <v>108</v>
      </c>
      <c r="H7428">
        <v>385</v>
      </c>
      <c r="I7428">
        <v>0.45307604960138081</v>
      </c>
      <c r="J7428">
        <v>9.3257948586015597E-3</v>
      </c>
      <c r="K7428">
        <v>4.7015300867615753E-2</v>
      </c>
      <c r="L7428">
        <v>1.1778982897199459</v>
      </c>
    </row>
    <row r="7429" spans="1:12">
      <c r="A7429" t="s">
        <v>317</v>
      </c>
      <c r="B7429" t="s">
        <v>276</v>
      </c>
      <c r="C7429">
        <v>48351</v>
      </c>
      <c r="D7429" t="s">
        <v>135</v>
      </c>
      <c r="E7429">
        <v>888</v>
      </c>
      <c r="F7429" t="s">
        <v>87</v>
      </c>
      <c r="G7429" t="s">
        <v>109</v>
      </c>
      <c r="H7429">
        <v>614</v>
      </c>
      <c r="I7429">
        <v>0.43391108773939158</v>
      </c>
      <c r="J7429">
        <v>8.0738110740064054E-3</v>
      </c>
      <c r="K7429">
        <v>1.1745082518886179E-2</v>
      </c>
      <c r="L7429">
        <v>1.1103789443611909</v>
      </c>
    </row>
    <row r="7430" spans="1:12">
      <c r="A7430" t="s">
        <v>317</v>
      </c>
      <c r="B7430" t="s">
        <v>448</v>
      </c>
      <c r="C7430">
        <v>48353</v>
      </c>
      <c r="D7430" t="s">
        <v>135</v>
      </c>
      <c r="E7430">
        <v>888</v>
      </c>
      <c r="F7430" t="s">
        <v>87</v>
      </c>
      <c r="G7430" t="s">
        <v>88</v>
      </c>
      <c r="H7430">
        <v>109</v>
      </c>
      <c r="I7430">
        <v>0.88510867108232305</v>
      </c>
      <c r="J7430">
        <v>3.6405648364861182E-2</v>
      </c>
      <c r="K7430">
        <v>1.372532386319949E-2</v>
      </c>
      <c r="L7430">
        <v>1.612634783009393</v>
      </c>
    </row>
    <row r="7431" spans="1:12">
      <c r="A7431" t="s">
        <v>317</v>
      </c>
      <c r="B7431" t="s">
        <v>448</v>
      </c>
      <c r="C7431">
        <v>48353</v>
      </c>
      <c r="D7431" t="s">
        <v>135</v>
      </c>
      <c r="E7431">
        <v>888</v>
      </c>
      <c r="F7431" t="s">
        <v>87</v>
      </c>
      <c r="G7431" t="s">
        <v>89</v>
      </c>
      <c r="H7431">
        <v>185</v>
      </c>
      <c r="I7431">
        <v>0.4626591745730495</v>
      </c>
      <c r="J7431">
        <v>2.0063563701044521E-2</v>
      </c>
      <c r="K7431">
        <v>7.6372384612447261E-2</v>
      </c>
      <c r="L7431">
        <v>1.164695374085772</v>
      </c>
    </row>
    <row r="7432" spans="1:12">
      <c r="A7432" t="s">
        <v>317</v>
      </c>
      <c r="B7432" t="s">
        <v>448</v>
      </c>
      <c r="C7432">
        <v>48353</v>
      </c>
      <c r="D7432" t="s">
        <v>135</v>
      </c>
      <c r="E7432">
        <v>888</v>
      </c>
      <c r="F7432" t="s">
        <v>87</v>
      </c>
      <c r="G7432" t="s">
        <v>90</v>
      </c>
      <c r="H7432">
        <v>109</v>
      </c>
      <c r="I7432">
        <v>1.1402527537558631</v>
      </c>
      <c r="J7432">
        <v>3.066406637346315E-2</v>
      </c>
      <c r="K7432">
        <v>0.2175493824613737</v>
      </c>
      <c r="L7432">
        <v>1.799996751336969</v>
      </c>
    </row>
    <row r="7433" spans="1:12">
      <c r="A7433" t="s">
        <v>317</v>
      </c>
      <c r="B7433" t="s">
        <v>448</v>
      </c>
      <c r="C7433">
        <v>48353</v>
      </c>
      <c r="D7433" t="s">
        <v>135</v>
      </c>
      <c r="E7433">
        <v>888</v>
      </c>
      <c r="F7433" t="s">
        <v>87</v>
      </c>
      <c r="G7433" t="s">
        <v>91</v>
      </c>
      <c r="H7433">
        <v>185</v>
      </c>
      <c r="I7433">
        <v>0.64517491889400203</v>
      </c>
      <c r="J7433">
        <v>1.5679814946521618E-2</v>
      </c>
      <c r="K7433">
        <v>0.25696878770032999</v>
      </c>
      <c r="L7433">
        <v>1.289319043930389</v>
      </c>
    </row>
    <row r="7434" spans="1:12">
      <c r="A7434" t="s">
        <v>317</v>
      </c>
      <c r="B7434" t="s">
        <v>448</v>
      </c>
      <c r="C7434">
        <v>48353</v>
      </c>
      <c r="D7434" t="s">
        <v>135</v>
      </c>
      <c r="E7434">
        <v>888</v>
      </c>
      <c r="F7434" t="s">
        <v>87</v>
      </c>
      <c r="G7434" t="s">
        <v>92</v>
      </c>
      <c r="H7434">
        <v>109</v>
      </c>
      <c r="I7434">
        <v>1.221815168123358</v>
      </c>
      <c r="J7434">
        <v>3.117953000135262E-2</v>
      </c>
      <c r="K7434">
        <v>0.23840995199201589</v>
      </c>
      <c r="L7434">
        <v>1.8821814256672751</v>
      </c>
    </row>
    <row r="7435" spans="1:12">
      <c r="A7435" t="s">
        <v>317</v>
      </c>
      <c r="B7435" t="s">
        <v>448</v>
      </c>
      <c r="C7435">
        <v>48353</v>
      </c>
      <c r="D7435" t="s">
        <v>135</v>
      </c>
      <c r="E7435">
        <v>888</v>
      </c>
      <c r="F7435" t="s">
        <v>87</v>
      </c>
      <c r="G7435" t="s">
        <v>93</v>
      </c>
      <c r="H7435">
        <v>185</v>
      </c>
      <c r="I7435">
        <v>0.71179102330314215</v>
      </c>
      <c r="J7435">
        <v>1.619218403077452E-2</v>
      </c>
      <c r="K7435">
        <v>0.30294023438247558</v>
      </c>
      <c r="L7435">
        <v>1.3617755142168999</v>
      </c>
    </row>
    <row r="7436" spans="1:12">
      <c r="A7436" t="s">
        <v>317</v>
      </c>
      <c r="B7436" t="s">
        <v>448</v>
      </c>
      <c r="C7436">
        <v>48353</v>
      </c>
      <c r="D7436" t="s">
        <v>135</v>
      </c>
      <c r="E7436">
        <v>888</v>
      </c>
      <c r="F7436" t="s">
        <v>87</v>
      </c>
      <c r="G7436" t="s">
        <v>94</v>
      </c>
      <c r="H7436">
        <v>109</v>
      </c>
      <c r="I7436">
        <v>1.285513358100568</v>
      </c>
      <c r="J7436">
        <v>3.1519243683994412E-2</v>
      </c>
      <c r="K7436">
        <v>0.25861871968222389</v>
      </c>
      <c r="L7436">
        <v>1.9481574933362891</v>
      </c>
    </row>
    <row r="7437" spans="1:12">
      <c r="A7437" t="s">
        <v>317</v>
      </c>
      <c r="B7437" t="s">
        <v>448</v>
      </c>
      <c r="C7437">
        <v>48353</v>
      </c>
      <c r="D7437" t="s">
        <v>135</v>
      </c>
      <c r="E7437">
        <v>888</v>
      </c>
      <c r="F7437" t="s">
        <v>87</v>
      </c>
      <c r="G7437" t="s">
        <v>95</v>
      </c>
      <c r="H7437">
        <v>185</v>
      </c>
      <c r="I7437">
        <v>0.76946779833258938</v>
      </c>
      <c r="J7437">
        <v>1.7069183613129209E-2</v>
      </c>
      <c r="K7437">
        <v>0.33003199915149939</v>
      </c>
      <c r="L7437">
        <v>1.434034115206031</v>
      </c>
    </row>
    <row r="7438" spans="1:12">
      <c r="A7438" t="s">
        <v>317</v>
      </c>
      <c r="B7438" t="s">
        <v>448</v>
      </c>
      <c r="C7438">
        <v>48353</v>
      </c>
      <c r="D7438" t="s">
        <v>135</v>
      </c>
      <c r="E7438">
        <v>888</v>
      </c>
      <c r="F7438" t="s">
        <v>87</v>
      </c>
      <c r="G7438" t="s">
        <v>96</v>
      </c>
      <c r="H7438">
        <v>109</v>
      </c>
      <c r="I7438">
        <v>1.3648880636733429</v>
      </c>
      <c r="J7438">
        <v>3.2315437719189363E-2</v>
      </c>
      <c r="K7438">
        <v>0.27840124313178022</v>
      </c>
      <c r="L7438">
        <v>2.0551788496103041</v>
      </c>
    </row>
    <row r="7439" spans="1:12">
      <c r="A7439" t="s">
        <v>317</v>
      </c>
      <c r="B7439" t="s">
        <v>448</v>
      </c>
      <c r="C7439">
        <v>48353</v>
      </c>
      <c r="D7439" t="s">
        <v>135</v>
      </c>
      <c r="E7439">
        <v>888</v>
      </c>
      <c r="F7439" t="s">
        <v>87</v>
      </c>
      <c r="G7439" t="s">
        <v>97</v>
      </c>
      <c r="H7439">
        <v>185</v>
      </c>
      <c r="I7439">
        <v>0.84398219026693844</v>
      </c>
      <c r="J7439">
        <v>1.8108794763545141E-2</v>
      </c>
      <c r="K7439">
        <v>0.36876818994838823</v>
      </c>
      <c r="L7439">
        <v>1.5271687796408471</v>
      </c>
    </row>
    <row r="7440" spans="1:12">
      <c r="A7440" t="s">
        <v>317</v>
      </c>
      <c r="B7440" t="s">
        <v>448</v>
      </c>
      <c r="C7440">
        <v>48353</v>
      </c>
      <c r="D7440" t="s">
        <v>135</v>
      </c>
      <c r="E7440">
        <v>888</v>
      </c>
      <c r="F7440" t="s">
        <v>87</v>
      </c>
      <c r="G7440" t="s">
        <v>98</v>
      </c>
      <c r="H7440">
        <v>109</v>
      </c>
      <c r="I7440">
        <v>0.26247483137494731</v>
      </c>
      <c r="J7440">
        <v>6.2015907380967303E-3</v>
      </c>
      <c r="K7440">
        <v>0.10136009282719841</v>
      </c>
      <c r="L7440">
        <v>0.61339371472831661</v>
      </c>
    </row>
    <row r="7441" spans="1:12">
      <c r="A7441" t="s">
        <v>317</v>
      </c>
      <c r="B7441" t="s">
        <v>448</v>
      </c>
      <c r="C7441">
        <v>48353</v>
      </c>
      <c r="D7441" t="s">
        <v>135</v>
      </c>
      <c r="E7441">
        <v>888</v>
      </c>
      <c r="F7441" t="s">
        <v>87</v>
      </c>
      <c r="G7441" t="s">
        <v>99</v>
      </c>
      <c r="H7441">
        <v>185</v>
      </c>
      <c r="I7441">
        <v>0.29785595522551328</v>
      </c>
      <c r="J7441">
        <v>7.876995992199853E-3</v>
      </c>
      <c r="K7441">
        <v>0.13800892253222621</v>
      </c>
      <c r="L7441">
        <v>0.59731191010319673</v>
      </c>
    </row>
    <row r="7442" spans="1:12">
      <c r="A7442" t="s">
        <v>317</v>
      </c>
      <c r="B7442" t="s">
        <v>448</v>
      </c>
      <c r="C7442">
        <v>48353</v>
      </c>
      <c r="D7442" t="s">
        <v>135</v>
      </c>
      <c r="E7442">
        <v>888</v>
      </c>
      <c r="F7442" t="s">
        <v>87</v>
      </c>
      <c r="G7442" t="s">
        <v>100</v>
      </c>
      <c r="H7442">
        <v>109</v>
      </c>
      <c r="I7442">
        <v>0.65988591510615224</v>
      </c>
      <c r="J7442">
        <v>1.4329283763505811E-2</v>
      </c>
      <c r="K7442">
        <v>0.17294940051034469</v>
      </c>
      <c r="L7442">
        <v>1.4425395529202709</v>
      </c>
    </row>
    <row r="7443" spans="1:12">
      <c r="A7443" t="s">
        <v>317</v>
      </c>
      <c r="B7443" t="s">
        <v>448</v>
      </c>
      <c r="C7443">
        <v>48353</v>
      </c>
      <c r="D7443" t="s">
        <v>135</v>
      </c>
      <c r="E7443">
        <v>888</v>
      </c>
      <c r="F7443" t="s">
        <v>87</v>
      </c>
      <c r="G7443" t="s">
        <v>101</v>
      </c>
      <c r="H7443">
        <v>185</v>
      </c>
      <c r="I7443">
        <v>0.54307172694843697</v>
      </c>
      <c r="J7443">
        <v>9.1642293816174107E-3</v>
      </c>
      <c r="K7443">
        <v>0.25329290350285882</v>
      </c>
      <c r="L7443">
        <v>0.87462578527009605</v>
      </c>
    </row>
    <row r="7444" spans="1:12">
      <c r="A7444" t="s">
        <v>317</v>
      </c>
      <c r="B7444" t="s">
        <v>448</v>
      </c>
      <c r="C7444">
        <v>48353</v>
      </c>
      <c r="D7444" t="s">
        <v>135</v>
      </c>
      <c r="E7444">
        <v>888</v>
      </c>
      <c r="F7444" t="s">
        <v>87</v>
      </c>
      <c r="G7444" t="s">
        <v>102</v>
      </c>
      <c r="H7444">
        <v>109</v>
      </c>
      <c r="I7444">
        <v>0.7537191107109662</v>
      </c>
      <c r="J7444">
        <v>1.5707303030402811E-2</v>
      </c>
      <c r="K7444">
        <v>0.19661370706020601</v>
      </c>
      <c r="L7444">
        <v>1.612560488341801</v>
      </c>
    </row>
    <row r="7445" spans="1:12">
      <c r="A7445" t="s">
        <v>317</v>
      </c>
      <c r="B7445" t="s">
        <v>448</v>
      </c>
      <c r="C7445">
        <v>48353</v>
      </c>
      <c r="D7445" t="s">
        <v>135</v>
      </c>
      <c r="E7445">
        <v>888</v>
      </c>
      <c r="F7445" t="s">
        <v>87</v>
      </c>
      <c r="G7445" t="s">
        <v>103</v>
      </c>
      <c r="H7445">
        <v>185</v>
      </c>
      <c r="I7445">
        <v>0.60258514219630432</v>
      </c>
      <c r="J7445">
        <v>9.2397477275034806E-3</v>
      </c>
      <c r="K7445">
        <v>0.31187500833391291</v>
      </c>
      <c r="L7445">
        <v>0.93109007261983712</v>
      </c>
    </row>
    <row r="7446" spans="1:12">
      <c r="A7446" t="s">
        <v>317</v>
      </c>
      <c r="B7446" t="s">
        <v>448</v>
      </c>
      <c r="C7446">
        <v>48353</v>
      </c>
      <c r="D7446" t="s">
        <v>135</v>
      </c>
      <c r="E7446">
        <v>888</v>
      </c>
      <c r="F7446" t="s">
        <v>87</v>
      </c>
      <c r="G7446" t="s">
        <v>104</v>
      </c>
      <c r="H7446">
        <v>109</v>
      </c>
      <c r="I7446">
        <v>0.81257860534300919</v>
      </c>
      <c r="J7446">
        <v>1.699444773218035E-2</v>
      </c>
      <c r="K7446">
        <v>0.21850865623880319</v>
      </c>
      <c r="L7446">
        <v>1.764323493914933</v>
      </c>
    </row>
    <row r="7447" spans="1:12">
      <c r="A7447" t="s">
        <v>317</v>
      </c>
      <c r="B7447" t="s">
        <v>448</v>
      </c>
      <c r="C7447">
        <v>48353</v>
      </c>
      <c r="D7447" t="s">
        <v>135</v>
      </c>
      <c r="E7447">
        <v>888</v>
      </c>
      <c r="F7447" t="s">
        <v>87</v>
      </c>
      <c r="G7447" t="s">
        <v>105</v>
      </c>
      <c r="H7447">
        <v>185</v>
      </c>
      <c r="I7447">
        <v>0.65472245946579455</v>
      </c>
      <c r="J7447">
        <v>9.620670648698133E-3</v>
      </c>
      <c r="K7447">
        <v>0.34067176657315118</v>
      </c>
      <c r="L7447">
        <v>0.98188278223083558</v>
      </c>
    </row>
    <row r="7448" spans="1:12">
      <c r="A7448" t="s">
        <v>317</v>
      </c>
      <c r="B7448" t="s">
        <v>448</v>
      </c>
      <c r="C7448">
        <v>48353</v>
      </c>
      <c r="D7448" t="s">
        <v>135</v>
      </c>
      <c r="E7448">
        <v>888</v>
      </c>
      <c r="F7448" t="s">
        <v>87</v>
      </c>
      <c r="G7448" t="s">
        <v>106</v>
      </c>
      <c r="H7448">
        <v>109</v>
      </c>
      <c r="I7448">
        <v>0.89525420535815092</v>
      </c>
      <c r="J7448">
        <v>1.835776073865341E-2</v>
      </c>
      <c r="K7448">
        <v>0.2393796820396597</v>
      </c>
      <c r="L7448">
        <v>1.9216258543859861</v>
      </c>
    </row>
    <row r="7449" spans="1:12">
      <c r="A7449" t="s">
        <v>317</v>
      </c>
      <c r="B7449" t="s">
        <v>448</v>
      </c>
      <c r="C7449">
        <v>48353</v>
      </c>
      <c r="D7449" t="s">
        <v>135</v>
      </c>
      <c r="E7449">
        <v>888</v>
      </c>
      <c r="F7449" t="s">
        <v>87</v>
      </c>
      <c r="G7449" t="s">
        <v>107</v>
      </c>
      <c r="H7449">
        <v>185</v>
      </c>
      <c r="I7449">
        <v>0.72487161369919728</v>
      </c>
      <c r="J7449">
        <v>1.0295353273815561E-2</v>
      </c>
      <c r="K7449">
        <v>0.37847984942735491</v>
      </c>
      <c r="L7449">
        <v>1.072988471099344</v>
      </c>
    </row>
    <row r="7450" spans="1:12">
      <c r="A7450" t="s">
        <v>317</v>
      </c>
      <c r="B7450" t="s">
        <v>448</v>
      </c>
      <c r="C7450">
        <v>48353</v>
      </c>
      <c r="D7450" t="s">
        <v>135</v>
      </c>
      <c r="E7450">
        <v>888</v>
      </c>
      <c r="F7450" t="s">
        <v>87</v>
      </c>
      <c r="G7450" t="s">
        <v>108</v>
      </c>
      <c r="H7450">
        <v>109</v>
      </c>
      <c r="I7450">
        <v>0.24145461609411861</v>
      </c>
      <c r="J7450">
        <v>6.6284909853230904E-3</v>
      </c>
      <c r="K7450">
        <v>9.6327881144534694E-2</v>
      </c>
      <c r="L7450">
        <v>0.63890718852142725</v>
      </c>
    </row>
    <row r="7451" spans="1:12">
      <c r="A7451" t="s">
        <v>317</v>
      </c>
      <c r="B7451" t="s">
        <v>448</v>
      </c>
      <c r="C7451">
        <v>48353</v>
      </c>
      <c r="D7451" t="s">
        <v>135</v>
      </c>
      <c r="E7451">
        <v>888</v>
      </c>
      <c r="F7451" t="s">
        <v>87</v>
      </c>
      <c r="G7451" t="s">
        <v>109</v>
      </c>
      <c r="H7451">
        <v>185</v>
      </c>
      <c r="I7451">
        <v>0.2392300249800435</v>
      </c>
      <c r="J7451">
        <v>4.3468293160442376E-3</v>
      </c>
      <c r="K7451">
        <v>4.5314645443686262E-2</v>
      </c>
      <c r="L7451">
        <v>0.41094267366723197</v>
      </c>
    </row>
    <row r="7452" spans="1:12">
      <c r="A7452" t="s">
        <v>317</v>
      </c>
      <c r="B7452" t="s">
        <v>449</v>
      </c>
      <c r="C7452">
        <v>48355</v>
      </c>
      <c r="D7452" t="s">
        <v>135</v>
      </c>
      <c r="E7452">
        <v>888</v>
      </c>
      <c r="F7452" t="s">
        <v>87</v>
      </c>
      <c r="G7452" t="s">
        <v>88</v>
      </c>
      <c r="H7452">
        <v>119</v>
      </c>
      <c r="I7452">
        <v>1.7646311461808211</v>
      </c>
      <c r="J7452">
        <v>2.5594488060371672E-2</v>
      </c>
      <c r="K7452">
        <v>0.51213785689207081</v>
      </c>
      <c r="L7452">
        <v>2.4816633020825209</v>
      </c>
    </row>
    <row r="7453" spans="1:12">
      <c r="A7453" t="s">
        <v>317</v>
      </c>
      <c r="B7453" t="s">
        <v>449</v>
      </c>
      <c r="C7453">
        <v>48355</v>
      </c>
      <c r="D7453" t="s">
        <v>135</v>
      </c>
      <c r="E7453">
        <v>888</v>
      </c>
      <c r="F7453" t="s">
        <v>87</v>
      </c>
      <c r="G7453" t="s">
        <v>89</v>
      </c>
      <c r="H7453">
        <v>154</v>
      </c>
      <c r="I7453">
        <v>1.3035901672445029</v>
      </c>
      <c r="J7453">
        <v>3.2095457108736382E-2</v>
      </c>
      <c r="K7453">
        <v>4.956130742973552E-3</v>
      </c>
      <c r="L7453">
        <v>2.114449026108427</v>
      </c>
    </row>
    <row r="7454" spans="1:12">
      <c r="A7454" t="s">
        <v>317</v>
      </c>
      <c r="B7454" t="s">
        <v>449</v>
      </c>
      <c r="C7454">
        <v>48355</v>
      </c>
      <c r="D7454" t="s">
        <v>135</v>
      </c>
      <c r="E7454">
        <v>888</v>
      </c>
      <c r="F7454" t="s">
        <v>87</v>
      </c>
      <c r="G7454" t="s">
        <v>90</v>
      </c>
      <c r="H7454">
        <v>119</v>
      </c>
      <c r="I7454">
        <v>1.9551745304185859</v>
      </c>
      <c r="J7454">
        <v>3.0129661409618289E-2</v>
      </c>
      <c r="K7454">
        <v>0.51213785689207081</v>
      </c>
      <c r="L7454">
        <v>2.7473075029630389</v>
      </c>
    </row>
    <row r="7455" spans="1:12">
      <c r="A7455" t="s">
        <v>317</v>
      </c>
      <c r="B7455" t="s">
        <v>449</v>
      </c>
      <c r="C7455">
        <v>48355</v>
      </c>
      <c r="D7455" t="s">
        <v>135</v>
      </c>
      <c r="E7455">
        <v>888</v>
      </c>
      <c r="F7455" t="s">
        <v>87</v>
      </c>
      <c r="G7455" t="s">
        <v>91</v>
      </c>
      <c r="H7455">
        <v>154</v>
      </c>
      <c r="I7455">
        <v>1.38143621858641</v>
      </c>
      <c r="J7455">
        <v>3.5138321918795873E-2</v>
      </c>
      <c r="K7455">
        <v>4.956130742973552E-3</v>
      </c>
      <c r="L7455">
        <v>2.3405081495500322</v>
      </c>
    </row>
    <row r="7456" spans="1:12">
      <c r="A7456" t="s">
        <v>317</v>
      </c>
      <c r="B7456" t="s">
        <v>449</v>
      </c>
      <c r="C7456">
        <v>48355</v>
      </c>
      <c r="D7456" t="s">
        <v>135</v>
      </c>
      <c r="E7456">
        <v>888</v>
      </c>
      <c r="F7456" t="s">
        <v>87</v>
      </c>
      <c r="G7456" t="s">
        <v>92</v>
      </c>
      <c r="H7456">
        <v>119</v>
      </c>
      <c r="I7456">
        <v>2.1090834632351299</v>
      </c>
      <c r="J7456">
        <v>3.3750801778304682E-2</v>
      </c>
      <c r="K7456">
        <v>0.51213785689207081</v>
      </c>
      <c r="L7456">
        <v>2.9118936351549909</v>
      </c>
    </row>
    <row r="7457" spans="1:12">
      <c r="A7457" t="s">
        <v>317</v>
      </c>
      <c r="B7457" t="s">
        <v>449</v>
      </c>
      <c r="C7457">
        <v>48355</v>
      </c>
      <c r="D7457" t="s">
        <v>135</v>
      </c>
      <c r="E7457">
        <v>888</v>
      </c>
      <c r="F7457" t="s">
        <v>87</v>
      </c>
      <c r="G7457" t="s">
        <v>93</v>
      </c>
      <c r="H7457">
        <v>154</v>
      </c>
      <c r="I7457">
        <v>1.462749532738854</v>
      </c>
      <c r="J7457">
        <v>3.80279513325587E-2</v>
      </c>
      <c r="K7457">
        <v>4.956130742973552E-3</v>
      </c>
      <c r="L7457">
        <v>2.4483314923871902</v>
      </c>
    </row>
    <row r="7458" spans="1:12">
      <c r="A7458" t="s">
        <v>317</v>
      </c>
      <c r="B7458" t="s">
        <v>449</v>
      </c>
      <c r="C7458">
        <v>48355</v>
      </c>
      <c r="D7458" t="s">
        <v>135</v>
      </c>
      <c r="E7458">
        <v>888</v>
      </c>
      <c r="F7458" t="s">
        <v>87</v>
      </c>
      <c r="G7458" t="s">
        <v>94</v>
      </c>
      <c r="H7458">
        <v>119</v>
      </c>
      <c r="I7458">
        <v>2.2565282872257488</v>
      </c>
      <c r="J7458">
        <v>3.7779775438854399E-2</v>
      </c>
      <c r="K7458">
        <v>0.51213785689207081</v>
      </c>
      <c r="L7458">
        <v>3.095718866344976</v>
      </c>
    </row>
    <row r="7459" spans="1:12">
      <c r="A7459" t="s">
        <v>317</v>
      </c>
      <c r="B7459" t="s">
        <v>449</v>
      </c>
      <c r="C7459">
        <v>48355</v>
      </c>
      <c r="D7459" t="s">
        <v>135</v>
      </c>
      <c r="E7459">
        <v>888</v>
      </c>
      <c r="F7459" t="s">
        <v>87</v>
      </c>
      <c r="G7459" t="s">
        <v>95</v>
      </c>
      <c r="H7459">
        <v>154</v>
      </c>
      <c r="I7459">
        <v>1.541324106168636</v>
      </c>
      <c r="J7459">
        <v>4.0870292873419548E-2</v>
      </c>
      <c r="K7459">
        <v>4.956130742973552E-3</v>
      </c>
      <c r="L7459">
        <v>2.599180473825375</v>
      </c>
    </row>
    <row r="7460" spans="1:12">
      <c r="A7460" t="s">
        <v>317</v>
      </c>
      <c r="B7460" t="s">
        <v>449</v>
      </c>
      <c r="C7460">
        <v>48355</v>
      </c>
      <c r="D7460" t="s">
        <v>135</v>
      </c>
      <c r="E7460">
        <v>888</v>
      </c>
      <c r="F7460" t="s">
        <v>87</v>
      </c>
      <c r="G7460" t="s">
        <v>96</v>
      </c>
      <c r="H7460">
        <v>119</v>
      </c>
      <c r="I7460">
        <v>2.398818477617644</v>
      </c>
      <c r="J7460">
        <v>4.1872318587884969E-2</v>
      </c>
      <c r="K7460">
        <v>0.51213785689207081</v>
      </c>
      <c r="L7460">
        <v>3.3260188600239222</v>
      </c>
    </row>
    <row r="7461" spans="1:12">
      <c r="A7461" t="s">
        <v>317</v>
      </c>
      <c r="B7461" t="s">
        <v>449</v>
      </c>
      <c r="C7461">
        <v>48355</v>
      </c>
      <c r="D7461" t="s">
        <v>135</v>
      </c>
      <c r="E7461">
        <v>888</v>
      </c>
      <c r="F7461" t="s">
        <v>87</v>
      </c>
      <c r="G7461" t="s">
        <v>97</v>
      </c>
      <c r="H7461">
        <v>154</v>
      </c>
      <c r="I7461">
        <v>1.620631984624149</v>
      </c>
      <c r="J7461">
        <v>4.3580791424690943E-2</v>
      </c>
      <c r="K7461">
        <v>4.956130742973552E-3</v>
      </c>
      <c r="L7461">
        <v>2.728018230396505</v>
      </c>
    </row>
    <row r="7462" spans="1:12">
      <c r="A7462" t="s">
        <v>317</v>
      </c>
      <c r="B7462" t="s">
        <v>449</v>
      </c>
      <c r="C7462">
        <v>48355</v>
      </c>
      <c r="D7462" t="s">
        <v>135</v>
      </c>
      <c r="E7462">
        <v>888</v>
      </c>
      <c r="F7462" t="s">
        <v>87</v>
      </c>
      <c r="G7462" t="s">
        <v>98</v>
      </c>
      <c r="H7462">
        <v>119</v>
      </c>
      <c r="I7462">
        <v>0.74584051659378148</v>
      </c>
      <c r="J7462">
        <v>2.3649258273109808E-2</v>
      </c>
      <c r="K7462">
        <v>0.22621920037102641</v>
      </c>
      <c r="L7462">
        <v>1.566731034014254</v>
      </c>
    </row>
    <row r="7463" spans="1:12">
      <c r="A7463" t="s">
        <v>317</v>
      </c>
      <c r="B7463" t="s">
        <v>449</v>
      </c>
      <c r="C7463">
        <v>48355</v>
      </c>
      <c r="D7463" t="s">
        <v>135</v>
      </c>
      <c r="E7463">
        <v>888</v>
      </c>
      <c r="F7463" t="s">
        <v>87</v>
      </c>
      <c r="G7463" t="s">
        <v>99</v>
      </c>
      <c r="H7463">
        <v>154</v>
      </c>
      <c r="I7463">
        <v>0.62976600419437911</v>
      </c>
      <c r="J7463">
        <v>1.6168657548461831E-2</v>
      </c>
      <c r="K7463">
        <v>4.956130742973552E-3</v>
      </c>
      <c r="L7463">
        <v>1.014232366999118</v>
      </c>
    </row>
    <row r="7464" spans="1:12">
      <c r="A7464" t="s">
        <v>317</v>
      </c>
      <c r="B7464" t="s">
        <v>449</v>
      </c>
      <c r="C7464">
        <v>48355</v>
      </c>
      <c r="D7464" t="s">
        <v>135</v>
      </c>
      <c r="E7464">
        <v>888</v>
      </c>
      <c r="F7464" t="s">
        <v>87</v>
      </c>
      <c r="G7464" t="s">
        <v>100</v>
      </c>
      <c r="H7464">
        <v>119</v>
      </c>
      <c r="I7464">
        <v>1.2960671176305709</v>
      </c>
      <c r="J7464">
        <v>2.7382767211101021E-2</v>
      </c>
      <c r="K7464">
        <v>0.36657713366268552</v>
      </c>
      <c r="L7464">
        <v>1.9134816468672571</v>
      </c>
    </row>
    <row r="7465" spans="1:12">
      <c r="A7465" t="s">
        <v>317</v>
      </c>
      <c r="B7465" t="s">
        <v>449</v>
      </c>
      <c r="C7465">
        <v>48355</v>
      </c>
      <c r="D7465" t="s">
        <v>135</v>
      </c>
      <c r="E7465">
        <v>888</v>
      </c>
      <c r="F7465" t="s">
        <v>87</v>
      </c>
      <c r="G7465" t="s">
        <v>101</v>
      </c>
      <c r="H7465">
        <v>154</v>
      </c>
      <c r="I7465">
        <v>1.0065572308883</v>
      </c>
      <c r="J7465">
        <v>2.9586142281674221E-2</v>
      </c>
      <c r="K7465">
        <v>4.956130742973552E-3</v>
      </c>
      <c r="L7465">
        <v>1.6826545674688489</v>
      </c>
    </row>
    <row r="7466" spans="1:12">
      <c r="A7466" t="s">
        <v>317</v>
      </c>
      <c r="B7466" t="s">
        <v>449</v>
      </c>
      <c r="C7466">
        <v>48355</v>
      </c>
      <c r="D7466" t="s">
        <v>135</v>
      </c>
      <c r="E7466">
        <v>888</v>
      </c>
      <c r="F7466" t="s">
        <v>87</v>
      </c>
      <c r="G7466" t="s">
        <v>102</v>
      </c>
      <c r="H7466">
        <v>119</v>
      </c>
      <c r="I7466">
        <v>1.4644746655923211</v>
      </c>
      <c r="J7466">
        <v>3.1322325895554018E-2</v>
      </c>
      <c r="K7466">
        <v>0.36657713366268552</v>
      </c>
      <c r="L7466">
        <v>2.1796081470521709</v>
      </c>
    </row>
    <row r="7467" spans="1:12">
      <c r="A7467" t="s">
        <v>317</v>
      </c>
      <c r="B7467" t="s">
        <v>449</v>
      </c>
      <c r="C7467">
        <v>48355</v>
      </c>
      <c r="D7467" t="s">
        <v>135</v>
      </c>
      <c r="E7467">
        <v>888</v>
      </c>
      <c r="F7467" t="s">
        <v>87</v>
      </c>
      <c r="G7467" t="s">
        <v>103</v>
      </c>
      <c r="H7467">
        <v>154</v>
      </c>
      <c r="I7467">
        <v>1.062861899947553</v>
      </c>
      <c r="J7467">
        <v>3.1750896966490208E-2</v>
      </c>
      <c r="K7467">
        <v>4.956130742973552E-3</v>
      </c>
      <c r="L7467">
        <v>1.811276904283899</v>
      </c>
    </row>
    <row r="7468" spans="1:12">
      <c r="A7468" t="s">
        <v>317</v>
      </c>
      <c r="B7468" t="s">
        <v>449</v>
      </c>
      <c r="C7468">
        <v>48355</v>
      </c>
      <c r="D7468" t="s">
        <v>135</v>
      </c>
      <c r="E7468">
        <v>888</v>
      </c>
      <c r="F7468" t="s">
        <v>87</v>
      </c>
      <c r="G7468" t="s">
        <v>104</v>
      </c>
      <c r="H7468">
        <v>119</v>
      </c>
      <c r="I7468">
        <v>1.614838316523288</v>
      </c>
      <c r="J7468">
        <v>3.6259869330946527E-2</v>
      </c>
      <c r="K7468">
        <v>0.36657713366268552</v>
      </c>
      <c r="L7468">
        <v>2.4519886601348491</v>
      </c>
    </row>
    <row r="7469" spans="1:12">
      <c r="A7469" t="s">
        <v>317</v>
      </c>
      <c r="B7469" t="s">
        <v>449</v>
      </c>
      <c r="C7469">
        <v>48355</v>
      </c>
      <c r="D7469" t="s">
        <v>135</v>
      </c>
      <c r="E7469">
        <v>888</v>
      </c>
      <c r="F7469" t="s">
        <v>87</v>
      </c>
      <c r="G7469" t="s">
        <v>105</v>
      </c>
      <c r="H7469">
        <v>154</v>
      </c>
      <c r="I7469">
        <v>1.1180861904606401</v>
      </c>
      <c r="J7469">
        <v>3.3907525358797493E-2</v>
      </c>
      <c r="K7469">
        <v>4.956130742973552E-3</v>
      </c>
      <c r="L7469">
        <v>1.9333475457718601</v>
      </c>
    </row>
    <row r="7470" spans="1:12">
      <c r="A7470" t="s">
        <v>317</v>
      </c>
      <c r="B7470" t="s">
        <v>449</v>
      </c>
      <c r="C7470">
        <v>48355</v>
      </c>
      <c r="D7470" t="s">
        <v>135</v>
      </c>
      <c r="E7470">
        <v>888</v>
      </c>
      <c r="F7470" t="s">
        <v>87</v>
      </c>
      <c r="G7470" t="s">
        <v>106</v>
      </c>
      <c r="H7470">
        <v>119</v>
      </c>
      <c r="I7470">
        <v>1.759191645981214</v>
      </c>
      <c r="J7470">
        <v>4.0540644088590858E-2</v>
      </c>
      <c r="K7470">
        <v>0.36657713366268552</v>
      </c>
      <c r="L7470">
        <v>2.6951386258753449</v>
      </c>
    </row>
    <row r="7471" spans="1:12">
      <c r="A7471" t="s">
        <v>317</v>
      </c>
      <c r="B7471" t="s">
        <v>449</v>
      </c>
      <c r="C7471">
        <v>48355</v>
      </c>
      <c r="D7471" t="s">
        <v>135</v>
      </c>
      <c r="E7471">
        <v>888</v>
      </c>
      <c r="F7471" t="s">
        <v>87</v>
      </c>
      <c r="G7471" t="s">
        <v>107</v>
      </c>
      <c r="H7471">
        <v>154</v>
      </c>
      <c r="I7471">
        <v>1.174871515947381</v>
      </c>
      <c r="J7471">
        <v>3.5677543252313412E-2</v>
      </c>
      <c r="K7471">
        <v>4.956130742973552E-3</v>
      </c>
      <c r="L7471">
        <v>2.010524680771129</v>
      </c>
    </row>
    <row r="7472" spans="1:12">
      <c r="A7472" t="s">
        <v>317</v>
      </c>
      <c r="B7472" t="s">
        <v>449</v>
      </c>
      <c r="C7472">
        <v>48355</v>
      </c>
      <c r="D7472" t="s">
        <v>135</v>
      </c>
      <c r="E7472">
        <v>888</v>
      </c>
      <c r="F7472" t="s">
        <v>87</v>
      </c>
      <c r="G7472" t="s">
        <v>108</v>
      </c>
      <c r="H7472">
        <v>119</v>
      </c>
      <c r="I7472">
        <v>0.27227887224413111</v>
      </c>
      <c r="J7472">
        <v>8.1769800195561453E-3</v>
      </c>
      <c r="K7472">
        <v>9.5018292171781704E-2</v>
      </c>
      <c r="L7472">
        <v>0.56648905968884666</v>
      </c>
    </row>
    <row r="7473" spans="1:12">
      <c r="A7473" t="s">
        <v>317</v>
      </c>
      <c r="B7473" t="s">
        <v>449</v>
      </c>
      <c r="C7473">
        <v>48355</v>
      </c>
      <c r="D7473" t="s">
        <v>135</v>
      </c>
      <c r="E7473">
        <v>888</v>
      </c>
      <c r="F7473" t="s">
        <v>87</v>
      </c>
      <c r="G7473" t="s">
        <v>109</v>
      </c>
      <c r="H7473">
        <v>154</v>
      </c>
      <c r="I7473">
        <v>0.32120141221349668</v>
      </c>
      <c r="J7473">
        <v>8.8965314274771466E-3</v>
      </c>
      <c r="K7473">
        <v>4.956130742973552E-3</v>
      </c>
      <c r="L7473">
        <v>0.50844429610848363</v>
      </c>
    </row>
    <row r="7474" spans="1:12">
      <c r="A7474" t="s">
        <v>317</v>
      </c>
      <c r="B7474" t="s">
        <v>450</v>
      </c>
      <c r="C7474">
        <v>48357</v>
      </c>
      <c r="D7474" t="s">
        <v>135</v>
      </c>
      <c r="E7474">
        <v>888</v>
      </c>
      <c r="F7474" t="s">
        <v>87</v>
      </c>
      <c r="G7474" t="s">
        <v>88</v>
      </c>
      <c r="H7474">
        <v>89</v>
      </c>
      <c r="I7474">
        <v>0.72344698671299945</v>
      </c>
      <c r="J7474">
        <v>4.0953045437258827E-2</v>
      </c>
      <c r="K7474">
        <v>-999</v>
      </c>
      <c r="L7474">
        <v>1.4408023622710511</v>
      </c>
    </row>
    <row r="7475" spans="1:12">
      <c r="A7475" t="s">
        <v>317</v>
      </c>
      <c r="B7475" t="s">
        <v>450</v>
      </c>
      <c r="C7475">
        <v>48357</v>
      </c>
      <c r="D7475" t="s">
        <v>135</v>
      </c>
      <c r="E7475">
        <v>888</v>
      </c>
      <c r="F7475" t="s">
        <v>87</v>
      </c>
      <c r="G7475" t="s">
        <v>89</v>
      </c>
      <c r="H7475">
        <v>138</v>
      </c>
      <c r="I7475">
        <v>0.46639999825869649</v>
      </c>
      <c r="J7475">
        <v>1.424116125226068E-2</v>
      </c>
      <c r="K7475">
        <v>-1.8863729336244341E-2</v>
      </c>
      <c r="L7475">
        <v>0.86446183741586202</v>
      </c>
    </row>
    <row r="7476" spans="1:12">
      <c r="A7476" t="s">
        <v>317</v>
      </c>
      <c r="B7476" t="s">
        <v>450</v>
      </c>
      <c r="C7476">
        <v>48357</v>
      </c>
      <c r="D7476" t="s">
        <v>135</v>
      </c>
      <c r="E7476">
        <v>888</v>
      </c>
      <c r="F7476" t="s">
        <v>87</v>
      </c>
      <c r="G7476" t="s">
        <v>90</v>
      </c>
      <c r="H7476">
        <v>89</v>
      </c>
      <c r="I7476">
        <v>1.2283251282387291</v>
      </c>
      <c r="J7476">
        <v>4.5149360770827367E-2</v>
      </c>
      <c r="K7476">
        <v>-999</v>
      </c>
      <c r="L7476">
        <v>1.9749374759181719</v>
      </c>
    </row>
    <row r="7477" spans="1:12">
      <c r="A7477" t="s">
        <v>317</v>
      </c>
      <c r="B7477" t="s">
        <v>450</v>
      </c>
      <c r="C7477">
        <v>48357</v>
      </c>
      <c r="D7477" t="s">
        <v>135</v>
      </c>
      <c r="E7477">
        <v>888</v>
      </c>
      <c r="F7477" t="s">
        <v>87</v>
      </c>
      <c r="G7477" t="s">
        <v>91</v>
      </c>
      <c r="H7477">
        <v>138</v>
      </c>
      <c r="I7477">
        <v>0.52285140002543817</v>
      </c>
      <c r="J7477">
        <v>1.3693804630263829E-2</v>
      </c>
      <c r="K7477">
        <v>1.380494474484651E-2</v>
      </c>
      <c r="L7477">
        <v>0.93636689174569321</v>
      </c>
    </row>
    <row r="7478" spans="1:12">
      <c r="A7478" t="s">
        <v>317</v>
      </c>
      <c r="B7478" t="s">
        <v>450</v>
      </c>
      <c r="C7478">
        <v>48357</v>
      </c>
      <c r="D7478" t="s">
        <v>135</v>
      </c>
      <c r="E7478">
        <v>888</v>
      </c>
      <c r="F7478" t="s">
        <v>87</v>
      </c>
      <c r="G7478" t="s">
        <v>92</v>
      </c>
      <c r="H7478">
        <v>89</v>
      </c>
      <c r="I7478">
        <v>1.35560586102567</v>
      </c>
      <c r="J7478">
        <v>4.9107693406864501E-2</v>
      </c>
      <c r="K7478">
        <v>-999</v>
      </c>
      <c r="L7478">
        <v>2.1650382851582388</v>
      </c>
    </row>
    <row r="7479" spans="1:12">
      <c r="A7479" t="s">
        <v>317</v>
      </c>
      <c r="B7479" t="s">
        <v>450</v>
      </c>
      <c r="C7479">
        <v>48357</v>
      </c>
      <c r="D7479" t="s">
        <v>135</v>
      </c>
      <c r="E7479">
        <v>888</v>
      </c>
      <c r="F7479" t="s">
        <v>87</v>
      </c>
      <c r="G7479" t="s">
        <v>93</v>
      </c>
      <c r="H7479">
        <v>138</v>
      </c>
      <c r="I7479">
        <v>0.59463648750942366</v>
      </c>
      <c r="J7479">
        <v>1.5984788551863791E-2</v>
      </c>
      <c r="K7479">
        <v>1.380494474484651E-2</v>
      </c>
      <c r="L7479">
        <v>1.049620195783628</v>
      </c>
    </row>
    <row r="7480" spans="1:12">
      <c r="A7480" t="s">
        <v>317</v>
      </c>
      <c r="B7480" t="s">
        <v>450</v>
      </c>
      <c r="C7480">
        <v>48357</v>
      </c>
      <c r="D7480" t="s">
        <v>135</v>
      </c>
      <c r="E7480">
        <v>888</v>
      </c>
      <c r="F7480" t="s">
        <v>87</v>
      </c>
      <c r="G7480" t="s">
        <v>94</v>
      </c>
      <c r="H7480">
        <v>89</v>
      </c>
      <c r="I7480">
        <v>1.488508790458744</v>
      </c>
      <c r="J7480">
        <v>5.3521848588011012E-2</v>
      </c>
      <c r="K7480">
        <v>-999</v>
      </c>
      <c r="L7480">
        <v>2.3653019116223279</v>
      </c>
    </row>
    <row r="7481" spans="1:12">
      <c r="A7481" t="s">
        <v>317</v>
      </c>
      <c r="B7481" t="s">
        <v>450</v>
      </c>
      <c r="C7481">
        <v>48357</v>
      </c>
      <c r="D7481" t="s">
        <v>135</v>
      </c>
      <c r="E7481">
        <v>888</v>
      </c>
      <c r="F7481" t="s">
        <v>87</v>
      </c>
      <c r="G7481" t="s">
        <v>95</v>
      </c>
      <c r="H7481">
        <v>138</v>
      </c>
      <c r="I7481">
        <v>0.65913134724795341</v>
      </c>
      <c r="J7481">
        <v>1.7944164771715659E-2</v>
      </c>
      <c r="K7481">
        <v>1.380494474484651E-2</v>
      </c>
      <c r="L7481">
        <v>1.1381511248671661</v>
      </c>
    </row>
    <row r="7482" spans="1:12">
      <c r="A7482" t="s">
        <v>317</v>
      </c>
      <c r="B7482" t="s">
        <v>450</v>
      </c>
      <c r="C7482">
        <v>48357</v>
      </c>
      <c r="D7482" t="s">
        <v>135</v>
      </c>
      <c r="E7482">
        <v>888</v>
      </c>
      <c r="F7482" t="s">
        <v>87</v>
      </c>
      <c r="G7482" t="s">
        <v>96</v>
      </c>
      <c r="H7482">
        <v>89</v>
      </c>
      <c r="I7482">
        <v>1.6165664706327381</v>
      </c>
      <c r="J7482">
        <v>5.7872409464191497E-2</v>
      </c>
      <c r="K7482">
        <v>-999</v>
      </c>
      <c r="L7482">
        <v>2.5699661396320148</v>
      </c>
    </row>
    <row r="7483" spans="1:12">
      <c r="A7483" t="s">
        <v>317</v>
      </c>
      <c r="B7483" t="s">
        <v>450</v>
      </c>
      <c r="C7483">
        <v>48357</v>
      </c>
      <c r="D7483" t="s">
        <v>135</v>
      </c>
      <c r="E7483">
        <v>888</v>
      </c>
      <c r="F7483" t="s">
        <v>87</v>
      </c>
      <c r="G7483" t="s">
        <v>97</v>
      </c>
      <c r="H7483">
        <v>138</v>
      </c>
      <c r="I7483">
        <v>0.72351619583853122</v>
      </c>
      <c r="J7483">
        <v>2.0002362596630359E-2</v>
      </c>
      <c r="K7483">
        <v>1.380494474484651E-2</v>
      </c>
      <c r="L7483">
        <v>1.2318555136777189</v>
      </c>
    </row>
    <row r="7484" spans="1:12">
      <c r="A7484" t="s">
        <v>317</v>
      </c>
      <c r="B7484" t="s">
        <v>450</v>
      </c>
      <c r="C7484">
        <v>48357</v>
      </c>
      <c r="D7484" t="s">
        <v>135</v>
      </c>
      <c r="E7484">
        <v>888</v>
      </c>
      <c r="F7484" t="s">
        <v>87</v>
      </c>
      <c r="G7484" t="s">
        <v>98</v>
      </c>
      <c r="H7484">
        <v>89</v>
      </c>
      <c r="I7484">
        <v>0.40624218641434118</v>
      </c>
      <c r="J7484">
        <v>1.4490025082510479E-2</v>
      </c>
      <c r="K7484">
        <v>-999</v>
      </c>
      <c r="L7484">
        <v>0.74100802106099173</v>
      </c>
    </row>
    <row r="7485" spans="1:12">
      <c r="A7485" t="s">
        <v>317</v>
      </c>
      <c r="B7485" t="s">
        <v>450</v>
      </c>
      <c r="C7485">
        <v>48357</v>
      </c>
      <c r="D7485" t="s">
        <v>135</v>
      </c>
      <c r="E7485">
        <v>888</v>
      </c>
      <c r="F7485" t="s">
        <v>87</v>
      </c>
      <c r="G7485" t="s">
        <v>99</v>
      </c>
      <c r="H7485">
        <v>138</v>
      </c>
      <c r="I7485">
        <v>0.40313304058621541</v>
      </c>
      <c r="J7485">
        <v>1.167977267116403E-2</v>
      </c>
      <c r="K7485">
        <v>-1.581667084059056E-2</v>
      </c>
      <c r="L7485">
        <v>0.78087786016371918</v>
      </c>
    </row>
    <row r="7486" spans="1:12">
      <c r="A7486" t="s">
        <v>317</v>
      </c>
      <c r="B7486" t="s">
        <v>450</v>
      </c>
      <c r="C7486">
        <v>48357</v>
      </c>
      <c r="D7486" t="s">
        <v>135</v>
      </c>
      <c r="E7486">
        <v>888</v>
      </c>
      <c r="F7486" t="s">
        <v>87</v>
      </c>
      <c r="G7486" t="s">
        <v>100</v>
      </c>
      <c r="H7486">
        <v>89</v>
      </c>
      <c r="I7486">
        <v>1.0194955213156729</v>
      </c>
      <c r="J7486">
        <v>3.2020593146534063E-2</v>
      </c>
      <c r="K7486">
        <v>-999</v>
      </c>
      <c r="L7486">
        <v>1.5446001471911921</v>
      </c>
    </row>
    <row r="7487" spans="1:12">
      <c r="A7487" t="s">
        <v>317</v>
      </c>
      <c r="B7487" t="s">
        <v>450</v>
      </c>
      <c r="C7487">
        <v>48357</v>
      </c>
      <c r="D7487" t="s">
        <v>135</v>
      </c>
      <c r="E7487">
        <v>888</v>
      </c>
      <c r="F7487" t="s">
        <v>87</v>
      </c>
      <c r="G7487" t="s">
        <v>101</v>
      </c>
      <c r="H7487">
        <v>138</v>
      </c>
      <c r="I7487">
        <v>0.46693025099630953</v>
      </c>
      <c r="J7487">
        <v>1.19442553032186E-2</v>
      </c>
      <c r="K7487">
        <v>1.380494474484651E-2</v>
      </c>
      <c r="L7487">
        <v>0.87086825997431228</v>
      </c>
    </row>
    <row r="7488" spans="1:12">
      <c r="A7488" t="s">
        <v>317</v>
      </c>
      <c r="B7488" t="s">
        <v>450</v>
      </c>
      <c r="C7488">
        <v>48357</v>
      </c>
      <c r="D7488" t="s">
        <v>135</v>
      </c>
      <c r="E7488">
        <v>888</v>
      </c>
      <c r="F7488" t="s">
        <v>87</v>
      </c>
      <c r="G7488" t="s">
        <v>102</v>
      </c>
      <c r="H7488">
        <v>89</v>
      </c>
      <c r="I7488">
        <v>1.1584400642656141</v>
      </c>
      <c r="J7488">
        <v>3.6470834111012512E-2</v>
      </c>
      <c r="K7488">
        <v>-999</v>
      </c>
      <c r="L7488">
        <v>1.7390189522256949</v>
      </c>
    </row>
    <row r="7489" spans="1:12">
      <c r="A7489" t="s">
        <v>317</v>
      </c>
      <c r="B7489" t="s">
        <v>450</v>
      </c>
      <c r="C7489">
        <v>48357</v>
      </c>
      <c r="D7489" t="s">
        <v>135</v>
      </c>
      <c r="E7489">
        <v>888</v>
      </c>
      <c r="F7489" t="s">
        <v>87</v>
      </c>
      <c r="G7489" t="s">
        <v>103</v>
      </c>
      <c r="H7489">
        <v>138</v>
      </c>
      <c r="I7489">
        <v>0.53738269117034743</v>
      </c>
      <c r="J7489">
        <v>1.402279116794751E-2</v>
      </c>
      <c r="K7489">
        <v>1.380494474484651E-2</v>
      </c>
      <c r="L7489">
        <v>0.9964364160306326</v>
      </c>
    </row>
    <row r="7490" spans="1:12">
      <c r="A7490" t="s">
        <v>317</v>
      </c>
      <c r="B7490" t="s">
        <v>450</v>
      </c>
      <c r="C7490">
        <v>48357</v>
      </c>
      <c r="D7490" t="s">
        <v>135</v>
      </c>
      <c r="E7490">
        <v>888</v>
      </c>
      <c r="F7490" t="s">
        <v>87</v>
      </c>
      <c r="G7490" t="s">
        <v>104</v>
      </c>
      <c r="H7490">
        <v>89</v>
      </c>
      <c r="I7490">
        <v>1.2985341854073871</v>
      </c>
      <c r="J7490">
        <v>4.1104364634187603E-2</v>
      </c>
      <c r="K7490">
        <v>-999</v>
      </c>
      <c r="L7490">
        <v>1.9498045617277779</v>
      </c>
    </row>
    <row r="7491" spans="1:12">
      <c r="A7491" t="s">
        <v>317</v>
      </c>
      <c r="B7491" t="s">
        <v>450</v>
      </c>
      <c r="C7491">
        <v>48357</v>
      </c>
      <c r="D7491" t="s">
        <v>135</v>
      </c>
      <c r="E7491">
        <v>888</v>
      </c>
      <c r="F7491" t="s">
        <v>87</v>
      </c>
      <c r="G7491" t="s">
        <v>105</v>
      </c>
      <c r="H7491">
        <v>138</v>
      </c>
      <c r="I7491">
        <v>0.59951054538826243</v>
      </c>
      <c r="J7491">
        <v>1.5808581731845659E-2</v>
      </c>
      <c r="K7491">
        <v>1.380494474484651E-2</v>
      </c>
      <c r="L7491">
        <v>1.0977697365266239</v>
      </c>
    </row>
    <row r="7492" spans="1:12">
      <c r="A7492" t="s">
        <v>317</v>
      </c>
      <c r="B7492" t="s">
        <v>450</v>
      </c>
      <c r="C7492">
        <v>48357</v>
      </c>
      <c r="D7492" t="s">
        <v>135</v>
      </c>
      <c r="E7492">
        <v>888</v>
      </c>
      <c r="F7492" t="s">
        <v>87</v>
      </c>
      <c r="G7492" t="s">
        <v>106</v>
      </c>
      <c r="H7492">
        <v>89</v>
      </c>
      <c r="I7492">
        <v>1.428724412435471</v>
      </c>
      <c r="J7492">
        <v>4.5452671066091119E-2</v>
      </c>
      <c r="K7492">
        <v>-999</v>
      </c>
      <c r="L7492">
        <v>2.1516882097003101</v>
      </c>
    </row>
    <row r="7493" spans="1:12">
      <c r="A7493" t="s">
        <v>317</v>
      </c>
      <c r="B7493" t="s">
        <v>450</v>
      </c>
      <c r="C7493">
        <v>48357</v>
      </c>
      <c r="D7493" t="s">
        <v>135</v>
      </c>
      <c r="E7493">
        <v>888</v>
      </c>
      <c r="F7493" t="s">
        <v>87</v>
      </c>
      <c r="G7493" t="s">
        <v>107</v>
      </c>
      <c r="H7493">
        <v>138</v>
      </c>
      <c r="I7493">
        <v>0.66265584641585695</v>
      </c>
      <c r="J7493">
        <v>1.7885105766581429E-2</v>
      </c>
      <c r="K7493">
        <v>1.380494474484651E-2</v>
      </c>
      <c r="L7493">
        <v>1.187263848618604</v>
      </c>
    </row>
    <row r="7494" spans="1:12">
      <c r="A7494" t="s">
        <v>317</v>
      </c>
      <c r="B7494" t="s">
        <v>450</v>
      </c>
      <c r="C7494">
        <v>48357</v>
      </c>
      <c r="D7494" t="s">
        <v>135</v>
      </c>
      <c r="E7494">
        <v>888</v>
      </c>
      <c r="F7494" t="s">
        <v>87</v>
      </c>
      <c r="G7494" t="s">
        <v>108</v>
      </c>
      <c r="H7494">
        <v>89</v>
      </c>
      <c r="I7494">
        <v>0.36728506510439363</v>
      </c>
      <c r="J7494">
        <v>1.1420606912232791E-2</v>
      </c>
      <c r="K7494">
        <v>-999</v>
      </c>
      <c r="L7494">
        <v>0.69809110896498983</v>
      </c>
    </row>
    <row r="7495" spans="1:12">
      <c r="A7495" t="s">
        <v>317</v>
      </c>
      <c r="B7495" t="s">
        <v>450</v>
      </c>
      <c r="C7495">
        <v>48357</v>
      </c>
      <c r="D7495" t="s">
        <v>135</v>
      </c>
      <c r="E7495">
        <v>888</v>
      </c>
      <c r="F7495" t="s">
        <v>87</v>
      </c>
      <c r="G7495" t="s">
        <v>109</v>
      </c>
      <c r="H7495">
        <v>138</v>
      </c>
      <c r="I7495">
        <v>0.34948529085965602</v>
      </c>
      <c r="J7495">
        <v>1.0355709858116209E-2</v>
      </c>
      <c r="K7495">
        <v>-1.7411207189724789E-2</v>
      </c>
      <c r="L7495">
        <v>0.68728772731803567</v>
      </c>
    </row>
    <row r="7496" spans="1:12">
      <c r="A7496" t="s">
        <v>317</v>
      </c>
      <c r="B7496" t="s">
        <v>451</v>
      </c>
      <c r="C7496">
        <v>48359</v>
      </c>
      <c r="D7496" t="s">
        <v>135</v>
      </c>
      <c r="E7496">
        <v>888</v>
      </c>
      <c r="F7496" t="s">
        <v>87</v>
      </c>
      <c r="G7496" t="s">
        <v>88</v>
      </c>
      <c r="H7496">
        <v>635</v>
      </c>
      <c r="I7496">
        <v>0.47385396202178048</v>
      </c>
      <c r="J7496">
        <v>1.260820905284318E-2</v>
      </c>
      <c r="K7496">
        <v>-4.766602087077014E-2</v>
      </c>
      <c r="L7496">
        <v>1.402220800165743</v>
      </c>
    </row>
    <row r="7497" spans="1:12">
      <c r="A7497" t="s">
        <v>317</v>
      </c>
      <c r="B7497" t="s">
        <v>451</v>
      </c>
      <c r="C7497">
        <v>48359</v>
      </c>
      <c r="D7497" t="s">
        <v>135</v>
      </c>
      <c r="E7497">
        <v>888</v>
      </c>
      <c r="F7497" t="s">
        <v>87</v>
      </c>
      <c r="G7497" t="s">
        <v>89</v>
      </c>
      <c r="H7497">
        <v>1208</v>
      </c>
      <c r="I7497">
        <v>0.27473291095737218</v>
      </c>
      <c r="J7497">
        <v>5.9519359230717347E-3</v>
      </c>
      <c r="K7497">
        <v>-9.2646828543278409E-2</v>
      </c>
      <c r="L7497">
        <v>1.1135181693845271</v>
      </c>
    </row>
    <row r="7498" spans="1:12">
      <c r="A7498" t="s">
        <v>317</v>
      </c>
      <c r="B7498" t="s">
        <v>451</v>
      </c>
      <c r="C7498">
        <v>48359</v>
      </c>
      <c r="D7498" t="s">
        <v>135</v>
      </c>
      <c r="E7498">
        <v>888</v>
      </c>
      <c r="F7498" t="s">
        <v>87</v>
      </c>
      <c r="G7498" t="s">
        <v>90</v>
      </c>
      <c r="H7498">
        <v>635</v>
      </c>
      <c r="I7498">
        <v>0.68494109617892396</v>
      </c>
      <c r="J7498">
        <v>1.738340360875118E-2</v>
      </c>
      <c r="K7498">
        <v>-4.0831225957649743E-2</v>
      </c>
      <c r="L7498">
        <v>1.643498238608859</v>
      </c>
    </row>
    <row r="7499" spans="1:12">
      <c r="A7499" t="s">
        <v>317</v>
      </c>
      <c r="B7499" t="s">
        <v>451</v>
      </c>
      <c r="C7499">
        <v>48359</v>
      </c>
      <c r="D7499" t="s">
        <v>135</v>
      </c>
      <c r="E7499">
        <v>888</v>
      </c>
      <c r="F7499" t="s">
        <v>87</v>
      </c>
      <c r="G7499" t="s">
        <v>91</v>
      </c>
      <c r="H7499">
        <v>1208</v>
      </c>
      <c r="I7499">
        <v>0.37391724826777162</v>
      </c>
      <c r="J7499">
        <v>7.304776702906266E-3</v>
      </c>
      <c r="K7499">
        <v>-7.7229064861504812E-2</v>
      </c>
      <c r="L7499">
        <v>1.26075709414489</v>
      </c>
    </row>
    <row r="7500" spans="1:12">
      <c r="A7500" t="s">
        <v>317</v>
      </c>
      <c r="B7500" t="s">
        <v>451</v>
      </c>
      <c r="C7500">
        <v>48359</v>
      </c>
      <c r="D7500" t="s">
        <v>135</v>
      </c>
      <c r="E7500">
        <v>888</v>
      </c>
      <c r="F7500" t="s">
        <v>87</v>
      </c>
      <c r="G7500" t="s">
        <v>92</v>
      </c>
      <c r="H7500">
        <v>635</v>
      </c>
      <c r="I7500">
        <v>0.74261988960233227</v>
      </c>
      <c r="J7500">
        <v>1.8854100741050119E-2</v>
      </c>
      <c r="K7500">
        <v>-4.0831225957649743E-2</v>
      </c>
      <c r="L7500">
        <v>1.731184416860283</v>
      </c>
    </row>
    <row r="7501" spans="1:12">
      <c r="A7501" t="s">
        <v>317</v>
      </c>
      <c r="B7501" t="s">
        <v>451</v>
      </c>
      <c r="C7501">
        <v>48359</v>
      </c>
      <c r="D7501" t="s">
        <v>135</v>
      </c>
      <c r="E7501">
        <v>888</v>
      </c>
      <c r="F7501" t="s">
        <v>87</v>
      </c>
      <c r="G7501" t="s">
        <v>93</v>
      </c>
      <c r="H7501">
        <v>1208</v>
      </c>
      <c r="I7501">
        <v>0.40357428035995202</v>
      </c>
      <c r="J7501">
        <v>7.8883564533786116E-3</v>
      </c>
      <c r="K7501">
        <v>-7.5492397539952238E-2</v>
      </c>
      <c r="L7501">
        <v>1.3435228428262489</v>
      </c>
    </row>
    <row r="7502" spans="1:12">
      <c r="A7502" t="s">
        <v>317</v>
      </c>
      <c r="B7502" t="s">
        <v>451</v>
      </c>
      <c r="C7502">
        <v>48359</v>
      </c>
      <c r="D7502" t="s">
        <v>135</v>
      </c>
      <c r="E7502">
        <v>888</v>
      </c>
      <c r="F7502" t="s">
        <v>87</v>
      </c>
      <c r="G7502" t="s">
        <v>94</v>
      </c>
      <c r="H7502">
        <v>635</v>
      </c>
      <c r="I7502">
        <v>0.80323488179816183</v>
      </c>
      <c r="J7502">
        <v>2.0452833829888169E-2</v>
      </c>
      <c r="K7502">
        <v>-4.0831225957649743E-2</v>
      </c>
      <c r="L7502">
        <v>1.828615375027149</v>
      </c>
    </row>
    <row r="7503" spans="1:12">
      <c r="A7503" t="s">
        <v>317</v>
      </c>
      <c r="B7503" t="s">
        <v>451</v>
      </c>
      <c r="C7503">
        <v>48359</v>
      </c>
      <c r="D7503" t="s">
        <v>135</v>
      </c>
      <c r="E7503">
        <v>888</v>
      </c>
      <c r="F7503" t="s">
        <v>87</v>
      </c>
      <c r="G7503" t="s">
        <v>95</v>
      </c>
      <c r="H7503">
        <v>1208</v>
      </c>
      <c r="I7503">
        <v>0.42800236002448211</v>
      </c>
      <c r="J7503">
        <v>8.3934678306315392E-3</v>
      </c>
      <c r="K7503">
        <v>-7.4213527980050473E-2</v>
      </c>
      <c r="L7503">
        <v>1.4315979612049301</v>
      </c>
    </row>
    <row r="7504" spans="1:12">
      <c r="A7504" t="s">
        <v>317</v>
      </c>
      <c r="B7504" t="s">
        <v>451</v>
      </c>
      <c r="C7504">
        <v>48359</v>
      </c>
      <c r="D7504" t="s">
        <v>135</v>
      </c>
      <c r="E7504">
        <v>888</v>
      </c>
      <c r="F7504" t="s">
        <v>87</v>
      </c>
      <c r="G7504" t="s">
        <v>96</v>
      </c>
      <c r="H7504">
        <v>635</v>
      </c>
      <c r="I7504">
        <v>0.86078734375809896</v>
      </c>
      <c r="J7504">
        <v>2.2000987856812471E-2</v>
      </c>
      <c r="K7504">
        <v>-4.0831225957649743E-2</v>
      </c>
      <c r="L7504">
        <v>1.980763320334781</v>
      </c>
    </row>
    <row r="7505" spans="1:12">
      <c r="A7505" t="s">
        <v>317</v>
      </c>
      <c r="B7505" t="s">
        <v>451</v>
      </c>
      <c r="C7505">
        <v>48359</v>
      </c>
      <c r="D7505" t="s">
        <v>135</v>
      </c>
      <c r="E7505">
        <v>888</v>
      </c>
      <c r="F7505" t="s">
        <v>87</v>
      </c>
      <c r="G7505" t="s">
        <v>97</v>
      </c>
      <c r="H7505">
        <v>1208</v>
      </c>
      <c r="I7505">
        <v>0.45191937013748867</v>
      </c>
      <c r="J7505">
        <v>8.8452497784005501E-3</v>
      </c>
      <c r="K7505">
        <v>-7.3020220849494638E-2</v>
      </c>
      <c r="L7505">
        <v>1.51396687579167</v>
      </c>
    </row>
    <row r="7506" spans="1:12">
      <c r="A7506" t="s">
        <v>317</v>
      </c>
      <c r="B7506" t="s">
        <v>451</v>
      </c>
      <c r="C7506">
        <v>48359</v>
      </c>
      <c r="D7506" t="s">
        <v>135</v>
      </c>
      <c r="E7506">
        <v>888</v>
      </c>
      <c r="F7506" t="s">
        <v>87</v>
      </c>
      <c r="G7506" t="s">
        <v>98</v>
      </c>
      <c r="H7506">
        <v>635</v>
      </c>
      <c r="I7506">
        <v>0.3477958221497221</v>
      </c>
      <c r="J7506">
        <v>8.1846105121399452E-3</v>
      </c>
      <c r="K7506">
        <v>-4.766602087077014E-2</v>
      </c>
      <c r="L7506">
        <v>0.91841479055075881</v>
      </c>
    </row>
    <row r="7507" spans="1:12">
      <c r="A7507" t="s">
        <v>317</v>
      </c>
      <c r="B7507" t="s">
        <v>451</v>
      </c>
      <c r="C7507">
        <v>48359</v>
      </c>
      <c r="D7507" t="s">
        <v>135</v>
      </c>
      <c r="E7507">
        <v>888</v>
      </c>
      <c r="F7507" t="s">
        <v>87</v>
      </c>
      <c r="G7507" t="s">
        <v>99</v>
      </c>
      <c r="H7507">
        <v>1208</v>
      </c>
      <c r="I7507">
        <v>0.24324783680039749</v>
      </c>
      <c r="J7507">
        <v>4.5949359829077817E-3</v>
      </c>
      <c r="K7507">
        <v>-7.8099358596055907E-2</v>
      </c>
      <c r="L7507">
        <v>0.8160346945974728</v>
      </c>
    </row>
    <row r="7508" spans="1:12">
      <c r="A7508" t="s">
        <v>317</v>
      </c>
      <c r="B7508" t="s">
        <v>451</v>
      </c>
      <c r="C7508">
        <v>48359</v>
      </c>
      <c r="D7508" t="s">
        <v>135</v>
      </c>
      <c r="E7508">
        <v>888</v>
      </c>
      <c r="F7508" t="s">
        <v>87</v>
      </c>
      <c r="G7508" t="s">
        <v>100</v>
      </c>
      <c r="H7508">
        <v>635</v>
      </c>
      <c r="I7508">
        <v>0.59171433206940327</v>
      </c>
      <c r="J7508">
        <v>1.4450107908949371E-2</v>
      </c>
      <c r="K7508">
        <v>-4.0831225957649743E-2</v>
      </c>
      <c r="L7508">
        <v>1.277446413933885</v>
      </c>
    </row>
    <row r="7509" spans="1:12">
      <c r="A7509" t="s">
        <v>317</v>
      </c>
      <c r="B7509" t="s">
        <v>451</v>
      </c>
      <c r="C7509">
        <v>48359</v>
      </c>
      <c r="D7509" t="s">
        <v>135</v>
      </c>
      <c r="E7509">
        <v>888</v>
      </c>
      <c r="F7509" t="s">
        <v>87</v>
      </c>
      <c r="G7509" t="s">
        <v>101</v>
      </c>
      <c r="H7509">
        <v>1208</v>
      </c>
      <c r="I7509">
        <v>0.34493648823985662</v>
      </c>
      <c r="J7509">
        <v>6.1395532722617564E-3</v>
      </c>
      <c r="K7509">
        <v>-7.7397457983615831E-2</v>
      </c>
      <c r="L7509">
        <v>1.123681347343332</v>
      </c>
    </row>
    <row r="7510" spans="1:12">
      <c r="A7510" t="s">
        <v>317</v>
      </c>
      <c r="B7510" t="s">
        <v>451</v>
      </c>
      <c r="C7510">
        <v>48359</v>
      </c>
      <c r="D7510" t="s">
        <v>135</v>
      </c>
      <c r="E7510">
        <v>888</v>
      </c>
      <c r="F7510" t="s">
        <v>87</v>
      </c>
      <c r="G7510" t="s">
        <v>102</v>
      </c>
      <c r="H7510">
        <v>635</v>
      </c>
      <c r="I7510">
        <v>0.65340325137958377</v>
      </c>
      <c r="J7510">
        <v>1.603109623526797E-2</v>
      </c>
      <c r="K7510">
        <v>-4.0831225957649743E-2</v>
      </c>
      <c r="L7510">
        <v>1.4021490949493269</v>
      </c>
    </row>
    <row r="7511" spans="1:12">
      <c r="A7511" t="s">
        <v>317</v>
      </c>
      <c r="B7511" t="s">
        <v>451</v>
      </c>
      <c r="C7511">
        <v>48359</v>
      </c>
      <c r="D7511" t="s">
        <v>135</v>
      </c>
      <c r="E7511">
        <v>888</v>
      </c>
      <c r="F7511" t="s">
        <v>87</v>
      </c>
      <c r="G7511" t="s">
        <v>103</v>
      </c>
      <c r="H7511">
        <v>1208</v>
      </c>
      <c r="I7511">
        <v>0.37471554598352708</v>
      </c>
      <c r="J7511">
        <v>6.7353357956170239E-3</v>
      </c>
      <c r="K7511">
        <v>-7.5655935913948313E-2</v>
      </c>
      <c r="L7511">
        <v>1.234735484766079</v>
      </c>
    </row>
    <row r="7512" spans="1:12">
      <c r="A7512" t="s">
        <v>317</v>
      </c>
      <c r="B7512" t="s">
        <v>451</v>
      </c>
      <c r="C7512">
        <v>48359</v>
      </c>
      <c r="D7512" t="s">
        <v>135</v>
      </c>
      <c r="E7512">
        <v>888</v>
      </c>
      <c r="F7512" t="s">
        <v>87</v>
      </c>
      <c r="G7512" t="s">
        <v>104</v>
      </c>
      <c r="H7512">
        <v>635</v>
      </c>
      <c r="I7512">
        <v>0.71756875241549267</v>
      </c>
      <c r="J7512">
        <v>1.7753208810355948E-2</v>
      </c>
      <c r="K7512">
        <v>-4.0831225957649743E-2</v>
      </c>
      <c r="L7512">
        <v>1.5611159733831581</v>
      </c>
    </row>
    <row r="7513" spans="1:12">
      <c r="A7513" t="s">
        <v>317</v>
      </c>
      <c r="B7513" t="s">
        <v>451</v>
      </c>
      <c r="C7513">
        <v>48359</v>
      </c>
      <c r="D7513" t="s">
        <v>135</v>
      </c>
      <c r="E7513">
        <v>888</v>
      </c>
      <c r="F7513" t="s">
        <v>87</v>
      </c>
      <c r="G7513" t="s">
        <v>105</v>
      </c>
      <c r="H7513">
        <v>1208</v>
      </c>
      <c r="I7513">
        <v>0.39904427668511772</v>
      </c>
      <c r="J7513">
        <v>7.2230292615455384E-3</v>
      </c>
      <c r="K7513">
        <v>-7.4377350429321115E-2</v>
      </c>
      <c r="L7513">
        <v>1.3223031376922481</v>
      </c>
    </row>
    <row r="7514" spans="1:12">
      <c r="A7514" t="s">
        <v>317</v>
      </c>
      <c r="B7514" t="s">
        <v>451</v>
      </c>
      <c r="C7514">
        <v>48359</v>
      </c>
      <c r="D7514" t="s">
        <v>135</v>
      </c>
      <c r="E7514">
        <v>888</v>
      </c>
      <c r="F7514" t="s">
        <v>87</v>
      </c>
      <c r="G7514" t="s">
        <v>106</v>
      </c>
      <c r="H7514">
        <v>635</v>
      </c>
      <c r="I7514">
        <v>0.77695012908647332</v>
      </c>
      <c r="J7514">
        <v>1.939314959175285E-2</v>
      </c>
      <c r="K7514">
        <v>-4.0831225957649743E-2</v>
      </c>
      <c r="L7514">
        <v>1.71589936390469</v>
      </c>
    </row>
    <row r="7515" spans="1:12">
      <c r="A7515" t="s">
        <v>317</v>
      </c>
      <c r="B7515" t="s">
        <v>451</v>
      </c>
      <c r="C7515">
        <v>48359</v>
      </c>
      <c r="D7515" t="s">
        <v>135</v>
      </c>
      <c r="E7515">
        <v>888</v>
      </c>
      <c r="F7515" t="s">
        <v>87</v>
      </c>
      <c r="G7515" t="s">
        <v>107</v>
      </c>
      <c r="H7515">
        <v>1208</v>
      </c>
      <c r="I7515">
        <v>0.42276222299424132</v>
      </c>
      <c r="J7515">
        <v>7.6672812617837134E-3</v>
      </c>
      <c r="K7515">
        <v>-7.3178754571908006E-2</v>
      </c>
      <c r="L7515">
        <v>1.404659369732099</v>
      </c>
    </row>
    <row r="7516" spans="1:12">
      <c r="A7516" t="s">
        <v>317</v>
      </c>
      <c r="B7516" t="s">
        <v>451</v>
      </c>
      <c r="C7516">
        <v>48359</v>
      </c>
      <c r="D7516" t="s">
        <v>135</v>
      </c>
      <c r="E7516">
        <v>888</v>
      </c>
      <c r="F7516" t="s">
        <v>87</v>
      </c>
      <c r="G7516" t="s">
        <v>108</v>
      </c>
      <c r="H7516">
        <v>635</v>
      </c>
      <c r="I7516">
        <v>0.31268448829692758</v>
      </c>
      <c r="J7516">
        <v>6.9870395054275466E-3</v>
      </c>
      <c r="K7516">
        <v>-4.766602087077014E-2</v>
      </c>
      <c r="L7516">
        <v>0.76612637898969826</v>
      </c>
    </row>
    <row r="7517" spans="1:12">
      <c r="A7517" t="s">
        <v>317</v>
      </c>
      <c r="B7517" t="s">
        <v>451</v>
      </c>
      <c r="C7517">
        <v>48359</v>
      </c>
      <c r="D7517" t="s">
        <v>135</v>
      </c>
      <c r="E7517">
        <v>888</v>
      </c>
      <c r="F7517" t="s">
        <v>87</v>
      </c>
      <c r="G7517" t="s">
        <v>109</v>
      </c>
      <c r="H7517">
        <v>1208</v>
      </c>
      <c r="I7517">
        <v>0.21874844791057649</v>
      </c>
      <c r="J7517">
        <v>3.8995037560657021E-3</v>
      </c>
      <c r="K7517">
        <v>-7.8140521209794658E-2</v>
      </c>
      <c r="L7517">
        <v>0.72650785963550057</v>
      </c>
    </row>
    <row r="7518" spans="1:12">
      <c r="A7518" t="s">
        <v>317</v>
      </c>
      <c r="B7518" t="s">
        <v>288</v>
      </c>
      <c r="C7518">
        <v>48361</v>
      </c>
      <c r="D7518" t="s">
        <v>135</v>
      </c>
      <c r="E7518">
        <v>888</v>
      </c>
      <c r="F7518" t="s">
        <v>87</v>
      </c>
      <c r="G7518" t="s">
        <v>88</v>
      </c>
      <c r="H7518">
        <v>119</v>
      </c>
      <c r="I7518">
        <v>1.7646311461808211</v>
      </c>
      <c r="J7518">
        <v>2.5594488060371672E-2</v>
      </c>
      <c r="K7518">
        <v>0.51213785689207081</v>
      </c>
      <c r="L7518">
        <v>2.4816633020825209</v>
      </c>
    </row>
    <row r="7519" spans="1:12">
      <c r="A7519" t="s">
        <v>317</v>
      </c>
      <c r="B7519" t="s">
        <v>288</v>
      </c>
      <c r="C7519">
        <v>48361</v>
      </c>
      <c r="D7519" t="s">
        <v>135</v>
      </c>
      <c r="E7519">
        <v>888</v>
      </c>
      <c r="F7519" t="s">
        <v>87</v>
      </c>
      <c r="G7519" t="s">
        <v>89</v>
      </c>
      <c r="H7519">
        <v>154</v>
      </c>
      <c r="I7519">
        <v>1.3035901672445029</v>
      </c>
      <c r="J7519">
        <v>3.2095457108736382E-2</v>
      </c>
      <c r="K7519">
        <v>4.956130742973552E-3</v>
      </c>
      <c r="L7519">
        <v>2.114449026108427</v>
      </c>
    </row>
    <row r="7520" spans="1:12">
      <c r="A7520" t="s">
        <v>317</v>
      </c>
      <c r="B7520" t="s">
        <v>288</v>
      </c>
      <c r="C7520">
        <v>48361</v>
      </c>
      <c r="D7520" t="s">
        <v>135</v>
      </c>
      <c r="E7520">
        <v>888</v>
      </c>
      <c r="F7520" t="s">
        <v>87</v>
      </c>
      <c r="G7520" t="s">
        <v>90</v>
      </c>
      <c r="H7520">
        <v>119</v>
      </c>
      <c r="I7520">
        <v>1.9551745304185859</v>
      </c>
      <c r="J7520">
        <v>3.0129661409618289E-2</v>
      </c>
      <c r="K7520">
        <v>0.51213785689207081</v>
      </c>
      <c r="L7520">
        <v>2.7473075029630389</v>
      </c>
    </row>
    <row r="7521" spans="1:12">
      <c r="A7521" t="s">
        <v>317</v>
      </c>
      <c r="B7521" t="s">
        <v>288</v>
      </c>
      <c r="C7521">
        <v>48361</v>
      </c>
      <c r="D7521" t="s">
        <v>135</v>
      </c>
      <c r="E7521">
        <v>888</v>
      </c>
      <c r="F7521" t="s">
        <v>87</v>
      </c>
      <c r="G7521" t="s">
        <v>91</v>
      </c>
      <c r="H7521">
        <v>154</v>
      </c>
      <c r="I7521">
        <v>1.38143621858641</v>
      </c>
      <c r="J7521">
        <v>3.5138321918795873E-2</v>
      </c>
      <c r="K7521">
        <v>4.956130742973552E-3</v>
      </c>
      <c r="L7521">
        <v>2.3405081495500322</v>
      </c>
    </row>
    <row r="7522" spans="1:12">
      <c r="A7522" t="s">
        <v>317</v>
      </c>
      <c r="B7522" t="s">
        <v>288</v>
      </c>
      <c r="C7522">
        <v>48361</v>
      </c>
      <c r="D7522" t="s">
        <v>135</v>
      </c>
      <c r="E7522">
        <v>888</v>
      </c>
      <c r="F7522" t="s">
        <v>87</v>
      </c>
      <c r="G7522" t="s">
        <v>92</v>
      </c>
      <c r="H7522">
        <v>119</v>
      </c>
      <c r="I7522">
        <v>2.1090834632351299</v>
      </c>
      <c r="J7522">
        <v>3.3750801778304682E-2</v>
      </c>
      <c r="K7522">
        <v>0.51213785689207081</v>
      </c>
      <c r="L7522">
        <v>2.9118936351549909</v>
      </c>
    </row>
    <row r="7523" spans="1:12">
      <c r="A7523" t="s">
        <v>317</v>
      </c>
      <c r="B7523" t="s">
        <v>288</v>
      </c>
      <c r="C7523">
        <v>48361</v>
      </c>
      <c r="D7523" t="s">
        <v>135</v>
      </c>
      <c r="E7523">
        <v>888</v>
      </c>
      <c r="F7523" t="s">
        <v>87</v>
      </c>
      <c r="G7523" t="s">
        <v>93</v>
      </c>
      <c r="H7523">
        <v>154</v>
      </c>
      <c r="I7523">
        <v>1.462749532738854</v>
      </c>
      <c r="J7523">
        <v>3.80279513325587E-2</v>
      </c>
      <c r="K7523">
        <v>4.956130742973552E-3</v>
      </c>
      <c r="L7523">
        <v>2.4483314923871902</v>
      </c>
    </row>
    <row r="7524" spans="1:12">
      <c r="A7524" t="s">
        <v>317</v>
      </c>
      <c r="B7524" t="s">
        <v>288</v>
      </c>
      <c r="C7524">
        <v>48361</v>
      </c>
      <c r="D7524" t="s">
        <v>135</v>
      </c>
      <c r="E7524">
        <v>888</v>
      </c>
      <c r="F7524" t="s">
        <v>87</v>
      </c>
      <c r="G7524" t="s">
        <v>94</v>
      </c>
      <c r="H7524">
        <v>119</v>
      </c>
      <c r="I7524">
        <v>2.2565282872257488</v>
      </c>
      <c r="J7524">
        <v>3.7779775438854399E-2</v>
      </c>
      <c r="K7524">
        <v>0.51213785689207081</v>
      </c>
      <c r="L7524">
        <v>3.095718866344976</v>
      </c>
    </row>
    <row r="7525" spans="1:12">
      <c r="A7525" t="s">
        <v>317</v>
      </c>
      <c r="B7525" t="s">
        <v>288</v>
      </c>
      <c r="C7525">
        <v>48361</v>
      </c>
      <c r="D7525" t="s">
        <v>135</v>
      </c>
      <c r="E7525">
        <v>888</v>
      </c>
      <c r="F7525" t="s">
        <v>87</v>
      </c>
      <c r="G7525" t="s">
        <v>95</v>
      </c>
      <c r="H7525">
        <v>154</v>
      </c>
      <c r="I7525">
        <v>1.541324106168636</v>
      </c>
      <c r="J7525">
        <v>4.0870292873419548E-2</v>
      </c>
      <c r="K7525">
        <v>4.956130742973552E-3</v>
      </c>
      <c r="L7525">
        <v>2.599180473825375</v>
      </c>
    </row>
    <row r="7526" spans="1:12">
      <c r="A7526" t="s">
        <v>317</v>
      </c>
      <c r="B7526" t="s">
        <v>288</v>
      </c>
      <c r="C7526">
        <v>48361</v>
      </c>
      <c r="D7526" t="s">
        <v>135</v>
      </c>
      <c r="E7526">
        <v>888</v>
      </c>
      <c r="F7526" t="s">
        <v>87</v>
      </c>
      <c r="G7526" t="s">
        <v>96</v>
      </c>
      <c r="H7526">
        <v>119</v>
      </c>
      <c r="I7526">
        <v>2.398818477617644</v>
      </c>
      <c r="J7526">
        <v>4.1872318587884969E-2</v>
      </c>
      <c r="K7526">
        <v>0.51213785689207081</v>
      </c>
      <c r="L7526">
        <v>3.3260188600239222</v>
      </c>
    </row>
    <row r="7527" spans="1:12">
      <c r="A7527" t="s">
        <v>317</v>
      </c>
      <c r="B7527" t="s">
        <v>288</v>
      </c>
      <c r="C7527">
        <v>48361</v>
      </c>
      <c r="D7527" t="s">
        <v>135</v>
      </c>
      <c r="E7527">
        <v>888</v>
      </c>
      <c r="F7527" t="s">
        <v>87</v>
      </c>
      <c r="G7527" t="s">
        <v>97</v>
      </c>
      <c r="H7527">
        <v>154</v>
      </c>
      <c r="I7527">
        <v>1.620631984624149</v>
      </c>
      <c r="J7527">
        <v>4.3580791424690943E-2</v>
      </c>
      <c r="K7527">
        <v>4.956130742973552E-3</v>
      </c>
      <c r="L7527">
        <v>2.728018230396505</v>
      </c>
    </row>
    <row r="7528" spans="1:12">
      <c r="A7528" t="s">
        <v>317</v>
      </c>
      <c r="B7528" t="s">
        <v>288</v>
      </c>
      <c r="C7528">
        <v>48361</v>
      </c>
      <c r="D7528" t="s">
        <v>135</v>
      </c>
      <c r="E7528">
        <v>888</v>
      </c>
      <c r="F7528" t="s">
        <v>87</v>
      </c>
      <c r="G7528" t="s">
        <v>98</v>
      </c>
      <c r="H7528">
        <v>119</v>
      </c>
      <c r="I7528">
        <v>0.74584051659378148</v>
      </c>
      <c r="J7528">
        <v>2.3649258273109808E-2</v>
      </c>
      <c r="K7528">
        <v>0.22621920037102641</v>
      </c>
      <c r="L7528">
        <v>1.566731034014254</v>
      </c>
    </row>
    <row r="7529" spans="1:12">
      <c r="A7529" t="s">
        <v>317</v>
      </c>
      <c r="B7529" t="s">
        <v>288</v>
      </c>
      <c r="C7529">
        <v>48361</v>
      </c>
      <c r="D7529" t="s">
        <v>135</v>
      </c>
      <c r="E7529">
        <v>888</v>
      </c>
      <c r="F7529" t="s">
        <v>87</v>
      </c>
      <c r="G7529" t="s">
        <v>99</v>
      </c>
      <c r="H7529">
        <v>154</v>
      </c>
      <c r="I7529">
        <v>0.62976600419437911</v>
      </c>
      <c r="J7529">
        <v>1.6168657548461831E-2</v>
      </c>
      <c r="K7529">
        <v>4.956130742973552E-3</v>
      </c>
      <c r="L7529">
        <v>1.014232366999118</v>
      </c>
    </row>
    <row r="7530" spans="1:12">
      <c r="A7530" t="s">
        <v>317</v>
      </c>
      <c r="B7530" t="s">
        <v>288</v>
      </c>
      <c r="C7530">
        <v>48361</v>
      </c>
      <c r="D7530" t="s">
        <v>135</v>
      </c>
      <c r="E7530">
        <v>888</v>
      </c>
      <c r="F7530" t="s">
        <v>87</v>
      </c>
      <c r="G7530" t="s">
        <v>100</v>
      </c>
      <c r="H7530">
        <v>119</v>
      </c>
      <c r="I7530">
        <v>1.2960671176305709</v>
      </c>
      <c r="J7530">
        <v>2.7382767211101021E-2</v>
      </c>
      <c r="K7530">
        <v>0.36657713366268552</v>
      </c>
      <c r="L7530">
        <v>1.9134816468672571</v>
      </c>
    </row>
    <row r="7531" spans="1:12">
      <c r="A7531" t="s">
        <v>317</v>
      </c>
      <c r="B7531" t="s">
        <v>288</v>
      </c>
      <c r="C7531">
        <v>48361</v>
      </c>
      <c r="D7531" t="s">
        <v>135</v>
      </c>
      <c r="E7531">
        <v>888</v>
      </c>
      <c r="F7531" t="s">
        <v>87</v>
      </c>
      <c r="G7531" t="s">
        <v>101</v>
      </c>
      <c r="H7531">
        <v>154</v>
      </c>
      <c r="I7531">
        <v>1.0065572308883</v>
      </c>
      <c r="J7531">
        <v>2.9586142281674221E-2</v>
      </c>
      <c r="K7531">
        <v>4.956130742973552E-3</v>
      </c>
      <c r="L7531">
        <v>1.6826545674688489</v>
      </c>
    </row>
    <row r="7532" spans="1:12">
      <c r="A7532" t="s">
        <v>317</v>
      </c>
      <c r="B7532" t="s">
        <v>288</v>
      </c>
      <c r="C7532">
        <v>48361</v>
      </c>
      <c r="D7532" t="s">
        <v>135</v>
      </c>
      <c r="E7532">
        <v>888</v>
      </c>
      <c r="F7532" t="s">
        <v>87</v>
      </c>
      <c r="G7532" t="s">
        <v>102</v>
      </c>
      <c r="H7532">
        <v>119</v>
      </c>
      <c r="I7532">
        <v>1.4644746655923211</v>
      </c>
      <c r="J7532">
        <v>3.1322325895554018E-2</v>
      </c>
      <c r="K7532">
        <v>0.36657713366268552</v>
      </c>
      <c r="L7532">
        <v>2.1796081470521709</v>
      </c>
    </row>
    <row r="7533" spans="1:12">
      <c r="A7533" t="s">
        <v>317</v>
      </c>
      <c r="B7533" t="s">
        <v>288</v>
      </c>
      <c r="C7533">
        <v>48361</v>
      </c>
      <c r="D7533" t="s">
        <v>135</v>
      </c>
      <c r="E7533">
        <v>888</v>
      </c>
      <c r="F7533" t="s">
        <v>87</v>
      </c>
      <c r="G7533" t="s">
        <v>103</v>
      </c>
      <c r="H7533">
        <v>154</v>
      </c>
      <c r="I7533">
        <v>1.062861899947553</v>
      </c>
      <c r="J7533">
        <v>3.1750896966490208E-2</v>
      </c>
      <c r="K7533">
        <v>4.956130742973552E-3</v>
      </c>
      <c r="L7533">
        <v>1.811276904283899</v>
      </c>
    </row>
    <row r="7534" spans="1:12">
      <c r="A7534" t="s">
        <v>317</v>
      </c>
      <c r="B7534" t="s">
        <v>288</v>
      </c>
      <c r="C7534">
        <v>48361</v>
      </c>
      <c r="D7534" t="s">
        <v>135</v>
      </c>
      <c r="E7534">
        <v>888</v>
      </c>
      <c r="F7534" t="s">
        <v>87</v>
      </c>
      <c r="G7534" t="s">
        <v>104</v>
      </c>
      <c r="H7534">
        <v>119</v>
      </c>
      <c r="I7534">
        <v>1.614838316523288</v>
      </c>
      <c r="J7534">
        <v>3.6259869330946527E-2</v>
      </c>
      <c r="K7534">
        <v>0.36657713366268552</v>
      </c>
      <c r="L7534">
        <v>2.4519886601348491</v>
      </c>
    </row>
    <row r="7535" spans="1:12">
      <c r="A7535" t="s">
        <v>317</v>
      </c>
      <c r="B7535" t="s">
        <v>288</v>
      </c>
      <c r="C7535">
        <v>48361</v>
      </c>
      <c r="D7535" t="s">
        <v>135</v>
      </c>
      <c r="E7535">
        <v>888</v>
      </c>
      <c r="F7535" t="s">
        <v>87</v>
      </c>
      <c r="G7535" t="s">
        <v>105</v>
      </c>
      <c r="H7535">
        <v>154</v>
      </c>
      <c r="I7535">
        <v>1.1180861904606401</v>
      </c>
      <c r="J7535">
        <v>3.3907525358797493E-2</v>
      </c>
      <c r="K7535">
        <v>4.956130742973552E-3</v>
      </c>
      <c r="L7535">
        <v>1.9333475457718601</v>
      </c>
    </row>
    <row r="7536" spans="1:12">
      <c r="A7536" t="s">
        <v>317</v>
      </c>
      <c r="B7536" t="s">
        <v>288</v>
      </c>
      <c r="C7536">
        <v>48361</v>
      </c>
      <c r="D7536" t="s">
        <v>135</v>
      </c>
      <c r="E7536">
        <v>888</v>
      </c>
      <c r="F7536" t="s">
        <v>87</v>
      </c>
      <c r="G7536" t="s">
        <v>106</v>
      </c>
      <c r="H7536">
        <v>119</v>
      </c>
      <c r="I7536">
        <v>1.759191645981214</v>
      </c>
      <c r="J7536">
        <v>4.0540644088590858E-2</v>
      </c>
      <c r="K7536">
        <v>0.36657713366268552</v>
      </c>
      <c r="L7536">
        <v>2.6951386258753449</v>
      </c>
    </row>
    <row r="7537" spans="1:12">
      <c r="A7537" t="s">
        <v>317</v>
      </c>
      <c r="B7537" t="s">
        <v>288</v>
      </c>
      <c r="C7537">
        <v>48361</v>
      </c>
      <c r="D7537" t="s">
        <v>135</v>
      </c>
      <c r="E7537">
        <v>888</v>
      </c>
      <c r="F7537" t="s">
        <v>87</v>
      </c>
      <c r="G7537" t="s">
        <v>107</v>
      </c>
      <c r="H7537">
        <v>154</v>
      </c>
      <c r="I7537">
        <v>1.174871515947381</v>
      </c>
      <c r="J7537">
        <v>3.5677543252313412E-2</v>
      </c>
      <c r="K7537">
        <v>4.956130742973552E-3</v>
      </c>
      <c r="L7537">
        <v>2.010524680771129</v>
      </c>
    </row>
    <row r="7538" spans="1:12">
      <c r="A7538" t="s">
        <v>317</v>
      </c>
      <c r="B7538" t="s">
        <v>288</v>
      </c>
      <c r="C7538">
        <v>48361</v>
      </c>
      <c r="D7538" t="s">
        <v>135</v>
      </c>
      <c r="E7538">
        <v>888</v>
      </c>
      <c r="F7538" t="s">
        <v>87</v>
      </c>
      <c r="G7538" t="s">
        <v>108</v>
      </c>
      <c r="H7538">
        <v>119</v>
      </c>
      <c r="I7538">
        <v>0.27227887224413111</v>
      </c>
      <c r="J7538">
        <v>8.1769800195561453E-3</v>
      </c>
      <c r="K7538">
        <v>9.5018292171781704E-2</v>
      </c>
      <c r="L7538">
        <v>0.56648905968884666</v>
      </c>
    </row>
    <row r="7539" spans="1:12">
      <c r="A7539" t="s">
        <v>317</v>
      </c>
      <c r="B7539" t="s">
        <v>288</v>
      </c>
      <c r="C7539">
        <v>48361</v>
      </c>
      <c r="D7539" t="s">
        <v>135</v>
      </c>
      <c r="E7539">
        <v>888</v>
      </c>
      <c r="F7539" t="s">
        <v>87</v>
      </c>
      <c r="G7539" t="s">
        <v>109</v>
      </c>
      <c r="H7539">
        <v>154</v>
      </c>
      <c r="I7539">
        <v>0.32120141221349668</v>
      </c>
      <c r="J7539">
        <v>8.8965314274771466E-3</v>
      </c>
      <c r="K7539">
        <v>4.956130742973552E-3</v>
      </c>
      <c r="L7539">
        <v>0.50844429610848363</v>
      </c>
    </row>
    <row r="7540" spans="1:12">
      <c r="A7540" t="s">
        <v>317</v>
      </c>
      <c r="B7540" t="s">
        <v>452</v>
      </c>
      <c r="C7540">
        <v>48363</v>
      </c>
      <c r="D7540" t="s">
        <v>135</v>
      </c>
      <c r="E7540">
        <v>888</v>
      </c>
      <c r="F7540" t="s">
        <v>87</v>
      </c>
      <c r="G7540" t="s">
        <v>88</v>
      </c>
      <c r="H7540">
        <v>1435</v>
      </c>
      <c r="I7540">
        <v>0.87652416380149301</v>
      </c>
      <c r="J7540">
        <v>1.110860633657589E-2</v>
      </c>
      <c r="K7540">
        <v>-7.6555774510937064E-2</v>
      </c>
      <c r="L7540">
        <v>1.8518043820237691</v>
      </c>
    </row>
    <row r="7541" spans="1:12">
      <c r="A7541" t="s">
        <v>317</v>
      </c>
      <c r="B7541" t="s">
        <v>452</v>
      </c>
      <c r="C7541">
        <v>48363</v>
      </c>
      <c r="D7541" t="s">
        <v>135</v>
      </c>
      <c r="E7541">
        <v>888</v>
      </c>
      <c r="F7541" t="s">
        <v>87</v>
      </c>
      <c r="G7541" t="s">
        <v>89</v>
      </c>
      <c r="H7541">
        <v>61</v>
      </c>
      <c r="I7541">
        <v>0.2294986153089868</v>
      </c>
      <c r="J7541">
        <v>3.1644907960790787E-2</v>
      </c>
      <c r="K7541">
        <v>1.056091567918406E-2</v>
      </c>
      <c r="L7541">
        <v>1.426570139602223</v>
      </c>
    </row>
    <row r="7542" spans="1:12">
      <c r="A7542" t="s">
        <v>317</v>
      </c>
      <c r="B7542" t="s">
        <v>452</v>
      </c>
      <c r="C7542">
        <v>48363</v>
      </c>
      <c r="D7542" t="s">
        <v>135</v>
      </c>
      <c r="E7542">
        <v>888</v>
      </c>
      <c r="F7542" t="s">
        <v>87</v>
      </c>
      <c r="G7542" t="s">
        <v>90</v>
      </c>
      <c r="H7542">
        <v>1435</v>
      </c>
      <c r="I7542">
        <v>1.216832146144734</v>
      </c>
      <c r="J7542">
        <v>1.092318592335198E-2</v>
      </c>
      <c r="K7542">
        <v>-3.0077472534030359E-2</v>
      </c>
      <c r="L7542">
        <v>2.071946267224654</v>
      </c>
    </row>
    <row r="7543" spans="1:12">
      <c r="A7543" t="s">
        <v>317</v>
      </c>
      <c r="B7543" t="s">
        <v>452</v>
      </c>
      <c r="C7543">
        <v>48363</v>
      </c>
      <c r="D7543" t="s">
        <v>135</v>
      </c>
      <c r="E7543">
        <v>888</v>
      </c>
      <c r="F7543" t="s">
        <v>87</v>
      </c>
      <c r="G7543" t="s">
        <v>91</v>
      </c>
      <c r="H7543">
        <v>61</v>
      </c>
      <c r="I7543">
        <v>0.48463707168953568</v>
      </c>
      <c r="J7543">
        <v>2.9479115250373639E-2</v>
      </c>
      <c r="K7543">
        <v>5.4498679257126377E-2</v>
      </c>
      <c r="L7543">
        <v>1.5608921865304</v>
      </c>
    </row>
    <row r="7544" spans="1:12">
      <c r="A7544" t="s">
        <v>317</v>
      </c>
      <c r="B7544" t="s">
        <v>452</v>
      </c>
      <c r="C7544">
        <v>48363</v>
      </c>
      <c r="D7544" t="s">
        <v>135</v>
      </c>
      <c r="E7544">
        <v>888</v>
      </c>
      <c r="F7544" t="s">
        <v>87</v>
      </c>
      <c r="G7544" t="s">
        <v>92</v>
      </c>
      <c r="H7544">
        <v>1435</v>
      </c>
      <c r="I7544">
        <v>1.3199109887841749</v>
      </c>
      <c r="J7544">
        <v>1.1711189487921761E-2</v>
      </c>
      <c r="K7544">
        <v>-3.0429505362941481E-2</v>
      </c>
      <c r="L7544">
        <v>2.236917440037768</v>
      </c>
    </row>
    <row r="7545" spans="1:12">
      <c r="A7545" t="s">
        <v>317</v>
      </c>
      <c r="B7545" t="s">
        <v>452</v>
      </c>
      <c r="C7545">
        <v>48363</v>
      </c>
      <c r="D7545" t="s">
        <v>135</v>
      </c>
      <c r="E7545">
        <v>888</v>
      </c>
      <c r="F7545" t="s">
        <v>87</v>
      </c>
      <c r="G7545" t="s">
        <v>93</v>
      </c>
      <c r="H7545">
        <v>61</v>
      </c>
      <c r="I7545">
        <v>0.54426430657847835</v>
      </c>
      <c r="J7545">
        <v>3.0914861417221499E-2</v>
      </c>
      <c r="K7545">
        <v>6.3372631677414401E-2</v>
      </c>
      <c r="L7545">
        <v>1.6678185297511161</v>
      </c>
    </row>
    <row r="7546" spans="1:12">
      <c r="A7546" t="s">
        <v>317</v>
      </c>
      <c r="B7546" t="s">
        <v>452</v>
      </c>
      <c r="C7546">
        <v>48363</v>
      </c>
      <c r="D7546" t="s">
        <v>135</v>
      </c>
      <c r="E7546">
        <v>888</v>
      </c>
      <c r="F7546" t="s">
        <v>87</v>
      </c>
      <c r="G7546" t="s">
        <v>94</v>
      </c>
      <c r="H7546">
        <v>1435</v>
      </c>
      <c r="I7546">
        <v>1.4212753232657269</v>
      </c>
      <c r="J7546">
        <v>1.265202231818219E-2</v>
      </c>
      <c r="K7546">
        <v>-3.1023689703047429E-2</v>
      </c>
      <c r="L7546">
        <v>2.4461494907231272</v>
      </c>
    </row>
    <row r="7547" spans="1:12">
      <c r="A7547" t="s">
        <v>317</v>
      </c>
      <c r="B7547" t="s">
        <v>452</v>
      </c>
      <c r="C7547">
        <v>48363</v>
      </c>
      <c r="D7547" t="s">
        <v>135</v>
      </c>
      <c r="E7547">
        <v>888</v>
      </c>
      <c r="F7547" t="s">
        <v>87</v>
      </c>
      <c r="G7547" t="s">
        <v>95</v>
      </c>
      <c r="H7547">
        <v>61</v>
      </c>
      <c r="I7547">
        <v>0.58085963916807271</v>
      </c>
      <c r="J7547">
        <v>3.3214176595304491E-2</v>
      </c>
      <c r="K7547">
        <v>6.6587850913620211E-2</v>
      </c>
      <c r="L7547">
        <v>1.794809112602272</v>
      </c>
    </row>
    <row r="7548" spans="1:12">
      <c r="A7548" t="s">
        <v>317</v>
      </c>
      <c r="B7548" t="s">
        <v>452</v>
      </c>
      <c r="C7548">
        <v>48363</v>
      </c>
      <c r="D7548" t="s">
        <v>135</v>
      </c>
      <c r="E7548">
        <v>888</v>
      </c>
      <c r="F7548" t="s">
        <v>87</v>
      </c>
      <c r="G7548" t="s">
        <v>96</v>
      </c>
      <c r="H7548">
        <v>1435</v>
      </c>
      <c r="I7548">
        <v>1.5238572860140871</v>
      </c>
      <c r="J7548">
        <v>1.354924695368835E-2</v>
      </c>
      <c r="K7548">
        <v>-3.059774293745985E-2</v>
      </c>
      <c r="L7548">
        <v>2.673949989675787</v>
      </c>
    </row>
    <row r="7549" spans="1:12">
      <c r="A7549" t="s">
        <v>317</v>
      </c>
      <c r="B7549" t="s">
        <v>452</v>
      </c>
      <c r="C7549">
        <v>48363</v>
      </c>
      <c r="D7549" t="s">
        <v>135</v>
      </c>
      <c r="E7549">
        <v>888</v>
      </c>
      <c r="F7549" t="s">
        <v>87</v>
      </c>
      <c r="G7549" t="s">
        <v>97</v>
      </c>
      <c r="H7549">
        <v>61</v>
      </c>
      <c r="I7549">
        <v>0.63644912222551875</v>
      </c>
      <c r="J7549">
        <v>3.4847561843750152E-2</v>
      </c>
      <c r="K7549">
        <v>7.9515456581511185E-2</v>
      </c>
      <c r="L7549">
        <v>1.9033108183105221</v>
      </c>
    </row>
    <row r="7550" spans="1:12">
      <c r="A7550" t="s">
        <v>317</v>
      </c>
      <c r="B7550" t="s">
        <v>452</v>
      </c>
      <c r="C7550">
        <v>48363</v>
      </c>
      <c r="D7550" t="s">
        <v>135</v>
      </c>
      <c r="E7550">
        <v>888</v>
      </c>
      <c r="F7550" t="s">
        <v>87</v>
      </c>
      <c r="G7550" t="s">
        <v>98</v>
      </c>
      <c r="H7550">
        <v>1435</v>
      </c>
      <c r="I7550">
        <v>0.52382973746926487</v>
      </c>
      <c r="J7550">
        <v>7.0326950864691351E-3</v>
      </c>
      <c r="K7550">
        <v>-3.5214899117919238E-2</v>
      </c>
      <c r="L7550">
        <v>1.257109982895801</v>
      </c>
    </row>
    <row r="7551" spans="1:12">
      <c r="A7551" t="s">
        <v>317</v>
      </c>
      <c r="B7551" t="s">
        <v>452</v>
      </c>
      <c r="C7551">
        <v>48363</v>
      </c>
      <c r="D7551" t="s">
        <v>135</v>
      </c>
      <c r="E7551">
        <v>888</v>
      </c>
      <c r="F7551" t="s">
        <v>87</v>
      </c>
      <c r="G7551" t="s">
        <v>99</v>
      </c>
      <c r="H7551">
        <v>61</v>
      </c>
      <c r="I7551">
        <v>0.23134645649571661</v>
      </c>
      <c r="J7551">
        <v>1.8489975409465401E-2</v>
      </c>
      <c r="K7551">
        <v>2.1285556496950499E-2</v>
      </c>
      <c r="L7551">
        <v>1.05535125452711</v>
      </c>
    </row>
    <row r="7552" spans="1:12">
      <c r="A7552" t="s">
        <v>317</v>
      </c>
      <c r="B7552" t="s">
        <v>452</v>
      </c>
      <c r="C7552">
        <v>48363</v>
      </c>
      <c r="D7552" t="s">
        <v>135</v>
      </c>
      <c r="E7552">
        <v>888</v>
      </c>
      <c r="F7552" t="s">
        <v>87</v>
      </c>
      <c r="G7552" t="s">
        <v>100</v>
      </c>
      <c r="H7552">
        <v>1435</v>
      </c>
      <c r="I7552">
        <v>0.96444419651281887</v>
      </c>
      <c r="J7552">
        <v>8.8597234521018645E-3</v>
      </c>
      <c r="K7552">
        <v>-2.384991457250548E-2</v>
      </c>
      <c r="L7552">
        <v>1.7145287896389081</v>
      </c>
    </row>
    <row r="7553" spans="1:12">
      <c r="A7553" t="s">
        <v>317</v>
      </c>
      <c r="B7553" t="s">
        <v>452</v>
      </c>
      <c r="C7553">
        <v>48363</v>
      </c>
      <c r="D7553" t="s">
        <v>135</v>
      </c>
      <c r="E7553">
        <v>888</v>
      </c>
      <c r="F7553" t="s">
        <v>87</v>
      </c>
      <c r="G7553" t="s">
        <v>101</v>
      </c>
      <c r="H7553">
        <v>61</v>
      </c>
      <c r="I7553">
        <v>0.47184610825208101</v>
      </c>
      <c r="J7553">
        <v>2.4216259703552789E-2</v>
      </c>
      <c r="K7553">
        <v>6.2112472097935287E-2</v>
      </c>
      <c r="L7553">
        <v>1.453689670827518</v>
      </c>
    </row>
    <row r="7554" spans="1:12">
      <c r="A7554" t="s">
        <v>317</v>
      </c>
      <c r="B7554" t="s">
        <v>452</v>
      </c>
      <c r="C7554">
        <v>48363</v>
      </c>
      <c r="D7554" t="s">
        <v>135</v>
      </c>
      <c r="E7554">
        <v>888</v>
      </c>
      <c r="F7554" t="s">
        <v>87</v>
      </c>
      <c r="G7554" t="s">
        <v>102</v>
      </c>
      <c r="H7554">
        <v>1435</v>
      </c>
      <c r="I7554">
        <v>1.0751618395245071</v>
      </c>
      <c r="J7554">
        <v>9.7131767144820989E-3</v>
      </c>
      <c r="K7554">
        <v>-2.4884099079827651E-2</v>
      </c>
      <c r="L7554">
        <v>1.9243529201860841</v>
      </c>
    </row>
    <row r="7555" spans="1:12">
      <c r="A7555" t="s">
        <v>317</v>
      </c>
      <c r="B7555" t="s">
        <v>452</v>
      </c>
      <c r="C7555">
        <v>48363</v>
      </c>
      <c r="D7555" t="s">
        <v>135</v>
      </c>
      <c r="E7555">
        <v>888</v>
      </c>
      <c r="F7555" t="s">
        <v>87</v>
      </c>
      <c r="G7555" t="s">
        <v>103</v>
      </c>
      <c r="H7555">
        <v>61</v>
      </c>
      <c r="I7555">
        <v>0.53221269765659407</v>
      </c>
      <c r="J7555">
        <v>2.5417373815379701E-2</v>
      </c>
      <c r="K7555">
        <v>7.1487299425340725E-2</v>
      </c>
      <c r="L7555">
        <v>1.532404753678752</v>
      </c>
    </row>
    <row r="7556" spans="1:12">
      <c r="A7556" t="s">
        <v>317</v>
      </c>
      <c r="B7556" t="s">
        <v>452</v>
      </c>
      <c r="C7556">
        <v>48363</v>
      </c>
      <c r="D7556" t="s">
        <v>135</v>
      </c>
      <c r="E7556">
        <v>888</v>
      </c>
      <c r="F7556" t="s">
        <v>87</v>
      </c>
      <c r="G7556" t="s">
        <v>104</v>
      </c>
      <c r="H7556">
        <v>1435</v>
      </c>
      <c r="I7556">
        <v>1.1798274446060759</v>
      </c>
      <c r="J7556">
        <v>1.0862334810937509E-2</v>
      </c>
      <c r="K7556">
        <v>-2.5136157414089019E-2</v>
      </c>
      <c r="L7556">
        <v>2.1563404134395738</v>
      </c>
    </row>
    <row r="7557" spans="1:12">
      <c r="A7557" t="s">
        <v>317</v>
      </c>
      <c r="B7557" t="s">
        <v>452</v>
      </c>
      <c r="C7557">
        <v>48363</v>
      </c>
      <c r="D7557" t="s">
        <v>135</v>
      </c>
      <c r="E7557">
        <v>888</v>
      </c>
      <c r="F7557" t="s">
        <v>87</v>
      </c>
      <c r="G7557" t="s">
        <v>105</v>
      </c>
      <c r="H7557">
        <v>61</v>
      </c>
      <c r="I7557">
        <v>0.57293790786756016</v>
      </c>
      <c r="J7557">
        <v>2.7408757829644709E-2</v>
      </c>
      <c r="K7557">
        <v>7.5158203460067949E-2</v>
      </c>
      <c r="L7557">
        <v>1.6387530814726949</v>
      </c>
    </row>
    <row r="7558" spans="1:12">
      <c r="A7558" t="s">
        <v>317</v>
      </c>
      <c r="B7558" t="s">
        <v>452</v>
      </c>
      <c r="C7558">
        <v>48363</v>
      </c>
      <c r="D7558" t="s">
        <v>135</v>
      </c>
      <c r="E7558">
        <v>888</v>
      </c>
      <c r="F7558" t="s">
        <v>87</v>
      </c>
      <c r="G7558" t="s">
        <v>106</v>
      </c>
      <c r="H7558">
        <v>1435</v>
      </c>
      <c r="I7558">
        <v>1.2848069795372521</v>
      </c>
      <c r="J7558">
        <v>1.180578206737439E-2</v>
      </c>
      <c r="K7558">
        <v>-2.5310456542379539E-2</v>
      </c>
      <c r="L7558">
        <v>2.3764599037730378</v>
      </c>
    </row>
    <row r="7559" spans="1:12">
      <c r="A7559" t="s">
        <v>317</v>
      </c>
      <c r="B7559" t="s">
        <v>452</v>
      </c>
      <c r="C7559">
        <v>48363</v>
      </c>
      <c r="D7559" t="s">
        <v>135</v>
      </c>
      <c r="E7559">
        <v>888</v>
      </c>
      <c r="F7559" t="s">
        <v>87</v>
      </c>
      <c r="G7559" t="s">
        <v>107</v>
      </c>
      <c r="H7559">
        <v>61</v>
      </c>
      <c r="I7559">
        <v>0.62722757666832196</v>
      </c>
      <c r="J7559">
        <v>2.8606035585723329E-2</v>
      </c>
      <c r="K7559">
        <v>8.9403503383330585E-2</v>
      </c>
      <c r="L7559">
        <v>1.7103514071907739</v>
      </c>
    </row>
    <row r="7560" spans="1:12">
      <c r="A7560" t="s">
        <v>317</v>
      </c>
      <c r="B7560" t="s">
        <v>452</v>
      </c>
      <c r="C7560">
        <v>48363</v>
      </c>
      <c r="D7560" t="s">
        <v>135</v>
      </c>
      <c r="E7560">
        <v>888</v>
      </c>
      <c r="F7560" t="s">
        <v>87</v>
      </c>
      <c r="G7560" t="s">
        <v>108</v>
      </c>
      <c r="H7560">
        <v>1435</v>
      </c>
      <c r="I7560">
        <v>0.44938322313342283</v>
      </c>
      <c r="J7560">
        <v>5.1740255637772034E-3</v>
      </c>
      <c r="K7560">
        <v>-3.2002229346426367E-2</v>
      </c>
      <c r="L7560">
        <v>0.99697612260483626</v>
      </c>
    </row>
    <row r="7561" spans="1:12">
      <c r="A7561" t="s">
        <v>317</v>
      </c>
      <c r="B7561" t="s">
        <v>452</v>
      </c>
      <c r="C7561">
        <v>48363</v>
      </c>
      <c r="D7561" t="s">
        <v>135</v>
      </c>
      <c r="E7561">
        <v>888</v>
      </c>
      <c r="F7561" t="s">
        <v>87</v>
      </c>
      <c r="G7561" t="s">
        <v>109</v>
      </c>
      <c r="H7561">
        <v>61</v>
      </c>
      <c r="I7561">
        <v>0.20905041752087011</v>
      </c>
      <c r="J7561">
        <v>8.8593619855150511E-3</v>
      </c>
      <c r="K7561">
        <v>2.5441399933407889E-2</v>
      </c>
      <c r="L7561">
        <v>0.48696529386408949</v>
      </c>
    </row>
    <row r="7562" spans="1:12">
      <c r="A7562" t="s">
        <v>317</v>
      </c>
      <c r="B7562" t="s">
        <v>277</v>
      </c>
      <c r="C7562">
        <v>48365</v>
      </c>
      <c r="D7562" t="s">
        <v>135</v>
      </c>
      <c r="E7562">
        <v>888</v>
      </c>
      <c r="F7562" t="s">
        <v>87</v>
      </c>
      <c r="G7562" t="s">
        <v>88</v>
      </c>
      <c r="H7562">
        <v>385</v>
      </c>
      <c r="I7562">
        <v>1.384646637674855</v>
      </c>
      <c r="J7562">
        <v>2.022116502871887E-2</v>
      </c>
      <c r="K7562">
        <v>4.7015300867615753E-2</v>
      </c>
      <c r="L7562">
        <v>2.239003290385666</v>
      </c>
    </row>
    <row r="7563" spans="1:12">
      <c r="A7563" t="s">
        <v>317</v>
      </c>
      <c r="B7563" t="s">
        <v>277</v>
      </c>
      <c r="C7563">
        <v>48365</v>
      </c>
      <c r="D7563" t="s">
        <v>135</v>
      </c>
      <c r="E7563">
        <v>888</v>
      </c>
      <c r="F7563" t="s">
        <v>87</v>
      </c>
      <c r="G7563" t="s">
        <v>89</v>
      </c>
      <c r="H7563">
        <v>615</v>
      </c>
      <c r="I7563">
        <v>1.1446386915237181</v>
      </c>
      <c r="J7563">
        <v>1.8449569750455769E-2</v>
      </c>
      <c r="K7563">
        <v>-1.462983172424458E-2</v>
      </c>
      <c r="L7563">
        <v>2.5196881830949072</v>
      </c>
    </row>
    <row r="7564" spans="1:12">
      <c r="A7564" t="s">
        <v>317</v>
      </c>
      <c r="B7564" t="s">
        <v>277</v>
      </c>
      <c r="C7564">
        <v>48365</v>
      </c>
      <c r="D7564" t="s">
        <v>135</v>
      </c>
      <c r="E7564">
        <v>888</v>
      </c>
      <c r="F7564" t="s">
        <v>87</v>
      </c>
      <c r="G7564" t="s">
        <v>90</v>
      </c>
      <c r="H7564">
        <v>385</v>
      </c>
      <c r="I7564">
        <v>1.571857371280188</v>
      </c>
      <c r="J7564">
        <v>2.2136609604161559E-2</v>
      </c>
      <c r="K7564">
        <v>4.7015300867615753E-2</v>
      </c>
      <c r="L7564">
        <v>2.5578689964215342</v>
      </c>
    </row>
    <row r="7565" spans="1:12">
      <c r="A7565" t="s">
        <v>317</v>
      </c>
      <c r="B7565" t="s">
        <v>277</v>
      </c>
      <c r="C7565">
        <v>48365</v>
      </c>
      <c r="D7565" t="s">
        <v>135</v>
      </c>
      <c r="E7565">
        <v>888</v>
      </c>
      <c r="F7565" t="s">
        <v>87</v>
      </c>
      <c r="G7565" t="s">
        <v>91</v>
      </c>
      <c r="H7565">
        <v>615</v>
      </c>
      <c r="I7565">
        <v>1.272047308222624</v>
      </c>
      <c r="J7565">
        <v>2.026873725221167E-2</v>
      </c>
      <c r="K7565">
        <v>1.262468444269694E-2</v>
      </c>
      <c r="L7565">
        <v>2.573132236350494</v>
      </c>
    </row>
    <row r="7566" spans="1:12">
      <c r="A7566" t="s">
        <v>317</v>
      </c>
      <c r="B7566" t="s">
        <v>277</v>
      </c>
      <c r="C7566">
        <v>48365</v>
      </c>
      <c r="D7566" t="s">
        <v>135</v>
      </c>
      <c r="E7566">
        <v>888</v>
      </c>
      <c r="F7566" t="s">
        <v>87</v>
      </c>
      <c r="G7566" t="s">
        <v>92</v>
      </c>
      <c r="H7566">
        <v>385</v>
      </c>
      <c r="I7566">
        <v>1.673676798025407</v>
      </c>
      <c r="J7566">
        <v>2.3698164900405869E-2</v>
      </c>
      <c r="K7566">
        <v>4.7015300867615753E-2</v>
      </c>
      <c r="L7566">
        <v>2.7453747142849489</v>
      </c>
    </row>
    <row r="7567" spans="1:12">
      <c r="A7567" t="s">
        <v>317</v>
      </c>
      <c r="B7567" t="s">
        <v>277</v>
      </c>
      <c r="C7567">
        <v>48365</v>
      </c>
      <c r="D7567" t="s">
        <v>135</v>
      </c>
      <c r="E7567">
        <v>888</v>
      </c>
      <c r="F7567" t="s">
        <v>87</v>
      </c>
      <c r="G7567" t="s">
        <v>93</v>
      </c>
      <c r="H7567">
        <v>615</v>
      </c>
      <c r="I7567">
        <v>1.3369029583480281</v>
      </c>
      <c r="J7567">
        <v>2.1491747826218661E-2</v>
      </c>
      <c r="K7567">
        <v>1.3120094531762961E-2</v>
      </c>
      <c r="L7567">
        <v>2.6169737893420848</v>
      </c>
    </row>
    <row r="7568" spans="1:12">
      <c r="A7568" t="s">
        <v>317</v>
      </c>
      <c r="B7568" t="s">
        <v>277</v>
      </c>
      <c r="C7568">
        <v>48365</v>
      </c>
      <c r="D7568" t="s">
        <v>135</v>
      </c>
      <c r="E7568">
        <v>888</v>
      </c>
      <c r="F7568" t="s">
        <v>87</v>
      </c>
      <c r="G7568" t="s">
        <v>94</v>
      </c>
      <c r="H7568">
        <v>385</v>
      </c>
      <c r="I7568">
        <v>1.7680933031988311</v>
      </c>
      <c r="J7568">
        <v>2.504719182763936E-2</v>
      </c>
      <c r="K7568">
        <v>4.7015300867615753E-2</v>
      </c>
      <c r="L7568">
        <v>2.9108721514101061</v>
      </c>
    </row>
    <row r="7569" spans="1:12">
      <c r="A7569" t="s">
        <v>317</v>
      </c>
      <c r="B7569" t="s">
        <v>277</v>
      </c>
      <c r="C7569">
        <v>48365</v>
      </c>
      <c r="D7569" t="s">
        <v>135</v>
      </c>
      <c r="E7569">
        <v>888</v>
      </c>
      <c r="F7569" t="s">
        <v>87</v>
      </c>
      <c r="G7569" t="s">
        <v>95</v>
      </c>
      <c r="H7569">
        <v>615</v>
      </c>
      <c r="I7569">
        <v>1.402209669844612</v>
      </c>
      <c r="J7569">
        <v>2.2837125024573919E-2</v>
      </c>
      <c r="K7569">
        <v>1.3935983815374709E-2</v>
      </c>
      <c r="L7569">
        <v>2.7722176463906352</v>
      </c>
    </row>
    <row r="7570" spans="1:12">
      <c r="A7570" t="s">
        <v>317</v>
      </c>
      <c r="B7570" t="s">
        <v>277</v>
      </c>
      <c r="C7570">
        <v>48365</v>
      </c>
      <c r="D7570" t="s">
        <v>135</v>
      </c>
      <c r="E7570">
        <v>888</v>
      </c>
      <c r="F7570" t="s">
        <v>87</v>
      </c>
      <c r="G7570" t="s">
        <v>96</v>
      </c>
      <c r="H7570">
        <v>385</v>
      </c>
      <c r="I7570">
        <v>1.866689031339787</v>
      </c>
      <c r="J7570">
        <v>2.6526711766394481E-2</v>
      </c>
      <c r="K7570">
        <v>4.7015300867615753E-2</v>
      </c>
      <c r="L7570">
        <v>3.0798410123274671</v>
      </c>
    </row>
    <row r="7571" spans="1:12">
      <c r="A7571" t="s">
        <v>317</v>
      </c>
      <c r="B7571" t="s">
        <v>277</v>
      </c>
      <c r="C7571">
        <v>48365</v>
      </c>
      <c r="D7571" t="s">
        <v>135</v>
      </c>
      <c r="E7571">
        <v>888</v>
      </c>
      <c r="F7571" t="s">
        <v>87</v>
      </c>
      <c r="G7571" t="s">
        <v>97</v>
      </c>
      <c r="H7571">
        <v>615</v>
      </c>
      <c r="I7571">
        <v>1.469628778530325</v>
      </c>
      <c r="J7571">
        <v>2.418821948043089E-2</v>
      </c>
      <c r="K7571">
        <v>1.474738212572276E-2</v>
      </c>
      <c r="L7571">
        <v>2.9462558169672839</v>
      </c>
    </row>
    <row r="7572" spans="1:12">
      <c r="A7572" t="s">
        <v>317</v>
      </c>
      <c r="B7572" t="s">
        <v>277</v>
      </c>
      <c r="C7572">
        <v>48365</v>
      </c>
      <c r="D7572" t="s">
        <v>135</v>
      </c>
      <c r="E7572">
        <v>888</v>
      </c>
      <c r="F7572" t="s">
        <v>87</v>
      </c>
      <c r="G7572" t="s">
        <v>98</v>
      </c>
      <c r="H7572">
        <v>385</v>
      </c>
      <c r="I7572">
        <v>0.76771230997376572</v>
      </c>
      <c r="J7572">
        <v>1.6978449086585232E-2</v>
      </c>
      <c r="K7572">
        <v>4.7015300867615753E-2</v>
      </c>
      <c r="L7572">
        <v>1.5552207083419951</v>
      </c>
    </row>
    <row r="7573" spans="1:12">
      <c r="A7573" t="s">
        <v>317</v>
      </c>
      <c r="B7573" t="s">
        <v>277</v>
      </c>
      <c r="C7573">
        <v>48365</v>
      </c>
      <c r="D7573" t="s">
        <v>135</v>
      </c>
      <c r="E7573">
        <v>888</v>
      </c>
      <c r="F7573" t="s">
        <v>87</v>
      </c>
      <c r="G7573" t="s">
        <v>99</v>
      </c>
      <c r="H7573">
        <v>615</v>
      </c>
      <c r="I7573">
        <v>0.75104416870706536</v>
      </c>
      <c r="J7573">
        <v>1.452867810625628E-2</v>
      </c>
      <c r="K7573">
        <v>1.188295685162415E-2</v>
      </c>
      <c r="L7573">
        <v>1.990943086013055</v>
      </c>
    </row>
    <row r="7574" spans="1:12">
      <c r="A7574" t="s">
        <v>317</v>
      </c>
      <c r="B7574" t="s">
        <v>277</v>
      </c>
      <c r="C7574">
        <v>48365</v>
      </c>
      <c r="D7574" t="s">
        <v>135</v>
      </c>
      <c r="E7574">
        <v>888</v>
      </c>
      <c r="F7574" t="s">
        <v>87</v>
      </c>
      <c r="G7574" t="s">
        <v>100</v>
      </c>
      <c r="H7574">
        <v>385</v>
      </c>
      <c r="I7574">
        <v>1.1336065426520781</v>
      </c>
      <c r="J7574">
        <v>2.0077011241880049E-2</v>
      </c>
      <c r="K7574">
        <v>4.7015300867615753E-2</v>
      </c>
      <c r="L7574">
        <v>2.032990566081188</v>
      </c>
    </row>
    <row r="7575" spans="1:12">
      <c r="A7575" t="s">
        <v>317</v>
      </c>
      <c r="B7575" t="s">
        <v>277</v>
      </c>
      <c r="C7575">
        <v>48365</v>
      </c>
      <c r="D7575" t="s">
        <v>135</v>
      </c>
      <c r="E7575">
        <v>888</v>
      </c>
      <c r="F7575" t="s">
        <v>87</v>
      </c>
      <c r="G7575" t="s">
        <v>101</v>
      </c>
      <c r="H7575">
        <v>614</v>
      </c>
      <c r="I7575">
        <v>0.98143726803032527</v>
      </c>
      <c r="J7575">
        <v>1.7600515409937761E-2</v>
      </c>
      <c r="K7575">
        <v>1.2432111905293549E-2</v>
      </c>
      <c r="L7575">
        <v>2.1818166580975058</v>
      </c>
    </row>
    <row r="7576" spans="1:12">
      <c r="A7576" t="s">
        <v>317</v>
      </c>
      <c r="B7576" t="s">
        <v>277</v>
      </c>
      <c r="C7576">
        <v>48365</v>
      </c>
      <c r="D7576" t="s">
        <v>135</v>
      </c>
      <c r="E7576">
        <v>888</v>
      </c>
      <c r="F7576" t="s">
        <v>87</v>
      </c>
      <c r="G7576" t="s">
        <v>102</v>
      </c>
      <c r="H7576">
        <v>385</v>
      </c>
      <c r="I7576">
        <v>1.2417849066387381</v>
      </c>
      <c r="J7576">
        <v>2.1699977510773742E-2</v>
      </c>
      <c r="K7576">
        <v>4.7015300867615753E-2</v>
      </c>
      <c r="L7576">
        <v>2.227837132195075</v>
      </c>
    </row>
    <row r="7577" spans="1:12">
      <c r="A7577" t="s">
        <v>317</v>
      </c>
      <c r="B7577" t="s">
        <v>277</v>
      </c>
      <c r="C7577">
        <v>48365</v>
      </c>
      <c r="D7577" t="s">
        <v>135</v>
      </c>
      <c r="E7577">
        <v>888</v>
      </c>
      <c r="F7577" t="s">
        <v>87</v>
      </c>
      <c r="G7577" t="s">
        <v>103</v>
      </c>
      <c r="H7577">
        <v>615</v>
      </c>
      <c r="I7577">
        <v>1.043051232957158</v>
      </c>
      <c r="J7577">
        <v>1.8745854294726388E-2</v>
      </c>
      <c r="K7577">
        <v>1.292877738363029E-2</v>
      </c>
      <c r="L7577">
        <v>2.3277477427140298</v>
      </c>
    </row>
    <row r="7578" spans="1:12">
      <c r="A7578" t="s">
        <v>317</v>
      </c>
      <c r="B7578" t="s">
        <v>277</v>
      </c>
      <c r="C7578">
        <v>48365</v>
      </c>
      <c r="D7578" t="s">
        <v>135</v>
      </c>
      <c r="E7578">
        <v>888</v>
      </c>
      <c r="F7578" t="s">
        <v>87</v>
      </c>
      <c r="G7578" t="s">
        <v>104</v>
      </c>
      <c r="H7578">
        <v>385</v>
      </c>
      <c r="I7578">
        <v>1.3386099014279009</v>
      </c>
      <c r="J7578">
        <v>2.2784424816788131E-2</v>
      </c>
      <c r="K7578">
        <v>4.7015300867615753E-2</v>
      </c>
      <c r="L7578">
        <v>2.3951684965310931</v>
      </c>
    </row>
    <row r="7579" spans="1:12">
      <c r="A7579" t="s">
        <v>317</v>
      </c>
      <c r="B7579" t="s">
        <v>277</v>
      </c>
      <c r="C7579">
        <v>48365</v>
      </c>
      <c r="D7579" t="s">
        <v>135</v>
      </c>
      <c r="E7579">
        <v>888</v>
      </c>
      <c r="F7579" t="s">
        <v>87</v>
      </c>
      <c r="G7579" t="s">
        <v>105</v>
      </c>
      <c r="H7579">
        <v>614</v>
      </c>
      <c r="I7579">
        <v>1.1049268529615139</v>
      </c>
      <c r="J7579">
        <v>2.0024254321141549E-2</v>
      </c>
      <c r="K7579">
        <v>1.37449604108022E-2</v>
      </c>
      <c r="L7579">
        <v>2.508840677601246</v>
      </c>
    </row>
    <row r="7580" spans="1:12">
      <c r="A7580" t="s">
        <v>317</v>
      </c>
      <c r="B7580" t="s">
        <v>277</v>
      </c>
      <c r="C7580">
        <v>48365</v>
      </c>
      <c r="D7580" t="s">
        <v>135</v>
      </c>
      <c r="E7580">
        <v>888</v>
      </c>
      <c r="F7580" t="s">
        <v>87</v>
      </c>
      <c r="G7580" t="s">
        <v>106</v>
      </c>
      <c r="H7580">
        <v>385</v>
      </c>
      <c r="I7580">
        <v>1.438941171813809</v>
      </c>
      <c r="J7580">
        <v>2.4117518284707758E-2</v>
      </c>
      <c r="K7580">
        <v>4.7015300867615753E-2</v>
      </c>
      <c r="L7580">
        <v>2.562666542399366</v>
      </c>
    </row>
    <row r="7581" spans="1:12">
      <c r="A7581" t="s">
        <v>317</v>
      </c>
      <c r="B7581" t="s">
        <v>277</v>
      </c>
      <c r="C7581">
        <v>48365</v>
      </c>
      <c r="D7581" t="s">
        <v>135</v>
      </c>
      <c r="E7581">
        <v>888</v>
      </c>
      <c r="F7581" t="s">
        <v>87</v>
      </c>
      <c r="G7581" t="s">
        <v>107</v>
      </c>
      <c r="H7581">
        <v>614</v>
      </c>
      <c r="I7581">
        <v>1.1680057646722879</v>
      </c>
      <c r="J7581">
        <v>2.128880125280741E-2</v>
      </c>
      <c r="K7581">
        <v>1.455949765429183E-2</v>
      </c>
      <c r="L7581">
        <v>2.677849342735211</v>
      </c>
    </row>
    <row r="7582" spans="1:12">
      <c r="A7582" t="s">
        <v>317</v>
      </c>
      <c r="B7582" t="s">
        <v>277</v>
      </c>
      <c r="C7582">
        <v>48365</v>
      </c>
      <c r="D7582" t="s">
        <v>135</v>
      </c>
      <c r="E7582">
        <v>888</v>
      </c>
      <c r="F7582" t="s">
        <v>87</v>
      </c>
      <c r="G7582" t="s">
        <v>108</v>
      </c>
      <c r="H7582">
        <v>385</v>
      </c>
      <c r="I7582">
        <v>0.45307604960138081</v>
      </c>
      <c r="J7582">
        <v>9.3257948586015597E-3</v>
      </c>
      <c r="K7582">
        <v>4.7015300867615753E-2</v>
      </c>
      <c r="L7582">
        <v>1.1778982897199459</v>
      </c>
    </row>
    <row r="7583" spans="1:12">
      <c r="A7583" t="s">
        <v>317</v>
      </c>
      <c r="B7583" t="s">
        <v>277</v>
      </c>
      <c r="C7583">
        <v>48365</v>
      </c>
      <c r="D7583" t="s">
        <v>135</v>
      </c>
      <c r="E7583">
        <v>888</v>
      </c>
      <c r="F7583" t="s">
        <v>87</v>
      </c>
      <c r="G7583" t="s">
        <v>109</v>
      </c>
      <c r="H7583">
        <v>614</v>
      </c>
      <c r="I7583">
        <v>0.43391108773939158</v>
      </c>
      <c r="J7583">
        <v>8.0738110740064054E-3</v>
      </c>
      <c r="K7583">
        <v>1.1745082518886179E-2</v>
      </c>
      <c r="L7583">
        <v>1.1103789443611909</v>
      </c>
    </row>
    <row r="7584" spans="1:12">
      <c r="A7584" t="s">
        <v>317</v>
      </c>
      <c r="B7584" t="s">
        <v>453</v>
      </c>
      <c r="C7584">
        <v>48367</v>
      </c>
      <c r="D7584" t="s">
        <v>135</v>
      </c>
      <c r="E7584">
        <v>888</v>
      </c>
      <c r="F7584" t="s">
        <v>87</v>
      </c>
      <c r="G7584" t="s">
        <v>88</v>
      </c>
      <c r="H7584">
        <v>21</v>
      </c>
      <c r="I7584">
        <v>1.3391255499967429</v>
      </c>
      <c r="J7584">
        <v>0.1576856242205866</v>
      </c>
      <c r="K7584">
        <v>8.2268901586623533E-2</v>
      </c>
      <c r="L7584">
        <v>2.427575332124559</v>
      </c>
    </row>
    <row r="7585" spans="1:12">
      <c r="A7585" t="s">
        <v>317</v>
      </c>
      <c r="B7585" t="s">
        <v>453</v>
      </c>
      <c r="C7585">
        <v>48367</v>
      </c>
      <c r="D7585" t="s">
        <v>135</v>
      </c>
      <c r="E7585">
        <v>888</v>
      </c>
      <c r="F7585" t="s">
        <v>87</v>
      </c>
      <c r="G7585" t="s">
        <v>89</v>
      </c>
      <c r="H7585">
        <v>46</v>
      </c>
      <c r="I7585">
        <v>0.4148902299210589</v>
      </c>
      <c r="J7585">
        <v>4.6253742211010133E-2</v>
      </c>
      <c r="K7585">
        <v>1.8000955196348919E-2</v>
      </c>
      <c r="L7585">
        <v>1.536264822407386</v>
      </c>
    </row>
    <row r="7586" spans="1:12">
      <c r="A7586" t="s">
        <v>317</v>
      </c>
      <c r="B7586" t="s">
        <v>453</v>
      </c>
      <c r="C7586">
        <v>48367</v>
      </c>
      <c r="D7586" t="s">
        <v>135</v>
      </c>
      <c r="E7586">
        <v>888</v>
      </c>
      <c r="F7586" t="s">
        <v>87</v>
      </c>
      <c r="G7586" t="s">
        <v>90</v>
      </c>
      <c r="H7586">
        <v>21</v>
      </c>
      <c r="I7586">
        <v>1.6680650978018869</v>
      </c>
      <c r="J7586">
        <v>0.1456860291474619</v>
      </c>
      <c r="K7586">
        <v>0.26197504588600667</v>
      </c>
      <c r="L7586">
        <v>2.8019103932227281</v>
      </c>
    </row>
    <row r="7587" spans="1:12">
      <c r="A7587" t="s">
        <v>317</v>
      </c>
      <c r="B7587" t="s">
        <v>453</v>
      </c>
      <c r="C7587">
        <v>48367</v>
      </c>
      <c r="D7587" t="s">
        <v>135</v>
      </c>
      <c r="E7587">
        <v>888</v>
      </c>
      <c r="F7587" t="s">
        <v>87</v>
      </c>
      <c r="G7587" t="s">
        <v>91</v>
      </c>
      <c r="H7587">
        <v>46</v>
      </c>
      <c r="I7587">
        <v>0.56254583814818193</v>
      </c>
      <c r="J7587">
        <v>4.4016380645946353E-2</v>
      </c>
      <c r="K7587">
        <v>6.1943529711193969E-2</v>
      </c>
      <c r="L7587">
        <v>1.676439935466959</v>
      </c>
    </row>
    <row r="7588" spans="1:12">
      <c r="A7588" t="s">
        <v>317</v>
      </c>
      <c r="B7588" t="s">
        <v>453</v>
      </c>
      <c r="C7588">
        <v>48367</v>
      </c>
      <c r="D7588" t="s">
        <v>135</v>
      </c>
      <c r="E7588">
        <v>888</v>
      </c>
      <c r="F7588" t="s">
        <v>87</v>
      </c>
      <c r="G7588" t="s">
        <v>92</v>
      </c>
      <c r="H7588">
        <v>21</v>
      </c>
      <c r="I7588">
        <v>1.833708289949844</v>
      </c>
      <c r="J7588">
        <v>0.1562271870685033</v>
      </c>
      <c r="K7588">
        <v>0.29025231332994073</v>
      </c>
      <c r="L7588">
        <v>3.035446620925113</v>
      </c>
    </row>
    <row r="7589" spans="1:12">
      <c r="A7589" t="s">
        <v>317</v>
      </c>
      <c r="B7589" t="s">
        <v>453</v>
      </c>
      <c r="C7589">
        <v>48367</v>
      </c>
      <c r="D7589" t="s">
        <v>135</v>
      </c>
      <c r="E7589">
        <v>888</v>
      </c>
      <c r="F7589" t="s">
        <v>87</v>
      </c>
      <c r="G7589" t="s">
        <v>93</v>
      </c>
      <c r="H7589">
        <v>46</v>
      </c>
      <c r="I7589">
        <v>0.60516145438182645</v>
      </c>
      <c r="J7589">
        <v>4.641732672754853E-2</v>
      </c>
      <c r="K7589">
        <v>7.0886640092814895E-2</v>
      </c>
      <c r="L7589">
        <v>1.7817340098167631</v>
      </c>
    </row>
    <row r="7590" spans="1:12">
      <c r="A7590" t="s">
        <v>317</v>
      </c>
      <c r="B7590" t="s">
        <v>453</v>
      </c>
      <c r="C7590">
        <v>48367</v>
      </c>
      <c r="D7590" t="s">
        <v>135</v>
      </c>
      <c r="E7590">
        <v>888</v>
      </c>
      <c r="F7590" t="s">
        <v>87</v>
      </c>
      <c r="G7590" t="s">
        <v>94</v>
      </c>
      <c r="H7590">
        <v>21</v>
      </c>
      <c r="I7590">
        <v>1.991627877631841</v>
      </c>
      <c r="J7590">
        <v>0.16733419893618731</v>
      </c>
      <c r="K7590">
        <v>0.31557028902879652</v>
      </c>
      <c r="L7590">
        <v>3.2684685251471182</v>
      </c>
    </row>
    <row r="7591" spans="1:12">
      <c r="A7591" t="s">
        <v>317</v>
      </c>
      <c r="B7591" t="s">
        <v>453</v>
      </c>
      <c r="C7591">
        <v>48367</v>
      </c>
      <c r="D7591" t="s">
        <v>135</v>
      </c>
      <c r="E7591">
        <v>888</v>
      </c>
      <c r="F7591" t="s">
        <v>87</v>
      </c>
      <c r="G7591" t="s">
        <v>95</v>
      </c>
      <c r="H7591">
        <v>46</v>
      </c>
      <c r="I7591">
        <v>0.64349185755204974</v>
      </c>
      <c r="J7591">
        <v>4.9565930439055092E-2</v>
      </c>
      <c r="K7591">
        <v>7.4311986413597791E-2</v>
      </c>
      <c r="L7591">
        <v>1.905753743333892</v>
      </c>
    </row>
    <row r="7592" spans="1:12">
      <c r="A7592" t="s">
        <v>317</v>
      </c>
      <c r="B7592" t="s">
        <v>453</v>
      </c>
      <c r="C7592">
        <v>48367</v>
      </c>
      <c r="D7592" t="s">
        <v>135</v>
      </c>
      <c r="E7592">
        <v>888</v>
      </c>
      <c r="F7592" t="s">
        <v>87</v>
      </c>
      <c r="G7592" t="s">
        <v>96</v>
      </c>
      <c r="H7592">
        <v>21</v>
      </c>
      <c r="I7592">
        <v>2.141073796967826</v>
      </c>
      <c r="J7592">
        <v>0.17785825932259591</v>
      </c>
      <c r="K7592">
        <v>0.34037529265666611</v>
      </c>
      <c r="L7592">
        <v>3.4894549128360661</v>
      </c>
    </row>
    <row r="7593" spans="1:12">
      <c r="A7593" t="s">
        <v>317</v>
      </c>
      <c r="B7593" t="s">
        <v>453</v>
      </c>
      <c r="C7593">
        <v>48367</v>
      </c>
      <c r="D7593" t="s">
        <v>135</v>
      </c>
      <c r="E7593">
        <v>888</v>
      </c>
      <c r="F7593" t="s">
        <v>87</v>
      </c>
      <c r="G7593" t="s">
        <v>97</v>
      </c>
      <c r="H7593">
        <v>46</v>
      </c>
      <c r="I7593">
        <v>0.6853885273481285</v>
      </c>
      <c r="J7593">
        <v>5.2231707189727153E-2</v>
      </c>
      <c r="K7593">
        <v>8.1674753008482565E-2</v>
      </c>
      <c r="L7593">
        <v>2.0123803708046948</v>
      </c>
    </row>
    <row r="7594" spans="1:12">
      <c r="A7594" t="s">
        <v>317</v>
      </c>
      <c r="B7594" t="s">
        <v>453</v>
      </c>
      <c r="C7594">
        <v>48367</v>
      </c>
      <c r="D7594" t="s">
        <v>135</v>
      </c>
      <c r="E7594">
        <v>888</v>
      </c>
      <c r="F7594" t="s">
        <v>87</v>
      </c>
      <c r="G7594" t="s">
        <v>98</v>
      </c>
      <c r="H7594">
        <v>21</v>
      </c>
      <c r="I7594">
        <v>0.87811581063541766</v>
      </c>
      <c r="J7594">
        <v>8.8664726780749215E-2</v>
      </c>
      <c r="K7594">
        <v>0.1078680484880335</v>
      </c>
      <c r="L7594">
        <v>1.6042317228687579</v>
      </c>
    </row>
    <row r="7595" spans="1:12">
      <c r="A7595" t="s">
        <v>317</v>
      </c>
      <c r="B7595" t="s">
        <v>453</v>
      </c>
      <c r="C7595">
        <v>48367</v>
      </c>
      <c r="D7595" t="s">
        <v>135</v>
      </c>
      <c r="E7595">
        <v>888</v>
      </c>
      <c r="F7595" t="s">
        <v>87</v>
      </c>
      <c r="G7595" t="s">
        <v>99</v>
      </c>
      <c r="H7595">
        <v>46</v>
      </c>
      <c r="I7595">
        <v>0.32028074304941678</v>
      </c>
      <c r="J7595">
        <v>2.901447145689523E-2</v>
      </c>
      <c r="K7595">
        <v>2.9536067515991769E-2</v>
      </c>
      <c r="L7595">
        <v>1.047388366331794</v>
      </c>
    </row>
    <row r="7596" spans="1:12">
      <c r="A7596" t="s">
        <v>317</v>
      </c>
      <c r="B7596" t="s">
        <v>453</v>
      </c>
      <c r="C7596">
        <v>48367</v>
      </c>
      <c r="D7596" t="s">
        <v>135</v>
      </c>
      <c r="E7596">
        <v>888</v>
      </c>
      <c r="F7596" t="s">
        <v>87</v>
      </c>
      <c r="G7596" t="s">
        <v>100</v>
      </c>
      <c r="H7596">
        <v>21</v>
      </c>
      <c r="I7596">
        <v>1.3919513895566551</v>
      </c>
      <c r="J7596">
        <v>0.10804868088975519</v>
      </c>
      <c r="K7596">
        <v>0.27866141501693342</v>
      </c>
      <c r="L7596">
        <v>2.2143403233531389</v>
      </c>
    </row>
    <row r="7597" spans="1:12">
      <c r="A7597" t="s">
        <v>317</v>
      </c>
      <c r="B7597" t="s">
        <v>453</v>
      </c>
      <c r="C7597">
        <v>48367</v>
      </c>
      <c r="D7597" t="s">
        <v>135</v>
      </c>
      <c r="E7597">
        <v>888</v>
      </c>
      <c r="F7597" t="s">
        <v>87</v>
      </c>
      <c r="G7597" t="s">
        <v>101</v>
      </c>
      <c r="H7597">
        <v>46</v>
      </c>
      <c r="I7597">
        <v>0.50381085582406848</v>
      </c>
      <c r="J7597">
        <v>3.7243364820101231E-2</v>
      </c>
      <c r="K7597">
        <v>7.0234805694256025E-2</v>
      </c>
      <c r="L7597">
        <v>1.432186414444941</v>
      </c>
    </row>
    <row r="7598" spans="1:12">
      <c r="A7598" t="s">
        <v>317</v>
      </c>
      <c r="B7598" t="s">
        <v>453</v>
      </c>
      <c r="C7598">
        <v>48367</v>
      </c>
      <c r="D7598" t="s">
        <v>135</v>
      </c>
      <c r="E7598">
        <v>888</v>
      </c>
      <c r="F7598" t="s">
        <v>87</v>
      </c>
      <c r="G7598" t="s">
        <v>102</v>
      </c>
      <c r="H7598">
        <v>21</v>
      </c>
      <c r="I7598">
        <v>1.563109054162531</v>
      </c>
      <c r="J7598">
        <v>0.1178441616037386</v>
      </c>
      <c r="K7598">
        <v>0.30964265869391361</v>
      </c>
      <c r="L7598">
        <v>2.4387855384156549</v>
      </c>
    </row>
    <row r="7599" spans="1:12">
      <c r="A7599" t="s">
        <v>317</v>
      </c>
      <c r="B7599" t="s">
        <v>453</v>
      </c>
      <c r="C7599">
        <v>48367</v>
      </c>
      <c r="D7599" t="s">
        <v>135</v>
      </c>
      <c r="E7599">
        <v>888</v>
      </c>
      <c r="F7599" t="s">
        <v>87</v>
      </c>
      <c r="G7599" t="s">
        <v>103</v>
      </c>
      <c r="H7599">
        <v>46</v>
      </c>
      <c r="I7599">
        <v>0.54486982171397425</v>
      </c>
      <c r="J7599">
        <v>3.9400163629394372E-2</v>
      </c>
      <c r="K7599">
        <v>7.9580605388741649E-2</v>
      </c>
      <c r="L7599">
        <v>1.5132115885470261</v>
      </c>
    </row>
    <row r="7600" spans="1:12">
      <c r="A7600" t="s">
        <v>317</v>
      </c>
      <c r="B7600" t="s">
        <v>453</v>
      </c>
      <c r="C7600">
        <v>48367</v>
      </c>
      <c r="D7600" t="s">
        <v>135</v>
      </c>
      <c r="E7600">
        <v>888</v>
      </c>
      <c r="F7600" t="s">
        <v>87</v>
      </c>
      <c r="G7600" t="s">
        <v>104</v>
      </c>
      <c r="H7600">
        <v>21</v>
      </c>
      <c r="I7600">
        <v>1.726502520922087</v>
      </c>
      <c r="J7600">
        <v>0.12881989346661671</v>
      </c>
      <c r="K7600">
        <v>0.33643836717927927</v>
      </c>
      <c r="L7600">
        <v>2.6724841403317932</v>
      </c>
    </row>
    <row r="7601" spans="1:12">
      <c r="A7601" t="s">
        <v>317</v>
      </c>
      <c r="B7601" t="s">
        <v>453</v>
      </c>
      <c r="C7601">
        <v>48367</v>
      </c>
      <c r="D7601" t="s">
        <v>135</v>
      </c>
      <c r="E7601">
        <v>888</v>
      </c>
      <c r="F7601" t="s">
        <v>87</v>
      </c>
      <c r="G7601" t="s">
        <v>105</v>
      </c>
      <c r="H7601">
        <v>46</v>
      </c>
      <c r="I7601">
        <v>0.58057807498989855</v>
      </c>
      <c r="J7601">
        <v>4.2386078874762083E-2</v>
      </c>
      <c r="K7601">
        <v>8.3457075863545921E-2</v>
      </c>
      <c r="L7601">
        <v>1.620602790789258</v>
      </c>
    </row>
    <row r="7602" spans="1:12">
      <c r="A7602" t="s">
        <v>317</v>
      </c>
      <c r="B7602" t="s">
        <v>453</v>
      </c>
      <c r="C7602">
        <v>48367</v>
      </c>
      <c r="D7602" t="s">
        <v>135</v>
      </c>
      <c r="E7602">
        <v>888</v>
      </c>
      <c r="F7602" t="s">
        <v>87</v>
      </c>
      <c r="G7602" t="s">
        <v>106</v>
      </c>
      <c r="H7602">
        <v>21</v>
      </c>
      <c r="I7602">
        <v>1.8774327900133541</v>
      </c>
      <c r="J7602">
        <v>0.13897070690113111</v>
      </c>
      <c r="K7602">
        <v>0.36329579965681719</v>
      </c>
      <c r="L7602">
        <v>2.9038355072988762</v>
      </c>
    </row>
    <row r="7603" spans="1:12">
      <c r="A7603" t="s">
        <v>317</v>
      </c>
      <c r="B7603" t="s">
        <v>453</v>
      </c>
      <c r="C7603">
        <v>48367</v>
      </c>
      <c r="D7603" t="s">
        <v>135</v>
      </c>
      <c r="E7603">
        <v>888</v>
      </c>
      <c r="F7603" t="s">
        <v>87</v>
      </c>
      <c r="G7603" t="s">
        <v>107</v>
      </c>
      <c r="H7603">
        <v>46</v>
      </c>
      <c r="I7603">
        <v>0.61887166256044202</v>
      </c>
      <c r="J7603">
        <v>4.4437800765362981E-2</v>
      </c>
      <c r="K7603">
        <v>9.1621974267290102E-2</v>
      </c>
      <c r="L7603">
        <v>1.6922803675813241</v>
      </c>
    </row>
    <row r="7604" spans="1:12">
      <c r="A7604" t="s">
        <v>317</v>
      </c>
      <c r="B7604" t="s">
        <v>453</v>
      </c>
      <c r="C7604">
        <v>48367</v>
      </c>
      <c r="D7604" t="s">
        <v>135</v>
      </c>
      <c r="E7604">
        <v>888</v>
      </c>
      <c r="F7604" t="s">
        <v>87</v>
      </c>
      <c r="G7604" t="s">
        <v>108</v>
      </c>
      <c r="H7604">
        <v>21</v>
      </c>
      <c r="I7604">
        <v>0.54524790617929286</v>
      </c>
      <c r="J7604">
        <v>4.6758487955652142E-2</v>
      </c>
      <c r="K7604">
        <v>0.1167457847107941</v>
      </c>
      <c r="L7604">
        <v>1.0747798823709549</v>
      </c>
    </row>
    <row r="7605" spans="1:12">
      <c r="A7605" t="s">
        <v>317</v>
      </c>
      <c r="B7605" t="s">
        <v>453</v>
      </c>
      <c r="C7605">
        <v>48367</v>
      </c>
      <c r="D7605" t="s">
        <v>135</v>
      </c>
      <c r="E7605">
        <v>888</v>
      </c>
      <c r="F7605" t="s">
        <v>87</v>
      </c>
      <c r="G7605" t="s">
        <v>109</v>
      </c>
      <c r="H7605">
        <v>46</v>
      </c>
      <c r="I7605">
        <v>0.2383638501539796</v>
      </c>
      <c r="J7605">
        <v>1.2759487467502269E-2</v>
      </c>
      <c r="K7605">
        <v>3.3821626127489977E-2</v>
      </c>
      <c r="L7605">
        <v>0.47061279101898579</v>
      </c>
    </row>
    <row r="7606" spans="1:12">
      <c r="A7606" t="s">
        <v>317</v>
      </c>
      <c r="B7606" t="s">
        <v>454</v>
      </c>
      <c r="C7606">
        <v>48369</v>
      </c>
      <c r="D7606" t="s">
        <v>135</v>
      </c>
      <c r="E7606">
        <v>888</v>
      </c>
      <c r="F7606" t="s">
        <v>87</v>
      </c>
      <c r="G7606" t="s">
        <v>88</v>
      </c>
      <c r="H7606">
        <v>195</v>
      </c>
      <c r="I7606">
        <v>0.78341392942246146</v>
      </c>
      <c r="J7606">
        <v>2.3030464727247211E-2</v>
      </c>
      <c r="K7606">
        <v>6.0636211012504528E-2</v>
      </c>
      <c r="L7606">
        <v>1.3804866076375319</v>
      </c>
    </row>
    <row r="7607" spans="1:12">
      <c r="A7607" t="s">
        <v>317</v>
      </c>
      <c r="B7607" t="s">
        <v>454</v>
      </c>
      <c r="C7607">
        <v>48369</v>
      </c>
      <c r="D7607" t="s">
        <v>135</v>
      </c>
      <c r="E7607">
        <v>888</v>
      </c>
      <c r="F7607" t="s">
        <v>87</v>
      </c>
      <c r="G7607" t="s">
        <v>89</v>
      </c>
      <c r="H7607">
        <v>190</v>
      </c>
      <c r="I7607">
        <v>0.47239071020287748</v>
      </c>
      <c r="J7607">
        <v>1.044933925622289E-2</v>
      </c>
      <c r="K7607">
        <v>8.8824045335733612E-2</v>
      </c>
      <c r="L7607">
        <v>0.78956923611623142</v>
      </c>
    </row>
    <row r="7608" spans="1:12">
      <c r="A7608" t="s">
        <v>317</v>
      </c>
      <c r="B7608" t="s">
        <v>454</v>
      </c>
      <c r="C7608">
        <v>48369</v>
      </c>
      <c r="D7608" t="s">
        <v>135</v>
      </c>
      <c r="E7608">
        <v>888</v>
      </c>
      <c r="F7608" t="s">
        <v>87</v>
      </c>
      <c r="G7608" t="s">
        <v>90</v>
      </c>
      <c r="H7608">
        <v>195</v>
      </c>
      <c r="I7608">
        <v>1.1076809908815759</v>
      </c>
      <c r="J7608">
        <v>2.1100282620728019E-2</v>
      </c>
      <c r="K7608">
        <v>8.855628591461806E-2</v>
      </c>
      <c r="L7608">
        <v>1.9815269693906661</v>
      </c>
    </row>
    <row r="7609" spans="1:12">
      <c r="A7609" t="s">
        <v>317</v>
      </c>
      <c r="B7609" t="s">
        <v>454</v>
      </c>
      <c r="C7609">
        <v>48369</v>
      </c>
      <c r="D7609" t="s">
        <v>135</v>
      </c>
      <c r="E7609">
        <v>888</v>
      </c>
      <c r="F7609" t="s">
        <v>87</v>
      </c>
      <c r="G7609" t="s">
        <v>91</v>
      </c>
      <c r="H7609">
        <v>190</v>
      </c>
      <c r="I7609">
        <v>0.54452036154809047</v>
      </c>
      <c r="J7609">
        <v>9.8166214962787449E-3</v>
      </c>
      <c r="K7609">
        <v>0.16713678576808921</v>
      </c>
      <c r="L7609">
        <v>0.90146663499139734</v>
      </c>
    </row>
    <row r="7610" spans="1:12">
      <c r="A7610" t="s">
        <v>317</v>
      </c>
      <c r="B7610" t="s">
        <v>454</v>
      </c>
      <c r="C7610">
        <v>48369</v>
      </c>
      <c r="D7610" t="s">
        <v>135</v>
      </c>
      <c r="E7610">
        <v>888</v>
      </c>
      <c r="F7610" t="s">
        <v>87</v>
      </c>
      <c r="G7610" t="s">
        <v>92</v>
      </c>
      <c r="H7610">
        <v>195</v>
      </c>
      <c r="I7610">
        <v>1.196252559954375</v>
      </c>
      <c r="J7610">
        <v>2.2205352243663379E-2</v>
      </c>
      <c r="K7610">
        <v>9.8722123734035827E-2</v>
      </c>
      <c r="L7610">
        <v>2.1649322879237989</v>
      </c>
    </row>
    <row r="7611" spans="1:12">
      <c r="A7611" t="s">
        <v>317</v>
      </c>
      <c r="B7611" t="s">
        <v>454</v>
      </c>
      <c r="C7611">
        <v>48369</v>
      </c>
      <c r="D7611" t="s">
        <v>135</v>
      </c>
      <c r="E7611">
        <v>888</v>
      </c>
      <c r="F7611" t="s">
        <v>87</v>
      </c>
      <c r="G7611" t="s">
        <v>93</v>
      </c>
      <c r="H7611">
        <v>190</v>
      </c>
      <c r="I7611">
        <v>0.6059410244342196</v>
      </c>
      <c r="J7611">
        <v>1.0478484689254171E-2</v>
      </c>
      <c r="K7611">
        <v>0.18448207990396309</v>
      </c>
      <c r="L7611">
        <v>0.95965993917700998</v>
      </c>
    </row>
    <row r="7612" spans="1:12">
      <c r="A7612" t="s">
        <v>317</v>
      </c>
      <c r="B7612" t="s">
        <v>454</v>
      </c>
      <c r="C7612">
        <v>48369</v>
      </c>
      <c r="D7612" t="s">
        <v>135</v>
      </c>
      <c r="E7612">
        <v>888</v>
      </c>
      <c r="F7612" t="s">
        <v>87</v>
      </c>
      <c r="G7612" t="s">
        <v>94</v>
      </c>
      <c r="H7612">
        <v>195</v>
      </c>
      <c r="I7612">
        <v>1.2698227770998189</v>
      </c>
      <c r="J7612">
        <v>2.3509636595017501E-2</v>
      </c>
      <c r="K7612">
        <v>0.10691521063579459</v>
      </c>
      <c r="L7612">
        <v>2.3639875509560362</v>
      </c>
    </row>
    <row r="7613" spans="1:12">
      <c r="A7613" t="s">
        <v>317</v>
      </c>
      <c r="B7613" t="s">
        <v>454</v>
      </c>
      <c r="C7613">
        <v>48369</v>
      </c>
      <c r="D7613" t="s">
        <v>135</v>
      </c>
      <c r="E7613">
        <v>888</v>
      </c>
      <c r="F7613" t="s">
        <v>87</v>
      </c>
      <c r="G7613" t="s">
        <v>95</v>
      </c>
      <c r="H7613">
        <v>190</v>
      </c>
      <c r="I7613">
        <v>0.66364484724939332</v>
      </c>
      <c r="J7613">
        <v>1.130090641563874E-2</v>
      </c>
      <c r="K7613">
        <v>0.19570145264666661</v>
      </c>
      <c r="L7613">
        <v>1.050554817554161</v>
      </c>
    </row>
    <row r="7614" spans="1:12">
      <c r="A7614" t="s">
        <v>317</v>
      </c>
      <c r="B7614" t="s">
        <v>454</v>
      </c>
      <c r="C7614">
        <v>48369</v>
      </c>
      <c r="D7614" t="s">
        <v>135</v>
      </c>
      <c r="E7614">
        <v>888</v>
      </c>
      <c r="F7614" t="s">
        <v>87</v>
      </c>
      <c r="G7614" t="s">
        <v>96</v>
      </c>
      <c r="H7614">
        <v>195</v>
      </c>
      <c r="I7614">
        <v>1.356113859167956</v>
      </c>
      <c r="J7614">
        <v>2.4942992236810041E-2</v>
      </c>
      <c r="K7614">
        <v>0.1167907223401445</v>
      </c>
      <c r="L7614">
        <v>2.5674444302681012</v>
      </c>
    </row>
    <row r="7615" spans="1:12">
      <c r="A7615" t="s">
        <v>317</v>
      </c>
      <c r="B7615" t="s">
        <v>454</v>
      </c>
      <c r="C7615">
        <v>48369</v>
      </c>
      <c r="D7615" t="s">
        <v>135</v>
      </c>
      <c r="E7615">
        <v>888</v>
      </c>
      <c r="F7615" t="s">
        <v>87</v>
      </c>
      <c r="G7615" t="s">
        <v>97</v>
      </c>
      <c r="H7615">
        <v>190</v>
      </c>
      <c r="I7615">
        <v>0.7295709004719878</v>
      </c>
      <c r="J7615">
        <v>1.268540579061154E-2</v>
      </c>
      <c r="K7615">
        <v>0.2022283081651943</v>
      </c>
      <c r="L7615">
        <v>1.157840455618125</v>
      </c>
    </row>
    <row r="7616" spans="1:12">
      <c r="A7616" t="s">
        <v>317</v>
      </c>
      <c r="B7616" t="s">
        <v>454</v>
      </c>
      <c r="C7616">
        <v>48369</v>
      </c>
      <c r="D7616" t="s">
        <v>135</v>
      </c>
      <c r="E7616">
        <v>888</v>
      </c>
      <c r="F7616" t="s">
        <v>87</v>
      </c>
      <c r="G7616" t="s">
        <v>98</v>
      </c>
      <c r="H7616">
        <v>195</v>
      </c>
      <c r="I7616">
        <v>0.28839837613992408</v>
      </c>
      <c r="J7616">
        <v>6.3985570468794101E-3</v>
      </c>
      <c r="K7616">
        <v>4.7097569380749063E-2</v>
      </c>
      <c r="L7616">
        <v>0.71645823879906811</v>
      </c>
    </row>
    <row r="7617" spans="1:12">
      <c r="A7617" t="s">
        <v>317</v>
      </c>
      <c r="B7617" t="s">
        <v>454</v>
      </c>
      <c r="C7617">
        <v>48369</v>
      </c>
      <c r="D7617" t="s">
        <v>135</v>
      </c>
      <c r="E7617">
        <v>888</v>
      </c>
      <c r="F7617" t="s">
        <v>87</v>
      </c>
      <c r="G7617" t="s">
        <v>99</v>
      </c>
      <c r="H7617">
        <v>190</v>
      </c>
      <c r="I7617">
        <v>0.36715560199028963</v>
      </c>
      <c r="J7617">
        <v>8.4189684128926304E-3</v>
      </c>
      <c r="K7617">
        <v>0.1176425363049904</v>
      </c>
      <c r="L7617">
        <v>0.7032138873506405</v>
      </c>
    </row>
    <row r="7618" spans="1:12">
      <c r="A7618" t="s">
        <v>317</v>
      </c>
      <c r="B7618" t="s">
        <v>454</v>
      </c>
      <c r="C7618">
        <v>48369</v>
      </c>
      <c r="D7618" t="s">
        <v>135</v>
      </c>
      <c r="E7618">
        <v>888</v>
      </c>
      <c r="F7618" t="s">
        <v>87</v>
      </c>
      <c r="G7618" t="s">
        <v>100</v>
      </c>
      <c r="H7618">
        <v>195</v>
      </c>
      <c r="I7618">
        <v>0.72402517356903073</v>
      </c>
      <c r="J7618">
        <v>1.6081310304768091E-2</v>
      </c>
      <c r="K7618">
        <v>6.4207996823543445E-2</v>
      </c>
      <c r="L7618">
        <v>1.6335482420761711</v>
      </c>
    </row>
    <row r="7619" spans="1:12">
      <c r="A7619" t="s">
        <v>317</v>
      </c>
      <c r="B7619" t="s">
        <v>454</v>
      </c>
      <c r="C7619">
        <v>48369</v>
      </c>
      <c r="D7619" t="s">
        <v>135</v>
      </c>
      <c r="E7619">
        <v>888</v>
      </c>
      <c r="F7619" t="s">
        <v>87</v>
      </c>
      <c r="G7619" t="s">
        <v>101</v>
      </c>
      <c r="H7619">
        <v>190</v>
      </c>
      <c r="I7619">
        <v>0.49112526852698818</v>
      </c>
      <c r="J7619">
        <v>8.8164779578576886E-3</v>
      </c>
      <c r="K7619">
        <v>0.17801302971930699</v>
      </c>
      <c r="L7619">
        <v>0.81248856062125674</v>
      </c>
    </row>
    <row r="7620" spans="1:12">
      <c r="A7620" t="s">
        <v>317</v>
      </c>
      <c r="B7620" t="s">
        <v>454</v>
      </c>
      <c r="C7620">
        <v>48369</v>
      </c>
      <c r="D7620" t="s">
        <v>135</v>
      </c>
      <c r="E7620">
        <v>888</v>
      </c>
      <c r="F7620" t="s">
        <v>87</v>
      </c>
      <c r="G7620" t="s">
        <v>102</v>
      </c>
      <c r="H7620">
        <v>195</v>
      </c>
      <c r="I7620">
        <v>0.8242601678506748</v>
      </c>
      <c r="J7620">
        <v>1.7961457500426398E-2</v>
      </c>
      <c r="K7620">
        <v>7.5379688342831694E-2</v>
      </c>
      <c r="L7620">
        <v>1.842386536881393</v>
      </c>
    </row>
    <row r="7621" spans="1:12">
      <c r="A7621" t="s">
        <v>317</v>
      </c>
      <c r="B7621" t="s">
        <v>454</v>
      </c>
      <c r="C7621">
        <v>48369</v>
      </c>
      <c r="D7621" t="s">
        <v>135</v>
      </c>
      <c r="E7621">
        <v>888</v>
      </c>
      <c r="F7621" t="s">
        <v>87</v>
      </c>
      <c r="G7621" t="s">
        <v>103</v>
      </c>
      <c r="H7621">
        <v>190</v>
      </c>
      <c r="I7621">
        <v>0.54546122342006065</v>
      </c>
      <c r="J7621">
        <v>9.3141896218474907E-3</v>
      </c>
      <c r="K7621">
        <v>0.195033106890356</v>
      </c>
      <c r="L7621">
        <v>0.8815529357344577</v>
      </c>
    </row>
    <row r="7622" spans="1:12">
      <c r="A7622" t="s">
        <v>317</v>
      </c>
      <c r="B7622" t="s">
        <v>454</v>
      </c>
      <c r="C7622">
        <v>48369</v>
      </c>
      <c r="D7622" t="s">
        <v>135</v>
      </c>
      <c r="E7622">
        <v>888</v>
      </c>
      <c r="F7622" t="s">
        <v>87</v>
      </c>
      <c r="G7622" t="s">
        <v>104</v>
      </c>
      <c r="H7622">
        <v>195</v>
      </c>
      <c r="I7622">
        <v>0.89749738630147702</v>
      </c>
      <c r="J7622">
        <v>2.0389195076769139E-2</v>
      </c>
      <c r="K7622">
        <v>8.447986772672729E-2</v>
      </c>
      <c r="L7622">
        <v>2.0510351157346962</v>
      </c>
    </row>
    <row r="7623" spans="1:12">
      <c r="A7623" t="s">
        <v>317</v>
      </c>
      <c r="B7623" t="s">
        <v>454</v>
      </c>
      <c r="C7623">
        <v>48369</v>
      </c>
      <c r="D7623" t="s">
        <v>135</v>
      </c>
      <c r="E7623">
        <v>888</v>
      </c>
      <c r="F7623" t="s">
        <v>87</v>
      </c>
      <c r="G7623" t="s">
        <v>105</v>
      </c>
      <c r="H7623">
        <v>190</v>
      </c>
      <c r="I7623">
        <v>0.59669117928510751</v>
      </c>
      <c r="J7623">
        <v>9.9891622617045827E-3</v>
      </c>
      <c r="K7623">
        <v>0.2110348047180553</v>
      </c>
      <c r="L7623">
        <v>0.97055153783401682</v>
      </c>
    </row>
    <row r="7624" spans="1:12">
      <c r="A7624" t="s">
        <v>317</v>
      </c>
      <c r="B7624" t="s">
        <v>454</v>
      </c>
      <c r="C7624">
        <v>48369</v>
      </c>
      <c r="D7624" t="s">
        <v>135</v>
      </c>
      <c r="E7624">
        <v>888</v>
      </c>
      <c r="F7624" t="s">
        <v>87</v>
      </c>
      <c r="G7624" t="s">
        <v>106</v>
      </c>
      <c r="H7624">
        <v>195</v>
      </c>
      <c r="I7624">
        <v>0.98788484603907445</v>
      </c>
      <c r="J7624">
        <v>2.2313420743188719E-2</v>
      </c>
      <c r="K7624">
        <v>9.4930310381508939E-2</v>
      </c>
      <c r="L7624">
        <v>2.2549180688599639</v>
      </c>
    </row>
    <row r="7625" spans="1:12">
      <c r="A7625" t="s">
        <v>317</v>
      </c>
      <c r="B7625" t="s">
        <v>454</v>
      </c>
      <c r="C7625">
        <v>48369</v>
      </c>
      <c r="D7625" t="s">
        <v>135</v>
      </c>
      <c r="E7625">
        <v>888</v>
      </c>
      <c r="F7625" t="s">
        <v>87</v>
      </c>
      <c r="G7625" t="s">
        <v>107</v>
      </c>
      <c r="H7625">
        <v>190</v>
      </c>
      <c r="I7625">
        <v>0.65818909588023111</v>
      </c>
      <c r="J7625">
        <v>1.112793043715052E-2</v>
      </c>
      <c r="K7625">
        <v>0.21825770508090411</v>
      </c>
      <c r="L7625">
        <v>1.085580786622518</v>
      </c>
    </row>
    <row r="7626" spans="1:12">
      <c r="A7626" t="s">
        <v>317</v>
      </c>
      <c r="B7626" t="s">
        <v>454</v>
      </c>
      <c r="C7626">
        <v>48369</v>
      </c>
      <c r="D7626" t="s">
        <v>135</v>
      </c>
      <c r="E7626">
        <v>888</v>
      </c>
      <c r="F7626" t="s">
        <v>87</v>
      </c>
      <c r="G7626" t="s">
        <v>108</v>
      </c>
      <c r="H7626">
        <v>195</v>
      </c>
      <c r="I7626">
        <v>0.26413458115251531</v>
      </c>
      <c r="J7626">
        <v>5.5106460900557677E-3</v>
      </c>
      <c r="K7626">
        <v>4.4023660590970598E-2</v>
      </c>
      <c r="L7626">
        <v>0.57802260804440997</v>
      </c>
    </row>
    <row r="7627" spans="1:12">
      <c r="A7627" t="s">
        <v>317</v>
      </c>
      <c r="B7627" t="s">
        <v>454</v>
      </c>
      <c r="C7627">
        <v>48369</v>
      </c>
      <c r="D7627" t="s">
        <v>135</v>
      </c>
      <c r="E7627">
        <v>888</v>
      </c>
      <c r="F7627" t="s">
        <v>87</v>
      </c>
      <c r="G7627" t="s">
        <v>109</v>
      </c>
      <c r="H7627">
        <v>190</v>
      </c>
      <c r="I7627">
        <v>0.30566783748997178</v>
      </c>
      <c r="J7627">
        <v>5.9397851057183893E-3</v>
      </c>
      <c r="K7627">
        <v>0.10424179136799849</v>
      </c>
      <c r="L7627">
        <v>0.59620501343371557</v>
      </c>
    </row>
    <row r="7628" spans="1:12">
      <c r="A7628" t="s">
        <v>317</v>
      </c>
      <c r="B7628" t="s">
        <v>455</v>
      </c>
      <c r="C7628">
        <v>48371</v>
      </c>
      <c r="D7628" t="s">
        <v>135</v>
      </c>
      <c r="E7628">
        <v>888</v>
      </c>
      <c r="F7628" t="s">
        <v>87</v>
      </c>
      <c r="G7628" t="s">
        <v>88</v>
      </c>
      <c r="H7628">
        <v>20</v>
      </c>
      <c r="I7628">
        <v>1.2019691002057511</v>
      </c>
      <c r="J7628">
        <v>0.10369354041876069</v>
      </c>
      <c r="K7628">
        <v>1.053024294447052E-2</v>
      </c>
      <c r="L7628">
        <v>1.601432951177751</v>
      </c>
    </row>
    <row r="7629" spans="1:12">
      <c r="A7629" t="s">
        <v>317</v>
      </c>
      <c r="B7629" t="s">
        <v>455</v>
      </c>
      <c r="C7629">
        <v>48371</v>
      </c>
      <c r="D7629" t="s">
        <v>135</v>
      </c>
      <c r="E7629">
        <v>888</v>
      </c>
      <c r="F7629" t="s">
        <v>87</v>
      </c>
      <c r="G7629" t="s">
        <v>89</v>
      </c>
      <c r="H7629">
        <v>39</v>
      </c>
      <c r="I7629">
        <v>0.47166315823502308</v>
      </c>
      <c r="J7629">
        <v>5.2423274353784799E-2</v>
      </c>
      <c r="K7629">
        <v>6.4585815138559655E-2</v>
      </c>
      <c r="L7629">
        <v>1.4462899909001601</v>
      </c>
    </row>
    <row r="7630" spans="1:12">
      <c r="A7630" t="s">
        <v>317</v>
      </c>
      <c r="B7630" t="s">
        <v>455</v>
      </c>
      <c r="C7630">
        <v>48371</v>
      </c>
      <c r="D7630" t="s">
        <v>135</v>
      </c>
      <c r="E7630">
        <v>888</v>
      </c>
      <c r="F7630" t="s">
        <v>87</v>
      </c>
      <c r="G7630" t="s">
        <v>90</v>
      </c>
      <c r="H7630">
        <v>20</v>
      </c>
      <c r="I7630">
        <v>1.4714785070081631</v>
      </c>
      <c r="J7630">
        <v>7.0970809781590774E-2</v>
      </c>
      <c r="K7630">
        <v>0.62426025249746708</v>
      </c>
      <c r="L7630">
        <v>1.7575766203484411</v>
      </c>
    </row>
    <row r="7631" spans="1:12">
      <c r="A7631" t="s">
        <v>317</v>
      </c>
      <c r="B7631" t="s">
        <v>455</v>
      </c>
      <c r="C7631">
        <v>48371</v>
      </c>
      <c r="D7631" t="s">
        <v>135</v>
      </c>
      <c r="E7631">
        <v>888</v>
      </c>
      <c r="F7631" t="s">
        <v>87</v>
      </c>
      <c r="G7631" t="s">
        <v>91</v>
      </c>
      <c r="H7631">
        <v>39</v>
      </c>
      <c r="I7631">
        <v>0.65618570463811199</v>
      </c>
      <c r="J7631">
        <v>4.7244502120149502E-2</v>
      </c>
      <c r="K7631">
        <v>0.39802644242046692</v>
      </c>
      <c r="L7631">
        <v>1.643474356984937</v>
      </c>
    </row>
    <row r="7632" spans="1:12">
      <c r="A7632" t="s">
        <v>317</v>
      </c>
      <c r="B7632" t="s">
        <v>455</v>
      </c>
      <c r="C7632">
        <v>48371</v>
      </c>
      <c r="D7632" t="s">
        <v>135</v>
      </c>
      <c r="E7632">
        <v>888</v>
      </c>
      <c r="F7632" t="s">
        <v>87</v>
      </c>
      <c r="G7632" t="s">
        <v>92</v>
      </c>
      <c r="H7632">
        <v>20</v>
      </c>
      <c r="I7632">
        <v>1.563093254159776</v>
      </c>
      <c r="J7632">
        <v>6.9674271725419415E-2</v>
      </c>
      <c r="K7632">
        <v>0.72446537949043632</v>
      </c>
      <c r="L7632">
        <v>1.84844818650553</v>
      </c>
    </row>
    <row r="7633" spans="1:12">
      <c r="A7633" t="s">
        <v>317</v>
      </c>
      <c r="B7633" t="s">
        <v>455</v>
      </c>
      <c r="C7633">
        <v>48371</v>
      </c>
      <c r="D7633" t="s">
        <v>135</v>
      </c>
      <c r="E7633">
        <v>888</v>
      </c>
      <c r="F7633" t="s">
        <v>87</v>
      </c>
      <c r="G7633" t="s">
        <v>93</v>
      </c>
      <c r="H7633">
        <v>39</v>
      </c>
      <c r="I7633">
        <v>0.73537070811075245</v>
      </c>
      <c r="J7633">
        <v>4.6976132196490203E-2</v>
      </c>
      <c r="K7633">
        <v>0.46892424299733793</v>
      </c>
      <c r="L7633">
        <v>1.711010029448397</v>
      </c>
    </row>
    <row r="7634" spans="1:12">
      <c r="A7634" t="s">
        <v>317</v>
      </c>
      <c r="B7634" t="s">
        <v>455</v>
      </c>
      <c r="C7634">
        <v>48371</v>
      </c>
      <c r="D7634" t="s">
        <v>135</v>
      </c>
      <c r="E7634">
        <v>888</v>
      </c>
      <c r="F7634" t="s">
        <v>87</v>
      </c>
      <c r="G7634" t="s">
        <v>94</v>
      </c>
      <c r="H7634">
        <v>20</v>
      </c>
      <c r="I7634">
        <v>1.632385066066758</v>
      </c>
      <c r="J7634">
        <v>6.837176426055297E-2</v>
      </c>
      <c r="K7634">
        <v>0.79627099688933656</v>
      </c>
      <c r="L7634">
        <v>1.9231905731648049</v>
      </c>
    </row>
    <row r="7635" spans="1:12">
      <c r="A7635" t="s">
        <v>317</v>
      </c>
      <c r="B7635" t="s">
        <v>455</v>
      </c>
      <c r="C7635">
        <v>48371</v>
      </c>
      <c r="D7635" t="s">
        <v>135</v>
      </c>
      <c r="E7635">
        <v>888</v>
      </c>
      <c r="F7635" t="s">
        <v>87</v>
      </c>
      <c r="G7635" t="s">
        <v>95</v>
      </c>
      <c r="H7635">
        <v>39</v>
      </c>
      <c r="I7635">
        <v>0.80208376516408553</v>
      </c>
      <c r="J7635">
        <v>4.7806748967696981E-2</v>
      </c>
      <c r="K7635">
        <v>0.50820841975094122</v>
      </c>
      <c r="L7635">
        <v>1.782444010786209</v>
      </c>
    </row>
    <row r="7636" spans="1:12">
      <c r="A7636" t="s">
        <v>317</v>
      </c>
      <c r="B7636" t="s">
        <v>455</v>
      </c>
      <c r="C7636">
        <v>48371</v>
      </c>
      <c r="D7636" t="s">
        <v>135</v>
      </c>
      <c r="E7636">
        <v>888</v>
      </c>
      <c r="F7636" t="s">
        <v>87</v>
      </c>
      <c r="G7636" t="s">
        <v>96</v>
      </c>
      <c r="H7636">
        <v>20</v>
      </c>
      <c r="I7636">
        <v>1.721171615161645</v>
      </c>
      <c r="J7636">
        <v>6.7984577135152269E-2</v>
      </c>
      <c r="K7636">
        <v>0.88318435143255081</v>
      </c>
      <c r="L7636">
        <v>2.0175341171233598</v>
      </c>
    </row>
    <row r="7637" spans="1:12">
      <c r="A7637" t="s">
        <v>317</v>
      </c>
      <c r="B7637" t="s">
        <v>455</v>
      </c>
      <c r="C7637">
        <v>48371</v>
      </c>
      <c r="D7637" t="s">
        <v>135</v>
      </c>
      <c r="E7637">
        <v>888</v>
      </c>
      <c r="F7637" t="s">
        <v>87</v>
      </c>
      <c r="G7637" t="s">
        <v>97</v>
      </c>
      <c r="H7637">
        <v>39</v>
      </c>
      <c r="I7637">
        <v>0.88957421536769199</v>
      </c>
      <c r="J7637">
        <v>4.847832051491735E-2</v>
      </c>
      <c r="K7637">
        <v>0.5799997192740971</v>
      </c>
      <c r="L7637">
        <v>1.8765974728598549</v>
      </c>
    </row>
    <row r="7638" spans="1:12">
      <c r="A7638" t="s">
        <v>317</v>
      </c>
      <c r="B7638" t="s">
        <v>455</v>
      </c>
      <c r="C7638">
        <v>48371</v>
      </c>
      <c r="D7638" t="s">
        <v>135</v>
      </c>
      <c r="E7638">
        <v>888</v>
      </c>
      <c r="F7638" t="s">
        <v>87</v>
      </c>
      <c r="G7638" t="s">
        <v>98</v>
      </c>
      <c r="H7638">
        <v>20</v>
      </c>
      <c r="I7638">
        <v>0.16304734529484671</v>
      </c>
      <c r="J7638">
        <v>7.8130650010181744E-3</v>
      </c>
      <c r="K7638">
        <v>9.289047626757628E-2</v>
      </c>
      <c r="L7638">
        <v>0.24192014856789321</v>
      </c>
    </row>
    <row r="7639" spans="1:12">
      <c r="A7639" t="s">
        <v>317</v>
      </c>
      <c r="B7639" t="s">
        <v>455</v>
      </c>
      <c r="C7639">
        <v>48371</v>
      </c>
      <c r="D7639" t="s">
        <v>135</v>
      </c>
      <c r="E7639">
        <v>888</v>
      </c>
      <c r="F7639" t="s">
        <v>87</v>
      </c>
      <c r="G7639" t="s">
        <v>99</v>
      </c>
      <c r="H7639">
        <v>39</v>
      </c>
      <c r="I7639">
        <v>0.34336382621788358</v>
      </c>
      <c r="J7639">
        <v>2.9501343083376711E-2</v>
      </c>
      <c r="K7639">
        <v>2.8654467999078309E-2</v>
      </c>
      <c r="L7639">
        <v>0.60386568814191111</v>
      </c>
    </row>
    <row r="7640" spans="1:12">
      <c r="A7640" t="s">
        <v>317</v>
      </c>
      <c r="B7640" t="s">
        <v>455</v>
      </c>
      <c r="C7640">
        <v>48371</v>
      </c>
      <c r="D7640" t="s">
        <v>135</v>
      </c>
      <c r="E7640">
        <v>888</v>
      </c>
      <c r="F7640" t="s">
        <v>87</v>
      </c>
      <c r="G7640" t="s">
        <v>100</v>
      </c>
      <c r="H7640">
        <v>20</v>
      </c>
      <c r="I7640">
        <v>0.65426996466193754</v>
      </c>
      <c r="J7640">
        <v>1.266232123478221E-2</v>
      </c>
      <c r="K7640">
        <v>0.60444471312514481</v>
      </c>
      <c r="L7640">
        <v>0.77096373318550593</v>
      </c>
    </row>
    <row r="7641" spans="1:12">
      <c r="A7641" t="s">
        <v>317</v>
      </c>
      <c r="B7641" t="s">
        <v>455</v>
      </c>
      <c r="C7641">
        <v>48371</v>
      </c>
      <c r="D7641" t="s">
        <v>135</v>
      </c>
      <c r="E7641">
        <v>888</v>
      </c>
      <c r="F7641" t="s">
        <v>87</v>
      </c>
      <c r="G7641" t="s">
        <v>101</v>
      </c>
      <c r="H7641">
        <v>39</v>
      </c>
      <c r="I7641">
        <v>0.55209395548888252</v>
      </c>
      <c r="J7641">
        <v>1.9592836434405271E-2</v>
      </c>
      <c r="K7641">
        <v>0.33343633149258622</v>
      </c>
      <c r="L7641">
        <v>0.80640723409972659</v>
      </c>
    </row>
    <row r="7642" spans="1:12">
      <c r="A7642" t="s">
        <v>317</v>
      </c>
      <c r="B7642" t="s">
        <v>455</v>
      </c>
      <c r="C7642">
        <v>48371</v>
      </c>
      <c r="D7642" t="s">
        <v>135</v>
      </c>
      <c r="E7642">
        <v>888</v>
      </c>
      <c r="F7642" t="s">
        <v>87</v>
      </c>
      <c r="G7642" t="s">
        <v>102</v>
      </c>
      <c r="H7642">
        <v>20</v>
      </c>
      <c r="I7642">
        <v>0.76318005113423237</v>
      </c>
      <c r="J7642">
        <v>1.4161107662308711E-2</v>
      </c>
      <c r="K7642">
        <v>0.70794941895375607</v>
      </c>
      <c r="L7642">
        <v>0.89684260655109616</v>
      </c>
    </row>
    <row r="7643" spans="1:12">
      <c r="A7643" t="s">
        <v>317</v>
      </c>
      <c r="B7643" t="s">
        <v>455</v>
      </c>
      <c r="C7643">
        <v>48371</v>
      </c>
      <c r="D7643" t="s">
        <v>135</v>
      </c>
      <c r="E7643">
        <v>888</v>
      </c>
      <c r="F7643" t="s">
        <v>87</v>
      </c>
      <c r="G7643" t="s">
        <v>103</v>
      </c>
      <c r="H7643">
        <v>39</v>
      </c>
      <c r="I7643">
        <v>0.62678689637570051</v>
      </c>
      <c r="J7643">
        <v>1.9742915225918211E-2</v>
      </c>
      <c r="K7643">
        <v>0.42340281170382521</v>
      </c>
      <c r="L7643">
        <v>0.866288058907975</v>
      </c>
    </row>
    <row r="7644" spans="1:12">
      <c r="A7644" t="s">
        <v>317</v>
      </c>
      <c r="B7644" t="s">
        <v>455</v>
      </c>
      <c r="C7644">
        <v>48371</v>
      </c>
      <c r="D7644" t="s">
        <v>135</v>
      </c>
      <c r="E7644">
        <v>888</v>
      </c>
      <c r="F7644" t="s">
        <v>87</v>
      </c>
      <c r="G7644" t="s">
        <v>104</v>
      </c>
      <c r="H7644">
        <v>20</v>
      </c>
      <c r="I7644">
        <v>0.82050463119434713</v>
      </c>
      <c r="J7644">
        <v>1.8338895507811159E-2</v>
      </c>
      <c r="K7644">
        <v>0.75305816877729914</v>
      </c>
      <c r="L7644">
        <v>0.98111019335248972</v>
      </c>
    </row>
    <row r="7645" spans="1:12">
      <c r="A7645" t="s">
        <v>317</v>
      </c>
      <c r="B7645" t="s">
        <v>455</v>
      </c>
      <c r="C7645">
        <v>48371</v>
      </c>
      <c r="D7645" t="s">
        <v>135</v>
      </c>
      <c r="E7645">
        <v>888</v>
      </c>
      <c r="F7645" t="s">
        <v>87</v>
      </c>
      <c r="G7645" t="s">
        <v>105</v>
      </c>
      <c r="H7645">
        <v>39</v>
      </c>
      <c r="I7645">
        <v>0.6906193808388571</v>
      </c>
      <c r="J7645">
        <v>2.1367543934774989E-2</v>
      </c>
      <c r="K7645">
        <v>0.46026165080166709</v>
      </c>
      <c r="L7645">
        <v>0.92075080203575244</v>
      </c>
    </row>
    <row r="7646" spans="1:12">
      <c r="A7646" t="s">
        <v>317</v>
      </c>
      <c r="B7646" t="s">
        <v>455</v>
      </c>
      <c r="C7646">
        <v>48371</v>
      </c>
      <c r="D7646" t="s">
        <v>135</v>
      </c>
      <c r="E7646">
        <v>888</v>
      </c>
      <c r="F7646" t="s">
        <v>87</v>
      </c>
      <c r="G7646" t="s">
        <v>106</v>
      </c>
      <c r="H7646">
        <v>20</v>
      </c>
      <c r="I7646">
        <v>0.91052161032602574</v>
      </c>
      <c r="J7646">
        <v>2.0061744980271169E-2</v>
      </c>
      <c r="K7646">
        <v>0.83596092959795543</v>
      </c>
      <c r="L7646">
        <v>1.0860736755586899</v>
      </c>
    </row>
    <row r="7647" spans="1:12">
      <c r="A7647" t="s">
        <v>317</v>
      </c>
      <c r="B7647" t="s">
        <v>455</v>
      </c>
      <c r="C7647">
        <v>48371</v>
      </c>
      <c r="D7647" t="s">
        <v>135</v>
      </c>
      <c r="E7647">
        <v>888</v>
      </c>
      <c r="F7647" t="s">
        <v>87</v>
      </c>
      <c r="G7647" t="s">
        <v>107</v>
      </c>
      <c r="H7647">
        <v>39</v>
      </c>
      <c r="I7647">
        <v>0.77397761072108628</v>
      </c>
      <c r="J7647">
        <v>2.285282849984567E-2</v>
      </c>
      <c r="K7647">
        <v>0.53041950708429919</v>
      </c>
      <c r="L7647">
        <v>1.0056565875975461</v>
      </c>
    </row>
    <row r="7648" spans="1:12">
      <c r="A7648" t="s">
        <v>317</v>
      </c>
      <c r="B7648" t="s">
        <v>455</v>
      </c>
      <c r="C7648">
        <v>48371</v>
      </c>
      <c r="D7648" t="s">
        <v>135</v>
      </c>
      <c r="E7648">
        <v>888</v>
      </c>
      <c r="F7648" t="s">
        <v>87</v>
      </c>
      <c r="G7648" t="s">
        <v>108</v>
      </c>
      <c r="H7648">
        <v>20</v>
      </c>
      <c r="I7648">
        <v>0.1554618436608238</v>
      </c>
      <c r="J7648">
        <v>5.4752793082876103E-3</v>
      </c>
      <c r="K7648">
        <v>0.1005148191295044</v>
      </c>
      <c r="L7648">
        <v>0.1965438808828478</v>
      </c>
    </row>
    <row r="7649" spans="1:12">
      <c r="A7649" t="s">
        <v>317</v>
      </c>
      <c r="B7649" t="s">
        <v>455</v>
      </c>
      <c r="C7649">
        <v>48371</v>
      </c>
      <c r="D7649" t="s">
        <v>135</v>
      </c>
      <c r="E7649">
        <v>888</v>
      </c>
      <c r="F7649" t="s">
        <v>87</v>
      </c>
      <c r="G7649" t="s">
        <v>109</v>
      </c>
      <c r="H7649">
        <v>39</v>
      </c>
      <c r="I7649">
        <v>0.23496888070268879</v>
      </c>
      <c r="J7649">
        <v>1.3073048056476119E-2</v>
      </c>
      <c r="K7649">
        <v>5.0955208635228677E-2</v>
      </c>
      <c r="L7649">
        <v>0.33257632136387749</v>
      </c>
    </row>
    <row r="7650" spans="1:12">
      <c r="A7650" t="s">
        <v>317</v>
      </c>
      <c r="B7650" t="s">
        <v>289</v>
      </c>
      <c r="C7650">
        <v>48373</v>
      </c>
      <c r="D7650" t="s">
        <v>135</v>
      </c>
      <c r="E7650">
        <v>888</v>
      </c>
      <c r="F7650" t="s">
        <v>87</v>
      </c>
      <c r="G7650" t="s">
        <v>88</v>
      </c>
      <c r="H7650">
        <v>385</v>
      </c>
      <c r="I7650">
        <v>1.384646637674855</v>
      </c>
      <c r="J7650">
        <v>2.022116502871887E-2</v>
      </c>
      <c r="K7650">
        <v>4.7015300867615753E-2</v>
      </c>
      <c r="L7650">
        <v>2.239003290385666</v>
      </c>
    </row>
    <row r="7651" spans="1:12">
      <c r="A7651" t="s">
        <v>317</v>
      </c>
      <c r="B7651" t="s">
        <v>289</v>
      </c>
      <c r="C7651">
        <v>48373</v>
      </c>
      <c r="D7651" t="s">
        <v>135</v>
      </c>
      <c r="E7651">
        <v>888</v>
      </c>
      <c r="F7651" t="s">
        <v>87</v>
      </c>
      <c r="G7651" t="s">
        <v>89</v>
      </c>
      <c r="H7651">
        <v>615</v>
      </c>
      <c r="I7651">
        <v>1.1446386915237181</v>
      </c>
      <c r="J7651">
        <v>1.8449569750455769E-2</v>
      </c>
      <c r="K7651">
        <v>-1.462983172424458E-2</v>
      </c>
      <c r="L7651">
        <v>2.5196881830949072</v>
      </c>
    </row>
    <row r="7652" spans="1:12">
      <c r="A7652" t="s">
        <v>317</v>
      </c>
      <c r="B7652" t="s">
        <v>289</v>
      </c>
      <c r="C7652">
        <v>48373</v>
      </c>
      <c r="D7652" t="s">
        <v>135</v>
      </c>
      <c r="E7652">
        <v>888</v>
      </c>
      <c r="F7652" t="s">
        <v>87</v>
      </c>
      <c r="G7652" t="s">
        <v>90</v>
      </c>
      <c r="H7652">
        <v>385</v>
      </c>
      <c r="I7652">
        <v>1.571857371280188</v>
      </c>
      <c r="J7652">
        <v>2.2136609604161559E-2</v>
      </c>
      <c r="K7652">
        <v>4.7015300867615753E-2</v>
      </c>
      <c r="L7652">
        <v>2.5578689964215342</v>
      </c>
    </row>
    <row r="7653" spans="1:12">
      <c r="A7653" t="s">
        <v>317</v>
      </c>
      <c r="B7653" t="s">
        <v>289</v>
      </c>
      <c r="C7653">
        <v>48373</v>
      </c>
      <c r="D7653" t="s">
        <v>135</v>
      </c>
      <c r="E7653">
        <v>888</v>
      </c>
      <c r="F7653" t="s">
        <v>87</v>
      </c>
      <c r="G7653" t="s">
        <v>91</v>
      </c>
      <c r="H7653">
        <v>615</v>
      </c>
      <c r="I7653">
        <v>1.272047308222624</v>
      </c>
      <c r="J7653">
        <v>2.026873725221167E-2</v>
      </c>
      <c r="K7653">
        <v>1.262468444269694E-2</v>
      </c>
      <c r="L7653">
        <v>2.573132236350494</v>
      </c>
    </row>
    <row r="7654" spans="1:12">
      <c r="A7654" t="s">
        <v>317</v>
      </c>
      <c r="B7654" t="s">
        <v>289</v>
      </c>
      <c r="C7654">
        <v>48373</v>
      </c>
      <c r="D7654" t="s">
        <v>135</v>
      </c>
      <c r="E7654">
        <v>888</v>
      </c>
      <c r="F7654" t="s">
        <v>87</v>
      </c>
      <c r="G7654" t="s">
        <v>92</v>
      </c>
      <c r="H7654">
        <v>385</v>
      </c>
      <c r="I7654">
        <v>1.673676798025407</v>
      </c>
      <c r="J7654">
        <v>2.3698164900405869E-2</v>
      </c>
      <c r="K7654">
        <v>4.7015300867615753E-2</v>
      </c>
      <c r="L7654">
        <v>2.7453747142849489</v>
      </c>
    </row>
    <row r="7655" spans="1:12">
      <c r="A7655" t="s">
        <v>317</v>
      </c>
      <c r="B7655" t="s">
        <v>289</v>
      </c>
      <c r="C7655">
        <v>48373</v>
      </c>
      <c r="D7655" t="s">
        <v>135</v>
      </c>
      <c r="E7655">
        <v>888</v>
      </c>
      <c r="F7655" t="s">
        <v>87</v>
      </c>
      <c r="G7655" t="s">
        <v>93</v>
      </c>
      <c r="H7655">
        <v>615</v>
      </c>
      <c r="I7655">
        <v>1.3369029583480281</v>
      </c>
      <c r="J7655">
        <v>2.1491747826218661E-2</v>
      </c>
      <c r="K7655">
        <v>1.3120094531762961E-2</v>
      </c>
      <c r="L7655">
        <v>2.6169737893420848</v>
      </c>
    </row>
    <row r="7656" spans="1:12">
      <c r="A7656" t="s">
        <v>317</v>
      </c>
      <c r="B7656" t="s">
        <v>289</v>
      </c>
      <c r="C7656">
        <v>48373</v>
      </c>
      <c r="D7656" t="s">
        <v>135</v>
      </c>
      <c r="E7656">
        <v>888</v>
      </c>
      <c r="F7656" t="s">
        <v>87</v>
      </c>
      <c r="G7656" t="s">
        <v>94</v>
      </c>
      <c r="H7656">
        <v>385</v>
      </c>
      <c r="I7656">
        <v>1.7680933031988311</v>
      </c>
      <c r="J7656">
        <v>2.504719182763936E-2</v>
      </c>
      <c r="K7656">
        <v>4.7015300867615753E-2</v>
      </c>
      <c r="L7656">
        <v>2.9108721514101061</v>
      </c>
    </row>
    <row r="7657" spans="1:12">
      <c r="A7657" t="s">
        <v>317</v>
      </c>
      <c r="B7657" t="s">
        <v>289</v>
      </c>
      <c r="C7657">
        <v>48373</v>
      </c>
      <c r="D7657" t="s">
        <v>135</v>
      </c>
      <c r="E7657">
        <v>888</v>
      </c>
      <c r="F7657" t="s">
        <v>87</v>
      </c>
      <c r="G7657" t="s">
        <v>95</v>
      </c>
      <c r="H7657">
        <v>615</v>
      </c>
      <c r="I7657">
        <v>1.402209669844612</v>
      </c>
      <c r="J7657">
        <v>2.2837125024573919E-2</v>
      </c>
      <c r="K7657">
        <v>1.3935983815374709E-2</v>
      </c>
      <c r="L7657">
        <v>2.7722176463906352</v>
      </c>
    </row>
    <row r="7658" spans="1:12">
      <c r="A7658" t="s">
        <v>317</v>
      </c>
      <c r="B7658" t="s">
        <v>289</v>
      </c>
      <c r="C7658">
        <v>48373</v>
      </c>
      <c r="D7658" t="s">
        <v>135</v>
      </c>
      <c r="E7658">
        <v>888</v>
      </c>
      <c r="F7658" t="s">
        <v>87</v>
      </c>
      <c r="G7658" t="s">
        <v>96</v>
      </c>
      <c r="H7658">
        <v>385</v>
      </c>
      <c r="I7658">
        <v>1.866689031339787</v>
      </c>
      <c r="J7658">
        <v>2.6526711766394481E-2</v>
      </c>
      <c r="K7658">
        <v>4.7015300867615753E-2</v>
      </c>
      <c r="L7658">
        <v>3.0798410123274671</v>
      </c>
    </row>
    <row r="7659" spans="1:12">
      <c r="A7659" t="s">
        <v>317</v>
      </c>
      <c r="B7659" t="s">
        <v>289</v>
      </c>
      <c r="C7659">
        <v>48373</v>
      </c>
      <c r="D7659" t="s">
        <v>135</v>
      </c>
      <c r="E7659">
        <v>888</v>
      </c>
      <c r="F7659" t="s">
        <v>87</v>
      </c>
      <c r="G7659" t="s">
        <v>97</v>
      </c>
      <c r="H7659">
        <v>615</v>
      </c>
      <c r="I7659">
        <v>1.469628778530325</v>
      </c>
      <c r="J7659">
        <v>2.418821948043089E-2</v>
      </c>
      <c r="K7659">
        <v>1.474738212572276E-2</v>
      </c>
      <c r="L7659">
        <v>2.9462558169672839</v>
      </c>
    </row>
    <row r="7660" spans="1:12">
      <c r="A7660" t="s">
        <v>317</v>
      </c>
      <c r="B7660" t="s">
        <v>289</v>
      </c>
      <c r="C7660">
        <v>48373</v>
      </c>
      <c r="D7660" t="s">
        <v>135</v>
      </c>
      <c r="E7660">
        <v>888</v>
      </c>
      <c r="F7660" t="s">
        <v>87</v>
      </c>
      <c r="G7660" t="s">
        <v>98</v>
      </c>
      <c r="H7660">
        <v>385</v>
      </c>
      <c r="I7660">
        <v>0.76771230997376572</v>
      </c>
      <c r="J7660">
        <v>1.6978449086585232E-2</v>
      </c>
      <c r="K7660">
        <v>4.7015300867615753E-2</v>
      </c>
      <c r="L7660">
        <v>1.5552207083419951</v>
      </c>
    </row>
    <row r="7661" spans="1:12">
      <c r="A7661" t="s">
        <v>317</v>
      </c>
      <c r="B7661" t="s">
        <v>289</v>
      </c>
      <c r="C7661">
        <v>48373</v>
      </c>
      <c r="D7661" t="s">
        <v>135</v>
      </c>
      <c r="E7661">
        <v>888</v>
      </c>
      <c r="F7661" t="s">
        <v>87</v>
      </c>
      <c r="G7661" t="s">
        <v>99</v>
      </c>
      <c r="H7661">
        <v>615</v>
      </c>
      <c r="I7661">
        <v>0.75104416870706536</v>
      </c>
      <c r="J7661">
        <v>1.452867810625628E-2</v>
      </c>
      <c r="K7661">
        <v>1.188295685162415E-2</v>
      </c>
      <c r="L7661">
        <v>1.990943086013055</v>
      </c>
    </row>
    <row r="7662" spans="1:12">
      <c r="A7662" t="s">
        <v>317</v>
      </c>
      <c r="B7662" t="s">
        <v>289</v>
      </c>
      <c r="C7662">
        <v>48373</v>
      </c>
      <c r="D7662" t="s">
        <v>135</v>
      </c>
      <c r="E7662">
        <v>888</v>
      </c>
      <c r="F7662" t="s">
        <v>87</v>
      </c>
      <c r="G7662" t="s">
        <v>100</v>
      </c>
      <c r="H7662">
        <v>385</v>
      </c>
      <c r="I7662">
        <v>1.1336065426520781</v>
      </c>
      <c r="J7662">
        <v>2.0077011241880049E-2</v>
      </c>
      <c r="K7662">
        <v>4.7015300867615753E-2</v>
      </c>
      <c r="L7662">
        <v>2.032990566081188</v>
      </c>
    </row>
    <row r="7663" spans="1:12">
      <c r="A7663" t="s">
        <v>317</v>
      </c>
      <c r="B7663" t="s">
        <v>289</v>
      </c>
      <c r="C7663">
        <v>48373</v>
      </c>
      <c r="D7663" t="s">
        <v>135</v>
      </c>
      <c r="E7663">
        <v>888</v>
      </c>
      <c r="F7663" t="s">
        <v>87</v>
      </c>
      <c r="G7663" t="s">
        <v>101</v>
      </c>
      <c r="H7663">
        <v>614</v>
      </c>
      <c r="I7663">
        <v>0.98143726803032527</v>
      </c>
      <c r="J7663">
        <v>1.7600515409937761E-2</v>
      </c>
      <c r="K7663">
        <v>1.2432111905293549E-2</v>
      </c>
      <c r="L7663">
        <v>2.1818166580975058</v>
      </c>
    </row>
    <row r="7664" spans="1:12">
      <c r="A7664" t="s">
        <v>317</v>
      </c>
      <c r="B7664" t="s">
        <v>289</v>
      </c>
      <c r="C7664">
        <v>48373</v>
      </c>
      <c r="D7664" t="s">
        <v>135</v>
      </c>
      <c r="E7664">
        <v>888</v>
      </c>
      <c r="F7664" t="s">
        <v>87</v>
      </c>
      <c r="G7664" t="s">
        <v>102</v>
      </c>
      <c r="H7664">
        <v>385</v>
      </c>
      <c r="I7664">
        <v>1.2417849066387381</v>
      </c>
      <c r="J7664">
        <v>2.1699977510773742E-2</v>
      </c>
      <c r="K7664">
        <v>4.7015300867615753E-2</v>
      </c>
      <c r="L7664">
        <v>2.227837132195075</v>
      </c>
    </row>
    <row r="7665" spans="1:12">
      <c r="A7665" t="s">
        <v>317</v>
      </c>
      <c r="B7665" t="s">
        <v>289</v>
      </c>
      <c r="C7665">
        <v>48373</v>
      </c>
      <c r="D7665" t="s">
        <v>135</v>
      </c>
      <c r="E7665">
        <v>888</v>
      </c>
      <c r="F7665" t="s">
        <v>87</v>
      </c>
      <c r="G7665" t="s">
        <v>103</v>
      </c>
      <c r="H7665">
        <v>615</v>
      </c>
      <c r="I7665">
        <v>1.043051232957158</v>
      </c>
      <c r="J7665">
        <v>1.8745854294726388E-2</v>
      </c>
      <c r="K7665">
        <v>1.292877738363029E-2</v>
      </c>
      <c r="L7665">
        <v>2.3277477427140298</v>
      </c>
    </row>
    <row r="7666" spans="1:12">
      <c r="A7666" t="s">
        <v>317</v>
      </c>
      <c r="B7666" t="s">
        <v>289</v>
      </c>
      <c r="C7666">
        <v>48373</v>
      </c>
      <c r="D7666" t="s">
        <v>135</v>
      </c>
      <c r="E7666">
        <v>888</v>
      </c>
      <c r="F7666" t="s">
        <v>87</v>
      </c>
      <c r="G7666" t="s">
        <v>104</v>
      </c>
      <c r="H7666">
        <v>385</v>
      </c>
      <c r="I7666">
        <v>1.3386099014279009</v>
      </c>
      <c r="J7666">
        <v>2.2784424816788131E-2</v>
      </c>
      <c r="K7666">
        <v>4.7015300867615753E-2</v>
      </c>
      <c r="L7666">
        <v>2.3951684965310931</v>
      </c>
    </row>
    <row r="7667" spans="1:12">
      <c r="A7667" t="s">
        <v>317</v>
      </c>
      <c r="B7667" t="s">
        <v>289</v>
      </c>
      <c r="C7667">
        <v>48373</v>
      </c>
      <c r="D7667" t="s">
        <v>135</v>
      </c>
      <c r="E7667">
        <v>888</v>
      </c>
      <c r="F7667" t="s">
        <v>87</v>
      </c>
      <c r="G7667" t="s">
        <v>105</v>
      </c>
      <c r="H7667">
        <v>614</v>
      </c>
      <c r="I7667">
        <v>1.1049268529615139</v>
      </c>
      <c r="J7667">
        <v>2.0024254321141549E-2</v>
      </c>
      <c r="K7667">
        <v>1.37449604108022E-2</v>
      </c>
      <c r="L7667">
        <v>2.508840677601246</v>
      </c>
    </row>
    <row r="7668" spans="1:12">
      <c r="A7668" t="s">
        <v>317</v>
      </c>
      <c r="B7668" t="s">
        <v>289</v>
      </c>
      <c r="C7668">
        <v>48373</v>
      </c>
      <c r="D7668" t="s">
        <v>135</v>
      </c>
      <c r="E7668">
        <v>888</v>
      </c>
      <c r="F7668" t="s">
        <v>87</v>
      </c>
      <c r="G7668" t="s">
        <v>106</v>
      </c>
      <c r="H7668">
        <v>385</v>
      </c>
      <c r="I7668">
        <v>1.438941171813809</v>
      </c>
      <c r="J7668">
        <v>2.4117518284707758E-2</v>
      </c>
      <c r="K7668">
        <v>4.7015300867615753E-2</v>
      </c>
      <c r="L7668">
        <v>2.562666542399366</v>
      </c>
    </row>
    <row r="7669" spans="1:12">
      <c r="A7669" t="s">
        <v>317</v>
      </c>
      <c r="B7669" t="s">
        <v>289</v>
      </c>
      <c r="C7669">
        <v>48373</v>
      </c>
      <c r="D7669" t="s">
        <v>135</v>
      </c>
      <c r="E7669">
        <v>888</v>
      </c>
      <c r="F7669" t="s">
        <v>87</v>
      </c>
      <c r="G7669" t="s">
        <v>107</v>
      </c>
      <c r="H7669">
        <v>614</v>
      </c>
      <c r="I7669">
        <v>1.1680057646722879</v>
      </c>
      <c r="J7669">
        <v>2.128880125280741E-2</v>
      </c>
      <c r="K7669">
        <v>1.455949765429183E-2</v>
      </c>
      <c r="L7669">
        <v>2.677849342735211</v>
      </c>
    </row>
    <row r="7670" spans="1:12">
      <c r="A7670" t="s">
        <v>317</v>
      </c>
      <c r="B7670" t="s">
        <v>289</v>
      </c>
      <c r="C7670">
        <v>48373</v>
      </c>
      <c r="D7670" t="s">
        <v>135</v>
      </c>
      <c r="E7670">
        <v>888</v>
      </c>
      <c r="F7670" t="s">
        <v>87</v>
      </c>
      <c r="G7670" t="s">
        <v>108</v>
      </c>
      <c r="H7670">
        <v>385</v>
      </c>
      <c r="I7670">
        <v>0.45307604960138081</v>
      </c>
      <c r="J7670">
        <v>9.3257948586015597E-3</v>
      </c>
      <c r="K7670">
        <v>4.7015300867615753E-2</v>
      </c>
      <c r="L7670">
        <v>1.1778982897199459</v>
      </c>
    </row>
    <row r="7671" spans="1:12">
      <c r="A7671" t="s">
        <v>317</v>
      </c>
      <c r="B7671" t="s">
        <v>289</v>
      </c>
      <c r="C7671">
        <v>48373</v>
      </c>
      <c r="D7671" t="s">
        <v>135</v>
      </c>
      <c r="E7671">
        <v>888</v>
      </c>
      <c r="F7671" t="s">
        <v>87</v>
      </c>
      <c r="G7671" t="s">
        <v>109</v>
      </c>
      <c r="H7671">
        <v>614</v>
      </c>
      <c r="I7671">
        <v>0.43391108773939158</v>
      </c>
      <c r="J7671">
        <v>8.0738110740064054E-3</v>
      </c>
      <c r="K7671">
        <v>1.1745082518886179E-2</v>
      </c>
      <c r="L7671">
        <v>1.1103789443611909</v>
      </c>
    </row>
    <row r="7672" spans="1:12">
      <c r="A7672" t="s">
        <v>317</v>
      </c>
      <c r="B7672" t="s">
        <v>304</v>
      </c>
      <c r="C7672">
        <v>48375</v>
      </c>
      <c r="D7672" t="s">
        <v>135</v>
      </c>
      <c r="E7672">
        <v>888</v>
      </c>
      <c r="F7672" t="s">
        <v>87</v>
      </c>
      <c r="G7672" t="s">
        <v>88</v>
      </c>
      <c r="H7672">
        <v>1435</v>
      </c>
      <c r="I7672">
        <v>0.87652416380149301</v>
      </c>
      <c r="J7672">
        <v>1.110860633657589E-2</v>
      </c>
      <c r="K7672">
        <v>-7.6555774510937064E-2</v>
      </c>
      <c r="L7672">
        <v>1.8518043820237691</v>
      </c>
    </row>
    <row r="7673" spans="1:12">
      <c r="A7673" t="s">
        <v>317</v>
      </c>
      <c r="B7673" t="s">
        <v>304</v>
      </c>
      <c r="C7673">
        <v>48375</v>
      </c>
      <c r="D7673" t="s">
        <v>135</v>
      </c>
      <c r="E7673">
        <v>888</v>
      </c>
      <c r="F7673" t="s">
        <v>87</v>
      </c>
      <c r="G7673" t="s">
        <v>89</v>
      </c>
      <c r="H7673">
        <v>65</v>
      </c>
      <c r="I7673">
        <v>0.36252142709275009</v>
      </c>
      <c r="J7673">
        <v>2.0164245869720699E-2</v>
      </c>
      <c r="K7673">
        <v>1.8429288079290888E-2</v>
      </c>
      <c r="L7673">
        <v>0.88753698336526676</v>
      </c>
    </row>
    <row r="7674" spans="1:12">
      <c r="A7674" t="s">
        <v>317</v>
      </c>
      <c r="B7674" t="s">
        <v>304</v>
      </c>
      <c r="C7674">
        <v>48375</v>
      </c>
      <c r="D7674" t="s">
        <v>135</v>
      </c>
      <c r="E7674">
        <v>888</v>
      </c>
      <c r="F7674" t="s">
        <v>87</v>
      </c>
      <c r="G7674" t="s">
        <v>90</v>
      </c>
      <c r="H7674">
        <v>1435</v>
      </c>
      <c r="I7674">
        <v>1.216832146144734</v>
      </c>
      <c r="J7674">
        <v>1.092318592335198E-2</v>
      </c>
      <c r="K7674">
        <v>-3.0077472534030359E-2</v>
      </c>
      <c r="L7674">
        <v>2.071946267224654</v>
      </c>
    </row>
    <row r="7675" spans="1:12">
      <c r="A7675" t="s">
        <v>317</v>
      </c>
      <c r="B7675" t="s">
        <v>304</v>
      </c>
      <c r="C7675">
        <v>48375</v>
      </c>
      <c r="D7675" t="s">
        <v>135</v>
      </c>
      <c r="E7675">
        <v>888</v>
      </c>
      <c r="F7675" t="s">
        <v>87</v>
      </c>
      <c r="G7675" t="s">
        <v>91</v>
      </c>
      <c r="H7675">
        <v>65</v>
      </c>
      <c r="I7675">
        <v>0.47685142615317999</v>
      </c>
      <c r="J7675">
        <v>2.094471832707559E-2</v>
      </c>
      <c r="K7675">
        <v>4.3786730255295683E-2</v>
      </c>
      <c r="L7675">
        <v>0.95016827673907933</v>
      </c>
    </row>
    <row r="7676" spans="1:12">
      <c r="A7676" t="s">
        <v>317</v>
      </c>
      <c r="B7676" t="s">
        <v>304</v>
      </c>
      <c r="C7676">
        <v>48375</v>
      </c>
      <c r="D7676" t="s">
        <v>135</v>
      </c>
      <c r="E7676">
        <v>888</v>
      </c>
      <c r="F7676" t="s">
        <v>87</v>
      </c>
      <c r="G7676" t="s">
        <v>92</v>
      </c>
      <c r="H7676">
        <v>1435</v>
      </c>
      <c r="I7676">
        <v>1.3199109887841749</v>
      </c>
      <c r="J7676">
        <v>1.1711189487921761E-2</v>
      </c>
      <c r="K7676">
        <v>-3.0429505362941481E-2</v>
      </c>
      <c r="L7676">
        <v>2.236917440037768</v>
      </c>
    </row>
    <row r="7677" spans="1:12">
      <c r="A7677" t="s">
        <v>317</v>
      </c>
      <c r="B7677" t="s">
        <v>304</v>
      </c>
      <c r="C7677">
        <v>48375</v>
      </c>
      <c r="D7677" t="s">
        <v>135</v>
      </c>
      <c r="E7677">
        <v>888</v>
      </c>
      <c r="F7677" t="s">
        <v>87</v>
      </c>
      <c r="G7677" t="s">
        <v>93</v>
      </c>
      <c r="H7677">
        <v>65</v>
      </c>
      <c r="I7677">
        <v>0.51763625834731997</v>
      </c>
      <c r="J7677">
        <v>2.3226818675271519E-2</v>
      </c>
      <c r="K7677">
        <v>4.3786730255295683E-2</v>
      </c>
      <c r="L7677">
        <v>1.0089443275936829</v>
      </c>
    </row>
    <row r="7678" spans="1:12">
      <c r="A7678" t="s">
        <v>317</v>
      </c>
      <c r="B7678" t="s">
        <v>304</v>
      </c>
      <c r="C7678">
        <v>48375</v>
      </c>
      <c r="D7678" t="s">
        <v>135</v>
      </c>
      <c r="E7678">
        <v>888</v>
      </c>
      <c r="F7678" t="s">
        <v>87</v>
      </c>
      <c r="G7678" t="s">
        <v>94</v>
      </c>
      <c r="H7678">
        <v>1435</v>
      </c>
      <c r="I7678">
        <v>1.4212753232657269</v>
      </c>
      <c r="J7678">
        <v>1.265202231818219E-2</v>
      </c>
      <c r="K7678">
        <v>-3.1023689703047429E-2</v>
      </c>
      <c r="L7678">
        <v>2.4461494907231272</v>
      </c>
    </row>
    <row r="7679" spans="1:12">
      <c r="A7679" t="s">
        <v>317</v>
      </c>
      <c r="B7679" t="s">
        <v>304</v>
      </c>
      <c r="C7679">
        <v>48375</v>
      </c>
      <c r="D7679" t="s">
        <v>135</v>
      </c>
      <c r="E7679">
        <v>888</v>
      </c>
      <c r="F7679" t="s">
        <v>87</v>
      </c>
      <c r="G7679" t="s">
        <v>95</v>
      </c>
      <c r="H7679">
        <v>65</v>
      </c>
      <c r="I7679">
        <v>0.55220622250497597</v>
      </c>
      <c r="J7679">
        <v>2.4943545794794401E-2</v>
      </c>
      <c r="K7679">
        <v>4.3786730255295683E-2</v>
      </c>
      <c r="L7679">
        <v>1.0704148144793251</v>
      </c>
    </row>
    <row r="7680" spans="1:12">
      <c r="A7680" t="s">
        <v>317</v>
      </c>
      <c r="B7680" t="s">
        <v>304</v>
      </c>
      <c r="C7680">
        <v>48375</v>
      </c>
      <c r="D7680" t="s">
        <v>135</v>
      </c>
      <c r="E7680">
        <v>888</v>
      </c>
      <c r="F7680" t="s">
        <v>87</v>
      </c>
      <c r="G7680" t="s">
        <v>96</v>
      </c>
      <c r="H7680">
        <v>1435</v>
      </c>
      <c r="I7680">
        <v>1.5238572860140871</v>
      </c>
      <c r="J7680">
        <v>1.354924695368835E-2</v>
      </c>
      <c r="K7680">
        <v>-3.059774293745985E-2</v>
      </c>
      <c r="L7680">
        <v>2.673949989675787</v>
      </c>
    </row>
    <row r="7681" spans="1:12">
      <c r="A7681" t="s">
        <v>317</v>
      </c>
      <c r="B7681" t="s">
        <v>304</v>
      </c>
      <c r="C7681">
        <v>48375</v>
      </c>
      <c r="D7681" t="s">
        <v>135</v>
      </c>
      <c r="E7681">
        <v>888</v>
      </c>
      <c r="F7681" t="s">
        <v>87</v>
      </c>
      <c r="G7681" t="s">
        <v>97</v>
      </c>
      <c r="H7681">
        <v>65</v>
      </c>
      <c r="I7681">
        <v>0.58976231481015562</v>
      </c>
      <c r="J7681">
        <v>2.6814107984042761E-2</v>
      </c>
      <c r="K7681">
        <v>4.3786730255295683E-2</v>
      </c>
      <c r="L7681">
        <v>1.1421461368062029</v>
      </c>
    </row>
    <row r="7682" spans="1:12">
      <c r="A7682" t="s">
        <v>317</v>
      </c>
      <c r="B7682" t="s">
        <v>304</v>
      </c>
      <c r="C7682">
        <v>48375</v>
      </c>
      <c r="D7682" t="s">
        <v>135</v>
      </c>
      <c r="E7682">
        <v>888</v>
      </c>
      <c r="F7682" t="s">
        <v>87</v>
      </c>
      <c r="G7682" t="s">
        <v>98</v>
      </c>
      <c r="H7682">
        <v>1435</v>
      </c>
      <c r="I7682">
        <v>0.52382973746926487</v>
      </c>
      <c r="J7682">
        <v>7.0326950864691351E-3</v>
      </c>
      <c r="K7682">
        <v>-3.5214899117919238E-2</v>
      </c>
      <c r="L7682">
        <v>1.257109982895801</v>
      </c>
    </row>
    <row r="7683" spans="1:12">
      <c r="A7683" t="s">
        <v>317</v>
      </c>
      <c r="B7683" t="s">
        <v>304</v>
      </c>
      <c r="C7683">
        <v>48375</v>
      </c>
      <c r="D7683" t="s">
        <v>135</v>
      </c>
      <c r="E7683">
        <v>888</v>
      </c>
      <c r="F7683" t="s">
        <v>87</v>
      </c>
      <c r="G7683" t="s">
        <v>99</v>
      </c>
      <c r="H7683">
        <v>65</v>
      </c>
      <c r="I7683">
        <v>0.33255861734087189</v>
      </c>
      <c r="J7683">
        <v>1.6220491508778041E-2</v>
      </c>
      <c r="K7683">
        <v>4.3786730255295683E-2</v>
      </c>
      <c r="L7683">
        <v>0.81269337243586204</v>
      </c>
    </row>
    <row r="7684" spans="1:12">
      <c r="A7684" t="s">
        <v>317</v>
      </c>
      <c r="B7684" t="s">
        <v>304</v>
      </c>
      <c r="C7684">
        <v>48375</v>
      </c>
      <c r="D7684" t="s">
        <v>135</v>
      </c>
      <c r="E7684">
        <v>888</v>
      </c>
      <c r="F7684" t="s">
        <v>87</v>
      </c>
      <c r="G7684" t="s">
        <v>100</v>
      </c>
      <c r="H7684">
        <v>1435</v>
      </c>
      <c r="I7684">
        <v>0.96444419651281887</v>
      </c>
      <c r="J7684">
        <v>8.8597234521018645E-3</v>
      </c>
      <c r="K7684">
        <v>-2.384991457250548E-2</v>
      </c>
      <c r="L7684">
        <v>1.7145287896389081</v>
      </c>
    </row>
    <row r="7685" spans="1:12">
      <c r="A7685" t="s">
        <v>317</v>
      </c>
      <c r="B7685" t="s">
        <v>304</v>
      </c>
      <c r="C7685">
        <v>48375</v>
      </c>
      <c r="D7685" t="s">
        <v>135</v>
      </c>
      <c r="E7685">
        <v>888</v>
      </c>
      <c r="F7685" t="s">
        <v>87</v>
      </c>
      <c r="G7685" t="s">
        <v>101</v>
      </c>
      <c r="H7685">
        <v>65</v>
      </c>
      <c r="I7685">
        <v>0.4400311440726829</v>
      </c>
      <c r="J7685">
        <v>1.8647914602342611E-2</v>
      </c>
      <c r="K7685">
        <v>4.3786730255295683E-2</v>
      </c>
      <c r="L7685">
        <v>0.87563823345115299</v>
      </c>
    </row>
    <row r="7686" spans="1:12">
      <c r="A7686" t="s">
        <v>317</v>
      </c>
      <c r="B7686" t="s">
        <v>304</v>
      </c>
      <c r="C7686">
        <v>48375</v>
      </c>
      <c r="D7686" t="s">
        <v>135</v>
      </c>
      <c r="E7686">
        <v>888</v>
      </c>
      <c r="F7686" t="s">
        <v>87</v>
      </c>
      <c r="G7686" t="s">
        <v>102</v>
      </c>
      <c r="H7686">
        <v>1435</v>
      </c>
      <c r="I7686">
        <v>1.0751618395245071</v>
      </c>
      <c r="J7686">
        <v>9.7131767144820989E-3</v>
      </c>
      <c r="K7686">
        <v>-2.4884099079827651E-2</v>
      </c>
      <c r="L7686">
        <v>1.9243529201860841</v>
      </c>
    </row>
    <row r="7687" spans="1:12">
      <c r="A7687" t="s">
        <v>317</v>
      </c>
      <c r="B7687" t="s">
        <v>304</v>
      </c>
      <c r="C7687">
        <v>48375</v>
      </c>
      <c r="D7687" t="s">
        <v>135</v>
      </c>
      <c r="E7687">
        <v>888</v>
      </c>
      <c r="F7687" t="s">
        <v>87</v>
      </c>
      <c r="G7687" t="s">
        <v>103</v>
      </c>
      <c r="H7687">
        <v>65</v>
      </c>
      <c r="I7687">
        <v>0.47898833177583311</v>
      </c>
      <c r="J7687">
        <v>2.037916038910062E-2</v>
      </c>
      <c r="K7687">
        <v>4.3786730255295683E-2</v>
      </c>
      <c r="L7687">
        <v>0.94532347691236951</v>
      </c>
    </row>
    <row r="7688" spans="1:12">
      <c r="A7688" t="s">
        <v>317</v>
      </c>
      <c r="B7688" t="s">
        <v>304</v>
      </c>
      <c r="C7688">
        <v>48375</v>
      </c>
      <c r="D7688" t="s">
        <v>135</v>
      </c>
      <c r="E7688">
        <v>888</v>
      </c>
      <c r="F7688" t="s">
        <v>87</v>
      </c>
      <c r="G7688" t="s">
        <v>104</v>
      </c>
      <c r="H7688">
        <v>1435</v>
      </c>
      <c r="I7688">
        <v>1.1798274446060759</v>
      </c>
      <c r="J7688">
        <v>1.0862334810937509E-2</v>
      </c>
      <c r="K7688">
        <v>-2.5136157414089019E-2</v>
      </c>
      <c r="L7688">
        <v>2.1563404134395738</v>
      </c>
    </row>
    <row r="7689" spans="1:12">
      <c r="A7689" t="s">
        <v>317</v>
      </c>
      <c r="B7689" t="s">
        <v>304</v>
      </c>
      <c r="C7689">
        <v>48375</v>
      </c>
      <c r="D7689" t="s">
        <v>135</v>
      </c>
      <c r="E7689">
        <v>888</v>
      </c>
      <c r="F7689" t="s">
        <v>87</v>
      </c>
      <c r="G7689" t="s">
        <v>105</v>
      </c>
      <c r="H7689">
        <v>65</v>
      </c>
      <c r="I7689">
        <v>0.51761974198772454</v>
      </c>
      <c r="J7689">
        <v>2.214113391202489E-2</v>
      </c>
      <c r="K7689">
        <v>4.3786730255295683E-2</v>
      </c>
      <c r="L7689">
        <v>1.0072454645319491</v>
      </c>
    </row>
    <row r="7690" spans="1:12">
      <c r="A7690" t="s">
        <v>317</v>
      </c>
      <c r="B7690" t="s">
        <v>304</v>
      </c>
      <c r="C7690">
        <v>48375</v>
      </c>
      <c r="D7690" t="s">
        <v>135</v>
      </c>
      <c r="E7690">
        <v>888</v>
      </c>
      <c r="F7690" t="s">
        <v>87</v>
      </c>
      <c r="G7690" t="s">
        <v>106</v>
      </c>
      <c r="H7690">
        <v>1435</v>
      </c>
      <c r="I7690">
        <v>1.2848069795372521</v>
      </c>
      <c r="J7690">
        <v>1.180578206737439E-2</v>
      </c>
      <c r="K7690">
        <v>-2.5310456542379539E-2</v>
      </c>
      <c r="L7690">
        <v>2.3764599037730378</v>
      </c>
    </row>
    <row r="7691" spans="1:12">
      <c r="A7691" t="s">
        <v>317</v>
      </c>
      <c r="B7691" t="s">
        <v>304</v>
      </c>
      <c r="C7691">
        <v>48375</v>
      </c>
      <c r="D7691" t="s">
        <v>135</v>
      </c>
      <c r="E7691">
        <v>888</v>
      </c>
      <c r="F7691" t="s">
        <v>87</v>
      </c>
      <c r="G7691" t="s">
        <v>107</v>
      </c>
      <c r="H7691">
        <v>65</v>
      </c>
      <c r="I7691">
        <v>0.55483723463041756</v>
      </c>
      <c r="J7691">
        <v>2.392361229429019E-2</v>
      </c>
      <c r="K7691">
        <v>4.3786730255295683E-2</v>
      </c>
      <c r="L7691">
        <v>1.0762666179576901</v>
      </c>
    </row>
    <row r="7692" spans="1:12">
      <c r="A7692" t="s">
        <v>317</v>
      </c>
      <c r="B7692" t="s">
        <v>304</v>
      </c>
      <c r="C7692">
        <v>48375</v>
      </c>
      <c r="D7692" t="s">
        <v>135</v>
      </c>
      <c r="E7692">
        <v>888</v>
      </c>
      <c r="F7692" t="s">
        <v>87</v>
      </c>
      <c r="G7692" t="s">
        <v>108</v>
      </c>
      <c r="H7692">
        <v>1435</v>
      </c>
      <c r="I7692">
        <v>0.44938322313342283</v>
      </c>
      <c r="J7692">
        <v>5.1740255637772034E-3</v>
      </c>
      <c r="K7692">
        <v>-3.2002229346426367E-2</v>
      </c>
      <c r="L7692">
        <v>0.99697612260483626</v>
      </c>
    </row>
    <row r="7693" spans="1:12">
      <c r="A7693" t="s">
        <v>317</v>
      </c>
      <c r="B7693" t="s">
        <v>304</v>
      </c>
      <c r="C7693">
        <v>48375</v>
      </c>
      <c r="D7693" t="s">
        <v>135</v>
      </c>
      <c r="E7693">
        <v>888</v>
      </c>
      <c r="F7693" t="s">
        <v>87</v>
      </c>
      <c r="G7693" t="s">
        <v>109</v>
      </c>
      <c r="H7693">
        <v>65</v>
      </c>
      <c r="I7693">
        <v>0.28143814241296161</v>
      </c>
      <c r="J7693">
        <v>1.367583378849462E-2</v>
      </c>
      <c r="K7693">
        <v>4.3786730255295683E-2</v>
      </c>
      <c r="L7693">
        <v>0.6800944919804699</v>
      </c>
    </row>
    <row r="7694" spans="1:12">
      <c r="A7694" t="s">
        <v>317</v>
      </c>
      <c r="B7694" t="s">
        <v>456</v>
      </c>
      <c r="C7694">
        <v>48377</v>
      </c>
      <c r="D7694" t="s">
        <v>135</v>
      </c>
      <c r="E7694">
        <v>888</v>
      </c>
      <c r="F7694" t="s">
        <v>87</v>
      </c>
      <c r="G7694" t="s">
        <v>88</v>
      </c>
      <c r="H7694">
        <v>388</v>
      </c>
      <c r="I7694">
        <v>0.3237045078640246</v>
      </c>
      <c r="J7694">
        <v>1.8805720231829359E-2</v>
      </c>
      <c r="K7694">
        <v>-0.22229261819117521</v>
      </c>
      <c r="L7694">
        <v>1.5989958034376459</v>
      </c>
    </row>
    <row r="7695" spans="1:12">
      <c r="A7695" t="s">
        <v>317</v>
      </c>
      <c r="B7695" t="s">
        <v>456</v>
      </c>
      <c r="C7695">
        <v>48377</v>
      </c>
      <c r="D7695" t="s">
        <v>135</v>
      </c>
      <c r="E7695">
        <v>888</v>
      </c>
      <c r="F7695" t="s">
        <v>87</v>
      </c>
      <c r="G7695" t="s">
        <v>89</v>
      </c>
      <c r="H7695">
        <v>138</v>
      </c>
      <c r="I7695">
        <v>0.28948111696897172</v>
      </c>
      <c r="J7695">
        <v>1.5143185150290939E-2</v>
      </c>
      <c r="K7695">
        <v>-2.182744159600605E-2</v>
      </c>
      <c r="L7695">
        <v>0.99687313732838945</v>
      </c>
    </row>
    <row r="7696" spans="1:12">
      <c r="A7696" t="s">
        <v>317</v>
      </c>
      <c r="B7696" t="s">
        <v>456</v>
      </c>
      <c r="C7696">
        <v>48377</v>
      </c>
      <c r="D7696" t="s">
        <v>135</v>
      </c>
      <c r="E7696">
        <v>888</v>
      </c>
      <c r="F7696" t="s">
        <v>87</v>
      </c>
      <c r="G7696" t="s">
        <v>90</v>
      </c>
      <c r="H7696">
        <v>389</v>
      </c>
      <c r="I7696">
        <v>0.4557785718860688</v>
      </c>
      <c r="J7696">
        <v>2.3955087089370351E-2</v>
      </c>
      <c r="K7696">
        <v>-0.15950001848793369</v>
      </c>
      <c r="L7696">
        <v>2.134146776891185</v>
      </c>
    </row>
    <row r="7697" spans="1:12">
      <c r="A7697" t="s">
        <v>317</v>
      </c>
      <c r="B7697" t="s">
        <v>456</v>
      </c>
      <c r="C7697">
        <v>48377</v>
      </c>
      <c r="D7697" t="s">
        <v>135</v>
      </c>
      <c r="E7697">
        <v>888</v>
      </c>
      <c r="F7697" t="s">
        <v>87</v>
      </c>
      <c r="G7697" t="s">
        <v>91</v>
      </c>
      <c r="H7697">
        <v>138</v>
      </c>
      <c r="I7697">
        <v>0.30985793401293438</v>
      </c>
      <c r="J7697">
        <v>1.534332105780018E-2</v>
      </c>
      <c r="K7697">
        <v>-2.182744159600605E-2</v>
      </c>
      <c r="L7697">
        <v>0.99687313732838945</v>
      </c>
    </row>
    <row r="7698" spans="1:12">
      <c r="A7698" t="s">
        <v>317</v>
      </c>
      <c r="B7698" t="s">
        <v>456</v>
      </c>
      <c r="C7698">
        <v>48377</v>
      </c>
      <c r="D7698" t="s">
        <v>135</v>
      </c>
      <c r="E7698">
        <v>888</v>
      </c>
      <c r="F7698" t="s">
        <v>87</v>
      </c>
      <c r="G7698" t="s">
        <v>92</v>
      </c>
      <c r="H7698">
        <v>388</v>
      </c>
      <c r="I7698">
        <v>0.49433733060866852</v>
      </c>
      <c r="J7698">
        <v>2.6000140997068322E-2</v>
      </c>
      <c r="K7698">
        <v>-0.13514166566607089</v>
      </c>
      <c r="L7698">
        <v>2.2710406316358571</v>
      </c>
    </row>
    <row r="7699" spans="1:12">
      <c r="A7699" t="s">
        <v>317</v>
      </c>
      <c r="B7699" t="s">
        <v>456</v>
      </c>
      <c r="C7699">
        <v>48377</v>
      </c>
      <c r="D7699" t="s">
        <v>135</v>
      </c>
      <c r="E7699">
        <v>888</v>
      </c>
      <c r="F7699" t="s">
        <v>87</v>
      </c>
      <c r="G7699" t="s">
        <v>93</v>
      </c>
      <c r="H7699">
        <v>138</v>
      </c>
      <c r="I7699">
        <v>0.32417992828227321</v>
      </c>
      <c r="J7699">
        <v>1.6294315328507929E-2</v>
      </c>
      <c r="K7699">
        <v>-2.182744159600605E-2</v>
      </c>
      <c r="L7699">
        <v>0.99687313732838945</v>
      </c>
    </row>
    <row r="7700" spans="1:12">
      <c r="A7700" t="s">
        <v>317</v>
      </c>
      <c r="B7700" t="s">
        <v>456</v>
      </c>
      <c r="C7700">
        <v>48377</v>
      </c>
      <c r="D7700" t="s">
        <v>135</v>
      </c>
      <c r="E7700">
        <v>888</v>
      </c>
      <c r="F7700" t="s">
        <v>87</v>
      </c>
      <c r="G7700" t="s">
        <v>94</v>
      </c>
      <c r="H7700">
        <v>388</v>
      </c>
      <c r="I7700">
        <v>0.53214878335299187</v>
      </c>
      <c r="J7700">
        <v>2.802911233314621E-2</v>
      </c>
      <c r="K7700">
        <v>-0.11972166185277849</v>
      </c>
      <c r="L7700">
        <v>2.4314235202373951</v>
      </c>
    </row>
    <row r="7701" spans="1:12">
      <c r="A7701" t="s">
        <v>317</v>
      </c>
      <c r="B7701" t="s">
        <v>456</v>
      </c>
      <c r="C7701">
        <v>48377</v>
      </c>
      <c r="D7701" t="s">
        <v>135</v>
      </c>
      <c r="E7701">
        <v>888</v>
      </c>
      <c r="F7701" t="s">
        <v>87</v>
      </c>
      <c r="G7701" t="s">
        <v>95</v>
      </c>
      <c r="H7701">
        <v>138</v>
      </c>
      <c r="I7701">
        <v>0.3372897738863519</v>
      </c>
      <c r="J7701">
        <v>1.735866810598264E-2</v>
      </c>
      <c r="K7701">
        <v>-2.182744159600605E-2</v>
      </c>
      <c r="L7701">
        <v>0.99687313732838945</v>
      </c>
    </row>
    <row r="7702" spans="1:12">
      <c r="A7702" t="s">
        <v>317</v>
      </c>
      <c r="B7702" t="s">
        <v>456</v>
      </c>
      <c r="C7702">
        <v>48377</v>
      </c>
      <c r="D7702" t="s">
        <v>135</v>
      </c>
      <c r="E7702">
        <v>888</v>
      </c>
      <c r="F7702" t="s">
        <v>87</v>
      </c>
      <c r="G7702" t="s">
        <v>96</v>
      </c>
      <c r="H7702">
        <v>388</v>
      </c>
      <c r="I7702">
        <v>0.56983566382458528</v>
      </c>
      <c r="J7702">
        <v>3.0113976084949871E-2</v>
      </c>
      <c r="K7702">
        <v>-0.1009687950486806</v>
      </c>
      <c r="L7702">
        <v>2.574109004948451</v>
      </c>
    </row>
    <row r="7703" spans="1:12">
      <c r="A7703" t="s">
        <v>317</v>
      </c>
      <c r="B7703" t="s">
        <v>456</v>
      </c>
      <c r="C7703">
        <v>48377</v>
      </c>
      <c r="D7703" t="s">
        <v>135</v>
      </c>
      <c r="E7703">
        <v>888</v>
      </c>
      <c r="F7703" t="s">
        <v>87</v>
      </c>
      <c r="G7703" t="s">
        <v>97</v>
      </c>
      <c r="H7703">
        <v>138</v>
      </c>
      <c r="I7703">
        <v>0.34883142662422417</v>
      </c>
      <c r="J7703">
        <v>1.8485009727462511E-2</v>
      </c>
      <c r="K7703">
        <v>-2.182744159600605E-2</v>
      </c>
      <c r="L7703">
        <v>1.0215167009658781</v>
      </c>
    </row>
    <row r="7704" spans="1:12">
      <c r="A7704" t="s">
        <v>317</v>
      </c>
      <c r="B7704" t="s">
        <v>456</v>
      </c>
      <c r="C7704">
        <v>48377</v>
      </c>
      <c r="D7704" t="s">
        <v>135</v>
      </c>
      <c r="E7704">
        <v>888</v>
      </c>
      <c r="F7704" t="s">
        <v>87</v>
      </c>
      <c r="G7704" t="s">
        <v>98</v>
      </c>
      <c r="H7704">
        <v>389</v>
      </c>
      <c r="I7704">
        <v>0.1844926735910993</v>
      </c>
      <c r="J7704">
        <v>8.4220270837666138E-3</v>
      </c>
      <c r="K7704">
        <v>-0.2439533464425675</v>
      </c>
      <c r="L7704">
        <v>0.5780013253289078</v>
      </c>
    </row>
    <row r="7705" spans="1:12">
      <c r="A7705" t="s">
        <v>317</v>
      </c>
      <c r="B7705" t="s">
        <v>456</v>
      </c>
      <c r="C7705">
        <v>48377</v>
      </c>
      <c r="D7705" t="s">
        <v>135</v>
      </c>
      <c r="E7705">
        <v>888</v>
      </c>
      <c r="F7705" t="s">
        <v>87</v>
      </c>
      <c r="G7705" t="s">
        <v>99</v>
      </c>
      <c r="H7705">
        <v>138</v>
      </c>
      <c r="I7705">
        <v>0.24084652678602769</v>
      </c>
      <c r="J7705">
        <v>1.2336352830114311E-2</v>
      </c>
      <c r="K7705">
        <v>-2.182744159600605E-2</v>
      </c>
      <c r="L7705">
        <v>0.74388794929415691</v>
      </c>
    </row>
    <row r="7706" spans="1:12">
      <c r="A7706" t="s">
        <v>317</v>
      </c>
      <c r="B7706" t="s">
        <v>456</v>
      </c>
      <c r="C7706">
        <v>48377</v>
      </c>
      <c r="D7706" t="s">
        <v>135</v>
      </c>
      <c r="E7706">
        <v>888</v>
      </c>
      <c r="F7706" t="s">
        <v>87</v>
      </c>
      <c r="G7706" t="s">
        <v>100</v>
      </c>
      <c r="H7706">
        <v>389</v>
      </c>
      <c r="I7706">
        <v>0.34844990831130712</v>
      </c>
      <c r="J7706">
        <v>1.671171767984888E-2</v>
      </c>
      <c r="K7706">
        <v>-0.1806090273739864</v>
      </c>
      <c r="L7706">
        <v>1.5490854682200399</v>
      </c>
    </row>
    <row r="7707" spans="1:12">
      <c r="A7707" t="s">
        <v>317</v>
      </c>
      <c r="B7707" t="s">
        <v>456</v>
      </c>
      <c r="C7707">
        <v>48377</v>
      </c>
      <c r="D7707" t="s">
        <v>135</v>
      </c>
      <c r="E7707">
        <v>888</v>
      </c>
      <c r="F7707" t="s">
        <v>87</v>
      </c>
      <c r="G7707" t="s">
        <v>101</v>
      </c>
      <c r="H7707">
        <v>138</v>
      </c>
      <c r="I7707">
        <v>0.26534498584083899</v>
      </c>
      <c r="J7707">
        <v>1.341402102337411E-2</v>
      </c>
      <c r="K7707">
        <v>-2.182744159600605E-2</v>
      </c>
      <c r="L7707">
        <v>0.7661430548140753</v>
      </c>
    </row>
    <row r="7708" spans="1:12">
      <c r="A7708" t="s">
        <v>317</v>
      </c>
      <c r="B7708" t="s">
        <v>456</v>
      </c>
      <c r="C7708">
        <v>48377</v>
      </c>
      <c r="D7708" t="s">
        <v>135</v>
      </c>
      <c r="E7708">
        <v>888</v>
      </c>
      <c r="F7708" t="s">
        <v>87</v>
      </c>
      <c r="G7708" t="s">
        <v>102</v>
      </c>
      <c r="H7708">
        <v>389</v>
      </c>
      <c r="I7708">
        <v>0.39008424918443868</v>
      </c>
      <c r="J7708">
        <v>1.8810451353808919E-2</v>
      </c>
      <c r="K7708">
        <v>-0.15157676788919069</v>
      </c>
      <c r="L7708">
        <v>1.70695001591578</v>
      </c>
    </row>
    <row r="7709" spans="1:12">
      <c r="A7709" t="s">
        <v>317</v>
      </c>
      <c r="B7709" t="s">
        <v>456</v>
      </c>
      <c r="C7709">
        <v>48377</v>
      </c>
      <c r="D7709" t="s">
        <v>135</v>
      </c>
      <c r="E7709">
        <v>888</v>
      </c>
      <c r="F7709" t="s">
        <v>87</v>
      </c>
      <c r="G7709" t="s">
        <v>103</v>
      </c>
      <c r="H7709">
        <v>138</v>
      </c>
      <c r="I7709">
        <v>0.27929450384696403</v>
      </c>
      <c r="J7709">
        <v>1.4681570642015369E-2</v>
      </c>
      <c r="K7709">
        <v>-2.182744159600605E-2</v>
      </c>
      <c r="L7709">
        <v>0.78728872360703428</v>
      </c>
    </row>
    <row r="7710" spans="1:12">
      <c r="A7710" t="s">
        <v>317</v>
      </c>
      <c r="B7710" t="s">
        <v>456</v>
      </c>
      <c r="C7710">
        <v>48377</v>
      </c>
      <c r="D7710" t="s">
        <v>135</v>
      </c>
      <c r="E7710">
        <v>888</v>
      </c>
      <c r="F7710" t="s">
        <v>87</v>
      </c>
      <c r="G7710" t="s">
        <v>104</v>
      </c>
      <c r="H7710">
        <v>389</v>
      </c>
      <c r="I7710">
        <v>0.42948821830585099</v>
      </c>
      <c r="J7710">
        <v>2.093784689333824E-2</v>
      </c>
      <c r="K7710">
        <v>-0.13752224368950519</v>
      </c>
      <c r="L7710">
        <v>1.9243223477706271</v>
      </c>
    </row>
    <row r="7711" spans="1:12">
      <c r="A7711" t="s">
        <v>317</v>
      </c>
      <c r="B7711" t="s">
        <v>456</v>
      </c>
      <c r="C7711">
        <v>48377</v>
      </c>
      <c r="D7711" t="s">
        <v>135</v>
      </c>
      <c r="E7711">
        <v>888</v>
      </c>
      <c r="F7711" t="s">
        <v>87</v>
      </c>
      <c r="G7711" t="s">
        <v>105</v>
      </c>
      <c r="H7711">
        <v>138</v>
      </c>
      <c r="I7711">
        <v>0.29138168151955968</v>
      </c>
      <c r="J7711">
        <v>1.5934792602751088E-2</v>
      </c>
      <c r="K7711">
        <v>-2.182744159600605E-2</v>
      </c>
      <c r="L7711">
        <v>0.85013562025704181</v>
      </c>
    </row>
    <row r="7712" spans="1:12">
      <c r="A7712" t="s">
        <v>317</v>
      </c>
      <c r="B7712" t="s">
        <v>456</v>
      </c>
      <c r="C7712">
        <v>48377</v>
      </c>
      <c r="D7712" t="s">
        <v>135</v>
      </c>
      <c r="E7712">
        <v>888</v>
      </c>
      <c r="F7712" t="s">
        <v>87</v>
      </c>
      <c r="G7712" t="s">
        <v>106</v>
      </c>
      <c r="H7712">
        <v>389</v>
      </c>
      <c r="I7712">
        <v>0.46751889992672352</v>
      </c>
      <c r="J7712">
        <v>2.29910882209023E-2</v>
      </c>
      <c r="K7712">
        <v>-0.1187827558914006</v>
      </c>
      <c r="L7712">
        <v>2.101658045015093</v>
      </c>
    </row>
    <row r="7713" spans="1:12">
      <c r="A7713" t="s">
        <v>317</v>
      </c>
      <c r="B7713" t="s">
        <v>456</v>
      </c>
      <c r="C7713">
        <v>48377</v>
      </c>
      <c r="D7713" t="s">
        <v>135</v>
      </c>
      <c r="E7713">
        <v>888</v>
      </c>
      <c r="F7713" t="s">
        <v>87</v>
      </c>
      <c r="G7713" t="s">
        <v>107</v>
      </c>
      <c r="H7713">
        <v>138</v>
      </c>
      <c r="I7713">
        <v>0.30215295043703</v>
      </c>
      <c r="J7713">
        <v>1.7204799541550981E-2</v>
      </c>
      <c r="K7713">
        <v>-2.182744159600605E-2</v>
      </c>
      <c r="L7713">
        <v>0.90356926719459874</v>
      </c>
    </row>
    <row r="7714" spans="1:12">
      <c r="A7714" t="s">
        <v>317</v>
      </c>
      <c r="B7714" t="s">
        <v>456</v>
      </c>
      <c r="C7714">
        <v>48377</v>
      </c>
      <c r="D7714" t="s">
        <v>135</v>
      </c>
      <c r="E7714">
        <v>888</v>
      </c>
      <c r="F7714" t="s">
        <v>87</v>
      </c>
      <c r="G7714" t="s">
        <v>108</v>
      </c>
      <c r="H7714">
        <v>389</v>
      </c>
      <c r="I7714">
        <v>0.15623784442375471</v>
      </c>
      <c r="J7714">
        <v>6.9687024446584023E-3</v>
      </c>
      <c r="K7714">
        <v>-0.2525028762701666</v>
      </c>
      <c r="L7714">
        <v>0.6226008611161733</v>
      </c>
    </row>
    <row r="7715" spans="1:12">
      <c r="A7715" t="s">
        <v>317</v>
      </c>
      <c r="B7715" t="s">
        <v>456</v>
      </c>
      <c r="C7715">
        <v>48377</v>
      </c>
      <c r="D7715" t="s">
        <v>135</v>
      </c>
      <c r="E7715">
        <v>888</v>
      </c>
      <c r="F7715" t="s">
        <v>87</v>
      </c>
      <c r="G7715" t="s">
        <v>109</v>
      </c>
      <c r="H7715">
        <v>138</v>
      </c>
      <c r="I7715">
        <v>9.6103097997130557E-2</v>
      </c>
      <c r="J7715">
        <v>7.2324300584760224E-3</v>
      </c>
      <c r="K7715">
        <v>-2.182744159600605E-2</v>
      </c>
      <c r="L7715">
        <v>0.55086288190657084</v>
      </c>
    </row>
    <row r="7716" spans="1:12">
      <c r="A7716" t="s">
        <v>317</v>
      </c>
      <c r="B7716" t="s">
        <v>457</v>
      </c>
      <c r="C7716">
        <v>48379</v>
      </c>
      <c r="D7716" t="s">
        <v>135</v>
      </c>
      <c r="E7716">
        <v>888</v>
      </c>
      <c r="F7716" t="s">
        <v>87</v>
      </c>
      <c r="G7716" t="s">
        <v>88</v>
      </c>
      <c r="H7716">
        <v>21</v>
      </c>
      <c r="I7716">
        <v>1.3391255499967429</v>
      </c>
      <c r="J7716">
        <v>0.1576856242205866</v>
      </c>
      <c r="K7716">
        <v>8.2268901586623533E-2</v>
      </c>
      <c r="L7716">
        <v>2.427575332124559</v>
      </c>
    </row>
    <row r="7717" spans="1:12">
      <c r="A7717" t="s">
        <v>317</v>
      </c>
      <c r="B7717" t="s">
        <v>457</v>
      </c>
      <c r="C7717">
        <v>48379</v>
      </c>
      <c r="D7717" t="s">
        <v>135</v>
      </c>
      <c r="E7717">
        <v>888</v>
      </c>
      <c r="F7717" t="s">
        <v>87</v>
      </c>
      <c r="G7717" t="s">
        <v>89</v>
      </c>
      <c r="H7717">
        <v>477</v>
      </c>
      <c r="I7717">
        <v>0.78674074649732395</v>
      </c>
      <c r="J7717">
        <v>2.4113475586158891E-2</v>
      </c>
      <c r="K7717">
        <v>-2.7170356688389172E-2</v>
      </c>
      <c r="L7717">
        <v>2.058279257864311</v>
      </c>
    </row>
    <row r="7718" spans="1:12">
      <c r="A7718" t="s">
        <v>317</v>
      </c>
      <c r="B7718" t="s">
        <v>457</v>
      </c>
      <c r="C7718">
        <v>48379</v>
      </c>
      <c r="D7718" t="s">
        <v>135</v>
      </c>
      <c r="E7718">
        <v>888</v>
      </c>
      <c r="F7718" t="s">
        <v>87</v>
      </c>
      <c r="G7718" t="s">
        <v>90</v>
      </c>
      <c r="H7718">
        <v>21</v>
      </c>
      <c r="I7718">
        <v>1.6680650978018869</v>
      </c>
      <c r="J7718">
        <v>0.1456860291474619</v>
      </c>
      <c r="K7718">
        <v>0.26197504588600667</v>
      </c>
      <c r="L7718">
        <v>2.8019103932227281</v>
      </c>
    </row>
    <row r="7719" spans="1:12">
      <c r="A7719" t="s">
        <v>317</v>
      </c>
      <c r="B7719" t="s">
        <v>457</v>
      </c>
      <c r="C7719">
        <v>48379</v>
      </c>
      <c r="D7719" t="s">
        <v>135</v>
      </c>
      <c r="E7719">
        <v>888</v>
      </c>
      <c r="F7719" t="s">
        <v>87</v>
      </c>
      <c r="G7719" t="s">
        <v>91</v>
      </c>
      <c r="H7719">
        <v>477</v>
      </c>
      <c r="I7719">
        <v>1.00389614638034</v>
      </c>
      <c r="J7719">
        <v>2.269043222480557E-2</v>
      </c>
      <c r="K7719">
        <v>3.5267178298786029E-3</v>
      </c>
      <c r="L7719">
        <v>2.2257319502210908</v>
      </c>
    </row>
    <row r="7720" spans="1:12">
      <c r="A7720" t="s">
        <v>317</v>
      </c>
      <c r="B7720" t="s">
        <v>457</v>
      </c>
      <c r="C7720">
        <v>48379</v>
      </c>
      <c r="D7720" t="s">
        <v>135</v>
      </c>
      <c r="E7720">
        <v>888</v>
      </c>
      <c r="F7720" t="s">
        <v>87</v>
      </c>
      <c r="G7720" t="s">
        <v>92</v>
      </c>
      <c r="H7720">
        <v>21</v>
      </c>
      <c r="I7720">
        <v>1.833708289949844</v>
      </c>
      <c r="J7720">
        <v>0.1562271870685033</v>
      </c>
      <c r="K7720">
        <v>0.29025231332994073</v>
      </c>
      <c r="L7720">
        <v>3.035446620925113</v>
      </c>
    </row>
    <row r="7721" spans="1:12">
      <c r="A7721" t="s">
        <v>317</v>
      </c>
      <c r="B7721" t="s">
        <v>457</v>
      </c>
      <c r="C7721">
        <v>48379</v>
      </c>
      <c r="D7721" t="s">
        <v>135</v>
      </c>
      <c r="E7721">
        <v>888</v>
      </c>
      <c r="F7721" t="s">
        <v>87</v>
      </c>
      <c r="G7721" t="s">
        <v>93</v>
      </c>
      <c r="H7721">
        <v>477</v>
      </c>
      <c r="I7721">
        <v>1.087758962618226</v>
      </c>
      <c r="J7721">
        <v>2.3973217149723551E-2</v>
      </c>
      <c r="K7721">
        <v>3.5267178298786029E-3</v>
      </c>
      <c r="L7721">
        <v>2.3556611322115808</v>
      </c>
    </row>
    <row r="7722" spans="1:12">
      <c r="A7722" t="s">
        <v>317</v>
      </c>
      <c r="B7722" t="s">
        <v>457</v>
      </c>
      <c r="C7722">
        <v>48379</v>
      </c>
      <c r="D7722" t="s">
        <v>135</v>
      </c>
      <c r="E7722">
        <v>888</v>
      </c>
      <c r="F7722" t="s">
        <v>87</v>
      </c>
      <c r="G7722" t="s">
        <v>94</v>
      </c>
      <c r="H7722">
        <v>21</v>
      </c>
      <c r="I7722">
        <v>1.991627877631841</v>
      </c>
      <c r="J7722">
        <v>0.16733419893618731</v>
      </c>
      <c r="K7722">
        <v>0.31557028902879652</v>
      </c>
      <c r="L7722">
        <v>3.2684685251471182</v>
      </c>
    </row>
    <row r="7723" spans="1:12">
      <c r="A7723" t="s">
        <v>317</v>
      </c>
      <c r="B7723" t="s">
        <v>457</v>
      </c>
      <c r="C7723">
        <v>48379</v>
      </c>
      <c r="D7723" t="s">
        <v>135</v>
      </c>
      <c r="E7723">
        <v>888</v>
      </c>
      <c r="F7723" t="s">
        <v>87</v>
      </c>
      <c r="G7723" t="s">
        <v>95</v>
      </c>
      <c r="H7723">
        <v>477</v>
      </c>
      <c r="I7723">
        <v>1.1616979780548631</v>
      </c>
      <c r="J7723">
        <v>2.5497944075040111E-2</v>
      </c>
      <c r="K7723">
        <v>3.5267178298786029E-3</v>
      </c>
      <c r="L7723">
        <v>2.476528363245087</v>
      </c>
    </row>
    <row r="7724" spans="1:12">
      <c r="A7724" t="s">
        <v>317</v>
      </c>
      <c r="B7724" t="s">
        <v>457</v>
      </c>
      <c r="C7724">
        <v>48379</v>
      </c>
      <c r="D7724" t="s">
        <v>135</v>
      </c>
      <c r="E7724">
        <v>888</v>
      </c>
      <c r="F7724" t="s">
        <v>87</v>
      </c>
      <c r="G7724" t="s">
        <v>96</v>
      </c>
      <c r="H7724">
        <v>21</v>
      </c>
      <c r="I7724">
        <v>2.141073796967826</v>
      </c>
      <c r="J7724">
        <v>0.17785825932259591</v>
      </c>
      <c r="K7724">
        <v>0.34037529265666611</v>
      </c>
      <c r="L7724">
        <v>3.4894549128360661</v>
      </c>
    </row>
    <row r="7725" spans="1:12">
      <c r="A7725" t="s">
        <v>317</v>
      </c>
      <c r="B7725" t="s">
        <v>457</v>
      </c>
      <c r="C7725">
        <v>48379</v>
      </c>
      <c r="D7725" t="s">
        <v>135</v>
      </c>
      <c r="E7725">
        <v>888</v>
      </c>
      <c r="F7725" t="s">
        <v>87</v>
      </c>
      <c r="G7725" t="s">
        <v>97</v>
      </c>
      <c r="H7725">
        <v>477</v>
      </c>
      <c r="I7725">
        <v>1.236533130856426</v>
      </c>
      <c r="J7725">
        <v>2.6649151709387989E-2</v>
      </c>
      <c r="K7725">
        <v>3.5267178298786029E-3</v>
      </c>
      <c r="L7725">
        <v>2.590221589714337</v>
      </c>
    </row>
    <row r="7726" spans="1:12">
      <c r="A7726" t="s">
        <v>317</v>
      </c>
      <c r="B7726" t="s">
        <v>457</v>
      </c>
      <c r="C7726">
        <v>48379</v>
      </c>
      <c r="D7726" t="s">
        <v>135</v>
      </c>
      <c r="E7726">
        <v>888</v>
      </c>
      <c r="F7726" t="s">
        <v>87</v>
      </c>
      <c r="G7726" t="s">
        <v>98</v>
      </c>
      <c r="H7726">
        <v>21</v>
      </c>
      <c r="I7726">
        <v>0.87811581063541766</v>
      </c>
      <c r="J7726">
        <v>8.8664726780749215E-2</v>
      </c>
      <c r="K7726">
        <v>0.1078680484880335</v>
      </c>
      <c r="L7726">
        <v>1.6042317228687579</v>
      </c>
    </row>
    <row r="7727" spans="1:12">
      <c r="A7727" t="s">
        <v>317</v>
      </c>
      <c r="B7727" t="s">
        <v>457</v>
      </c>
      <c r="C7727">
        <v>48379</v>
      </c>
      <c r="D7727" t="s">
        <v>135</v>
      </c>
      <c r="E7727">
        <v>888</v>
      </c>
      <c r="F7727" t="s">
        <v>87</v>
      </c>
      <c r="G7727" t="s">
        <v>99</v>
      </c>
      <c r="H7727">
        <v>477</v>
      </c>
      <c r="I7727">
        <v>0.4876279095215178</v>
      </c>
      <c r="J7727">
        <v>1.207494498248156E-2</v>
      </c>
      <c r="K7727">
        <v>3.5267178298786029E-3</v>
      </c>
      <c r="L7727">
        <v>1.421982194111423</v>
      </c>
    </row>
    <row r="7728" spans="1:12">
      <c r="A7728" t="s">
        <v>317</v>
      </c>
      <c r="B7728" t="s">
        <v>457</v>
      </c>
      <c r="C7728">
        <v>48379</v>
      </c>
      <c r="D7728" t="s">
        <v>135</v>
      </c>
      <c r="E7728">
        <v>888</v>
      </c>
      <c r="F7728" t="s">
        <v>87</v>
      </c>
      <c r="G7728" t="s">
        <v>100</v>
      </c>
      <c r="H7728">
        <v>21</v>
      </c>
      <c r="I7728">
        <v>1.3919513895566551</v>
      </c>
      <c r="J7728">
        <v>0.10804868088975519</v>
      </c>
      <c r="K7728">
        <v>0.27866141501693342</v>
      </c>
      <c r="L7728">
        <v>2.2143403233531389</v>
      </c>
    </row>
    <row r="7729" spans="1:12">
      <c r="A7729" t="s">
        <v>317</v>
      </c>
      <c r="B7729" t="s">
        <v>457</v>
      </c>
      <c r="C7729">
        <v>48379</v>
      </c>
      <c r="D7729" t="s">
        <v>135</v>
      </c>
      <c r="E7729">
        <v>888</v>
      </c>
      <c r="F7729" t="s">
        <v>87</v>
      </c>
      <c r="G7729" t="s">
        <v>101</v>
      </c>
      <c r="H7729">
        <v>477</v>
      </c>
      <c r="I7729">
        <v>0.84234023082363552</v>
      </c>
      <c r="J7729">
        <v>1.6674067626733569E-2</v>
      </c>
      <c r="K7729">
        <v>3.5267178298786029E-3</v>
      </c>
      <c r="L7729">
        <v>1.7070203999628011</v>
      </c>
    </row>
    <row r="7730" spans="1:12">
      <c r="A7730" t="s">
        <v>317</v>
      </c>
      <c r="B7730" t="s">
        <v>457</v>
      </c>
      <c r="C7730">
        <v>48379</v>
      </c>
      <c r="D7730" t="s">
        <v>135</v>
      </c>
      <c r="E7730">
        <v>888</v>
      </c>
      <c r="F7730" t="s">
        <v>87</v>
      </c>
      <c r="G7730" t="s">
        <v>102</v>
      </c>
      <c r="H7730">
        <v>21</v>
      </c>
      <c r="I7730">
        <v>1.563109054162531</v>
      </c>
      <c r="J7730">
        <v>0.1178441616037386</v>
      </c>
      <c r="K7730">
        <v>0.30964265869391361</v>
      </c>
      <c r="L7730">
        <v>2.4387855384156549</v>
      </c>
    </row>
    <row r="7731" spans="1:12">
      <c r="A7731" t="s">
        <v>317</v>
      </c>
      <c r="B7731" t="s">
        <v>457</v>
      </c>
      <c r="C7731">
        <v>48379</v>
      </c>
      <c r="D7731" t="s">
        <v>135</v>
      </c>
      <c r="E7731">
        <v>888</v>
      </c>
      <c r="F7731" t="s">
        <v>87</v>
      </c>
      <c r="G7731" t="s">
        <v>103</v>
      </c>
      <c r="H7731">
        <v>477</v>
      </c>
      <c r="I7731">
        <v>0.91484518765697243</v>
      </c>
      <c r="J7731">
        <v>1.7532296565668671E-2</v>
      </c>
      <c r="K7731">
        <v>3.5267178298786029E-3</v>
      </c>
      <c r="L7731">
        <v>1.8054626795053541</v>
      </c>
    </row>
    <row r="7732" spans="1:12">
      <c r="A7732" t="s">
        <v>317</v>
      </c>
      <c r="B7732" t="s">
        <v>457</v>
      </c>
      <c r="C7732">
        <v>48379</v>
      </c>
      <c r="D7732" t="s">
        <v>135</v>
      </c>
      <c r="E7732">
        <v>888</v>
      </c>
      <c r="F7732" t="s">
        <v>87</v>
      </c>
      <c r="G7732" t="s">
        <v>104</v>
      </c>
      <c r="H7732">
        <v>21</v>
      </c>
      <c r="I7732">
        <v>1.726502520922087</v>
      </c>
      <c r="J7732">
        <v>0.12881989346661671</v>
      </c>
      <c r="K7732">
        <v>0.33643836717927927</v>
      </c>
      <c r="L7732">
        <v>2.6724841403317932</v>
      </c>
    </row>
    <row r="7733" spans="1:12">
      <c r="A7733" t="s">
        <v>317</v>
      </c>
      <c r="B7733" t="s">
        <v>457</v>
      </c>
      <c r="C7733">
        <v>48379</v>
      </c>
      <c r="D7733" t="s">
        <v>135</v>
      </c>
      <c r="E7733">
        <v>888</v>
      </c>
      <c r="F7733" t="s">
        <v>87</v>
      </c>
      <c r="G7733" t="s">
        <v>105</v>
      </c>
      <c r="H7733">
        <v>477</v>
      </c>
      <c r="I7733">
        <v>0.97989793001529024</v>
      </c>
      <c r="J7733">
        <v>1.871309898143006E-2</v>
      </c>
      <c r="K7733">
        <v>3.5267178298786029E-3</v>
      </c>
      <c r="L7733">
        <v>1.9139068960189349</v>
      </c>
    </row>
    <row r="7734" spans="1:12">
      <c r="A7734" t="s">
        <v>317</v>
      </c>
      <c r="B7734" t="s">
        <v>457</v>
      </c>
      <c r="C7734">
        <v>48379</v>
      </c>
      <c r="D7734" t="s">
        <v>135</v>
      </c>
      <c r="E7734">
        <v>888</v>
      </c>
      <c r="F7734" t="s">
        <v>87</v>
      </c>
      <c r="G7734" t="s">
        <v>106</v>
      </c>
      <c r="H7734">
        <v>21</v>
      </c>
      <c r="I7734">
        <v>1.8774327900133541</v>
      </c>
      <c r="J7734">
        <v>0.13897070690113111</v>
      </c>
      <c r="K7734">
        <v>0.36329579965681719</v>
      </c>
      <c r="L7734">
        <v>2.9038355072988762</v>
      </c>
    </row>
    <row r="7735" spans="1:12">
      <c r="A7735" t="s">
        <v>317</v>
      </c>
      <c r="B7735" t="s">
        <v>457</v>
      </c>
      <c r="C7735">
        <v>48379</v>
      </c>
      <c r="D7735" t="s">
        <v>135</v>
      </c>
      <c r="E7735">
        <v>888</v>
      </c>
      <c r="F7735" t="s">
        <v>87</v>
      </c>
      <c r="G7735" t="s">
        <v>107</v>
      </c>
      <c r="H7735">
        <v>477</v>
      </c>
      <c r="I7735">
        <v>1.042038750697394</v>
      </c>
      <c r="J7735">
        <v>1.9323165821444149E-2</v>
      </c>
      <c r="K7735">
        <v>3.5267178298786029E-3</v>
      </c>
      <c r="L7735">
        <v>1.9966900608684059</v>
      </c>
    </row>
    <row r="7736" spans="1:12">
      <c r="A7736" t="s">
        <v>317</v>
      </c>
      <c r="B7736" t="s">
        <v>457</v>
      </c>
      <c r="C7736">
        <v>48379</v>
      </c>
      <c r="D7736" t="s">
        <v>135</v>
      </c>
      <c r="E7736">
        <v>888</v>
      </c>
      <c r="F7736" t="s">
        <v>87</v>
      </c>
      <c r="G7736" t="s">
        <v>108</v>
      </c>
      <c r="H7736">
        <v>21</v>
      </c>
      <c r="I7736">
        <v>0.54524790617929286</v>
      </c>
      <c r="J7736">
        <v>4.6758487955652142E-2</v>
      </c>
      <c r="K7736">
        <v>0.1167457847107941</v>
      </c>
      <c r="L7736">
        <v>1.0747798823709549</v>
      </c>
    </row>
    <row r="7737" spans="1:12">
      <c r="A7737" t="s">
        <v>317</v>
      </c>
      <c r="B7737" t="s">
        <v>457</v>
      </c>
      <c r="C7737">
        <v>48379</v>
      </c>
      <c r="D7737" t="s">
        <v>135</v>
      </c>
      <c r="E7737">
        <v>888</v>
      </c>
      <c r="F7737" t="s">
        <v>87</v>
      </c>
      <c r="G7737" t="s">
        <v>109</v>
      </c>
      <c r="H7737">
        <v>477</v>
      </c>
      <c r="I7737">
        <v>0.31639683371199412</v>
      </c>
      <c r="J7737">
        <v>4.7901614405130534E-3</v>
      </c>
      <c r="K7737">
        <v>3.5267178298786029E-3</v>
      </c>
      <c r="L7737">
        <v>0.74064381319451666</v>
      </c>
    </row>
    <row r="7738" spans="1:12">
      <c r="A7738" t="s">
        <v>317</v>
      </c>
      <c r="B7738" t="s">
        <v>458</v>
      </c>
      <c r="C7738">
        <v>48381</v>
      </c>
      <c r="D7738" t="s">
        <v>135</v>
      </c>
      <c r="E7738">
        <v>888</v>
      </c>
      <c r="F7738" t="s">
        <v>87</v>
      </c>
      <c r="G7738" t="s">
        <v>88</v>
      </c>
      <c r="H7738">
        <v>195</v>
      </c>
      <c r="I7738">
        <v>0.78341392942246146</v>
      </c>
      <c r="J7738">
        <v>2.3030464727247211E-2</v>
      </c>
      <c r="K7738">
        <v>6.0636211012504528E-2</v>
      </c>
      <c r="L7738">
        <v>1.3804866076375319</v>
      </c>
    </row>
    <row r="7739" spans="1:12">
      <c r="A7739" t="s">
        <v>317</v>
      </c>
      <c r="B7739" t="s">
        <v>458</v>
      </c>
      <c r="C7739">
        <v>48381</v>
      </c>
      <c r="D7739" t="s">
        <v>135</v>
      </c>
      <c r="E7739">
        <v>888</v>
      </c>
      <c r="F7739" t="s">
        <v>87</v>
      </c>
      <c r="G7739" t="s">
        <v>89</v>
      </c>
      <c r="H7739">
        <v>190</v>
      </c>
      <c r="I7739">
        <v>0.47239071020287748</v>
      </c>
      <c r="J7739">
        <v>1.044933925622289E-2</v>
      </c>
      <c r="K7739">
        <v>8.8824045335733612E-2</v>
      </c>
      <c r="L7739">
        <v>0.78956923611623142</v>
      </c>
    </row>
    <row r="7740" spans="1:12">
      <c r="A7740" t="s">
        <v>317</v>
      </c>
      <c r="B7740" t="s">
        <v>458</v>
      </c>
      <c r="C7740">
        <v>48381</v>
      </c>
      <c r="D7740" t="s">
        <v>135</v>
      </c>
      <c r="E7740">
        <v>888</v>
      </c>
      <c r="F7740" t="s">
        <v>87</v>
      </c>
      <c r="G7740" t="s">
        <v>90</v>
      </c>
      <c r="H7740">
        <v>195</v>
      </c>
      <c r="I7740">
        <v>1.1076809908815759</v>
      </c>
      <c r="J7740">
        <v>2.1100282620728019E-2</v>
      </c>
      <c r="K7740">
        <v>8.855628591461806E-2</v>
      </c>
      <c r="L7740">
        <v>1.9815269693906661</v>
      </c>
    </row>
    <row r="7741" spans="1:12">
      <c r="A7741" t="s">
        <v>317</v>
      </c>
      <c r="B7741" t="s">
        <v>458</v>
      </c>
      <c r="C7741">
        <v>48381</v>
      </c>
      <c r="D7741" t="s">
        <v>135</v>
      </c>
      <c r="E7741">
        <v>888</v>
      </c>
      <c r="F7741" t="s">
        <v>87</v>
      </c>
      <c r="G7741" t="s">
        <v>91</v>
      </c>
      <c r="H7741">
        <v>190</v>
      </c>
      <c r="I7741">
        <v>0.54452036154809047</v>
      </c>
      <c r="J7741">
        <v>9.8166214962787449E-3</v>
      </c>
      <c r="K7741">
        <v>0.16713678576808921</v>
      </c>
      <c r="L7741">
        <v>0.90146663499139734</v>
      </c>
    </row>
    <row r="7742" spans="1:12">
      <c r="A7742" t="s">
        <v>317</v>
      </c>
      <c r="B7742" t="s">
        <v>458</v>
      </c>
      <c r="C7742">
        <v>48381</v>
      </c>
      <c r="D7742" t="s">
        <v>135</v>
      </c>
      <c r="E7742">
        <v>888</v>
      </c>
      <c r="F7742" t="s">
        <v>87</v>
      </c>
      <c r="G7742" t="s">
        <v>92</v>
      </c>
      <c r="H7742">
        <v>195</v>
      </c>
      <c r="I7742">
        <v>1.196252559954375</v>
      </c>
      <c r="J7742">
        <v>2.2205352243663379E-2</v>
      </c>
      <c r="K7742">
        <v>9.8722123734035827E-2</v>
      </c>
      <c r="L7742">
        <v>2.1649322879237989</v>
      </c>
    </row>
    <row r="7743" spans="1:12">
      <c r="A7743" t="s">
        <v>317</v>
      </c>
      <c r="B7743" t="s">
        <v>458</v>
      </c>
      <c r="C7743">
        <v>48381</v>
      </c>
      <c r="D7743" t="s">
        <v>135</v>
      </c>
      <c r="E7743">
        <v>888</v>
      </c>
      <c r="F7743" t="s">
        <v>87</v>
      </c>
      <c r="G7743" t="s">
        <v>93</v>
      </c>
      <c r="H7743">
        <v>190</v>
      </c>
      <c r="I7743">
        <v>0.6059410244342196</v>
      </c>
      <c r="J7743">
        <v>1.0478484689254171E-2</v>
      </c>
      <c r="K7743">
        <v>0.18448207990396309</v>
      </c>
      <c r="L7743">
        <v>0.95965993917700998</v>
      </c>
    </row>
    <row r="7744" spans="1:12">
      <c r="A7744" t="s">
        <v>317</v>
      </c>
      <c r="B7744" t="s">
        <v>458</v>
      </c>
      <c r="C7744">
        <v>48381</v>
      </c>
      <c r="D7744" t="s">
        <v>135</v>
      </c>
      <c r="E7744">
        <v>888</v>
      </c>
      <c r="F7744" t="s">
        <v>87</v>
      </c>
      <c r="G7744" t="s">
        <v>94</v>
      </c>
      <c r="H7744">
        <v>195</v>
      </c>
      <c r="I7744">
        <v>1.2698227770998189</v>
      </c>
      <c r="J7744">
        <v>2.3509636595017501E-2</v>
      </c>
      <c r="K7744">
        <v>0.10691521063579459</v>
      </c>
      <c r="L7744">
        <v>2.3639875509560362</v>
      </c>
    </row>
    <row r="7745" spans="1:12">
      <c r="A7745" t="s">
        <v>317</v>
      </c>
      <c r="B7745" t="s">
        <v>458</v>
      </c>
      <c r="C7745">
        <v>48381</v>
      </c>
      <c r="D7745" t="s">
        <v>135</v>
      </c>
      <c r="E7745">
        <v>888</v>
      </c>
      <c r="F7745" t="s">
        <v>87</v>
      </c>
      <c r="G7745" t="s">
        <v>95</v>
      </c>
      <c r="H7745">
        <v>190</v>
      </c>
      <c r="I7745">
        <v>0.66364484724939332</v>
      </c>
      <c r="J7745">
        <v>1.130090641563874E-2</v>
      </c>
      <c r="K7745">
        <v>0.19570145264666661</v>
      </c>
      <c r="L7745">
        <v>1.050554817554161</v>
      </c>
    </row>
    <row r="7746" spans="1:12">
      <c r="A7746" t="s">
        <v>317</v>
      </c>
      <c r="B7746" t="s">
        <v>458</v>
      </c>
      <c r="C7746">
        <v>48381</v>
      </c>
      <c r="D7746" t="s">
        <v>135</v>
      </c>
      <c r="E7746">
        <v>888</v>
      </c>
      <c r="F7746" t="s">
        <v>87</v>
      </c>
      <c r="G7746" t="s">
        <v>96</v>
      </c>
      <c r="H7746">
        <v>195</v>
      </c>
      <c r="I7746">
        <v>1.356113859167956</v>
      </c>
      <c r="J7746">
        <v>2.4942992236810041E-2</v>
      </c>
      <c r="K7746">
        <v>0.1167907223401445</v>
      </c>
      <c r="L7746">
        <v>2.5674444302681012</v>
      </c>
    </row>
    <row r="7747" spans="1:12">
      <c r="A7747" t="s">
        <v>317</v>
      </c>
      <c r="B7747" t="s">
        <v>458</v>
      </c>
      <c r="C7747">
        <v>48381</v>
      </c>
      <c r="D7747" t="s">
        <v>135</v>
      </c>
      <c r="E7747">
        <v>888</v>
      </c>
      <c r="F7747" t="s">
        <v>87</v>
      </c>
      <c r="G7747" t="s">
        <v>97</v>
      </c>
      <c r="H7747">
        <v>190</v>
      </c>
      <c r="I7747">
        <v>0.7295709004719878</v>
      </c>
      <c r="J7747">
        <v>1.268540579061154E-2</v>
      </c>
      <c r="K7747">
        <v>0.2022283081651943</v>
      </c>
      <c r="L7747">
        <v>1.157840455618125</v>
      </c>
    </row>
    <row r="7748" spans="1:12">
      <c r="A7748" t="s">
        <v>317</v>
      </c>
      <c r="B7748" t="s">
        <v>458</v>
      </c>
      <c r="C7748">
        <v>48381</v>
      </c>
      <c r="D7748" t="s">
        <v>135</v>
      </c>
      <c r="E7748">
        <v>888</v>
      </c>
      <c r="F7748" t="s">
        <v>87</v>
      </c>
      <c r="G7748" t="s">
        <v>98</v>
      </c>
      <c r="H7748">
        <v>195</v>
      </c>
      <c r="I7748">
        <v>0.28839837613992408</v>
      </c>
      <c r="J7748">
        <v>6.3985570468794101E-3</v>
      </c>
      <c r="K7748">
        <v>4.7097569380749063E-2</v>
      </c>
      <c r="L7748">
        <v>0.71645823879906811</v>
      </c>
    </row>
    <row r="7749" spans="1:12">
      <c r="A7749" t="s">
        <v>317</v>
      </c>
      <c r="B7749" t="s">
        <v>458</v>
      </c>
      <c r="C7749">
        <v>48381</v>
      </c>
      <c r="D7749" t="s">
        <v>135</v>
      </c>
      <c r="E7749">
        <v>888</v>
      </c>
      <c r="F7749" t="s">
        <v>87</v>
      </c>
      <c r="G7749" t="s">
        <v>99</v>
      </c>
      <c r="H7749">
        <v>190</v>
      </c>
      <c r="I7749">
        <v>0.36715560199028963</v>
      </c>
      <c r="J7749">
        <v>8.4189684128926304E-3</v>
      </c>
      <c r="K7749">
        <v>0.1176425363049904</v>
      </c>
      <c r="L7749">
        <v>0.7032138873506405</v>
      </c>
    </row>
    <row r="7750" spans="1:12">
      <c r="A7750" t="s">
        <v>317</v>
      </c>
      <c r="B7750" t="s">
        <v>458</v>
      </c>
      <c r="C7750">
        <v>48381</v>
      </c>
      <c r="D7750" t="s">
        <v>135</v>
      </c>
      <c r="E7750">
        <v>888</v>
      </c>
      <c r="F7750" t="s">
        <v>87</v>
      </c>
      <c r="G7750" t="s">
        <v>100</v>
      </c>
      <c r="H7750">
        <v>195</v>
      </c>
      <c r="I7750">
        <v>0.72402517356903073</v>
      </c>
      <c r="J7750">
        <v>1.6081310304768091E-2</v>
      </c>
      <c r="K7750">
        <v>6.4207996823543445E-2</v>
      </c>
      <c r="L7750">
        <v>1.6335482420761711</v>
      </c>
    </row>
    <row r="7751" spans="1:12">
      <c r="A7751" t="s">
        <v>317</v>
      </c>
      <c r="B7751" t="s">
        <v>458</v>
      </c>
      <c r="C7751">
        <v>48381</v>
      </c>
      <c r="D7751" t="s">
        <v>135</v>
      </c>
      <c r="E7751">
        <v>888</v>
      </c>
      <c r="F7751" t="s">
        <v>87</v>
      </c>
      <c r="G7751" t="s">
        <v>101</v>
      </c>
      <c r="H7751">
        <v>190</v>
      </c>
      <c r="I7751">
        <v>0.49112526852698818</v>
      </c>
      <c r="J7751">
        <v>8.8164779578576886E-3</v>
      </c>
      <c r="K7751">
        <v>0.17801302971930699</v>
      </c>
      <c r="L7751">
        <v>0.81248856062125674</v>
      </c>
    </row>
    <row r="7752" spans="1:12">
      <c r="A7752" t="s">
        <v>317</v>
      </c>
      <c r="B7752" t="s">
        <v>458</v>
      </c>
      <c r="C7752">
        <v>48381</v>
      </c>
      <c r="D7752" t="s">
        <v>135</v>
      </c>
      <c r="E7752">
        <v>888</v>
      </c>
      <c r="F7752" t="s">
        <v>87</v>
      </c>
      <c r="G7752" t="s">
        <v>102</v>
      </c>
      <c r="H7752">
        <v>195</v>
      </c>
      <c r="I7752">
        <v>0.8242601678506748</v>
      </c>
      <c r="J7752">
        <v>1.7961457500426398E-2</v>
      </c>
      <c r="K7752">
        <v>7.5379688342831694E-2</v>
      </c>
      <c r="L7752">
        <v>1.842386536881393</v>
      </c>
    </row>
    <row r="7753" spans="1:12">
      <c r="A7753" t="s">
        <v>317</v>
      </c>
      <c r="B7753" t="s">
        <v>458</v>
      </c>
      <c r="C7753">
        <v>48381</v>
      </c>
      <c r="D7753" t="s">
        <v>135</v>
      </c>
      <c r="E7753">
        <v>888</v>
      </c>
      <c r="F7753" t="s">
        <v>87</v>
      </c>
      <c r="G7753" t="s">
        <v>103</v>
      </c>
      <c r="H7753">
        <v>190</v>
      </c>
      <c r="I7753">
        <v>0.54546122342006065</v>
      </c>
      <c r="J7753">
        <v>9.3141896218474907E-3</v>
      </c>
      <c r="K7753">
        <v>0.195033106890356</v>
      </c>
      <c r="L7753">
        <v>0.8815529357344577</v>
      </c>
    </row>
    <row r="7754" spans="1:12">
      <c r="A7754" t="s">
        <v>317</v>
      </c>
      <c r="B7754" t="s">
        <v>458</v>
      </c>
      <c r="C7754">
        <v>48381</v>
      </c>
      <c r="D7754" t="s">
        <v>135</v>
      </c>
      <c r="E7754">
        <v>888</v>
      </c>
      <c r="F7754" t="s">
        <v>87</v>
      </c>
      <c r="G7754" t="s">
        <v>104</v>
      </c>
      <c r="H7754">
        <v>195</v>
      </c>
      <c r="I7754">
        <v>0.89749738630147702</v>
      </c>
      <c r="J7754">
        <v>2.0389195076769139E-2</v>
      </c>
      <c r="K7754">
        <v>8.447986772672729E-2</v>
      </c>
      <c r="L7754">
        <v>2.0510351157346962</v>
      </c>
    </row>
    <row r="7755" spans="1:12">
      <c r="A7755" t="s">
        <v>317</v>
      </c>
      <c r="B7755" t="s">
        <v>458</v>
      </c>
      <c r="C7755">
        <v>48381</v>
      </c>
      <c r="D7755" t="s">
        <v>135</v>
      </c>
      <c r="E7755">
        <v>888</v>
      </c>
      <c r="F7755" t="s">
        <v>87</v>
      </c>
      <c r="G7755" t="s">
        <v>105</v>
      </c>
      <c r="H7755">
        <v>190</v>
      </c>
      <c r="I7755">
        <v>0.59669117928510751</v>
      </c>
      <c r="J7755">
        <v>9.9891622617045827E-3</v>
      </c>
      <c r="K7755">
        <v>0.2110348047180553</v>
      </c>
      <c r="L7755">
        <v>0.97055153783401682</v>
      </c>
    </row>
    <row r="7756" spans="1:12">
      <c r="A7756" t="s">
        <v>317</v>
      </c>
      <c r="B7756" t="s">
        <v>458</v>
      </c>
      <c r="C7756">
        <v>48381</v>
      </c>
      <c r="D7756" t="s">
        <v>135</v>
      </c>
      <c r="E7756">
        <v>888</v>
      </c>
      <c r="F7756" t="s">
        <v>87</v>
      </c>
      <c r="G7756" t="s">
        <v>106</v>
      </c>
      <c r="H7756">
        <v>195</v>
      </c>
      <c r="I7756">
        <v>0.98788484603907445</v>
      </c>
      <c r="J7756">
        <v>2.2313420743188719E-2</v>
      </c>
      <c r="K7756">
        <v>9.4930310381508939E-2</v>
      </c>
      <c r="L7756">
        <v>2.2549180688599639</v>
      </c>
    </row>
    <row r="7757" spans="1:12">
      <c r="A7757" t="s">
        <v>317</v>
      </c>
      <c r="B7757" t="s">
        <v>458</v>
      </c>
      <c r="C7757">
        <v>48381</v>
      </c>
      <c r="D7757" t="s">
        <v>135</v>
      </c>
      <c r="E7757">
        <v>888</v>
      </c>
      <c r="F7757" t="s">
        <v>87</v>
      </c>
      <c r="G7757" t="s">
        <v>107</v>
      </c>
      <c r="H7757">
        <v>190</v>
      </c>
      <c r="I7757">
        <v>0.65818909588023111</v>
      </c>
      <c r="J7757">
        <v>1.112793043715052E-2</v>
      </c>
      <c r="K7757">
        <v>0.21825770508090411</v>
      </c>
      <c r="L7757">
        <v>1.085580786622518</v>
      </c>
    </row>
    <row r="7758" spans="1:12">
      <c r="A7758" t="s">
        <v>317</v>
      </c>
      <c r="B7758" t="s">
        <v>458</v>
      </c>
      <c r="C7758">
        <v>48381</v>
      </c>
      <c r="D7758" t="s">
        <v>135</v>
      </c>
      <c r="E7758">
        <v>888</v>
      </c>
      <c r="F7758" t="s">
        <v>87</v>
      </c>
      <c r="G7758" t="s">
        <v>108</v>
      </c>
      <c r="H7758">
        <v>195</v>
      </c>
      <c r="I7758">
        <v>0.26413458115251531</v>
      </c>
      <c r="J7758">
        <v>5.5106460900557677E-3</v>
      </c>
      <c r="K7758">
        <v>4.4023660590970598E-2</v>
      </c>
      <c r="L7758">
        <v>0.57802260804440997</v>
      </c>
    </row>
    <row r="7759" spans="1:12">
      <c r="A7759" t="s">
        <v>317</v>
      </c>
      <c r="B7759" t="s">
        <v>458</v>
      </c>
      <c r="C7759">
        <v>48381</v>
      </c>
      <c r="D7759" t="s">
        <v>135</v>
      </c>
      <c r="E7759">
        <v>888</v>
      </c>
      <c r="F7759" t="s">
        <v>87</v>
      </c>
      <c r="G7759" t="s">
        <v>109</v>
      </c>
      <c r="H7759">
        <v>190</v>
      </c>
      <c r="I7759">
        <v>0.30566783748997178</v>
      </c>
      <c r="J7759">
        <v>5.9397851057183893E-3</v>
      </c>
      <c r="K7759">
        <v>0.10424179136799849</v>
      </c>
      <c r="L7759">
        <v>0.59620501343371557</v>
      </c>
    </row>
    <row r="7760" spans="1:12">
      <c r="A7760" t="s">
        <v>317</v>
      </c>
      <c r="B7760" t="s">
        <v>459</v>
      </c>
      <c r="C7760">
        <v>48383</v>
      </c>
      <c r="D7760" t="s">
        <v>135</v>
      </c>
      <c r="E7760">
        <v>888</v>
      </c>
      <c r="F7760" t="s">
        <v>87</v>
      </c>
      <c r="G7760" t="s">
        <v>88</v>
      </c>
      <c r="H7760">
        <v>20</v>
      </c>
      <c r="I7760">
        <v>1.2019691002057511</v>
      </c>
      <c r="J7760">
        <v>0.10369354041876069</v>
      </c>
      <c r="K7760">
        <v>1.053024294447052E-2</v>
      </c>
      <c r="L7760">
        <v>1.601432951177751</v>
      </c>
    </row>
    <row r="7761" spans="1:12">
      <c r="A7761" t="s">
        <v>317</v>
      </c>
      <c r="B7761" t="s">
        <v>459</v>
      </c>
      <c r="C7761">
        <v>48383</v>
      </c>
      <c r="D7761" t="s">
        <v>135</v>
      </c>
      <c r="E7761">
        <v>888</v>
      </c>
      <c r="F7761" t="s">
        <v>87</v>
      </c>
      <c r="G7761" t="s">
        <v>89</v>
      </c>
      <c r="H7761">
        <v>39</v>
      </c>
      <c r="I7761">
        <v>0.47166315823502308</v>
      </c>
      <c r="J7761">
        <v>5.2423274353784799E-2</v>
      </c>
      <c r="K7761">
        <v>6.4585815138559655E-2</v>
      </c>
      <c r="L7761">
        <v>1.4462899909001601</v>
      </c>
    </row>
    <row r="7762" spans="1:12">
      <c r="A7762" t="s">
        <v>317</v>
      </c>
      <c r="B7762" t="s">
        <v>459</v>
      </c>
      <c r="C7762">
        <v>48383</v>
      </c>
      <c r="D7762" t="s">
        <v>135</v>
      </c>
      <c r="E7762">
        <v>888</v>
      </c>
      <c r="F7762" t="s">
        <v>87</v>
      </c>
      <c r="G7762" t="s">
        <v>90</v>
      </c>
      <c r="H7762">
        <v>20</v>
      </c>
      <c r="I7762">
        <v>1.4714785070081631</v>
      </c>
      <c r="J7762">
        <v>7.0970809781590774E-2</v>
      </c>
      <c r="K7762">
        <v>0.62426025249746708</v>
      </c>
      <c r="L7762">
        <v>1.7575766203484411</v>
      </c>
    </row>
    <row r="7763" spans="1:12">
      <c r="A7763" t="s">
        <v>317</v>
      </c>
      <c r="B7763" t="s">
        <v>459</v>
      </c>
      <c r="C7763">
        <v>48383</v>
      </c>
      <c r="D7763" t="s">
        <v>135</v>
      </c>
      <c r="E7763">
        <v>888</v>
      </c>
      <c r="F7763" t="s">
        <v>87</v>
      </c>
      <c r="G7763" t="s">
        <v>91</v>
      </c>
      <c r="H7763">
        <v>39</v>
      </c>
      <c r="I7763">
        <v>0.65618570463811199</v>
      </c>
      <c r="J7763">
        <v>4.7244502120149502E-2</v>
      </c>
      <c r="K7763">
        <v>0.39802644242046692</v>
      </c>
      <c r="L7763">
        <v>1.643474356984937</v>
      </c>
    </row>
    <row r="7764" spans="1:12">
      <c r="A7764" t="s">
        <v>317</v>
      </c>
      <c r="B7764" t="s">
        <v>459</v>
      </c>
      <c r="C7764">
        <v>48383</v>
      </c>
      <c r="D7764" t="s">
        <v>135</v>
      </c>
      <c r="E7764">
        <v>888</v>
      </c>
      <c r="F7764" t="s">
        <v>87</v>
      </c>
      <c r="G7764" t="s">
        <v>92</v>
      </c>
      <c r="H7764">
        <v>20</v>
      </c>
      <c r="I7764">
        <v>1.563093254159776</v>
      </c>
      <c r="J7764">
        <v>6.9674271725419415E-2</v>
      </c>
      <c r="K7764">
        <v>0.72446537949043632</v>
      </c>
      <c r="L7764">
        <v>1.84844818650553</v>
      </c>
    </row>
    <row r="7765" spans="1:12">
      <c r="A7765" t="s">
        <v>317</v>
      </c>
      <c r="B7765" t="s">
        <v>459</v>
      </c>
      <c r="C7765">
        <v>48383</v>
      </c>
      <c r="D7765" t="s">
        <v>135</v>
      </c>
      <c r="E7765">
        <v>888</v>
      </c>
      <c r="F7765" t="s">
        <v>87</v>
      </c>
      <c r="G7765" t="s">
        <v>93</v>
      </c>
      <c r="H7765">
        <v>39</v>
      </c>
      <c r="I7765">
        <v>0.73537070811075245</v>
      </c>
      <c r="J7765">
        <v>4.6976132196490203E-2</v>
      </c>
      <c r="K7765">
        <v>0.46892424299733793</v>
      </c>
      <c r="L7765">
        <v>1.711010029448397</v>
      </c>
    </row>
    <row r="7766" spans="1:12">
      <c r="A7766" t="s">
        <v>317</v>
      </c>
      <c r="B7766" t="s">
        <v>459</v>
      </c>
      <c r="C7766">
        <v>48383</v>
      </c>
      <c r="D7766" t="s">
        <v>135</v>
      </c>
      <c r="E7766">
        <v>888</v>
      </c>
      <c r="F7766" t="s">
        <v>87</v>
      </c>
      <c r="G7766" t="s">
        <v>94</v>
      </c>
      <c r="H7766">
        <v>20</v>
      </c>
      <c r="I7766">
        <v>1.632385066066758</v>
      </c>
      <c r="J7766">
        <v>6.837176426055297E-2</v>
      </c>
      <c r="K7766">
        <v>0.79627099688933656</v>
      </c>
      <c r="L7766">
        <v>1.9231905731648049</v>
      </c>
    </row>
    <row r="7767" spans="1:12">
      <c r="A7767" t="s">
        <v>317</v>
      </c>
      <c r="B7767" t="s">
        <v>459</v>
      </c>
      <c r="C7767">
        <v>48383</v>
      </c>
      <c r="D7767" t="s">
        <v>135</v>
      </c>
      <c r="E7767">
        <v>888</v>
      </c>
      <c r="F7767" t="s">
        <v>87</v>
      </c>
      <c r="G7767" t="s">
        <v>95</v>
      </c>
      <c r="H7767">
        <v>39</v>
      </c>
      <c r="I7767">
        <v>0.80208376516408553</v>
      </c>
      <c r="J7767">
        <v>4.7806748967696981E-2</v>
      </c>
      <c r="K7767">
        <v>0.50820841975094122</v>
      </c>
      <c r="L7767">
        <v>1.782444010786209</v>
      </c>
    </row>
    <row r="7768" spans="1:12">
      <c r="A7768" t="s">
        <v>317</v>
      </c>
      <c r="B7768" t="s">
        <v>459</v>
      </c>
      <c r="C7768">
        <v>48383</v>
      </c>
      <c r="D7768" t="s">
        <v>135</v>
      </c>
      <c r="E7768">
        <v>888</v>
      </c>
      <c r="F7768" t="s">
        <v>87</v>
      </c>
      <c r="G7768" t="s">
        <v>96</v>
      </c>
      <c r="H7768">
        <v>20</v>
      </c>
      <c r="I7768">
        <v>1.721171615161645</v>
      </c>
      <c r="J7768">
        <v>6.7984577135152269E-2</v>
      </c>
      <c r="K7768">
        <v>0.88318435143255081</v>
      </c>
      <c r="L7768">
        <v>2.0175341171233598</v>
      </c>
    </row>
    <row r="7769" spans="1:12">
      <c r="A7769" t="s">
        <v>317</v>
      </c>
      <c r="B7769" t="s">
        <v>459</v>
      </c>
      <c r="C7769">
        <v>48383</v>
      </c>
      <c r="D7769" t="s">
        <v>135</v>
      </c>
      <c r="E7769">
        <v>888</v>
      </c>
      <c r="F7769" t="s">
        <v>87</v>
      </c>
      <c r="G7769" t="s">
        <v>97</v>
      </c>
      <c r="H7769">
        <v>39</v>
      </c>
      <c r="I7769">
        <v>0.88957421536769199</v>
      </c>
      <c r="J7769">
        <v>4.847832051491735E-2</v>
      </c>
      <c r="K7769">
        <v>0.5799997192740971</v>
      </c>
      <c r="L7769">
        <v>1.8765974728598549</v>
      </c>
    </row>
    <row r="7770" spans="1:12">
      <c r="A7770" t="s">
        <v>317</v>
      </c>
      <c r="B7770" t="s">
        <v>459</v>
      </c>
      <c r="C7770">
        <v>48383</v>
      </c>
      <c r="D7770" t="s">
        <v>135</v>
      </c>
      <c r="E7770">
        <v>888</v>
      </c>
      <c r="F7770" t="s">
        <v>87</v>
      </c>
      <c r="G7770" t="s">
        <v>98</v>
      </c>
      <c r="H7770">
        <v>20</v>
      </c>
      <c r="I7770">
        <v>0.16304734529484671</v>
      </c>
      <c r="J7770">
        <v>7.8130650010181744E-3</v>
      </c>
      <c r="K7770">
        <v>9.289047626757628E-2</v>
      </c>
      <c r="L7770">
        <v>0.24192014856789321</v>
      </c>
    </row>
    <row r="7771" spans="1:12">
      <c r="A7771" t="s">
        <v>317</v>
      </c>
      <c r="B7771" t="s">
        <v>459</v>
      </c>
      <c r="C7771">
        <v>48383</v>
      </c>
      <c r="D7771" t="s">
        <v>135</v>
      </c>
      <c r="E7771">
        <v>888</v>
      </c>
      <c r="F7771" t="s">
        <v>87</v>
      </c>
      <c r="G7771" t="s">
        <v>99</v>
      </c>
      <c r="H7771">
        <v>39</v>
      </c>
      <c r="I7771">
        <v>0.34336382621788358</v>
      </c>
      <c r="J7771">
        <v>2.9501343083376711E-2</v>
      </c>
      <c r="K7771">
        <v>2.8654467999078309E-2</v>
      </c>
      <c r="L7771">
        <v>0.60386568814191111</v>
      </c>
    </row>
    <row r="7772" spans="1:12">
      <c r="A7772" t="s">
        <v>317</v>
      </c>
      <c r="B7772" t="s">
        <v>459</v>
      </c>
      <c r="C7772">
        <v>48383</v>
      </c>
      <c r="D7772" t="s">
        <v>135</v>
      </c>
      <c r="E7772">
        <v>888</v>
      </c>
      <c r="F7772" t="s">
        <v>87</v>
      </c>
      <c r="G7772" t="s">
        <v>100</v>
      </c>
      <c r="H7772">
        <v>20</v>
      </c>
      <c r="I7772">
        <v>0.65426996466193754</v>
      </c>
      <c r="J7772">
        <v>1.266232123478221E-2</v>
      </c>
      <c r="K7772">
        <v>0.60444471312514481</v>
      </c>
      <c r="L7772">
        <v>0.77096373318550593</v>
      </c>
    </row>
    <row r="7773" spans="1:12">
      <c r="A7773" t="s">
        <v>317</v>
      </c>
      <c r="B7773" t="s">
        <v>459</v>
      </c>
      <c r="C7773">
        <v>48383</v>
      </c>
      <c r="D7773" t="s">
        <v>135</v>
      </c>
      <c r="E7773">
        <v>888</v>
      </c>
      <c r="F7773" t="s">
        <v>87</v>
      </c>
      <c r="G7773" t="s">
        <v>101</v>
      </c>
      <c r="H7773">
        <v>39</v>
      </c>
      <c r="I7773">
        <v>0.55209395548888252</v>
      </c>
      <c r="J7773">
        <v>1.9592836434405271E-2</v>
      </c>
      <c r="K7773">
        <v>0.33343633149258622</v>
      </c>
      <c r="L7773">
        <v>0.80640723409972659</v>
      </c>
    </row>
    <row r="7774" spans="1:12">
      <c r="A7774" t="s">
        <v>317</v>
      </c>
      <c r="B7774" t="s">
        <v>459</v>
      </c>
      <c r="C7774">
        <v>48383</v>
      </c>
      <c r="D7774" t="s">
        <v>135</v>
      </c>
      <c r="E7774">
        <v>888</v>
      </c>
      <c r="F7774" t="s">
        <v>87</v>
      </c>
      <c r="G7774" t="s">
        <v>102</v>
      </c>
      <c r="H7774">
        <v>20</v>
      </c>
      <c r="I7774">
        <v>0.76318005113423237</v>
      </c>
      <c r="J7774">
        <v>1.4161107662308711E-2</v>
      </c>
      <c r="K7774">
        <v>0.70794941895375607</v>
      </c>
      <c r="L7774">
        <v>0.89684260655109616</v>
      </c>
    </row>
    <row r="7775" spans="1:12">
      <c r="A7775" t="s">
        <v>317</v>
      </c>
      <c r="B7775" t="s">
        <v>459</v>
      </c>
      <c r="C7775">
        <v>48383</v>
      </c>
      <c r="D7775" t="s">
        <v>135</v>
      </c>
      <c r="E7775">
        <v>888</v>
      </c>
      <c r="F7775" t="s">
        <v>87</v>
      </c>
      <c r="G7775" t="s">
        <v>103</v>
      </c>
      <c r="H7775">
        <v>39</v>
      </c>
      <c r="I7775">
        <v>0.62678689637570051</v>
      </c>
      <c r="J7775">
        <v>1.9742915225918211E-2</v>
      </c>
      <c r="K7775">
        <v>0.42340281170382521</v>
      </c>
      <c r="L7775">
        <v>0.866288058907975</v>
      </c>
    </row>
    <row r="7776" spans="1:12">
      <c r="A7776" t="s">
        <v>317</v>
      </c>
      <c r="B7776" t="s">
        <v>459</v>
      </c>
      <c r="C7776">
        <v>48383</v>
      </c>
      <c r="D7776" t="s">
        <v>135</v>
      </c>
      <c r="E7776">
        <v>888</v>
      </c>
      <c r="F7776" t="s">
        <v>87</v>
      </c>
      <c r="G7776" t="s">
        <v>104</v>
      </c>
      <c r="H7776">
        <v>20</v>
      </c>
      <c r="I7776">
        <v>0.82050463119434713</v>
      </c>
      <c r="J7776">
        <v>1.8338895507811159E-2</v>
      </c>
      <c r="K7776">
        <v>0.75305816877729914</v>
      </c>
      <c r="L7776">
        <v>0.98111019335248972</v>
      </c>
    </row>
    <row r="7777" spans="1:12">
      <c r="A7777" t="s">
        <v>317</v>
      </c>
      <c r="B7777" t="s">
        <v>459</v>
      </c>
      <c r="C7777">
        <v>48383</v>
      </c>
      <c r="D7777" t="s">
        <v>135</v>
      </c>
      <c r="E7777">
        <v>888</v>
      </c>
      <c r="F7777" t="s">
        <v>87</v>
      </c>
      <c r="G7777" t="s">
        <v>105</v>
      </c>
      <c r="H7777">
        <v>39</v>
      </c>
      <c r="I7777">
        <v>0.6906193808388571</v>
      </c>
      <c r="J7777">
        <v>2.1367543934774989E-2</v>
      </c>
      <c r="K7777">
        <v>0.46026165080166709</v>
      </c>
      <c r="L7777">
        <v>0.92075080203575244</v>
      </c>
    </row>
    <row r="7778" spans="1:12">
      <c r="A7778" t="s">
        <v>317</v>
      </c>
      <c r="B7778" t="s">
        <v>459</v>
      </c>
      <c r="C7778">
        <v>48383</v>
      </c>
      <c r="D7778" t="s">
        <v>135</v>
      </c>
      <c r="E7778">
        <v>888</v>
      </c>
      <c r="F7778" t="s">
        <v>87</v>
      </c>
      <c r="G7778" t="s">
        <v>106</v>
      </c>
      <c r="H7778">
        <v>20</v>
      </c>
      <c r="I7778">
        <v>0.91052161032602574</v>
      </c>
      <c r="J7778">
        <v>2.0061744980271169E-2</v>
      </c>
      <c r="K7778">
        <v>0.83596092959795543</v>
      </c>
      <c r="L7778">
        <v>1.0860736755586899</v>
      </c>
    </row>
    <row r="7779" spans="1:12">
      <c r="A7779" t="s">
        <v>317</v>
      </c>
      <c r="B7779" t="s">
        <v>459</v>
      </c>
      <c r="C7779">
        <v>48383</v>
      </c>
      <c r="D7779" t="s">
        <v>135</v>
      </c>
      <c r="E7779">
        <v>888</v>
      </c>
      <c r="F7779" t="s">
        <v>87</v>
      </c>
      <c r="G7779" t="s">
        <v>107</v>
      </c>
      <c r="H7779">
        <v>39</v>
      </c>
      <c r="I7779">
        <v>0.77397761072108628</v>
      </c>
      <c r="J7779">
        <v>2.285282849984567E-2</v>
      </c>
      <c r="K7779">
        <v>0.53041950708429919</v>
      </c>
      <c r="L7779">
        <v>1.0056565875975461</v>
      </c>
    </row>
    <row r="7780" spans="1:12">
      <c r="A7780" t="s">
        <v>317</v>
      </c>
      <c r="B7780" t="s">
        <v>459</v>
      </c>
      <c r="C7780">
        <v>48383</v>
      </c>
      <c r="D7780" t="s">
        <v>135</v>
      </c>
      <c r="E7780">
        <v>888</v>
      </c>
      <c r="F7780" t="s">
        <v>87</v>
      </c>
      <c r="G7780" t="s">
        <v>108</v>
      </c>
      <c r="H7780">
        <v>20</v>
      </c>
      <c r="I7780">
        <v>0.1554618436608238</v>
      </c>
      <c r="J7780">
        <v>5.4752793082876103E-3</v>
      </c>
      <c r="K7780">
        <v>0.1005148191295044</v>
      </c>
      <c r="L7780">
        <v>0.1965438808828478</v>
      </c>
    </row>
    <row r="7781" spans="1:12">
      <c r="A7781" t="s">
        <v>317</v>
      </c>
      <c r="B7781" t="s">
        <v>459</v>
      </c>
      <c r="C7781">
        <v>48383</v>
      </c>
      <c r="D7781" t="s">
        <v>135</v>
      </c>
      <c r="E7781">
        <v>888</v>
      </c>
      <c r="F7781" t="s">
        <v>87</v>
      </c>
      <c r="G7781" t="s">
        <v>109</v>
      </c>
      <c r="H7781">
        <v>39</v>
      </c>
      <c r="I7781">
        <v>0.23496888070268879</v>
      </c>
      <c r="J7781">
        <v>1.3073048056476119E-2</v>
      </c>
      <c r="K7781">
        <v>5.0955208635228677E-2</v>
      </c>
      <c r="L7781">
        <v>0.33257632136387749</v>
      </c>
    </row>
    <row r="7782" spans="1:12">
      <c r="A7782" t="s">
        <v>317</v>
      </c>
      <c r="B7782" t="s">
        <v>460</v>
      </c>
      <c r="C7782">
        <v>48385</v>
      </c>
      <c r="D7782" t="s">
        <v>135</v>
      </c>
      <c r="E7782">
        <v>888</v>
      </c>
      <c r="F7782" t="s">
        <v>87</v>
      </c>
      <c r="G7782" t="s">
        <v>88</v>
      </c>
      <c r="H7782">
        <v>249</v>
      </c>
      <c r="I7782">
        <v>1.3272480698098581</v>
      </c>
      <c r="J7782">
        <v>2.9221485110950358E-2</v>
      </c>
      <c r="K7782">
        <v>1.053024294447052E-2</v>
      </c>
      <c r="L7782">
        <v>2.3126070646557242</v>
      </c>
    </row>
    <row r="7783" spans="1:12">
      <c r="A7783" t="s">
        <v>317</v>
      </c>
      <c r="B7783" t="s">
        <v>460</v>
      </c>
      <c r="C7783">
        <v>48385</v>
      </c>
      <c r="D7783" t="s">
        <v>135</v>
      </c>
      <c r="E7783">
        <v>888</v>
      </c>
      <c r="F7783" t="s">
        <v>87</v>
      </c>
      <c r="G7783" t="s">
        <v>89</v>
      </c>
      <c r="H7783">
        <v>334</v>
      </c>
      <c r="I7783">
        <v>0.93556248128234332</v>
      </c>
      <c r="J7783">
        <v>2.2023634848507591E-2</v>
      </c>
      <c r="K7783">
        <v>4.1614353289900017E-3</v>
      </c>
      <c r="L7783">
        <v>1.706692669819454</v>
      </c>
    </row>
    <row r="7784" spans="1:12">
      <c r="A7784" t="s">
        <v>317</v>
      </c>
      <c r="B7784" t="s">
        <v>460</v>
      </c>
      <c r="C7784">
        <v>48385</v>
      </c>
      <c r="D7784" t="s">
        <v>135</v>
      </c>
      <c r="E7784">
        <v>888</v>
      </c>
      <c r="F7784" t="s">
        <v>87</v>
      </c>
      <c r="G7784" t="s">
        <v>90</v>
      </c>
      <c r="H7784">
        <v>249</v>
      </c>
      <c r="I7784">
        <v>1.6014957864240591</v>
      </c>
      <c r="J7784">
        <v>2.677911337687541E-2</v>
      </c>
      <c r="K7784">
        <v>0.49831347890596522</v>
      </c>
      <c r="L7784">
        <v>2.602420348373006</v>
      </c>
    </row>
    <row r="7785" spans="1:12">
      <c r="A7785" t="s">
        <v>317</v>
      </c>
      <c r="B7785" t="s">
        <v>460</v>
      </c>
      <c r="C7785">
        <v>48385</v>
      </c>
      <c r="D7785" t="s">
        <v>135</v>
      </c>
      <c r="E7785">
        <v>888</v>
      </c>
      <c r="F7785" t="s">
        <v>87</v>
      </c>
      <c r="G7785" t="s">
        <v>91</v>
      </c>
      <c r="H7785">
        <v>334</v>
      </c>
      <c r="I7785">
        <v>1.0729427022260389</v>
      </c>
      <c r="J7785">
        <v>2.1274704283514741E-2</v>
      </c>
      <c r="K7785">
        <v>4.1614353289900017E-3</v>
      </c>
      <c r="L7785">
        <v>1.87317238244714</v>
      </c>
    </row>
    <row r="7786" spans="1:12">
      <c r="A7786" t="s">
        <v>317</v>
      </c>
      <c r="B7786" t="s">
        <v>460</v>
      </c>
      <c r="C7786">
        <v>48385</v>
      </c>
      <c r="D7786" t="s">
        <v>135</v>
      </c>
      <c r="E7786">
        <v>888</v>
      </c>
      <c r="F7786" t="s">
        <v>87</v>
      </c>
      <c r="G7786" t="s">
        <v>92</v>
      </c>
      <c r="H7786">
        <v>249</v>
      </c>
      <c r="I7786">
        <v>1.7203459735095981</v>
      </c>
      <c r="J7786">
        <v>2.7397561904270479E-2</v>
      </c>
      <c r="K7786">
        <v>0.54872026536986995</v>
      </c>
      <c r="L7786">
        <v>2.7076279604979629</v>
      </c>
    </row>
    <row r="7787" spans="1:12">
      <c r="A7787" t="s">
        <v>317</v>
      </c>
      <c r="B7787" t="s">
        <v>460</v>
      </c>
      <c r="C7787">
        <v>48385</v>
      </c>
      <c r="D7787" t="s">
        <v>135</v>
      </c>
      <c r="E7787">
        <v>888</v>
      </c>
      <c r="F7787" t="s">
        <v>87</v>
      </c>
      <c r="G7787" t="s">
        <v>93</v>
      </c>
      <c r="H7787">
        <v>334</v>
      </c>
      <c r="I7787">
        <v>1.1490833999046499</v>
      </c>
      <c r="J7787">
        <v>2.1986764885354771E-2</v>
      </c>
      <c r="K7787">
        <v>4.1614353289900017E-3</v>
      </c>
      <c r="L7787">
        <v>1.9688439470527781</v>
      </c>
    </row>
    <row r="7788" spans="1:12">
      <c r="A7788" t="s">
        <v>317</v>
      </c>
      <c r="B7788" t="s">
        <v>460</v>
      </c>
      <c r="C7788">
        <v>48385</v>
      </c>
      <c r="D7788" t="s">
        <v>135</v>
      </c>
      <c r="E7788">
        <v>888</v>
      </c>
      <c r="F7788" t="s">
        <v>87</v>
      </c>
      <c r="G7788" t="s">
        <v>94</v>
      </c>
      <c r="H7788">
        <v>249</v>
      </c>
      <c r="I7788">
        <v>1.8293863573636191</v>
      </c>
      <c r="J7788">
        <v>2.8282093848543799E-2</v>
      </c>
      <c r="K7788">
        <v>0.59331533431868477</v>
      </c>
      <c r="L7788">
        <v>2.8069506566597289</v>
      </c>
    </row>
    <row r="7789" spans="1:12">
      <c r="A7789" t="s">
        <v>317</v>
      </c>
      <c r="B7789" t="s">
        <v>460</v>
      </c>
      <c r="C7789">
        <v>48385</v>
      </c>
      <c r="D7789" t="s">
        <v>135</v>
      </c>
      <c r="E7789">
        <v>888</v>
      </c>
      <c r="F7789" t="s">
        <v>87</v>
      </c>
      <c r="G7789" t="s">
        <v>95</v>
      </c>
      <c r="H7789">
        <v>334</v>
      </c>
      <c r="I7789">
        <v>1.2202182048336909</v>
      </c>
      <c r="J7789">
        <v>2.295495060049876E-2</v>
      </c>
      <c r="K7789">
        <v>4.1614353289900017E-3</v>
      </c>
      <c r="L7789">
        <v>2.061355500296886</v>
      </c>
    </row>
    <row r="7790" spans="1:12">
      <c r="A7790" t="s">
        <v>317</v>
      </c>
      <c r="B7790" t="s">
        <v>460</v>
      </c>
      <c r="C7790">
        <v>48385</v>
      </c>
      <c r="D7790" t="s">
        <v>135</v>
      </c>
      <c r="E7790">
        <v>888</v>
      </c>
      <c r="F7790" t="s">
        <v>87</v>
      </c>
      <c r="G7790" t="s">
        <v>96</v>
      </c>
      <c r="H7790">
        <v>249</v>
      </c>
      <c r="I7790">
        <v>1.941685238272935</v>
      </c>
      <c r="J7790">
        <v>2.9294338369352801E-2</v>
      </c>
      <c r="K7790">
        <v>0.64230054599177022</v>
      </c>
      <c r="L7790">
        <v>2.9081630121167361</v>
      </c>
    </row>
    <row r="7791" spans="1:12">
      <c r="A7791" t="s">
        <v>317</v>
      </c>
      <c r="B7791" t="s">
        <v>460</v>
      </c>
      <c r="C7791">
        <v>48385</v>
      </c>
      <c r="D7791" t="s">
        <v>135</v>
      </c>
      <c r="E7791">
        <v>888</v>
      </c>
      <c r="F7791" t="s">
        <v>87</v>
      </c>
      <c r="G7791" t="s">
        <v>97</v>
      </c>
      <c r="H7791">
        <v>334</v>
      </c>
      <c r="I7791">
        <v>1.2957319808449399</v>
      </c>
      <c r="J7791">
        <v>2.372832784324478E-2</v>
      </c>
      <c r="K7791">
        <v>4.1614353289900017E-3</v>
      </c>
      <c r="L7791">
        <v>2.159219318568498</v>
      </c>
    </row>
    <row r="7792" spans="1:12">
      <c r="A7792" t="s">
        <v>317</v>
      </c>
      <c r="B7792" t="s">
        <v>460</v>
      </c>
      <c r="C7792">
        <v>48385</v>
      </c>
      <c r="D7792" t="s">
        <v>135</v>
      </c>
      <c r="E7792">
        <v>888</v>
      </c>
      <c r="F7792" t="s">
        <v>87</v>
      </c>
      <c r="G7792" t="s">
        <v>98</v>
      </c>
      <c r="H7792">
        <v>249</v>
      </c>
      <c r="I7792">
        <v>0.36131823872605923</v>
      </c>
      <c r="J7792">
        <v>8.2331965856959986E-3</v>
      </c>
      <c r="K7792">
        <v>4.6123935453918873E-2</v>
      </c>
      <c r="L7792">
        <v>0.74911958182097538</v>
      </c>
    </row>
    <row r="7793" spans="1:12">
      <c r="A7793" t="s">
        <v>317</v>
      </c>
      <c r="B7793" t="s">
        <v>460</v>
      </c>
      <c r="C7793">
        <v>48385</v>
      </c>
      <c r="D7793" t="s">
        <v>135</v>
      </c>
      <c r="E7793">
        <v>888</v>
      </c>
      <c r="F7793" t="s">
        <v>87</v>
      </c>
      <c r="G7793" t="s">
        <v>99</v>
      </c>
      <c r="H7793">
        <v>334</v>
      </c>
      <c r="I7793">
        <v>0.5174270922006633</v>
      </c>
      <c r="J7793">
        <v>1.22237438095791E-2</v>
      </c>
      <c r="K7793">
        <v>4.1614353289900017E-3</v>
      </c>
      <c r="L7793">
        <v>1.4691269464682379</v>
      </c>
    </row>
    <row r="7794" spans="1:12">
      <c r="A7794" t="s">
        <v>317</v>
      </c>
      <c r="B7794" t="s">
        <v>460</v>
      </c>
      <c r="C7794">
        <v>48385</v>
      </c>
      <c r="D7794" t="s">
        <v>135</v>
      </c>
      <c r="E7794">
        <v>888</v>
      </c>
      <c r="F7794" t="s">
        <v>87</v>
      </c>
      <c r="G7794" t="s">
        <v>100</v>
      </c>
      <c r="H7794">
        <v>249</v>
      </c>
      <c r="I7794">
        <v>0.89069621579053615</v>
      </c>
      <c r="J7794">
        <v>1.397342157549925E-2</v>
      </c>
      <c r="K7794">
        <v>0.30177960208981791</v>
      </c>
      <c r="L7794">
        <v>1.5829159676324409</v>
      </c>
    </row>
    <row r="7795" spans="1:12">
      <c r="A7795" t="s">
        <v>317</v>
      </c>
      <c r="B7795" t="s">
        <v>460</v>
      </c>
      <c r="C7795">
        <v>48385</v>
      </c>
      <c r="D7795" t="s">
        <v>135</v>
      </c>
      <c r="E7795">
        <v>888</v>
      </c>
      <c r="F7795" t="s">
        <v>87</v>
      </c>
      <c r="G7795" t="s">
        <v>101</v>
      </c>
      <c r="H7795">
        <v>334</v>
      </c>
      <c r="I7795">
        <v>0.85425630206694236</v>
      </c>
      <c r="J7795">
        <v>1.640922888839667E-2</v>
      </c>
      <c r="K7795">
        <v>4.1614353289900017E-3</v>
      </c>
      <c r="L7795">
        <v>1.669365192606491</v>
      </c>
    </row>
    <row r="7796" spans="1:12">
      <c r="A7796" t="s">
        <v>317</v>
      </c>
      <c r="B7796" t="s">
        <v>460</v>
      </c>
      <c r="C7796">
        <v>48385</v>
      </c>
      <c r="D7796" t="s">
        <v>135</v>
      </c>
      <c r="E7796">
        <v>888</v>
      </c>
      <c r="F7796" t="s">
        <v>87</v>
      </c>
      <c r="G7796" t="s">
        <v>102</v>
      </c>
      <c r="H7796">
        <v>249</v>
      </c>
      <c r="I7796">
        <v>1.034406762641952</v>
      </c>
      <c r="J7796">
        <v>1.606533954106712E-2</v>
      </c>
      <c r="K7796">
        <v>0.34926510901995339</v>
      </c>
      <c r="L7796">
        <v>1.807250993445032</v>
      </c>
    </row>
    <row r="7797" spans="1:12">
      <c r="A7797" t="s">
        <v>317</v>
      </c>
      <c r="B7797" t="s">
        <v>460</v>
      </c>
      <c r="C7797">
        <v>48385</v>
      </c>
      <c r="D7797" t="s">
        <v>135</v>
      </c>
      <c r="E7797">
        <v>888</v>
      </c>
      <c r="F7797" t="s">
        <v>87</v>
      </c>
      <c r="G7797" t="s">
        <v>103</v>
      </c>
      <c r="H7797">
        <v>334</v>
      </c>
      <c r="I7797">
        <v>0.91622912745186424</v>
      </c>
      <c r="J7797">
        <v>1.695355120275259E-2</v>
      </c>
      <c r="K7797">
        <v>4.1614353289900017E-3</v>
      </c>
      <c r="L7797">
        <v>1.7552037239467351</v>
      </c>
    </row>
    <row r="7798" spans="1:12">
      <c r="A7798" t="s">
        <v>317</v>
      </c>
      <c r="B7798" t="s">
        <v>460</v>
      </c>
      <c r="C7798">
        <v>48385</v>
      </c>
      <c r="D7798" t="s">
        <v>135</v>
      </c>
      <c r="E7798">
        <v>888</v>
      </c>
      <c r="F7798" t="s">
        <v>87</v>
      </c>
      <c r="G7798" t="s">
        <v>104</v>
      </c>
      <c r="H7798">
        <v>249</v>
      </c>
      <c r="I7798">
        <v>1.1539110409009741</v>
      </c>
      <c r="J7798">
        <v>1.846123127568056E-2</v>
      </c>
      <c r="K7798">
        <v>0.38619646686531461</v>
      </c>
      <c r="L7798">
        <v>2.0264769473838631</v>
      </c>
    </row>
    <row r="7799" spans="1:12">
      <c r="A7799" t="s">
        <v>317</v>
      </c>
      <c r="B7799" t="s">
        <v>460</v>
      </c>
      <c r="C7799">
        <v>48385</v>
      </c>
      <c r="D7799" t="s">
        <v>135</v>
      </c>
      <c r="E7799">
        <v>888</v>
      </c>
      <c r="F7799" t="s">
        <v>87</v>
      </c>
      <c r="G7799" t="s">
        <v>105</v>
      </c>
      <c r="H7799">
        <v>334</v>
      </c>
      <c r="I7799">
        <v>0.97328528897562816</v>
      </c>
      <c r="J7799">
        <v>1.7690778734537841E-2</v>
      </c>
      <c r="K7799">
        <v>4.1614353289900017E-3</v>
      </c>
      <c r="L7799">
        <v>1.873398708947267</v>
      </c>
    </row>
    <row r="7800" spans="1:12">
      <c r="A7800" t="s">
        <v>317</v>
      </c>
      <c r="B7800" t="s">
        <v>460</v>
      </c>
      <c r="C7800">
        <v>48385</v>
      </c>
      <c r="D7800" t="s">
        <v>135</v>
      </c>
      <c r="E7800">
        <v>888</v>
      </c>
      <c r="F7800" t="s">
        <v>87</v>
      </c>
      <c r="G7800" t="s">
        <v>106</v>
      </c>
      <c r="H7800">
        <v>249</v>
      </c>
      <c r="I7800">
        <v>1.274700707272173</v>
      </c>
      <c r="J7800">
        <v>2.0400490154223849E-2</v>
      </c>
      <c r="K7800">
        <v>0.42467210722072118</v>
      </c>
      <c r="L7800">
        <v>2.2211555003748829</v>
      </c>
    </row>
    <row r="7801" spans="1:12">
      <c r="A7801" t="s">
        <v>317</v>
      </c>
      <c r="B7801" t="s">
        <v>460</v>
      </c>
      <c r="C7801">
        <v>48385</v>
      </c>
      <c r="D7801" t="s">
        <v>135</v>
      </c>
      <c r="E7801">
        <v>888</v>
      </c>
      <c r="F7801" t="s">
        <v>87</v>
      </c>
      <c r="G7801" t="s">
        <v>107</v>
      </c>
      <c r="H7801">
        <v>334</v>
      </c>
      <c r="I7801">
        <v>1.034456032103954</v>
      </c>
      <c r="J7801">
        <v>1.8213001586436881E-2</v>
      </c>
      <c r="K7801">
        <v>4.1614353289900017E-3</v>
      </c>
      <c r="L7801">
        <v>1.983613718707478</v>
      </c>
    </row>
    <row r="7802" spans="1:12">
      <c r="A7802" t="s">
        <v>317</v>
      </c>
      <c r="B7802" t="s">
        <v>460</v>
      </c>
      <c r="C7802">
        <v>48385</v>
      </c>
      <c r="D7802" t="s">
        <v>135</v>
      </c>
      <c r="E7802">
        <v>888</v>
      </c>
      <c r="F7802" t="s">
        <v>87</v>
      </c>
      <c r="G7802" t="s">
        <v>108</v>
      </c>
      <c r="H7802">
        <v>249</v>
      </c>
      <c r="I7802">
        <v>0.15102283323612989</v>
      </c>
      <c r="J7802">
        <v>3.707735769284539E-3</v>
      </c>
      <c r="K7802">
        <v>-5.9524557316616919E-2</v>
      </c>
      <c r="L7802">
        <v>0.32297402595527569</v>
      </c>
    </row>
    <row r="7803" spans="1:12">
      <c r="A7803" t="s">
        <v>317</v>
      </c>
      <c r="B7803" t="s">
        <v>460</v>
      </c>
      <c r="C7803">
        <v>48385</v>
      </c>
      <c r="D7803" t="s">
        <v>135</v>
      </c>
      <c r="E7803">
        <v>888</v>
      </c>
      <c r="F7803" t="s">
        <v>87</v>
      </c>
      <c r="G7803" t="s">
        <v>109</v>
      </c>
      <c r="H7803">
        <v>334</v>
      </c>
      <c r="I7803">
        <v>0.27599937877004338</v>
      </c>
      <c r="J7803">
        <v>5.1653140136114313E-3</v>
      </c>
      <c r="K7803">
        <v>4.1614353289900017E-3</v>
      </c>
      <c r="L7803">
        <v>0.646276259831436</v>
      </c>
    </row>
    <row r="7804" spans="1:12">
      <c r="A7804" t="s">
        <v>317</v>
      </c>
      <c r="B7804" t="s">
        <v>461</v>
      </c>
      <c r="C7804">
        <v>48387</v>
      </c>
      <c r="D7804" t="s">
        <v>135</v>
      </c>
      <c r="E7804">
        <v>888</v>
      </c>
      <c r="F7804" t="s">
        <v>87</v>
      </c>
      <c r="G7804" t="s">
        <v>88</v>
      </c>
      <c r="H7804">
        <v>21</v>
      </c>
      <c r="I7804">
        <v>1.3391255499967429</v>
      </c>
      <c r="J7804">
        <v>0.1576856242205866</v>
      </c>
      <c r="K7804">
        <v>8.2268901586623533E-2</v>
      </c>
      <c r="L7804">
        <v>2.427575332124559</v>
      </c>
    </row>
    <row r="7805" spans="1:12">
      <c r="A7805" t="s">
        <v>317</v>
      </c>
      <c r="B7805" t="s">
        <v>461</v>
      </c>
      <c r="C7805">
        <v>48387</v>
      </c>
      <c r="D7805" t="s">
        <v>135</v>
      </c>
      <c r="E7805">
        <v>888</v>
      </c>
      <c r="F7805" t="s">
        <v>87</v>
      </c>
      <c r="G7805" t="s">
        <v>89</v>
      </c>
      <c r="H7805">
        <v>477</v>
      </c>
      <c r="I7805">
        <v>0.78674074649732395</v>
      </c>
      <c r="J7805">
        <v>2.4113475586158891E-2</v>
      </c>
      <c r="K7805">
        <v>-2.7170356688389172E-2</v>
      </c>
      <c r="L7805">
        <v>2.058279257864311</v>
      </c>
    </row>
    <row r="7806" spans="1:12">
      <c r="A7806" t="s">
        <v>317</v>
      </c>
      <c r="B7806" t="s">
        <v>461</v>
      </c>
      <c r="C7806">
        <v>48387</v>
      </c>
      <c r="D7806" t="s">
        <v>135</v>
      </c>
      <c r="E7806">
        <v>888</v>
      </c>
      <c r="F7806" t="s">
        <v>87</v>
      </c>
      <c r="G7806" t="s">
        <v>90</v>
      </c>
      <c r="H7806">
        <v>21</v>
      </c>
      <c r="I7806">
        <v>1.6680650978018869</v>
      </c>
      <c r="J7806">
        <v>0.1456860291474619</v>
      </c>
      <c r="K7806">
        <v>0.26197504588600667</v>
      </c>
      <c r="L7806">
        <v>2.8019103932227281</v>
      </c>
    </row>
    <row r="7807" spans="1:12">
      <c r="A7807" t="s">
        <v>317</v>
      </c>
      <c r="B7807" t="s">
        <v>461</v>
      </c>
      <c r="C7807">
        <v>48387</v>
      </c>
      <c r="D7807" t="s">
        <v>135</v>
      </c>
      <c r="E7807">
        <v>888</v>
      </c>
      <c r="F7807" t="s">
        <v>87</v>
      </c>
      <c r="G7807" t="s">
        <v>91</v>
      </c>
      <c r="H7807">
        <v>477</v>
      </c>
      <c r="I7807">
        <v>1.00389614638034</v>
      </c>
      <c r="J7807">
        <v>2.269043222480557E-2</v>
      </c>
      <c r="K7807">
        <v>3.5267178298786029E-3</v>
      </c>
      <c r="L7807">
        <v>2.2257319502210908</v>
      </c>
    </row>
    <row r="7808" spans="1:12">
      <c r="A7808" t="s">
        <v>317</v>
      </c>
      <c r="B7808" t="s">
        <v>461</v>
      </c>
      <c r="C7808">
        <v>48387</v>
      </c>
      <c r="D7808" t="s">
        <v>135</v>
      </c>
      <c r="E7808">
        <v>888</v>
      </c>
      <c r="F7808" t="s">
        <v>87</v>
      </c>
      <c r="G7808" t="s">
        <v>92</v>
      </c>
      <c r="H7808">
        <v>21</v>
      </c>
      <c r="I7808">
        <v>1.833708289949844</v>
      </c>
      <c r="J7808">
        <v>0.1562271870685033</v>
      </c>
      <c r="K7808">
        <v>0.29025231332994073</v>
      </c>
      <c r="L7808">
        <v>3.035446620925113</v>
      </c>
    </row>
    <row r="7809" spans="1:12">
      <c r="A7809" t="s">
        <v>317</v>
      </c>
      <c r="B7809" t="s">
        <v>461</v>
      </c>
      <c r="C7809">
        <v>48387</v>
      </c>
      <c r="D7809" t="s">
        <v>135</v>
      </c>
      <c r="E7809">
        <v>888</v>
      </c>
      <c r="F7809" t="s">
        <v>87</v>
      </c>
      <c r="G7809" t="s">
        <v>93</v>
      </c>
      <c r="H7809">
        <v>477</v>
      </c>
      <c r="I7809">
        <v>1.087758962618226</v>
      </c>
      <c r="J7809">
        <v>2.3973217149723551E-2</v>
      </c>
      <c r="K7809">
        <v>3.5267178298786029E-3</v>
      </c>
      <c r="L7809">
        <v>2.3556611322115808</v>
      </c>
    </row>
    <row r="7810" spans="1:12">
      <c r="A7810" t="s">
        <v>317</v>
      </c>
      <c r="B7810" t="s">
        <v>461</v>
      </c>
      <c r="C7810">
        <v>48387</v>
      </c>
      <c r="D7810" t="s">
        <v>135</v>
      </c>
      <c r="E7810">
        <v>888</v>
      </c>
      <c r="F7810" t="s">
        <v>87</v>
      </c>
      <c r="G7810" t="s">
        <v>94</v>
      </c>
      <c r="H7810">
        <v>21</v>
      </c>
      <c r="I7810">
        <v>1.991627877631841</v>
      </c>
      <c r="J7810">
        <v>0.16733419893618731</v>
      </c>
      <c r="K7810">
        <v>0.31557028902879652</v>
      </c>
      <c r="L7810">
        <v>3.2684685251471182</v>
      </c>
    </row>
    <row r="7811" spans="1:12">
      <c r="A7811" t="s">
        <v>317</v>
      </c>
      <c r="B7811" t="s">
        <v>461</v>
      </c>
      <c r="C7811">
        <v>48387</v>
      </c>
      <c r="D7811" t="s">
        <v>135</v>
      </c>
      <c r="E7811">
        <v>888</v>
      </c>
      <c r="F7811" t="s">
        <v>87</v>
      </c>
      <c r="G7811" t="s">
        <v>95</v>
      </c>
      <c r="H7811">
        <v>477</v>
      </c>
      <c r="I7811">
        <v>1.1616979780548631</v>
      </c>
      <c r="J7811">
        <v>2.5497944075040111E-2</v>
      </c>
      <c r="K7811">
        <v>3.5267178298786029E-3</v>
      </c>
      <c r="L7811">
        <v>2.476528363245087</v>
      </c>
    </row>
    <row r="7812" spans="1:12">
      <c r="A7812" t="s">
        <v>317</v>
      </c>
      <c r="B7812" t="s">
        <v>461</v>
      </c>
      <c r="C7812">
        <v>48387</v>
      </c>
      <c r="D7812" t="s">
        <v>135</v>
      </c>
      <c r="E7812">
        <v>888</v>
      </c>
      <c r="F7812" t="s">
        <v>87</v>
      </c>
      <c r="G7812" t="s">
        <v>96</v>
      </c>
      <c r="H7812">
        <v>21</v>
      </c>
      <c r="I7812">
        <v>2.141073796967826</v>
      </c>
      <c r="J7812">
        <v>0.17785825932259591</v>
      </c>
      <c r="K7812">
        <v>0.34037529265666611</v>
      </c>
      <c r="L7812">
        <v>3.4894549128360661</v>
      </c>
    </row>
    <row r="7813" spans="1:12">
      <c r="A7813" t="s">
        <v>317</v>
      </c>
      <c r="B7813" t="s">
        <v>461</v>
      </c>
      <c r="C7813">
        <v>48387</v>
      </c>
      <c r="D7813" t="s">
        <v>135</v>
      </c>
      <c r="E7813">
        <v>888</v>
      </c>
      <c r="F7813" t="s">
        <v>87</v>
      </c>
      <c r="G7813" t="s">
        <v>97</v>
      </c>
      <c r="H7813">
        <v>477</v>
      </c>
      <c r="I7813">
        <v>1.236533130856426</v>
      </c>
      <c r="J7813">
        <v>2.6649151709387989E-2</v>
      </c>
      <c r="K7813">
        <v>3.5267178298786029E-3</v>
      </c>
      <c r="L7813">
        <v>2.590221589714337</v>
      </c>
    </row>
    <row r="7814" spans="1:12">
      <c r="A7814" t="s">
        <v>317</v>
      </c>
      <c r="B7814" t="s">
        <v>461</v>
      </c>
      <c r="C7814">
        <v>48387</v>
      </c>
      <c r="D7814" t="s">
        <v>135</v>
      </c>
      <c r="E7814">
        <v>888</v>
      </c>
      <c r="F7814" t="s">
        <v>87</v>
      </c>
      <c r="G7814" t="s">
        <v>98</v>
      </c>
      <c r="H7814">
        <v>21</v>
      </c>
      <c r="I7814">
        <v>0.87811581063541766</v>
      </c>
      <c r="J7814">
        <v>8.8664726780749215E-2</v>
      </c>
      <c r="K7814">
        <v>0.1078680484880335</v>
      </c>
      <c r="L7814">
        <v>1.6042317228687579</v>
      </c>
    </row>
    <row r="7815" spans="1:12">
      <c r="A7815" t="s">
        <v>317</v>
      </c>
      <c r="B7815" t="s">
        <v>461</v>
      </c>
      <c r="C7815">
        <v>48387</v>
      </c>
      <c r="D7815" t="s">
        <v>135</v>
      </c>
      <c r="E7815">
        <v>888</v>
      </c>
      <c r="F7815" t="s">
        <v>87</v>
      </c>
      <c r="G7815" t="s">
        <v>99</v>
      </c>
      <c r="H7815">
        <v>477</v>
      </c>
      <c r="I7815">
        <v>0.4876279095215178</v>
      </c>
      <c r="J7815">
        <v>1.207494498248156E-2</v>
      </c>
      <c r="K7815">
        <v>3.5267178298786029E-3</v>
      </c>
      <c r="L7815">
        <v>1.421982194111423</v>
      </c>
    </row>
    <row r="7816" spans="1:12">
      <c r="A7816" t="s">
        <v>317</v>
      </c>
      <c r="B7816" t="s">
        <v>461</v>
      </c>
      <c r="C7816">
        <v>48387</v>
      </c>
      <c r="D7816" t="s">
        <v>135</v>
      </c>
      <c r="E7816">
        <v>888</v>
      </c>
      <c r="F7816" t="s">
        <v>87</v>
      </c>
      <c r="G7816" t="s">
        <v>100</v>
      </c>
      <c r="H7816">
        <v>21</v>
      </c>
      <c r="I7816">
        <v>1.3919513895566551</v>
      </c>
      <c r="J7816">
        <v>0.10804868088975519</v>
      </c>
      <c r="K7816">
        <v>0.27866141501693342</v>
      </c>
      <c r="L7816">
        <v>2.2143403233531389</v>
      </c>
    </row>
    <row r="7817" spans="1:12">
      <c r="A7817" t="s">
        <v>317</v>
      </c>
      <c r="B7817" t="s">
        <v>461</v>
      </c>
      <c r="C7817">
        <v>48387</v>
      </c>
      <c r="D7817" t="s">
        <v>135</v>
      </c>
      <c r="E7817">
        <v>888</v>
      </c>
      <c r="F7817" t="s">
        <v>87</v>
      </c>
      <c r="G7817" t="s">
        <v>101</v>
      </c>
      <c r="H7817">
        <v>477</v>
      </c>
      <c r="I7817">
        <v>0.84234023082363552</v>
      </c>
      <c r="J7817">
        <v>1.6674067626733569E-2</v>
      </c>
      <c r="K7817">
        <v>3.5267178298786029E-3</v>
      </c>
      <c r="L7817">
        <v>1.7070203999628011</v>
      </c>
    </row>
    <row r="7818" spans="1:12">
      <c r="A7818" t="s">
        <v>317</v>
      </c>
      <c r="B7818" t="s">
        <v>461</v>
      </c>
      <c r="C7818">
        <v>48387</v>
      </c>
      <c r="D7818" t="s">
        <v>135</v>
      </c>
      <c r="E7818">
        <v>888</v>
      </c>
      <c r="F7818" t="s">
        <v>87</v>
      </c>
      <c r="G7818" t="s">
        <v>102</v>
      </c>
      <c r="H7818">
        <v>21</v>
      </c>
      <c r="I7818">
        <v>1.563109054162531</v>
      </c>
      <c r="J7818">
        <v>0.1178441616037386</v>
      </c>
      <c r="K7818">
        <v>0.30964265869391361</v>
      </c>
      <c r="L7818">
        <v>2.4387855384156549</v>
      </c>
    </row>
    <row r="7819" spans="1:12">
      <c r="A7819" t="s">
        <v>317</v>
      </c>
      <c r="B7819" t="s">
        <v>461</v>
      </c>
      <c r="C7819">
        <v>48387</v>
      </c>
      <c r="D7819" t="s">
        <v>135</v>
      </c>
      <c r="E7819">
        <v>888</v>
      </c>
      <c r="F7819" t="s">
        <v>87</v>
      </c>
      <c r="G7819" t="s">
        <v>103</v>
      </c>
      <c r="H7819">
        <v>477</v>
      </c>
      <c r="I7819">
        <v>0.91484518765697243</v>
      </c>
      <c r="J7819">
        <v>1.7532296565668671E-2</v>
      </c>
      <c r="K7819">
        <v>3.5267178298786029E-3</v>
      </c>
      <c r="L7819">
        <v>1.8054626795053541</v>
      </c>
    </row>
    <row r="7820" spans="1:12">
      <c r="A7820" t="s">
        <v>317</v>
      </c>
      <c r="B7820" t="s">
        <v>461</v>
      </c>
      <c r="C7820">
        <v>48387</v>
      </c>
      <c r="D7820" t="s">
        <v>135</v>
      </c>
      <c r="E7820">
        <v>888</v>
      </c>
      <c r="F7820" t="s">
        <v>87</v>
      </c>
      <c r="G7820" t="s">
        <v>104</v>
      </c>
      <c r="H7820">
        <v>21</v>
      </c>
      <c r="I7820">
        <v>1.726502520922087</v>
      </c>
      <c r="J7820">
        <v>0.12881989346661671</v>
      </c>
      <c r="K7820">
        <v>0.33643836717927927</v>
      </c>
      <c r="L7820">
        <v>2.6724841403317932</v>
      </c>
    </row>
    <row r="7821" spans="1:12">
      <c r="A7821" t="s">
        <v>317</v>
      </c>
      <c r="B7821" t="s">
        <v>461</v>
      </c>
      <c r="C7821">
        <v>48387</v>
      </c>
      <c r="D7821" t="s">
        <v>135</v>
      </c>
      <c r="E7821">
        <v>888</v>
      </c>
      <c r="F7821" t="s">
        <v>87</v>
      </c>
      <c r="G7821" t="s">
        <v>105</v>
      </c>
      <c r="H7821">
        <v>477</v>
      </c>
      <c r="I7821">
        <v>0.97989793001529024</v>
      </c>
      <c r="J7821">
        <v>1.871309898143006E-2</v>
      </c>
      <c r="K7821">
        <v>3.5267178298786029E-3</v>
      </c>
      <c r="L7821">
        <v>1.9139068960189349</v>
      </c>
    </row>
    <row r="7822" spans="1:12">
      <c r="A7822" t="s">
        <v>317</v>
      </c>
      <c r="B7822" t="s">
        <v>461</v>
      </c>
      <c r="C7822">
        <v>48387</v>
      </c>
      <c r="D7822" t="s">
        <v>135</v>
      </c>
      <c r="E7822">
        <v>888</v>
      </c>
      <c r="F7822" t="s">
        <v>87</v>
      </c>
      <c r="G7822" t="s">
        <v>106</v>
      </c>
      <c r="H7822">
        <v>21</v>
      </c>
      <c r="I7822">
        <v>1.8774327900133541</v>
      </c>
      <c r="J7822">
        <v>0.13897070690113111</v>
      </c>
      <c r="K7822">
        <v>0.36329579965681719</v>
      </c>
      <c r="L7822">
        <v>2.9038355072988762</v>
      </c>
    </row>
    <row r="7823" spans="1:12">
      <c r="A7823" t="s">
        <v>317</v>
      </c>
      <c r="B7823" t="s">
        <v>461</v>
      </c>
      <c r="C7823">
        <v>48387</v>
      </c>
      <c r="D7823" t="s">
        <v>135</v>
      </c>
      <c r="E7823">
        <v>888</v>
      </c>
      <c r="F7823" t="s">
        <v>87</v>
      </c>
      <c r="G7823" t="s">
        <v>107</v>
      </c>
      <c r="H7823">
        <v>477</v>
      </c>
      <c r="I7823">
        <v>1.042038750697394</v>
      </c>
      <c r="J7823">
        <v>1.9323165821444149E-2</v>
      </c>
      <c r="K7823">
        <v>3.5267178298786029E-3</v>
      </c>
      <c r="L7823">
        <v>1.9966900608684059</v>
      </c>
    </row>
    <row r="7824" spans="1:12">
      <c r="A7824" t="s">
        <v>317</v>
      </c>
      <c r="B7824" t="s">
        <v>461</v>
      </c>
      <c r="C7824">
        <v>48387</v>
      </c>
      <c r="D7824" t="s">
        <v>135</v>
      </c>
      <c r="E7824">
        <v>888</v>
      </c>
      <c r="F7824" t="s">
        <v>87</v>
      </c>
      <c r="G7824" t="s">
        <v>108</v>
      </c>
      <c r="H7824">
        <v>21</v>
      </c>
      <c r="I7824">
        <v>0.54524790617929286</v>
      </c>
      <c r="J7824">
        <v>4.6758487955652142E-2</v>
      </c>
      <c r="K7824">
        <v>0.1167457847107941</v>
      </c>
      <c r="L7824">
        <v>1.0747798823709549</v>
      </c>
    </row>
    <row r="7825" spans="1:12">
      <c r="A7825" t="s">
        <v>317</v>
      </c>
      <c r="B7825" t="s">
        <v>461</v>
      </c>
      <c r="C7825">
        <v>48387</v>
      </c>
      <c r="D7825" t="s">
        <v>135</v>
      </c>
      <c r="E7825">
        <v>888</v>
      </c>
      <c r="F7825" t="s">
        <v>87</v>
      </c>
      <c r="G7825" t="s">
        <v>109</v>
      </c>
      <c r="H7825">
        <v>477</v>
      </c>
      <c r="I7825">
        <v>0.31639683371199412</v>
      </c>
      <c r="J7825">
        <v>4.7901614405130534E-3</v>
      </c>
      <c r="K7825">
        <v>3.5267178298786029E-3</v>
      </c>
      <c r="L7825">
        <v>0.74064381319451666</v>
      </c>
    </row>
    <row r="7826" spans="1:12">
      <c r="A7826" t="s">
        <v>317</v>
      </c>
      <c r="B7826" t="s">
        <v>462</v>
      </c>
      <c r="C7826">
        <v>48389</v>
      </c>
      <c r="D7826" t="s">
        <v>135</v>
      </c>
      <c r="E7826">
        <v>888</v>
      </c>
      <c r="F7826" t="s">
        <v>87</v>
      </c>
      <c r="G7826" t="s">
        <v>88</v>
      </c>
      <c r="H7826">
        <v>388</v>
      </c>
      <c r="I7826">
        <v>0.3237045078640246</v>
      </c>
      <c r="J7826">
        <v>1.8805720231829359E-2</v>
      </c>
      <c r="K7826">
        <v>-0.22229261819117521</v>
      </c>
      <c r="L7826">
        <v>1.5989958034376459</v>
      </c>
    </row>
    <row r="7827" spans="1:12">
      <c r="A7827" t="s">
        <v>317</v>
      </c>
      <c r="B7827" t="s">
        <v>462</v>
      </c>
      <c r="C7827">
        <v>48389</v>
      </c>
      <c r="D7827" t="s">
        <v>135</v>
      </c>
      <c r="E7827">
        <v>888</v>
      </c>
      <c r="F7827" t="s">
        <v>87</v>
      </c>
      <c r="G7827" t="s">
        <v>89</v>
      </c>
      <c r="H7827">
        <v>138</v>
      </c>
      <c r="I7827">
        <v>0.28948111696897172</v>
      </c>
      <c r="J7827">
        <v>1.5143185150290939E-2</v>
      </c>
      <c r="K7827">
        <v>-2.182744159600605E-2</v>
      </c>
      <c r="L7827">
        <v>0.99687313732838945</v>
      </c>
    </row>
    <row r="7828" spans="1:12">
      <c r="A7828" t="s">
        <v>317</v>
      </c>
      <c r="B7828" t="s">
        <v>462</v>
      </c>
      <c r="C7828">
        <v>48389</v>
      </c>
      <c r="D7828" t="s">
        <v>135</v>
      </c>
      <c r="E7828">
        <v>888</v>
      </c>
      <c r="F7828" t="s">
        <v>87</v>
      </c>
      <c r="G7828" t="s">
        <v>90</v>
      </c>
      <c r="H7828">
        <v>389</v>
      </c>
      <c r="I7828">
        <v>0.4557785718860688</v>
      </c>
      <c r="J7828">
        <v>2.3955087089370351E-2</v>
      </c>
      <c r="K7828">
        <v>-0.15950001848793369</v>
      </c>
      <c r="L7828">
        <v>2.134146776891185</v>
      </c>
    </row>
    <row r="7829" spans="1:12">
      <c r="A7829" t="s">
        <v>317</v>
      </c>
      <c r="B7829" t="s">
        <v>462</v>
      </c>
      <c r="C7829">
        <v>48389</v>
      </c>
      <c r="D7829" t="s">
        <v>135</v>
      </c>
      <c r="E7829">
        <v>888</v>
      </c>
      <c r="F7829" t="s">
        <v>87</v>
      </c>
      <c r="G7829" t="s">
        <v>91</v>
      </c>
      <c r="H7829">
        <v>138</v>
      </c>
      <c r="I7829">
        <v>0.30985793401293438</v>
      </c>
      <c r="J7829">
        <v>1.534332105780018E-2</v>
      </c>
      <c r="K7829">
        <v>-2.182744159600605E-2</v>
      </c>
      <c r="L7829">
        <v>0.99687313732838945</v>
      </c>
    </row>
    <row r="7830" spans="1:12">
      <c r="A7830" t="s">
        <v>317</v>
      </c>
      <c r="B7830" t="s">
        <v>462</v>
      </c>
      <c r="C7830">
        <v>48389</v>
      </c>
      <c r="D7830" t="s">
        <v>135</v>
      </c>
      <c r="E7830">
        <v>888</v>
      </c>
      <c r="F7830" t="s">
        <v>87</v>
      </c>
      <c r="G7830" t="s">
        <v>92</v>
      </c>
      <c r="H7830">
        <v>388</v>
      </c>
      <c r="I7830">
        <v>0.49433733060866852</v>
      </c>
      <c r="J7830">
        <v>2.6000140997068322E-2</v>
      </c>
      <c r="K7830">
        <v>-0.13514166566607089</v>
      </c>
      <c r="L7830">
        <v>2.2710406316358571</v>
      </c>
    </row>
    <row r="7831" spans="1:12">
      <c r="A7831" t="s">
        <v>317</v>
      </c>
      <c r="B7831" t="s">
        <v>462</v>
      </c>
      <c r="C7831">
        <v>48389</v>
      </c>
      <c r="D7831" t="s">
        <v>135</v>
      </c>
      <c r="E7831">
        <v>888</v>
      </c>
      <c r="F7831" t="s">
        <v>87</v>
      </c>
      <c r="G7831" t="s">
        <v>93</v>
      </c>
      <c r="H7831">
        <v>138</v>
      </c>
      <c r="I7831">
        <v>0.32417992828227321</v>
      </c>
      <c r="J7831">
        <v>1.6294315328507929E-2</v>
      </c>
      <c r="K7831">
        <v>-2.182744159600605E-2</v>
      </c>
      <c r="L7831">
        <v>0.99687313732838945</v>
      </c>
    </row>
    <row r="7832" spans="1:12">
      <c r="A7832" t="s">
        <v>317</v>
      </c>
      <c r="B7832" t="s">
        <v>462</v>
      </c>
      <c r="C7832">
        <v>48389</v>
      </c>
      <c r="D7832" t="s">
        <v>135</v>
      </c>
      <c r="E7832">
        <v>888</v>
      </c>
      <c r="F7832" t="s">
        <v>87</v>
      </c>
      <c r="G7832" t="s">
        <v>94</v>
      </c>
      <c r="H7832">
        <v>388</v>
      </c>
      <c r="I7832">
        <v>0.53214878335299187</v>
      </c>
      <c r="J7832">
        <v>2.802911233314621E-2</v>
      </c>
      <c r="K7832">
        <v>-0.11972166185277849</v>
      </c>
      <c r="L7832">
        <v>2.4314235202373951</v>
      </c>
    </row>
    <row r="7833" spans="1:12">
      <c r="A7833" t="s">
        <v>317</v>
      </c>
      <c r="B7833" t="s">
        <v>462</v>
      </c>
      <c r="C7833">
        <v>48389</v>
      </c>
      <c r="D7833" t="s">
        <v>135</v>
      </c>
      <c r="E7833">
        <v>888</v>
      </c>
      <c r="F7833" t="s">
        <v>87</v>
      </c>
      <c r="G7833" t="s">
        <v>95</v>
      </c>
      <c r="H7833">
        <v>138</v>
      </c>
      <c r="I7833">
        <v>0.3372897738863519</v>
      </c>
      <c r="J7833">
        <v>1.735866810598264E-2</v>
      </c>
      <c r="K7833">
        <v>-2.182744159600605E-2</v>
      </c>
      <c r="L7833">
        <v>0.99687313732838945</v>
      </c>
    </row>
    <row r="7834" spans="1:12">
      <c r="A7834" t="s">
        <v>317</v>
      </c>
      <c r="B7834" t="s">
        <v>462</v>
      </c>
      <c r="C7834">
        <v>48389</v>
      </c>
      <c r="D7834" t="s">
        <v>135</v>
      </c>
      <c r="E7834">
        <v>888</v>
      </c>
      <c r="F7834" t="s">
        <v>87</v>
      </c>
      <c r="G7834" t="s">
        <v>96</v>
      </c>
      <c r="H7834">
        <v>388</v>
      </c>
      <c r="I7834">
        <v>0.56983566382458528</v>
      </c>
      <c r="J7834">
        <v>3.0113976084949871E-2</v>
      </c>
      <c r="K7834">
        <v>-0.1009687950486806</v>
      </c>
      <c r="L7834">
        <v>2.574109004948451</v>
      </c>
    </row>
    <row r="7835" spans="1:12">
      <c r="A7835" t="s">
        <v>317</v>
      </c>
      <c r="B7835" t="s">
        <v>462</v>
      </c>
      <c r="C7835">
        <v>48389</v>
      </c>
      <c r="D7835" t="s">
        <v>135</v>
      </c>
      <c r="E7835">
        <v>888</v>
      </c>
      <c r="F7835" t="s">
        <v>87</v>
      </c>
      <c r="G7835" t="s">
        <v>97</v>
      </c>
      <c r="H7835">
        <v>138</v>
      </c>
      <c r="I7835">
        <v>0.34883142662422417</v>
      </c>
      <c r="J7835">
        <v>1.8485009727462511E-2</v>
      </c>
      <c r="K7835">
        <v>-2.182744159600605E-2</v>
      </c>
      <c r="L7835">
        <v>1.0215167009658781</v>
      </c>
    </row>
    <row r="7836" spans="1:12">
      <c r="A7836" t="s">
        <v>317</v>
      </c>
      <c r="B7836" t="s">
        <v>462</v>
      </c>
      <c r="C7836">
        <v>48389</v>
      </c>
      <c r="D7836" t="s">
        <v>135</v>
      </c>
      <c r="E7836">
        <v>888</v>
      </c>
      <c r="F7836" t="s">
        <v>87</v>
      </c>
      <c r="G7836" t="s">
        <v>98</v>
      </c>
      <c r="H7836">
        <v>389</v>
      </c>
      <c r="I7836">
        <v>0.1844926735910993</v>
      </c>
      <c r="J7836">
        <v>8.4220270837666138E-3</v>
      </c>
      <c r="K7836">
        <v>-0.2439533464425675</v>
      </c>
      <c r="L7836">
        <v>0.5780013253289078</v>
      </c>
    </row>
    <row r="7837" spans="1:12">
      <c r="A7837" t="s">
        <v>317</v>
      </c>
      <c r="B7837" t="s">
        <v>462</v>
      </c>
      <c r="C7837">
        <v>48389</v>
      </c>
      <c r="D7837" t="s">
        <v>135</v>
      </c>
      <c r="E7837">
        <v>888</v>
      </c>
      <c r="F7837" t="s">
        <v>87</v>
      </c>
      <c r="G7837" t="s">
        <v>99</v>
      </c>
      <c r="H7837">
        <v>138</v>
      </c>
      <c r="I7837">
        <v>0.24084652678602769</v>
      </c>
      <c r="J7837">
        <v>1.2336352830114311E-2</v>
      </c>
      <c r="K7837">
        <v>-2.182744159600605E-2</v>
      </c>
      <c r="L7837">
        <v>0.74388794929415691</v>
      </c>
    </row>
    <row r="7838" spans="1:12">
      <c r="A7838" t="s">
        <v>317</v>
      </c>
      <c r="B7838" t="s">
        <v>462</v>
      </c>
      <c r="C7838">
        <v>48389</v>
      </c>
      <c r="D7838" t="s">
        <v>135</v>
      </c>
      <c r="E7838">
        <v>888</v>
      </c>
      <c r="F7838" t="s">
        <v>87</v>
      </c>
      <c r="G7838" t="s">
        <v>100</v>
      </c>
      <c r="H7838">
        <v>389</v>
      </c>
      <c r="I7838">
        <v>0.34844990831130712</v>
      </c>
      <c r="J7838">
        <v>1.671171767984888E-2</v>
      </c>
      <c r="K7838">
        <v>-0.1806090273739864</v>
      </c>
      <c r="L7838">
        <v>1.5490854682200399</v>
      </c>
    </row>
    <row r="7839" spans="1:12">
      <c r="A7839" t="s">
        <v>317</v>
      </c>
      <c r="B7839" t="s">
        <v>462</v>
      </c>
      <c r="C7839">
        <v>48389</v>
      </c>
      <c r="D7839" t="s">
        <v>135</v>
      </c>
      <c r="E7839">
        <v>888</v>
      </c>
      <c r="F7839" t="s">
        <v>87</v>
      </c>
      <c r="G7839" t="s">
        <v>101</v>
      </c>
      <c r="H7839">
        <v>138</v>
      </c>
      <c r="I7839">
        <v>0.26534498584083899</v>
      </c>
      <c r="J7839">
        <v>1.341402102337411E-2</v>
      </c>
      <c r="K7839">
        <v>-2.182744159600605E-2</v>
      </c>
      <c r="L7839">
        <v>0.7661430548140753</v>
      </c>
    </row>
    <row r="7840" spans="1:12">
      <c r="A7840" t="s">
        <v>317</v>
      </c>
      <c r="B7840" t="s">
        <v>462</v>
      </c>
      <c r="C7840">
        <v>48389</v>
      </c>
      <c r="D7840" t="s">
        <v>135</v>
      </c>
      <c r="E7840">
        <v>888</v>
      </c>
      <c r="F7840" t="s">
        <v>87</v>
      </c>
      <c r="G7840" t="s">
        <v>102</v>
      </c>
      <c r="H7840">
        <v>389</v>
      </c>
      <c r="I7840">
        <v>0.39008424918443868</v>
      </c>
      <c r="J7840">
        <v>1.8810451353808919E-2</v>
      </c>
      <c r="K7840">
        <v>-0.15157676788919069</v>
      </c>
      <c r="L7840">
        <v>1.70695001591578</v>
      </c>
    </row>
    <row r="7841" spans="1:12">
      <c r="A7841" t="s">
        <v>317</v>
      </c>
      <c r="B7841" t="s">
        <v>462</v>
      </c>
      <c r="C7841">
        <v>48389</v>
      </c>
      <c r="D7841" t="s">
        <v>135</v>
      </c>
      <c r="E7841">
        <v>888</v>
      </c>
      <c r="F7841" t="s">
        <v>87</v>
      </c>
      <c r="G7841" t="s">
        <v>103</v>
      </c>
      <c r="H7841">
        <v>138</v>
      </c>
      <c r="I7841">
        <v>0.27929450384696403</v>
      </c>
      <c r="J7841">
        <v>1.4681570642015369E-2</v>
      </c>
      <c r="K7841">
        <v>-2.182744159600605E-2</v>
      </c>
      <c r="L7841">
        <v>0.78728872360703428</v>
      </c>
    </row>
    <row r="7842" spans="1:12">
      <c r="A7842" t="s">
        <v>317</v>
      </c>
      <c r="B7842" t="s">
        <v>462</v>
      </c>
      <c r="C7842">
        <v>48389</v>
      </c>
      <c r="D7842" t="s">
        <v>135</v>
      </c>
      <c r="E7842">
        <v>888</v>
      </c>
      <c r="F7842" t="s">
        <v>87</v>
      </c>
      <c r="G7842" t="s">
        <v>104</v>
      </c>
      <c r="H7842">
        <v>389</v>
      </c>
      <c r="I7842">
        <v>0.42948821830585099</v>
      </c>
      <c r="J7842">
        <v>2.093784689333824E-2</v>
      </c>
      <c r="K7842">
        <v>-0.13752224368950519</v>
      </c>
      <c r="L7842">
        <v>1.9243223477706271</v>
      </c>
    </row>
    <row r="7843" spans="1:12">
      <c r="A7843" t="s">
        <v>317</v>
      </c>
      <c r="B7843" t="s">
        <v>462</v>
      </c>
      <c r="C7843">
        <v>48389</v>
      </c>
      <c r="D7843" t="s">
        <v>135</v>
      </c>
      <c r="E7843">
        <v>888</v>
      </c>
      <c r="F7843" t="s">
        <v>87</v>
      </c>
      <c r="G7843" t="s">
        <v>105</v>
      </c>
      <c r="H7843">
        <v>138</v>
      </c>
      <c r="I7843">
        <v>0.29138168151955968</v>
      </c>
      <c r="J7843">
        <v>1.5934792602751088E-2</v>
      </c>
      <c r="K7843">
        <v>-2.182744159600605E-2</v>
      </c>
      <c r="L7843">
        <v>0.85013562025704181</v>
      </c>
    </row>
    <row r="7844" spans="1:12">
      <c r="A7844" t="s">
        <v>317</v>
      </c>
      <c r="B7844" t="s">
        <v>462</v>
      </c>
      <c r="C7844">
        <v>48389</v>
      </c>
      <c r="D7844" t="s">
        <v>135</v>
      </c>
      <c r="E7844">
        <v>888</v>
      </c>
      <c r="F7844" t="s">
        <v>87</v>
      </c>
      <c r="G7844" t="s">
        <v>106</v>
      </c>
      <c r="H7844">
        <v>389</v>
      </c>
      <c r="I7844">
        <v>0.46751889992672352</v>
      </c>
      <c r="J7844">
        <v>2.29910882209023E-2</v>
      </c>
      <c r="K7844">
        <v>-0.1187827558914006</v>
      </c>
      <c r="L7844">
        <v>2.101658045015093</v>
      </c>
    </row>
    <row r="7845" spans="1:12">
      <c r="A7845" t="s">
        <v>317</v>
      </c>
      <c r="B7845" t="s">
        <v>462</v>
      </c>
      <c r="C7845">
        <v>48389</v>
      </c>
      <c r="D7845" t="s">
        <v>135</v>
      </c>
      <c r="E7845">
        <v>888</v>
      </c>
      <c r="F7845" t="s">
        <v>87</v>
      </c>
      <c r="G7845" t="s">
        <v>107</v>
      </c>
      <c r="H7845">
        <v>138</v>
      </c>
      <c r="I7845">
        <v>0.30215295043703</v>
      </c>
      <c r="J7845">
        <v>1.7204799541550981E-2</v>
      </c>
      <c r="K7845">
        <v>-2.182744159600605E-2</v>
      </c>
      <c r="L7845">
        <v>0.90356926719459874</v>
      </c>
    </row>
    <row r="7846" spans="1:12">
      <c r="A7846" t="s">
        <v>317</v>
      </c>
      <c r="B7846" t="s">
        <v>462</v>
      </c>
      <c r="C7846">
        <v>48389</v>
      </c>
      <c r="D7846" t="s">
        <v>135</v>
      </c>
      <c r="E7846">
        <v>888</v>
      </c>
      <c r="F7846" t="s">
        <v>87</v>
      </c>
      <c r="G7846" t="s">
        <v>108</v>
      </c>
      <c r="H7846">
        <v>389</v>
      </c>
      <c r="I7846">
        <v>0.15623784442375471</v>
      </c>
      <c r="J7846">
        <v>6.9687024446584023E-3</v>
      </c>
      <c r="K7846">
        <v>-0.2525028762701666</v>
      </c>
      <c r="L7846">
        <v>0.6226008611161733</v>
      </c>
    </row>
    <row r="7847" spans="1:12">
      <c r="A7847" t="s">
        <v>317</v>
      </c>
      <c r="B7847" t="s">
        <v>462</v>
      </c>
      <c r="C7847">
        <v>48389</v>
      </c>
      <c r="D7847" t="s">
        <v>135</v>
      </c>
      <c r="E7847">
        <v>888</v>
      </c>
      <c r="F7847" t="s">
        <v>87</v>
      </c>
      <c r="G7847" t="s">
        <v>109</v>
      </c>
      <c r="H7847">
        <v>138</v>
      </c>
      <c r="I7847">
        <v>9.6103097997130557E-2</v>
      </c>
      <c r="J7847">
        <v>7.2324300584760224E-3</v>
      </c>
      <c r="K7847">
        <v>-2.182744159600605E-2</v>
      </c>
      <c r="L7847">
        <v>0.55086288190657084</v>
      </c>
    </row>
    <row r="7848" spans="1:12">
      <c r="A7848" t="s">
        <v>317</v>
      </c>
      <c r="B7848" t="s">
        <v>463</v>
      </c>
      <c r="C7848">
        <v>48391</v>
      </c>
      <c r="D7848" t="s">
        <v>135</v>
      </c>
      <c r="E7848">
        <v>888</v>
      </c>
      <c r="F7848" t="s">
        <v>87</v>
      </c>
      <c r="G7848" t="s">
        <v>88</v>
      </c>
      <c r="H7848">
        <v>119</v>
      </c>
      <c r="I7848">
        <v>1.7646311461808211</v>
      </c>
      <c r="J7848">
        <v>2.5594488060371672E-2</v>
      </c>
      <c r="K7848">
        <v>0.51213785689207081</v>
      </c>
      <c r="L7848">
        <v>2.4816633020825209</v>
      </c>
    </row>
    <row r="7849" spans="1:12">
      <c r="A7849" t="s">
        <v>317</v>
      </c>
      <c r="B7849" t="s">
        <v>463</v>
      </c>
      <c r="C7849">
        <v>48391</v>
      </c>
      <c r="D7849" t="s">
        <v>135</v>
      </c>
      <c r="E7849">
        <v>888</v>
      </c>
      <c r="F7849" t="s">
        <v>87</v>
      </c>
      <c r="G7849" t="s">
        <v>89</v>
      </c>
      <c r="H7849">
        <v>154</v>
      </c>
      <c r="I7849">
        <v>1.3035901672445029</v>
      </c>
      <c r="J7849">
        <v>3.2095457108736382E-2</v>
      </c>
      <c r="K7849">
        <v>4.956130742973552E-3</v>
      </c>
      <c r="L7849">
        <v>2.114449026108427</v>
      </c>
    </row>
    <row r="7850" spans="1:12">
      <c r="A7850" t="s">
        <v>317</v>
      </c>
      <c r="B7850" t="s">
        <v>463</v>
      </c>
      <c r="C7850">
        <v>48391</v>
      </c>
      <c r="D7850" t="s">
        <v>135</v>
      </c>
      <c r="E7850">
        <v>888</v>
      </c>
      <c r="F7850" t="s">
        <v>87</v>
      </c>
      <c r="G7850" t="s">
        <v>90</v>
      </c>
      <c r="H7850">
        <v>119</v>
      </c>
      <c r="I7850">
        <v>1.9551745304185859</v>
      </c>
      <c r="J7850">
        <v>3.0129661409618289E-2</v>
      </c>
      <c r="K7850">
        <v>0.51213785689207081</v>
      </c>
      <c r="L7850">
        <v>2.7473075029630389</v>
      </c>
    </row>
    <row r="7851" spans="1:12">
      <c r="A7851" t="s">
        <v>317</v>
      </c>
      <c r="B7851" t="s">
        <v>463</v>
      </c>
      <c r="C7851">
        <v>48391</v>
      </c>
      <c r="D7851" t="s">
        <v>135</v>
      </c>
      <c r="E7851">
        <v>888</v>
      </c>
      <c r="F7851" t="s">
        <v>87</v>
      </c>
      <c r="G7851" t="s">
        <v>91</v>
      </c>
      <c r="H7851">
        <v>154</v>
      </c>
      <c r="I7851">
        <v>1.38143621858641</v>
      </c>
      <c r="J7851">
        <v>3.5138321918795873E-2</v>
      </c>
      <c r="K7851">
        <v>4.956130742973552E-3</v>
      </c>
      <c r="L7851">
        <v>2.3405081495500322</v>
      </c>
    </row>
    <row r="7852" spans="1:12">
      <c r="A7852" t="s">
        <v>317</v>
      </c>
      <c r="B7852" t="s">
        <v>463</v>
      </c>
      <c r="C7852">
        <v>48391</v>
      </c>
      <c r="D7852" t="s">
        <v>135</v>
      </c>
      <c r="E7852">
        <v>888</v>
      </c>
      <c r="F7852" t="s">
        <v>87</v>
      </c>
      <c r="G7852" t="s">
        <v>92</v>
      </c>
      <c r="H7852">
        <v>119</v>
      </c>
      <c r="I7852">
        <v>2.1090834632351299</v>
      </c>
      <c r="J7852">
        <v>3.3750801778304682E-2</v>
      </c>
      <c r="K7852">
        <v>0.51213785689207081</v>
      </c>
      <c r="L7852">
        <v>2.9118936351549909</v>
      </c>
    </row>
    <row r="7853" spans="1:12">
      <c r="A7853" t="s">
        <v>317</v>
      </c>
      <c r="B7853" t="s">
        <v>463</v>
      </c>
      <c r="C7853">
        <v>48391</v>
      </c>
      <c r="D7853" t="s">
        <v>135</v>
      </c>
      <c r="E7853">
        <v>888</v>
      </c>
      <c r="F7853" t="s">
        <v>87</v>
      </c>
      <c r="G7853" t="s">
        <v>93</v>
      </c>
      <c r="H7853">
        <v>154</v>
      </c>
      <c r="I7853">
        <v>1.462749532738854</v>
      </c>
      <c r="J7853">
        <v>3.80279513325587E-2</v>
      </c>
      <c r="K7853">
        <v>4.956130742973552E-3</v>
      </c>
      <c r="L7853">
        <v>2.4483314923871902</v>
      </c>
    </row>
    <row r="7854" spans="1:12">
      <c r="A7854" t="s">
        <v>317</v>
      </c>
      <c r="B7854" t="s">
        <v>463</v>
      </c>
      <c r="C7854">
        <v>48391</v>
      </c>
      <c r="D7854" t="s">
        <v>135</v>
      </c>
      <c r="E7854">
        <v>888</v>
      </c>
      <c r="F7854" t="s">
        <v>87</v>
      </c>
      <c r="G7854" t="s">
        <v>94</v>
      </c>
      <c r="H7854">
        <v>119</v>
      </c>
      <c r="I7854">
        <v>2.2565282872257488</v>
      </c>
      <c r="J7854">
        <v>3.7779775438854399E-2</v>
      </c>
      <c r="K7854">
        <v>0.51213785689207081</v>
      </c>
      <c r="L7854">
        <v>3.095718866344976</v>
      </c>
    </row>
    <row r="7855" spans="1:12">
      <c r="A7855" t="s">
        <v>317</v>
      </c>
      <c r="B7855" t="s">
        <v>463</v>
      </c>
      <c r="C7855">
        <v>48391</v>
      </c>
      <c r="D7855" t="s">
        <v>135</v>
      </c>
      <c r="E7855">
        <v>888</v>
      </c>
      <c r="F7855" t="s">
        <v>87</v>
      </c>
      <c r="G7855" t="s">
        <v>95</v>
      </c>
      <c r="H7855">
        <v>154</v>
      </c>
      <c r="I7855">
        <v>1.541324106168636</v>
      </c>
      <c r="J7855">
        <v>4.0870292873419548E-2</v>
      </c>
      <c r="K7855">
        <v>4.956130742973552E-3</v>
      </c>
      <c r="L7855">
        <v>2.599180473825375</v>
      </c>
    </row>
    <row r="7856" spans="1:12">
      <c r="A7856" t="s">
        <v>317</v>
      </c>
      <c r="B7856" t="s">
        <v>463</v>
      </c>
      <c r="C7856">
        <v>48391</v>
      </c>
      <c r="D7856" t="s">
        <v>135</v>
      </c>
      <c r="E7856">
        <v>888</v>
      </c>
      <c r="F7856" t="s">
        <v>87</v>
      </c>
      <c r="G7856" t="s">
        <v>96</v>
      </c>
      <c r="H7856">
        <v>119</v>
      </c>
      <c r="I7856">
        <v>2.398818477617644</v>
      </c>
      <c r="J7856">
        <v>4.1872318587884969E-2</v>
      </c>
      <c r="K7856">
        <v>0.51213785689207081</v>
      </c>
      <c r="L7856">
        <v>3.3260188600239222</v>
      </c>
    </row>
    <row r="7857" spans="1:12">
      <c r="A7857" t="s">
        <v>317</v>
      </c>
      <c r="B7857" t="s">
        <v>463</v>
      </c>
      <c r="C7857">
        <v>48391</v>
      </c>
      <c r="D7857" t="s">
        <v>135</v>
      </c>
      <c r="E7857">
        <v>888</v>
      </c>
      <c r="F7857" t="s">
        <v>87</v>
      </c>
      <c r="G7857" t="s">
        <v>97</v>
      </c>
      <c r="H7857">
        <v>154</v>
      </c>
      <c r="I7857">
        <v>1.620631984624149</v>
      </c>
      <c r="J7857">
        <v>4.3580791424690943E-2</v>
      </c>
      <c r="K7857">
        <v>4.956130742973552E-3</v>
      </c>
      <c r="L7857">
        <v>2.728018230396505</v>
      </c>
    </row>
    <row r="7858" spans="1:12">
      <c r="A7858" t="s">
        <v>317</v>
      </c>
      <c r="B7858" t="s">
        <v>463</v>
      </c>
      <c r="C7858">
        <v>48391</v>
      </c>
      <c r="D7858" t="s">
        <v>135</v>
      </c>
      <c r="E7858">
        <v>888</v>
      </c>
      <c r="F7858" t="s">
        <v>87</v>
      </c>
      <c r="G7858" t="s">
        <v>98</v>
      </c>
      <c r="H7858">
        <v>119</v>
      </c>
      <c r="I7858">
        <v>0.74584051659378148</v>
      </c>
      <c r="J7858">
        <v>2.3649258273109808E-2</v>
      </c>
      <c r="K7858">
        <v>0.22621920037102641</v>
      </c>
      <c r="L7858">
        <v>1.566731034014254</v>
      </c>
    </row>
    <row r="7859" spans="1:12">
      <c r="A7859" t="s">
        <v>317</v>
      </c>
      <c r="B7859" t="s">
        <v>463</v>
      </c>
      <c r="C7859">
        <v>48391</v>
      </c>
      <c r="D7859" t="s">
        <v>135</v>
      </c>
      <c r="E7859">
        <v>888</v>
      </c>
      <c r="F7859" t="s">
        <v>87</v>
      </c>
      <c r="G7859" t="s">
        <v>99</v>
      </c>
      <c r="H7859">
        <v>154</v>
      </c>
      <c r="I7859">
        <v>0.62976600419437911</v>
      </c>
      <c r="J7859">
        <v>1.6168657548461831E-2</v>
      </c>
      <c r="K7859">
        <v>4.956130742973552E-3</v>
      </c>
      <c r="L7859">
        <v>1.014232366999118</v>
      </c>
    </row>
    <row r="7860" spans="1:12">
      <c r="A7860" t="s">
        <v>317</v>
      </c>
      <c r="B7860" t="s">
        <v>463</v>
      </c>
      <c r="C7860">
        <v>48391</v>
      </c>
      <c r="D7860" t="s">
        <v>135</v>
      </c>
      <c r="E7860">
        <v>888</v>
      </c>
      <c r="F7860" t="s">
        <v>87</v>
      </c>
      <c r="G7860" t="s">
        <v>100</v>
      </c>
      <c r="H7860">
        <v>119</v>
      </c>
      <c r="I7860">
        <v>1.2960671176305709</v>
      </c>
      <c r="J7860">
        <v>2.7382767211101021E-2</v>
      </c>
      <c r="K7860">
        <v>0.36657713366268552</v>
      </c>
      <c r="L7860">
        <v>1.9134816468672571</v>
      </c>
    </row>
    <row r="7861" spans="1:12">
      <c r="A7861" t="s">
        <v>317</v>
      </c>
      <c r="B7861" t="s">
        <v>463</v>
      </c>
      <c r="C7861">
        <v>48391</v>
      </c>
      <c r="D7861" t="s">
        <v>135</v>
      </c>
      <c r="E7861">
        <v>888</v>
      </c>
      <c r="F7861" t="s">
        <v>87</v>
      </c>
      <c r="G7861" t="s">
        <v>101</v>
      </c>
      <c r="H7861">
        <v>154</v>
      </c>
      <c r="I7861">
        <v>1.0065572308883</v>
      </c>
      <c r="J7861">
        <v>2.9586142281674221E-2</v>
      </c>
      <c r="K7861">
        <v>4.956130742973552E-3</v>
      </c>
      <c r="L7861">
        <v>1.6826545674688489</v>
      </c>
    </row>
    <row r="7862" spans="1:12">
      <c r="A7862" t="s">
        <v>317</v>
      </c>
      <c r="B7862" t="s">
        <v>463</v>
      </c>
      <c r="C7862">
        <v>48391</v>
      </c>
      <c r="D7862" t="s">
        <v>135</v>
      </c>
      <c r="E7862">
        <v>888</v>
      </c>
      <c r="F7862" t="s">
        <v>87</v>
      </c>
      <c r="G7862" t="s">
        <v>102</v>
      </c>
      <c r="H7862">
        <v>119</v>
      </c>
      <c r="I7862">
        <v>1.4644746655923211</v>
      </c>
      <c r="J7862">
        <v>3.1322325895554018E-2</v>
      </c>
      <c r="K7862">
        <v>0.36657713366268552</v>
      </c>
      <c r="L7862">
        <v>2.1796081470521709</v>
      </c>
    </row>
    <row r="7863" spans="1:12">
      <c r="A7863" t="s">
        <v>317</v>
      </c>
      <c r="B7863" t="s">
        <v>463</v>
      </c>
      <c r="C7863">
        <v>48391</v>
      </c>
      <c r="D7863" t="s">
        <v>135</v>
      </c>
      <c r="E7863">
        <v>888</v>
      </c>
      <c r="F7863" t="s">
        <v>87</v>
      </c>
      <c r="G7863" t="s">
        <v>103</v>
      </c>
      <c r="H7863">
        <v>154</v>
      </c>
      <c r="I7863">
        <v>1.062861899947553</v>
      </c>
      <c r="J7863">
        <v>3.1750896966490208E-2</v>
      </c>
      <c r="K7863">
        <v>4.956130742973552E-3</v>
      </c>
      <c r="L7863">
        <v>1.811276904283899</v>
      </c>
    </row>
    <row r="7864" spans="1:12">
      <c r="A7864" t="s">
        <v>317</v>
      </c>
      <c r="B7864" t="s">
        <v>463</v>
      </c>
      <c r="C7864">
        <v>48391</v>
      </c>
      <c r="D7864" t="s">
        <v>135</v>
      </c>
      <c r="E7864">
        <v>888</v>
      </c>
      <c r="F7864" t="s">
        <v>87</v>
      </c>
      <c r="G7864" t="s">
        <v>104</v>
      </c>
      <c r="H7864">
        <v>119</v>
      </c>
      <c r="I7864">
        <v>1.614838316523288</v>
      </c>
      <c r="J7864">
        <v>3.6259869330946527E-2</v>
      </c>
      <c r="K7864">
        <v>0.36657713366268552</v>
      </c>
      <c r="L7864">
        <v>2.4519886601348491</v>
      </c>
    </row>
    <row r="7865" spans="1:12">
      <c r="A7865" t="s">
        <v>317</v>
      </c>
      <c r="B7865" t="s">
        <v>463</v>
      </c>
      <c r="C7865">
        <v>48391</v>
      </c>
      <c r="D7865" t="s">
        <v>135</v>
      </c>
      <c r="E7865">
        <v>888</v>
      </c>
      <c r="F7865" t="s">
        <v>87</v>
      </c>
      <c r="G7865" t="s">
        <v>105</v>
      </c>
      <c r="H7865">
        <v>154</v>
      </c>
      <c r="I7865">
        <v>1.1180861904606401</v>
      </c>
      <c r="J7865">
        <v>3.3907525358797493E-2</v>
      </c>
      <c r="K7865">
        <v>4.956130742973552E-3</v>
      </c>
      <c r="L7865">
        <v>1.9333475457718601</v>
      </c>
    </row>
    <row r="7866" spans="1:12">
      <c r="A7866" t="s">
        <v>317</v>
      </c>
      <c r="B7866" t="s">
        <v>463</v>
      </c>
      <c r="C7866">
        <v>48391</v>
      </c>
      <c r="D7866" t="s">
        <v>135</v>
      </c>
      <c r="E7866">
        <v>888</v>
      </c>
      <c r="F7866" t="s">
        <v>87</v>
      </c>
      <c r="G7866" t="s">
        <v>106</v>
      </c>
      <c r="H7866">
        <v>119</v>
      </c>
      <c r="I7866">
        <v>1.759191645981214</v>
      </c>
      <c r="J7866">
        <v>4.0540644088590858E-2</v>
      </c>
      <c r="K7866">
        <v>0.36657713366268552</v>
      </c>
      <c r="L7866">
        <v>2.6951386258753449</v>
      </c>
    </row>
    <row r="7867" spans="1:12">
      <c r="A7867" t="s">
        <v>317</v>
      </c>
      <c r="B7867" t="s">
        <v>463</v>
      </c>
      <c r="C7867">
        <v>48391</v>
      </c>
      <c r="D7867" t="s">
        <v>135</v>
      </c>
      <c r="E7867">
        <v>888</v>
      </c>
      <c r="F7867" t="s">
        <v>87</v>
      </c>
      <c r="G7867" t="s">
        <v>107</v>
      </c>
      <c r="H7867">
        <v>154</v>
      </c>
      <c r="I7867">
        <v>1.174871515947381</v>
      </c>
      <c r="J7867">
        <v>3.5677543252313412E-2</v>
      </c>
      <c r="K7867">
        <v>4.956130742973552E-3</v>
      </c>
      <c r="L7867">
        <v>2.010524680771129</v>
      </c>
    </row>
    <row r="7868" spans="1:12">
      <c r="A7868" t="s">
        <v>317</v>
      </c>
      <c r="B7868" t="s">
        <v>463</v>
      </c>
      <c r="C7868">
        <v>48391</v>
      </c>
      <c r="D7868" t="s">
        <v>135</v>
      </c>
      <c r="E7868">
        <v>888</v>
      </c>
      <c r="F7868" t="s">
        <v>87</v>
      </c>
      <c r="G7868" t="s">
        <v>108</v>
      </c>
      <c r="H7868">
        <v>119</v>
      </c>
      <c r="I7868">
        <v>0.27227887224413111</v>
      </c>
      <c r="J7868">
        <v>8.1769800195561453E-3</v>
      </c>
      <c r="K7868">
        <v>9.5018292171781704E-2</v>
      </c>
      <c r="L7868">
        <v>0.56648905968884666</v>
      </c>
    </row>
    <row r="7869" spans="1:12">
      <c r="A7869" t="s">
        <v>317</v>
      </c>
      <c r="B7869" t="s">
        <v>463</v>
      </c>
      <c r="C7869">
        <v>48391</v>
      </c>
      <c r="D7869" t="s">
        <v>135</v>
      </c>
      <c r="E7869">
        <v>888</v>
      </c>
      <c r="F7869" t="s">
        <v>87</v>
      </c>
      <c r="G7869" t="s">
        <v>109</v>
      </c>
      <c r="H7869">
        <v>154</v>
      </c>
      <c r="I7869">
        <v>0.32120141221349668</v>
      </c>
      <c r="J7869">
        <v>8.8965314274771466E-3</v>
      </c>
      <c r="K7869">
        <v>4.956130742973552E-3</v>
      </c>
      <c r="L7869">
        <v>0.50844429610848363</v>
      </c>
    </row>
    <row r="7870" spans="1:12">
      <c r="A7870" t="s">
        <v>317</v>
      </c>
      <c r="B7870" t="s">
        <v>464</v>
      </c>
      <c r="C7870">
        <v>48393</v>
      </c>
      <c r="D7870" t="s">
        <v>135</v>
      </c>
      <c r="E7870">
        <v>888</v>
      </c>
      <c r="F7870" t="s">
        <v>87</v>
      </c>
      <c r="G7870" t="s">
        <v>88</v>
      </c>
      <c r="H7870">
        <v>1435</v>
      </c>
      <c r="I7870">
        <v>0.87652416380149301</v>
      </c>
      <c r="J7870">
        <v>1.110860633657589E-2</v>
      </c>
      <c r="K7870">
        <v>-7.6555774510937064E-2</v>
      </c>
      <c r="L7870">
        <v>1.8518043820237691</v>
      </c>
    </row>
    <row r="7871" spans="1:12">
      <c r="A7871" t="s">
        <v>317</v>
      </c>
      <c r="B7871" t="s">
        <v>464</v>
      </c>
      <c r="C7871">
        <v>48393</v>
      </c>
      <c r="D7871" t="s">
        <v>135</v>
      </c>
      <c r="E7871">
        <v>888</v>
      </c>
      <c r="F7871" t="s">
        <v>87</v>
      </c>
      <c r="G7871" t="s">
        <v>89</v>
      </c>
      <c r="H7871">
        <v>65</v>
      </c>
      <c r="I7871">
        <v>0.36252142709275009</v>
      </c>
      <c r="J7871">
        <v>2.0164245869720699E-2</v>
      </c>
      <c r="K7871">
        <v>1.8429288079290888E-2</v>
      </c>
      <c r="L7871">
        <v>0.88753698336526676</v>
      </c>
    </row>
    <row r="7872" spans="1:12">
      <c r="A7872" t="s">
        <v>317</v>
      </c>
      <c r="B7872" t="s">
        <v>464</v>
      </c>
      <c r="C7872">
        <v>48393</v>
      </c>
      <c r="D7872" t="s">
        <v>135</v>
      </c>
      <c r="E7872">
        <v>888</v>
      </c>
      <c r="F7872" t="s">
        <v>87</v>
      </c>
      <c r="G7872" t="s">
        <v>90</v>
      </c>
      <c r="H7872">
        <v>1435</v>
      </c>
      <c r="I7872">
        <v>1.216832146144734</v>
      </c>
      <c r="J7872">
        <v>1.092318592335198E-2</v>
      </c>
      <c r="K7872">
        <v>-3.0077472534030359E-2</v>
      </c>
      <c r="L7872">
        <v>2.071946267224654</v>
      </c>
    </row>
    <row r="7873" spans="1:12">
      <c r="A7873" t="s">
        <v>317</v>
      </c>
      <c r="B7873" t="s">
        <v>464</v>
      </c>
      <c r="C7873">
        <v>48393</v>
      </c>
      <c r="D7873" t="s">
        <v>135</v>
      </c>
      <c r="E7873">
        <v>888</v>
      </c>
      <c r="F7873" t="s">
        <v>87</v>
      </c>
      <c r="G7873" t="s">
        <v>91</v>
      </c>
      <c r="H7873">
        <v>65</v>
      </c>
      <c r="I7873">
        <v>0.47685142615317999</v>
      </c>
      <c r="J7873">
        <v>2.094471832707559E-2</v>
      </c>
      <c r="K7873">
        <v>4.3786730255295683E-2</v>
      </c>
      <c r="L7873">
        <v>0.95016827673907933</v>
      </c>
    </row>
    <row r="7874" spans="1:12">
      <c r="A7874" t="s">
        <v>317</v>
      </c>
      <c r="B7874" t="s">
        <v>464</v>
      </c>
      <c r="C7874">
        <v>48393</v>
      </c>
      <c r="D7874" t="s">
        <v>135</v>
      </c>
      <c r="E7874">
        <v>888</v>
      </c>
      <c r="F7874" t="s">
        <v>87</v>
      </c>
      <c r="G7874" t="s">
        <v>92</v>
      </c>
      <c r="H7874">
        <v>1435</v>
      </c>
      <c r="I7874">
        <v>1.3199109887841749</v>
      </c>
      <c r="J7874">
        <v>1.1711189487921761E-2</v>
      </c>
      <c r="K7874">
        <v>-3.0429505362941481E-2</v>
      </c>
      <c r="L7874">
        <v>2.236917440037768</v>
      </c>
    </row>
    <row r="7875" spans="1:12">
      <c r="A7875" t="s">
        <v>317</v>
      </c>
      <c r="B7875" t="s">
        <v>464</v>
      </c>
      <c r="C7875">
        <v>48393</v>
      </c>
      <c r="D7875" t="s">
        <v>135</v>
      </c>
      <c r="E7875">
        <v>888</v>
      </c>
      <c r="F7875" t="s">
        <v>87</v>
      </c>
      <c r="G7875" t="s">
        <v>93</v>
      </c>
      <c r="H7875">
        <v>65</v>
      </c>
      <c r="I7875">
        <v>0.51763625834731997</v>
      </c>
      <c r="J7875">
        <v>2.3226818675271519E-2</v>
      </c>
      <c r="K7875">
        <v>4.3786730255295683E-2</v>
      </c>
      <c r="L7875">
        <v>1.0089443275936829</v>
      </c>
    </row>
    <row r="7876" spans="1:12">
      <c r="A7876" t="s">
        <v>317</v>
      </c>
      <c r="B7876" t="s">
        <v>464</v>
      </c>
      <c r="C7876">
        <v>48393</v>
      </c>
      <c r="D7876" t="s">
        <v>135</v>
      </c>
      <c r="E7876">
        <v>888</v>
      </c>
      <c r="F7876" t="s">
        <v>87</v>
      </c>
      <c r="G7876" t="s">
        <v>94</v>
      </c>
      <c r="H7876">
        <v>1435</v>
      </c>
      <c r="I7876">
        <v>1.4212753232657269</v>
      </c>
      <c r="J7876">
        <v>1.265202231818219E-2</v>
      </c>
      <c r="K7876">
        <v>-3.1023689703047429E-2</v>
      </c>
      <c r="L7876">
        <v>2.4461494907231272</v>
      </c>
    </row>
    <row r="7877" spans="1:12">
      <c r="A7877" t="s">
        <v>317</v>
      </c>
      <c r="B7877" t="s">
        <v>464</v>
      </c>
      <c r="C7877">
        <v>48393</v>
      </c>
      <c r="D7877" t="s">
        <v>135</v>
      </c>
      <c r="E7877">
        <v>888</v>
      </c>
      <c r="F7877" t="s">
        <v>87</v>
      </c>
      <c r="G7877" t="s">
        <v>95</v>
      </c>
      <c r="H7877">
        <v>65</v>
      </c>
      <c r="I7877">
        <v>0.55220622250497597</v>
      </c>
      <c r="J7877">
        <v>2.4943545794794401E-2</v>
      </c>
      <c r="K7877">
        <v>4.3786730255295683E-2</v>
      </c>
      <c r="L7877">
        <v>1.0704148144793251</v>
      </c>
    </row>
    <row r="7878" spans="1:12">
      <c r="A7878" t="s">
        <v>317</v>
      </c>
      <c r="B7878" t="s">
        <v>464</v>
      </c>
      <c r="C7878">
        <v>48393</v>
      </c>
      <c r="D7878" t="s">
        <v>135</v>
      </c>
      <c r="E7878">
        <v>888</v>
      </c>
      <c r="F7878" t="s">
        <v>87</v>
      </c>
      <c r="G7878" t="s">
        <v>96</v>
      </c>
      <c r="H7878">
        <v>1435</v>
      </c>
      <c r="I7878">
        <v>1.5238572860140871</v>
      </c>
      <c r="J7878">
        <v>1.354924695368835E-2</v>
      </c>
      <c r="K7878">
        <v>-3.059774293745985E-2</v>
      </c>
      <c r="L7878">
        <v>2.673949989675787</v>
      </c>
    </row>
    <row r="7879" spans="1:12">
      <c r="A7879" t="s">
        <v>317</v>
      </c>
      <c r="B7879" t="s">
        <v>464</v>
      </c>
      <c r="C7879">
        <v>48393</v>
      </c>
      <c r="D7879" t="s">
        <v>135</v>
      </c>
      <c r="E7879">
        <v>888</v>
      </c>
      <c r="F7879" t="s">
        <v>87</v>
      </c>
      <c r="G7879" t="s">
        <v>97</v>
      </c>
      <c r="H7879">
        <v>65</v>
      </c>
      <c r="I7879">
        <v>0.58976231481015562</v>
      </c>
      <c r="J7879">
        <v>2.6814107984042761E-2</v>
      </c>
      <c r="K7879">
        <v>4.3786730255295683E-2</v>
      </c>
      <c r="L7879">
        <v>1.1421461368062029</v>
      </c>
    </row>
    <row r="7880" spans="1:12">
      <c r="A7880" t="s">
        <v>317</v>
      </c>
      <c r="B7880" t="s">
        <v>464</v>
      </c>
      <c r="C7880">
        <v>48393</v>
      </c>
      <c r="D7880" t="s">
        <v>135</v>
      </c>
      <c r="E7880">
        <v>888</v>
      </c>
      <c r="F7880" t="s">
        <v>87</v>
      </c>
      <c r="G7880" t="s">
        <v>98</v>
      </c>
      <c r="H7880">
        <v>1435</v>
      </c>
      <c r="I7880">
        <v>0.52382973746926487</v>
      </c>
      <c r="J7880">
        <v>7.0326950864691351E-3</v>
      </c>
      <c r="K7880">
        <v>-3.5214899117919238E-2</v>
      </c>
      <c r="L7880">
        <v>1.257109982895801</v>
      </c>
    </row>
    <row r="7881" spans="1:12">
      <c r="A7881" t="s">
        <v>317</v>
      </c>
      <c r="B7881" t="s">
        <v>464</v>
      </c>
      <c r="C7881">
        <v>48393</v>
      </c>
      <c r="D7881" t="s">
        <v>135</v>
      </c>
      <c r="E7881">
        <v>888</v>
      </c>
      <c r="F7881" t="s">
        <v>87</v>
      </c>
      <c r="G7881" t="s">
        <v>99</v>
      </c>
      <c r="H7881">
        <v>65</v>
      </c>
      <c r="I7881">
        <v>0.33255861734087189</v>
      </c>
      <c r="J7881">
        <v>1.6220491508778041E-2</v>
      </c>
      <c r="K7881">
        <v>4.3786730255295683E-2</v>
      </c>
      <c r="L7881">
        <v>0.81269337243586204</v>
      </c>
    </row>
    <row r="7882" spans="1:12">
      <c r="A7882" t="s">
        <v>317</v>
      </c>
      <c r="B7882" t="s">
        <v>464</v>
      </c>
      <c r="C7882">
        <v>48393</v>
      </c>
      <c r="D7882" t="s">
        <v>135</v>
      </c>
      <c r="E7882">
        <v>888</v>
      </c>
      <c r="F7882" t="s">
        <v>87</v>
      </c>
      <c r="G7882" t="s">
        <v>100</v>
      </c>
      <c r="H7882">
        <v>1435</v>
      </c>
      <c r="I7882">
        <v>0.96444419651281887</v>
      </c>
      <c r="J7882">
        <v>8.8597234521018645E-3</v>
      </c>
      <c r="K7882">
        <v>-2.384991457250548E-2</v>
      </c>
      <c r="L7882">
        <v>1.7145287896389081</v>
      </c>
    </row>
    <row r="7883" spans="1:12">
      <c r="A7883" t="s">
        <v>317</v>
      </c>
      <c r="B7883" t="s">
        <v>464</v>
      </c>
      <c r="C7883">
        <v>48393</v>
      </c>
      <c r="D7883" t="s">
        <v>135</v>
      </c>
      <c r="E7883">
        <v>888</v>
      </c>
      <c r="F7883" t="s">
        <v>87</v>
      </c>
      <c r="G7883" t="s">
        <v>101</v>
      </c>
      <c r="H7883">
        <v>65</v>
      </c>
      <c r="I7883">
        <v>0.4400311440726829</v>
      </c>
      <c r="J7883">
        <v>1.8647914602342611E-2</v>
      </c>
      <c r="K7883">
        <v>4.3786730255295683E-2</v>
      </c>
      <c r="L7883">
        <v>0.87563823345115299</v>
      </c>
    </row>
    <row r="7884" spans="1:12">
      <c r="A7884" t="s">
        <v>317</v>
      </c>
      <c r="B7884" t="s">
        <v>464</v>
      </c>
      <c r="C7884">
        <v>48393</v>
      </c>
      <c r="D7884" t="s">
        <v>135</v>
      </c>
      <c r="E7884">
        <v>888</v>
      </c>
      <c r="F7884" t="s">
        <v>87</v>
      </c>
      <c r="G7884" t="s">
        <v>102</v>
      </c>
      <c r="H7884">
        <v>1435</v>
      </c>
      <c r="I7884">
        <v>1.0751618395245071</v>
      </c>
      <c r="J7884">
        <v>9.7131767144820989E-3</v>
      </c>
      <c r="K7884">
        <v>-2.4884099079827651E-2</v>
      </c>
      <c r="L7884">
        <v>1.9243529201860841</v>
      </c>
    </row>
    <row r="7885" spans="1:12">
      <c r="A7885" t="s">
        <v>317</v>
      </c>
      <c r="B7885" t="s">
        <v>464</v>
      </c>
      <c r="C7885">
        <v>48393</v>
      </c>
      <c r="D7885" t="s">
        <v>135</v>
      </c>
      <c r="E7885">
        <v>888</v>
      </c>
      <c r="F7885" t="s">
        <v>87</v>
      </c>
      <c r="G7885" t="s">
        <v>103</v>
      </c>
      <c r="H7885">
        <v>65</v>
      </c>
      <c r="I7885">
        <v>0.47898833177583311</v>
      </c>
      <c r="J7885">
        <v>2.037916038910062E-2</v>
      </c>
      <c r="K7885">
        <v>4.3786730255295683E-2</v>
      </c>
      <c r="L7885">
        <v>0.94532347691236951</v>
      </c>
    </row>
    <row r="7886" spans="1:12">
      <c r="A7886" t="s">
        <v>317</v>
      </c>
      <c r="B7886" t="s">
        <v>464</v>
      </c>
      <c r="C7886">
        <v>48393</v>
      </c>
      <c r="D7886" t="s">
        <v>135</v>
      </c>
      <c r="E7886">
        <v>888</v>
      </c>
      <c r="F7886" t="s">
        <v>87</v>
      </c>
      <c r="G7886" t="s">
        <v>104</v>
      </c>
      <c r="H7886">
        <v>1435</v>
      </c>
      <c r="I7886">
        <v>1.1798274446060759</v>
      </c>
      <c r="J7886">
        <v>1.0862334810937509E-2</v>
      </c>
      <c r="K7886">
        <v>-2.5136157414089019E-2</v>
      </c>
      <c r="L7886">
        <v>2.1563404134395738</v>
      </c>
    </row>
    <row r="7887" spans="1:12">
      <c r="A7887" t="s">
        <v>317</v>
      </c>
      <c r="B7887" t="s">
        <v>464</v>
      </c>
      <c r="C7887">
        <v>48393</v>
      </c>
      <c r="D7887" t="s">
        <v>135</v>
      </c>
      <c r="E7887">
        <v>888</v>
      </c>
      <c r="F7887" t="s">
        <v>87</v>
      </c>
      <c r="G7887" t="s">
        <v>105</v>
      </c>
      <c r="H7887">
        <v>65</v>
      </c>
      <c r="I7887">
        <v>0.51761974198772454</v>
      </c>
      <c r="J7887">
        <v>2.214113391202489E-2</v>
      </c>
      <c r="K7887">
        <v>4.3786730255295683E-2</v>
      </c>
      <c r="L7887">
        <v>1.0072454645319491</v>
      </c>
    </row>
    <row r="7888" spans="1:12">
      <c r="A7888" t="s">
        <v>317</v>
      </c>
      <c r="B7888" t="s">
        <v>464</v>
      </c>
      <c r="C7888">
        <v>48393</v>
      </c>
      <c r="D7888" t="s">
        <v>135</v>
      </c>
      <c r="E7888">
        <v>888</v>
      </c>
      <c r="F7888" t="s">
        <v>87</v>
      </c>
      <c r="G7888" t="s">
        <v>106</v>
      </c>
      <c r="H7888">
        <v>1435</v>
      </c>
      <c r="I7888">
        <v>1.2848069795372521</v>
      </c>
      <c r="J7888">
        <v>1.180578206737439E-2</v>
      </c>
      <c r="K7888">
        <v>-2.5310456542379539E-2</v>
      </c>
      <c r="L7888">
        <v>2.3764599037730378</v>
      </c>
    </row>
    <row r="7889" spans="1:12">
      <c r="A7889" t="s">
        <v>317</v>
      </c>
      <c r="B7889" t="s">
        <v>464</v>
      </c>
      <c r="C7889">
        <v>48393</v>
      </c>
      <c r="D7889" t="s">
        <v>135</v>
      </c>
      <c r="E7889">
        <v>888</v>
      </c>
      <c r="F7889" t="s">
        <v>87</v>
      </c>
      <c r="G7889" t="s">
        <v>107</v>
      </c>
      <c r="H7889">
        <v>65</v>
      </c>
      <c r="I7889">
        <v>0.55483723463041756</v>
      </c>
      <c r="J7889">
        <v>2.392361229429019E-2</v>
      </c>
      <c r="K7889">
        <v>4.3786730255295683E-2</v>
      </c>
      <c r="L7889">
        <v>1.0762666179576901</v>
      </c>
    </row>
    <row r="7890" spans="1:12">
      <c r="A7890" t="s">
        <v>317</v>
      </c>
      <c r="B7890" t="s">
        <v>464</v>
      </c>
      <c r="C7890">
        <v>48393</v>
      </c>
      <c r="D7890" t="s">
        <v>135</v>
      </c>
      <c r="E7890">
        <v>888</v>
      </c>
      <c r="F7890" t="s">
        <v>87</v>
      </c>
      <c r="G7890" t="s">
        <v>108</v>
      </c>
      <c r="H7890">
        <v>1435</v>
      </c>
      <c r="I7890">
        <v>0.44938322313342283</v>
      </c>
      <c r="J7890">
        <v>5.1740255637772034E-3</v>
      </c>
      <c r="K7890">
        <v>-3.2002229346426367E-2</v>
      </c>
      <c r="L7890">
        <v>0.99697612260483626</v>
      </c>
    </row>
    <row r="7891" spans="1:12">
      <c r="A7891" t="s">
        <v>317</v>
      </c>
      <c r="B7891" t="s">
        <v>464</v>
      </c>
      <c r="C7891">
        <v>48393</v>
      </c>
      <c r="D7891" t="s">
        <v>135</v>
      </c>
      <c r="E7891">
        <v>888</v>
      </c>
      <c r="F7891" t="s">
        <v>87</v>
      </c>
      <c r="G7891" t="s">
        <v>109</v>
      </c>
      <c r="H7891">
        <v>65</v>
      </c>
      <c r="I7891">
        <v>0.28143814241296161</v>
      </c>
      <c r="J7891">
        <v>1.367583378849462E-2</v>
      </c>
      <c r="K7891">
        <v>4.3786730255295683E-2</v>
      </c>
      <c r="L7891">
        <v>0.6800944919804699</v>
      </c>
    </row>
    <row r="7892" spans="1:12">
      <c r="A7892" t="s">
        <v>317</v>
      </c>
      <c r="B7892" t="s">
        <v>312</v>
      </c>
      <c r="C7892">
        <v>48395</v>
      </c>
      <c r="D7892" t="s">
        <v>135</v>
      </c>
      <c r="E7892">
        <v>888</v>
      </c>
      <c r="F7892" t="s">
        <v>87</v>
      </c>
      <c r="G7892" t="s">
        <v>88</v>
      </c>
      <c r="H7892">
        <v>21</v>
      </c>
      <c r="I7892">
        <v>1.3391255499967429</v>
      </c>
      <c r="J7892">
        <v>0.1576856242205866</v>
      </c>
      <c r="K7892">
        <v>8.2268901586623533E-2</v>
      </c>
      <c r="L7892">
        <v>2.427575332124559</v>
      </c>
    </row>
    <row r="7893" spans="1:12">
      <c r="A7893" t="s">
        <v>317</v>
      </c>
      <c r="B7893" t="s">
        <v>312</v>
      </c>
      <c r="C7893">
        <v>48395</v>
      </c>
      <c r="D7893" t="s">
        <v>135</v>
      </c>
      <c r="E7893">
        <v>888</v>
      </c>
      <c r="F7893" t="s">
        <v>87</v>
      </c>
      <c r="G7893" t="s">
        <v>89</v>
      </c>
      <c r="H7893">
        <v>22</v>
      </c>
      <c r="I7893">
        <v>1.331465572192158</v>
      </c>
      <c r="J7893">
        <v>8.1980791944545703E-2</v>
      </c>
      <c r="K7893">
        <v>-2.7170356688389172E-2</v>
      </c>
      <c r="L7893">
        <v>1.804977202733564</v>
      </c>
    </row>
    <row r="7894" spans="1:12">
      <c r="A7894" t="s">
        <v>317</v>
      </c>
      <c r="B7894" t="s">
        <v>312</v>
      </c>
      <c r="C7894">
        <v>48395</v>
      </c>
      <c r="D7894" t="s">
        <v>135</v>
      </c>
      <c r="E7894">
        <v>888</v>
      </c>
      <c r="F7894" t="s">
        <v>87</v>
      </c>
      <c r="G7894" t="s">
        <v>90</v>
      </c>
      <c r="H7894">
        <v>21</v>
      </c>
      <c r="I7894">
        <v>1.6680650978018869</v>
      </c>
      <c r="J7894">
        <v>0.1456860291474619</v>
      </c>
      <c r="K7894">
        <v>0.26197504588600667</v>
      </c>
      <c r="L7894">
        <v>2.8019103932227281</v>
      </c>
    </row>
    <row r="7895" spans="1:12">
      <c r="A7895" t="s">
        <v>317</v>
      </c>
      <c r="B7895" t="s">
        <v>312</v>
      </c>
      <c r="C7895">
        <v>48395</v>
      </c>
      <c r="D7895" t="s">
        <v>135</v>
      </c>
      <c r="E7895">
        <v>888</v>
      </c>
      <c r="F7895" t="s">
        <v>87</v>
      </c>
      <c r="G7895" t="s">
        <v>91</v>
      </c>
      <c r="H7895">
        <v>22</v>
      </c>
      <c r="I7895">
        <v>1.5207864028209801</v>
      </c>
      <c r="J7895">
        <v>8.6143136804536891E-2</v>
      </c>
      <c r="K7895">
        <v>9.5353391027657441E-2</v>
      </c>
      <c r="L7895">
        <v>2.183740509852957</v>
      </c>
    </row>
    <row r="7896" spans="1:12">
      <c r="A7896" t="s">
        <v>317</v>
      </c>
      <c r="B7896" t="s">
        <v>312</v>
      </c>
      <c r="C7896">
        <v>48395</v>
      </c>
      <c r="D7896" t="s">
        <v>135</v>
      </c>
      <c r="E7896">
        <v>888</v>
      </c>
      <c r="F7896" t="s">
        <v>87</v>
      </c>
      <c r="G7896" t="s">
        <v>92</v>
      </c>
      <c r="H7896">
        <v>21</v>
      </c>
      <c r="I7896">
        <v>1.833708289949844</v>
      </c>
      <c r="J7896">
        <v>0.1562271870685033</v>
      </c>
      <c r="K7896">
        <v>0.29025231332994073</v>
      </c>
      <c r="L7896">
        <v>3.035446620925113</v>
      </c>
    </row>
    <row r="7897" spans="1:12">
      <c r="A7897" t="s">
        <v>317</v>
      </c>
      <c r="B7897" t="s">
        <v>312</v>
      </c>
      <c r="C7897">
        <v>48395</v>
      </c>
      <c r="D7897" t="s">
        <v>135</v>
      </c>
      <c r="E7897">
        <v>888</v>
      </c>
      <c r="F7897" t="s">
        <v>87</v>
      </c>
      <c r="G7897" t="s">
        <v>93</v>
      </c>
      <c r="H7897">
        <v>22</v>
      </c>
      <c r="I7897">
        <v>1.621197627512692</v>
      </c>
      <c r="J7897">
        <v>9.139552141269626E-2</v>
      </c>
      <c r="K7897">
        <v>0.1059539551960485</v>
      </c>
      <c r="L7897">
        <v>2.320022702905189</v>
      </c>
    </row>
    <row r="7898" spans="1:12">
      <c r="A7898" t="s">
        <v>317</v>
      </c>
      <c r="B7898" t="s">
        <v>312</v>
      </c>
      <c r="C7898">
        <v>48395</v>
      </c>
      <c r="D7898" t="s">
        <v>135</v>
      </c>
      <c r="E7898">
        <v>888</v>
      </c>
      <c r="F7898" t="s">
        <v>87</v>
      </c>
      <c r="G7898" t="s">
        <v>94</v>
      </c>
      <c r="H7898">
        <v>21</v>
      </c>
      <c r="I7898">
        <v>1.991627877631841</v>
      </c>
      <c r="J7898">
        <v>0.16733419893618731</v>
      </c>
      <c r="K7898">
        <v>0.31557028902879652</v>
      </c>
      <c r="L7898">
        <v>3.2684685251471182</v>
      </c>
    </row>
    <row r="7899" spans="1:12">
      <c r="A7899" t="s">
        <v>317</v>
      </c>
      <c r="B7899" t="s">
        <v>312</v>
      </c>
      <c r="C7899">
        <v>48395</v>
      </c>
      <c r="D7899" t="s">
        <v>135</v>
      </c>
      <c r="E7899">
        <v>888</v>
      </c>
      <c r="F7899" t="s">
        <v>87</v>
      </c>
      <c r="G7899" t="s">
        <v>95</v>
      </c>
      <c r="H7899">
        <v>22</v>
      </c>
      <c r="I7899">
        <v>1.716260364833412</v>
      </c>
      <c r="J7899">
        <v>9.6642044535211705E-2</v>
      </c>
      <c r="K7899">
        <v>0.1167889276837509</v>
      </c>
      <c r="L7899">
        <v>2.4556171485900342</v>
      </c>
    </row>
    <row r="7900" spans="1:12">
      <c r="A7900" t="s">
        <v>317</v>
      </c>
      <c r="B7900" t="s">
        <v>312</v>
      </c>
      <c r="C7900">
        <v>48395</v>
      </c>
      <c r="D7900" t="s">
        <v>135</v>
      </c>
      <c r="E7900">
        <v>888</v>
      </c>
      <c r="F7900" t="s">
        <v>87</v>
      </c>
      <c r="G7900" t="s">
        <v>96</v>
      </c>
      <c r="H7900">
        <v>21</v>
      </c>
      <c r="I7900">
        <v>2.141073796967826</v>
      </c>
      <c r="J7900">
        <v>0.17785825932259591</v>
      </c>
      <c r="K7900">
        <v>0.34037529265666611</v>
      </c>
      <c r="L7900">
        <v>3.4894549128360661</v>
      </c>
    </row>
    <row r="7901" spans="1:12">
      <c r="A7901" t="s">
        <v>317</v>
      </c>
      <c r="B7901" t="s">
        <v>312</v>
      </c>
      <c r="C7901">
        <v>48395</v>
      </c>
      <c r="D7901" t="s">
        <v>135</v>
      </c>
      <c r="E7901">
        <v>888</v>
      </c>
      <c r="F7901" t="s">
        <v>87</v>
      </c>
      <c r="G7901" t="s">
        <v>97</v>
      </c>
      <c r="H7901">
        <v>22</v>
      </c>
      <c r="I7901">
        <v>1.809326400780406</v>
      </c>
      <c r="J7901">
        <v>0.1009625304848696</v>
      </c>
      <c r="K7901">
        <v>0.12162128265173699</v>
      </c>
      <c r="L7901">
        <v>2.5603936461554389</v>
      </c>
    </row>
    <row r="7902" spans="1:12">
      <c r="A7902" t="s">
        <v>317</v>
      </c>
      <c r="B7902" t="s">
        <v>312</v>
      </c>
      <c r="C7902">
        <v>48395</v>
      </c>
      <c r="D7902" t="s">
        <v>135</v>
      </c>
      <c r="E7902">
        <v>888</v>
      </c>
      <c r="F7902" t="s">
        <v>87</v>
      </c>
      <c r="G7902" t="s">
        <v>98</v>
      </c>
      <c r="H7902">
        <v>21</v>
      </c>
      <c r="I7902">
        <v>0.87811581063541766</v>
      </c>
      <c r="J7902">
        <v>8.8664726780749215E-2</v>
      </c>
      <c r="K7902">
        <v>0.1078680484880335</v>
      </c>
      <c r="L7902">
        <v>1.6042317228687579</v>
      </c>
    </row>
    <row r="7903" spans="1:12">
      <c r="A7903" t="s">
        <v>317</v>
      </c>
      <c r="B7903" t="s">
        <v>312</v>
      </c>
      <c r="C7903">
        <v>48395</v>
      </c>
      <c r="D7903" t="s">
        <v>135</v>
      </c>
      <c r="E7903">
        <v>888</v>
      </c>
      <c r="F7903" t="s">
        <v>87</v>
      </c>
      <c r="G7903" t="s">
        <v>99</v>
      </c>
      <c r="H7903">
        <v>22</v>
      </c>
      <c r="I7903">
        <v>0.55625769764626076</v>
      </c>
      <c r="J7903">
        <v>4.7599095479323138E-2</v>
      </c>
      <c r="K7903">
        <v>6.273656882968966E-3</v>
      </c>
      <c r="L7903">
        <v>0.96647296491710399</v>
      </c>
    </row>
    <row r="7904" spans="1:12">
      <c r="A7904" t="s">
        <v>317</v>
      </c>
      <c r="B7904" t="s">
        <v>312</v>
      </c>
      <c r="C7904">
        <v>48395</v>
      </c>
      <c r="D7904" t="s">
        <v>135</v>
      </c>
      <c r="E7904">
        <v>888</v>
      </c>
      <c r="F7904" t="s">
        <v>87</v>
      </c>
      <c r="G7904" t="s">
        <v>100</v>
      </c>
      <c r="H7904">
        <v>21</v>
      </c>
      <c r="I7904">
        <v>1.3919513895566551</v>
      </c>
      <c r="J7904">
        <v>0.10804868088975519</v>
      </c>
      <c r="K7904">
        <v>0.27866141501693342</v>
      </c>
      <c r="L7904">
        <v>2.2143403233531389</v>
      </c>
    </row>
    <row r="7905" spans="1:12">
      <c r="A7905" t="s">
        <v>317</v>
      </c>
      <c r="B7905" t="s">
        <v>312</v>
      </c>
      <c r="C7905">
        <v>48395</v>
      </c>
      <c r="D7905" t="s">
        <v>135</v>
      </c>
      <c r="E7905">
        <v>888</v>
      </c>
      <c r="F7905" t="s">
        <v>87</v>
      </c>
      <c r="G7905" t="s">
        <v>101</v>
      </c>
      <c r="H7905">
        <v>22</v>
      </c>
      <c r="I7905">
        <v>1.056677800685206</v>
      </c>
      <c r="J7905">
        <v>7.0982164319021004E-2</v>
      </c>
      <c r="K7905">
        <v>0.1221890121123457</v>
      </c>
      <c r="L7905">
        <v>1.6468128034263401</v>
      </c>
    </row>
    <row r="7906" spans="1:12">
      <c r="A7906" t="s">
        <v>317</v>
      </c>
      <c r="B7906" t="s">
        <v>312</v>
      </c>
      <c r="C7906">
        <v>48395</v>
      </c>
      <c r="D7906" t="s">
        <v>135</v>
      </c>
      <c r="E7906">
        <v>888</v>
      </c>
      <c r="F7906" t="s">
        <v>87</v>
      </c>
      <c r="G7906" t="s">
        <v>102</v>
      </c>
      <c r="H7906">
        <v>21</v>
      </c>
      <c r="I7906">
        <v>1.563109054162531</v>
      </c>
      <c r="J7906">
        <v>0.1178441616037386</v>
      </c>
      <c r="K7906">
        <v>0.30964265869391361</v>
      </c>
      <c r="L7906">
        <v>2.4387855384156549</v>
      </c>
    </row>
    <row r="7907" spans="1:12">
      <c r="A7907" t="s">
        <v>317</v>
      </c>
      <c r="B7907" t="s">
        <v>312</v>
      </c>
      <c r="C7907">
        <v>48395</v>
      </c>
      <c r="D7907" t="s">
        <v>135</v>
      </c>
      <c r="E7907">
        <v>888</v>
      </c>
      <c r="F7907" t="s">
        <v>87</v>
      </c>
      <c r="G7907" t="s">
        <v>103</v>
      </c>
      <c r="H7907">
        <v>22</v>
      </c>
      <c r="I7907">
        <v>1.138794988646975</v>
      </c>
      <c r="J7907">
        <v>7.5090788153027166E-2</v>
      </c>
      <c r="K7907">
        <v>0.1336950765914931</v>
      </c>
      <c r="L7907">
        <v>1.7564887248224419</v>
      </c>
    </row>
    <row r="7908" spans="1:12">
      <c r="A7908" t="s">
        <v>317</v>
      </c>
      <c r="B7908" t="s">
        <v>312</v>
      </c>
      <c r="C7908">
        <v>48395</v>
      </c>
      <c r="D7908" t="s">
        <v>135</v>
      </c>
      <c r="E7908">
        <v>888</v>
      </c>
      <c r="F7908" t="s">
        <v>87</v>
      </c>
      <c r="G7908" t="s">
        <v>104</v>
      </c>
      <c r="H7908">
        <v>21</v>
      </c>
      <c r="I7908">
        <v>1.726502520922087</v>
      </c>
      <c r="J7908">
        <v>0.12881989346661671</v>
      </c>
      <c r="K7908">
        <v>0.33643836717927927</v>
      </c>
      <c r="L7908">
        <v>2.6724841403317932</v>
      </c>
    </row>
    <row r="7909" spans="1:12">
      <c r="A7909" t="s">
        <v>317</v>
      </c>
      <c r="B7909" t="s">
        <v>312</v>
      </c>
      <c r="C7909">
        <v>48395</v>
      </c>
      <c r="D7909" t="s">
        <v>135</v>
      </c>
      <c r="E7909">
        <v>888</v>
      </c>
      <c r="F7909" t="s">
        <v>87</v>
      </c>
      <c r="G7909" t="s">
        <v>105</v>
      </c>
      <c r="H7909">
        <v>22</v>
      </c>
      <c r="I7909">
        <v>1.217908627127422</v>
      </c>
      <c r="J7909">
        <v>7.9435415619749303E-2</v>
      </c>
      <c r="K7909">
        <v>0.14548299641173981</v>
      </c>
      <c r="L7909">
        <v>1.8699177493936261</v>
      </c>
    </row>
    <row r="7910" spans="1:12">
      <c r="A7910" t="s">
        <v>317</v>
      </c>
      <c r="B7910" t="s">
        <v>312</v>
      </c>
      <c r="C7910">
        <v>48395</v>
      </c>
      <c r="D7910" t="s">
        <v>135</v>
      </c>
      <c r="E7910">
        <v>888</v>
      </c>
      <c r="F7910" t="s">
        <v>87</v>
      </c>
      <c r="G7910" t="s">
        <v>106</v>
      </c>
      <c r="H7910">
        <v>21</v>
      </c>
      <c r="I7910">
        <v>1.8774327900133541</v>
      </c>
      <c r="J7910">
        <v>0.13897070690113111</v>
      </c>
      <c r="K7910">
        <v>0.36329579965681719</v>
      </c>
      <c r="L7910">
        <v>2.9038355072988762</v>
      </c>
    </row>
    <row r="7911" spans="1:12">
      <c r="A7911" t="s">
        <v>317</v>
      </c>
      <c r="B7911" t="s">
        <v>312</v>
      </c>
      <c r="C7911">
        <v>48395</v>
      </c>
      <c r="D7911" t="s">
        <v>135</v>
      </c>
      <c r="E7911">
        <v>888</v>
      </c>
      <c r="F7911" t="s">
        <v>87</v>
      </c>
      <c r="G7911" t="s">
        <v>107</v>
      </c>
      <c r="H7911">
        <v>22</v>
      </c>
      <c r="I7911">
        <v>1.2926588902974629</v>
      </c>
      <c r="J7911">
        <v>8.1197518294950824E-2</v>
      </c>
      <c r="K7911">
        <v>0.15119550146471281</v>
      </c>
      <c r="L7911">
        <v>1.939721743575245</v>
      </c>
    </row>
    <row r="7912" spans="1:12">
      <c r="A7912" t="s">
        <v>317</v>
      </c>
      <c r="B7912" t="s">
        <v>312</v>
      </c>
      <c r="C7912">
        <v>48395</v>
      </c>
      <c r="D7912" t="s">
        <v>135</v>
      </c>
      <c r="E7912">
        <v>888</v>
      </c>
      <c r="F7912" t="s">
        <v>87</v>
      </c>
      <c r="G7912" t="s">
        <v>108</v>
      </c>
      <c r="H7912">
        <v>21</v>
      </c>
      <c r="I7912">
        <v>0.54524790617929286</v>
      </c>
      <c r="J7912">
        <v>4.6758487955652142E-2</v>
      </c>
      <c r="K7912">
        <v>0.1167457847107941</v>
      </c>
      <c r="L7912">
        <v>1.0747798823709549</v>
      </c>
    </row>
    <row r="7913" spans="1:12">
      <c r="A7913" t="s">
        <v>317</v>
      </c>
      <c r="B7913" t="s">
        <v>312</v>
      </c>
      <c r="C7913">
        <v>48395</v>
      </c>
      <c r="D7913" t="s">
        <v>135</v>
      </c>
      <c r="E7913">
        <v>888</v>
      </c>
      <c r="F7913" t="s">
        <v>87</v>
      </c>
      <c r="G7913" t="s">
        <v>109</v>
      </c>
      <c r="H7913">
        <v>22</v>
      </c>
      <c r="I7913">
        <v>0.3132012250840821</v>
      </c>
      <c r="J7913">
        <v>2.2168386040435469E-2</v>
      </c>
      <c r="K7913">
        <v>1.88231198319221E-2</v>
      </c>
      <c r="L7913">
        <v>0.46531689508852719</v>
      </c>
    </row>
    <row r="7914" spans="1:12">
      <c r="A7914" t="s">
        <v>317</v>
      </c>
      <c r="B7914" t="s">
        <v>465</v>
      </c>
      <c r="C7914">
        <v>48397</v>
      </c>
      <c r="D7914" t="s">
        <v>135</v>
      </c>
      <c r="E7914">
        <v>888</v>
      </c>
      <c r="F7914" t="s">
        <v>87</v>
      </c>
      <c r="G7914" t="s">
        <v>88</v>
      </c>
      <c r="H7914">
        <v>21</v>
      </c>
      <c r="I7914">
        <v>1.3391255499967429</v>
      </c>
      <c r="J7914">
        <v>0.1576856242205866</v>
      </c>
      <c r="K7914">
        <v>8.2268901586623533E-2</v>
      </c>
      <c r="L7914">
        <v>2.427575332124559</v>
      </c>
    </row>
    <row r="7915" spans="1:12">
      <c r="A7915" t="s">
        <v>317</v>
      </c>
      <c r="B7915" t="s">
        <v>465</v>
      </c>
      <c r="C7915">
        <v>48397</v>
      </c>
      <c r="D7915" t="s">
        <v>135</v>
      </c>
      <c r="E7915">
        <v>888</v>
      </c>
      <c r="F7915" t="s">
        <v>87</v>
      </c>
      <c r="G7915" t="s">
        <v>89</v>
      </c>
      <c r="H7915">
        <v>321</v>
      </c>
      <c r="I7915">
        <v>0.87698656474519121</v>
      </c>
      <c r="J7915">
        <v>2.9059937535925551E-2</v>
      </c>
      <c r="K7915">
        <v>-3.4524710319821768E-3</v>
      </c>
      <c r="L7915">
        <v>2.058279257864311</v>
      </c>
    </row>
    <row r="7916" spans="1:12">
      <c r="A7916" t="s">
        <v>317</v>
      </c>
      <c r="B7916" t="s">
        <v>465</v>
      </c>
      <c r="C7916">
        <v>48397</v>
      </c>
      <c r="D7916" t="s">
        <v>135</v>
      </c>
      <c r="E7916">
        <v>888</v>
      </c>
      <c r="F7916" t="s">
        <v>87</v>
      </c>
      <c r="G7916" t="s">
        <v>90</v>
      </c>
      <c r="H7916">
        <v>21</v>
      </c>
      <c r="I7916">
        <v>1.6680650978018869</v>
      </c>
      <c r="J7916">
        <v>0.1456860291474619</v>
      </c>
      <c r="K7916">
        <v>0.26197504588600667</v>
      </c>
      <c r="L7916">
        <v>2.8019103932227281</v>
      </c>
    </row>
    <row r="7917" spans="1:12">
      <c r="A7917" t="s">
        <v>317</v>
      </c>
      <c r="B7917" t="s">
        <v>465</v>
      </c>
      <c r="C7917">
        <v>48397</v>
      </c>
      <c r="D7917" t="s">
        <v>135</v>
      </c>
      <c r="E7917">
        <v>888</v>
      </c>
      <c r="F7917" t="s">
        <v>87</v>
      </c>
      <c r="G7917" t="s">
        <v>91</v>
      </c>
      <c r="H7917">
        <v>321</v>
      </c>
      <c r="I7917">
        <v>1.097953432723624</v>
      </c>
      <c r="J7917">
        <v>2.667037683964868E-2</v>
      </c>
      <c r="K7917">
        <v>3.5267178298786029E-3</v>
      </c>
      <c r="L7917">
        <v>2.2257319502210908</v>
      </c>
    </row>
    <row r="7918" spans="1:12">
      <c r="A7918" t="s">
        <v>317</v>
      </c>
      <c r="B7918" t="s">
        <v>465</v>
      </c>
      <c r="C7918">
        <v>48397</v>
      </c>
      <c r="D7918" t="s">
        <v>135</v>
      </c>
      <c r="E7918">
        <v>888</v>
      </c>
      <c r="F7918" t="s">
        <v>87</v>
      </c>
      <c r="G7918" t="s">
        <v>92</v>
      </c>
      <c r="H7918">
        <v>21</v>
      </c>
      <c r="I7918">
        <v>1.833708289949844</v>
      </c>
      <c r="J7918">
        <v>0.1562271870685033</v>
      </c>
      <c r="K7918">
        <v>0.29025231332994073</v>
      </c>
      <c r="L7918">
        <v>3.035446620925113</v>
      </c>
    </row>
    <row r="7919" spans="1:12">
      <c r="A7919" t="s">
        <v>317</v>
      </c>
      <c r="B7919" t="s">
        <v>465</v>
      </c>
      <c r="C7919">
        <v>48397</v>
      </c>
      <c r="D7919" t="s">
        <v>135</v>
      </c>
      <c r="E7919">
        <v>888</v>
      </c>
      <c r="F7919" t="s">
        <v>87</v>
      </c>
      <c r="G7919" t="s">
        <v>93</v>
      </c>
      <c r="H7919">
        <v>321</v>
      </c>
      <c r="I7919">
        <v>1.191423035206373</v>
      </c>
      <c r="J7919">
        <v>2.804228088478504E-2</v>
      </c>
      <c r="K7919">
        <v>3.5267178298786029E-3</v>
      </c>
      <c r="L7919">
        <v>2.3556611322115808</v>
      </c>
    </row>
    <row r="7920" spans="1:12">
      <c r="A7920" t="s">
        <v>317</v>
      </c>
      <c r="B7920" t="s">
        <v>465</v>
      </c>
      <c r="C7920">
        <v>48397</v>
      </c>
      <c r="D7920" t="s">
        <v>135</v>
      </c>
      <c r="E7920">
        <v>888</v>
      </c>
      <c r="F7920" t="s">
        <v>87</v>
      </c>
      <c r="G7920" t="s">
        <v>94</v>
      </c>
      <c r="H7920">
        <v>21</v>
      </c>
      <c r="I7920">
        <v>1.991627877631841</v>
      </c>
      <c r="J7920">
        <v>0.16733419893618731</v>
      </c>
      <c r="K7920">
        <v>0.31557028902879652</v>
      </c>
      <c r="L7920">
        <v>3.2684685251471182</v>
      </c>
    </row>
    <row r="7921" spans="1:12">
      <c r="A7921" t="s">
        <v>317</v>
      </c>
      <c r="B7921" t="s">
        <v>465</v>
      </c>
      <c r="C7921">
        <v>48397</v>
      </c>
      <c r="D7921" t="s">
        <v>135</v>
      </c>
      <c r="E7921">
        <v>888</v>
      </c>
      <c r="F7921" t="s">
        <v>87</v>
      </c>
      <c r="G7921" t="s">
        <v>95</v>
      </c>
      <c r="H7921">
        <v>321</v>
      </c>
      <c r="I7921">
        <v>1.274560325744899</v>
      </c>
      <c r="J7921">
        <v>2.9785230820596739E-2</v>
      </c>
      <c r="K7921">
        <v>3.5267178298786029E-3</v>
      </c>
      <c r="L7921">
        <v>2.476528363245087</v>
      </c>
    </row>
    <row r="7922" spans="1:12">
      <c r="A7922" t="s">
        <v>317</v>
      </c>
      <c r="B7922" t="s">
        <v>465</v>
      </c>
      <c r="C7922">
        <v>48397</v>
      </c>
      <c r="D7922" t="s">
        <v>135</v>
      </c>
      <c r="E7922">
        <v>888</v>
      </c>
      <c r="F7922" t="s">
        <v>87</v>
      </c>
      <c r="G7922" t="s">
        <v>96</v>
      </c>
      <c r="H7922">
        <v>21</v>
      </c>
      <c r="I7922">
        <v>2.141073796967826</v>
      </c>
      <c r="J7922">
        <v>0.17785825932259591</v>
      </c>
      <c r="K7922">
        <v>0.34037529265666611</v>
      </c>
      <c r="L7922">
        <v>3.4894549128360661</v>
      </c>
    </row>
    <row r="7923" spans="1:12">
      <c r="A7923" t="s">
        <v>317</v>
      </c>
      <c r="B7923" t="s">
        <v>465</v>
      </c>
      <c r="C7923">
        <v>48397</v>
      </c>
      <c r="D7923" t="s">
        <v>135</v>
      </c>
      <c r="E7923">
        <v>888</v>
      </c>
      <c r="F7923" t="s">
        <v>87</v>
      </c>
      <c r="G7923" t="s">
        <v>97</v>
      </c>
      <c r="H7923">
        <v>321</v>
      </c>
      <c r="I7923">
        <v>1.356476015037994</v>
      </c>
      <c r="J7923">
        <v>3.1040096382421289E-2</v>
      </c>
      <c r="K7923">
        <v>3.5267178298786029E-3</v>
      </c>
      <c r="L7923">
        <v>2.590221589714337</v>
      </c>
    </row>
    <row r="7924" spans="1:12">
      <c r="A7924" t="s">
        <v>317</v>
      </c>
      <c r="B7924" t="s">
        <v>465</v>
      </c>
      <c r="C7924">
        <v>48397</v>
      </c>
      <c r="D7924" t="s">
        <v>135</v>
      </c>
      <c r="E7924">
        <v>888</v>
      </c>
      <c r="F7924" t="s">
        <v>87</v>
      </c>
      <c r="G7924" t="s">
        <v>98</v>
      </c>
      <c r="H7924">
        <v>21</v>
      </c>
      <c r="I7924">
        <v>0.87811581063541766</v>
      </c>
      <c r="J7924">
        <v>8.8664726780749215E-2</v>
      </c>
      <c r="K7924">
        <v>0.1078680484880335</v>
      </c>
      <c r="L7924">
        <v>1.6042317228687579</v>
      </c>
    </row>
    <row r="7925" spans="1:12">
      <c r="A7925" t="s">
        <v>317</v>
      </c>
      <c r="B7925" t="s">
        <v>465</v>
      </c>
      <c r="C7925">
        <v>48397</v>
      </c>
      <c r="D7925" t="s">
        <v>135</v>
      </c>
      <c r="E7925">
        <v>888</v>
      </c>
      <c r="F7925" t="s">
        <v>87</v>
      </c>
      <c r="G7925" t="s">
        <v>99</v>
      </c>
      <c r="H7925">
        <v>321</v>
      </c>
      <c r="I7925">
        <v>0.53132431970194827</v>
      </c>
      <c r="J7925">
        <v>1.472210642659651E-2</v>
      </c>
      <c r="K7925">
        <v>3.5267178298786029E-3</v>
      </c>
      <c r="L7925">
        <v>1.421982194111423</v>
      </c>
    </row>
    <row r="7926" spans="1:12">
      <c r="A7926" t="s">
        <v>317</v>
      </c>
      <c r="B7926" t="s">
        <v>465</v>
      </c>
      <c r="C7926">
        <v>48397</v>
      </c>
      <c r="D7926" t="s">
        <v>135</v>
      </c>
      <c r="E7926">
        <v>888</v>
      </c>
      <c r="F7926" t="s">
        <v>87</v>
      </c>
      <c r="G7926" t="s">
        <v>100</v>
      </c>
      <c r="H7926">
        <v>21</v>
      </c>
      <c r="I7926">
        <v>1.3919513895566551</v>
      </c>
      <c r="J7926">
        <v>0.10804868088975519</v>
      </c>
      <c r="K7926">
        <v>0.27866141501693342</v>
      </c>
      <c r="L7926">
        <v>2.2143403233531389</v>
      </c>
    </row>
    <row r="7927" spans="1:12">
      <c r="A7927" t="s">
        <v>317</v>
      </c>
      <c r="B7927" t="s">
        <v>465</v>
      </c>
      <c r="C7927">
        <v>48397</v>
      </c>
      <c r="D7927" t="s">
        <v>135</v>
      </c>
      <c r="E7927">
        <v>888</v>
      </c>
      <c r="F7927" t="s">
        <v>87</v>
      </c>
      <c r="G7927" t="s">
        <v>101</v>
      </c>
      <c r="H7927">
        <v>321</v>
      </c>
      <c r="I7927">
        <v>0.91854169327657997</v>
      </c>
      <c r="J7927">
        <v>1.96066958731951E-2</v>
      </c>
      <c r="K7927">
        <v>3.5267178298786029E-3</v>
      </c>
      <c r="L7927">
        <v>1.7070203999628011</v>
      </c>
    </row>
    <row r="7928" spans="1:12">
      <c r="A7928" t="s">
        <v>317</v>
      </c>
      <c r="B7928" t="s">
        <v>465</v>
      </c>
      <c r="C7928">
        <v>48397</v>
      </c>
      <c r="D7928" t="s">
        <v>135</v>
      </c>
      <c r="E7928">
        <v>888</v>
      </c>
      <c r="F7928" t="s">
        <v>87</v>
      </c>
      <c r="G7928" t="s">
        <v>102</v>
      </c>
      <c r="H7928">
        <v>21</v>
      </c>
      <c r="I7928">
        <v>1.563109054162531</v>
      </c>
      <c r="J7928">
        <v>0.1178441616037386</v>
      </c>
      <c r="K7928">
        <v>0.30964265869391361</v>
      </c>
      <c r="L7928">
        <v>2.4387855384156549</v>
      </c>
    </row>
    <row r="7929" spans="1:12">
      <c r="A7929" t="s">
        <v>317</v>
      </c>
      <c r="B7929" t="s">
        <v>465</v>
      </c>
      <c r="C7929">
        <v>48397</v>
      </c>
      <c r="D7929" t="s">
        <v>135</v>
      </c>
      <c r="E7929">
        <v>888</v>
      </c>
      <c r="F7929" t="s">
        <v>87</v>
      </c>
      <c r="G7929" t="s">
        <v>103</v>
      </c>
      <c r="H7929">
        <v>321</v>
      </c>
      <c r="I7929">
        <v>0.99773259192502317</v>
      </c>
      <c r="J7929">
        <v>2.043548693125671E-2</v>
      </c>
      <c r="K7929">
        <v>3.5267178298786029E-3</v>
      </c>
      <c r="L7929">
        <v>1.8054626795053541</v>
      </c>
    </row>
    <row r="7930" spans="1:12">
      <c r="A7930" t="s">
        <v>317</v>
      </c>
      <c r="B7930" t="s">
        <v>465</v>
      </c>
      <c r="C7930">
        <v>48397</v>
      </c>
      <c r="D7930" t="s">
        <v>135</v>
      </c>
      <c r="E7930">
        <v>888</v>
      </c>
      <c r="F7930" t="s">
        <v>87</v>
      </c>
      <c r="G7930" t="s">
        <v>104</v>
      </c>
      <c r="H7930">
        <v>21</v>
      </c>
      <c r="I7930">
        <v>1.726502520922087</v>
      </c>
      <c r="J7930">
        <v>0.12881989346661671</v>
      </c>
      <c r="K7930">
        <v>0.33643836717927927</v>
      </c>
      <c r="L7930">
        <v>2.6724841403317932</v>
      </c>
    </row>
    <row r="7931" spans="1:12">
      <c r="A7931" t="s">
        <v>317</v>
      </c>
      <c r="B7931" t="s">
        <v>465</v>
      </c>
      <c r="C7931">
        <v>48397</v>
      </c>
      <c r="D7931" t="s">
        <v>135</v>
      </c>
      <c r="E7931">
        <v>888</v>
      </c>
      <c r="F7931" t="s">
        <v>87</v>
      </c>
      <c r="G7931" t="s">
        <v>105</v>
      </c>
      <c r="H7931">
        <v>321</v>
      </c>
      <c r="I7931">
        <v>1.0698831951637531</v>
      </c>
      <c r="J7931">
        <v>2.1747142635598869E-2</v>
      </c>
      <c r="K7931">
        <v>3.5267178298786029E-3</v>
      </c>
      <c r="L7931">
        <v>1.9139068960189349</v>
      </c>
    </row>
    <row r="7932" spans="1:12">
      <c r="A7932" t="s">
        <v>317</v>
      </c>
      <c r="B7932" t="s">
        <v>465</v>
      </c>
      <c r="C7932">
        <v>48397</v>
      </c>
      <c r="D7932" t="s">
        <v>135</v>
      </c>
      <c r="E7932">
        <v>888</v>
      </c>
      <c r="F7932" t="s">
        <v>87</v>
      </c>
      <c r="G7932" t="s">
        <v>106</v>
      </c>
      <c r="H7932">
        <v>21</v>
      </c>
      <c r="I7932">
        <v>1.8774327900133541</v>
      </c>
      <c r="J7932">
        <v>0.13897070690113111</v>
      </c>
      <c r="K7932">
        <v>0.36329579965681719</v>
      </c>
      <c r="L7932">
        <v>2.9038355072988762</v>
      </c>
    </row>
    <row r="7933" spans="1:12">
      <c r="A7933" t="s">
        <v>317</v>
      </c>
      <c r="B7933" t="s">
        <v>465</v>
      </c>
      <c r="C7933">
        <v>48397</v>
      </c>
      <c r="D7933" t="s">
        <v>135</v>
      </c>
      <c r="E7933">
        <v>888</v>
      </c>
      <c r="F7933" t="s">
        <v>87</v>
      </c>
      <c r="G7933" t="s">
        <v>107</v>
      </c>
      <c r="H7933">
        <v>321</v>
      </c>
      <c r="I7933">
        <v>1.136207298770596</v>
      </c>
      <c r="J7933">
        <v>2.228691754497579E-2</v>
      </c>
      <c r="K7933">
        <v>3.5267178298786029E-3</v>
      </c>
      <c r="L7933">
        <v>1.9966900608684059</v>
      </c>
    </row>
    <row r="7934" spans="1:12">
      <c r="A7934" t="s">
        <v>317</v>
      </c>
      <c r="B7934" t="s">
        <v>465</v>
      </c>
      <c r="C7934">
        <v>48397</v>
      </c>
      <c r="D7934" t="s">
        <v>135</v>
      </c>
      <c r="E7934">
        <v>888</v>
      </c>
      <c r="F7934" t="s">
        <v>87</v>
      </c>
      <c r="G7934" t="s">
        <v>108</v>
      </c>
      <c r="H7934">
        <v>21</v>
      </c>
      <c r="I7934">
        <v>0.54524790617929286</v>
      </c>
      <c r="J7934">
        <v>4.6758487955652142E-2</v>
      </c>
      <c r="K7934">
        <v>0.1167457847107941</v>
      </c>
      <c r="L7934">
        <v>1.0747798823709549</v>
      </c>
    </row>
    <row r="7935" spans="1:12">
      <c r="A7935" t="s">
        <v>317</v>
      </c>
      <c r="B7935" t="s">
        <v>465</v>
      </c>
      <c r="C7935">
        <v>48397</v>
      </c>
      <c r="D7935" t="s">
        <v>135</v>
      </c>
      <c r="E7935">
        <v>888</v>
      </c>
      <c r="F7935" t="s">
        <v>87</v>
      </c>
      <c r="G7935" t="s">
        <v>109</v>
      </c>
      <c r="H7935">
        <v>321</v>
      </c>
      <c r="I7935">
        <v>0.32896026494094838</v>
      </c>
      <c r="J7935">
        <v>5.5475743428957756E-3</v>
      </c>
      <c r="K7935">
        <v>3.5267178298786029E-3</v>
      </c>
      <c r="L7935">
        <v>0.6077413652625866</v>
      </c>
    </row>
    <row r="7936" spans="1:12">
      <c r="A7936" t="s">
        <v>317</v>
      </c>
      <c r="B7936" t="s">
        <v>466</v>
      </c>
      <c r="C7936">
        <v>48399</v>
      </c>
      <c r="D7936" t="s">
        <v>135</v>
      </c>
      <c r="E7936">
        <v>888</v>
      </c>
      <c r="F7936" t="s">
        <v>87</v>
      </c>
      <c r="G7936" t="s">
        <v>88</v>
      </c>
      <c r="H7936">
        <v>109</v>
      </c>
      <c r="I7936">
        <v>0.88510867108232305</v>
      </c>
      <c r="J7936">
        <v>3.6405648364861182E-2</v>
      </c>
      <c r="K7936">
        <v>1.372532386319949E-2</v>
      </c>
      <c r="L7936">
        <v>1.612634783009393</v>
      </c>
    </row>
    <row r="7937" spans="1:12">
      <c r="A7937" t="s">
        <v>317</v>
      </c>
      <c r="B7937" t="s">
        <v>466</v>
      </c>
      <c r="C7937">
        <v>48399</v>
      </c>
      <c r="D7937" t="s">
        <v>135</v>
      </c>
      <c r="E7937">
        <v>888</v>
      </c>
      <c r="F7937" t="s">
        <v>87</v>
      </c>
      <c r="G7937" t="s">
        <v>89</v>
      </c>
      <c r="H7937">
        <v>185</v>
      </c>
      <c r="I7937">
        <v>0.4626591745730495</v>
      </c>
      <c r="J7937">
        <v>2.0063563701044521E-2</v>
      </c>
      <c r="K7937">
        <v>7.6372384612447261E-2</v>
      </c>
      <c r="L7937">
        <v>1.164695374085772</v>
      </c>
    </row>
    <row r="7938" spans="1:12">
      <c r="A7938" t="s">
        <v>317</v>
      </c>
      <c r="B7938" t="s">
        <v>466</v>
      </c>
      <c r="C7938">
        <v>48399</v>
      </c>
      <c r="D7938" t="s">
        <v>135</v>
      </c>
      <c r="E7938">
        <v>888</v>
      </c>
      <c r="F7938" t="s">
        <v>87</v>
      </c>
      <c r="G7938" t="s">
        <v>90</v>
      </c>
      <c r="H7938">
        <v>109</v>
      </c>
      <c r="I7938">
        <v>1.1402527537558631</v>
      </c>
      <c r="J7938">
        <v>3.066406637346315E-2</v>
      </c>
      <c r="K7938">
        <v>0.2175493824613737</v>
      </c>
      <c r="L7938">
        <v>1.799996751336969</v>
      </c>
    </row>
    <row r="7939" spans="1:12">
      <c r="A7939" t="s">
        <v>317</v>
      </c>
      <c r="B7939" t="s">
        <v>466</v>
      </c>
      <c r="C7939">
        <v>48399</v>
      </c>
      <c r="D7939" t="s">
        <v>135</v>
      </c>
      <c r="E7939">
        <v>888</v>
      </c>
      <c r="F7939" t="s">
        <v>87</v>
      </c>
      <c r="G7939" t="s">
        <v>91</v>
      </c>
      <c r="H7939">
        <v>185</v>
      </c>
      <c r="I7939">
        <v>0.64517491889400203</v>
      </c>
      <c r="J7939">
        <v>1.5679814946521618E-2</v>
      </c>
      <c r="K7939">
        <v>0.25696878770032999</v>
      </c>
      <c r="L7939">
        <v>1.289319043930389</v>
      </c>
    </row>
    <row r="7940" spans="1:12">
      <c r="A7940" t="s">
        <v>317</v>
      </c>
      <c r="B7940" t="s">
        <v>466</v>
      </c>
      <c r="C7940">
        <v>48399</v>
      </c>
      <c r="D7940" t="s">
        <v>135</v>
      </c>
      <c r="E7940">
        <v>888</v>
      </c>
      <c r="F7940" t="s">
        <v>87</v>
      </c>
      <c r="G7940" t="s">
        <v>92</v>
      </c>
      <c r="H7940">
        <v>109</v>
      </c>
      <c r="I7940">
        <v>1.221815168123358</v>
      </c>
      <c r="J7940">
        <v>3.117953000135262E-2</v>
      </c>
      <c r="K7940">
        <v>0.23840995199201589</v>
      </c>
      <c r="L7940">
        <v>1.8821814256672751</v>
      </c>
    </row>
    <row r="7941" spans="1:12">
      <c r="A7941" t="s">
        <v>317</v>
      </c>
      <c r="B7941" t="s">
        <v>466</v>
      </c>
      <c r="C7941">
        <v>48399</v>
      </c>
      <c r="D7941" t="s">
        <v>135</v>
      </c>
      <c r="E7941">
        <v>888</v>
      </c>
      <c r="F7941" t="s">
        <v>87</v>
      </c>
      <c r="G7941" t="s">
        <v>93</v>
      </c>
      <c r="H7941">
        <v>185</v>
      </c>
      <c r="I7941">
        <v>0.71179102330314215</v>
      </c>
      <c r="J7941">
        <v>1.619218403077452E-2</v>
      </c>
      <c r="K7941">
        <v>0.30294023438247558</v>
      </c>
      <c r="L7941">
        <v>1.3617755142168999</v>
      </c>
    </row>
    <row r="7942" spans="1:12">
      <c r="A7942" t="s">
        <v>317</v>
      </c>
      <c r="B7942" t="s">
        <v>466</v>
      </c>
      <c r="C7942">
        <v>48399</v>
      </c>
      <c r="D7942" t="s">
        <v>135</v>
      </c>
      <c r="E7942">
        <v>888</v>
      </c>
      <c r="F7942" t="s">
        <v>87</v>
      </c>
      <c r="G7942" t="s">
        <v>94</v>
      </c>
      <c r="H7942">
        <v>109</v>
      </c>
      <c r="I7942">
        <v>1.285513358100568</v>
      </c>
      <c r="J7942">
        <v>3.1519243683994412E-2</v>
      </c>
      <c r="K7942">
        <v>0.25861871968222389</v>
      </c>
      <c r="L7942">
        <v>1.9481574933362891</v>
      </c>
    </row>
    <row r="7943" spans="1:12">
      <c r="A7943" t="s">
        <v>317</v>
      </c>
      <c r="B7943" t="s">
        <v>466</v>
      </c>
      <c r="C7943">
        <v>48399</v>
      </c>
      <c r="D7943" t="s">
        <v>135</v>
      </c>
      <c r="E7943">
        <v>888</v>
      </c>
      <c r="F7943" t="s">
        <v>87</v>
      </c>
      <c r="G7943" t="s">
        <v>95</v>
      </c>
      <c r="H7943">
        <v>185</v>
      </c>
      <c r="I7943">
        <v>0.76946779833258938</v>
      </c>
      <c r="J7943">
        <v>1.7069183613129209E-2</v>
      </c>
      <c r="K7943">
        <v>0.33003199915149939</v>
      </c>
      <c r="L7943">
        <v>1.434034115206031</v>
      </c>
    </row>
    <row r="7944" spans="1:12">
      <c r="A7944" t="s">
        <v>317</v>
      </c>
      <c r="B7944" t="s">
        <v>466</v>
      </c>
      <c r="C7944">
        <v>48399</v>
      </c>
      <c r="D7944" t="s">
        <v>135</v>
      </c>
      <c r="E7944">
        <v>888</v>
      </c>
      <c r="F7944" t="s">
        <v>87</v>
      </c>
      <c r="G7944" t="s">
        <v>96</v>
      </c>
      <c r="H7944">
        <v>109</v>
      </c>
      <c r="I7944">
        <v>1.3648880636733429</v>
      </c>
      <c r="J7944">
        <v>3.2315437719189363E-2</v>
      </c>
      <c r="K7944">
        <v>0.27840124313178022</v>
      </c>
      <c r="L7944">
        <v>2.0551788496103041</v>
      </c>
    </row>
    <row r="7945" spans="1:12">
      <c r="A7945" t="s">
        <v>317</v>
      </c>
      <c r="B7945" t="s">
        <v>466</v>
      </c>
      <c r="C7945">
        <v>48399</v>
      </c>
      <c r="D7945" t="s">
        <v>135</v>
      </c>
      <c r="E7945">
        <v>888</v>
      </c>
      <c r="F7945" t="s">
        <v>87</v>
      </c>
      <c r="G7945" t="s">
        <v>97</v>
      </c>
      <c r="H7945">
        <v>185</v>
      </c>
      <c r="I7945">
        <v>0.84398219026693844</v>
      </c>
      <c r="J7945">
        <v>1.8108794763545141E-2</v>
      </c>
      <c r="K7945">
        <v>0.36876818994838823</v>
      </c>
      <c r="L7945">
        <v>1.5271687796408471</v>
      </c>
    </row>
    <row r="7946" spans="1:12">
      <c r="A7946" t="s">
        <v>317</v>
      </c>
      <c r="B7946" t="s">
        <v>466</v>
      </c>
      <c r="C7946">
        <v>48399</v>
      </c>
      <c r="D7946" t="s">
        <v>135</v>
      </c>
      <c r="E7946">
        <v>888</v>
      </c>
      <c r="F7946" t="s">
        <v>87</v>
      </c>
      <c r="G7946" t="s">
        <v>98</v>
      </c>
      <c r="H7946">
        <v>109</v>
      </c>
      <c r="I7946">
        <v>0.26247483137494731</v>
      </c>
      <c r="J7946">
        <v>6.2015907380967303E-3</v>
      </c>
      <c r="K7946">
        <v>0.10136009282719841</v>
      </c>
      <c r="L7946">
        <v>0.61339371472831661</v>
      </c>
    </row>
    <row r="7947" spans="1:12">
      <c r="A7947" t="s">
        <v>317</v>
      </c>
      <c r="B7947" t="s">
        <v>466</v>
      </c>
      <c r="C7947">
        <v>48399</v>
      </c>
      <c r="D7947" t="s">
        <v>135</v>
      </c>
      <c r="E7947">
        <v>888</v>
      </c>
      <c r="F7947" t="s">
        <v>87</v>
      </c>
      <c r="G7947" t="s">
        <v>99</v>
      </c>
      <c r="H7947">
        <v>185</v>
      </c>
      <c r="I7947">
        <v>0.29785595522551328</v>
      </c>
      <c r="J7947">
        <v>7.876995992199853E-3</v>
      </c>
      <c r="K7947">
        <v>0.13800892253222621</v>
      </c>
      <c r="L7947">
        <v>0.59731191010319673</v>
      </c>
    </row>
    <row r="7948" spans="1:12">
      <c r="A7948" t="s">
        <v>317</v>
      </c>
      <c r="B7948" t="s">
        <v>466</v>
      </c>
      <c r="C7948">
        <v>48399</v>
      </c>
      <c r="D7948" t="s">
        <v>135</v>
      </c>
      <c r="E7948">
        <v>888</v>
      </c>
      <c r="F7948" t="s">
        <v>87</v>
      </c>
      <c r="G7948" t="s">
        <v>100</v>
      </c>
      <c r="H7948">
        <v>109</v>
      </c>
      <c r="I7948">
        <v>0.65988591510615224</v>
      </c>
      <c r="J7948">
        <v>1.4329283763505811E-2</v>
      </c>
      <c r="K7948">
        <v>0.17294940051034469</v>
      </c>
      <c r="L7948">
        <v>1.4425395529202709</v>
      </c>
    </row>
    <row r="7949" spans="1:12">
      <c r="A7949" t="s">
        <v>317</v>
      </c>
      <c r="B7949" t="s">
        <v>466</v>
      </c>
      <c r="C7949">
        <v>48399</v>
      </c>
      <c r="D7949" t="s">
        <v>135</v>
      </c>
      <c r="E7949">
        <v>888</v>
      </c>
      <c r="F7949" t="s">
        <v>87</v>
      </c>
      <c r="G7949" t="s">
        <v>101</v>
      </c>
      <c r="H7949">
        <v>185</v>
      </c>
      <c r="I7949">
        <v>0.54307172694843697</v>
      </c>
      <c r="J7949">
        <v>9.1642293816174107E-3</v>
      </c>
      <c r="K7949">
        <v>0.25329290350285882</v>
      </c>
      <c r="L7949">
        <v>0.87462578527009605</v>
      </c>
    </row>
    <row r="7950" spans="1:12">
      <c r="A7950" t="s">
        <v>317</v>
      </c>
      <c r="B7950" t="s">
        <v>466</v>
      </c>
      <c r="C7950">
        <v>48399</v>
      </c>
      <c r="D7950" t="s">
        <v>135</v>
      </c>
      <c r="E7950">
        <v>888</v>
      </c>
      <c r="F7950" t="s">
        <v>87</v>
      </c>
      <c r="G7950" t="s">
        <v>102</v>
      </c>
      <c r="H7950">
        <v>109</v>
      </c>
      <c r="I7950">
        <v>0.7537191107109662</v>
      </c>
      <c r="J7950">
        <v>1.5707303030402811E-2</v>
      </c>
      <c r="K7950">
        <v>0.19661370706020601</v>
      </c>
      <c r="L7950">
        <v>1.612560488341801</v>
      </c>
    </row>
    <row r="7951" spans="1:12">
      <c r="A7951" t="s">
        <v>317</v>
      </c>
      <c r="B7951" t="s">
        <v>466</v>
      </c>
      <c r="C7951">
        <v>48399</v>
      </c>
      <c r="D7951" t="s">
        <v>135</v>
      </c>
      <c r="E7951">
        <v>888</v>
      </c>
      <c r="F7951" t="s">
        <v>87</v>
      </c>
      <c r="G7951" t="s">
        <v>103</v>
      </c>
      <c r="H7951">
        <v>185</v>
      </c>
      <c r="I7951">
        <v>0.60258514219630432</v>
      </c>
      <c r="J7951">
        <v>9.2397477275034806E-3</v>
      </c>
      <c r="K7951">
        <v>0.31187500833391291</v>
      </c>
      <c r="L7951">
        <v>0.93109007261983712</v>
      </c>
    </row>
    <row r="7952" spans="1:12">
      <c r="A7952" t="s">
        <v>317</v>
      </c>
      <c r="B7952" t="s">
        <v>466</v>
      </c>
      <c r="C7952">
        <v>48399</v>
      </c>
      <c r="D7952" t="s">
        <v>135</v>
      </c>
      <c r="E7952">
        <v>888</v>
      </c>
      <c r="F7952" t="s">
        <v>87</v>
      </c>
      <c r="G7952" t="s">
        <v>104</v>
      </c>
      <c r="H7952">
        <v>109</v>
      </c>
      <c r="I7952">
        <v>0.81257860534300919</v>
      </c>
      <c r="J7952">
        <v>1.699444773218035E-2</v>
      </c>
      <c r="K7952">
        <v>0.21850865623880319</v>
      </c>
      <c r="L7952">
        <v>1.764323493914933</v>
      </c>
    </row>
    <row r="7953" spans="1:12">
      <c r="A7953" t="s">
        <v>317</v>
      </c>
      <c r="B7953" t="s">
        <v>466</v>
      </c>
      <c r="C7953">
        <v>48399</v>
      </c>
      <c r="D7953" t="s">
        <v>135</v>
      </c>
      <c r="E7953">
        <v>888</v>
      </c>
      <c r="F7953" t="s">
        <v>87</v>
      </c>
      <c r="G7953" t="s">
        <v>105</v>
      </c>
      <c r="H7953">
        <v>185</v>
      </c>
      <c r="I7953">
        <v>0.65472245946579455</v>
      </c>
      <c r="J7953">
        <v>9.620670648698133E-3</v>
      </c>
      <c r="K7953">
        <v>0.34067176657315118</v>
      </c>
      <c r="L7953">
        <v>0.98188278223083558</v>
      </c>
    </row>
    <row r="7954" spans="1:12">
      <c r="A7954" t="s">
        <v>317</v>
      </c>
      <c r="B7954" t="s">
        <v>466</v>
      </c>
      <c r="C7954">
        <v>48399</v>
      </c>
      <c r="D7954" t="s">
        <v>135</v>
      </c>
      <c r="E7954">
        <v>888</v>
      </c>
      <c r="F7954" t="s">
        <v>87</v>
      </c>
      <c r="G7954" t="s">
        <v>106</v>
      </c>
      <c r="H7954">
        <v>109</v>
      </c>
      <c r="I7954">
        <v>0.89525420535815092</v>
      </c>
      <c r="J7954">
        <v>1.835776073865341E-2</v>
      </c>
      <c r="K7954">
        <v>0.2393796820396597</v>
      </c>
      <c r="L7954">
        <v>1.9216258543859861</v>
      </c>
    </row>
    <row r="7955" spans="1:12">
      <c r="A7955" t="s">
        <v>317</v>
      </c>
      <c r="B7955" t="s">
        <v>466</v>
      </c>
      <c r="C7955">
        <v>48399</v>
      </c>
      <c r="D7955" t="s">
        <v>135</v>
      </c>
      <c r="E7955">
        <v>888</v>
      </c>
      <c r="F7955" t="s">
        <v>87</v>
      </c>
      <c r="G7955" t="s">
        <v>107</v>
      </c>
      <c r="H7955">
        <v>185</v>
      </c>
      <c r="I7955">
        <v>0.72487161369919728</v>
      </c>
      <c r="J7955">
        <v>1.0295353273815561E-2</v>
      </c>
      <c r="K7955">
        <v>0.37847984942735491</v>
      </c>
      <c r="L7955">
        <v>1.072988471099344</v>
      </c>
    </row>
    <row r="7956" spans="1:12">
      <c r="A7956" t="s">
        <v>317</v>
      </c>
      <c r="B7956" t="s">
        <v>466</v>
      </c>
      <c r="C7956">
        <v>48399</v>
      </c>
      <c r="D7956" t="s">
        <v>135</v>
      </c>
      <c r="E7956">
        <v>888</v>
      </c>
      <c r="F7956" t="s">
        <v>87</v>
      </c>
      <c r="G7956" t="s">
        <v>108</v>
      </c>
      <c r="H7956">
        <v>109</v>
      </c>
      <c r="I7956">
        <v>0.24145461609411861</v>
      </c>
      <c r="J7956">
        <v>6.6284909853230904E-3</v>
      </c>
      <c r="K7956">
        <v>9.6327881144534694E-2</v>
      </c>
      <c r="L7956">
        <v>0.63890718852142725</v>
      </c>
    </row>
    <row r="7957" spans="1:12">
      <c r="A7957" t="s">
        <v>317</v>
      </c>
      <c r="B7957" t="s">
        <v>466</v>
      </c>
      <c r="C7957">
        <v>48399</v>
      </c>
      <c r="D7957" t="s">
        <v>135</v>
      </c>
      <c r="E7957">
        <v>888</v>
      </c>
      <c r="F7957" t="s">
        <v>87</v>
      </c>
      <c r="G7957" t="s">
        <v>109</v>
      </c>
      <c r="H7957">
        <v>185</v>
      </c>
      <c r="I7957">
        <v>0.2392300249800435</v>
      </c>
      <c r="J7957">
        <v>4.3468293160442376E-3</v>
      </c>
      <c r="K7957">
        <v>4.5314645443686262E-2</v>
      </c>
      <c r="L7957">
        <v>0.41094267366723197</v>
      </c>
    </row>
    <row r="7958" spans="1:12">
      <c r="A7958" t="s">
        <v>317</v>
      </c>
      <c r="B7958" t="s">
        <v>467</v>
      </c>
      <c r="C7958">
        <v>48401</v>
      </c>
      <c r="D7958" t="s">
        <v>135</v>
      </c>
      <c r="E7958">
        <v>888</v>
      </c>
      <c r="F7958" t="s">
        <v>87</v>
      </c>
      <c r="G7958" t="s">
        <v>88</v>
      </c>
      <c r="H7958">
        <v>385</v>
      </c>
      <c r="I7958">
        <v>1.384646637674855</v>
      </c>
      <c r="J7958">
        <v>2.022116502871887E-2</v>
      </c>
      <c r="K7958">
        <v>4.7015300867615753E-2</v>
      </c>
      <c r="L7958">
        <v>2.239003290385666</v>
      </c>
    </row>
    <row r="7959" spans="1:12">
      <c r="A7959" t="s">
        <v>317</v>
      </c>
      <c r="B7959" t="s">
        <v>467</v>
      </c>
      <c r="C7959">
        <v>48401</v>
      </c>
      <c r="D7959" t="s">
        <v>135</v>
      </c>
      <c r="E7959">
        <v>888</v>
      </c>
      <c r="F7959" t="s">
        <v>87</v>
      </c>
      <c r="G7959" t="s">
        <v>89</v>
      </c>
      <c r="H7959">
        <v>615</v>
      </c>
      <c r="I7959">
        <v>1.1446386915237181</v>
      </c>
      <c r="J7959">
        <v>1.8449569750455769E-2</v>
      </c>
      <c r="K7959">
        <v>-1.462983172424458E-2</v>
      </c>
      <c r="L7959">
        <v>2.5196881830949072</v>
      </c>
    </row>
    <row r="7960" spans="1:12">
      <c r="A7960" t="s">
        <v>317</v>
      </c>
      <c r="B7960" t="s">
        <v>467</v>
      </c>
      <c r="C7960">
        <v>48401</v>
      </c>
      <c r="D7960" t="s">
        <v>135</v>
      </c>
      <c r="E7960">
        <v>888</v>
      </c>
      <c r="F7960" t="s">
        <v>87</v>
      </c>
      <c r="G7960" t="s">
        <v>90</v>
      </c>
      <c r="H7960">
        <v>385</v>
      </c>
      <c r="I7960">
        <v>1.571857371280188</v>
      </c>
      <c r="J7960">
        <v>2.2136609604161559E-2</v>
      </c>
      <c r="K7960">
        <v>4.7015300867615753E-2</v>
      </c>
      <c r="L7960">
        <v>2.5578689964215342</v>
      </c>
    </row>
    <row r="7961" spans="1:12">
      <c r="A7961" t="s">
        <v>317</v>
      </c>
      <c r="B7961" t="s">
        <v>467</v>
      </c>
      <c r="C7961">
        <v>48401</v>
      </c>
      <c r="D7961" t="s">
        <v>135</v>
      </c>
      <c r="E7961">
        <v>888</v>
      </c>
      <c r="F7961" t="s">
        <v>87</v>
      </c>
      <c r="G7961" t="s">
        <v>91</v>
      </c>
      <c r="H7961">
        <v>615</v>
      </c>
      <c r="I7961">
        <v>1.272047308222624</v>
      </c>
      <c r="J7961">
        <v>2.026873725221167E-2</v>
      </c>
      <c r="K7961">
        <v>1.262468444269694E-2</v>
      </c>
      <c r="L7961">
        <v>2.573132236350494</v>
      </c>
    </row>
    <row r="7962" spans="1:12">
      <c r="A7962" t="s">
        <v>317</v>
      </c>
      <c r="B7962" t="s">
        <v>467</v>
      </c>
      <c r="C7962">
        <v>48401</v>
      </c>
      <c r="D7962" t="s">
        <v>135</v>
      </c>
      <c r="E7962">
        <v>888</v>
      </c>
      <c r="F7962" t="s">
        <v>87</v>
      </c>
      <c r="G7962" t="s">
        <v>92</v>
      </c>
      <c r="H7962">
        <v>385</v>
      </c>
      <c r="I7962">
        <v>1.673676798025407</v>
      </c>
      <c r="J7962">
        <v>2.3698164900405869E-2</v>
      </c>
      <c r="K7962">
        <v>4.7015300867615753E-2</v>
      </c>
      <c r="L7962">
        <v>2.7453747142849489</v>
      </c>
    </row>
    <row r="7963" spans="1:12">
      <c r="A7963" t="s">
        <v>317</v>
      </c>
      <c r="B7963" t="s">
        <v>467</v>
      </c>
      <c r="C7963">
        <v>48401</v>
      </c>
      <c r="D7963" t="s">
        <v>135</v>
      </c>
      <c r="E7963">
        <v>888</v>
      </c>
      <c r="F7963" t="s">
        <v>87</v>
      </c>
      <c r="G7963" t="s">
        <v>93</v>
      </c>
      <c r="H7963">
        <v>615</v>
      </c>
      <c r="I7963">
        <v>1.3369029583480281</v>
      </c>
      <c r="J7963">
        <v>2.1491747826218661E-2</v>
      </c>
      <c r="K7963">
        <v>1.3120094531762961E-2</v>
      </c>
      <c r="L7963">
        <v>2.6169737893420848</v>
      </c>
    </row>
    <row r="7964" spans="1:12">
      <c r="A7964" t="s">
        <v>317</v>
      </c>
      <c r="B7964" t="s">
        <v>467</v>
      </c>
      <c r="C7964">
        <v>48401</v>
      </c>
      <c r="D7964" t="s">
        <v>135</v>
      </c>
      <c r="E7964">
        <v>888</v>
      </c>
      <c r="F7964" t="s">
        <v>87</v>
      </c>
      <c r="G7964" t="s">
        <v>94</v>
      </c>
      <c r="H7964">
        <v>385</v>
      </c>
      <c r="I7964">
        <v>1.7680933031988311</v>
      </c>
      <c r="J7964">
        <v>2.504719182763936E-2</v>
      </c>
      <c r="K7964">
        <v>4.7015300867615753E-2</v>
      </c>
      <c r="L7964">
        <v>2.9108721514101061</v>
      </c>
    </row>
    <row r="7965" spans="1:12">
      <c r="A7965" t="s">
        <v>317</v>
      </c>
      <c r="B7965" t="s">
        <v>467</v>
      </c>
      <c r="C7965">
        <v>48401</v>
      </c>
      <c r="D7965" t="s">
        <v>135</v>
      </c>
      <c r="E7965">
        <v>888</v>
      </c>
      <c r="F7965" t="s">
        <v>87</v>
      </c>
      <c r="G7965" t="s">
        <v>95</v>
      </c>
      <c r="H7965">
        <v>615</v>
      </c>
      <c r="I7965">
        <v>1.402209669844612</v>
      </c>
      <c r="J7965">
        <v>2.2837125024573919E-2</v>
      </c>
      <c r="K7965">
        <v>1.3935983815374709E-2</v>
      </c>
      <c r="L7965">
        <v>2.7722176463906352</v>
      </c>
    </row>
    <row r="7966" spans="1:12">
      <c r="A7966" t="s">
        <v>317</v>
      </c>
      <c r="B7966" t="s">
        <v>467</v>
      </c>
      <c r="C7966">
        <v>48401</v>
      </c>
      <c r="D7966" t="s">
        <v>135</v>
      </c>
      <c r="E7966">
        <v>888</v>
      </c>
      <c r="F7966" t="s">
        <v>87</v>
      </c>
      <c r="G7966" t="s">
        <v>96</v>
      </c>
      <c r="H7966">
        <v>385</v>
      </c>
      <c r="I7966">
        <v>1.866689031339787</v>
      </c>
      <c r="J7966">
        <v>2.6526711766394481E-2</v>
      </c>
      <c r="K7966">
        <v>4.7015300867615753E-2</v>
      </c>
      <c r="L7966">
        <v>3.0798410123274671</v>
      </c>
    </row>
    <row r="7967" spans="1:12">
      <c r="A7967" t="s">
        <v>317</v>
      </c>
      <c r="B7967" t="s">
        <v>467</v>
      </c>
      <c r="C7967">
        <v>48401</v>
      </c>
      <c r="D7967" t="s">
        <v>135</v>
      </c>
      <c r="E7967">
        <v>888</v>
      </c>
      <c r="F7967" t="s">
        <v>87</v>
      </c>
      <c r="G7967" t="s">
        <v>97</v>
      </c>
      <c r="H7967">
        <v>615</v>
      </c>
      <c r="I7967">
        <v>1.469628778530325</v>
      </c>
      <c r="J7967">
        <v>2.418821948043089E-2</v>
      </c>
      <c r="K7967">
        <v>1.474738212572276E-2</v>
      </c>
      <c r="L7967">
        <v>2.9462558169672839</v>
      </c>
    </row>
    <row r="7968" spans="1:12">
      <c r="A7968" t="s">
        <v>317</v>
      </c>
      <c r="B7968" t="s">
        <v>467</v>
      </c>
      <c r="C7968">
        <v>48401</v>
      </c>
      <c r="D7968" t="s">
        <v>135</v>
      </c>
      <c r="E7968">
        <v>888</v>
      </c>
      <c r="F7968" t="s">
        <v>87</v>
      </c>
      <c r="G7968" t="s">
        <v>98</v>
      </c>
      <c r="H7968">
        <v>385</v>
      </c>
      <c r="I7968">
        <v>0.76771230997376572</v>
      </c>
      <c r="J7968">
        <v>1.6978449086585232E-2</v>
      </c>
      <c r="K7968">
        <v>4.7015300867615753E-2</v>
      </c>
      <c r="L7968">
        <v>1.5552207083419951</v>
      </c>
    </row>
    <row r="7969" spans="1:12">
      <c r="A7969" t="s">
        <v>317</v>
      </c>
      <c r="B7969" t="s">
        <v>467</v>
      </c>
      <c r="C7969">
        <v>48401</v>
      </c>
      <c r="D7969" t="s">
        <v>135</v>
      </c>
      <c r="E7969">
        <v>888</v>
      </c>
      <c r="F7969" t="s">
        <v>87</v>
      </c>
      <c r="G7969" t="s">
        <v>99</v>
      </c>
      <c r="H7969">
        <v>615</v>
      </c>
      <c r="I7969">
        <v>0.75104416870706536</v>
      </c>
      <c r="J7969">
        <v>1.452867810625628E-2</v>
      </c>
      <c r="K7969">
        <v>1.188295685162415E-2</v>
      </c>
      <c r="L7969">
        <v>1.990943086013055</v>
      </c>
    </row>
    <row r="7970" spans="1:12">
      <c r="A7970" t="s">
        <v>317</v>
      </c>
      <c r="B7970" t="s">
        <v>467</v>
      </c>
      <c r="C7970">
        <v>48401</v>
      </c>
      <c r="D7970" t="s">
        <v>135</v>
      </c>
      <c r="E7970">
        <v>888</v>
      </c>
      <c r="F7970" t="s">
        <v>87</v>
      </c>
      <c r="G7970" t="s">
        <v>100</v>
      </c>
      <c r="H7970">
        <v>385</v>
      </c>
      <c r="I7970">
        <v>1.1336065426520781</v>
      </c>
      <c r="J7970">
        <v>2.0077011241880049E-2</v>
      </c>
      <c r="K7970">
        <v>4.7015300867615753E-2</v>
      </c>
      <c r="L7970">
        <v>2.032990566081188</v>
      </c>
    </row>
    <row r="7971" spans="1:12">
      <c r="A7971" t="s">
        <v>317</v>
      </c>
      <c r="B7971" t="s">
        <v>467</v>
      </c>
      <c r="C7971">
        <v>48401</v>
      </c>
      <c r="D7971" t="s">
        <v>135</v>
      </c>
      <c r="E7971">
        <v>888</v>
      </c>
      <c r="F7971" t="s">
        <v>87</v>
      </c>
      <c r="G7971" t="s">
        <v>101</v>
      </c>
      <c r="H7971">
        <v>614</v>
      </c>
      <c r="I7971">
        <v>0.98143726803032527</v>
      </c>
      <c r="J7971">
        <v>1.7600515409937761E-2</v>
      </c>
      <c r="K7971">
        <v>1.2432111905293549E-2</v>
      </c>
      <c r="L7971">
        <v>2.1818166580975058</v>
      </c>
    </row>
    <row r="7972" spans="1:12">
      <c r="A7972" t="s">
        <v>317</v>
      </c>
      <c r="B7972" t="s">
        <v>467</v>
      </c>
      <c r="C7972">
        <v>48401</v>
      </c>
      <c r="D7972" t="s">
        <v>135</v>
      </c>
      <c r="E7972">
        <v>888</v>
      </c>
      <c r="F7972" t="s">
        <v>87</v>
      </c>
      <c r="G7972" t="s">
        <v>102</v>
      </c>
      <c r="H7972">
        <v>385</v>
      </c>
      <c r="I7972">
        <v>1.2417849066387381</v>
      </c>
      <c r="J7972">
        <v>2.1699977510773742E-2</v>
      </c>
      <c r="K7972">
        <v>4.7015300867615753E-2</v>
      </c>
      <c r="L7972">
        <v>2.227837132195075</v>
      </c>
    </row>
    <row r="7973" spans="1:12">
      <c r="A7973" t="s">
        <v>317</v>
      </c>
      <c r="B7973" t="s">
        <v>467</v>
      </c>
      <c r="C7973">
        <v>48401</v>
      </c>
      <c r="D7973" t="s">
        <v>135</v>
      </c>
      <c r="E7973">
        <v>888</v>
      </c>
      <c r="F7973" t="s">
        <v>87</v>
      </c>
      <c r="G7973" t="s">
        <v>103</v>
      </c>
      <c r="H7973">
        <v>615</v>
      </c>
      <c r="I7973">
        <v>1.043051232957158</v>
      </c>
      <c r="J7973">
        <v>1.8745854294726388E-2</v>
      </c>
      <c r="K7973">
        <v>1.292877738363029E-2</v>
      </c>
      <c r="L7973">
        <v>2.3277477427140298</v>
      </c>
    </row>
    <row r="7974" spans="1:12">
      <c r="A7974" t="s">
        <v>317</v>
      </c>
      <c r="B7974" t="s">
        <v>467</v>
      </c>
      <c r="C7974">
        <v>48401</v>
      </c>
      <c r="D7974" t="s">
        <v>135</v>
      </c>
      <c r="E7974">
        <v>888</v>
      </c>
      <c r="F7974" t="s">
        <v>87</v>
      </c>
      <c r="G7974" t="s">
        <v>104</v>
      </c>
      <c r="H7974">
        <v>385</v>
      </c>
      <c r="I7974">
        <v>1.3386099014279009</v>
      </c>
      <c r="J7974">
        <v>2.2784424816788131E-2</v>
      </c>
      <c r="K7974">
        <v>4.7015300867615753E-2</v>
      </c>
      <c r="L7974">
        <v>2.3951684965310931</v>
      </c>
    </row>
    <row r="7975" spans="1:12">
      <c r="A7975" t="s">
        <v>317</v>
      </c>
      <c r="B7975" t="s">
        <v>467</v>
      </c>
      <c r="C7975">
        <v>48401</v>
      </c>
      <c r="D7975" t="s">
        <v>135</v>
      </c>
      <c r="E7975">
        <v>888</v>
      </c>
      <c r="F7975" t="s">
        <v>87</v>
      </c>
      <c r="G7975" t="s">
        <v>105</v>
      </c>
      <c r="H7975">
        <v>614</v>
      </c>
      <c r="I7975">
        <v>1.1049268529615139</v>
      </c>
      <c r="J7975">
        <v>2.0024254321141549E-2</v>
      </c>
      <c r="K7975">
        <v>1.37449604108022E-2</v>
      </c>
      <c r="L7975">
        <v>2.508840677601246</v>
      </c>
    </row>
    <row r="7976" spans="1:12">
      <c r="A7976" t="s">
        <v>317</v>
      </c>
      <c r="B7976" t="s">
        <v>467</v>
      </c>
      <c r="C7976">
        <v>48401</v>
      </c>
      <c r="D7976" t="s">
        <v>135</v>
      </c>
      <c r="E7976">
        <v>888</v>
      </c>
      <c r="F7976" t="s">
        <v>87</v>
      </c>
      <c r="G7976" t="s">
        <v>106</v>
      </c>
      <c r="H7976">
        <v>385</v>
      </c>
      <c r="I7976">
        <v>1.438941171813809</v>
      </c>
      <c r="J7976">
        <v>2.4117518284707758E-2</v>
      </c>
      <c r="K7976">
        <v>4.7015300867615753E-2</v>
      </c>
      <c r="L7976">
        <v>2.562666542399366</v>
      </c>
    </row>
    <row r="7977" spans="1:12">
      <c r="A7977" t="s">
        <v>317</v>
      </c>
      <c r="B7977" t="s">
        <v>467</v>
      </c>
      <c r="C7977">
        <v>48401</v>
      </c>
      <c r="D7977" t="s">
        <v>135</v>
      </c>
      <c r="E7977">
        <v>888</v>
      </c>
      <c r="F7977" t="s">
        <v>87</v>
      </c>
      <c r="G7977" t="s">
        <v>107</v>
      </c>
      <c r="H7977">
        <v>614</v>
      </c>
      <c r="I7977">
        <v>1.1680057646722879</v>
      </c>
      <c r="J7977">
        <v>2.128880125280741E-2</v>
      </c>
      <c r="K7977">
        <v>1.455949765429183E-2</v>
      </c>
      <c r="L7977">
        <v>2.677849342735211</v>
      </c>
    </row>
    <row r="7978" spans="1:12">
      <c r="A7978" t="s">
        <v>317</v>
      </c>
      <c r="B7978" t="s">
        <v>467</v>
      </c>
      <c r="C7978">
        <v>48401</v>
      </c>
      <c r="D7978" t="s">
        <v>135</v>
      </c>
      <c r="E7978">
        <v>888</v>
      </c>
      <c r="F7978" t="s">
        <v>87</v>
      </c>
      <c r="G7978" t="s">
        <v>108</v>
      </c>
      <c r="H7978">
        <v>385</v>
      </c>
      <c r="I7978">
        <v>0.45307604960138081</v>
      </c>
      <c r="J7978">
        <v>9.3257948586015597E-3</v>
      </c>
      <c r="K7978">
        <v>4.7015300867615753E-2</v>
      </c>
      <c r="L7978">
        <v>1.1778982897199459</v>
      </c>
    </row>
    <row r="7979" spans="1:12">
      <c r="A7979" t="s">
        <v>317</v>
      </c>
      <c r="B7979" t="s">
        <v>467</v>
      </c>
      <c r="C7979">
        <v>48401</v>
      </c>
      <c r="D7979" t="s">
        <v>135</v>
      </c>
      <c r="E7979">
        <v>888</v>
      </c>
      <c r="F7979" t="s">
        <v>87</v>
      </c>
      <c r="G7979" t="s">
        <v>109</v>
      </c>
      <c r="H7979">
        <v>614</v>
      </c>
      <c r="I7979">
        <v>0.43391108773939158</v>
      </c>
      <c r="J7979">
        <v>8.0738110740064054E-3</v>
      </c>
      <c r="K7979">
        <v>1.1745082518886179E-2</v>
      </c>
      <c r="L7979">
        <v>1.1103789443611909</v>
      </c>
    </row>
    <row r="7980" spans="1:12">
      <c r="A7980" t="s">
        <v>317</v>
      </c>
      <c r="B7980" t="s">
        <v>468</v>
      </c>
      <c r="C7980">
        <v>48403</v>
      </c>
      <c r="D7980" t="s">
        <v>135</v>
      </c>
      <c r="E7980">
        <v>888</v>
      </c>
      <c r="F7980" t="s">
        <v>87</v>
      </c>
      <c r="G7980" t="s">
        <v>88</v>
      </c>
      <c r="H7980">
        <v>385</v>
      </c>
      <c r="I7980">
        <v>1.384646637674855</v>
      </c>
      <c r="J7980">
        <v>2.022116502871887E-2</v>
      </c>
      <c r="K7980">
        <v>4.7015300867615753E-2</v>
      </c>
      <c r="L7980">
        <v>2.239003290385666</v>
      </c>
    </row>
    <row r="7981" spans="1:12">
      <c r="A7981" t="s">
        <v>317</v>
      </c>
      <c r="B7981" t="s">
        <v>468</v>
      </c>
      <c r="C7981">
        <v>48403</v>
      </c>
      <c r="D7981" t="s">
        <v>135</v>
      </c>
      <c r="E7981">
        <v>888</v>
      </c>
      <c r="F7981" t="s">
        <v>87</v>
      </c>
      <c r="G7981" t="s">
        <v>89</v>
      </c>
      <c r="H7981">
        <v>615</v>
      </c>
      <c r="I7981">
        <v>1.1446386915237181</v>
      </c>
      <c r="J7981">
        <v>1.8449569750455769E-2</v>
      </c>
      <c r="K7981">
        <v>-1.462983172424458E-2</v>
      </c>
      <c r="L7981">
        <v>2.5196881830949072</v>
      </c>
    </row>
    <row r="7982" spans="1:12">
      <c r="A7982" t="s">
        <v>317</v>
      </c>
      <c r="B7982" t="s">
        <v>468</v>
      </c>
      <c r="C7982">
        <v>48403</v>
      </c>
      <c r="D7982" t="s">
        <v>135</v>
      </c>
      <c r="E7982">
        <v>888</v>
      </c>
      <c r="F7982" t="s">
        <v>87</v>
      </c>
      <c r="G7982" t="s">
        <v>90</v>
      </c>
      <c r="H7982">
        <v>385</v>
      </c>
      <c r="I7982">
        <v>1.571857371280188</v>
      </c>
      <c r="J7982">
        <v>2.2136609604161559E-2</v>
      </c>
      <c r="K7982">
        <v>4.7015300867615753E-2</v>
      </c>
      <c r="L7982">
        <v>2.5578689964215342</v>
      </c>
    </row>
    <row r="7983" spans="1:12">
      <c r="A7983" t="s">
        <v>317</v>
      </c>
      <c r="B7983" t="s">
        <v>468</v>
      </c>
      <c r="C7983">
        <v>48403</v>
      </c>
      <c r="D7983" t="s">
        <v>135</v>
      </c>
      <c r="E7983">
        <v>888</v>
      </c>
      <c r="F7983" t="s">
        <v>87</v>
      </c>
      <c r="G7983" t="s">
        <v>91</v>
      </c>
      <c r="H7983">
        <v>615</v>
      </c>
      <c r="I7983">
        <v>1.272047308222624</v>
      </c>
      <c r="J7983">
        <v>2.026873725221167E-2</v>
      </c>
      <c r="K7983">
        <v>1.262468444269694E-2</v>
      </c>
      <c r="L7983">
        <v>2.573132236350494</v>
      </c>
    </row>
    <row r="7984" spans="1:12">
      <c r="A7984" t="s">
        <v>317</v>
      </c>
      <c r="B7984" t="s">
        <v>468</v>
      </c>
      <c r="C7984">
        <v>48403</v>
      </c>
      <c r="D7984" t="s">
        <v>135</v>
      </c>
      <c r="E7984">
        <v>888</v>
      </c>
      <c r="F7984" t="s">
        <v>87</v>
      </c>
      <c r="G7984" t="s">
        <v>92</v>
      </c>
      <c r="H7984">
        <v>385</v>
      </c>
      <c r="I7984">
        <v>1.673676798025407</v>
      </c>
      <c r="J7984">
        <v>2.3698164900405869E-2</v>
      </c>
      <c r="K7984">
        <v>4.7015300867615753E-2</v>
      </c>
      <c r="L7984">
        <v>2.7453747142849489</v>
      </c>
    </row>
    <row r="7985" spans="1:12">
      <c r="A7985" t="s">
        <v>317</v>
      </c>
      <c r="B7985" t="s">
        <v>468</v>
      </c>
      <c r="C7985">
        <v>48403</v>
      </c>
      <c r="D7985" t="s">
        <v>135</v>
      </c>
      <c r="E7985">
        <v>888</v>
      </c>
      <c r="F7985" t="s">
        <v>87</v>
      </c>
      <c r="G7985" t="s">
        <v>93</v>
      </c>
      <c r="H7985">
        <v>615</v>
      </c>
      <c r="I7985">
        <v>1.3369029583480281</v>
      </c>
      <c r="J7985">
        <v>2.1491747826218661E-2</v>
      </c>
      <c r="K7985">
        <v>1.3120094531762961E-2</v>
      </c>
      <c r="L7985">
        <v>2.6169737893420848</v>
      </c>
    </row>
    <row r="7986" spans="1:12">
      <c r="A7986" t="s">
        <v>317</v>
      </c>
      <c r="B7986" t="s">
        <v>468</v>
      </c>
      <c r="C7986">
        <v>48403</v>
      </c>
      <c r="D7986" t="s">
        <v>135</v>
      </c>
      <c r="E7986">
        <v>888</v>
      </c>
      <c r="F7986" t="s">
        <v>87</v>
      </c>
      <c r="G7986" t="s">
        <v>94</v>
      </c>
      <c r="H7986">
        <v>385</v>
      </c>
      <c r="I7986">
        <v>1.7680933031988311</v>
      </c>
      <c r="J7986">
        <v>2.504719182763936E-2</v>
      </c>
      <c r="K7986">
        <v>4.7015300867615753E-2</v>
      </c>
      <c r="L7986">
        <v>2.9108721514101061</v>
      </c>
    </row>
    <row r="7987" spans="1:12">
      <c r="A7987" t="s">
        <v>317</v>
      </c>
      <c r="B7987" t="s">
        <v>468</v>
      </c>
      <c r="C7987">
        <v>48403</v>
      </c>
      <c r="D7987" t="s">
        <v>135</v>
      </c>
      <c r="E7987">
        <v>888</v>
      </c>
      <c r="F7987" t="s">
        <v>87</v>
      </c>
      <c r="G7987" t="s">
        <v>95</v>
      </c>
      <c r="H7987">
        <v>615</v>
      </c>
      <c r="I7987">
        <v>1.402209669844612</v>
      </c>
      <c r="J7987">
        <v>2.2837125024573919E-2</v>
      </c>
      <c r="K7987">
        <v>1.3935983815374709E-2</v>
      </c>
      <c r="L7987">
        <v>2.7722176463906352</v>
      </c>
    </row>
    <row r="7988" spans="1:12">
      <c r="A7988" t="s">
        <v>317</v>
      </c>
      <c r="B7988" t="s">
        <v>468</v>
      </c>
      <c r="C7988">
        <v>48403</v>
      </c>
      <c r="D7988" t="s">
        <v>135</v>
      </c>
      <c r="E7988">
        <v>888</v>
      </c>
      <c r="F7988" t="s">
        <v>87</v>
      </c>
      <c r="G7988" t="s">
        <v>96</v>
      </c>
      <c r="H7988">
        <v>385</v>
      </c>
      <c r="I7988">
        <v>1.866689031339787</v>
      </c>
      <c r="J7988">
        <v>2.6526711766394481E-2</v>
      </c>
      <c r="K7988">
        <v>4.7015300867615753E-2</v>
      </c>
      <c r="L7988">
        <v>3.0798410123274671</v>
      </c>
    </row>
    <row r="7989" spans="1:12">
      <c r="A7989" t="s">
        <v>317</v>
      </c>
      <c r="B7989" t="s">
        <v>468</v>
      </c>
      <c r="C7989">
        <v>48403</v>
      </c>
      <c r="D7989" t="s">
        <v>135</v>
      </c>
      <c r="E7989">
        <v>888</v>
      </c>
      <c r="F7989" t="s">
        <v>87</v>
      </c>
      <c r="G7989" t="s">
        <v>97</v>
      </c>
      <c r="H7989">
        <v>615</v>
      </c>
      <c r="I7989">
        <v>1.469628778530325</v>
      </c>
      <c r="J7989">
        <v>2.418821948043089E-2</v>
      </c>
      <c r="K7989">
        <v>1.474738212572276E-2</v>
      </c>
      <c r="L7989">
        <v>2.9462558169672839</v>
      </c>
    </row>
    <row r="7990" spans="1:12">
      <c r="A7990" t="s">
        <v>317</v>
      </c>
      <c r="B7990" t="s">
        <v>468</v>
      </c>
      <c r="C7990">
        <v>48403</v>
      </c>
      <c r="D7990" t="s">
        <v>135</v>
      </c>
      <c r="E7990">
        <v>888</v>
      </c>
      <c r="F7990" t="s">
        <v>87</v>
      </c>
      <c r="G7990" t="s">
        <v>98</v>
      </c>
      <c r="H7990">
        <v>385</v>
      </c>
      <c r="I7990">
        <v>0.76771230997376572</v>
      </c>
      <c r="J7990">
        <v>1.6978449086585232E-2</v>
      </c>
      <c r="K7990">
        <v>4.7015300867615753E-2</v>
      </c>
      <c r="L7990">
        <v>1.5552207083419951</v>
      </c>
    </row>
    <row r="7991" spans="1:12">
      <c r="A7991" t="s">
        <v>317</v>
      </c>
      <c r="B7991" t="s">
        <v>468</v>
      </c>
      <c r="C7991">
        <v>48403</v>
      </c>
      <c r="D7991" t="s">
        <v>135</v>
      </c>
      <c r="E7991">
        <v>888</v>
      </c>
      <c r="F7991" t="s">
        <v>87</v>
      </c>
      <c r="G7991" t="s">
        <v>99</v>
      </c>
      <c r="H7991">
        <v>615</v>
      </c>
      <c r="I7991">
        <v>0.75104416870706536</v>
      </c>
      <c r="J7991">
        <v>1.452867810625628E-2</v>
      </c>
      <c r="K7991">
        <v>1.188295685162415E-2</v>
      </c>
      <c r="L7991">
        <v>1.990943086013055</v>
      </c>
    </row>
    <row r="7992" spans="1:12">
      <c r="A7992" t="s">
        <v>317</v>
      </c>
      <c r="B7992" t="s">
        <v>468</v>
      </c>
      <c r="C7992">
        <v>48403</v>
      </c>
      <c r="D7992" t="s">
        <v>135</v>
      </c>
      <c r="E7992">
        <v>888</v>
      </c>
      <c r="F7992" t="s">
        <v>87</v>
      </c>
      <c r="G7992" t="s">
        <v>100</v>
      </c>
      <c r="H7992">
        <v>385</v>
      </c>
      <c r="I7992">
        <v>1.1336065426520781</v>
      </c>
      <c r="J7992">
        <v>2.0077011241880049E-2</v>
      </c>
      <c r="K7992">
        <v>4.7015300867615753E-2</v>
      </c>
      <c r="L7992">
        <v>2.032990566081188</v>
      </c>
    </row>
    <row r="7993" spans="1:12">
      <c r="A7993" t="s">
        <v>317</v>
      </c>
      <c r="B7993" t="s">
        <v>468</v>
      </c>
      <c r="C7993">
        <v>48403</v>
      </c>
      <c r="D7993" t="s">
        <v>135</v>
      </c>
      <c r="E7993">
        <v>888</v>
      </c>
      <c r="F7993" t="s">
        <v>87</v>
      </c>
      <c r="G7993" t="s">
        <v>101</v>
      </c>
      <c r="H7993">
        <v>614</v>
      </c>
      <c r="I7993">
        <v>0.98143726803032527</v>
      </c>
      <c r="J7993">
        <v>1.7600515409937761E-2</v>
      </c>
      <c r="K7993">
        <v>1.2432111905293549E-2</v>
      </c>
      <c r="L7993">
        <v>2.1818166580975058</v>
      </c>
    </row>
    <row r="7994" spans="1:12">
      <c r="A7994" t="s">
        <v>317</v>
      </c>
      <c r="B7994" t="s">
        <v>468</v>
      </c>
      <c r="C7994">
        <v>48403</v>
      </c>
      <c r="D7994" t="s">
        <v>135</v>
      </c>
      <c r="E7994">
        <v>888</v>
      </c>
      <c r="F7994" t="s">
        <v>87</v>
      </c>
      <c r="G7994" t="s">
        <v>102</v>
      </c>
      <c r="H7994">
        <v>385</v>
      </c>
      <c r="I7994">
        <v>1.2417849066387381</v>
      </c>
      <c r="J7994">
        <v>2.1699977510773742E-2</v>
      </c>
      <c r="K7994">
        <v>4.7015300867615753E-2</v>
      </c>
      <c r="L7994">
        <v>2.227837132195075</v>
      </c>
    </row>
    <row r="7995" spans="1:12">
      <c r="A7995" t="s">
        <v>317</v>
      </c>
      <c r="B7995" t="s">
        <v>468</v>
      </c>
      <c r="C7995">
        <v>48403</v>
      </c>
      <c r="D7995" t="s">
        <v>135</v>
      </c>
      <c r="E7995">
        <v>888</v>
      </c>
      <c r="F7995" t="s">
        <v>87</v>
      </c>
      <c r="G7995" t="s">
        <v>103</v>
      </c>
      <c r="H7995">
        <v>615</v>
      </c>
      <c r="I7995">
        <v>1.043051232957158</v>
      </c>
      <c r="J7995">
        <v>1.8745854294726388E-2</v>
      </c>
      <c r="K7995">
        <v>1.292877738363029E-2</v>
      </c>
      <c r="L7995">
        <v>2.3277477427140298</v>
      </c>
    </row>
    <row r="7996" spans="1:12">
      <c r="A7996" t="s">
        <v>317</v>
      </c>
      <c r="B7996" t="s">
        <v>468</v>
      </c>
      <c r="C7996">
        <v>48403</v>
      </c>
      <c r="D7996" t="s">
        <v>135</v>
      </c>
      <c r="E7996">
        <v>888</v>
      </c>
      <c r="F7996" t="s">
        <v>87</v>
      </c>
      <c r="G7996" t="s">
        <v>104</v>
      </c>
      <c r="H7996">
        <v>385</v>
      </c>
      <c r="I7996">
        <v>1.3386099014279009</v>
      </c>
      <c r="J7996">
        <v>2.2784424816788131E-2</v>
      </c>
      <c r="K7996">
        <v>4.7015300867615753E-2</v>
      </c>
      <c r="L7996">
        <v>2.3951684965310931</v>
      </c>
    </row>
    <row r="7997" spans="1:12">
      <c r="A7997" t="s">
        <v>317</v>
      </c>
      <c r="B7997" t="s">
        <v>468</v>
      </c>
      <c r="C7997">
        <v>48403</v>
      </c>
      <c r="D7997" t="s">
        <v>135</v>
      </c>
      <c r="E7997">
        <v>888</v>
      </c>
      <c r="F7997" t="s">
        <v>87</v>
      </c>
      <c r="G7997" t="s">
        <v>105</v>
      </c>
      <c r="H7997">
        <v>614</v>
      </c>
      <c r="I7997">
        <v>1.1049268529615139</v>
      </c>
      <c r="J7997">
        <v>2.0024254321141549E-2</v>
      </c>
      <c r="K7997">
        <v>1.37449604108022E-2</v>
      </c>
      <c r="L7997">
        <v>2.508840677601246</v>
      </c>
    </row>
    <row r="7998" spans="1:12">
      <c r="A7998" t="s">
        <v>317</v>
      </c>
      <c r="B7998" t="s">
        <v>468</v>
      </c>
      <c r="C7998">
        <v>48403</v>
      </c>
      <c r="D7998" t="s">
        <v>135</v>
      </c>
      <c r="E7998">
        <v>888</v>
      </c>
      <c r="F7998" t="s">
        <v>87</v>
      </c>
      <c r="G7998" t="s">
        <v>106</v>
      </c>
      <c r="H7998">
        <v>385</v>
      </c>
      <c r="I7998">
        <v>1.438941171813809</v>
      </c>
      <c r="J7998">
        <v>2.4117518284707758E-2</v>
      </c>
      <c r="K7998">
        <v>4.7015300867615753E-2</v>
      </c>
      <c r="L7998">
        <v>2.562666542399366</v>
      </c>
    </row>
    <row r="7999" spans="1:12">
      <c r="A7999" t="s">
        <v>317</v>
      </c>
      <c r="B7999" t="s">
        <v>468</v>
      </c>
      <c r="C7999">
        <v>48403</v>
      </c>
      <c r="D7999" t="s">
        <v>135</v>
      </c>
      <c r="E7999">
        <v>888</v>
      </c>
      <c r="F7999" t="s">
        <v>87</v>
      </c>
      <c r="G7999" t="s">
        <v>107</v>
      </c>
      <c r="H7999">
        <v>614</v>
      </c>
      <c r="I7999">
        <v>1.1680057646722879</v>
      </c>
      <c r="J7999">
        <v>2.128880125280741E-2</v>
      </c>
      <c r="K7999">
        <v>1.455949765429183E-2</v>
      </c>
      <c r="L7999">
        <v>2.677849342735211</v>
      </c>
    </row>
    <row r="8000" spans="1:12">
      <c r="A8000" t="s">
        <v>317</v>
      </c>
      <c r="B8000" t="s">
        <v>468</v>
      </c>
      <c r="C8000">
        <v>48403</v>
      </c>
      <c r="D8000" t="s">
        <v>135</v>
      </c>
      <c r="E8000">
        <v>888</v>
      </c>
      <c r="F8000" t="s">
        <v>87</v>
      </c>
      <c r="G8000" t="s">
        <v>108</v>
      </c>
      <c r="H8000">
        <v>385</v>
      </c>
      <c r="I8000">
        <v>0.45307604960138081</v>
      </c>
      <c r="J8000">
        <v>9.3257948586015597E-3</v>
      </c>
      <c r="K8000">
        <v>4.7015300867615753E-2</v>
      </c>
      <c r="L8000">
        <v>1.1778982897199459</v>
      </c>
    </row>
    <row r="8001" spans="1:12">
      <c r="A8001" t="s">
        <v>317</v>
      </c>
      <c r="B8001" t="s">
        <v>468</v>
      </c>
      <c r="C8001">
        <v>48403</v>
      </c>
      <c r="D8001" t="s">
        <v>135</v>
      </c>
      <c r="E8001">
        <v>888</v>
      </c>
      <c r="F8001" t="s">
        <v>87</v>
      </c>
      <c r="G8001" t="s">
        <v>109</v>
      </c>
      <c r="H8001">
        <v>614</v>
      </c>
      <c r="I8001">
        <v>0.43391108773939158</v>
      </c>
      <c r="J8001">
        <v>8.0738110740064054E-3</v>
      </c>
      <c r="K8001">
        <v>1.1745082518886179E-2</v>
      </c>
      <c r="L8001">
        <v>1.1103789443611909</v>
      </c>
    </row>
    <row r="8002" spans="1:12">
      <c r="A8002" t="s">
        <v>317</v>
      </c>
      <c r="B8002" t="s">
        <v>469</v>
      </c>
      <c r="C8002">
        <v>48405</v>
      </c>
      <c r="D8002" t="s">
        <v>135</v>
      </c>
      <c r="E8002">
        <v>888</v>
      </c>
      <c r="F8002" t="s">
        <v>87</v>
      </c>
      <c r="G8002" t="s">
        <v>88</v>
      </c>
      <c r="H8002">
        <v>385</v>
      </c>
      <c r="I8002">
        <v>1.384646637674855</v>
      </c>
      <c r="J8002">
        <v>2.022116502871887E-2</v>
      </c>
      <c r="K8002">
        <v>4.7015300867615753E-2</v>
      </c>
      <c r="L8002">
        <v>2.239003290385666</v>
      </c>
    </row>
    <row r="8003" spans="1:12">
      <c r="A8003" t="s">
        <v>317</v>
      </c>
      <c r="B8003" t="s">
        <v>469</v>
      </c>
      <c r="C8003">
        <v>48405</v>
      </c>
      <c r="D8003" t="s">
        <v>135</v>
      </c>
      <c r="E8003">
        <v>888</v>
      </c>
      <c r="F8003" t="s">
        <v>87</v>
      </c>
      <c r="G8003" t="s">
        <v>89</v>
      </c>
      <c r="H8003">
        <v>615</v>
      </c>
      <c r="I8003">
        <v>1.1446386915237181</v>
      </c>
      <c r="J8003">
        <v>1.8449569750455769E-2</v>
      </c>
      <c r="K8003">
        <v>-1.462983172424458E-2</v>
      </c>
      <c r="L8003">
        <v>2.5196881830949072</v>
      </c>
    </row>
    <row r="8004" spans="1:12">
      <c r="A8004" t="s">
        <v>317</v>
      </c>
      <c r="B8004" t="s">
        <v>469</v>
      </c>
      <c r="C8004">
        <v>48405</v>
      </c>
      <c r="D8004" t="s">
        <v>135</v>
      </c>
      <c r="E8004">
        <v>888</v>
      </c>
      <c r="F8004" t="s">
        <v>87</v>
      </c>
      <c r="G8004" t="s">
        <v>90</v>
      </c>
      <c r="H8004">
        <v>385</v>
      </c>
      <c r="I8004">
        <v>1.571857371280188</v>
      </c>
      <c r="J8004">
        <v>2.2136609604161559E-2</v>
      </c>
      <c r="K8004">
        <v>4.7015300867615753E-2</v>
      </c>
      <c r="L8004">
        <v>2.5578689964215342</v>
      </c>
    </row>
    <row r="8005" spans="1:12">
      <c r="A8005" t="s">
        <v>317</v>
      </c>
      <c r="B8005" t="s">
        <v>469</v>
      </c>
      <c r="C8005">
        <v>48405</v>
      </c>
      <c r="D8005" t="s">
        <v>135</v>
      </c>
      <c r="E8005">
        <v>888</v>
      </c>
      <c r="F8005" t="s">
        <v>87</v>
      </c>
      <c r="G8005" t="s">
        <v>91</v>
      </c>
      <c r="H8005">
        <v>615</v>
      </c>
      <c r="I8005">
        <v>1.272047308222624</v>
      </c>
      <c r="J8005">
        <v>2.026873725221167E-2</v>
      </c>
      <c r="K8005">
        <v>1.262468444269694E-2</v>
      </c>
      <c r="L8005">
        <v>2.573132236350494</v>
      </c>
    </row>
    <row r="8006" spans="1:12">
      <c r="A8006" t="s">
        <v>317</v>
      </c>
      <c r="B8006" t="s">
        <v>469</v>
      </c>
      <c r="C8006">
        <v>48405</v>
      </c>
      <c r="D8006" t="s">
        <v>135</v>
      </c>
      <c r="E8006">
        <v>888</v>
      </c>
      <c r="F8006" t="s">
        <v>87</v>
      </c>
      <c r="G8006" t="s">
        <v>92</v>
      </c>
      <c r="H8006">
        <v>385</v>
      </c>
      <c r="I8006">
        <v>1.673676798025407</v>
      </c>
      <c r="J8006">
        <v>2.3698164900405869E-2</v>
      </c>
      <c r="K8006">
        <v>4.7015300867615753E-2</v>
      </c>
      <c r="L8006">
        <v>2.7453747142849489</v>
      </c>
    </row>
    <row r="8007" spans="1:12">
      <c r="A8007" t="s">
        <v>317</v>
      </c>
      <c r="B8007" t="s">
        <v>469</v>
      </c>
      <c r="C8007">
        <v>48405</v>
      </c>
      <c r="D8007" t="s">
        <v>135</v>
      </c>
      <c r="E8007">
        <v>888</v>
      </c>
      <c r="F8007" t="s">
        <v>87</v>
      </c>
      <c r="G8007" t="s">
        <v>93</v>
      </c>
      <c r="H8007">
        <v>615</v>
      </c>
      <c r="I8007">
        <v>1.3369029583480281</v>
      </c>
      <c r="J8007">
        <v>2.1491747826218661E-2</v>
      </c>
      <c r="K8007">
        <v>1.3120094531762961E-2</v>
      </c>
      <c r="L8007">
        <v>2.6169737893420848</v>
      </c>
    </row>
    <row r="8008" spans="1:12">
      <c r="A8008" t="s">
        <v>317</v>
      </c>
      <c r="B8008" t="s">
        <v>469</v>
      </c>
      <c r="C8008">
        <v>48405</v>
      </c>
      <c r="D8008" t="s">
        <v>135</v>
      </c>
      <c r="E8008">
        <v>888</v>
      </c>
      <c r="F8008" t="s">
        <v>87</v>
      </c>
      <c r="G8008" t="s">
        <v>94</v>
      </c>
      <c r="H8008">
        <v>385</v>
      </c>
      <c r="I8008">
        <v>1.7680933031988311</v>
      </c>
      <c r="J8008">
        <v>2.504719182763936E-2</v>
      </c>
      <c r="K8008">
        <v>4.7015300867615753E-2</v>
      </c>
      <c r="L8008">
        <v>2.9108721514101061</v>
      </c>
    </row>
    <row r="8009" spans="1:12">
      <c r="A8009" t="s">
        <v>317</v>
      </c>
      <c r="B8009" t="s">
        <v>469</v>
      </c>
      <c r="C8009">
        <v>48405</v>
      </c>
      <c r="D8009" t="s">
        <v>135</v>
      </c>
      <c r="E8009">
        <v>888</v>
      </c>
      <c r="F8009" t="s">
        <v>87</v>
      </c>
      <c r="G8009" t="s">
        <v>95</v>
      </c>
      <c r="H8009">
        <v>615</v>
      </c>
      <c r="I8009">
        <v>1.402209669844612</v>
      </c>
      <c r="J8009">
        <v>2.2837125024573919E-2</v>
      </c>
      <c r="K8009">
        <v>1.3935983815374709E-2</v>
      </c>
      <c r="L8009">
        <v>2.7722176463906352</v>
      </c>
    </row>
    <row r="8010" spans="1:12">
      <c r="A8010" t="s">
        <v>317</v>
      </c>
      <c r="B8010" t="s">
        <v>469</v>
      </c>
      <c r="C8010">
        <v>48405</v>
      </c>
      <c r="D8010" t="s">
        <v>135</v>
      </c>
      <c r="E8010">
        <v>888</v>
      </c>
      <c r="F8010" t="s">
        <v>87</v>
      </c>
      <c r="G8010" t="s">
        <v>96</v>
      </c>
      <c r="H8010">
        <v>385</v>
      </c>
      <c r="I8010">
        <v>1.866689031339787</v>
      </c>
      <c r="J8010">
        <v>2.6526711766394481E-2</v>
      </c>
      <c r="K8010">
        <v>4.7015300867615753E-2</v>
      </c>
      <c r="L8010">
        <v>3.0798410123274671</v>
      </c>
    </row>
    <row r="8011" spans="1:12">
      <c r="A8011" t="s">
        <v>317</v>
      </c>
      <c r="B8011" t="s">
        <v>469</v>
      </c>
      <c r="C8011">
        <v>48405</v>
      </c>
      <c r="D8011" t="s">
        <v>135</v>
      </c>
      <c r="E8011">
        <v>888</v>
      </c>
      <c r="F8011" t="s">
        <v>87</v>
      </c>
      <c r="G8011" t="s">
        <v>97</v>
      </c>
      <c r="H8011">
        <v>615</v>
      </c>
      <c r="I8011">
        <v>1.469628778530325</v>
      </c>
      <c r="J8011">
        <v>2.418821948043089E-2</v>
      </c>
      <c r="K8011">
        <v>1.474738212572276E-2</v>
      </c>
      <c r="L8011">
        <v>2.9462558169672839</v>
      </c>
    </row>
    <row r="8012" spans="1:12">
      <c r="A8012" t="s">
        <v>317</v>
      </c>
      <c r="B8012" t="s">
        <v>469</v>
      </c>
      <c r="C8012">
        <v>48405</v>
      </c>
      <c r="D8012" t="s">
        <v>135</v>
      </c>
      <c r="E8012">
        <v>888</v>
      </c>
      <c r="F8012" t="s">
        <v>87</v>
      </c>
      <c r="G8012" t="s">
        <v>98</v>
      </c>
      <c r="H8012">
        <v>385</v>
      </c>
      <c r="I8012">
        <v>0.76771230997376572</v>
      </c>
      <c r="J8012">
        <v>1.6978449086585232E-2</v>
      </c>
      <c r="K8012">
        <v>4.7015300867615753E-2</v>
      </c>
      <c r="L8012">
        <v>1.5552207083419951</v>
      </c>
    </row>
    <row r="8013" spans="1:12">
      <c r="A8013" t="s">
        <v>317</v>
      </c>
      <c r="B8013" t="s">
        <v>469</v>
      </c>
      <c r="C8013">
        <v>48405</v>
      </c>
      <c r="D8013" t="s">
        <v>135</v>
      </c>
      <c r="E8013">
        <v>888</v>
      </c>
      <c r="F8013" t="s">
        <v>87</v>
      </c>
      <c r="G8013" t="s">
        <v>99</v>
      </c>
      <c r="H8013">
        <v>615</v>
      </c>
      <c r="I8013">
        <v>0.75104416870706536</v>
      </c>
      <c r="J8013">
        <v>1.452867810625628E-2</v>
      </c>
      <c r="K8013">
        <v>1.188295685162415E-2</v>
      </c>
      <c r="L8013">
        <v>1.990943086013055</v>
      </c>
    </row>
    <row r="8014" spans="1:12">
      <c r="A8014" t="s">
        <v>317</v>
      </c>
      <c r="B8014" t="s">
        <v>469</v>
      </c>
      <c r="C8014">
        <v>48405</v>
      </c>
      <c r="D8014" t="s">
        <v>135</v>
      </c>
      <c r="E8014">
        <v>888</v>
      </c>
      <c r="F8014" t="s">
        <v>87</v>
      </c>
      <c r="G8014" t="s">
        <v>100</v>
      </c>
      <c r="H8014">
        <v>385</v>
      </c>
      <c r="I8014">
        <v>1.1336065426520781</v>
      </c>
      <c r="J8014">
        <v>2.0077011241880049E-2</v>
      </c>
      <c r="K8014">
        <v>4.7015300867615753E-2</v>
      </c>
      <c r="L8014">
        <v>2.032990566081188</v>
      </c>
    </row>
    <row r="8015" spans="1:12">
      <c r="A8015" t="s">
        <v>317</v>
      </c>
      <c r="B8015" t="s">
        <v>469</v>
      </c>
      <c r="C8015">
        <v>48405</v>
      </c>
      <c r="D8015" t="s">
        <v>135</v>
      </c>
      <c r="E8015">
        <v>888</v>
      </c>
      <c r="F8015" t="s">
        <v>87</v>
      </c>
      <c r="G8015" t="s">
        <v>101</v>
      </c>
      <c r="H8015">
        <v>614</v>
      </c>
      <c r="I8015">
        <v>0.98143726803032527</v>
      </c>
      <c r="J8015">
        <v>1.7600515409937761E-2</v>
      </c>
      <c r="K8015">
        <v>1.2432111905293549E-2</v>
      </c>
      <c r="L8015">
        <v>2.1818166580975058</v>
      </c>
    </row>
    <row r="8016" spans="1:12">
      <c r="A8016" t="s">
        <v>317</v>
      </c>
      <c r="B8016" t="s">
        <v>469</v>
      </c>
      <c r="C8016">
        <v>48405</v>
      </c>
      <c r="D8016" t="s">
        <v>135</v>
      </c>
      <c r="E8016">
        <v>888</v>
      </c>
      <c r="F8016" t="s">
        <v>87</v>
      </c>
      <c r="G8016" t="s">
        <v>102</v>
      </c>
      <c r="H8016">
        <v>385</v>
      </c>
      <c r="I8016">
        <v>1.2417849066387381</v>
      </c>
      <c r="J8016">
        <v>2.1699977510773742E-2</v>
      </c>
      <c r="K8016">
        <v>4.7015300867615753E-2</v>
      </c>
      <c r="L8016">
        <v>2.227837132195075</v>
      </c>
    </row>
    <row r="8017" spans="1:12">
      <c r="A8017" t="s">
        <v>317</v>
      </c>
      <c r="B8017" t="s">
        <v>469</v>
      </c>
      <c r="C8017">
        <v>48405</v>
      </c>
      <c r="D8017" t="s">
        <v>135</v>
      </c>
      <c r="E8017">
        <v>888</v>
      </c>
      <c r="F8017" t="s">
        <v>87</v>
      </c>
      <c r="G8017" t="s">
        <v>103</v>
      </c>
      <c r="H8017">
        <v>615</v>
      </c>
      <c r="I8017">
        <v>1.043051232957158</v>
      </c>
      <c r="J8017">
        <v>1.8745854294726388E-2</v>
      </c>
      <c r="K8017">
        <v>1.292877738363029E-2</v>
      </c>
      <c r="L8017">
        <v>2.3277477427140298</v>
      </c>
    </row>
    <row r="8018" spans="1:12">
      <c r="A8018" t="s">
        <v>317</v>
      </c>
      <c r="B8018" t="s">
        <v>469</v>
      </c>
      <c r="C8018">
        <v>48405</v>
      </c>
      <c r="D8018" t="s">
        <v>135</v>
      </c>
      <c r="E8018">
        <v>888</v>
      </c>
      <c r="F8018" t="s">
        <v>87</v>
      </c>
      <c r="G8018" t="s">
        <v>104</v>
      </c>
      <c r="H8018">
        <v>385</v>
      </c>
      <c r="I8018">
        <v>1.3386099014279009</v>
      </c>
      <c r="J8018">
        <v>2.2784424816788131E-2</v>
      </c>
      <c r="K8018">
        <v>4.7015300867615753E-2</v>
      </c>
      <c r="L8018">
        <v>2.3951684965310931</v>
      </c>
    </row>
    <row r="8019" spans="1:12">
      <c r="A8019" t="s">
        <v>317</v>
      </c>
      <c r="B8019" t="s">
        <v>469</v>
      </c>
      <c r="C8019">
        <v>48405</v>
      </c>
      <c r="D8019" t="s">
        <v>135</v>
      </c>
      <c r="E8019">
        <v>888</v>
      </c>
      <c r="F8019" t="s">
        <v>87</v>
      </c>
      <c r="G8019" t="s">
        <v>105</v>
      </c>
      <c r="H8019">
        <v>614</v>
      </c>
      <c r="I8019">
        <v>1.1049268529615139</v>
      </c>
      <c r="J8019">
        <v>2.0024254321141549E-2</v>
      </c>
      <c r="K8019">
        <v>1.37449604108022E-2</v>
      </c>
      <c r="L8019">
        <v>2.508840677601246</v>
      </c>
    </row>
    <row r="8020" spans="1:12">
      <c r="A8020" t="s">
        <v>317</v>
      </c>
      <c r="B8020" t="s">
        <v>469</v>
      </c>
      <c r="C8020">
        <v>48405</v>
      </c>
      <c r="D8020" t="s">
        <v>135</v>
      </c>
      <c r="E8020">
        <v>888</v>
      </c>
      <c r="F8020" t="s">
        <v>87</v>
      </c>
      <c r="G8020" t="s">
        <v>106</v>
      </c>
      <c r="H8020">
        <v>385</v>
      </c>
      <c r="I8020">
        <v>1.438941171813809</v>
      </c>
      <c r="J8020">
        <v>2.4117518284707758E-2</v>
      </c>
      <c r="K8020">
        <v>4.7015300867615753E-2</v>
      </c>
      <c r="L8020">
        <v>2.562666542399366</v>
      </c>
    </row>
    <row r="8021" spans="1:12">
      <c r="A8021" t="s">
        <v>317</v>
      </c>
      <c r="B8021" t="s">
        <v>469</v>
      </c>
      <c r="C8021">
        <v>48405</v>
      </c>
      <c r="D8021" t="s">
        <v>135</v>
      </c>
      <c r="E8021">
        <v>888</v>
      </c>
      <c r="F8021" t="s">
        <v>87</v>
      </c>
      <c r="G8021" t="s">
        <v>107</v>
      </c>
      <c r="H8021">
        <v>614</v>
      </c>
      <c r="I8021">
        <v>1.1680057646722879</v>
      </c>
      <c r="J8021">
        <v>2.128880125280741E-2</v>
      </c>
      <c r="K8021">
        <v>1.455949765429183E-2</v>
      </c>
      <c r="L8021">
        <v>2.677849342735211</v>
      </c>
    </row>
    <row r="8022" spans="1:12">
      <c r="A8022" t="s">
        <v>317</v>
      </c>
      <c r="B8022" t="s">
        <v>469</v>
      </c>
      <c r="C8022">
        <v>48405</v>
      </c>
      <c r="D8022" t="s">
        <v>135</v>
      </c>
      <c r="E8022">
        <v>888</v>
      </c>
      <c r="F8022" t="s">
        <v>87</v>
      </c>
      <c r="G8022" t="s">
        <v>108</v>
      </c>
      <c r="H8022">
        <v>385</v>
      </c>
      <c r="I8022">
        <v>0.45307604960138081</v>
      </c>
      <c r="J8022">
        <v>9.3257948586015597E-3</v>
      </c>
      <c r="K8022">
        <v>4.7015300867615753E-2</v>
      </c>
      <c r="L8022">
        <v>1.1778982897199459</v>
      </c>
    </row>
    <row r="8023" spans="1:12">
      <c r="A8023" t="s">
        <v>317</v>
      </c>
      <c r="B8023" t="s">
        <v>469</v>
      </c>
      <c r="C8023">
        <v>48405</v>
      </c>
      <c r="D8023" t="s">
        <v>135</v>
      </c>
      <c r="E8023">
        <v>888</v>
      </c>
      <c r="F8023" t="s">
        <v>87</v>
      </c>
      <c r="G8023" t="s">
        <v>109</v>
      </c>
      <c r="H8023">
        <v>614</v>
      </c>
      <c r="I8023">
        <v>0.43391108773939158</v>
      </c>
      <c r="J8023">
        <v>8.0738110740064054E-3</v>
      </c>
      <c r="K8023">
        <v>1.1745082518886179E-2</v>
      </c>
      <c r="L8023">
        <v>1.1103789443611909</v>
      </c>
    </row>
    <row r="8024" spans="1:12">
      <c r="A8024" t="s">
        <v>317</v>
      </c>
      <c r="B8024" t="s">
        <v>470</v>
      </c>
      <c r="C8024">
        <v>48407</v>
      </c>
      <c r="D8024" t="s">
        <v>135</v>
      </c>
      <c r="E8024">
        <v>888</v>
      </c>
      <c r="F8024" t="s">
        <v>87</v>
      </c>
      <c r="G8024" t="s">
        <v>88</v>
      </c>
      <c r="H8024">
        <v>385</v>
      </c>
      <c r="I8024">
        <v>1.384646637674855</v>
      </c>
      <c r="J8024">
        <v>2.022116502871887E-2</v>
      </c>
      <c r="K8024">
        <v>4.7015300867615753E-2</v>
      </c>
      <c r="L8024">
        <v>2.239003290385666</v>
      </c>
    </row>
    <row r="8025" spans="1:12">
      <c r="A8025" t="s">
        <v>317</v>
      </c>
      <c r="B8025" t="s">
        <v>470</v>
      </c>
      <c r="C8025">
        <v>48407</v>
      </c>
      <c r="D8025" t="s">
        <v>135</v>
      </c>
      <c r="E8025">
        <v>888</v>
      </c>
      <c r="F8025" t="s">
        <v>87</v>
      </c>
      <c r="G8025" t="s">
        <v>89</v>
      </c>
      <c r="H8025">
        <v>615</v>
      </c>
      <c r="I8025">
        <v>1.1446386915237181</v>
      </c>
      <c r="J8025">
        <v>1.8449569750455769E-2</v>
      </c>
      <c r="K8025">
        <v>-1.462983172424458E-2</v>
      </c>
      <c r="L8025">
        <v>2.5196881830949072</v>
      </c>
    </row>
    <row r="8026" spans="1:12">
      <c r="A8026" t="s">
        <v>317</v>
      </c>
      <c r="B8026" t="s">
        <v>470</v>
      </c>
      <c r="C8026">
        <v>48407</v>
      </c>
      <c r="D8026" t="s">
        <v>135</v>
      </c>
      <c r="E8026">
        <v>888</v>
      </c>
      <c r="F8026" t="s">
        <v>87</v>
      </c>
      <c r="G8026" t="s">
        <v>90</v>
      </c>
      <c r="H8026">
        <v>385</v>
      </c>
      <c r="I8026">
        <v>1.571857371280188</v>
      </c>
      <c r="J8026">
        <v>2.2136609604161559E-2</v>
      </c>
      <c r="K8026">
        <v>4.7015300867615753E-2</v>
      </c>
      <c r="L8026">
        <v>2.5578689964215342</v>
      </c>
    </row>
    <row r="8027" spans="1:12">
      <c r="A8027" t="s">
        <v>317</v>
      </c>
      <c r="B8027" t="s">
        <v>470</v>
      </c>
      <c r="C8027">
        <v>48407</v>
      </c>
      <c r="D8027" t="s">
        <v>135</v>
      </c>
      <c r="E8027">
        <v>888</v>
      </c>
      <c r="F8027" t="s">
        <v>87</v>
      </c>
      <c r="G8027" t="s">
        <v>91</v>
      </c>
      <c r="H8027">
        <v>615</v>
      </c>
      <c r="I8027">
        <v>1.272047308222624</v>
      </c>
      <c r="J8027">
        <v>2.026873725221167E-2</v>
      </c>
      <c r="K8027">
        <v>1.262468444269694E-2</v>
      </c>
      <c r="L8027">
        <v>2.573132236350494</v>
      </c>
    </row>
    <row r="8028" spans="1:12">
      <c r="A8028" t="s">
        <v>317</v>
      </c>
      <c r="B8028" t="s">
        <v>470</v>
      </c>
      <c r="C8028">
        <v>48407</v>
      </c>
      <c r="D8028" t="s">
        <v>135</v>
      </c>
      <c r="E8028">
        <v>888</v>
      </c>
      <c r="F8028" t="s">
        <v>87</v>
      </c>
      <c r="G8028" t="s">
        <v>92</v>
      </c>
      <c r="H8028">
        <v>385</v>
      </c>
      <c r="I8028">
        <v>1.673676798025407</v>
      </c>
      <c r="J8028">
        <v>2.3698164900405869E-2</v>
      </c>
      <c r="K8028">
        <v>4.7015300867615753E-2</v>
      </c>
      <c r="L8028">
        <v>2.7453747142849489</v>
      </c>
    </row>
    <row r="8029" spans="1:12">
      <c r="A8029" t="s">
        <v>317</v>
      </c>
      <c r="B8029" t="s">
        <v>470</v>
      </c>
      <c r="C8029">
        <v>48407</v>
      </c>
      <c r="D8029" t="s">
        <v>135</v>
      </c>
      <c r="E8029">
        <v>888</v>
      </c>
      <c r="F8029" t="s">
        <v>87</v>
      </c>
      <c r="G8029" t="s">
        <v>93</v>
      </c>
      <c r="H8029">
        <v>615</v>
      </c>
      <c r="I8029">
        <v>1.3369029583480281</v>
      </c>
      <c r="J8029">
        <v>2.1491747826218661E-2</v>
      </c>
      <c r="K8029">
        <v>1.3120094531762961E-2</v>
      </c>
      <c r="L8029">
        <v>2.6169737893420848</v>
      </c>
    </row>
    <row r="8030" spans="1:12">
      <c r="A8030" t="s">
        <v>317</v>
      </c>
      <c r="B8030" t="s">
        <v>470</v>
      </c>
      <c r="C8030">
        <v>48407</v>
      </c>
      <c r="D8030" t="s">
        <v>135</v>
      </c>
      <c r="E8030">
        <v>888</v>
      </c>
      <c r="F8030" t="s">
        <v>87</v>
      </c>
      <c r="G8030" t="s">
        <v>94</v>
      </c>
      <c r="H8030">
        <v>385</v>
      </c>
      <c r="I8030">
        <v>1.7680933031988311</v>
      </c>
      <c r="J8030">
        <v>2.504719182763936E-2</v>
      </c>
      <c r="K8030">
        <v>4.7015300867615753E-2</v>
      </c>
      <c r="L8030">
        <v>2.9108721514101061</v>
      </c>
    </row>
    <row r="8031" spans="1:12">
      <c r="A8031" t="s">
        <v>317</v>
      </c>
      <c r="B8031" t="s">
        <v>470</v>
      </c>
      <c r="C8031">
        <v>48407</v>
      </c>
      <c r="D8031" t="s">
        <v>135</v>
      </c>
      <c r="E8031">
        <v>888</v>
      </c>
      <c r="F8031" t="s">
        <v>87</v>
      </c>
      <c r="G8031" t="s">
        <v>95</v>
      </c>
      <c r="H8031">
        <v>615</v>
      </c>
      <c r="I8031">
        <v>1.402209669844612</v>
      </c>
      <c r="J8031">
        <v>2.2837125024573919E-2</v>
      </c>
      <c r="K8031">
        <v>1.3935983815374709E-2</v>
      </c>
      <c r="L8031">
        <v>2.7722176463906352</v>
      </c>
    </row>
    <row r="8032" spans="1:12">
      <c r="A8032" t="s">
        <v>317</v>
      </c>
      <c r="B8032" t="s">
        <v>470</v>
      </c>
      <c r="C8032">
        <v>48407</v>
      </c>
      <c r="D8032" t="s">
        <v>135</v>
      </c>
      <c r="E8032">
        <v>888</v>
      </c>
      <c r="F8032" t="s">
        <v>87</v>
      </c>
      <c r="G8032" t="s">
        <v>96</v>
      </c>
      <c r="H8032">
        <v>385</v>
      </c>
      <c r="I8032">
        <v>1.866689031339787</v>
      </c>
      <c r="J8032">
        <v>2.6526711766394481E-2</v>
      </c>
      <c r="K8032">
        <v>4.7015300867615753E-2</v>
      </c>
      <c r="L8032">
        <v>3.0798410123274671</v>
      </c>
    </row>
    <row r="8033" spans="1:12">
      <c r="A8033" t="s">
        <v>317</v>
      </c>
      <c r="B8033" t="s">
        <v>470</v>
      </c>
      <c r="C8033">
        <v>48407</v>
      </c>
      <c r="D8033" t="s">
        <v>135</v>
      </c>
      <c r="E8033">
        <v>888</v>
      </c>
      <c r="F8033" t="s">
        <v>87</v>
      </c>
      <c r="G8033" t="s">
        <v>97</v>
      </c>
      <c r="H8033">
        <v>615</v>
      </c>
      <c r="I8033">
        <v>1.469628778530325</v>
      </c>
      <c r="J8033">
        <v>2.418821948043089E-2</v>
      </c>
      <c r="K8033">
        <v>1.474738212572276E-2</v>
      </c>
      <c r="L8033">
        <v>2.9462558169672839</v>
      </c>
    </row>
    <row r="8034" spans="1:12">
      <c r="A8034" t="s">
        <v>317</v>
      </c>
      <c r="B8034" t="s">
        <v>470</v>
      </c>
      <c r="C8034">
        <v>48407</v>
      </c>
      <c r="D8034" t="s">
        <v>135</v>
      </c>
      <c r="E8034">
        <v>888</v>
      </c>
      <c r="F8034" t="s">
        <v>87</v>
      </c>
      <c r="G8034" t="s">
        <v>98</v>
      </c>
      <c r="H8034">
        <v>385</v>
      </c>
      <c r="I8034">
        <v>0.76771230997376572</v>
      </c>
      <c r="J8034">
        <v>1.6978449086585232E-2</v>
      </c>
      <c r="K8034">
        <v>4.7015300867615753E-2</v>
      </c>
      <c r="L8034">
        <v>1.5552207083419951</v>
      </c>
    </row>
    <row r="8035" spans="1:12">
      <c r="A8035" t="s">
        <v>317</v>
      </c>
      <c r="B8035" t="s">
        <v>470</v>
      </c>
      <c r="C8035">
        <v>48407</v>
      </c>
      <c r="D8035" t="s">
        <v>135</v>
      </c>
      <c r="E8035">
        <v>888</v>
      </c>
      <c r="F8035" t="s">
        <v>87</v>
      </c>
      <c r="G8035" t="s">
        <v>99</v>
      </c>
      <c r="H8035">
        <v>615</v>
      </c>
      <c r="I8035">
        <v>0.75104416870706536</v>
      </c>
      <c r="J8035">
        <v>1.452867810625628E-2</v>
      </c>
      <c r="K8035">
        <v>1.188295685162415E-2</v>
      </c>
      <c r="L8035">
        <v>1.990943086013055</v>
      </c>
    </row>
    <row r="8036" spans="1:12">
      <c r="A8036" t="s">
        <v>317</v>
      </c>
      <c r="B8036" t="s">
        <v>470</v>
      </c>
      <c r="C8036">
        <v>48407</v>
      </c>
      <c r="D8036" t="s">
        <v>135</v>
      </c>
      <c r="E8036">
        <v>888</v>
      </c>
      <c r="F8036" t="s">
        <v>87</v>
      </c>
      <c r="G8036" t="s">
        <v>100</v>
      </c>
      <c r="H8036">
        <v>385</v>
      </c>
      <c r="I8036">
        <v>1.1336065426520781</v>
      </c>
      <c r="J8036">
        <v>2.0077011241880049E-2</v>
      </c>
      <c r="K8036">
        <v>4.7015300867615753E-2</v>
      </c>
      <c r="L8036">
        <v>2.032990566081188</v>
      </c>
    </row>
    <row r="8037" spans="1:12">
      <c r="A8037" t="s">
        <v>317</v>
      </c>
      <c r="B8037" t="s">
        <v>470</v>
      </c>
      <c r="C8037">
        <v>48407</v>
      </c>
      <c r="D8037" t="s">
        <v>135</v>
      </c>
      <c r="E8037">
        <v>888</v>
      </c>
      <c r="F8037" t="s">
        <v>87</v>
      </c>
      <c r="G8037" t="s">
        <v>101</v>
      </c>
      <c r="H8037">
        <v>614</v>
      </c>
      <c r="I8037">
        <v>0.98143726803032527</v>
      </c>
      <c r="J8037">
        <v>1.7600515409937761E-2</v>
      </c>
      <c r="K8037">
        <v>1.2432111905293549E-2</v>
      </c>
      <c r="L8037">
        <v>2.1818166580975058</v>
      </c>
    </row>
    <row r="8038" spans="1:12">
      <c r="A8038" t="s">
        <v>317</v>
      </c>
      <c r="B8038" t="s">
        <v>470</v>
      </c>
      <c r="C8038">
        <v>48407</v>
      </c>
      <c r="D8038" t="s">
        <v>135</v>
      </c>
      <c r="E8038">
        <v>888</v>
      </c>
      <c r="F8038" t="s">
        <v>87</v>
      </c>
      <c r="G8038" t="s">
        <v>102</v>
      </c>
      <c r="H8038">
        <v>385</v>
      </c>
      <c r="I8038">
        <v>1.2417849066387381</v>
      </c>
      <c r="J8038">
        <v>2.1699977510773742E-2</v>
      </c>
      <c r="K8038">
        <v>4.7015300867615753E-2</v>
      </c>
      <c r="L8038">
        <v>2.227837132195075</v>
      </c>
    </row>
    <row r="8039" spans="1:12">
      <c r="A8039" t="s">
        <v>317</v>
      </c>
      <c r="B8039" t="s">
        <v>470</v>
      </c>
      <c r="C8039">
        <v>48407</v>
      </c>
      <c r="D8039" t="s">
        <v>135</v>
      </c>
      <c r="E8039">
        <v>888</v>
      </c>
      <c r="F8039" t="s">
        <v>87</v>
      </c>
      <c r="G8039" t="s">
        <v>103</v>
      </c>
      <c r="H8039">
        <v>615</v>
      </c>
      <c r="I8039">
        <v>1.043051232957158</v>
      </c>
      <c r="J8039">
        <v>1.8745854294726388E-2</v>
      </c>
      <c r="K8039">
        <v>1.292877738363029E-2</v>
      </c>
      <c r="L8039">
        <v>2.3277477427140298</v>
      </c>
    </row>
    <row r="8040" spans="1:12">
      <c r="A8040" t="s">
        <v>317</v>
      </c>
      <c r="B8040" t="s">
        <v>470</v>
      </c>
      <c r="C8040">
        <v>48407</v>
      </c>
      <c r="D8040" t="s">
        <v>135</v>
      </c>
      <c r="E8040">
        <v>888</v>
      </c>
      <c r="F8040" t="s">
        <v>87</v>
      </c>
      <c r="G8040" t="s">
        <v>104</v>
      </c>
      <c r="H8040">
        <v>385</v>
      </c>
      <c r="I8040">
        <v>1.3386099014279009</v>
      </c>
      <c r="J8040">
        <v>2.2784424816788131E-2</v>
      </c>
      <c r="K8040">
        <v>4.7015300867615753E-2</v>
      </c>
      <c r="L8040">
        <v>2.3951684965310931</v>
      </c>
    </row>
    <row r="8041" spans="1:12">
      <c r="A8041" t="s">
        <v>317</v>
      </c>
      <c r="B8041" t="s">
        <v>470</v>
      </c>
      <c r="C8041">
        <v>48407</v>
      </c>
      <c r="D8041" t="s">
        <v>135</v>
      </c>
      <c r="E8041">
        <v>888</v>
      </c>
      <c r="F8041" t="s">
        <v>87</v>
      </c>
      <c r="G8041" t="s">
        <v>105</v>
      </c>
      <c r="H8041">
        <v>614</v>
      </c>
      <c r="I8041">
        <v>1.1049268529615139</v>
      </c>
      <c r="J8041">
        <v>2.0024254321141549E-2</v>
      </c>
      <c r="K8041">
        <v>1.37449604108022E-2</v>
      </c>
      <c r="L8041">
        <v>2.508840677601246</v>
      </c>
    </row>
    <row r="8042" spans="1:12">
      <c r="A8042" t="s">
        <v>317</v>
      </c>
      <c r="B8042" t="s">
        <v>470</v>
      </c>
      <c r="C8042">
        <v>48407</v>
      </c>
      <c r="D8042" t="s">
        <v>135</v>
      </c>
      <c r="E8042">
        <v>888</v>
      </c>
      <c r="F8042" t="s">
        <v>87</v>
      </c>
      <c r="G8042" t="s">
        <v>106</v>
      </c>
      <c r="H8042">
        <v>385</v>
      </c>
      <c r="I8042">
        <v>1.438941171813809</v>
      </c>
      <c r="J8042">
        <v>2.4117518284707758E-2</v>
      </c>
      <c r="K8042">
        <v>4.7015300867615753E-2</v>
      </c>
      <c r="L8042">
        <v>2.562666542399366</v>
      </c>
    </row>
    <row r="8043" spans="1:12">
      <c r="A8043" t="s">
        <v>317</v>
      </c>
      <c r="B8043" t="s">
        <v>470</v>
      </c>
      <c r="C8043">
        <v>48407</v>
      </c>
      <c r="D8043" t="s">
        <v>135</v>
      </c>
      <c r="E8043">
        <v>888</v>
      </c>
      <c r="F8043" t="s">
        <v>87</v>
      </c>
      <c r="G8043" t="s">
        <v>107</v>
      </c>
      <c r="H8043">
        <v>614</v>
      </c>
      <c r="I8043">
        <v>1.1680057646722879</v>
      </c>
      <c r="J8043">
        <v>2.128880125280741E-2</v>
      </c>
      <c r="K8043">
        <v>1.455949765429183E-2</v>
      </c>
      <c r="L8043">
        <v>2.677849342735211</v>
      </c>
    </row>
    <row r="8044" spans="1:12">
      <c r="A8044" t="s">
        <v>317</v>
      </c>
      <c r="B8044" t="s">
        <v>470</v>
      </c>
      <c r="C8044">
        <v>48407</v>
      </c>
      <c r="D8044" t="s">
        <v>135</v>
      </c>
      <c r="E8044">
        <v>888</v>
      </c>
      <c r="F8044" t="s">
        <v>87</v>
      </c>
      <c r="G8044" t="s">
        <v>108</v>
      </c>
      <c r="H8044">
        <v>385</v>
      </c>
      <c r="I8044">
        <v>0.45307604960138081</v>
      </c>
      <c r="J8044">
        <v>9.3257948586015597E-3</v>
      </c>
      <c r="K8044">
        <v>4.7015300867615753E-2</v>
      </c>
      <c r="L8044">
        <v>1.1778982897199459</v>
      </c>
    </row>
    <row r="8045" spans="1:12">
      <c r="A8045" t="s">
        <v>317</v>
      </c>
      <c r="B8045" t="s">
        <v>470</v>
      </c>
      <c r="C8045">
        <v>48407</v>
      </c>
      <c r="D8045" t="s">
        <v>135</v>
      </c>
      <c r="E8045">
        <v>888</v>
      </c>
      <c r="F8045" t="s">
        <v>87</v>
      </c>
      <c r="G8045" t="s">
        <v>109</v>
      </c>
      <c r="H8045">
        <v>614</v>
      </c>
      <c r="I8045">
        <v>0.43391108773939158</v>
      </c>
      <c r="J8045">
        <v>8.0738110740064054E-3</v>
      </c>
      <c r="K8045">
        <v>1.1745082518886179E-2</v>
      </c>
      <c r="L8045">
        <v>1.1103789443611909</v>
      </c>
    </row>
    <row r="8046" spans="1:12">
      <c r="A8046" t="s">
        <v>317</v>
      </c>
      <c r="B8046" t="s">
        <v>471</v>
      </c>
      <c r="C8046">
        <v>48409</v>
      </c>
      <c r="D8046" t="s">
        <v>135</v>
      </c>
      <c r="E8046">
        <v>888</v>
      </c>
      <c r="F8046" t="s">
        <v>87</v>
      </c>
      <c r="G8046" t="s">
        <v>88</v>
      </c>
      <c r="H8046">
        <v>119</v>
      </c>
      <c r="I8046">
        <v>1.7646311461808211</v>
      </c>
      <c r="J8046">
        <v>2.5594488060371672E-2</v>
      </c>
      <c r="K8046">
        <v>0.51213785689207081</v>
      </c>
      <c r="L8046">
        <v>2.4816633020825209</v>
      </c>
    </row>
    <row r="8047" spans="1:12">
      <c r="A8047" t="s">
        <v>317</v>
      </c>
      <c r="B8047" t="s">
        <v>471</v>
      </c>
      <c r="C8047">
        <v>48409</v>
      </c>
      <c r="D8047" t="s">
        <v>135</v>
      </c>
      <c r="E8047">
        <v>888</v>
      </c>
      <c r="F8047" t="s">
        <v>87</v>
      </c>
      <c r="G8047" t="s">
        <v>89</v>
      </c>
      <c r="H8047">
        <v>154</v>
      </c>
      <c r="I8047">
        <v>1.3035901672445029</v>
      </c>
      <c r="J8047">
        <v>3.2095457108736382E-2</v>
      </c>
      <c r="K8047">
        <v>4.956130742973552E-3</v>
      </c>
      <c r="L8047">
        <v>2.114449026108427</v>
      </c>
    </row>
    <row r="8048" spans="1:12">
      <c r="A8048" t="s">
        <v>317</v>
      </c>
      <c r="B8048" t="s">
        <v>471</v>
      </c>
      <c r="C8048">
        <v>48409</v>
      </c>
      <c r="D8048" t="s">
        <v>135</v>
      </c>
      <c r="E8048">
        <v>888</v>
      </c>
      <c r="F8048" t="s">
        <v>87</v>
      </c>
      <c r="G8048" t="s">
        <v>90</v>
      </c>
      <c r="H8048">
        <v>119</v>
      </c>
      <c r="I8048">
        <v>1.9551745304185859</v>
      </c>
      <c r="J8048">
        <v>3.0129661409618289E-2</v>
      </c>
      <c r="K8048">
        <v>0.51213785689207081</v>
      </c>
      <c r="L8048">
        <v>2.7473075029630389</v>
      </c>
    </row>
    <row r="8049" spans="1:12">
      <c r="A8049" t="s">
        <v>317</v>
      </c>
      <c r="B8049" t="s">
        <v>471</v>
      </c>
      <c r="C8049">
        <v>48409</v>
      </c>
      <c r="D8049" t="s">
        <v>135</v>
      </c>
      <c r="E8049">
        <v>888</v>
      </c>
      <c r="F8049" t="s">
        <v>87</v>
      </c>
      <c r="G8049" t="s">
        <v>91</v>
      </c>
      <c r="H8049">
        <v>154</v>
      </c>
      <c r="I8049">
        <v>1.38143621858641</v>
      </c>
      <c r="J8049">
        <v>3.5138321918795873E-2</v>
      </c>
      <c r="K8049">
        <v>4.956130742973552E-3</v>
      </c>
      <c r="L8049">
        <v>2.3405081495500322</v>
      </c>
    </row>
    <row r="8050" spans="1:12">
      <c r="A8050" t="s">
        <v>317</v>
      </c>
      <c r="B8050" t="s">
        <v>471</v>
      </c>
      <c r="C8050">
        <v>48409</v>
      </c>
      <c r="D8050" t="s">
        <v>135</v>
      </c>
      <c r="E8050">
        <v>888</v>
      </c>
      <c r="F8050" t="s">
        <v>87</v>
      </c>
      <c r="G8050" t="s">
        <v>92</v>
      </c>
      <c r="H8050">
        <v>119</v>
      </c>
      <c r="I8050">
        <v>2.1090834632351299</v>
      </c>
      <c r="J8050">
        <v>3.3750801778304682E-2</v>
      </c>
      <c r="K8050">
        <v>0.51213785689207081</v>
      </c>
      <c r="L8050">
        <v>2.9118936351549909</v>
      </c>
    </row>
    <row r="8051" spans="1:12">
      <c r="A8051" t="s">
        <v>317</v>
      </c>
      <c r="B8051" t="s">
        <v>471</v>
      </c>
      <c r="C8051">
        <v>48409</v>
      </c>
      <c r="D8051" t="s">
        <v>135</v>
      </c>
      <c r="E8051">
        <v>888</v>
      </c>
      <c r="F8051" t="s">
        <v>87</v>
      </c>
      <c r="G8051" t="s">
        <v>93</v>
      </c>
      <c r="H8051">
        <v>154</v>
      </c>
      <c r="I8051">
        <v>1.462749532738854</v>
      </c>
      <c r="J8051">
        <v>3.80279513325587E-2</v>
      </c>
      <c r="K8051">
        <v>4.956130742973552E-3</v>
      </c>
      <c r="L8051">
        <v>2.4483314923871902</v>
      </c>
    </row>
    <row r="8052" spans="1:12">
      <c r="A8052" t="s">
        <v>317</v>
      </c>
      <c r="B8052" t="s">
        <v>471</v>
      </c>
      <c r="C8052">
        <v>48409</v>
      </c>
      <c r="D8052" t="s">
        <v>135</v>
      </c>
      <c r="E8052">
        <v>888</v>
      </c>
      <c r="F8052" t="s">
        <v>87</v>
      </c>
      <c r="G8052" t="s">
        <v>94</v>
      </c>
      <c r="H8052">
        <v>119</v>
      </c>
      <c r="I8052">
        <v>2.2565282872257488</v>
      </c>
      <c r="J8052">
        <v>3.7779775438854399E-2</v>
      </c>
      <c r="K8052">
        <v>0.51213785689207081</v>
      </c>
      <c r="L8052">
        <v>3.095718866344976</v>
      </c>
    </row>
    <row r="8053" spans="1:12">
      <c r="A8053" t="s">
        <v>317</v>
      </c>
      <c r="B8053" t="s">
        <v>471</v>
      </c>
      <c r="C8053">
        <v>48409</v>
      </c>
      <c r="D8053" t="s">
        <v>135</v>
      </c>
      <c r="E8053">
        <v>888</v>
      </c>
      <c r="F8053" t="s">
        <v>87</v>
      </c>
      <c r="G8053" t="s">
        <v>95</v>
      </c>
      <c r="H8053">
        <v>154</v>
      </c>
      <c r="I8053">
        <v>1.541324106168636</v>
      </c>
      <c r="J8053">
        <v>4.0870292873419548E-2</v>
      </c>
      <c r="K8053">
        <v>4.956130742973552E-3</v>
      </c>
      <c r="L8053">
        <v>2.599180473825375</v>
      </c>
    </row>
    <row r="8054" spans="1:12">
      <c r="A8054" t="s">
        <v>317</v>
      </c>
      <c r="B8054" t="s">
        <v>471</v>
      </c>
      <c r="C8054">
        <v>48409</v>
      </c>
      <c r="D8054" t="s">
        <v>135</v>
      </c>
      <c r="E8054">
        <v>888</v>
      </c>
      <c r="F8054" t="s">
        <v>87</v>
      </c>
      <c r="G8054" t="s">
        <v>96</v>
      </c>
      <c r="H8054">
        <v>119</v>
      </c>
      <c r="I8054">
        <v>2.398818477617644</v>
      </c>
      <c r="J8054">
        <v>4.1872318587884969E-2</v>
      </c>
      <c r="K8054">
        <v>0.51213785689207081</v>
      </c>
      <c r="L8054">
        <v>3.3260188600239222</v>
      </c>
    </row>
    <row r="8055" spans="1:12">
      <c r="A8055" t="s">
        <v>317</v>
      </c>
      <c r="B8055" t="s">
        <v>471</v>
      </c>
      <c r="C8055">
        <v>48409</v>
      </c>
      <c r="D8055" t="s">
        <v>135</v>
      </c>
      <c r="E8055">
        <v>888</v>
      </c>
      <c r="F8055" t="s">
        <v>87</v>
      </c>
      <c r="G8055" t="s">
        <v>97</v>
      </c>
      <c r="H8055">
        <v>154</v>
      </c>
      <c r="I8055">
        <v>1.620631984624149</v>
      </c>
      <c r="J8055">
        <v>4.3580791424690943E-2</v>
      </c>
      <c r="K8055">
        <v>4.956130742973552E-3</v>
      </c>
      <c r="L8055">
        <v>2.728018230396505</v>
      </c>
    </row>
    <row r="8056" spans="1:12">
      <c r="A8056" t="s">
        <v>317</v>
      </c>
      <c r="B8056" t="s">
        <v>471</v>
      </c>
      <c r="C8056">
        <v>48409</v>
      </c>
      <c r="D8056" t="s">
        <v>135</v>
      </c>
      <c r="E8056">
        <v>888</v>
      </c>
      <c r="F8056" t="s">
        <v>87</v>
      </c>
      <c r="G8056" t="s">
        <v>98</v>
      </c>
      <c r="H8056">
        <v>119</v>
      </c>
      <c r="I8056">
        <v>0.74584051659378148</v>
      </c>
      <c r="J8056">
        <v>2.3649258273109808E-2</v>
      </c>
      <c r="K8056">
        <v>0.22621920037102641</v>
      </c>
      <c r="L8056">
        <v>1.566731034014254</v>
      </c>
    </row>
    <row r="8057" spans="1:12">
      <c r="A8057" t="s">
        <v>317</v>
      </c>
      <c r="B8057" t="s">
        <v>471</v>
      </c>
      <c r="C8057">
        <v>48409</v>
      </c>
      <c r="D8057" t="s">
        <v>135</v>
      </c>
      <c r="E8057">
        <v>888</v>
      </c>
      <c r="F8057" t="s">
        <v>87</v>
      </c>
      <c r="G8057" t="s">
        <v>99</v>
      </c>
      <c r="H8057">
        <v>154</v>
      </c>
      <c r="I8057">
        <v>0.62976600419437911</v>
      </c>
      <c r="J8057">
        <v>1.6168657548461831E-2</v>
      </c>
      <c r="K8057">
        <v>4.956130742973552E-3</v>
      </c>
      <c r="L8057">
        <v>1.014232366999118</v>
      </c>
    </row>
    <row r="8058" spans="1:12">
      <c r="A8058" t="s">
        <v>317</v>
      </c>
      <c r="B8058" t="s">
        <v>471</v>
      </c>
      <c r="C8058">
        <v>48409</v>
      </c>
      <c r="D8058" t="s">
        <v>135</v>
      </c>
      <c r="E8058">
        <v>888</v>
      </c>
      <c r="F8058" t="s">
        <v>87</v>
      </c>
      <c r="G8058" t="s">
        <v>100</v>
      </c>
      <c r="H8058">
        <v>119</v>
      </c>
      <c r="I8058">
        <v>1.2960671176305709</v>
      </c>
      <c r="J8058">
        <v>2.7382767211101021E-2</v>
      </c>
      <c r="K8058">
        <v>0.36657713366268552</v>
      </c>
      <c r="L8058">
        <v>1.9134816468672571</v>
      </c>
    </row>
    <row r="8059" spans="1:12">
      <c r="A8059" t="s">
        <v>317</v>
      </c>
      <c r="B8059" t="s">
        <v>471</v>
      </c>
      <c r="C8059">
        <v>48409</v>
      </c>
      <c r="D8059" t="s">
        <v>135</v>
      </c>
      <c r="E8059">
        <v>888</v>
      </c>
      <c r="F8059" t="s">
        <v>87</v>
      </c>
      <c r="G8059" t="s">
        <v>101</v>
      </c>
      <c r="H8059">
        <v>154</v>
      </c>
      <c r="I8059">
        <v>1.0065572308883</v>
      </c>
      <c r="J8059">
        <v>2.9586142281674221E-2</v>
      </c>
      <c r="K8059">
        <v>4.956130742973552E-3</v>
      </c>
      <c r="L8059">
        <v>1.6826545674688489</v>
      </c>
    </row>
    <row r="8060" spans="1:12">
      <c r="A8060" t="s">
        <v>317</v>
      </c>
      <c r="B8060" t="s">
        <v>471</v>
      </c>
      <c r="C8060">
        <v>48409</v>
      </c>
      <c r="D8060" t="s">
        <v>135</v>
      </c>
      <c r="E8060">
        <v>888</v>
      </c>
      <c r="F8060" t="s">
        <v>87</v>
      </c>
      <c r="G8060" t="s">
        <v>102</v>
      </c>
      <c r="H8060">
        <v>119</v>
      </c>
      <c r="I8060">
        <v>1.4644746655923211</v>
      </c>
      <c r="J8060">
        <v>3.1322325895554018E-2</v>
      </c>
      <c r="K8060">
        <v>0.36657713366268552</v>
      </c>
      <c r="L8060">
        <v>2.1796081470521709</v>
      </c>
    </row>
    <row r="8061" spans="1:12">
      <c r="A8061" t="s">
        <v>317</v>
      </c>
      <c r="B8061" t="s">
        <v>471</v>
      </c>
      <c r="C8061">
        <v>48409</v>
      </c>
      <c r="D8061" t="s">
        <v>135</v>
      </c>
      <c r="E8061">
        <v>888</v>
      </c>
      <c r="F8061" t="s">
        <v>87</v>
      </c>
      <c r="G8061" t="s">
        <v>103</v>
      </c>
      <c r="H8061">
        <v>154</v>
      </c>
      <c r="I8061">
        <v>1.062861899947553</v>
      </c>
      <c r="J8061">
        <v>3.1750896966490208E-2</v>
      </c>
      <c r="K8061">
        <v>4.956130742973552E-3</v>
      </c>
      <c r="L8061">
        <v>1.811276904283899</v>
      </c>
    </row>
    <row r="8062" spans="1:12">
      <c r="A8062" t="s">
        <v>317</v>
      </c>
      <c r="B8062" t="s">
        <v>471</v>
      </c>
      <c r="C8062">
        <v>48409</v>
      </c>
      <c r="D8062" t="s">
        <v>135</v>
      </c>
      <c r="E8062">
        <v>888</v>
      </c>
      <c r="F8062" t="s">
        <v>87</v>
      </c>
      <c r="G8062" t="s">
        <v>104</v>
      </c>
      <c r="H8062">
        <v>119</v>
      </c>
      <c r="I8062">
        <v>1.614838316523288</v>
      </c>
      <c r="J8062">
        <v>3.6259869330946527E-2</v>
      </c>
      <c r="K8062">
        <v>0.36657713366268552</v>
      </c>
      <c r="L8062">
        <v>2.4519886601348491</v>
      </c>
    </row>
    <row r="8063" spans="1:12">
      <c r="A8063" t="s">
        <v>317</v>
      </c>
      <c r="B8063" t="s">
        <v>471</v>
      </c>
      <c r="C8063">
        <v>48409</v>
      </c>
      <c r="D8063" t="s">
        <v>135</v>
      </c>
      <c r="E8063">
        <v>888</v>
      </c>
      <c r="F8063" t="s">
        <v>87</v>
      </c>
      <c r="G8063" t="s">
        <v>105</v>
      </c>
      <c r="H8063">
        <v>154</v>
      </c>
      <c r="I8063">
        <v>1.1180861904606401</v>
      </c>
      <c r="J8063">
        <v>3.3907525358797493E-2</v>
      </c>
      <c r="K8063">
        <v>4.956130742973552E-3</v>
      </c>
      <c r="L8063">
        <v>1.9333475457718601</v>
      </c>
    </row>
    <row r="8064" spans="1:12">
      <c r="A8064" t="s">
        <v>317</v>
      </c>
      <c r="B8064" t="s">
        <v>471</v>
      </c>
      <c r="C8064">
        <v>48409</v>
      </c>
      <c r="D8064" t="s">
        <v>135</v>
      </c>
      <c r="E8064">
        <v>888</v>
      </c>
      <c r="F8064" t="s">
        <v>87</v>
      </c>
      <c r="G8064" t="s">
        <v>106</v>
      </c>
      <c r="H8064">
        <v>119</v>
      </c>
      <c r="I8064">
        <v>1.759191645981214</v>
      </c>
      <c r="J8064">
        <v>4.0540644088590858E-2</v>
      </c>
      <c r="K8064">
        <v>0.36657713366268552</v>
      </c>
      <c r="L8064">
        <v>2.6951386258753449</v>
      </c>
    </row>
    <row r="8065" spans="1:12">
      <c r="A8065" t="s">
        <v>317</v>
      </c>
      <c r="B8065" t="s">
        <v>471</v>
      </c>
      <c r="C8065">
        <v>48409</v>
      </c>
      <c r="D8065" t="s">
        <v>135</v>
      </c>
      <c r="E8065">
        <v>888</v>
      </c>
      <c r="F8065" t="s">
        <v>87</v>
      </c>
      <c r="G8065" t="s">
        <v>107</v>
      </c>
      <c r="H8065">
        <v>154</v>
      </c>
      <c r="I8065">
        <v>1.174871515947381</v>
      </c>
      <c r="J8065">
        <v>3.5677543252313412E-2</v>
      </c>
      <c r="K8065">
        <v>4.956130742973552E-3</v>
      </c>
      <c r="L8065">
        <v>2.010524680771129</v>
      </c>
    </row>
    <row r="8066" spans="1:12">
      <c r="A8066" t="s">
        <v>317</v>
      </c>
      <c r="B8066" t="s">
        <v>471</v>
      </c>
      <c r="C8066">
        <v>48409</v>
      </c>
      <c r="D8066" t="s">
        <v>135</v>
      </c>
      <c r="E8066">
        <v>888</v>
      </c>
      <c r="F8066" t="s">
        <v>87</v>
      </c>
      <c r="G8066" t="s">
        <v>108</v>
      </c>
      <c r="H8066">
        <v>119</v>
      </c>
      <c r="I8066">
        <v>0.27227887224413111</v>
      </c>
      <c r="J8066">
        <v>8.1769800195561453E-3</v>
      </c>
      <c r="K8066">
        <v>9.5018292171781704E-2</v>
      </c>
      <c r="L8066">
        <v>0.56648905968884666</v>
      </c>
    </row>
    <row r="8067" spans="1:12">
      <c r="A8067" t="s">
        <v>317</v>
      </c>
      <c r="B8067" t="s">
        <v>471</v>
      </c>
      <c r="C8067">
        <v>48409</v>
      </c>
      <c r="D8067" t="s">
        <v>135</v>
      </c>
      <c r="E8067">
        <v>888</v>
      </c>
      <c r="F8067" t="s">
        <v>87</v>
      </c>
      <c r="G8067" t="s">
        <v>109</v>
      </c>
      <c r="H8067">
        <v>154</v>
      </c>
      <c r="I8067">
        <v>0.32120141221349668</v>
      </c>
      <c r="J8067">
        <v>8.8965314274771466E-3</v>
      </c>
      <c r="K8067">
        <v>4.956130742973552E-3</v>
      </c>
      <c r="L8067">
        <v>0.50844429610848363</v>
      </c>
    </row>
    <row r="8068" spans="1:12">
      <c r="A8068" t="s">
        <v>317</v>
      </c>
      <c r="B8068" t="s">
        <v>472</v>
      </c>
      <c r="C8068">
        <v>48411</v>
      </c>
      <c r="D8068" t="s">
        <v>135</v>
      </c>
      <c r="E8068">
        <v>888</v>
      </c>
      <c r="F8068" t="s">
        <v>87</v>
      </c>
      <c r="G8068" t="s">
        <v>88</v>
      </c>
      <c r="H8068">
        <v>249</v>
      </c>
      <c r="I8068">
        <v>1.3272480698098581</v>
      </c>
      <c r="J8068">
        <v>2.9221485110950358E-2</v>
      </c>
      <c r="K8068">
        <v>1.053024294447052E-2</v>
      </c>
      <c r="L8068">
        <v>2.3126070646557242</v>
      </c>
    </row>
    <row r="8069" spans="1:12">
      <c r="A8069" t="s">
        <v>317</v>
      </c>
      <c r="B8069" t="s">
        <v>472</v>
      </c>
      <c r="C8069">
        <v>48411</v>
      </c>
      <c r="D8069" t="s">
        <v>135</v>
      </c>
      <c r="E8069">
        <v>888</v>
      </c>
      <c r="F8069" t="s">
        <v>87</v>
      </c>
      <c r="G8069" t="s">
        <v>89</v>
      </c>
      <c r="H8069">
        <v>29</v>
      </c>
      <c r="I8069">
        <v>0.41345493449789927</v>
      </c>
      <c r="J8069">
        <v>4.1204264795794962E-2</v>
      </c>
      <c r="K8069">
        <v>0.13944603246777379</v>
      </c>
      <c r="L8069">
        <v>1.0378890058722829</v>
      </c>
    </row>
    <row r="8070" spans="1:12">
      <c r="A8070" t="s">
        <v>317</v>
      </c>
      <c r="B8070" t="s">
        <v>472</v>
      </c>
      <c r="C8070">
        <v>48411</v>
      </c>
      <c r="D8070" t="s">
        <v>135</v>
      </c>
      <c r="E8070">
        <v>888</v>
      </c>
      <c r="F8070" t="s">
        <v>87</v>
      </c>
      <c r="G8070" t="s">
        <v>90</v>
      </c>
      <c r="H8070">
        <v>249</v>
      </c>
      <c r="I8070">
        <v>1.6014957864240591</v>
      </c>
      <c r="J8070">
        <v>2.677911337687541E-2</v>
      </c>
      <c r="K8070">
        <v>0.49831347890596522</v>
      </c>
      <c r="L8070">
        <v>2.602420348373006</v>
      </c>
    </row>
    <row r="8071" spans="1:12">
      <c r="A8071" t="s">
        <v>317</v>
      </c>
      <c r="B8071" t="s">
        <v>472</v>
      </c>
      <c r="C8071">
        <v>48411</v>
      </c>
      <c r="D8071" t="s">
        <v>135</v>
      </c>
      <c r="E8071">
        <v>888</v>
      </c>
      <c r="F8071" t="s">
        <v>87</v>
      </c>
      <c r="G8071" t="s">
        <v>91</v>
      </c>
      <c r="H8071">
        <v>29</v>
      </c>
      <c r="I8071">
        <v>0.63888522491219557</v>
      </c>
      <c r="J8071">
        <v>3.4946014006184467E-2</v>
      </c>
      <c r="K8071">
        <v>0.38120590019579609</v>
      </c>
      <c r="L8071">
        <v>1.1638184614397551</v>
      </c>
    </row>
    <row r="8072" spans="1:12">
      <c r="A8072" t="s">
        <v>317</v>
      </c>
      <c r="B8072" t="s">
        <v>472</v>
      </c>
      <c r="C8072">
        <v>48411</v>
      </c>
      <c r="D8072" t="s">
        <v>135</v>
      </c>
      <c r="E8072">
        <v>888</v>
      </c>
      <c r="F8072" t="s">
        <v>87</v>
      </c>
      <c r="G8072" t="s">
        <v>92</v>
      </c>
      <c r="H8072">
        <v>249</v>
      </c>
      <c r="I8072">
        <v>1.7203459735095981</v>
      </c>
      <c r="J8072">
        <v>2.7397561904270479E-2</v>
      </c>
      <c r="K8072">
        <v>0.54872026536986995</v>
      </c>
      <c r="L8072">
        <v>2.7076279604979629</v>
      </c>
    </row>
    <row r="8073" spans="1:12">
      <c r="A8073" t="s">
        <v>317</v>
      </c>
      <c r="B8073" t="s">
        <v>472</v>
      </c>
      <c r="C8073">
        <v>48411</v>
      </c>
      <c r="D8073" t="s">
        <v>135</v>
      </c>
      <c r="E8073">
        <v>888</v>
      </c>
      <c r="F8073" t="s">
        <v>87</v>
      </c>
      <c r="G8073" t="s">
        <v>93</v>
      </c>
      <c r="H8073">
        <v>29</v>
      </c>
      <c r="I8073">
        <v>0.71223878651373185</v>
      </c>
      <c r="J8073">
        <v>3.5672133085621699E-2</v>
      </c>
      <c r="K8073">
        <v>0.43405291028008969</v>
      </c>
      <c r="L8073">
        <v>1.27730565628059</v>
      </c>
    </row>
    <row r="8074" spans="1:12">
      <c r="A8074" t="s">
        <v>317</v>
      </c>
      <c r="B8074" t="s">
        <v>472</v>
      </c>
      <c r="C8074">
        <v>48411</v>
      </c>
      <c r="D8074" t="s">
        <v>135</v>
      </c>
      <c r="E8074">
        <v>888</v>
      </c>
      <c r="F8074" t="s">
        <v>87</v>
      </c>
      <c r="G8074" t="s">
        <v>94</v>
      </c>
      <c r="H8074">
        <v>249</v>
      </c>
      <c r="I8074">
        <v>1.8293863573636191</v>
      </c>
      <c r="J8074">
        <v>2.8282093848543799E-2</v>
      </c>
      <c r="K8074">
        <v>0.59331533431868477</v>
      </c>
      <c r="L8074">
        <v>2.8069506566597289</v>
      </c>
    </row>
    <row r="8075" spans="1:12">
      <c r="A8075" t="s">
        <v>317</v>
      </c>
      <c r="B8075" t="s">
        <v>472</v>
      </c>
      <c r="C8075">
        <v>48411</v>
      </c>
      <c r="D8075" t="s">
        <v>135</v>
      </c>
      <c r="E8075">
        <v>888</v>
      </c>
      <c r="F8075" t="s">
        <v>87</v>
      </c>
      <c r="G8075" t="s">
        <v>95</v>
      </c>
      <c r="H8075">
        <v>29</v>
      </c>
      <c r="I8075">
        <v>0.76615089837646544</v>
      </c>
      <c r="J8075">
        <v>3.7682736249597643E-2</v>
      </c>
      <c r="K8075">
        <v>0.46814615459949382</v>
      </c>
      <c r="L8075">
        <v>1.3879122209680239</v>
      </c>
    </row>
    <row r="8076" spans="1:12">
      <c r="A8076" t="s">
        <v>317</v>
      </c>
      <c r="B8076" t="s">
        <v>472</v>
      </c>
      <c r="C8076">
        <v>48411</v>
      </c>
      <c r="D8076" t="s">
        <v>135</v>
      </c>
      <c r="E8076">
        <v>888</v>
      </c>
      <c r="F8076" t="s">
        <v>87</v>
      </c>
      <c r="G8076" t="s">
        <v>96</v>
      </c>
      <c r="H8076">
        <v>249</v>
      </c>
      <c r="I8076">
        <v>1.941685238272935</v>
      </c>
      <c r="J8076">
        <v>2.9294338369352801E-2</v>
      </c>
      <c r="K8076">
        <v>0.64230054599177022</v>
      </c>
      <c r="L8076">
        <v>2.9081630121167361</v>
      </c>
    </row>
    <row r="8077" spans="1:12">
      <c r="A8077" t="s">
        <v>317</v>
      </c>
      <c r="B8077" t="s">
        <v>472</v>
      </c>
      <c r="C8077">
        <v>48411</v>
      </c>
      <c r="D8077" t="s">
        <v>135</v>
      </c>
      <c r="E8077">
        <v>888</v>
      </c>
      <c r="F8077" t="s">
        <v>87</v>
      </c>
      <c r="G8077" t="s">
        <v>97</v>
      </c>
      <c r="H8077">
        <v>29</v>
      </c>
      <c r="I8077">
        <v>0.8333732631053653</v>
      </c>
      <c r="J8077">
        <v>3.8550048591000412E-2</v>
      </c>
      <c r="K8077">
        <v>0.51794051589663748</v>
      </c>
      <c r="L8077">
        <v>1.4787149815253391</v>
      </c>
    </row>
    <row r="8078" spans="1:12">
      <c r="A8078" t="s">
        <v>317</v>
      </c>
      <c r="B8078" t="s">
        <v>472</v>
      </c>
      <c r="C8078">
        <v>48411</v>
      </c>
      <c r="D8078" t="s">
        <v>135</v>
      </c>
      <c r="E8078">
        <v>888</v>
      </c>
      <c r="F8078" t="s">
        <v>87</v>
      </c>
      <c r="G8078" t="s">
        <v>98</v>
      </c>
      <c r="H8078">
        <v>249</v>
      </c>
      <c r="I8078">
        <v>0.36131823872605923</v>
      </c>
      <c r="J8078">
        <v>8.2331965856959986E-3</v>
      </c>
      <c r="K8078">
        <v>4.6123935453918873E-2</v>
      </c>
      <c r="L8078">
        <v>0.74911958182097538</v>
      </c>
    </row>
    <row r="8079" spans="1:12">
      <c r="A8079" t="s">
        <v>317</v>
      </c>
      <c r="B8079" t="s">
        <v>472</v>
      </c>
      <c r="C8079">
        <v>48411</v>
      </c>
      <c r="D8079" t="s">
        <v>135</v>
      </c>
      <c r="E8079">
        <v>888</v>
      </c>
      <c r="F8079" t="s">
        <v>87</v>
      </c>
      <c r="G8079" t="s">
        <v>99</v>
      </c>
      <c r="H8079">
        <v>29</v>
      </c>
      <c r="I8079">
        <v>0.38136989636999608</v>
      </c>
      <c r="J8079">
        <v>2.4936961350761851E-2</v>
      </c>
      <c r="K8079">
        <v>0.20995973236502219</v>
      </c>
      <c r="L8079">
        <v>0.61769244826110525</v>
      </c>
    </row>
    <row r="8080" spans="1:12">
      <c r="A8080" t="s">
        <v>317</v>
      </c>
      <c r="B8080" t="s">
        <v>472</v>
      </c>
      <c r="C8080">
        <v>48411</v>
      </c>
      <c r="D8080" t="s">
        <v>135</v>
      </c>
      <c r="E8080">
        <v>888</v>
      </c>
      <c r="F8080" t="s">
        <v>87</v>
      </c>
      <c r="G8080" t="s">
        <v>100</v>
      </c>
      <c r="H8080">
        <v>249</v>
      </c>
      <c r="I8080">
        <v>0.89069621579053615</v>
      </c>
      <c r="J8080">
        <v>1.397342157549925E-2</v>
      </c>
      <c r="K8080">
        <v>0.30177960208981791</v>
      </c>
      <c r="L8080">
        <v>1.5829159676324409</v>
      </c>
    </row>
    <row r="8081" spans="1:12">
      <c r="A8081" t="s">
        <v>317</v>
      </c>
      <c r="B8081" t="s">
        <v>472</v>
      </c>
      <c r="C8081">
        <v>48411</v>
      </c>
      <c r="D8081" t="s">
        <v>135</v>
      </c>
      <c r="E8081">
        <v>888</v>
      </c>
      <c r="F8081" t="s">
        <v>87</v>
      </c>
      <c r="G8081" t="s">
        <v>101</v>
      </c>
      <c r="H8081">
        <v>29</v>
      </c>
      <c r="I8081">
        <v>0.60248375249746522</v>
      </c>
      <c r="J8081">
        <v>2.67851138737999E-2</v>
      </c>
      <c r="K8081">
        <v>0.37737387803986011</v>
      </c>
      <c r="L8081">
        <v>1.012415216002154</v>
      </c>
    </row>
    <row r="8082" spans="1:12">
      <c r="A8082" t="s">
        <v>317</v>
      </c>
      <c r="B8082" t="s">
        <v>472</v>
      </c>
      <c r="C8082">
        <v>48411</v>
      </c>
      <c r="D8082" t="s">
        <v>135</v>
      </c>
      <c r="E8082">
        <v>888</v>
      </c>
      <c r="F8082" t="s">
        <v>87</v>
      </c>
      <c r="G8082" t="s">
        <v>102</v>
      </c>
      <c r="H8082">
        <v>249</v>
      </c>
      <c r="I8082">
        <v>1.034406762641952</v>
      </c>
      <c r="J8082">
        <v>1.606533954106712E-2</v>
      </c>
      <c r="K8082">
        <v>0.34926510901995339</v>
      </c>
      <c r="L8082">
        <v>1.807250993445032</v>
      </c>
    </row>
    <row r="8083" spans="1:12">
      <c r="A8083" t="s">
        <v>317</v>
      </c>
      <c r="B8083" t="s">
        <v>472</v>
      </c>
      <c r="C8083">
        <v>48411</v>
      </c>
      <c r="D8083" t="s">
        <v>135</v>
      </c>
      <c r="E8083">
        <v>888</v>
      </c>
      <c r="F8083" t="s">
        <v>87</v>
      </c>
      <c r="G8083" t="s">
        <v>103</v>
      </c>
      <c r="H8083">
        <v>29</v>
      </c>
      <c r="I8083">
        <v>0.67555432567095541</v>
      </c>
      <c r="J8083">
        <v>2.6876209196588341E-2</v>
      </c>
      <c r="K8083">
        <v>0.43207937996393991</v>
      </c>
      <c r="L8083">
        <v>1.1146078993278139</v>
      </c>
    </row>
    <row r="8084" spans="1:12">
      <c r="A8084" t="s">
        <v>317</v>
      </c>
      <c r="B8084" t="s">
        <v>472</v>
      </c>
      <c r="C8084">
        <v>48411</v>
      </c>
      <c r="D8084" t="s">
        <v>135</v>
      </c>
      <c r="E8084">
        <v>888</v>
      </c>
      <c r="F8084" t="s">
        <v>87</v>
      </c>
      <c r="G8084" t="s">
        <v>104</v>
      </c>
      <c r="H8084">
        <v>249</v>
      </c>
      <c r="I8084">
        <v>1.1539110409009741</v>
      </c>
      <c r="J8084">
        <v>1.846123127568056E-2</v>
      </c>
      <c r="K8084">
        <v>0.38619646686531461</v>
      </c>
      <c r="L8084">
        <v>2.0264769473838631</v>
      </c>
    </row>
    <row r="8085" spans="1:12">
      <c r="A8085" t="s">
        <v>317</v>
      </c>
      <c r="B8085" t="s">
        <v>472</v>
      </c>
      <c r="C8085">
        <v>48411</v>
      </c>
      <c r="D8085" t="s">
        <v>135</v>
      </c>
      <c r="E8085">
        <v>888</v>
      </c>
      <c r="F8085" t="s">
        <v>87</v>
      </c>
      <c r="G8085" t="s">
        <v>105</v>
      </c>
      <c r="H8085">
        <v>29</v>
      </c>
      <c r="I8085">
        <v>0.7307860111702964</v>
      </c>
      <c r="J8085">
        <v>2.8008304669414369E-2</v>
      </c>
      <c r="K8085">
        <v>0.47157372170491652</v>
      </c>
      <c r="L8085">
        <v>1.211466877202928</v>
      </c>
    </row>
    <row r="8086" spans="1:12">
      <c r="A8086" t="s">
        <v>317</v>
      </c>
      <c r="B8086" t="s">
        <v>472</v>
      </c>
      <c r="C8086">
        <v>48411</v>
      </c>
      <c r="D8086" t="s">
        <v>135</v>
      </c>
      <c r="E8086">
        <v>888</v>
      </c>
      <c r="F8086" t="s">
        <v>87</v>
      </c>
      <c r="G8086" t="s">
        <v>106</v>
      </c>
      <c r="H8086">
        <v>249</v>
      </c>
      <c r="I8086">
        <v>1.274700707272173</v>
      </c>
      <c r="J8086">
        <v>2.0400490154223849E-2</v>
      </c>
      <c r="K8086">
        <v>0.42467210722072118</v>
      </c>
      <c r="L8086">
        <v>2.2211555003748829</v>
      </c>
    </row>
    <row r="8087" spans="1:12">
      <c r="A8087" t="s">
        <v>317</v>
      </c>
      <c r="B8087" t="s">
        <v>472</v>
      </c>
      <c r="C8087">
        <v>48411</v>
      </c>
      <c r="D8087" t="s">
        <v>135</v>
      </c>
      <c r="E8087">
        <v>888</v>
      </c>
      <c r="F8087" t="s">
        <v>87</v>
      </c>
      <c r="G8087" t="s">
        <v>107</v>
      </c>
      <c r="H8087">
        <v>29</v>
      </c>
      <c r="I8087">
        <v>0.79752664661076844</v>
      </c>
      <c r="J8087">
        <v>2.82552380775794E-2</v>
      </c>
      <c r="K8087">
        <v>0.52216488036012754</v>
      </c>
      <c r="L8087">
        <v>1.283157001158715</v>
      </c>
    </row>
    <row r="8088" spans="1:12">
      <c r="A8088" t="s">
        <v>317</v>
      </c>
      <c r="B8088" t="s">
        <v>472</v>
      </c>
      <c r="C8088">
        <v>48411</v>
      </c>
      <c r="D8088" t="s">
        <v>135</v>
      </c>
      <c r="E8088">
        <v>888</v>
      </c>
      <c r="F8088" t="s">
        <v>87</v>
      </c>
      <c r="G8088" t="s">
        <v>108</v>
      </c>
      <c r="H8088">
        <v>249</v>
      </c>
      <c r="I8088">
        <v>0.15102283323612989</v>
      </c>
      <c r="J8088">
        <v>3.707735769284539E-3</v>
      </c>
      <c r="K8088">
        <v>-5.9524557316616919E-2</v>
      </c>
      <c r="L8088">
        <v>0.32297402595527569</v>
      </c>
    </row>
    <row r="8089" spans="1:12">
      <c r="A8089" t="s">
        <v>317</v>
      </c>
      <c r="B8089" t="s">
        <v>472</v>
      </c>
      <c r="C8089">
        <v>48411</v>
      </c>
      <c r="D8089" t="s">
        <v>135</v>
      </c>
      <c r="E8089">
        <v>888</v>
      </c>
      <c r="F8089" t="s">
        <v>87</v>
      </c>
      <c r="G8089" t="s">
        <v>109</v>
      </c>
      <c r="H8089">
        <v>29</v>
      </c>
      <c r="I8089">
        <v>0.35295581644645968</v>
      </c>
      <c r="J8089">
        <v>2.0521163857622909E-2</v>
      </c>
      <c r="K8089">
        <v>0.19288364015231649</v>
      </c>
      <c r="L8089">
        <v>0.53523759190627174</v>
      </c>
    </row>
    <row r="8090" spans="1:12">
      <c r="A8090" t="s">
        <v>317</v>
      </c>
      <c r="B8090" t="s">
        <v>473</v>
      </c>
      <c r="C8090">
        <v>48413</v>
      </c>
      <c r="D8090" t="s">
        <v>135</v>
      </c>
      <c r="E8090">
        <v>888</v>
      </c>
      <c r="F8090" t="s">
        <v>87</v>
      </c>
      <c r="G8090" t="s">
        <v>88</v>
      </c>
      <c r="H8090">
        <v>249</v>
      </c>
      <c r="I8090">
        <v>1.3272480698098581</v>
      </c>
      <c r="J8090">
        <v>2.9221485110950358E-2</v>
      </c>
      <c r="K8090">
        <v>1.053024294447052E-2</v>
      </c>
      <c r="L8090">
        <v>2.3126070646557242</v>
      </c>
    </row>
    <row r="8091" spans="1:12">
      <c r="A8091" t="s">
        <v>317</v>
      </c>
      <c r="B8091" t="s">
        <v>473</v>
      </c>
      <c r="C8091">
        <v>48413</v>
      </c>
      <c r="D8091" t="s">
        <v>135</v>
      </c>
      <c r="E8091">
        <v>888</v>
      </c>
      <c r="F8091" t="s">
        <v>87</v>
      </c>
      <c r="G8091" t="s">
        <v>89</v>
      </c>
      <c r="H8091">
        <v>29</v>
      </c>
      <c r="I8091">
        <v>0.41345493449789927</v>
      </c>
      <c r="J8091">
        <v>4.1204264795794962E-2</v>
      </c>
      <c r="K8091">
        <v>0.13944603246777379</v>
      </c>
      <c r="L8091">
        <v>1.0378890058722829</v>
      </c>
    </row>
    <row r="8092" spans="1:12">
      <c r="A8092" t="s">
        <v>317</v>
      </c>
      <c r="B8092" t="s">
        <v>473</v>
      </c>
      <c r="C8092">
        <v>48413</v>
      </c>
      <c r="D8092" t="s">
        <v>135</v>
      </c>
      <c r="E8092">
        <v>888</v>
      </c>
      <c r="F8092" t="s">
        <v>87</v>
      </c>
      <c r="G8092" t="s">
        <v>90</v>
      </c>
      <c r="H8092">
        <v>249</v>
      </c>
      <c r="I8092">
        <v>1.6014957864240591</v>
      </c>
      <c r="J8092">
        <v>2.677911337687541E-2</v>
      </c>
      <c r="K8092">
        <v>0.49831347890596522</v>
      </c>
      <c r="L8092">
        <v>2.602420348373006</v>
      </c>
    </row>
    <row r="8093" spans="1:12">
      <c r="A8093" t="s">
        <v>317</v>
      </c>
      <c r="B8093" t="s">
        <v>473</v>
      </c>
      <c r="C8093">
        <v>48413</v>
      </c>
      <c r="D8093" t="s">
        <v>135</v>
      </c>
      <c r="E8093">
        <v>888</v>
      </c>
      <c r="F8093" t="s">
        <v>87</v>
      </c>
      <c r="G8093" t="s">
        <v>91</v>
      </c>
      <c r="H8093">
        <v>29</v>
      </c>
      <c r="I8093">
        <v>0.63888522491219557</v>
      </c>
      <c r="J8093">
        <v>3.4946014006184467E-2</v>
      </c>
      <c r="K8093">
        <v>0.38120590019579609</v>
      </c>
      <c r="L8093">
        <v>1.1638184614397551</v>
      </c>
    </row>
    <row r="8094" spans="1:12">
      <c r="A8094" t="s">
        <v>317</v>
      </c>
      <c r="B8094" t="s">
        <v>473</v>
      </c>
      <c r="C8094">
        <v>48413</v>
      </c>
      <c r="D8094" t="s">
        <v>135</v>
      </c>
      <c r="E8094">
        <v>888</v>
      </c>
      <c r="F8094" t="s">
        <v>87</v>
      </c>
      <c r="G8094" t="s">
        <v>92</v>
      </c>
      <c r="H8094">
        <v>249</v>
      </c>
      <c r="I8094">
        <v>1.7203459735095981</v>
      </c>
      <c r="J8094">
        <v>2.7397561904270479E-2</v>
      </c>
      <c r="K8094">
        <v>0.54872026536986995</v>
      </c>
      <c r="L8094">
        <v>2.7076279604979629</v>
      </c>
    </row>
    <row r="8095" spans="1:12">
      <c r="A8095" t="s">
        <v>317</v>
      </c>
      <c r="B8095" t="s">
        <v>473</v>
      </c>
      <c r="C8095">
        <v>48413</v>
      </c>
      <c r="D8095" t="s">
        <v>135</v>
      </c>
      <c r="E8095">
        <v>888</v>
      </c>
      <c r="F8095" t="s">
        <v>87</v>
      </c>
      <c r="G8095" t="s">
        <v>93</v>
      </c>
      <c r="H8095">
        <v>29</v>
      </c>
      <c r="I8095">
        <v>0.71223878651373185</v>
      </c>
      <c r="J8095">
        <v>3.5672133085621699E-2</v>
      </c>
      <c r="K8095">
        <v>0.43405291028008969</v>
      </c>
      <c r="L8095">
        <v>1.27730565628059</v>
      </c>
    </row>
    <row r="8096" spans="1:12">
      <c r="A8096" t="s">
        <v>317</v>
      </c>
      <c r="B8096" t="s">
        <v>473</v>
      </c>
      <c r="C8096">
        <v>48413</v>
      </c>
      <c r="D8096" t="s">
        <v>135</v>
      </c>
      <c r="E8096">
        <v>888</v>
      </c>
      <c r="F8096" t="s">
        <v>87</v>
      </c>
      <c r="G8096" t="s">
        <v>94</v>
      </c>
      <c r="H8096">
        <v>249</v>
      </c>
      <c r="I8096">
        <v>1.8293863573636191</v>
      </c>
      <c r="J8096">
        <v>2.8282093848543799E-2</v>
      </c>
      <c r="K8096">
        <v>0.59331533431868477</v>
      </c>
      <c r="L8096">
        <v>2.8069506566597289</v>
      </c>
    </row>
    <row r="8097" spans="1:12">
      <c r="A8097" t="s">
        <v>317</v>
      </c>
      <c r="B8097" t="s">
        <v>473</v>
      </c>
      <c r="C8097">
        <v>48413</v>
      </c>
      <c r="D8097" t="s">
        <v>135</v>
      </c>
      <c r="E8097">
        <v>888</v>
      </c>
      <c r="F8097" t="s">
        <v>87</v>
      </c>
      <c r="G8097" t="s">
        <v>95</v>
      </c>
      <c r="H8097">
        <v>29</v>
      </c>
      <c r="I8097">
        <v>0.76615089837646544</v>
      </c>
      <c r="J8097">
        <v>3.7682736249597643E-2</v>
      </c>
      <c r="K8097">
        <v>0.46814615459949382</v>
      </c>
      <c r="L8097">
        <v>1.3879122209680239</v>
      </c>
    </row>
    <row r="8098" spans="1:12">
      <c r="A8098" t="s">
        <v>317</v>
      </c>
      <c r="B8098" t="s">
        <v>473</v>
      </c>
      <c r="C8098">
        <v>48413</v>
      </c>
      <c r="D8098" t="s">
        <v>135</v>
      </c>
      <c r="E8098">
        <v>888</v>
      </c>
      <c r="F8098" t="s">
        <v>87</v>
      </c>
      <c r="G8098" t="s">
        <v>96</v>
      </c>
      <c r="H8098">
        <v>249</v>
      </c>
      <c r="I8098">
        <v>1.941685238272935</v>
      </c>
      <c r="J8098">
        <v>2.9294338369352801E-2</v>
      </c>
      <c r="K8098">
        <v>0.64230054599177022</v>
      </c>
      <c r="L8098">
        <v>2.9081630121167361</v>
      </c>
    </row>
    <row r="8099" spans="1:12">
      <c r="A8099" t="s">
        <v>317</v>
      </c>
      <c r="B8099" t="s">
        <v>473</v>
      </c>
      <c r="C8099">
        <v>48413</v>
      </c>
      <c r="D8099" t="s">
        <v>135</v>
      </c>
      <c r="E8099">
        <v>888</v>
      </c>
      <c r="F8099" t="s">
        <v>87</v>
      </c>
      <c r="G8099" t="s">
        <v>97</v>
      </c>
      <c r="H8099">
        <v>29</v>
      </c>
      <c r="I8099">
        <v>0.8333732631053653</v>
      </c>
      <c r="J8099">
        <v>3.8550048591000412E-2</v>
      </c>
      <c r="K8099">
        <v>0.51794051589663748</v>
      </c>
      <c r="L8099">
        <v>1.4787149815253391</v>
      </c>
    </row>
    <row r="8100" spans="1:12">
      <c r="A8100" t="s">
        <v>317</v>
      </c>
      <c r="B8100" t="s">
        <v>473</v>
      </c>
      <c r="C8100">
        <v>48413</v>
      </c>
      <c r="D8100" t="s">
        <v>135</v>
      </c>
      <c r="E8100">
        <v>888</v>
      </c>
      <c r="F8100" t="s">
        <v>87</v>
      </c>
      <c r="G8100" t="s">
        <v>98</v>
      </c>
      <c r="H8100">
        <v>249</v>
      </c>
      <c r="I8100">
        <v>0.36131823872605923</v>
      </c>
      <c r="J8100">
        <v>8.2331965856959986E-3</v>
      </c>
      <c r="K8100">
        <v>4.6123935453918873E-2</v>
      </c>
      <c r="L8100">
        <v>0.74911958182097538</v>
      </c>
    </row>
    <row r="8101" spans="1:12">
      <c r="A8101" t="s">
        <v>317</v>
      </c>
      <c r="B8101" t="s">
        <v>473</v>
      </c>
      <c r="C8101">
        <v>48413</v>
      </c>
      <c r="D8101" t="s">
        <v>135</v>
      </c>
      <c r="E8101">
        <v>888</v>
      </c>
      <c r="F8101" t="s">
        <v>87</v>
      </c>
      <c r="G8101" t="s">
        <v>99</v>
      </c>
      <c r="H8101">
        <v>29</v>
      </c>
      <c r="I8101">
        <v>0.38136989636999608</v>
      </c>
      <c r="J8101">
        <v>2.4936961350761851E-2</v>
      </c>
      <c r="K8101">
        <v>0.20995973236502219</v>
      </c>
      <c r="L8101">
        <v>0.61769244826110525</v>
      </c>
    </row>
    <row r="8102" spans="1:12">
      <c r="A8102" t="s">
        <v>317</v>
      </c>
      <c r="B8102" t="s">
        <v>473</v>
      </c>
      <c r="C8102">
        <v>48413</v>
      </c>
      <c r="D8102" t="s">
        <v>135</v>
      </c>
      <c r="E8102">
        <v>888</v>
      </c>
      <c r="F8102" t="s">
        <v>87</v>
      </c>
      <c r="G8102" t="s">
        <v>100</v>
      </c>
      <c r="H8102">
        <v>249</v>
      </c>
      <c r="I8102">
        <v>0.89069621579053615</v>
      </c>
      <c r="J8102">
        <v>1.397342157549925E-2</v>
      </c>
      <c r="K8102">
        <v>0.30177960208981791</v>
      </c>
      <c r="L8102">
        <v>1.5829159676324409</v>
      </c>
    </row>
    <row r="8103" spans="1:12">
      <c r="A8103" t="s">
        <v>317</v>
      </c>
      <c r="B8103" t="s">
        <v>473</v>
      </c>
      <c r="C8103">
        <v>48413</v>
      </c>
      <c r="D8103" t="s">
        <v>135</v>
      </c>
      <c r="E8103">
        <v>888</v>
      </c>
      <c r="F8103" t="s">
        <v>87</v>
      </c>
      <c r="G8103" t="s">
        <v>101</v>
      </c>
      <c r="H8103">
        <v>29</v>
      </c>
      <c r="I8103">
        <v>0.60248375249746522</v>
      </c>
      <c r="J8103">
        <v>2.67851138737999E-2</v>
      </c>
      <c r="K8103">
        <v>0.37737387803986011</v>
      </c>
      <c r="L8103">
        <v>1.012415216002154</v>
      </c>
    </row>
    <row r="8104" spans="1:12">
      <c r="A8104" t="s">
        <v>317</v>
      </c>
      <c r="B8104" t="s">
        <v>473</v>
      </c>
      <c r="C8104">
        <v>48413</v>
      </c>
      <c r="D8104" t="s">
        <v>135</v>
      </c>
      <c r="E8104">
        <v>888</v>
      </c>
      <c r="F8104" t="s">
        <v>87</v>
      </c>
      <c r="G8104" t="s">
        <v>102</v>
      </c>
      <c r="H8104">
        <v>249</v>
      </c>
      <c r="I8104">
        <v>1.034406762641952</v>
      </c>
      <c r="J8104">
        <v>1.606533954106712E-2</v>
      </c>
      <c r="K8104">
        <v>0.34926510901995339</v>
      </c>
      <c r="L8104">
        <v>1.807250993445032</v>
      </c>
    </row>
    <row r="8105" spans="1:12">
      <c r="A8105" t="s">
        <v>317</v>
      </c>
      <c r="B8105" t="s">
        <v>473</v>
      </c>
      <c r="C8105">
        <v>48413</v>
      </c>
      <c r="D8105" t="s">
        <v>135</v>
      </c>
      <c r="E8105">
        <v>888</v>
      </c>
      <c r="F8105" t="s">
        <v>87</v>
      </c>
      <c r="G8105" t="s">
        <v>103</v>
      </c>
      <c r="H8105">
        <v>29</v>
      </c>
      <c r="I8105">
        <v>0.67555432567095541</v>
      </c>
      <c r="J8105">
        <v>2.6876209196588341E-2</v>
      </c>
      <c r="K8105">
        <v>0.43207937996393991</v>
      </c>
      <c r="L8105">
        <v>1.1146078993278139</v>
      </c>
    </row>
    <row r="8106" spans="1:12">
      <c r="A8106" t="s">
        <v>317</v>
      </c>
      <c r="B8106" t="s">
        <v>473</v>
      </c>
      <c r="C8106">
        <v>48413</v>
      </c>
      <c r="D8106" t="s">
        <v>135</v>
      </c>
      <c r="E8106">
        <v>888</v>
      </c>
      <c r="F8106" t="s">
        <v>87</v>
      </c>
      <c r="G8106" t="s">
        <v>104</v>
      </c>
      <c r="H8106">
        <v>249</v>
      </c>
      <c r="I8106">
        <v>1.1539110409009741</v>
      </c>
      <c r="J8106">
        <v>1.846123127568056E-2</v>
      </c>
      <c r="K8106">
        <v>0.38619646686531461</v>
      </c>
      <c r="L8106">
        <v>2.0264769473838631</v>
      </c>
    </row>
    <row r="8107" spans="1:12">
      <c r="A8107" t="s">
        <v>317</v>
      </c>
      <c r="B8107" t="s">
        <v>473</v>
      </c>
      <c r="C8107">
        <v>48413</v>
      </c>
      <c r="D8107" t="s">
        <v>135</v>
      </c>
      <c r="E8107">
        <v>888</v>
      </c>
      <c r="F8107" t="s">
        <v>87</v>
      </c>
      <c r="G8107" t="s">
        <v>105</v>
      </c>
      <c r="H8107">
        <v>29</v>
      </c>
      <c r="I8107">
        <v>0.7307860111702964</v>
      </c>
      <c r="J8107">
        <v>2.8008304669414369E-2</v>
      </c>
      <c r="K8107">
        <v>0.47157372170491652</v>
      </c>
      <c r="L8107">
        <v>1.211466877202928</v>
      </c>
    </row>
    <row r="8108" spans="1:12">
      <c r="A8108" t="s">
        <v>317</v>
      </c>
      <c r="B8108" t="s">
        <v>473</v>
      </c>
      <c r="C8108">
        <v>48413</v>
      </c>
      <c r="D8108" t="s">
        <v>135</v>
      </c>
      <c r="E8108">
        <v>888</v>
      </c>
      <c r="F8108" t="s">
        <v>87</v>
      </c>
      <c r="G8108" t="s">
        <v>106</v>
      </c>
      <c r="H8108">
        <v>249</v>
      </c>
      <c r="I8108">
        <v>1.274700707272173</v>
      </c>
      <c r="J8108">
        <v>2.0400490154223849E-2</v>
      </c>
      <c r="K8108">
        <v>0.42467210722072118</v>
      </c>
      <c r="L8108">
        <v>2.2211555003748829</v>
      </c>
    </row>
    <row r="8109" spans="1:12">
      <c r="A8109" t="s">
        <v>317</v>
      </c>
      <c r="B8109" t="s">
        <v>473</v>
      </c>
      <c r="C8109">
        <v>48413</v>
      </c>
      <c r="D8109" t="s">
        <v>135</v>
      </c>
      <c r="E8109">
        <v>888</v>
      </c>
      <c r="F8109" t="s">
        <v>87</v>
      </c>
      <c r="G8109" t="s">
        <v>107</v>
      </c>
      <c r="H8109">
        <v>29</v>
      </c>
      <c r="I8109">
        <v>0.79752664661076844</v>
      </c>
      <c r="J8109">
        <v>2.82552380775794E-2</v>
      </c>
      <c r="K8109">
        <v>0.52216488036012754</v>
      </c>
      <c r="L8109">
        <v>1.283157001158715</v>
      </c>
    </row>
    <row r="8110" spans="1:12">
      <c r="A8110" t="s">
        <v>317</v>
      </c>
      <c r="B8110" t="s">
        <v>473</v>
      </c>
      <c r="C8110">
        <v>48413</v>
      </c>
      <c r="D8110" t="s">
        <v>135</v>
      </c>
      <c r="E8110">
        <v>888</v>
      </c>
      <c r="F8110" t="s">
        <v>87</v>
      </c>
      <c r="G8110" t="s">
        <v>108</v>
      </c>
      <c r="H8110">
        <v>249</v>
      </c>
      <c r="I8110">
        <v>0.15102283323612989</v>
      </c>
      <c r="J8110">
        <v>3.707735769284539E-3</v>
      </c>
      <c r="K8110">
        <v>-5.9524557316616919E-2</v>
      </c>
      <c r="L8110">
        <v>0.32297402595527569</v>
      </c>
    </row>
    <row r="8111" spans="1:12">
      <c r="A8111" t="s">
        <v>317</v>
      </c>
      <c r="B8111" t="s">
        <v>473</v>
      </c>
      <c r="C8111">
        <v>48413</v>
      </c>
      <c r="D8111" t="s">
        <v>135</v>
      </c>
      <c r="E8111">
        <v>888</v>
      </c>
      <c r="F8111" t="s">
        <v>87</v>
      </c>
      <c r="G8111" t="s">
        <v>109</v>
      </c>
      <c r="H8111">
        <v>29</v>
      </c>
      <c r="I8111">
        <v>0.35295581644645968</v>
      </c>
      <c r="J8111">
        <v>2.0521163857622909E-2</v>
      </c>
      <c r="K8111">
        <v>0.19288364015231649</v>
      </c>
      <c r="L8111">
        <v>0.53523759190627174</v>
      </c>
    </row>
    <row r="8112" spans="1:12">
      <c r="A8112" t="s">
        <v>317</v>
      </c>
      <c r="B8112" t="s">
        <v>474</v>
      </c>
      <c r="C8112">
        <v>48415</v>
      </c>
      <c r="D8112" t="s">
        <v>135</v>
      </c>
      <c r="E8112">
        <v>888</v>
      </c>
      <c r="F8112" t="s">
        <v>87</v>
      </c>
      <c r="G8112" t="s">
        <v>88</v>
      </c>
      <c r="H8112">
        <v>109</v>
      </c>
      <c r="I8112">
        <v>0.88510867108232305</v>
      </c>
      <c r="J8112">
        <v>3.6405648364861182E-2</v>
      </c>
      <c r="K8112">
        <v>1.372532386319949E-2</v>
      </c>
      <c r="L8112">
        <v>1.612634783009393</v>
      </c>
    </row>
    <row r="8113" spans="1:12">
      <c r="A8113" t="s">
        <v>317</v>
      </c>
      <c r="B8113" t="s">
        <v>474</v>
      </c>
      <c r="C8113">
        <v>48415</v>
      </c>
      <c r="D8113" t="s">
        <v>135</v>
      </c>
      <c r="E8113">
        <v>888</v>
      </c>
      <c r="F8113" t="s">
        <v>87</v>
      </c>
      <c r="G8113" t="s">
        <v>89</v>
      </c>
      <c r="H8113">
        <v>185</v>
      </c>
      <c r="I8113">
        <v>0.4626591745730495</v>
      </c>
      <c r="J8113">
        <v>2.0063563701044521E-2</v>
      </c>
      <c r="K8113">
        <v>7.6372384612447261E-2</v>
      </c>
      <c r="L8113">
        <v>1.164695374085772</v>
      </c>
    </row>
    <row r="8114" spans="1:12">
      <c r="A8114" t="s">
        <v>317</v>
      </c>
      <c r="B8114" t="s">
        <v>474</v>
      </c>
      <c r="C8114">
        <v>48415</v>
      </c>
      <c r="D8114" t="s">
        <v>135</v>
      </c>
      <c r="E8114">
        <v>888</v>
      </c>
      <c r="F8114" t="s">
        <v>87</v>
      </c>
      <c r="G8114" t="s">
        <v>90</v>
      </c>
      <c r="H8114">
        <v>109</v>
      </c>
      <c r="I8114">
        <v>1.1402527537558631</v>
      </c>
      <c r="J8114">
        <v>3.066406637346315E-2</v>
      </c>
      <c r="K8114">
        <v>0.2175493824613737</v>
      </c>
      <c r="L8114">
        <v>1.799996751336969</v>
      </c>
    </row>
    <row r="8115" spans="1:12">
      <c r="A8115" t="s">
        <v>317</v>
      </c>
      <c r="B8115" t="s">
        <v>474</v>
      </c>
      <c r="C8115">
        <v>48415</v>
      </c>
      <c r="D8115" t="s">
        <v>135</v>
      </c>
      <c r="E8115">
        <v>888</v>
      </c>
      <c r="F8115" t="s">
        <v>87</v>
      </c>
      <c r="G8115" t="s">
        <v>91</v>
      </c>
      <c r="H8115">
        <v>185</v>
      </c>
      <c r="I8115">
        <v>0.64517491889400203</v>
      </c>
      <c r="J8115">
        <v>1.5679814946521618E-2</v>
      </c>
      <c r="K8115">
        <v>0.25696878770032999</v>
      </c>
      <c r="L8115">
        <v>1.289319043930389</v>
      </c>
    </row>
    <row r="8116" spans="1:12">
      <c r="A8116" t="s">
        <v>317</v>
      </c>
      <c r="B8116" t="s">
        <v>474</v>
      </c>
      <c r="C8116">
        <v>48415</v>
      </c>
      <c r="D8116" t="s">
        <v>135</v>
      </c>
      <c r="E8116">
        <v>888</v>
      </c>
      <c r="F8116" t="s">
        <v>87</v>
      </c>
      <c r="G8116" t="s">
        <v>92</v>
      </c>
      <c r="H8116">
        <v>109</v>
      </c>
      <c r="I8116">
        <v>1.221815168123358</v>
      </c>
      <c r="J8116">
        <v>3.117953000135262E-2</v>
      </c>
      <c r="K8116">
        <v>0.23840995199201589</v>
      </c>
      <c r="L8116">
        <v>1.8821814256672751</v>
      </c>
    </row>
    <row r="8117" spans="1:12">
      <c r="A8117" t="s">
        <v>317</v>
      </c>
      <c r="B8117" t="s">
        <v>474</v>
      </c>
      <c r="C8117">
        <v>48415</v>
      </c>
      <c r="D8117" t="s">
        <v>135</v>
      </c>
      <c r="E8117">
        <v>888</v>
      </c>
      <c r="F8117" t="s">
        <v>87</v>
      </c>
      <c r="G8117" t="s">
        <v>93</v>
      </c>
      <c r="H8117">
        <v>185</v>
      </c>
      <c r="I8117">
        <v>0.71179102330314215</v>
      </c>
      <c r="J8117">
        <v>1.619218403077452E-2</v>
      </c>
      <c r="K8117">
        <v>0.30294023438247558</v>
      </c>
      <c r="L8117">
        <v>1.3617755142168999</v>
      </c>
    </row>
    <row r="8118" spans="1:12">
      <c r="A8118" t="s">
        <v>317</v>
      </c>
      <c r="B8118" t="s">
        <v>474</v>
      </c>
      <c r="C8118">
        <v>48415</v>
      </c>
      <c r="D8118" t="s">
        <v>135</v>
      </c>
      <c r="E8118">
        <v>888</v>
      </c>
      <c r="F8118" t="s">
        <v>87</v>
      </c>
      <c r="G8118" t="s">
        <v>94</v>
      </c>
      <c r="H8118">
        <v>109</v>
      </c>
      <c r="I8118">
        <v>1.285513358100568</v>
      </c>
      <c r="J8118">
        <v>3.1519243683994412E-2</v>
      </c>
      <c r="K8118">
        <v>0.25861871968222389</v>
      </c>
      <c r="L8118">
        <v>1.9481574933362891</v>
      </c>
    </row>
    <row r="8119" spans="1:12">
      <c r="A8119" t="s">
        <v>317</v>
      </c>
      <c r="B8119" t="s">
        <v>474</v>
      </c>
      <c r="C8119">
        <v>48415</v>
      </c>
      <c r="D8119" t="s">
        <v>135</v>
      </c>
      <c r="E8119">
        <v>888</v>
      </c>
      <c r="F8119" t="s">
        <v>87</v>
      </c>
      <c r="G8119" t="s">
        <v>95</v>
      </c>
      <c r="H8119">
        <v>185</v>
      </c>
      <c r="I8119">
        <v>0.76946779833258938</v>
      </c>
      <c r="J8119">
        <v>1.7069183613129209E-2</v>
      </c>
      <c r="K8119">
        <v>0.33003199915149939</v>
      </c>
      <c r="L8119">
        <v>1.434034115206031</v>
      </c>
    </row>
    <row r="8120" spans="1:12">
      <c r="A8120" t="s">
        <v>317</v>
      </c>
      <c r="B8120" t="s">
        <v>474</v>
      </c>
      <c r="C8120">
        <v>48415</v>
      </c>
      <c r="D8120" t="s">
        <v>135</v>
      </c>
      <c r="E8120">
        <v>888</v>
      </c>
      <c r="F8120" t="s">
        <v>87</v>
      </c>
      <c r="G8120" t="s">
        <v>96</v>
      </c>
      <c r="H8120">
        <v>109</v>
      </c>
      <c r="I8120">
        <v>1.3648880636733429</v>
      </c>
      <c r="J8120">
        <v>3.2315437719189363E-2</v>
      </c>
      <c r="K8120">
        <v>0.27840124313178022</v>
      </c>
      <c r="L8120">
        <v>2.0551788496103041</v>
      </c>
    </row>
    <row r="8121" spans="1:12">
      <c r="A8121" t="s">
        <v>317</v>
      </c>
      <c r="B8121" t="s">
        <v>474</v>
      </c>
      <c r="C8121">
        <v>48415</v>
      </c>
      <c r="D8121" t="s">
        <v>135</v>
      </c>
      <c r="E8121">
        <v>888</v>
      </c>
      <c r="F8121" t="s">
        <v>87</v>
      </c>
      <c r="G8121" t="s">
        <v>97</v>
      </c>
      <c r="H8121">
        <v>185</v>
      </c>
      <c r="I8121">
        <v>0.84398219026693844</v>
      </c>
      <c r="J8121">
        <v>1.8108794763545141E-2</v>
      </c>
      <c r="K8121">
        <v>0.36876818994838823</v>
      </c>
      <c r="L8121">
        <v>1.5271687796408471</v>
      </c>
    </row>
    <row r="8122" spans="1:12">
      <c r="A8122" t="s">
        <v>317</v>
      </c>
      <c r="B8122" t="s">
        <v>474</v>
      </c>
      <c r="C8122">
        <v>48415</v>
      </c>
      <c r="D8122" t="s">
        <v>135</v>
      </c>
      <c r="E8122">
        <v>888</v>
      </c>
      <c r="F8122" t="s">
        <v>87</v>
      </c>
      <c r="G8122" t="s">
        <v>98</v>
      </c>
      <c r="H8122">
        <v>109</v>
      </c>
      <c r="I8122">
        <v>0.26247483137494731</v>
      </c>
      <c r="J8122">
        <v>6.2015907380967303E-3</v>
      </c>
      <c r="K8122">
        <v>0.10136009282719841</v>
      </c>
      <c r="L8122">
        <v>0.61339371472831661</v>
      </c>
    </row>
    <row r="8123" spans="1:12">
      <c r="A8123" t="s">
        <v>317</v>
      </c>
      <c r="B8123" t="s">
        <v>474</v>
      </c>
      <c r="C8123">
        <v>48415</v>
      </c>
      <c r="D8123" t="s">
        <v>135</v>
      </c>
      <c r="E8123">
        <v>888</v>
      </c>
      <c r="F8123" t="s">
        <v>87</v>
      </c>
      <c r="G8123" t="s">
        <v>99</v>
      </c>
      <c r="H8123">
        <v>185</v>
      </c>
      <c r="I8123">
        <v>0.29785595522551328</v>
      </c>
      <c r="J8123">
        <v>7.876995992199853E-3</v>
      </c>
      <c r="K8123">
        <v>0.13800892253222621</v>
      </c>
      <c r="L8123">
        <v>0.59731191010319673</v>
      </c>
    </row>
    <row r="8124" spans="1:12">
      <c r="A8124" t="s">
        <v>317</v>
      </c>
      <c r="B8124" t="s">
        <v>474</v>
      </c>
      <c r="C8124">
        <v>48415</v>
      </c>
      <c r="D8124" t="s">
        <v>135</v>
      </c>
      <c r="E8124">
        <v>888</v>
      </c>
      <c r="F8124" t="s">
        <v>87</v>
      </c>
      <c r="G8124" t="s">
        <v>100</v>
      </c>
      <c r="H8124">
        <v>109</v>
      </c>
      <c r="I8124">
        <v>0.65988591510615224</v>
      </c>
      <c r="J8124">
        <v>1.4329283763505811E-2</v>
      </c>
      <c r="K8124">
        <v>0.17294940051034469</v>
      </c>
      <c r="L8124">
        <v>1.4425395529202709</v>
      </c>
    </row>
    <row r="8125" spans="1:12">
      <c r="A8125" t="s">
        <v>317</v>
      </c>
      <c r="B8125" t="s">
        <v>474</v>
      </c>
      <c r="C8125">
        <v>48415</v>
      </c>
      <c r="D8125" t="s">
        <v>135</v>
      </c>
      <c r="E8125">
        <v>888</v>
      </c>
      <c r="F8125" t="s">
        <v>87</v>
      </c>
      <c r="G8125" t="s">
        <v>101</v>
      </c>
      <c r="H8125">
        <v>185</v>
      </c>
      <c r="I8125">
        <v>0.54307172694843697</v>
      </c>
      <c r="J8125">
        <v>9.1642293816174107E-3</v>
      </c>
      <c r="K8125">
        <v>0.25329290350285882</v>
      </c>
      <c r="L8125">
        <v>0.87462578527009605</v>
      </c>
    </row>
    <row r="8126" spans="1:12">
      <c r="A8126" t="s">
        <v>317</v>
      </c>
      <c r="B8126" t="s">
        <v>474</v>
      </c>
      <c r="C8126">
        <v>48415</v>
      </c>
      <c r="D8126" t="s">
        <v>135</v>
      </c>
      <c r="E8126">
        <v>888</v>
      </c>
      <c r="F8126" t="s">
        <v>87</v>
      </c>
      <c r="G8126" t="s">
        <v>102</v>
      </c>
      <c r="H8126">
        <v>109</v>
      </c>
      <c r="I8126">
        <v>0.7537191107109662</v>
      </c>
      <c r="J8126">
        <v>1.5707303030402811E-2</v>
      </c>
      <c r="K8126">
        <v>0.19661370706020601</v>
      </c>
      <c r="L8126">
        <v>1.612560488341801</v>
      </c>
    </row>
    <row r="8127" spans="1:12">
      <c r="A8127" t="s">
        <v>317</v>
      </c>
      <c r="B8127" t="s">
        <v>474</v>
      </c>
      <c r="C8127">
        <v>48415</v>
      </c>
      <c r="D8127" t="s">
        <v>135</v>
      </c>
      <c r="E8127">
        <v>888</v>
      </c>
      <c r="F8127" t="s">
        <v>87</v>
      </c>
      <c r="G8127" t="s">
        <v>103</v>
      </c>
      <c r="H8127">
        <v>185</v>
      </c>
      <c r="I8127">
        <v>0.60258514219630432</v>
      </c>
      <c r="J8127">
        <v>9.2397477275034806E-3</v>
      </c>
      <c r="K8127">
        <v>0.31187500833391291</v>
      </c>
      <c r="L8127">
        <v>0.93109007261983712</v>
      </c>
    </row>
    <row r="8128" spans="1:12">
      <c r="A8128" t="s">
        <v>317</v>
      </c>
      <c r="B8128" t="s">
        <v>474</v>
      </c>
      <c r="C8128">
        <v>48415</v>
      </c>
      <c r="D8128" t="s">
        <v>135</v>
      </c>
      <c r="E8128">
        <v>888</v>
      </c>
      <c r="F8128" t="s">
        <v>87</v>
      </c>
      <c r="G8128" t="s">
        <v>104</v>
      </c>
      <c r="H8128">
        <v>109</v>
      </c>
      <c r="I8128">
        <v>0.81257860534300919</v>
      </c>
      <c r="J8128">
        <v>1.699444773218035E-2</v>
      </c>
      <c r="K8128">
        <v>0.21850865623880319</v>
      </c>
      <c r="L8128">
        <v>1.764323493914933</v>
      </c>
    </row>
    <row r="8129" spans="1:12">
      <c r="A8129" t="s">
        <v>317</v>
      </c>
      <c r="B8129" t="s">
        <v>474</v>
      </c>
      <c r="C8129">
        <v>48415</v>
      </c>
      <c r="D8129" t="s">
        <v>135</v>
      </c>
      <c r="E8129">
        <v>888</v>
      </c>
      <c r="F8129" t="s">
        <v>87</v>
      </c>
      <c r="G8129" t="s">
        <v>105</v>
      </c>
      <c r="H8129">
        <v>185</v>
      </c>
      <c r="I8129">
        <v>0.65472245946579455</v>
      </c>
      <c r="J8129">
        <v>9.620670648698133E-3</v>
      </c>
      <c r="K8129">
        <v>0.34067176657315118</v>
      </c>
      <c r="L8129">
        <v>0.98188278223083558</v>
      </c>
    </row>
    <row r="8130" spans="1:12">
      <c r="A8130" t="s">
        <v>317</v>
      </c>
      <c r="B8130" t="s">
        <v>474</v>
      </c>
      <c r="C8130">
        <v>48415</v>
      </c>
      <c r="D8130" t="s">
        <v>135</v>
      </c>
      <c r="E8130">
        <v>888</v>
      </c>
      <c r="F8130" t="s">
        <v>87</v>
      </c>
      <c r="G8130" t="s">
        <v>106</v>
      </c>
      <c r="H8130">
        <v>109</v>
      </c>
      <c r="I8130">
        <v>0.89525420535815092</v>
      </c>
      <c r="J8130">
        <v>1.835776073865341E-2</v>
      </c>
      <c r="K8130">
        <v>0.2393796820396597</v>
      </c>
      <c r="L8130">
        <v>1.9216258543859861</v>
      </c>
    </row>
    <row r="8131" spans="1:12">
      <c r="A8131" t="s">
        <v>317</v>
      </c>
      <c r="B8131" t="s">
        <v>474</v>
      </c>
      <c r="C8131">
        <v>48415</v>
      </c>
      <c r="D8131" t="s">
        <v>135</v>
      </c>
      <c r="E8131">
        <v>888</v>
      </c>
      <c r="F8131" t="s">
        <v>87</v>
      </c>
      <c r="G8131" t="s">
        <v>107</v>
      </c>
      <c r="H8131">
        <v>185</v>
      </c>
      <c r="I8131">
        <v>0.72487161369919728</v>
      </c>
      <c r="J8131">
        <v>1.0295353273815561E-2</v>
      </c>
      <c r="K8131">
        <v>0.37847984942735491</v>
      </c>
      <c r="L8131">
        <v>1.072988471099344</v>
      </c>
    </row>
    <row r="8132" spans="1:12">
      <c r="A8132" t="s">
        <v>317</v>
      </c>
      <c r="B8132" t="s">
        <v>474</v>
      </c>
      <c r="C8132">
        <v>48415</v>
      </c>
      <c r="D8132" t="s">
        <v>135</v>
      </c>
      <c r="E8132">
        <v>888</v>
      </c>
      <c r="F8132" t="s">
        <v>87</v>
      </c>
      <c r="G8132" t="s">
        <v>108</v>
      </c>
      <c r="H8132">
        <v>109</v>
      </c>
      <c r="I8132">
        <v>0.24145461609411861</v>
      </c>
      <c r="J8132">
        <v>6.6284909853230904E-3</v>
      </c>
      <c r="K8132">
        <v>9.6327881144534694E-2</v>
      </c>
      <c r="L8132">
        <v>0.63890718852142725</v>
      </c>
    </row>
    <row r="8133" spans="1:12">
      <c r="A8133" t="s">
        <v>317</v>
      </c>
      <c r="B8133" t="s">
        <v>474</v>
      </c>
      <c r="C8133">
        <v>48415</v>
      </c>
      <c r="D8133" t="s">
        <v>135</v>
      </c>
      <c r="E8133">
        <v>888</v>
      </c>
      <c r="F8133" t="s">
        <v>87</v>
      </c>
      <c r="G8133" t="s">
        <v>109</v>
      </c>
      <c r="H8133">
        <v>185</v>
      </c>
      <c r="I8133">
        <v>0.2392300249800435</v>
      </c>
      <c r="J8133">
        <v>4.3468293160442376E-3</v>
      </c>
      <c r="K8133">
        <v>4.5314645443686262E-2</v>
      </c>
      <c r="L8133">
        <v>0.41094267366723197</v>
      </c>
    </row>
    <row r="8134" spans="1:12">
      <c r="A8134" t="s">
        <v>317</v>
      </c>
      <c r="B8134" t="s">
        <v>475</v>
      </c>
      <c r="C8134">
        <v>48417</v>
      </c>
      <c r="D8134" t="s">
        <v>135</v>
      </c>
      <c r="E8134">
        <v>888</v>
      </c>
      <c r="F8134" t="s">
        <v>87</v>
      </c>
      <c r="G8134" t="s">
        <v>88</v>
      </c>
      <c r="H8134">
        <v>1435</v>
      </c>
      <c r="I8134">
        <v>0.87652416380149301</v>
      </c>
      <c r="J8134">
        <v>1.110860633657589E-2</v>
      </c>
      <c r="K8134">
        <v>-7.6555774510937064E-2</v>
      </c>
      <c r="L8134">
        <v>1.8518043820237691</v>
      </c>
    </row>
    <row r="8135" spans="1:12">
      <c r="A8135" t="s">
        <v>317</v>
      </c>
      <c r="B8135" t="s">
        <v>475</v>
      </c>
      <c r="C8135">
        <v>48417</v>
      </c>
      <c r="D8135" t="s">
        <v>135</v>
      </c>
      <c r="E8135">
        <v>888</v>
      </c>
      <c r="F8135" t="s">
        <v>87</v>
      </c>
      <c r="G8135" t="s">
        <v>89</v>
      </c>
      <c r="H8135">
        <v>184</v>
      </c>
      <c r="I8135">
        <v>0.34635091037976151</v>
      </c>
      <c r="J8135">
        <v>2.0619585139017179E-2</v>
      </c>
      <c r="K8135">
        <v>-2.316541059391523E-3</v>
      </c>
      <c r="L8135">
        <v>1.526773179378301</v>
      </c>
    </row>
    <row r="8136" spans="1:12">
      <c r="A8136" t="s">
        <v>317</v>
      </c>
      <c r="B8136" t="s">
        <v>475</v>
      </c>
      <c r="C8136">
        <v>48417</v>
      </c>
      <c r="D8136" t="s">
        <v>135</v>
      </c>
      <c r="E8136">
        <v>888</v>
      </c>
      <c r="F8136" t="s">
        <v>87</v>
      </c>
      <c r="G8136" t="s">
        <v>90</v>
      </c>
      <c r="H8136">
        <v>1435</v>
      </c>
      <c r="I8136">
        <v>1.216832146144734</v>
      </c>
      <c r="J8136">
        <v>1.092318592335198E-2</v>
      </c>
      <c r="K8136">
        <v>-3.0077472534030359E-2</v>
      </c>
      <c r="L8136">
        <v>2.071946267224654</v>
      </c>
    </row>
    <row r="8137" spans="1:12">
      <c r="A8137" t="s">
        <v>317</v>
      </c>
      <c r="B8137" t="s">
        <v>475</v>
      </c>
      <c r="C8137">
        <v>48417</v>
      </c>
      <c r="D8137" t="s">
        <v>135</v>
      </c>
      <c r="E8137">
        <v>888</v>
      </c>
      <c r="F8137" t="s">
        <v>87</v>
      </c>
      <c r="G8137" t="s">
        <v>91</v>
      </c>
      <c r="H8137">
        <v>184</v>
      </c>
      <c r="I8137">
        <v>0.57173302078794352</v>
      </c>
      <c r="J8137">
        <v>1.66503706700648E-2</v>
      </c>
      <c r="K8137">
        <v>0.11395596997671401</v>
      </c>
      <c r="L8137">
        <v>1.5989792151904281</v>
      </c>
    </row>
    <row r="8138" spans="1:12">
      <c r="A8138" t="s">
        <v>317</v>
      </c>
      <c r="B8138" t="s">
        <v>475</v>
      </c>
      <c r="C8138">
        <v>48417</v>
      </c>
      <c r="D8138" t="s">
        <v>135</v>
      </c>
      <c r="E8138">
        <v>888</v>
      </c>
      <c r="F8138" t="s">
        <v>87</v>
      </c>
      <c r="G8138" t="s">
        <v>92</v>
      </c>
      <c r="H8138">
        <v>1435</v>
      </c>
      <c r="I8138">
        <v>1.3199109887841749</v>
      </c>
      <c r="J8138">
        <v>1.1711189487921761E-2</v>
      </c>
      <c r="K8138">
        <v>-3.0429505362941481E-2</v>
      </c>
      <c r="L8138">
        <v>2.236917440037768</v>
      </c>
    </row>
    <row r="8139" spans="1:12">
      <c r="A8139" t="s">
        <v>317</v>
      </c>
      <c r="B8139" t="s">
        <v>475</v>
      </c>
      <c r="C8139">
        <v>48417</v>
      </c>
      <c r="D8139" t="s">
        <v>135</v>
      </c>
      <c r="E8139">
        <v>888</v>
      </c>
      <c r="F8139" t="s">
        <v>87</v>
      </c>
      <c r="G8139" t="s">
        <v>93</v>
      </c>
      <c r="H8139">
        <v>184</v>
      </c>
      <c r="I8139">
        <v>0.64809997773547057</v>
      </c>
      <c r="J8139">
        <v>1.715220289441655E-2</v>
      </c>
      <c r="K8139">
        <v>0.13382173806633099</v>
      </c>
      <c r="L8139">
        <v>1.685531986194083</v>
      </c>
    </row>
    <row r="8140" spans="1:12">
      <c r="A8140" t="s">
        <v>317</v>
      </c>
      <c r="B8140" t="s">
        <v>475</v>
      </c>
      <c r="C8140">
        <v>48417</v>
      </c>
      <c r="D8140" t="s">
        <v>135</v>
      </c>
      <c r="E8140">
        <v>888</v>
      </c>
      <c r="F8140" t="s">
        <v>87</v>
      </c>
      <c r="G8140" t="s">
        <v>94</v>
      </c>
      <c r="H8140">
        <v>1435</v>
      </c>
      <c r="I8140">
        <v>1.4212753232657269</v>
      </c>
      <c r="J8140">
        <v>1.265202231818219E-2</v>
      </c>
      <c r="K8140">
        <v>-3.1023689703047429E-2</v>
      </c>
      <c r="L8140">
        <v>2.4461494907231272</v>
      </c>
    </row>
    <row r="8141" spans="1:12">
      <c r="A8141" t="s">
        <v>317</v>
      </c>
      <c r="B8141" t="s">
        <v>475</v>
      </c>
      <c r="C8141">
        <v>48417</v>
      </c>
      <c r="D8141" t="s">
        <v>135</v>
      </c>
      <c r="E8141">
        <v>888</v>
      </c>
      <c r="F8141" t="s">
        <v>87</v>
      </c>
      <c r="G8141" t="s">
        <v>95</v>
      </c>
      <c r="H8141">
        <v>184</v>
      </c>
      <c r="I8141">
        <v>0.70254558129183808</v>
      </c>
      <c r="J8141">
        <v>1.8231891827849411E-2</v>
      </c>
      <c r="K8141">
        <v>0.13968927483830701</v>
      </c>
      <c r="L8141">
        <v>1.770457227194397</v>
      </c>
    </row>
    <row r="8142" spans="1:12">
      <c r="A8142" t="s">
        <v>317</v>
      </c>
      <c r="B8142" t="s">
        <v>475</v>
      </c>
      <c r="C8142">
        <v>48417</v>
      </c>
      <c r="D8142" t="s">
        <v>135</v>
      </c>
      <c r="E8142">
        <v>888</v>
      </c>
      <c r="F8142" t="s">
        <v>87</v>
      </c>
      <c r="G8142" t="s">
        <v>96</v>
      </c>
      <c r="H8142">
        <v>1435</v>
      </c>
      <c r="I8142">
        <v>1.5238572860140871</v>
      </c>
      <c r="J8142">
        <v>1.354924695368835E-2</v>
      </c>
      <c r="K8142">
        <v>-3.059774293745985E-2</v>
      </c>
      <c r="L8142">
        <v>2.673949989675787</v>
      </c>
    </row>
    <row r="8143" spans="1:12">
      <c r="A8143" t="s">
        <v>317</v>
      </c>
      <c r="B8143" t="s">
        <v>475</v>
      </c>
      <c r="C8143">
        <v>48417</v>
      </c>
      <c r="D8143" t="s">
        <v>135</v>
      </c>
      <c r="E8143">
        <v>888</v>
      </c>
      <c r="F8143" t="s">
        <v>87</v>
      </c>
      <c r="G8143" t="s">
        <v>97</v>
      </c>
      <c r="H8143">
        <v>184</v>
      </c>
      <c r="I8143">
        <v>0.77429094576512381</v>
      </c>
      <c r="J8143">
        <v>1.9136602018376601E-2</v>
      </c>
      <c r="K8143">
        <v>0.1566981767172651</v>
      </c>
      <c r="L8143">
        <v>1.869820831826551</v>
      </c>
    </row>
    <row r="8144" spans="1:12">
      <c r="A8144" t="s">
        <v>317</v>
      </c>
      <c r="B8144" t="s">
        <v>475</v>
      </c>
      <c r="C8144">
        <v>48417</v>
      </c>
      <c r="D8144" t="s">
        <v>135</v>
      </c>
      <c r="E8144">
        <v>888</v>
      </c>
      <c r="F8144" t="s">
        <v>87</v>
      </c>
      <c r="G8144" t="s">
        <v>98</v>
      </c>
      <c r="H8144">
        <v>1435</v>
      </c>
      <c r="I8144">
        <v>0.52382973746926487</v>
      </c>
      <c r="J8144">
        <v>7.0326950864691351E-3</v>
      </c>
      <c r="K8144">
        <v>-3.5214899117919238E-2</v>
      </c>
      <c r="L8144">
        <v>1.257109982895801</v>
      </c>
    </row>
    <row r="8145" spans="1:12">
      <c r="A8145" t="s">
        <v>317</v>
      </c>
      <c r="B8145" t="s">
        <v>475</v>
      </c>
      <c r="C8145">
        <v>48417</v>
      </c>
      <c r="D8145" t="s">
        <v>135</v>
      </c>
      <c r="E8145">
        <v>888</v>
      </c>
      <c r="F8145" t="s">
        <v>87</v>
      </c>
      <c r="G8145" t="s">
        <v>99</v>
      </c>
      <c r="H8145">
        <v>184</v>
      </c>
      <c r="I8145">
        <v>0.31399759054248089</v>
      </c>
      <c r="J8145">
        <v>1.383759901191094E-2</v>
      </c>
      <c r="K8145">
        <v>2.6451433932145382E-2</v>
      </c>
      <c r="L8145">
        <v>1.4039429167263029</v>
      </c>
    </row>
    <row r="8146" spans="1:12">
      <c r="A8146" t="s">
        <v>317</v>
      </c>
      <c r="B8146" t="s">
        <v>475</v>
      </c>
      <c r="C8146">
        <v>48417</v>
      </c>
      <c r="D8146" t="s">
        <v>135</v>
      </c>
      <c r="E8146">
        <v>888</v>
      </c>
      <c r="F8146" t="s">
        <v>87</v>
      </c>
      <c r="G8146" t="s">
        <v>100</v>
      </c>
      <c r="H8146">
        <v>1435</v>
      </c>
      <c r="I8146">
        <v>0.96444419651281887</v>
      </c>
      <c r="J8146">
        <v>8.8597234521018645E-3</v>
      </c>
      <c r="K8146">
        <v>-2.384991457250548E-2</v>
      </c>
      <c r="L8146">
        <v>1.7145287896389081</v>
      </c>
    </row>
    <row r="8147" spans="1:12">
      <c r="A8147" t="s">
        <v>317</v>
      </c>
      <c r="B8147" t="s">
        <v>475</v>
      </c>
      <c r="C8147">
        <v>48417</v>
      </c>
      <c r="D8147" t="s">
        <v>135</v>
      </c>
      <c r="E8147">
        <v>888</v>
      </c>
      <c r="F8147" t="s">
        <v>87</v>
      </c>
      <c r="G8147" t="s">
        <v>101</v>
      </c>
      <c r="H8147">
        <v>184</v>
      </c>
      <c r="I8147">
        <v>0.54161671494142827</v>
      </c>
      <c r="J8147">
        <v>1.433195332489375E-2</v>
      </c>
      <c r="K8147">
        <v>0.13628112926327479</v>
      </c>
      <c r="L8147">
        <v>1.585722866909931</v>
      </c>
    </row>
    <row r="8148" spans="1:12">
      <c r="A8148" t="s">
        <v>317</v>
      </c>
      <c r="B8148" t="s">
        <v>475</v>
      </c>
      <c r="C8148">
        <v>48417</v>
      </c>
      <c r="D8148" t="s">
        <v>135</v>
      </c>
      <c r="E8148">
        <v>888</v>
      </c>
      <c r="F8148" t="s">
        <v>87</v>
      </c>
      <c r="G8148" t="s">
        <v>102</v>
      </c>
      <c r="H8148">
        <v>1435</v>
      </c>
      <c r="I8148">
        <v>1.0751618395245071</v>
      </c>
      <c r="J8148">
        <v>9.7131767144820989E-3</v>
      </c>
      <c r="K8148">
        <v>-2.4884099079827651E-2</v>
      </c>
      <c r="L8148">
        <v>1.9243529201860841</v>
      </c>
    </row>
    <row r="8149" spans="1:12">
      <c r="A8149" t="s">
        <v>317</v>
      </c>
      <c r="B8149" t="s">
        <v>475</v>
      </c>
      <c r="C8149">
        <v>48417</v>
      </c>
      <c r="D8149" t="s">
        <v>135</v>
      </c>
      <c r="E8149">
        <v>888</v>
      </c>
      <c r="F8149" t="s">
        <v>87</v>
      </c>
      <c r="G8149" t="s">
        <v>103</v>
      </c>
      <c r="H8149">
        <v>184</v>
      </c>
      <c r="I8149">
        <v>0.61694247164128646</v>
      </c>
      <c r="J8149">
        <v>1.454529840817557E-2</v>
      </c>
      <c r="K8149">
        <v>0.141622370755563</v>
      </c>
      <c r="L8149">
        <v>1.6617256583568021</v>
      </c>
    </row>
    <row r="8150" spans="1:12">
      <c r="A8150" t="s">
        <v>317</v>
      </c>
      <c r="B8150" t="s">
        <v>475</v>
      </c>
      <c r="C8150">
        <v>48417</v>
      </c>
      <c r="D8150" t="s">
        <v>135</v>
      </c>
      <c r="E8150">
        <v>888</v>
      </c>
      <c r="F8150" t="s">
        <v>87</v>
      </c>
      <c r="G8150" t="s">
        <v>104</v>
      </c>
      <c r="H8150">
        <v>1435</v>
      </c>
      <c r="I8150">
        <v>1.1798274446060759</v>
      </c>
      <c r="J8150">
        <v>1.0862334810937509E-2</v>
      </c>
      <c r="K8150">
        <v>-2.5136157414089019E-2</v>
      </c>
      <c r="L8150">
        <v>2.1563404134395738</v>
      </c>
    </row>
    <row r="8151" spans="1:12">
      <c r="A8151" t="s">
        <v>317</v>
      </c>
      <c r="B8151" t="s">
        <v>475</v>
      </c>
      <c r="C8151">
        <v>48417</v>
      </c>
      <c r="D8151" t="s">
        <v>135</v>
      </c>
      <c r="E8151">
        <v>888</v>
      </c>
      <c r="F8151" t="s">
        <v>87</v>
      </c>
      <c r="G8151" t="s">
        <v>105</v>
      </c>
      <c r="H8151">
        <v>184</v>
      </c>
      <c r="I8151">
        <v>0.67182089189913863</v>
      </c>
      <c r="J8151">
        <v>1.5208489021505459E-2</v>
      </c>
      <c r="K8151">
        <v>0.141622370755563</v>
      </c>
      <c r="L8151">
        <v>1.734545736036724</v>
      </c>
    </row>
    <row r="8152" spans="1:12">
      <c r="A8152" t="s">
        <v>317</v>
      </c>
      <c r="B8152" t="s">
        <v>475</v>
      </c>
      <c r="C8152">
        <v>48417</v>
      </c>
      <c r="D8152" t="s">
        <v>135</v>
      </c>
      <c r="E8152">
        <v>888</v>
      </c>
      <c r="F8152" t="s">
        <v>87</v>
      </c>
      <c r="G8152" t="s">
        <v>106</v>
      </c>
      <c r="H8152">
        <v>1435</v>
      </c>
      <c r="I8152">
        <v>1.2848069795372521</v>
      </c>
      <c r="J8152">
        <v>1.180578206737439E-2</v>
      </c>
      <c r="K8152">
        <v>-2.5310456542379539E-2</v>
      </c>
      <c r="L8152">
        <v>2.3764599037730378</v>
      </c>
    </row>
    <row r="8153" spans="1:12">
      <c r="A8153" t="s">
        <v>317</v>
      </c>
      <c r="B8153" t="s">
        <v>475</v>
      </c>
      <c r="C8153">
        <v>48417</v>
      </c>
      <c r="D8153" t="s">
        <v>135</v>
      </c>
      <c r="E8153">
        <v>888</v>
      </c>
      <c r="F8153" t="s">
        <v>87</v>
      </c>
      <c r="G8153" t="s">
        <v>107</v>
      </c>
      <c r="H8153">
        <v>184</v>
      </c>
      <c r="I8153">
        <v>0.74291675960878933</v>
      </c>
      <c r="J8153">
        <v>1.5881577348061719E-2</v>
      </c>
      <c r="K8153">
        <v>0.141622370755563</v>
      </c>
      <c r="L8153">
        <v>1.82213362543644</v>
      </c>
    </row>
    <row r="8154" spans="1:12">
      <c r="A8154" t="s">
        <v>317</v>
      </c>
      <c r="B8154" t="s">
        <v>475</v>
      </c>
      <c r="C8154">
        <v>48417</v>
      </c>
      <c r="D8154" t="s">
        <v>135</v>
      </c>
      <c r="E8154">
        <v>888</v>
      </c>
      <c r="F8154" t="s">
        <v>87</v>
      </c>
      <c r="G8154" t="s">
        <v>108</v>
      </c>
      <c r="H8154">
        <v>1435</v>
      </c>
      <c r="I8154">
        <v>0.44938322313342283</v>
      </c>
      <c r="J8154">
        <v>5.1740255637772034E-3</v>
      </c>
      <c r="K8154">
        <v>-3.2002229346426367E-2</v>
      </c>
      <c r="L8154">
        <v>0.99697612260483626</v>
      </c>
    </row>
    <row r="8155" spans="1:12">
      <c r="A8155" t="s">
        <v>317</v>
      </c>
      <c r="B8155" t="s">
        <v>475</v>
      </c>
      <c r="C8155">
        <v>48417</v>
      </c>
      <c r="D8155" t="s">
        <v>135</v>
      </c>
      <c r="E8155">
        <v>888</v>
      </c>
      <c r="F8155" t="s">
        <v>87</v>
      </c>
      <c r="G8155" t="s">
        <v>109</v>
      </c>
      <c r="H8155">
        <v>184</v>
      </c>
      <c r="I8155">
        <v>0.27637035092273182</v>
      </c>
      <c r="J8155">
        <v>8.8247394989669718E-3</v>
      </c>
      <c r="K8155">
        <v>3.7161170209046163E-2</v>
      </c>
      <c r="L8155">
        <v>0.71413690767963955</v>
      </c>
    </row>
    <row r="8156" spans="1:12">
      <c r="A8156" t="s">
        <v>317</v>
      </c>
      <c r="B8156" t="s">
        <v>313</v>
      </c>
      <c r="C8156">
        <v>48419</v>
      </c>
      <c r="D8156" t="s">
        <v>135</v>
      </c>
      <c r="E8156">
        <v>888</v>
      </c>
      <c r="F8156" t="s">
        <v>87</v>
      </c>
      <c r="G8156" t="s">
        <v>88</v>
      </c>
      <c r="H8156">
        <v>385</v>
      </c>
      <c r="I8156">
        <v>1.384646637674855</v>
      </c>
      <c r="J8156">
        <v>2.022116502871887E-2</v>
      </c>
      <c r="K8156">
        <v>4.7015300867615753E-2</v>
      </c>
      <c r="L8156">
        <v>2.239003290385666</v>
      </c>
    </row>
    <row r="8157" spans="1:12">
      <c r="A8157" t="s">
        <v>317</v>
      </c>
      <c r="B8157" t="s">
        <v>313</v>
      </c>
      <c r="C8157">
        <v>48419</v>
      </c>
      <c r="D8157" t="s">
        <v>135</v>
      </c>
      <c r="E8157">
        <v>888</v>
      </c>
      <c r="F8157" t="s">
        <v>87</v>
      </c>
      <c r="G8157" t="s">
        <v>89</v>
      </c>
      <c r="H8157">
        <v>615</v>
      </c>
      <c r="I8157">
        <v>1.1446386915237181</v>
      </c>
      <c r="J8157">
        <v>1.8449569750455769E-2</v>
      </c>
      <c r="K8157">
        <v>-1.462983172424458E-2</v>
      </c>
      <c r="L8157">
        <v>2.5196881830949072</v>
      </c>
    </row>
    <row r="8158" spans="1:12">
      <c r="A8158" t="s">
        <v>317</v>
      </c>
      <c r="B8158" t="s">
        <v>313</v>
      </c>
      <c r="C8158">
        <v>48419</v>
      </c>
      <c r="D8158" t="s">
        <v>135</v>
      </c>
      <c r="E8158">
        <v>888</v>
      </c>
      <c r="F8158" t="s">
        <v>87</v>
      </c>
      <c r="G8158" t="s">
        <v>90</v>
      </c>
      <c r="H8158">
        <v>385</v>
      </c>
      <c r="I8158">
        <v>1.571857371280188</v>
      </c>
      <c r="J8158">
        <v>2.2136609604161559E-2</v>
      </c>
      <c r="K8158">
        <v>4.7015300867615753E-2</v>
      </c>
      <c r="L8158">
        <v>2.5578689964215342</v>
      </c>
    </row>
    <row r="8159" spans="1:12">
      <c r="A8159" t="s">
        <v>317</v>
      </c>
      <c r="B8159" t="s">
        <v>313</v>
      </c>
      <c r="C8159">
        <v>48419</v>
      </c>
      <c r="D8159" t="s">
        <v>135</v>
      </c>
      <c r="E8159">
        <v>888</v>
      </c>
      <c r="F8159" t="s">
        <v>87</v>
      </c>
      <c r="G8159" t="s">
        <v>91</v>
      </c>
      <c r="H8159">
        <v>615</v>
      </c>
      <c r="I8159">
        <v>1.272047308222624</v>
      </c>
      <c r="J8159">
        <v>2.026873725221167E-2</v>
      </c>
      <c r="K8159">
        <v>1.262468444269694E-2</v>
      </c>
      <c r="L8159">
        <v>2.573132236350494</v>
      </c>
    </row>
    <row r="8160" spans="1:12">
      <c r="A8160" t="s">
        <v>317</v>
      </c>
      <c r="B8160" t="s">
        <v>313</v>
      </c>
      <c r="C8160">
        <v>48419</v>
      </c>
      <c r="D8160" t="s">
        <v>135</v>
      </c>
      <c r="E8160">
        <v>888</v>
      </c>
      <c r="F8160" t="s">
        <v>87</v>
      </c>
      <c r="G8160" t="s">
        <v>92</v>
      </c>
      <c r="H8160">
        <v>385</v>
      </c>
      <c r="I8160">
        <v>1.673676798025407</v>
      </c>
      <c r="J8160">
        <v>2.3698164900405869E-2</v>
      </c>
      <c r="K8160">
        <v>4.7015300867615753E-2</v>
      </c>
      <c r="L8160">
        <v>2.7453747142849489</v>
      </c>
    </row>
    <row r="8161" spans="1:12">
      <c r="A8161" t="s">
        <v>317</v>
      </c>
      <c r="B8161" t="s">
        <v>313</v>
      </c>
      <c r="C8161">
        <v>48419</v>
      </c>
      <c r="D8161" t="s">
        <v>135</v>
      </c>
      <c r="E8161">
        <v>888</v>
      </c>
      <c r="F8161" t="s">
        <v>87</v>
      </c>
      <c r="G8161" t="s">
        <v>93</v>
      </c>
      <c r="H8161">
        <v>615</v>
      </c>
      <c r="I8161">
        <v>1.3369029583480281</v>
      </c>
      <c r="J8161">
        <v>2.1491747826218661E-2</v>
      </c>
      <c r="K8161">
        <v>1.3120094531762961E-2</v>
      </c>
      <c r="L8161">
        <v>2.6169737893420848</v>
      </c>
    </row>
    <row r="8162" spans="1:12">
      <c r="A8162" t="s">
        <v>317</v>
      </c>
      <c r="B8162" t="s">
        <v>313</v>
      </c>
      <c r="C8162">
        <v>48419</v>
      </c>
      <c r="D8162" t="s">
        <v>135</v>
      </c>
      <c r="E8162">
        <v>888</v>
      </c>
      <c r="F8162" t="s">
        <v>87</v>
      </c>
      <c r="G8162" t="s">
        <v>94</v>
      </c>
      <c r="H8162">
        <v>385</v>
      </c>
      <c r="I8162">
        <v>1.7680933031988311</v>
      </c>
      <c r="J8162">
        <v>2.504719182763936E-2</v>
      </c>
      <c r="K8162">
        <v>4.7015300867615753E-2</v>
      </c>
      <c r="L8162">
        <v>2.9108721514101061</v>
      </c>
    </row>
    <row r="8163" spans="1:12">
      <c r="A8163" t="s">
        <v>317</v>
      </c>
      <c r="B8163" t="s">
        <v>313</v>
      </c>
      <c r="C8163">
        <v>48419</v>
      </c>
      <c r="D8163" t="s">
        <v>135</v>
      </c>
      <c r="E8163">
        <v>888</v>
      </c>
      <c r="F8163" t="s">
        <v>87</v>
      </c>
      <c r="G8163" t="s">
        <v>95</v>
      </c>
      <c r="H8163">
        <v>615</v>
      </c>
      <c r="I8163">
        <v>1.402209669844612</v>
      </c>
      <c r="J8163">
        <v>2.2837125024573919E-2</v>
      </c>
      <c r="K8163">
        <v>1.3935983815374709E-2</v>
      </c>
      <c r="L8163">
        <v>2.7722176463906352</v>
      </c>
    </row>
    <row r="8164" spans="1:12">
      <c r="A8164" t="s">
        <v>317</v>
      </c>
      <c r="B8164" t="s">
        <v>313</v>
      </c>
      <c r="C8164">
        <v>48419</v>
      </c>
      <c r="D8164" t="s">
        <v>135</v>
      </c>
      <c r="E8164">
        <v>888</v>
      </c>
      <c r="F8164" t="s">
        <v>87</v>
      </c>
      <c r="G8164" t="s">
        <v>96</v>
      </c>
      <c r="H8164">
        <v>385</v>
      </c>
      <c r="I8164">
        <v>1.866689031339787</v>
      </c>
      <c r="J8164">
        <v>2.6526711766394481E-2</v>
      </c>
      <c r="K8164">
        <v>4.7015300867615753E-2</v>
      </c>
      <c r="L8164">
        <v>3.0798410123274671</v>
      </c>
    </row>
    <row r="8165" spans="1:12">
      <c r="A8165" t="s">
        <v>317</v>
      </c>
      <c r="B8165" t="s">
        <v>313</v>
      </c>
      <c r="C8165">
        <v>48419</v>
      </c>
      <c r="D8165" t="s">
        <v>135</v>
      </c>
      <c r="E8165">
        <v>888</v>
      </c>
      <c r="F8165" t="s">
        <v>87</v>
      </c>
      <c r="G8165" t="s">
        <v>97</v>
      </c>
      <c r="H8165">
        <v>615</v>
      </c>
      <c r="I8165">
        <v>1.469628778530325</v>
      </c>
      <c r="J8165">
        <v>2.418821948043089E-2</v>
      </c>
      <c r="K8165">
        <v>1.474738212572276E-2</v>
      </c>
      <c r="L8165">
        <v>2.9462558169672839</v>
      </c>
    </row>
    <row r="8166" spans="1:12">
      <c r="A8166" t="s">
        <v>317</v>
      </c>
      <c r="B8166" t="s">
        <v>313</v>
      </c>
      <c r="C8166">
        <v>48419</v>
      </c>
      <c r="D8166" t="s">
        <v>135</v>
      </c>
      <c r="E8166">
        <v>888</v>
      </c>
      <c r="F8166" t="s">
        <v>87</v>
      </c>
      <c r="G8166" t="s">
        <v>98</v>
      </c>
      <c r="H8166">
        <v>385</v>
      </c>
      <c r="I8166">
        <v>0.76771230997376572</v>
      </c>
      <c r="J8166">
        <v>1.6978449086585232E-2</v>
      </c>
      <c r="K8166">
        <v>4.7015300867615753E-2</v>
      </c>
      <c r="L8166">
        <v>1.5552207083419951</v>
      </c>
    </row>
    <row r="8167" spans="1:12">
      <c r="A8167" t="s">
        <v>317</v>
      </c>
      <c r="B8167" t="s">
        <v>313</v>
      </c>
      <c r="C8167">
        <v>48419</v>
      </c>
      <c r="D8167" t="s">
        <v>135</v>
      </c>
      <c r="E8167">
        <v>888</v>
      </c>
      <c r="F8167" t="s">
        <v>87</v>
      </c>
      <c r="G8167" t="s">
        <v>99</v>
      </c>
      <c r="H8167">
        <v>615</v>
      </c>
      <c r="I8167">
        <v>0.75104416870706536</v>
      </c>
      <c r="J8167">
        <v>1.452867810625628E-2</v>
      </c>
      <c r="K8167">
        <v>1.188295685162415E-2</v>
      </c>
      <c r="L8167">
        <v>1.990943086013055</v>
      </c>
    </row>
    <row r="8168" spans="1:12">
      <c r="A8168" t="s">
        <v>317</v>
      </c>
      <c r="B8168" t="s">
        <v>313</v>
      </c>
      <c r="C8168">
        <v>48419</v>
      </c>
      <c r="D8168" t="s">
        <v>135</v>
      </c>
      <c r="E8168">
        <v>888</v>
      </c>
      <c r="F8168" t="s">
        <v>87</v>
      </c>
      <c r="G8168" t="s">
        <v>100</v>
      </c>
      <c r="H8168">
        <v>385</v>
      </c>
      <c r="I8168">
        <v>1.1336065426520781</v>
      </c>
      <c r="J8168">
        <v>2.0077011241880049E-2</v>
      </c>
      <c r="K8168">
        <v>4.7015300867615753E-2</v>
      </c>
      <c r="L8168">
        <v>2.032990566081188</v>
      </c>
    </row>
    <row r="8169" spans="1:12">
      <c r="A8169" t="s">
        <v>317</v>
      </c>
      <c r="B8169" t="s">
        <v>313</v>
      </c>
      <c r="C8169">
        <v>48419</v>
      </c>
      <c r="D8169" t="s">
        <v>135</v>
      </c>
      <c r="E8169">
        <v>888</v>
      </c>
      <c r="F8169" t="s">
        <v>87</v>
      </c>
      <c r="G8169" t="s">
        <v>101</v>
      </c>
      <c r="H8169">
        <v>614</v>
      </c>
      <c r="I8169">
        <v>0.98143726803032527</v>
      </c>
      <c r="J8169">
        <v>1.7600515409937761E-2</v>
      </c>
      <c r="K8169">
        <v>1.2432111905293549E-2</v>
      </c>
      <c r="L8169">
        <v>2.1818166580975058</v>
      </c>
    </row>
    <row r="8170" spans="1:12">
      <c r="A8170" t="s">
        <v>317</v>
      </c>
      <c r="B8170" t="s">
        <v>313</v>
      </c>
      <c r="C8170">
        <v>48419</v>
      </c>
      <c r="D8170" t="s">
        <v>135</v>
      </c>
      <c r="E8170">
        <v>888</v>
      </c>
      <c r="F8170" t="s">
        <v>87</v>
      </c>
      <c r="G8170" t="s">
        <v>102</v>
      </c>
      <c r="H8170">
        <v>385</v>
      </c>
      <c r="I8170">
        <v>1.2417849066387381</v>
      </c>
      <c r="J8170">
        <v>2.1699977510773742E-2</v>
      </c>
      <c r="K8170">
        <v>4.7015300867615753E-2</v>
      </c>
      <c r="L8170">
        <v>2.227837132195075</v>
      </c>
    </row>
    <row r="8171" spans="1:12">
      <c r="A8171" t="s">
        <v>317</v>
      </c>
      <c r="B8171" t="s">
        <v>313</v>
      </c>
      <c r="C8171">
        <v>48419</v>
      </c>
      <c r="D8171" t="s">
        <v>135</v>
      </c>
      <c r="E8171">
        <v>888</v>
      </c>
      <c r="F8171" t="s">
        <v>87</v>
      </c>
      <c r="G8171" t="s">
        <v>103</v>
      </c>
      <c r="H8171">
        <v>615</v>
      </c>
      <c r="I8171">
        <v>1.043051232957158</v>
      </c>
      <c r="J8171">
        <v>1.8745854294726388E-2</v>
      </c>
      <c r="K8171">
        <v>1.292877738363029E-2</v>
      </c>
      <c r="L8171">
        <v>2.3277477427140298</v>
      </c>
    </row>
    <row r="8172" spans="1:12">
      <c r="A8172" t="s">
        <v>317</v>
      </c>
      <c r="B8172" t="s">
        <v>313</v>
      </c>
      <c r="C8172">
        <v>48419</v>
      </c>
      <c r="D8172" t="s">
        <v>135</v>
      </c>
      <c r="E8172">
        <v>888</v>
      </c>
      <c r="F8172" t="s">
        <v>87</v>
      </c>
      <c r="G8172" t="s">
        <v>104</v>
      </c>
      <c r="H8172">
        <v>385</v>
      </c>
      <c r="I8172">
        <v>1.3386099014279009</v>
      </c>
      <c r="J8172">
        <v>2.2784424816788131E-2</v>
      </c>
      <c r="K8172">
        <v>4.7015300867615753E-2</v>
      </c>
      <c r="L8172">
        <v>2.3951684965310931</v>
      </c>
    </row>
    <row r="8173" spans="1:12">
      <c r="A8173" t="s">
        <v>317</v>
      </c>
      <c r="B8173" t="s">
        <v>313</v>
      </c>
      <c r="C8173">
        <v>48419</v>
      </c>
      <c r="D8173" t="s">
        <v>135</v>
      </c>
      <c r="E8173">
        <v>888</v>
      </c>
      <c r="F8173" t="s">
        <v>87</v>
      </c>
      <c r="G8173" t="s">
        <v>105</v>
      </c>
      <c r="H8173">
        <v>614</v>
      </c>
      <c r="I8173">
        <v>1.1049268529615139</v>
      </c>
      <c r="J8173">
        <v>2.0024254321141549E-2</v>
      </c>
      <c r="K8173">
        <v>1.37449604108022E-2</v>
      </c>
      <c r="L8173">
        <v>2.508840677601246</v>
      </c>
    </row>
    <row r="8174" spans="1:12">
      <c r="A8174" t="s">
        <v>317</v>
      </c>
      <c r="B8174" t="s">
        <v>313</v>
      </c>
      <c r="C8174">
        <v>48419</v>
      </c>
      <c r="D8174" t="s">
        <v>135</v>
      </c>
      <c r="E8174">
        <v>888</v>
      </c>
      <c r="F8174" t="s">
        <v>87</v>
      </c>
      <c r="G8174" t="s">
        <v>106</v>
      </c>
      <c r="H8174">
        <v>385</v>
      </c>
      <c r="I8174">
        <v>1.438941171813809</v>
      </c>
      <c r="J8174">
        <v>2.4117518284707758E-2</v>
      </c>
      <c r="K8174">
        <v>4.7015300867615753E-2</v>
      </c>
      <c r="L8174">
        <v>2.562666542399366</v>
      </c>
    </row>
    <row r="8175" spans="1:12">
      <c r="A8175" t="s">
        <v>317</v>
      </c>
      <c r="B8175" t="s">
        <v>313</v>
      </c>
      <c r="C8175">
        <v>48419</v>
      </c>
      <c r="D8175" t="s">
        <v>135</v>
      </c>
      <c r="E8175">
        <v>888</v>
      </c>
      <c r="F8175" t="s">
        <v>87</v>
      </c>
      <c r="G8175" t="s">
        <v>107</v>
      </c>
      <c r="H8175">
        <v>614</v>
      </c>
      <c r="I8175">
        <v>1.1680057646722879</v>
      </c>
      <c r="J8175">
        <v>2.128880125280741E-2</v>
      </c>
      <c r="K8175">
        <v>1.455949765429183E-2</v>
      </c>
      <c r="L8175">
        <v>2.677849342735211</v>
      </c>
    </row>
    <row r="8176" spans="1:12">
      <c r="A8176" t="s">
        <v>317</v>
      </c>
      <c r="B8176" t="s">
        <v>313</v>
      </c>
      <c r="C8176">
        <v>48419</v>
      </c>
      <c r="D8176" t="s">
        <v>135</v>
      </c>
      <c r="E8176">
        <v>888</v>
      </c>
      <c r="F8176" t="s">
        <v>87</v>
      </c>
      <c r="G8176" t="s">
        <v>108</v>
      </c>
      <c r="H8176">
        <v>385</v>
      </c>
      <c r="I8176">
        <v>0.45307604960138081</v>
      </c>
      <c r="J8176">
        <v>9.3257948586015597E-3</v>
      </c>
      <c r="K8176">
        <v>4.7015300867615753E-2</v>
      </c>
      <c r="L8176">
        <v>1.1778982897199459</v>
      </c>
    </row>
    <row r="8177" spans="1:12">
      <c r="A8177" t="s">
        <v>317</v>
      </c>
      <c r="B8177" t="s">
        <v>313</v>
      </c>
      <c r="C8177">
        <v>48419</v>
      </c>
      <c r="D8177" t="s">
        <v>135</v>
      </c>
      <c r="E8177">
        <v>888</v>
      </c>
      <c r="F8177" t="s">
        <v>87</v>
      </c>
      <c r="G8177" t="s">
        <v>109</v>
      </c>
      <c r="H8177">
        <v>614</v>
      </c>
      <c r="I8177">
        <v>0.43391108773939158</v>
      </c>
      <c r="J8177">
        <v>8.0738110740064054E-3</v>
      </c>
      <c r="K8177">
        <v>1.1745082518886179E-2</v>
      </c>
      <c r="L8177">
        <v>1.1103789443611909</v>
      </c>
    </row>
    <row r="8178" spans="1:12">
      <c r="A8178" t="s">
        <v>317</v>
      </c>
      <c r="B8178" t="s">
        <v>299</v>
      </c>
      <c r="C8178">
        <v>48421</v>
      </c>
      <c r="D8178" t="s">
        <v>135</v>
      </c>
      <c r="E8178">
        <v>888</v>
      </c>
      <c r="F8178" t="s">
        <v>87</v>
      </c>
      <c r="G8178" t="s">
        <v>88</v>
      </c>
      <c r="H8178">
        <v>89</v>
      </c>
      <c r="I8178">
        <v>0.72344698671299945</v>
      </c>
      <c r="J8178">
        <v>4.0953045437258827E-2</v>
      </c>
      <c r="K8178">
        <v>-999</v>
      </c>
      <c r="L8178">
        <v>1.4408023622710511</v>
      </c>
    </row>
    <row r="8179" spans="1:12">
      <c r="A8179" t="s">
        <v>317</v>
      </c>
      <c r="B8179" t="s">
        <v>299</v>
      </c>
      <c r="C8179">
        <v>48421</v>
      </c>
      <c r="D8179" t="s">
        <v>135</v>
      </c>
      <c r="E8179">
        <v>888</v>
      </c>
      <c r="F8179" t="s">
        <v>87</v>
      </c>
      <c r="G8179" t="s">
        <v>89</v>
      </c>
      <c r="H8179">
        <v>138</v>
      </c>
      <c r="I8179">
        <v>0.46639999825869649</v>
      </c>
      <c r="J8179">
        <v>1.424116125226068E-2</v>
      </c>
      <c r="K8179">
        <v>-1.8863729336244341E-2</v>
      </c>
      <c r="L8179">
        <v>0.86446183741586202</v>
      </c>
    </row>
    <row r="8180" spans="1:12">
      <c r="A8180" t="s">
        <v>317</v>
      </c>
      <c r="B8180" t="s">
        <v>299</v>
      </c>
      <c r="C8180">
        <v>48421</v>
      </c>
      <c r="D8180" t="s">
        <v>135</v>
      </c>
      <c r="E8180">
        <v>888</v>
      </c>
      <c r="F8180" t="s">
        <v>87</v>
      </c>
      <c r="G8180" t="s">
        <v>90</v>
      </c>
      <c r="H8180">
        <v>89</v>
      </c>
      <c r="I8180">
        <v>1.2283251282387291</v>
      </c>
      <c r="J8180">
        <v>4.5149360770827367E-2</v>
      </c>
      <c r="K8180">
        <v>-999</v>
      </c>
      <c r="L8180">
        <v>1.9749374759181719</v>
      </c>
    </row>
    <row r="8181" spans="1:12">
      <c r="A8181" t="s">
        <v>317</v>
      </c>
      <c r="B8181" t="s">
        <v>299</v>
      </c>
      <c r="C8181">
        <v>48421</v>
      </c>
      <c r="D8181" t="s">
        <v>135</v>
      </c>
      <c r="E8181">
        <v>888</v>
      </c>
      <c r="F8181" t="s">
        <v>87</v>
      </c>
      <c r="G8181" t="s">
        <v>91</v>
      </c>
      <c r="H8181">
        <v>138</v>
      </c>
      <c r="I8181">
        <v>0.52285140002543817</v>
      </c>
      <c r="J8181">
        <v>1.3693804630263829E-2</v>
      </c>
      <c r="K8181">
        <v>1.380494474484651E-2</v>
      </c>
      <c r="L8181">
        <v>0.93636689174569321</v>
      </c>
    </row>
    <row r="8182" spans="1:12">
      <c r="A8182" t="s">
        <v>317</v>
      </c>
      <c r="B8182" t="s">
        <v>299</v>
      </c>
      <c r="C8182">
        <v>48421</v>
      </c>
      <c r="D8182" t="s">
        <v>135</v>
      </c>
      <c r="E8182">
        <v>888</v>
      </c>
      <c r="F8182" t="s">
        <v>87</v>
      </c>
      <c r="G8182" t="s">
        <v>92</v>
      </c>
      <c r="H8182">
        <v>89</v>
      </c>
      <c r="I8182">
        <v>1.35560586102567</v>
      </c>
      <c r="J8182">
        <v>4.9107693406864501E-2</v>
      </c>
      <c r="K8182">
        <v>-999</v>
      </c>
      <c r="L8182">
        <v>2.1650382851582388</v>
      </c>
    </row>
    <row r="8183" spans="1:12">
      <c r="A8183" t="s">
        <v>317</v>
      </c>
      <c r="B8183" t="s">
        <v>299</v>
      </c>
      <c r="C8183">
        <v>48421</v>
      </c>
      <c r="D8183" t="s">
        <v>135</v>
      </c>
      <c r="E8183">
        <v>888</v>
      </c>
      <c r="F8183" t="s">
        <v>87</v>
      </c>
      <c r="G8183" t="s">
        <v>93</v>
      </c>
      <c r="H8183">
        <v>138</v>
      </c>
      <c r="I8183">
        <v>0.59463648750942366</v>
      </c>
      <c r="J8183">
        <v>1.5984788551863791E-2</v>
      </c>
      <c r="K8183">
        <v>1.380494474484651E-2</v>
      </c>
      <c r="L8183">
        <v>1.049620195783628</v>
      </c>
    </row>
    <row r="8184" spans="1:12">
      <c r="A8184" t="s">
        <v>317</v>
      </c>
      <c r="B8184" t="s">
        <v>299</v>
      </c>
      <c r="C8184">
        <v>48421</v>
      </c>
      <c r="D8184" t="s">
        <v>135</v>
      </c>
      <c r="E8184">
        <v>888</v>
      </c>
      <c r="F8184" t="s">
        <v>87</v>
      </c>
      <c r="G8184" t="s">
        <v>94</v>
      </c>
      <c r="H8184">
        <v>89</v>
      </c>
      <c r="I8184">
        <v>1.488508790458744</v>
      </c>
      <c r="J8184">
        <v>5.3521848588011012E-2</v>
      </c>
      <c r="K8184">
        <v>-999</v>
      </c>
      <c r="L8184">
        <v>2.3653019116223279</v>
      </c>
    </row>
    <row r="8185" spans="1:12">
      <c r="A8185" t="s">
        <v>317</v>
      </c>
      <c r="B8185" t="s">
        <v>299</v>
      </c>
      <c r="C8185">
        <v>48421</v>
      </c>
      <c r="D8185" t="s">
        <v>135</v>
      </c>
      <c r="E8185">
        <v>888</v>
      </c>
      <c r="F8185" t="s">
        <v>87</v>
      </c>
      <c r="G8185" t="s">
        <v>95</v>
      </c>
      <c r="H8185">
        <v>138</v>
      </c>
      <c r="I8185">
        <v>0.65913134724795341</v>
      </c>
      <c r="J8185">
        <v>1.7944164771715659E-2</v>
      </c>
      <c r="K8185">
        <v>1.380494474484651E-2</v>
      </c>
      <c r="L8185">
        <v>1.1381511248671661</v>
      </c>
    </row>
    <row r="8186" spans="1:12">
      <c r="A8186" t="s">
        <v>317</v>
      </c>
      <c r="B8186" t="s">
        <v>299</v>
      </c>
      <c r="C8186">
        <v>48421</v>
      </c>
      <c r="D8186" t="s">
        <v>135</v>
      </c>
      <c r="E8186">
        <v>888</v>
      </c>
      <c r="F8186" t="s">
        <v>87</v>
      </c>
      <c r="G8186" t="s">
        <v>96</v>
      </c>
      <c r="H8186">
        <v>89</v>
      </c>
      <c r="I8186">
        <v>1.6165664706327381</v>
      </c>
      <c r="J8186">
        <v>5.7872409464191497E-2</v>
      </c>
      <c r="K8186">
        <v>-999</v>
      </c>
      <c r="L8186">
        <v>2.5699661396320148</v>
      </c>
    </row>
    <row r="8187" spans="1:12">
      <c r="A8187" t="s">
        <v>317</v>
      </c>
      <c r="B8187" t="s">
        <v>299</v>
      </c>
      <c r="C8187">
        <v>48421</v>
      </c>
      <c r="D8187" t="s">
        <v>135</v>
      </c>
      <c r="E8187">
        <v>888</v>
      </c>
      <c r="F8187" t="s">
        <v>87</v>
      </c>
      <c r="G8187" t="s">
        <v>97</v>
      </c>
      <c r="H8187">
        <v>138</v>
      </c>
      <c r="I8187">
        <v>0.72351619583853122</v>
      </c>
      <c r="J8187">
        <v>2.0002362596630359E-2</v>
      </c>
      <c r="K8187">
        <v>1.380494474484651E-2</v>
      </c>
      <c r="L8187">
        <v>1.2318555136777189</v>
      </c>
    </row>
    <row r="8188" spans="1:12">
      <c r="A8188" t="s">
        <v>317</v>
      </c>
      <c r="B8188" t="s">
        <v>299</v>
      </c>
      <c r="C8188">
        <v>48421</v>
      </c>
      <c r="D8188" t="s">
        <v>135</v>
      </c>
      <c r="E8188">
        <v>888</v>
      </c>
      <c r="F8188" t="s">
        <v>87</v>
      </c>
      <c r="G8188" t="s">
        <v>98</v>
      </c>
      <c r="H8188">
        <v>89</v>
      </c>
      <c r="I8188">
        <v>0.40624218641434118</v>
      </c>
      <c r="J8188">
        <v>1.4490025082510479E-2</v>
      </c>
      <c r="K8188">
        <v>-999</v>
      </c>
      <c r="L8188">
        <v>0.74100802106099173</v>
      </c>
    </row>
    <row r="8189" spans="1:12">
      <c r="A8189" t="s">
        <v>317</v>
      </c>
      <c r="B8189" t="s">
        <v>299</v>
      </c>
      <c r="C8189">
        <v>48421</v>
      </c>
      <c r="D8189" t="s">
        <v>135</v>
      </c>
      <c r="E8189">
        <v>888</v>
      </c>
      <c r="F8189" t="s">
        <v>87</v>
      </c>
      <c r="G8189" t="s">
        <v>99</v>
      </c>
      <c r="H8189">
        <v>138</v>
      </c>
      <c r="I8189">
        <v>0.40313304058621541</v>
      </c>
      <c r="J8189">
        <v>1.167977267116403E-2</v>
      </c>
      <c r="K8189">
        <v>-1.581667084059056E-2</v>
      </c>
      <c r="L8189">
        <v>0.78087786016371918</v>
      </c>
    </row>
    <row r="8190" spans="1:12">
      <c r="A8190" t="s">
        <v>317</v>
      </c>
      <c r="B8190" t="s">
        <v>299</v>
      </c>
      <c r="C8190">
        <v>48421</v>
      </c>
      <c r="D8190" t="s">
        <v>135</v>
      </c>
      <c r="E8190">
        <v>888</v>
      </c>
      <c r="F8190" t="s">
        <v>87</v>
      </c>
      <c r="G8190" t="s">
        <v>100</v>
      </c>
      <c r="H8190">
        <v>89</v>
      </c>
      <c r="I8190">
        <v>1.0194955213156729</v>
      </c>
      <c r="J8190">
        <v>3.2020593146534063E-2</v>
      </c>
      <c r="K8190">
        <v>-999</v>
      </c>
      <c r="L8190">
        <v>1.5446001471911921</v>
      </c>
    </row>
    <row r="8191" spans="1:12">
      <c r="A8191" t="s">
        <v>317</v>
      </c>
      <c r="B8191" t="s">
        <v>299</v>
      </c>
      <c r="C8191">
        <v>48421</v>
      </c>
      <c r="D8191" t="s">
        <v>135</v>
      </c>
      <c r="E8191">
        <v>888</v>
      </c>
      <c r="F8191" t="s">
        <v>87</v>
      </c>
      <c r="G8191" t="s">
        <v>101</v>
      </c>
      <c r="H8191">
        <v>138</v>
      </c>
      <c r="I8191">
        <v>0.46693025099630953</v>
      </c>
      <c r="J8191">
        <v>1.19442553032186E-2</v>
      </c>
      <c r="K8191">
        <v>1.380494474484651E-2</v>
      </c>
      <c r="L8191">
        <v>0.87086825997431228</v>
      </c>
    </row>
    <row r="8192" spans="1:12">
      <c r="A8192" t="s">
        <v>317</v>
      </c>
      <c r="B8192" t="s">
        <v>299</v>
      </c>
      <c r="C8192">
        <v>48421</v>
      </c>
      <c r="D8192" t="s">
        <v>135</v>
      </c>
      <c r="E8192">
        <v>888</v>
      </c>
      <c r="F8192" t="s">
        <v>87</v>
      </c>
      <c r="G8192" t="s">
        <v>102</v>
      </c>
      <c r="H8192">
        <v>89</v>
      </c>
      <c r="I8192">
        <v>1.1584400642656141</v>
      </c>
      <c r="J8192">
        <v>3.6470834111012512E-2</v>
      </c>
      <c r="K8192">
        <v>-999</v>
      </c>
      <c r="L8192">
        <v>1.7390189522256949</v>
      </c>
    </row>
    <row r="8193" spans="1:12">
      <c r="A8193" t="s">
        <v>317</v>
      </c>
      <c r="B8193" t="s">
        <v>299</v>
      </c>
      <c r="C8193">
        <v>48421</v>
      </c>
      <c r="D8193" t="s">
        <v>135</v>
      </c>
      <c r="E8193">
        <v>888</v>
      </c>
      <c r="F8193" t="s">
        <v>87</v>
      </c>
      <c r="G8193" t="s">
        <v>103</v>
      </c>
      <c r="H8193">
        <v>138</v>
      </c>
      <c r="I8193">
        <v>0.53738269117034743</v>
      </c>
      <c r="J8193">
        <v>1.402279116794751E-2</v>
      </c>
      <c r="K8193">
        <v>1.380494474484651E-2</v>
      </c>
      <c r="L8193">
        <v>0.9964364160306326</v>
      </c>
    </row>
    <row r="8194" spans="1:12">
      <c r="A8194" t="s">
        <v>317</v>
      </c>
      <c r="B8194" t="s">
        <v>299</v>
      </c>
      <c r="C8194">
        <v>48421</v>
      </c>
      <c r="D8194" t="s">
        <v>135</v>
      </c>
      <c r="E8194">
        <v>888</v>
      </c>
      <c r="F8194" t="s">
        <v>87</v>
      </c>
      <c r="G8194" t="s">
        <v>104</v>
      </c>
      <c r="H8194">
        <v>89</v>
      </c>
      <c r="I8194">
        <v>1.2985341854073871</v>
      </c>
      <c r="J8194">
        <v>4.1104364634187603E-2</v>
      </c>
      <c r="K8194">
        <v>-999</v>
      </c>
      <c r="L8194">
        <v>1.9498045617277779</v>
      </c>
    </row>
    <row r="8195" spans="1:12">
      <c r="A8195" t="s">
        <v>317</v>
      </c>
      <c r="B8195" t="s">
        <v>299</v>
      </c>
      <c r="C8195">
        <v>48421</v>
      </c>
      <c r="D8195" t="s">
        <v>135</v>
      </c>
      <c r="E8195">
        <v>888</v>
      </c>
      <c r="F8195" t="s">
        <v>87</v>
      </c>
      <c r="G8195" t="s">
        <v>105</v>
      </c>
      <c r="H8195">
        <v>138</v>
      </c>
      <c r="I8195">
        <v>0.59951054538826243</v>
      </c>
      <c r="J8195">
        <v>1.5808581731845659E-2</v>
      </c>
      <c r="K8195">
        <v>1.380494474484651E-2</v>
      </c>
      <c r="L8195">
        <v>1.0977697365266239</v>
      </c>
    </row>
    <row r="8196" spans="1:12">
      <c r="A8196" t="s">
        <v>317</v>
      </c>
      <c r="B8196" t="s">
        <v>299</v>
      </c>
      <c r="C8196">
        <v>48421</v>
      </c>
      <c r="D8196" t="s">
        <v>135</v>
      </c>
      <c r="E8196">
        <v>888</v>
      </c>
      <c r="F8196" t="s">
        <v>87</v>
      </c>
      <c r="G8196" t="s">
        <v>106</v>
      </c>
      <c r="H8196">
        <v>89</v>
      </c>
      <c r="I8196">
        <v>1.428724412435471</v>
      </c>
      <c r="J8196">
        <v>4.5452671066091119E-2</v>
      </c>
      <c r="K8196">
        <v>-999</v>
      </c>
      <c r="L8196">
        <v>2.1516882097003101</v>
      </c>
    </row>
    <row r="8197" spans="1:12">
      <c r="A8197" t="s">
        <v>317</v>
      </c>
      <c r="B8197" t="s">
        <v>299</v>
      </c>
      <c r="C8197">
        <v>48421</v>
      </c>
      <c r="D8197" t="s">
        <v>135</v>
      </c>
      <c r="E8197">
        <v>888</v>
      </c>
      <c r="F8197" t="s">
        <v>87</v>
      </c>
      <c r="G8197" t="s">
        <v>107</v>
      </c>
      <c r="H8197">
        <v>138</v>
      </c>
      <c r="I8197">
        <v>0.66265584641585695</v>
      </c>
      <c r="J8197">
        <v>1.7885105766581429E-2</v>
      </c>
      <c r="K8197">
        <v>1.380494474484651E-2</v>
      </c>
      <c r="L8197">
        <v>1.187263848618604</v>
      </c>
    </row>
    <row r="8198" spans="1:12">
      <c r="A8198" t="s">
        <v>317</v>
      </c>
      <c r="B8198" t="s">
        <v>299</v>
      </c>
      <c r="C8198">
        <v>48421</v>
      </c>
      <c r="D8198" t="s">
        <v>135</v>
      </c>
      <c r="E8198">
        <v>888</v>
      </c>
      <c r="F8198" t="s">
        <v>87</v>
      </c>
      <c r="G8198" t="s">
        <v>108</v>
      </c>
      <c r="H8198">
        <v>89</v>
      </c>
      <c r="I8198">
        <v>0.36728506510439363</v>
      </c>
      <c r="J8198">
        <v>1.1420606912232791E-2</v>
      </c>
      <c r="K8198">
        <v>-999</v>
      </c>
      <c r="L8198">
        <v>0.69809110896498983</v>
      </c>
    </row>
    <row r="8199" spans="1:12">
      <c r="A8199" t="s">
        <v>317</v>
      </c>
      <c r="B8199" t="s">
        <v>299</v>
      </c>
      <c r="C8199">
        <v>48421</v>
      </c>
      <c r="D8199" t="s">
        <v>135</v>
      </c>
      <c r="E8199">
        <v>888</v>
      </c>
      <c r="F8199" t="s">
        <v>87</v>
      </c>
      <c r="G8199" t="s">
        <v>109</v>
      </c>
      <c r="H8199">
        <v>138</v>
      </c>
      <c r="I8199">
        <v>0.34948529085965602</v>
      </c>
      <c r="J8199">
        <v>1.0355709858116209E-2</v>
      </c>
      <c r="K8199">
        <v>-1.7411207189724789E-2</v>
      </c>
      <c r="L8199">
        <v>0.68728772731803567</v>
      </c>
    </row>
    <row r="8200" spans="1:12">
      <c r="A8200" t="s">
        <v>317</v>
      </c>
      <c r="B8200" t="s">
        <v>278</v>
      </c>
      <c r="C8200">
        <v>48423</v>
      </c>
      <c r="D8200" t="s">
        <v>135</v>
      </c>
      <c r="E8200">
        <v>888</v>
      </c>
      <c r="F8200" t="s">
        <v>87</v>
      </c>
      <c r="G8200" t="s">
        <v>88</v>
      </c>
      <c r="H8200">
        <v>385</v>
      </c>
      <c r="I8200">
        <v>1.384646637674855</v>
      </c>
      <c r="J8200">
        <v>2.022116502871887E-2</v>
      </c>
      <c r="K8200">
        <v>4.7015300867615753E-2</v>
      </c>
      <c r="L8200">
        <v>2.239003290385666</v>
      </c>
    </row>
    <row r="8201" spans="1:12">
      <c r="A8201" t="s">
        <v>317</v>
      </c>
      <c r="B8201" t="s">
        <v>278</v>
      </c>
      <c r="C8201">
        <v>48423</v>
      </c>
      <c r="D8201" t="s">
        <v>135</v>
      </c>
      <c r="E8201">
        <v>888</v>
      </c>
      <c r="F8201" t="s">
        <v>87</v>
      </c>
      <c r="G8201" t="s">
        <v>89</v>
      </c>
      <c r="H8201">
        <v>615</v>
      </c>
      <c r="I8201">
        <v>1.1446386915237181</v>
      </c>
      <c r="J8201">
        <v>1.8449569750455769E-2</v>
      </c>
      <c r="K8201">
        <v>-1.462983172424458E-2</v>
      </c>
      <c r="L8201">
        <v>2.5196881830949072</v>
      </c>
    </row>
    <row r="8202" spans="1:12">
      <c r="A8202" t="s">
        <v>317</v>
      </c>
      <c r="B8202" t="s">
        <v>278</v>
      </c>
      <c r="C8202">
        <v>48423</v>
      </c>
      <c r="D8202" t="s">
        <v>135</v>
      </c>
      <c r="E8202">
        <v>888</v>
      </c>
      <c r="F8202" t="s">
        <v>87</v>
      </c>
      <c r="G8202" t="s">
        <v>90</v>
      </c>
      <c r="H8202">
        <v>385</v>
      </c>
      <c r="I8202">
        <v>1.571857371280188</v>
      </c>
      <c r="J8202">
        <v>2.2136609604161559E-2</v>
      </c>
      <c r="K8202">
        <v>4.7015300867615753E-2</v>
      </c>
      <c r="L8202">
        <v>2.5578689964215342</v>
      </c>
    </row>
    <row r="8203" spans="1:12">
      <c r="A8203" t="s">
        <v>317</v>
      </c>
      <c r="B8203" t="s">
        <v>278</v>
      </c>
      <c r="C8203">
        <v>48423</v>
      </c>
      <c r="D8203" t="s">
        <v>135</v>
      </c>
      <c r="E8203">
        <v>888</v>
      </c>
      <c r="F8203" t="s">
        <v>87</v>
      </c>
      <c r="G8203" t="s">
        <v>91</v>
      </c>
      <c r="H8203">
        <v>615</v>
      </c>
      <c r="I8203">
        <v>1.272047308222624</v>
      </c>
      <c r="J8203">
        <v>2.026873725221167E-2</v>
      </c>
      <c r="K8203">
        <v>1.262468444269694E-2</v>
      </c>
      <c r="L8203">
        <v>2.573132236350494</v>
      </c>
    </row>
    <row r="8204" spans="1:12">
      <c r="A8204" t="s">
        <v>317</v>
      </c>
      <c r="B8204" t="s">
        <v>278</v>
      </c>
      <c r="C8204">
        <v>48423</v>
      </c>
      <c r="D8204" t="s">
        <v>135</v>
      </c>
      <c r="E8204">
        <v>888</v>
      </c>
      <c r="F8204" t="s">
        <v>87</v>
      </c>
      <c r="G8204" t="s">
        <v>92</v>
      </c>
      <c r="H8204">
        <v>385</v>
      </c>
      <c r="I8204">
        <v>1.673676798025407</v>
      </c>
      <c r="J8204">
        <v>2.3698164900405869E-2</v>
      </c>
      <c r="K8204">
        <v>4.7015300867615753E-2</v>
      </c>
      <c r="L8204">
        <v>2.7453747142849489</v>
      </c>
    </row>
    <row r="8205" spans="1:12">
      <c r="A8205" t="s">
        <v>317</v>
      </c>
      <c r="B8205" t="s">
        <v>278</v>
      </c>
      <c r="C8205">
        <v>48423</v>
      </c>
      <c r="D8205" t="s">
        <v>135</v>
      </c>
      <c r="E8205">
        <v>888</v>
      </c>
      <c r="F8205" t="s">
        <v>87</v>
      </c>
      <c r="G8205" t="s">
        <v>93</v>
      </c>
      <c r="H8205">
        <v>615</v>
      </c>
      <c r="I8205">
        <v>1.3369029583480281</v>
      </c>
      <c r="J8205">
        <v>2.1491747826218661E-2</v>
      </c>
      <c r="K8205">
        <v>1.3120094531762961E-2</v>
      </c>
      <c r="L8205">
        <v>2.6169737893420848</v>
      </c>
    </row>
    <row r="8206" spans="1:12">
      <c r="A8206" t="s">
        <v>317</v>
      </c>
      <c r="B8206" t="s">
        <v>278</v>
      </c>
      <c r="C8206">
        <v>48423</v>
      </c>
      <c r="D8206" t="s">
        <v>135</v>
      </c>
      <c r="E8206">
        <v>888</v>
      </c>
      <c r="F8206" t="s">
        <v>87</v>
      </c>
      <c r="G8206" t="s">
        <v>94</v>
      </c>
      <c r="H8206">
        <v>385</v>
      </c>
      <c r="I8206">
        <v>1.7680933031988311</v>
      </c>
      <c r="J8206">
        <v>2.504719182763936E-2</v>
      </c>
      <c r="K8206">
        <v>4.7015300867615753E-2</v>
      </c>
      <c r="L8206">
        <v>2.9108721514101061</v>
      </c>
    </row>
    <row r="8207" spans="1:12">
      <c r="A8207" t="s">
        <v>317</v>
      </c>
      <c r="B8207" t="s">
        <v>278</v>
      </c>
      <c r="C8207">
        <v>48423</v>
      </c>
      <c r="D8207" t="s">
        <v>135</v>
      </c>
      <c r="E8207">
        <v>888</v>
      </c>
      <c r="F8207" t="s">
        <v>87</v>
      </c>
      <c r="G8207" t="s">
        <v>95</v>
      </c>
      <c r="H8207">
        <v>615</v>
      </c>
      <c r="I8207">
        <v>1.402209669844612</v>
      </c>
      <c r="J8207">
        <v>2.2837125024573919E-2</v>
      </c>
      <c r="K8207">
        <v>1.3935983815374709E-2</v>
      </c>
      <c r="L8207">
        <v>2.7722176463906352</v>
      </c>
    </row>
    <row r="8208" spans="1:12">
      <c r="A8208" t="s">
        <v>317</v>
      </c>
      <c r="B8208" t="s">
        <v>278</v>
      </c>
      <c r="C8208">
        <v>48423</v>
      </c>
      <c r="D8208" t="s">
        <v>135</v>
      </c>
      <c r="E8208">
        <v>888</v>
      </c>
      <c r="F8208" t="s">
        <v>87</v>
      </c>
      <c r="G8208" t="s">
        <v>96</v>
      </c>
      <c r="H8208">
        <v>385</v>
      </c>
      <c r="I8208">
        <v>1.866689031339787</v>
      </c>
      <c r="J8208">
        <v>2.6526711766394481E-2</v>
      </c>
      <c r="K8208">
        <v>4.7015300867615753E-2</v>
      </c>
      <c r="L8208">
        <v>3.0798410123274671</v>
      </c>
    </row>
    <row r="8209" spans="1:12">
      <c r="A8209" t="s">
        <v>317</v>
      </c>
      <c r="B8209" t="s">
        <v>278</v>
      </c>
      <c r="C8209">
        <v>48423</v>
      </c>
      <c r="D8209" t="s">
        <v>135</v>
      </c>
      <c r="E8209">
        <v>888</v>
      </c>
      <c r="F8209" t="s">
        <v>87</v>
      </c>
      <c r="G8209" t="s">
        <v>97</v>
      </c>
      <c r="H8209">
        <v>615</v>
      </c>
      <c r="I8209">
        <v>1.469628778530325</v>
      </c>
      <c r="J8209">
        <v>2.418821948043089E-2</v>
      </c>
      <c r="K8209">
        <v>1.474738212572276E-2</v>
      </c>
      <c r="L8209">
        <v>2.9462558169672839</v>
      </c>
    </row>
    <row r="8210" spans="1:12">
      <c r="A8210" t="s">
        <v>317</v>
      </c>
      <c r="B8210" t="s">
        <v>278</v>
      </c>
      <c r="C8210">
        <v>48423</v>
      </c>
      <c r="D8210" t="s">
        <v>135</v>
      </c>
      <c r="E8210">
        <v>888</v>
      </c>
      <c r="F8210" t="s">
        <v>87</v>
      </c>
      <c r="G8210" t="s">
        <v>98</v>
      </c>
      <c r="H8210">
        <v>385</v>
      </c>
      <c r="I8210">
        <v>0.76771230997376572</v>
      </c>
      <c r="J8210">
        <v>1.6978449086585232E-2</v>
      </c>
      <c r="K8210">
        <v>4.7015300867615753E-2</v>
      </c>
      <c r="L8210">
        <v>1.5552207083419951</v>
      </c>
    </row>
    <row r="8211" spans="1:12">
      <c r="A8211" t="s">
        <v>317</v>
      </c>
      <c r="B8211" t="s">
        <v>278</v>
      </c>
      <c r="C8211">
        <v>48423</v>
      </c>
      <c r="D8211" t="s">
        <v>135</v>
      </c>
      <c r="E8211">
        <v>888</v>
      </c>
      <c r="F8211" t="s">
        <v>87</v>
      </c>
      <c r="G8211" t="s">
        <v>99</v>
      </c>
      <c r="H8211">
        <v>615</v>
      </c>
      <c r="I8211">
        <v>0.75104416870706536</v>
      </c>
      <c r="J8211">
        <v>1.452867810625628E-2</v>
      </c>
      <c r="K8211">
        <v>1.188295685162415E-2</v>
      </c>
      <c r="L8211">
        <v>1.990943086013055</v>
      </c>
    </row>
    <row r="8212" spans="1:12">
      <c r="A8212" t="s">
        <v>317</v>
      </c>
      <c r="B8212" t="s">
        <v>278</v>
      </c>
      <c r="C8212">
        <v>48423</v>
      </c>
      <c r="D8212" t="s">
        <v>135</v>
      </c>
      <c r="E8212">
        <v>888</v>
      </c>
      <c r="F8212" t="s">
        <v>87</v>
      </c>
      <c r="G8212" t="s">
        <v>100</v>
      </c>
      <c r="H8212">
        <v>385</v>
      </c>
      <c r="I8212">
        <v>1.1336065426520781</v>
      </c>
      <c r="J8212">
        <v>2.0077011241880049E-2</v>
      </c>
      <c r="K8212">
        <v>4.7015300867615753E-2</v>
      </c>
      <c r="L8212">
        <v>2.032990566081188</v>
      </c>
    </row>
    <row r="8213" spans="1:12">
      <c r="A8213" t="s">
        <v>317</v>
      </c>
      <c r="B8213" t="s">
        <v>278</v>
      </c>
      <c r="C8213">
        <v>48423</v>
      </c>
      <c r="D8213" t="s">
        <v>135</v>
      </c>
      <c r="E8213">
        <v>888</v>
      </c>
      <c r="F8213" t="s">
        <v>87</v>
      </c>
      <c r="G8213" t="s">
        <v>101</v>
      </c>
      <c r="H8213">
        <v>614</v>
      </c>
      <c r="I8213">
        <v>0.98143726803032527</v>
      </c>
      <c r="J8213">
        <v>1.7600515409937761E-2</v>
      </c>
      <c r="K8213">
        <v>1.2432111905293549E-2</v>
      </c>
      <c r="L8213">
        <v>2.1818166580975058</v>
      </c>
    </row>
    <row r="8214" spans="1:12">
      <c r="A8214" t="s">
        <v>317</v>
      </c>
      <c r="B8214" t="s">
        <v>278</v>
      </c>
      <c r="C8214">
        <v>48423</v>
      </c>
      <c r="D8214" t="s">
        <v>135</v>
      </c>
      <c r="E8214">
        <v>888</v>
      </c>
      <c r="F8214" t="s">
        <v>87</v>
      </c>
      <c r="G8214" t="s">
        <v>102</v>
      </c>
      <c r="H8214">
        <v>385</v>
      </c>
      <c r="I8214">
        <v>1.2417849066387381</v>
      </c>
      <c r="J8214">
        <v>2.1699977510773742E-2</v>
      </c>
      <c r="K8214">
        <v>4.7015300867615753E-2</v>
      </c>
      <c r="L8214">
        <v>2.227837132195075</v>
      </c>
    </row>
    <row r="8215" spans="1:12">
      <c r="A8215" t="s">
        <v>317</v>
      </c>
      <c r="B8215" t="s">
        <v>278</v>
      </c>
      <c r="C8215">
        <v>48423</v>
      </c>
      <c r="D8215" t="s">
        <v>135</v>
      </c>
      <c r="E8215">
        <v>888</v>
      </c>
      <c r="F8215" t="s">
        <v>87</v>
      </c>
      <c r="G8215" t="s">
        <v>103</v>
      </c>
      <c r="H8215">
        <v>615</v>
      </c>
      <c r="I8215">
        <v>1.043051232957158</v>
      </c>
      <c r="J8215">
        <v>1.8745854294726388E-2</v>
      </c>
      <c r="K8215">
        <v>1.292877738363029E-2</v>
      </c>
      <c r="L8215">
        <v>2.3277477427140298</v>
      </c>
    </row>
    <row r="8216" spans="1:12">
      <c r="A8216" t="s">
        <v>317</v>
      </c>
      <c r="B8216" t="s">
        <v>278</v>
      </c>
      <c r="C8216">
        <v>48423</v>
      </c>
      <c r="D8216" t="s">
        <v>135</v>
      </c>
      <c r="E8216">
        <v>888</v>
      </c>
      <c r="F8216" t="s">
        <v>87</v>
      </c>
      <c r="G8216" t="s">
        <v>104</v>
      </c>
      <c r="H8216">
        <v>385</v>
      </c>
      <c r="I8216">
        <v>1.3386099014279009</v>
      </c>
      <c r="J8216">
        <v>2.2784424816788131E-2</v>
      </c>
      <c r="K8216">
        <v>4.7015300867615753E-2</v>
      </c>
      <c r="L8216">
        <v>2.3951684965310931</v>
      </c>
    </row>
    <row r="8217" spans="1:12">
      <c r="A8217" t="s">
        <v>317</v>
      </c>
      <c r="B8217" t="s">
        <v>278</v>
      </c>
      <c r="C8217">
        <v>48423</v>
      </c>
      <c r="D8217" t="s">
        <v>135</v>
      </c>
      <c r="E8217">
        <v>888</v>
      </c>
      <c r="F8217" t="s">
        <v>87</v>
      </c>
      <c r="G8217" t="s">
        <v>105</v>
      </c>
      <c r="H8217">
        <v>614</v>
      </c>
      <c r="I8217">
        <v>1.1049268529615139</v>
      </c>
      <c r="J8217">
        <v>2.0024254321141549E-2</v>
      </c>
      <c r="K8217">
        <v>1.37449604108022E-2</v>
      </c>
      <c r="L8217">
        <v>2.508840677601246</v>
      </c>
    </row>
    <row r="8218" spans="1:12">
      <c r="A8218" t="s">
        <v>317</v>
      </c>
      <c r="B8218" t="s">
        <v>278</v>
      </c>
      <c r="C8218">
        <v>48423</v>
      </c>
      <c r="D8218" t="s">
        <v>135</v>
      </c>
      <c r="E8218">
        <v>888</v>
      </c>
      <c r="F8218" t="s">
        <v>87</v>
      </c>
      <c r="G8218" t="s">
        <v>106</v>
      </c>
      <c r="H8218">
        <v>385</v>
      </c>
      <c r="I8218">
        <v>1.438941171813809</v>
      </c>
      <c r="J8218">
        <v>2.4117518284707758E-2</v>
      </c>
      <c r="K8218">
        <v>4.7015300867615753E-2</v>
      </c>
      <c r="L8218">
        <v>2.562666542399366</v>
      </c>
    </row>
    <row r="8219" spans="1:12">
      <c r="A8219" t="s">
        <v>317</v>
      </c>
      <c r="B8219" t="s">
        <v>278</v>
      </c>
      <c r="C8219">
        <v>48423</v>
      </c>
      <c r="D8219" t="s">
        <v>135</v>
      </c>
      <c r="E8219">
        <v>888</v>
      </c>
      <c r="F8219" t="s">
        <v>87</v>
      </c>
      <c r="G8219" t="s">
        <v>107</v>
      </c>
      <c r="H8219">
        <v>614</v>
      </c>
      <c r="I8219">
        <v>1.1680057646722879</v>
      </c>
      <c r="J8219">
        <v>2.128880125280741E-2</v>
      </c>
      <c r="K8219">
        <v>1.455949765429183E-2</v>
      </c>
      <c r="L8219">
        <v>2.677849342735211</v>
      </c>
    </row>
    <row r="8220" spans="1:12">
      <c r="A8220" t="s">
        <v>317</v>
      </c>
      <c r="B8220" t="s">
        <v>278</v>
      </c>
      <c r="C8220">
        <v>48423</v>
      </c>
      <c r="D8220" t="s">
        <v>135</v>
      </c>
      <c r="E8220">
        <v>888</v>
      </c>
      <c r="F8220" t="s">
        <v>87</v>
      </c>
      <c r="G8220" t="s">
        <v>108</v>
      </c>
      <c r="H8220">
        <v>385</v>
      </c>
      <c r="I8220">
        <v>0.45307604960138081</v>
      </c>
      <c r="J8220">
        <v>9.3257948586015597E-3</v>
      </c>
      <c r="K8220">
        <v>4.7015300867615753E-2</v>
      </c>
      <c r="L8220">
        <v>1.1778982897199459</v>
      </c>
    </row>
    <row r="8221" spans="1:12">
      <c r="A8221" t="s">
        <v>317</v>
      </c>
      <c r="B8221" t="s">
        <v>278</v>
      </c>
      <c r="C8221">
        <v>48423</v>
      </c>
      <c r="D8221" t="s">
        <v>135</v>
      </c>
      <c r="E8221">
        <v>888</v>
      </c>
      <c r="F8221" t="s">
        <v>87</v>
      </c>
      <c r="G8221" t="s">
        <v>109</v>
      </c>
      <c r="H8221">
        <v>614</v>
      </c>
      <c r="I8221">
        <v>0.43391108773939158</v>
      </c>
      <c r="J8221">
        <v>8.0738110740064054E-3</v>
      </c>
      <c r="K8221">
        <v>1.1745082518886179E-2</v>
      </c>
      <c r="L8221">
        <v>1.1103789443611909</v>
      </c>
    </row>
    <row r="8222" spans="1:12">
      <c r="A8222" t="s">
        <v>317</v>
      </c>
      <c r="B8222" t="s">
        <v>476</v>
      </c>
      <c r="C8222">
        <v>48425</v>
      </c>
      <c r="D8222" t="s">
        <v>135</v>
      </c>
      <c r="E8222">
        <v>888</v>
      </c>
      <c r="F8222" t="s">
        <v>87</v>
      </c>
      <c r="G8222" t="s">
        <v>88</v>
      </c>
      <c r="H8222">
        <v>21</v>
      </c>
      <c r="I8222">
        <v>1.3391255499967429</v>
      </c>
      <c r="J8222">
        <v>0.1576856242205866</v>
      </c>
      <c r="K8222">
        <v>8.2268901586623533E-2</v>
      </c>
      <c r="L8222">
        <v>2.427575332124559</v>
      </c>
    </row>
    <row r="8223" spans="1:12">
      <c r="A8223" t="s">
        <v>317</v>
      </c>
      <c r="B8223" t="s">
        <v>476</v>
      </c>
      <c r="C8223">
        <v>48425</v>
      </c>
      <c r="D8223" t="s">
        <v>135</v>
      </c>
      <c r="E8223">
        <v>888</v>
      </c>
      <c r="F8223" t="s">
        <v>87</v>
      </c>
      <c r="G8223" t="s">
        <v>89</v>
      </c>
      <c r="H8223">
        <v>73</v>
      </c>
      <c r="I8223">
        <v>0.52996081108940996</v>
      </c>
      <c r="J8223">
        <v>5.1940310266589587E-2</v>
      </c>
      <c r="K8223">
        <v>2.5428570911743631E-3</v>
      </c>
      <c r="L8223">
        <v>1.703298544139858</v>
      </c>
    </row>
    <row r="8224" spans="1:12">
      <c r="A8224" t="s">
        <v>317</v>
      </c>
      <c r="B8224" t="s">
        <v>476</v>
      </c>
      <c r="C8224">
        <v>48425</v>
      </c>
      <c r="D8224" t="s">
        <v>135</v>
      </c>
      <c r="E8224">
        <v>888</v>
      </c>
      <c r="F8224" t="s">
        <v>87</v>
      </c>
      <c r="G8224" t="s">
        <v>90</v>
      </c>
      <c r="H8224">
        <v>21</v>
      </c>
      <c r="I8224">
        <v>1.6680650978018869</v>
      </c>
      <c r="J8224">
        <v>0.1456860291474619</v>
      </c>
      <c r="K8224">
        <v>0.26197504588600667</v>
      </c>
      <c r="L8224">
        <v>2.8019103932227281</v>
      </c>
    </row>
    <row r="8225" spans="1:12">
      <c r="A8225" t="s">
        <v>317</v>
      </c>
      <c r="B8225" t="s">
        <v>476</v>
      </c>
      <c r="C8225">
        <v>48425</v>
      </c>
      <c r="D8225" t="s">
        <v>135</v>
      </c>
      <c r="E8225">
        <v>888</v>
      </c>
      <c r="F8225" t="s">
        <v>87</v>
      </c>
      <c r="G8225" t="s">
        <v>91</v>
      </c>
      <c r="H8225">
        <v>73</v>
      </c>
      <c r="I8225">
        <v>0.7859576461648482</v>
      </c>
      <c r="J8225">
        <v>4.783511160803746E-2</v>
      </c>
      <c r="K8225">
        <v>5.6479476296384711E-3</v>
      </c>
      <c r="L8225">
        <v>1.863439073460839</v>
      </c>
    </row>
    <row r="8226" spans="1:12">
      <c r="A8226" t="s">
        <v>317</v>
      </c>
      <c r="B8226" t="s">
        <v>476</v>
      </c>
      <c r="C8226">
        <v>48425</v>
      </c>
      <c r="D8226" t="s">
        <v>135</v>
      </c>
      <c r="E8226">
        <v>888</v>
      </c>
      <c r="F8226" t="s">
        <v>87</v>
      </c>
      <c r="G8226" t="s">
        <v>92</v>
      </c>
      <c r="H8226">
        <v>21</v>
      </c>
      <c r="I8226">
        <v>1.833708289949844</v>
      </c>
      <c r="J8226">
        <v>0.1562271870685033</v>
      </c>
      <c r="K8226">
        <v>0.29025231332994073</v>
      </c>
      <c r="L8226">
        <v>3.035446620925113</v>
      </c>
    </row>
    <row r="8227" spans="1:12">
      <c r="A8227" t="s">
        <v>317</v>
      </c>
      <c r="B8227" t="s">
        <v>476</v>
      </c>
      <c r="C8227">
        <v>48425</v>
      </c>
      <c r="D8227" t="s">
        <v>135</v>
      </c>
      <c r="E8227">
        <v>888</v>
      </c>
      <c r="F8227" t="s">
        <v>87</v>
      </c>
      <c r="G8227" t="s">
        <v>93</v>
      </c>
      <c r="H8227">
        <v>73</v>
      </c>
      <c r="I8227">
        <v>0.85699619502490232</v>
      </c>
      <c r="J8227">
        <v>5.0274337036445807E-2</v>
      </c>
      <c r="K8227">
        <v>5.6479476296384711E-3</v>
      </c>
      <c r="L8227">
        <v>1.963537548004386</v>
      </c>
    </row>
    <row r="8228" spans="1:12">
      <c r="A8228" t="s">
        <v>317</v>
      </c>
      <c r="B8228" t="s">
        <v>476</v>
      </c>
      <c r="C8228">
        <v>48425</v>
      </c>
      <c r="D8228" t="s">
        <v>135</v>
      </c>
      <c r="E8228">
        <v>888</v>
      </c>
      <c r="F8228" t="s">
        <v>87</v>
      </c>
      <c r="G8228" t="s">
        <v>94</v>
      </c>
      <c r="H8228">
        <v>21</v>
      </c>
      <c r="I8228">
        <v>1.991627877631841</v>
      </c>
      <c r="J8228">
        <v>0.16733419893618731</v>
      </c>
      <c r="K8228">
        <v>0.31557028902879652</v>
      </c>
      <c r="L8228">
        <v>3.2684685251471182</v>
      </c>
    </row>
    <row r="8229" spans="1:12">
      <c r="A8229" t="s">
        <v>317</v>
      </c>
      <c r="B8229" t="s">
        <v>476</v>
      </c>
      <c r="C8229">
        <v>48425</v>
      </c>
      <c r="D8229" t="s">
        <v>135</v>
      </c>
      <c r="E8229">
        <v>888</v>
      </c>
      <c r="F8229" t="s">
        <v>87</v>
      </c>
      <c r="G8229" t="s">
        <v>95</v>
      </c>
      <c r="H8229">
        <v>73</v>
      </c>
      <c r="I8229">
        <v>0.91383303651767434</v>
      </c>
      <c r="J8229">
        <v>5.3501549895134642E-2</v>
      </c>
      <c r="K8229">
        <v>5.6479476296384711E-3</v>
      </c>
      <c r="L8229">
        <v>2.062103462888552</v>
      </c>
    </row>
    <row r="8230" spans="1:12">
      <c r="A8230" t="s">
        <v>317</v>
      </c>
      <c r="B8230" t="s">
        <v>476</v>
      </c>
      <c r="C8230">
        <v>48425</v>
      </c>
      <c r="D8230" t="s">
        <v>135</v>
      </c>
      <c r="E8230">
        <v>888</v>
      </c>
      <c r="F8230" t="s">
        <v>87</v>
      </c>
      <c r="G8230" t="s">
        <v>96</v>
      </c>
      <c r="H8230">
        <v>21</v>
      </c>
      <c r="I8230">
        <v>2.141073796967826</v>
      </c>
      <c r="J8230">
        <v>0.17785825932259591</v>
      </c>
      <c r="K8230">
        <v>0.34037529265666611</v>
      </c>
      <c r="L8230">
        <v>3.4894549128360661</v>
      </c>
    </row>
    <row r="8231" spans="1:12">
      <c r="A8231" t="s">
        <v>317</v>
      </c>
      <c r="B8231" t="s">
        <v>476</v>
      </c>
      <c r="C8231">
        <v>48425</v>
      </c>
      <c r="D8231" t="s">
        <v>135</v>
      </c>
      <c r="E8231">
        <v>888</v>
      </c>
      <c r="F8231" t="s">
        <v>87</v>
      </c>
      <c r="G8231" t="s">
        <v>97</v>
      </c>
      <c r="H8231">
        <v>73</v>
      </c>
      <c r="I8231">
        <v>0.9788450411528159</v>
      </c>
      <c r="J8231">
        <v>5.5830176312895767E-2</v>
      </c>
      <c r="K8231">
        <v>5.6479476296384711E-3</v>
      </c>
      <c r="L8231">
        <v>2.1581657458154542</v>
      </c>
    </row>
    <row r="8232" spans="1:12">
      <c r="A8232" t="s">
        <v>317</v>
      </c>
      <c r="B8232" t="s">
        <v>476</v>
      </c>
      <c r="C8232">
        <v>48425</v>
      </c>
      <c r="D8232" t="s">
        <v>135</v>
      </c>
      <c r="E8232">
        <v>888</v>
      </c>
      <c r="F8232" t="s">
        <v>87</v>
      </c>
      <c r="G8232" t="s">
        <v>98</v>
      </c>
      <c r="H8232">
        <v>21</v>
      </c>
      <c r="I8232">
        <v>0.87811581063541766</v>
      </c>
      <c r="J8232">
        <v>8.8664726780749215E-2</v>
      </c>
      <c r="K8232">
        <v>0.1078680484880335</v>
      </c>
      <c r="L8232">
        <v>1.6042317228687579</v>
      </c>
    </row>
    <row r="8233" spans="1:12">
      <c r="A8233" t="s">
        <v>317</v>
      </c>
      <c r="B8233" t="s">
        <v>476</v>
      </c>
      <c r="C8233">
        <v>48425</v>
      </c>
      <c r="D8233" t="s">
        <v>135</v>
      </c>
      <c r="E8233">
        <v>888</v>
      </c>
      <c r="F8233" t="s">
        <v>87</v>
      </c>
      <c r="G8233" t="s">
        <v>99</v>
      </c>
      <c r="H8233">
        <v>73</v>
      </c>
      <c r="I8233">
        <v>0.40282160512985438</v>
      </c>
      <c r="J8233">
        <v>3.0006228856040599E-2</v>
      </c>
      <c r="K8233">
        <v>5.6479476296384711E-3</v>
      </c>
      <c r="L8233">
        <v>1.3717001025349209</v>
      </c>
    </row>
    <row r="8234" spans="1:12">
      <c r="A8234" t="s">
        <v>317</v>
      </c>
      <c r="B8234" t="s">
        <v>476</v>
      </c>
      <c r="C8234">
        <v>48425</v>
      </c>
      <c r="D8234" t="s">
        <v>135</v>
      </c>
      <c r="E8234">
        <v>888</v>
      </c>
      <c r="F8234" t="s">
        <v>87</v>
      </c>
      <c r="G8234" t="s">
        <v>100</v>
      </c>
      <c r="H8234">
        <v>21</v>
      </c>
      <c r="I8234">
        <v>1.3919513895566551</v>
      </c>
      <c r="J8234">
        <v>0.10804868088975519</v>
      </c>
      <c r="K8234">
        <v>0.27866141501693342</v>
      </c>
      <c r="L8234">
        <v>2.2143403233531389</v>
      </c>
    </row>
    <row r="8235" spans="1:12">
      <c r="A8235" t="s">
        <v>317</v>
      </c>
      <c r="B8235" t="s">
        <v>476</v>
      </c>
      <c r="C8235">
        <v>48425</v>
      </c>
      <c r="D8235" t="s">
        <v>135</v>
      </c>
      <c r="E8235">
        <v>888</v>
      </c>
      <c r="F8235" t="s">
        <v>87</v>
      </c>
      <c r="G8235" t="s">
        <v>101</v>
      </c>
      <c r="H8235">
        <v>73</v>
      </c>
      <c r="I8235">
        <v>0.70969548350732969</v>
      </c>
      <c r="J8235">
        <v>3.7288161246224909E-2</v>
      </c>
      <c r="K8235">
        <v>5.6479476296384711E-3</v>
      </c>
      <c r="L8235">
        <v>1.6423047116484031</v>
      </c>
    </row>
    <row r="8236" spans="1:12">
      <c r="A8236" t="s">
        <v>317</v>
      </c>
      <c r="B8236" t="s">
        <v>476</v>
      </c>
      <c r="C8236">
        <v>48425</v>
      </c>
      <c r="D8236" t="s">
        <v>135</v>
      </c>
      <c r="E8236">
        <v>888</v>
      </c>
      <c r="F8236" t="s">
        <v>87</v>
      </c>
      <c r="G8236" t="s">
        <v>102</v>
      </c>
      <c r="H8236">
        <v>21</v>
      </c>
      <c r="I8236">
        <v>1.563109054162531</v>
      </c>
      <c r="J8236">
        <v>0.1178441616037386</v>
      </c>
      <c r="K8236">
        <v>0.30964265869391361</v>
      </c>
      <c r="L8236">
        <v>2.4387855384156549</v>
      </c>
    </row>
    <row r="8237" spans="1:12">
      <c r="A8237" t="s">
        <v>317</v>
      </c>
      <c r="B8237" t="s">
        <v>476</v>
      </c>
      <c r="C8237">
        <v>48425</v>
      </c>
      <c r="D8237" t="s">
        <v>135</v>
      </c>
      <c r="E8237">
        <v>888</v>
      </c>
      <c r="F8237" t="s">
        <v>87</v>
      </c>
      <c r="G8237" t="s">
        <v>103</v>
      </c>
      <c r="H8237">
        <v>73</v>
      </c>
      <c r="I8237">
        <v>0.77572892977324492</v>
      </c>
      <c r="J8237">
        <v>3.9116468166577267E-2</v>
      </c>
      <c r="K8237">
        <v>5.6479476296384711E-3</v>
      </c>
      <c r="L8237">
        <v>1.736058720941368</v>
      </c>
    </row>
    <row r="8238" spans="1:12">
      <c r="A8238" t="s">
        <v>317</v>
      </c>
      <c r="B8238" t="s">
        <v>476</v>
      </c>
      <c r="C8238">
        <v>48425</v>
      </c>
      <c r="D8238" t="s">
        <v>135</v>
      </c>
      <c r="E8238">
        <v>888</v>
      </c>
      <c r="F8238" t="s">
        <v>87</v>
      </c>
      <c r="G8238" t="s">
        <v>104</v>
      </c>
      <c r="H8238">
        <v>21</v>
      </c>
      <c r="I8238">
        <v>1.726502520922087</v>
      </c>
      <c r="J8238">
        <v>0.12881989346661671</v>
      </c>
      <c r="K8238">
        <v>0.33643836717927927</v>
      </c>
      <c r="L8238">
        <v>2.6724841403317932</v>
      </c>
    </row>
    <row r="8239" spans="1:12">
      <c r="A8239" t="s">
        <v>317</v>
      </c>
      <c r="B8239" t="s">
        <v>476</v>
      </c>
      <c r="C8239">
        <v>48425</v>
      </c>
      <c r="D8239" t="s">
        <v>135</v>
      </c>
      <c r="E8239">
        <v>888</v>
      </c>
      <c r="F8239" t="s">
        <v>87</v>
      </c>
      <c r="G8239" t="s">
        <v>105</v>
      </c>
      <c r="H8239">
        <v>73</v>
      </c>
      <c r="I8239">
        <v>0.82924687620214166</v>
      </c>
      <c r="J8239">
        <v>4.1671994365771667E-2</v>
      </c>
      <c r="K8239">
        <v>5.6479476296384711E-3</v>
      </c>
      <c r="L8239">
        <v>1.8489227234059391</v>
      </c>
    </row>
    <row r="8240" spans="1:12">
      <c r="A8240" t="s">
        <v>317</v>
      </c>
      <c r="B8240" t="s">
        <v>476</v>
      </c>
      <c r="C8240">
        <v>48425</v>
      </c>
      <c r="D8240" t="s">
        <v>135</v>
      </c>
      <c r="E8240">
        <v>888</v>
      </c>
      <c r="F8240" t="s">
        <v>87</v>
      </c>
      <c r="G8240" t="s">
        <v>106</v>
      </c>
      <c r="H8240">
        <v>21</v>
      </c>
      <c r="I8240">
        <v>1.8774327900133541</v>
      </c>
      <c r="J8240">
        <v>0.13897070690113111</v>
      </c>
      <c r="K8240">
        <v>0.36329579965681719</v>
      </c>
      <c r="L8240">
        <v>2.9038355072988762</v>
      </c>
    </row>
    <row r="8241" spans="1:12">
      <c r="A8241" t="s">
        <v>317</v>
      </c>
      <c r="B8241" t="s">
        <v>476</v>
      </c>
      <c r="C8241">
        <v>48425</v>
      </c>
      <c r="D8241" t="s">
        <v>135</v>
      </c>
      <c r="E8241">
        <v>888</v>
      </c>
      <c r="F8241" t="s">
        <v>87</v>
      </c>
      <c r="G8241" t="s">
        <v>107</v>
      </c>
      <c r="H8241">
        <v>73</v>
      </c>
      <c r="I8241">
        <v>0.88816125489745468</v>
      </c>
      <c r="J8241">
        <v>4.3199662035646513E-2</v>
      </c>
      <c r="K8241">
        <v>5.6479476296384711E-3</v>
      </c>
      <c r="L8241">
        <v>1.932940510911797</v>
      </c>
    </row>
    <row r="8242" spans="1:12">
      <c r="A8242" t="s">
        <v>317</v>
      </c>
      <c r="B8242" t="s">
        <v>476</v>
      </c>
      <c r="C8242">
        <v>48425</v>
      </c>
      <c r="D8242" t="s">
        <v>135</v>
      </c>
      <c r="E8242">
        <v>888</v>
      </c>
      <c r="F8242" t="s">
        <v>87</v>
      </c>
      <c r="G8242" t="s">
        <v>108</v>
      </c>
      <c r="H8242">
        <v>21</v>
      </c>
      <c r="I8242">
        <v>0.54524790617929286</v>
      </c>
      <c r="J8242">
        <v>4.6758487955652142E-2</v>
      </c>
      <c r="K8242">
        <v>0.1167457847107941</v>
      </c>
      <c r="L8242">
        <v>1.0747798823709549</v>
      </c>
    </row>
    <row r="8243" spans="1:12">
      <c r="A8243" t="s">
        <v>317</v>
      </c>
      <c r="B8243" t="s">
        <v>476</v>
      </c>
      <c r="C8243">
        <v>48425</v>
      </c>
      <c r="D8243" t="s">
        <v>135</v>
      </c>
      <c r="E8243">
        <v>888</v>
      </c>
      <c r="F8243" t="s">
        <v>87</v>
      </c>
      <c r="G8243" t="s">
        <v>109</v>
      </c>
      <c r="H8243">
        <v>73</v>
      </c>
      <c r="I8243">
        <v>0.30985362557612722</v>
      </c>
      <c r="J8243">
        <v>1.343203054049198E-2</v>
      </c>
      <c r="K8243">
        <v>5.6479476296384711E-3</v>
      </c>
      <c r="L8243">
        <v>0.74064381319451666</v>
      </c>
    </row>
    <row r="8244" spans="1:12">
      <c r="A8244" t="s">
        <v>317</v>
      </c>
      <c r="B8244" t="s">
        <v>477</v>
      </c>
      <c r="C8244">
        <v>48427</v>
      </c>
      <c r="D8244" t="s">
        <v>135</v>
      </c>
      <c r="E8244">
        <v>888</v>
      </c>
      <c r="F8244" t="s">
        <v>87</v>
      </c>
      <c r="G8244" t="s">
        <v>88</v>
      </c>
      <c r="H8244">
        <v>119</v>
      </c>
      <c r="I8244">
        <v>1.5992511777789999</v>
      </c>
      <c r="J8244">
        <v>2.4306680311870769E-2</v>
      </c>
      <c r="K8244">
        <v>0.54295401423410483</v>
      </c>
      <c r="L8244">
        <v>2.3126070646557242</v>
      </c>
    </row>
    <row r="8245" spans="1:12">
      <c r="A8245" t="s">
        <v>317</v>
      </c>
      <c r="B8245" t="s">
        <v>477</v>
      </c>
      <c r="C8245">
        <v>48427</v>
      </c>
      <c r="D8245" t="s">
        <v>135</v>
      </c>
      <c r="E8245">
        <v>888</v>
      </c>
      <c r="F8245" t="s">
        <v>87</v>
      </c>
      <c r="G8245" t="s">
        <v>89</v>
      </c>
      <c r="H8245">
        <v>119</v>
      </c>
      <c r="I8245">
        <v>1.1869475579418369</v>
      </c>
      <c r="J8245">
        <v>2.027589543684833E-2</v>
      </c>
      <c r="K8245">
        <v>0.58866778799701158</v>
      </c>
      <c r="L8245">
        <v>1.706692669819454</v>
      </c>
    </row>
    <row r="8246" spans="1:12">
      <c r="A8246" t="s">
        <v>317</v>
      </c>
      <c r="B8246" t="s">
        <v>477</v>
      </c>
      <c r="C8246">
        <v>48427</v>
      </c>
      <c r="D8246" t="s">
        <v>135</v>
      </c>
      <c r="E8246">
        <v>888</v>
      </c>
      <c r="F8246" t="s">
        <v>87</v>
      </c>
      <c r="G8246" t="s">
        <v>90</v>
      </c>
      <c r="H8246">
        <v>119</v>
      </c>
      <c r="I8246">
        <v>1.812608561578807</v>
      </c>
      <c r="J8246">
        <v>2.8223287991621559E-2</v>
      </c>
      <c r="K8246">
        <v>0.68381387054601406</v>
      </c>
      <c r="L8246">
        <v>2.602420348373006</v>
      </c>
    </row>
    <row r="8247" spans="1:12">
      <c r="A8247" t="s">
        <v>317</v>
      </c>
      <c r="B8247" t="s">
        <v>477</v>
      </c>
      <c r="C8247">
        <v>48427</v>
      </c>
      <c r="D8247" t="s">
        <v>135</v>
      </c>
      <c r="E8247">
        <v>888</v>
      </c>
      <c r="F8247" t="s">
        <v>87</v>
      </c>
      <c r="G8247" t="s">
        <v>91</v>
      </c>
      <c r="H8247">
        <v>119</v>
      </c>
      <c r="I8247">
        <v>1.3054634864724759</v>
      </c>
      <c r="J8247">
        <v>2.073764621284439E-2</v>
      </c>
      <c r="K8247">
        <v>0.74411081552762104</v>
      </c>
      <c r="L8247">
        <v>1.87317238244714</v>
      </c>
    </row>
    <row r="8248" spans="1:12">
      <c r="A8248" t="s">
        <v>317</v>
      </c>
      <c r="B8248" t="s">
        <v>477</v>
      </c>
      <c r="C8248">
        <v>48427</v>
      </c>
      <c r="D8248" t="s">
        <v>135</v>
      </c>
      <c r="E8248">
        <v>888</v>
      </c>
      <c r="F8248" t="s">
        <v>87</v>
      </c>
      <c r="G8248" t="s">
        <v>92</v>
      </c>
      <c r="H8248">
        <v>119</v>
      </c>
      <c r="I8248">
        <v>1.916849890271465</v>
      </c>
      <c r="J8248">
        <v>2.9205168271980941E-2</v>
      </c>
      <c r="K8248">
        <v>0.7369165470379011</v>
      </c>
      <c r="L8248">
        <v>2.7076279604979629</v>
      </c>
    </row>
    <row r="8249" spans="1:12">
      <c r="A8249" t="s">
        <v>317</v>
      </c>
      <c r="B8249" t="s">
        <v>477</v>
      </c>
      <c r="C8249">
        <v>48427</v>
      </c>
      <c r="D8249" t="s">
        <v>135</v>
      </c>
      <c r="E8249">
        <v>888</v>
      </c>
      <c r="F8249" t="s">
        <v>87</v>
      </c>
      <c r="G8249" t="s">
        <v>93</v>
      </c>
      <c r="H8249">
        <v>119</v>
      </c>
      <c r="I8249">
        <v>1.381407002474536</v>
      </c>
      <c r="J8249">
        <v>2.1482636232286981E-2</v>
      </c>
      <c r="K8249">
        <v>0.79416696274649468</v>
      </c>
      <c r="L8249">
        <v>1.9688439470527781</v>
      </c>
    </row>
    <row r="8250" spans="1:12">
      <c r="A8250" t="s">
        <v>317</v>
      </c>
      <c r="B8250" t="s">
        <v>477</v>
      </c>
      <c r="C8250">
        <v>48427</v>
      </c>
      <c r="D8250" t="s">
        <v>135</v>
      </c>
      <c r="E8250">
        <v>888</v>
      </c>
      <c r="F8250" t="s">
        <v>87</v>
      </c>
      <c r="G8250" t="s">
        <v>94</v>
      </c>
      <c r="H8250">
        <v>119</v>
      </c>
      <c r="I8250">
        <v>2.0140042031672039</v>
      </c>
      <c r="J8250">
        <v>3.0333816022205039E-2</v>
      </c>
      <c r="K8250">
        <v>0.7827257268164447</v>
      </c>
      <c r="L8250">
        <v>2.8069506566597289</v>
      </c>
    </row>
    <row r="8251" spans="1:12">
      <c r="A8251" t="s">
        <v>317</v>
      </c>
      <c r="B8251" t="s">
        <v>477</v>
      </c>
      <c r="C8251">
        <v>48427</v>
      </c>
      <c r="D8251" t="s">
        <v>135</v>
      </c>
      <c r="E8251">
        <v>888</v>
      </c>
      <c r="F8251" t="s">
        <v>87</v>
      </c>
      <c r="G8251" t="s">
        <v>95</v>
      </c>
      <c r="H8251">
        <v>119</v>
      </c>
      <c r="I8251">
        <v>1.455656314924143</v>
      </c>
      <c r="J8251">
        <v>2.232602798977942E-2</v>
      </c>
      <c r="K8251">
        <v>0.83990284004932314</v>
      </c>
      <c r="L8251">
        <v>2.061355500296886</v>
      </c>
    </row>
    <row r="8252" spans="1:12">
      <c r="A8252" t="s">
        <v>317</v>
      </c>
      <c r="B8252" t="s">
        <v>477</v>
      </c>
      <c r="C8252">
        <v>48427</v>
      </c>
      <c r="D8252" t="s">
        <v>135</v>
      </c>
      <c r="E8252">
        <v>888</v>
      </c>
      <c r="F8252" t="s">
        <v>87</v>
      </c>
      <c r="G8252" t="s">
        <v>96</v>
      </c>
      <c r="H8252">
        <v>119</v>
      </c>
      <c r="I8252">
        <v>2.1151323436276588</v>
      </c>
      <c r="J8252">
        <v>3.159395078580763E-2</v>
      </c>
      <c r="K8252">
        <v>0.83025105375846042</v>
      </c>
      <c r="L8252">
        <v>2.9081630121167361</v>
      </c>
    </row>
    <row r="8253" spans="1:12">
      <c r="A8253" t="s">
        <v>317</v>
      </c>
      <c r="B8253" t="s">
        <v>477</v>
      </c>
      <c r="C8253">
        <v>48427</v>
      </c>
      <c r="D8253" t="s">
        <v>135</v>
      </c>
      <c r="E8253">
        <v>888</v>
      </c>
      <c r="F8253" t="s">
        <v>87</v>
      </c>
      <c r="G8253" t="s">
        <v>97</v>
      </c>
      <c r="H8253">
        <v>119</v>
      </c>
      <c r="I8253">
        <v>1.533038820942674</v>
      </c>
      <c r="J8253">
        <v>2.3215477508357198E-2</v>
      </c>
      <c r="K8253">
        <v>0.88416459253655777</v>
      </c>
      <c r="L8253">
        <v>2.159219318568498</v>
      </c>
    </row>
    <row r="8254" spans="1:12">
      <c r="A8254" t="s">
        <v>317</v>
      </c>
      <c r="B8254" t="s">
        <v>477</v>
      </c>
      <c r="C8254">
        <v>48427</v>
      </c>
      <c r="D8254" t="s">
        <v>135</v>
      </c>
      <c r="E8254">
        <v>888</v>
      </c>
      <c r="F8254" t="s">
        <v>87</v>
      </c>
      <c r="G8254" t="s">
        <v>98</v>
      </c>
      <c r="H8254">
        <v>119</v>
      </c>
      <c r="I8254">
        <v>0.39854159337142719</v>
      </c>
      <c r="J8254">
        <v>9.5819412410419174E-3</v>
      </c>
      <c r="K8254">
        <v>4.6123935453918873E-2</v>
      </c>
      <c r="L8254">
        <v>0.74911958182097538</v>
      </c>
    </row>
    <row r="8255" spans="1:12">
      <c r="A8255" t="s">
        <v>317</v>
      </c>
      <c r="B8255" t="s">
        <v>477</v>
      </c>
      <c r="C8255">
        <v>48427</v>
      </c>
      <c r="D8255" t="s">
        <v>135</v>
      </c>
      <c r="E8255">
        <v>888</v>
      </c>
      <c r="F8255" t="s">
        <v>87</v>
      </c>
      <c r="G8255" t="s">
        <v>99</v>
      </c>
      <c r="H8255">
        <v>119</v>
      </c>
      <c r="I8255">
        <v>0.59143660407005449</v>
      </c>
      <c r="J8255">
        <v>1.537324686410659E-2</v>
      </c>
      <c r="K8255">
        <v>0.2058240286924278</v>
      </c>
      <c r="L8255">
        <v>1.2330409608582329</v>
      </c>
    </row>
    <row r="8256" spans="1:12">
      <c r="A8256" t="s">
        <v>317</v>
      </c>
      <c r="B8256" t="s">
        <v>477</v>
      </c>
      <c r="C8256">
        <v>48427</v>
      </c>
      <c r="D8256" t="s">
        <v>135</v>
      </c>
      <c r="E8256">
        <v>888</v>
      </c>
      <c r="F8256" t="s">
        <v>87</v>
      </c>
      <c r="G8256" t="s">
        <v>100</v>
      </c>
      <c r="H8256">
        <v>119</v>
      </c>
      <c r="I8256">
        <v>0.90125089367504452</v>
      </c>
      <c r="J8256">
        <v>1.656113431293631E-2</v>
      </c>
      <c r="K8256">
        <v>0.30177960208981791</v>
      </c>
      <c r="L8256">
        <v>1.5829159676324409</v>
      </c>
    </row>
    <row r="8257" spans="1:12">
      <c r="A8257" t="s">
        <v>317</v>
      </c>
      <c r="B8257" t="s">
        <v>477</v>
      </c>
      <c r="C8257">
        <v>48427</v>
      </c>
      <c r="D8257" t="s">
        <v>135</v>
      </c>
      <c r="E8257">
        <v>888</v>
      </c>
      <c r="F8257" t="s">
        <v>87</v>
      </c>
      <c r="G8257" t="s">
        <v>101</v>
      </c>
      <c r="H8257">
        <v>119</v>
      </c>
      <c r="I8257">
        <v>0.99608764494299662</v>
      </c>
      <c r="J8257">
        <v>1.7513578583009538E-2</v>
      </c>
      <c r="K8257">
        <v>0.45568444383923268</v>
      </c>
      <c r="L8257">
        <v>1.5192033829298821</v>
      </c>
    </row>
    <row r="8258" spans="1:12">
      <c r="A8258" t="s">
        <v>317</v>
      </c>
      <c r="B8258" t="s">
        <v>477</v>
      </c>
      <c r="C8258">
        <v>48427</v>
      </c>
      <c r="D8258" t="s">
        <v>135</v>
      </c>
      <c r="E8258">
        <v>888</v>
      </c>
      <c r="F8258" t="s">
        <v>87</v>
      </c>
      <c r="G8258" t="s">
        <v>102</v>
      </c>
      <c r="H8258">
        <v>119</v>
      </c>
      <c r="I8258">
        <v>1.0389143912609899</v>
      </c>
      <c r="J8258">
        <v>1.8906749291967919E-2</v>
      </c>
      <c r="K8258">
        <v>0.34926510901995339</v>
      </c>
      <c r="L8258">
        <v>1.807250993445032</v>
      </c>
    </row>
    <row r="8259" spans="1:12">
      <c r="A8259" t="s">
        <v>317</v>
      </c>
      <c r="B8259" t="s">
        <v>477</v>
      </c>
      <c r="C8259">
        <v>48427</v>
      </c>
      <c r="D8259" t="s">
        <v>135</v>
      </c>
      <c r="E8259">
        <v>888</v>
      </c>
      <c r="F8259" t="s">
        <v>87</v>
      </c>
      <c r="G8259" t="s">
        <v>103</v>
      </c>
      <c r="H8259">
        <v>119</v>
      </c>
      <c r="I8259">
        <v>1.051096210727624</v>
      </c>
      <c r="J8259">
        <v>1.8172556245699859E-2</v>
      </c>
      <c r="K8259">
        <v>0.49052555002664289</v>
      </c>
      <c r="L8259">
        <v>1.6111233488624701</v>
      </c>
    </row>
    <row r="8260" spans="1:12">
      <c r="A8260" t="s">
        <v>317</v>
      </c>
      <c r="B8260" t="s">
        <v>477</v>
      </c>
      <c r="C8260">
        <v>48427</v>
      </c>
      <c r="D8260" t="s">
        <v>135</v>
      </c>
      <c r="E8260">
        <v>888</v>
      </c>
      <c r="F8260" t="s">
        <v>87</v>
      </c>
      <c r="G8260" t="s">
        <v>104</v>
      </c>
      <c r="H8260">
        <v>119</v>
      </c>
      <c r="I8260">
        <v>1.1535129694049471</v>
      </c>
      <c r="J8260">
        <v>2.1608110584141391E-2</v>
      </c>
      <c r="K8260">
        <v>0.38619646686531461</v>
      </c>
      <c r="L8260">
        <v>2.0264769473838631</v>
      </c>
    </row>
    <row r="8261" spans="1:12">
      <c r="A8261" t="s">
        <v>317</v>
      </c>
      <c r="B8261" t="s">
        <v>477</v>
      </c>
      <c r="C8261">
        <v>48427</v>
      </c>
      <c r="D8261" t="s">
        <v>135</v>
      </c>
      <c r="E8261">
        <v>888</v>
      </c>
      <c r="F8261" t="s">
        <v>87</v>
      </c>
      <c r="G8261" t="s">
        <v>105</v>
      </c>
      <c r="H8261">
        <v>119</v>
      </c>
      <c r="I8261">
        <v>1.103964437728522</v>
      </c>
      <c r="J8261">
        <v>1.8865692661762939E-2</v>
      </c>
      <c r="K8261">
        <v>0.52519436545043408</v>
      </c>
      <c r="L8261">
        <v>1.706008028704008</v>
      </c>
    </row>
    <row r="8262" spans="1:12">
      <c r="A8262" t="s">
        <v>317</v>
      </c>
      <c r="B8262" t="s">
        <v>477</v>
      </c>
      <c r="C8262">
        <v>48427</v>
      </c>
      <c r="D8262" t="s">
        <v>135</v>
      </c>
      <c r="E8262">
        <v>888</v>
      </c>
      <c r="F8262" t="s">
        <v>87</v>
      </c>
      <c r="G8262" t="s">
        <v>106</v>
      </c>
      <c r="H8262">
        <v>119</v>
      </c>
      <c r="I8262">
        <v>1.2684234224342401</v>
      </c>
      <c r="J8262">
        <v>2.3819132796058361E-2</v>
      </c>
      <c r="K8262">
        <v>0.42467210722072118</v>
      </c>
      <c r="L8262">
        <v>2.2211555003748829</v>
      </c>
    </row>
    <row r="8263" spans="1:12">
      <c r="A8263" t="s">
        <v>317</v>
      </c>
      <c r="B8263" t="s">
        <v>477</v>
      </c>
      <c r="C8263">
        <v>48427</v>
      </c>
      <c r="D8263" t="s">
        <v>135</v>
      </c>
      <c r="E8263">
        <v>888</v>
      </c>
      <c r="F8263" t="s">
        <v>87</v>
      </c>
      <c r="G8263" t="s">
        <v>107</v>
      </c>
      <c r="H8263">
        <v>119</v>
      </c>
      <c r="I8263">
        <v>1.162365287461554</v>
      </c>
      <c r="J8263">
        <v>1.9452031114991698E-2</v>
      </c>
      <c r="K8263">
        <v>0.56749216360278265</v>
      </c>
      <c r="L8263">
        <v>1.776498061812027</v>
      </c>
    </row>
    <row r="8264" spans="1:12">
      <c r="A8264" t="s">
        <v>317</v>
      </c>
      <c r="B8264" t="s">
        <v>477</v>
      </c>
      <c r="C8264">
        <v>48427</v>
      </c>
      <c r="D8264" t="s">
        <v>135</v>
      </c>
      <c r="E8264">
        <v>888</v>
      </c>
      <c r="F8264" t="s">
        <v>87</v>
      </c>
      <c r="G8264" t="s">
        <v>108</v>
      </c>
      <c r="H8264">
        <v>119</v>
      </c>
      <c r="I8264">
        <v>0.1253498175127972</v>
      </c>
      <c r="J8264">
        <v>5.2243474051073321E-3</v>
      </c>
      <c r="K8264">
        <v>-5.9524557316616919E-2</v>
      </c>
      <c r="L8264">
        <v>0.32297402595527569</v>
      </c>
    </row>
    <row r="8265" spans="1:12">
      <c r="A8265" t="s">
        <v>317</v>
      </c>
      <c r="B8265" t="s">
        <v>477</v>
      </c>
      <c r="C8265">
        <v>48427</v>
      </c>
      <c r="D8265" t="s">
        <v>135</v>
      </c>
      <c r="E8265">
        <v>888</v>
      </c>
      <c r="F8265" t="s">
        <v>87</v>
      </c>
      <c r="G8265" t="s">
        <v>109</v>
      </c>
      <c r="H8265">
        <v>119</v>
      </c>
      <c r="I8265">
        <v>0.27174445448618118</v>
      </c>
      <c r="J8265">
        <v>4.7157953828422814E-3</v>
      </c>
      <c r="K8265">
        <v>0.1616541218136523</v>
      </c>
      <c r="L8265">
        <v>0.44710517214070072</v>
      </c>
    </row>
    <row r="8266" spans="1:12">
      <c r="A8266" t="s">
        <v>317</v>
      </c>
      <c r="B8266" t="s">
        <v>298</v>
      </c>
      <c r="C8266">
        <v>48429</v>
      </c>
      <c r="D8266" t="s">
        <v>135</v>
      </c>
      <c r="E8266">
        <v>888</v>
      </c>
      <c r="F8266" t="s">
        <v>87</v>
      </c>
      <c r="G8266" t="s">
        <v>88</v>
      </c>
      <c r="H8266">
        <v>1435</v>
      </c>
      <c r="I8266">
        <v>0.87652416380149301</v>
      </c>
      <c r="J8266">
        <v>1.110860633657589E-2</v>
      </c>
      <c r="K8266">
        <v>-7.6555774510937064E-2</v>
      </c>
      <c r="L8266">
        <v>1.8518043820237691</v>
      </c>
    </row>
    <row r="8267" spans="1:12">
      <c r="A8267" t="s">
        <v>317</v>
      </c>
      <c r="B8267" t="s">
        <v>298</v>
      </c>
      <c r="C8267">
        <v>48429</v>
      </c>
      <c r="D8267" t="s">
        <v>135</v>
      </c>
      <c r="E8267">
        <v>888</v>
      </c>
      <c r="F8267" t="s">
        <v>87</v>
      </c>
      <c r="G8267" t="s">
        <v>89</v>
      </c>
      <c r="H8267">
        <v>61</v>
      </c>
      <c r="I8267">
        <v>0.2294986153089868</v>
      </c>
      <c r="J8267">
        <v>3.1644907960790787E-2</v>
      </c>
      <c r="K8267">
        <v>1.056091567918406E-2</v>
      </c>
      <c r="L8267">
        <v>1.426570139602223</v>
      </c>
    </row>
    <row r="8268" spans="1:12">
      <c r="A8268" t="s">
        <v>317</v>
      </c>
      <c r="B8268" t="s">
        <v>298</v>
      </c>
      <c r="C8268">
        <v>48429</v>
      </c>
      <c r="D8268" t="s">
        <v>135</v>
      </c>
      <c r="E8268">
        <v>888</v>
      </c>
      <c r="F8268" t="s">
        <v>87</v>
      </c>
      <c r="G8268" t="s">
        <v>90</v>
      </c>
      <c r="H8268">
        <v>1435</v>
      </c>
      <c r="I8268">
        <v>1.216832146144734</v>
      </c>
      <c r="J8268">
        <v>1.092318592335198E-2</v>
      </c>
      <c r="K8268">
        <v>-3.0077472534030359E-2</v>
      </c>
      <c r="L8268">
        <v>2.071946267224654</v>
      </c>
    </row>
    <row r="8269" spans="1:12">
      <c r="A8269" t="s">
        <v>317</v>
      </c>
      <c r="B8269" t="s">
        <v>298</v>
      </c>
      <c r="C8269">
        <v>48429</v>
      </c>
      <c r="D8269" t="s">
        <v>135</v>
      </c>
      <c r="E8269">
        <v>888</v>
      </c>
      <c r="F8269" t="s">
        <v>87</v>
      </c>
      <c r="G8269" t="s">
        <v>91</v>
      </c>
      <c r="H8269">
        <v>61</v>
      </c>
      <c r="I8269">
        <v>0.48463707168953568</v>
      </c>
      <c r="J8269">
        <v>2.9479115250373639E-2</v>
      </c>
      <c r="K8269">
        <v>5.4498679257126377E-2</v>
      </c>
      <c r="L8269">
        <v>1.5608921865304</v>
      </c>
    </row>
    <row r="8270" spans="1:12">
      <c r="A8270" t="s">
        <v>317</v>
      </c>
      <c r="B8270" t="s">
        <v>298</v>
      </c>
      <c r="C8270">
        <v>48429</v>
      </c>
      <c r="D8270" t="s">
        <v>135</v>
      </c>
      <c r="E8270">
        <v>888</v>
      </c>
      <c r="F8270" t="s">
        <v>87</v>
      </c>
      <c r="G8270" t="s">
        <v>92</v>
      </c>
      <c r="H8270">
        <v>1435</v>
      </c>
      <c r="I8270">
        <v>1.3199109887841749</v>
      </c>
      <c r="J8270">
        <v>1.1711189487921761E-2</v>
      </c>
      <c r="K8270">
        <v>-3.0429505362941481E-2</v>
      </c>
      <c r="L8270">
        <v>2.236917440037768</v>
      </c>
    </row>
    <row r="8271" spans="1:12">
      <c r="A8271" t="s">
        <v>317</v>
      </c>
      <c r="B8271" t="s">
        <v>298</v>
      </c>
      <c r="C8271">
        <v>48429</v>
      </c>
      <c r="D8271" t="s">
        <v>135</v>
      </c>
      <c r="E8271">
        <v>888</v>
      </c>
      <c r="F8271" t="s">
        <v>87</v>
      </c>
      <c r="G8271" t="s">
        <v>93</v>
      </c>
      <c r="H8271">
        <v>61</v>
      </c>
      <c r="I8271">
        <v>0.54426430657847835</v>
      </c>
      <c r="J8271">
        <v>3.0914861417221499E-2</v>
      </c>
      <c r="K8271">
        <v>6.3372631677414401E-2</v>
      </c>
      <c r="L8271">
        <v>1.6678185297511161</v>
      </c>
    </row>
    <row r="8272" spans="1:12">
      <c r="A8272" t="s">
        <v>317</v>
      </c>
      <c r="B8272" t="s">
        <v>298</v>
      </c>
      <c r="C8272">
        <v>48429</v>
      </c>
      <c r="D8272" t="s">
        <v>135</v>
      </c>
      <c r="E8272">
        <v>888</v>
      </c>
      <c r="F8272" t="s">
        <v>87</v>
      </c>
      <c r="G8272" t="s">
        <v>94</v>
      </c>
      <c r="H8272">
        <v>1435</v>
      </c>
      <c r="I8272">
        <v>1.4212753232657269</v>
      </c>
      <c r="J8272">
        <v>1.265202231818219E-2</v>
      </c>
      <c r="K8272">
        <v>-3.1023689703047429E-2</v>
      </c>
      <c r="L8272">
        <v>2.4461494907231272</v>
      </c>
    </row>
    <row r="8273" spans="1:12">
      <c r="A8273" t="s">
        <v>317</v>
      </c>
      <c r="B8273" t="s">
        <v>298</v>
      </c>
      <c r="C8273">
        <v>48429</v>
      </c>
      <c r="D8273" t="s">
        <v>135</v>
      </c>
      <c r="E8273">
        <v>888</v>
      </c>
      <c r="F8273" t="s">
        <v>87</v>
      </c>
      <c r="G8273" t="s">
        <v>95</v>
      </c>
      <c r="H8273">
        <v>61</v>
      </c>
      <c r="I8273">
        <v>0.58085963916807271</v>
      </c>
      <c r="J8273">
        <v>3.3214176595304491E-2</v>
      </c>
      <c r="K8273">
        <v>6.6587850913620211E-2</v>
      </c>
      <c r="L8273">
        <v>1.794809112602272</v>
      </c>
    </row>
    <row r="8274" spans="1:12">
      <c r="A8274" t="s">
        <v>317</v>
      </c>
      <c r="B8274" t="s">
        <v>298</v>
      </c>
      <c r="C8274">
        <v>48429</v>
      </c>
      <c r="D8274" t="s">
        <v>135</v>
      </c>
      <c r="E8274">
        <v>888</v>
      </c>
      <c r="F8274" t="s">
        <v>87</v>
      </c>
      <c r="G8274" t="s">
        <v>96</v>
      </c>
      <c r="H8274">
        <v>1435</v>
      </c>
      <c r="I8274">
        <v>1.5238572860140871</v>
      </c>
      <c r="J8274">
        <v>1.354924695368835E-2</v>
      </c>
      <c r="K8274">
        <v>-3.059774293745985E-2</v>
      </c>
      <c r="L8274">
        <v>2.673949989675787</v>
      </c>
    </row>
    <row r="8275" spans="1:12">
      <c r="A8275" t="s">
        <v>317</v>
      </c>
      <c r="B8275" t="s">
        <v>298</v>
      </c>
      <c r="C8275">
        <v>48429</v>
      </c>
      <c r="D8275" t="s">
        <v>135</v>
      </c>
      <c r="E8275">
        <v>888</v>
      </c>
      <c r="F8275" t="s">
        <v>87</v>
      </c>
      <c r="G8275" t="s">
        <v>97</v>
      </c>
      <c r="H8275">
        <v>61</v>
      </c>
      <c r="I8275">
        <v>0.63644912222551875</v>
      </c>
      <c r="J8275">
        <v>3.4847561843750152E-2</v>
      </c>
      <c r="K8275">
        <v>7.9515456581511185E-2</v>
      </c>
      <c r="L8275">
        <v>1.9033108183105221</v>
      </c>
    </row>
    <row r="8276" spans="1:12">
      <c r="A8276" t="s">
        <v>317</v>
      </c>
      <c r="B8276" t="s">
        <v>298</v>
      </c>
      <c r="C8276">
        <v>48429</v>
      </c>
      <c r="D8276" t="s">
        <v>135</v>
      </c>
      <c r="E8276">
        <v>888</v>
      </c>
      <c r="F8276" t="s">
        <v>87</v>
      </c>
      <c r="G8276" t="s">
        <v>98</v>
      </c>
      <c r="H8276">
        <v>1435</v>
      </c>
      <c r="I8276">
        <v>0.52382973746926487</v>
      </c>
      <c r="J8276">
        <v>7.0326950864691351E-3</v>
      </c>
      <c r="K8276">
        <v>-3.5214899117919238E-2</v>
      </c>
      <c r="L8276">
        <v>1.257109982895801</v>
      </c>
    </row>
    <row r="8277" spans="1:12">
      <c r="A8277" t="s">
        <v>317</v>
      </c>
      <c r="B8277" t="s">
        <v>298</v>
      </c>
      <c r="C8277">
        <v>48429</v>
      </c>
      <c r="D8277" t="s">
        <v>135</v>
      </c>
      <c r="E8277">
        <v>888</v>
      </c>
      <c r="F8277" t="s">
        <v>87</v>
      </c>
      <c r="G8277" t="s">
        <v>99</v>
      </c>
      <c r="H8277">
        <v>61</v>
      </c>
      <c r="I8277">
        <v>0.23134645649571661</v>
      </c>
      <c r="J8277">
        <v>1.8489975409465401E-2</v>
      </c>
      <c r="K8277">
        <v>2.1285556496950499E-2</v>
      </c>
      <c r="L8277">
        <v>1.05535125452711</v>
      </c>
    </row>
    <row r="8278" spans="1:12">
      <c r="A8278" t="s">
        <v>317</v>
      </c>
      <c r="B8278" t="s">
        <v>298</v>
      </c>
      <c r="C8278">
        <v>48429</v>
      </c>
      <c r="D8278" t="s">
        <v>135</v>
      </c>
      <c r="E8278">
        <v>888</v>
      </c>
      <c r="F8278" t="s">
        <v>87</v>
      </c>
      <c r="G8278" t="s">
        <v>100</v>
      </c>
      <c r="H8278">
        <v>1435</v>
      </c>
      <c r="I8278">
        <v>0.96444419651281887</v>
      </c>
      <c r="J8278">
        <v>8.8597234521018645E-3</v>
      </c>
      <c r="K8278">
        <v>-2.384991457250548E-2</v>
      </c>
      <c r="L8278">
        <v>1.7145287896389081</v>
      </c>
    </row>
    <row r="8279" spans="1:12">
      <c r="A8279" t="s">
        <v>317</v>
      </c>
      <c r="B8279" t="s">
        <v>298</v>
      </c>
      <c r="C8279">
        <v>48429</v>
      </c>
      <c r="D8279" t="s">
        <v>135</v>
      </c>
      <c r="E8279">
        <v>888</v>
      </c>
      <c r="F8279" t="s">
        <v>87</v>
      </c>
      <c r="G8279" t="s">
        <v>101</v>
      </c>
      <c r="H8279">
        <v>61</v>
      </c>
      <c r="I8279">
        <v>0.47184610825208101</v>
      </c>
      <c r="J8279">
        <v>2.4216259703552789E-2</v>
      </c>
      <c r="K8279">
        <v>6.2112472097935287E-2</v>
      </c>
      <c r="L8279">
        <v>1.453689670827518</v>
      </c>
    </row>
    <row r="8280" spans="1:12">
      <c r="A8280" t="s">
        <v>317</v>
      </c>
      <c r="B8280" t="s">
        <v>298</v>
      </c>
      <c r="C8280">
        <v>48429</v>
      </c>
      <c r="D8280" t="s">
        <v>135</v>
      </c>
      <c r="E8280">
        <v>888</v>
      </c>
      <c r="F8280" t="s">
        <v>87</v>
      </c>
      <c r="G8280" t="s">
        <v>102</v>
      </c>
      <c r="H8280">
        <v>1435</v>
      </c>
      <c r="I8280">
        <v>1.0751618395245071</v>
      </c>
      <c r="J8280">
        <v>9.7131767144820989E-3</v>
      </c>
      <c r="K8280">
        <v>-2.4884099079827651E-2</v>
      </c>
      <c r="L8280">
        <v>1.9243529201860841</v>
      </c>
    </row>
    <row r="8281" spans="1:12">
      <c r="A8281" t="s">
        <v>317</v>
      </c>
      <c r="B8281" t="s">
        <v>298</v>
      </c>
      <c r="C8281">
        <v>48429</v>
      </c>
      <c r="D8281" t="s">
        <v>135</v>
      </c>
      <c r="E8281">
        <v>888</v>
      </c>
      <c r="F8281" t="s">
        <v>87</v>
      </c>
      <c r="G8281" t="s">
        <v>103</v>
      </c>
      <c r="H8281">
        <v>61</v>
      </c>
      <c r="I8281">
        <v>0.53221269765659407</v>
      </c>
      <c r="J8281">
        <v>2.5417373815379701E-2</v>
      </c>
      <c r="K8281">
        <v>7.1487299425340725E-2</v>
      </c>
      <c r="L8281">
        <v>1.532404753678752</v>
      </c>
    </row>
    <row r="8282" spans="1:12">
      <c r="A8282" t="s">
        <v>317</v>
      </c>
      <c r="B8282" t="s">
        <v>298</v>
      </c>
      <c r="C8282">
        <v>48429</v>
      </c>
      <c r="D8282" t="s">
        <v>135</v>
      </c>
      <c r="E8282">
        <v>888</v>
      </c>
      <c r="F8282" t="s">
        <v>87</v>
      </c>
      <c r="G8282" t="s">
        <v>104</v>
      </c>
      <c r="H8282">
        <v>1435</v>
      </c>
      <c r="I8282">
        <v>1.1798274446060759</v>
      </c>
      <c r="J8282">
        <v>1.0862334810937509E-2</v>
      </c>
      <c r="K8282">
        <v>-2.5136157414089019E-2</v>
      </c>
      <c r="L8282">
        <v>2.1563404134395738</v>
      </c>
    </row>
    <row r="8283" spans="1:12">
      <c r="A8283" t="s">
        <v>317</v>
      </c>
      <c r="B8283" t="s">
        <v>298</v>
      </c>
      <c r="C8283">
        <v>48429</v>
      </c>
      <c r="D8283" t="s">
        <v>135</v>
      </c>
      <c r="E8283">
        <v>888</v>
      </c>
      <c r="F8283" t="s">
        <v>87</v>
      </c>
      <c r="G8283" t="s">
        <v>105</v>
      </c>
      <c r="H8283">
        <v>61</v>
      </c>
      <c r="I8283">
        <v>0.57293790786756016</v>
      </c>
      <c r="J8283">
        <v>2.7408757829644709E-2</v>
      </c>
      <c r="K8283">
        <v>7.5158203460067949E-2</v>
      </c>
      <c r="L8283">
        <v>1.6387530814726949</v>
      </c>
    </row>
    <row r="8284" spans="1:12">
      <c r="A8284" t="s">
        <v>317</v>
      </c>
      <c r="B8284" t="s">
        <v>298</v>
      </c>
      <c r="C8284">
        <v>48429</v>
      </c>
      <c r="D8284" t="s">
        <v>135</v>
      </c>
      <c r="E8284">
        <v>888</v>
      </c>
      <c r="F8284" t="s">
        <v>87</v>
      </c>
      <c r="G8284" t="s">
        <v>106</v>
      </c>
      <c r="H8284">
        <v>1435</v>
      </c>
      <c r="I8284">
        <v>1.2848069795372521</v>
      </c>
      <c r="J8284">
        <v>1.180578206737439E-2</v>
      </c>
      <c r="K8284">
        <v>-2.5310456542379539E-2</v>
      </c>
      <c r="L8284">
        <v>2.3764599037730378</v>
      </c>
    </row>
    <row r="8285" spans="1:12">
      <c r="A8285" t="s">
        <v>317</v>
      </c>
      <c r="B8285" t="s">
        <v>298</v>
      </c>
      <c r="C8285">
        <v>48429</v>
      </c>
      <c r="D8285" t="s">
        <v>135</v>
      </c>
      <c r="E8285">
        <v>888</v>
      </c>
      <c r="F8285" t="s">
        <v>87</v>
      </c>
      <c r="G8285" t="s">
        <v>107</v>
      </c>
      <c r="H8285">
        <v>61</v>
      </c>
      <c r="I8285">
        <v>0.62722757666832196</v>
      </c>
      <c r="J8285">
        <v>2.8606035585723329E-2</v>
      </c>
      <c r="K8285">
        <v>8.9403503383330585E-2</v>
      </c>
      <c r="L8285">
        <v>1.7103514071907739</v>
      </c>
    </row>
    <row r="8286" spans="1:12">
      <c r="A8286" t="s">
        <v>317</v>
      </c>
      <c r="B8286" t="s">
        <v>298</v>
      </c>
      <c r="C8286">
        <v>48429</v>
      </c>
      <c r="D8286" t="s">
        <v>135</v>
      </c>
      <c r="E8286">
        <v>888</v>
      </c>
      <c r="F8286" t="s">
        <v>87</v>
      </c>
      <c r="G8286" t="s">
        <v>108</v>
      </c>
      <c r="H8286">
        <v>1435</v>
      </c>
      <c r="I8286">
        <v>0.44938322313342283</v>
      </c>
      <c r="J8286">
        <v>5.1740255637772034E-3</v>
      </c>
      <c r="K8286">
        <v>-3.2002229346426367E-2</v>
      </c>
      <c r="L8286">
        <v>0.99697612260483626</v>
      </c>
    </row>
    <row r="8287" spans="1:12">
      <c r="A8287" t="s">
        <v>317</v>
      </c>
      <c r="B8287" t="s">
        <v>298</v>
      </c>
      <c r="C8287">
        <v>48429</v>
      </c>
      <c r="D8287" t="s">
        <v>135</v>
      </c>
      <c r="E8287">
        <v>888</v>
      </c>
      <c r="F8287" t="s">
        <v>87</v>
      </c>
      <c r="G8287" t="s">
        <v>109</v>
      </c>
      <c r="H8287">
        <v>61</v>
      </c>
      <c r="I8287">
        <v>0.20905041752087011</v>
      </c>
      <c r="J8287">
        <v>8.8593619855150511E-3</v>
      </c>
      <c r="K8287">
        <v>2.5441399933407889E-2</v>
      </c>
      <c r="L8287">
        <v>0.48696529386408949</v>
      </c>
    </row>
    <row r="8288" spans="1:12">
      <c r="A8288" t="s">
        <v>317</v>
      </c>
      <c r="B8288" t="s">
        <v>478</v>
      </c>
      <c r="C8288">
        <v>48431</v>
      </c>
      <c r="D8288" t="s">
        <v>135</v>
      </c>
      <c r="E8288">
        <v>888</v>
      </c>
      <c r="F8288" t="s">
        <v>87</v>
      </c>
      <c r="G8288" t="s">
        <v>88</v>
      </c>
      <c r="H8288">
        <v>20</v>
      </c>
      <c r="I8288">
        <v>1.2019691002057511</v>
      </c>
      <c r="J8288">
        <v>0.10369354041876069</v>
      </c>
      <c r="K8288">
        <v>1.053024294447052E-2</v>
      </c>
      <c r="L8288">
        <v>1.601432951177751</v>
      </c>
    </row>
    <row r="8289" spans="1:12">
      <c r="A8289" t="s">
        <v>317</v>
      </c>
      <c r="B8289" t="s">
        <v>478</v>
      </c>
      <c r="C8289">
        <v>48431</v>
      </c>
      <c r="D8289" t="s">
        <v>135</v>
      </c>
      <c r="E8289">
        <v>888</v>
      </c>
      <c r="F8289" t="s">
        <v>87</v>
      </c>
      <c r="G8289" t="s">
        <v>89</v>
      </c>
      <c r="H8289">
        <v>39</v>
      </c>
      <c r="I8289">
        <v>0.47166315823502308</v>
      </c>
      <c r="J8289">
        <v>5.2423274353784799E-2</v>
      </c>
      <c r="K8289">
        <v>6.4585815138559655E-2</v>
      </c>
      <c r="L8289">
        <v>1.4462899909001601</v>
      </c>
    </row>
    <row r="8290" spans="1:12">
      <c r="A8290" t="s">
        <v>317</v>
      </c>
      <c r="B8290" t="s">
        <v>478</v>
      </c>
      <c r="C8290">
        <v>48431</v>
      </c>
      <c r="D8290" t="s">
        <v>135</v>
      </c>
      <c r="E8290">
        <v>888</v>
      </c>
      <c r="F8290" t="s">
        <v>87</v>
      </c>
      <c r="G8290" t="s">
        <v>90</v>
      </c>
      <c r="H8290">
        <v>20</v>
      </c>
      <c r="I8290">
        <v>1.4714785070081631</v>
      </c>
      <c r="J8290">
        <v>7.0970809781590774E-2</v>
      </c>
      <c r="K8290">
        <v>0.62426025249746708</v>
      </c>
      <c r="L8290">
        <v>1.7575766203484411</v>
      </c>
    </row>
    <row r="8291" spans="1:12">
      <c r="A8291" t="s">
        <v>317</v>
      </c>
      <c r="B8291" t="s">
        <v>478</v>
      </c>
      <c r="C8291">
        <v>48431</v>
      </c>
      <c r="D8291" t="s">
        <v>135</v>
      </c>
      <c r="E8291">
        <v>888</v>
      </c>
      <c r="F8291" t="s">
        <v>87</v>
      </c>
      <c r="G8291" t="s">
        <v>91</v>
      </c>
      <c r="H8291">
        <v>39</v>
      </c>
      <c r="I8291">
        <v>0.65618570463811199</v>
      </c>
      <c r="J8291">
        <v>4.7244502120149502E-2</v>
      </c>
      <c r="K8291">
        <v>0.39802644242046692</v>
      </c>
      <c r="L8291">
        <v>1.643474356984937</v>
      </c>
    </row>
    <row r="8292" spans="1:12">
      <c r="A8292" t="s">
        <v>317</v>
      </c>
      <c r="B8292" t="s">
        <v>478</v>
      </c>
      <c r="C8292">
        <v>48431</v>
      </c>
      <c r="D8292" t="s">
        <v>135</v>
      </c>
      <c r="E8292">
        <v>888</v>
      </c>
      <c r="F8292" t="s">
        <v>87</v>
      </c>
      <c r="G8292" t="s">
        <v>92</v>
      </c>
      <c r="H8292">
        <v>20</v>
      </c>
      <c r="I8292">
        <v>1.563093254159776</v>
      </c>
      <c r="J8292">
        <v>6.9674271725419415E-2</v>
      </c>
      <c r="K8292">
        <v>0.72446537949043632</v>
      </c>
      <c r="L8292">
        <v>1.84844818650553</v>
      </c>
    </row>
    <row r="8293" spans="1:12">
      <c r="A8293" t="s">
        <v>317</v>
      </c>
      <c r="B8293" t="s">
        <v>478</v>
      </c>
      <c r="C8293">
        <v>48431</v>
      </c>
      <c r="D8293" t="s">
        <v>135</v>
      </c>
      <c r="E8293">
        <v>888</v>
      </c>
      <c r="F8293" t="s">
        <v>87</v>
      </c>
      <c r="G8293" t="s">
        <v>93</v>
      </c>
      <c r="H8293">
        <v>39</v>
      </c>
      <c r="I8293">
        <v>0.73537070811075245</v>
      </c>
      <c r="J8293">
        <v>4.6976132196490203E-2</v>
      </c>
      <c r="K8293">
        <v>0.46892424299733793</v>
      </c>
      <c r="L8293">
        <v>1.711010029448397</v>
      </c>
    </row>
    <row r="8294" spans="1:12">
      <c r="A8294" t="s">
        <v>317</v>
      </c>
      <c r="B8294" t="s">
        <v>478</v>
      </c>
      <c r="C8294">
        <v>48431</v>
      </c>
      <c r="D8294" t="s">
        <v>135</v>
      </c>
      <c r="E8294">
        <v>888</v>
      </c>
      <c r="F8294" t="s">
        <v>87</v>
      </c>
      <c r="G8294" t="s">
        <v>94</v>
      </c>
      <c r="H8294">
        <v>20</v>
      </c>
      <c r="I8294">
        <v>1.632385066066758</v>
      </c>
      <c r="J8294">
        <v>6.837176426055297E-2</v>
      </c>
      <c r="K8294">
        <v>0.79627099688933656</v>
      </c>
      <c r="L8294">
        <v>1.9231905731648049</v>
      </c>
    </row>
    <row r="8295" spans="1:12">
      <c r="A8295" t="s">
        <v>317</v>
      </c>
      <c r="B8295" t="s">
        <v>478</v>
      </c>
      <c r="C8295">
        <v>48431</v>
      </c>
      <c r="D8295" t="s">
        <v>135</v>
      </c>
      <c r="E8295">
        <v>888</v>
      </c>
      <c r="F8295" t="s">
        <v>87</v>
      </c>
      <c r="G8295" t="s">
        <v>95</v>
      </c>
      <c r="H8295">
        <v>39</v>
      </c>
      <c r="I8295">
        <v>0.80208376516408553</v>
      </c>
      <c r="J8295">
        <v>4.7806748967696981E-2</v>
      </c>
      <c r="K8295">
        <v>0.50820841975094122</v>
      </c>
      <c r="L8295">
        <v>1.782444010786209</v>
      </c>
    </row>
    <row r="8296" spans="1:12">
      <c r="A8296" t="s">
        <v>317</v>
      </c>
      <c r="B8296" t="s">
        <v>478</v>
      </c>
      <c r="C8296">
        <v>48431</v>
      </c>
      <c r="D8296" t="s">
        <v>135</v>
      </c>
      <c r="E8296">
        <v>888</v>
      </c>
      <c r="F8296" t="s">
        <v>87</v>
      </c>
      <c r="G8296" t="s">
        <v>96</v>
      </c>
      <c r="H8296">
        <v>20</v>
      </c>
      <c r="I8296">
        <v>1.721171615161645</v>
      </c>
      <c r="J8296">
        <v>6.7984577135152269E-2</v>
      </c>
      <c r="K8296">
        <v>0.88318435143255081</v>
      </c>
      <c r="L8296">
        <v>2.0175341171233598</v>
      </c>
    </row>
    <row r="8297" spans="1:12">
      <c r="A8297" t="s">
        <v>317</v>
      </c>
      <c r="B8297" t="s">
        <v>478</v>
      </c>
      <c r="C8297">
        <v>48431</v>
      </c>
      <c r="D8297" t="s">
        <v>135</v>
      </c>
      <c r="E8297">
        <v>888</v>
      </c>
      <c r="F8297" t="s">
        <v>87</v>
      </c>
      <c r="G8297" t="s">
        <v>97</v>
      </c>
      <c r="H8297">
        <v>39</v>
      </c>
      <c r="I8297">
        <v>0.88957421536769199</v>
      </c>
      <c r="J8297">
        <v>4.847832051491735E-2</v>
      </c>
      <c r="K8297">
        <v>0.5799997192740971</v>
      </c>
      <c r="L8297">
        <v>1.8765974728598549</v>
      </c>
    </row>
    <row r="8298" spans="1:12">
      <c r="A8298" t="s">
        <v>317</v>
      </c>
      <c r="B8298" t="s">
        <v>478</v>
      </c>
      <c r="C8298">
        <v>48431</v>
      </c>
      <c r="D8298" t="s">
        <v>135</v>
      </c>
      <c r="E8298">
        <v>888</v>
      </c>
      <c r="F8298" t="s">
        <v>87</v>
      </c>
      <c r="G8298" t="s">
        <v>98</v>
      </c>
      <c r="H8298">
        <v>20</v>
      </c>
      <c r="I8298">
        <v>0.16304734529484671</v>
      </c>
      <c r="J8298">
        <v>7.8130650010181744E-3</v>
      </c>
      <c r="K8298">
        <v>9.289047626757628E-2</v>
      </c>
      <c r="L8298">
        <v>0.24192014856789321</v>
      </c>
    </row>
    <row r="8299" spans="1:12">
      <c r="A8299" t="s">
        <v>317</v>
      </c>
      <c r="B8299" t="s">
        <v>478</v>
      </c>
      <c r="C8299">
        <v>48431</v>
      </c>
      <c r="D8299" t="s">
        <v>135</v>
      </c>
      <c r="E8299">
        <v>888</v>
      </c>
      <c r="F8299" t="s">
        <v>87</v>
      </c>
      <c r="G8299" t="s">
        <v>99</v>
      </c>
      <c r="H8299">
        <v>39</v>
      </c>
      <c r="I8299">
        <v>0.34336382621788358</v>
      </c>
      <c r="J8299">
        <v>2.9501343083376711E-2</v>
      </c>
      <c r="K8299">
        <v>2.8654467999078309E-2</v>
      </c>
      <c r="L8299">
        <v>0.60386568814191111</v>
      </c>
    </row>
    <row r="8300" spans="1:12">
      <c r="A8300" t="s">
        <v>317</v>
      </c>
      <c r="B8300" t="s">
        <v>478</v>
      </c>
      <c r="C8300">
        <v>48431</v>
      </c>
      <c r="D8300" t="s">
        <v>135</v>
      </c>
      <c r="E8300">
        <v>888</v>
      </c>
      <c r="F8300" t="s">
        <v>87</v>
      </c>
      <c r="G8300" t="s">
        <v>100</v>
      </c>
      <c r="H8300">
        <v>20</v>
      </c>
      <c r="I8300">
        <v>0.65426996466193754</v>
      </c>
      <c r="J8300">
        <v>1.266232123478221E-2</v>
      </c>
      <c r="K8300">
        <v>0.60444471312514481</v>
      </c>
      <c r="L8300">
        <v>0.77096373318550593</v>
      </c>
    </row>
    <row r="8301" spans="1:12">
      <c r="A8301" t="s">
        <v>317</v>
      </c>
      <c r="B8301" t="s">
        <v>478</v>
      </c>
      <c r="C8301">
        <v>48431</v>
      </c>
      <c r="D8301" t="s">
        <v>135</v>
      </c>
      <c r="E8301">
        <v>888</v>
      </c>
      <c r="F8301" t="s">
        <v>87</v>
      </c>
      <c r="G8301" t="s">
        <v>101</v>
      </c>
      <c r="H8301">
        <v>39</v>
      </c>
      <c r="I8301">
        <v>0.55209395548888252</v>
      </c>
      <c r="J8301">
        <v>1.9592836434405271E-2</v>
      </c>
      <c r="K8301">
        <v>0.33343633149258622</v>
      </c>
      <c r="L8301">
        <v>0.80640723409972659</v>
      </c>
    </row>
    <row r="8302" spans="1:12">
      <c r="A8302" t="s">
        <v>317</v>
      </c>
      <c r="B8302" t="s">
        <v>478</v>
      </c>
      <c r="C8302">
        <v>48431</v>
      </c>
      <c r="D8302" t="s">
        <v>135</v>
      </c>
      <c r="E8302">
        <v>888</v>
      </c>
      <c r="F8302" t="s">
        <v>87</v>
      </c>
      <c r="G8302" t="s">
        <v>102</v>
      </c>
      <c r="H8302">
        <v>20</v>
      </c>
      <c r="I8302">
        <v>0.76318005113423237</v>
      </c>
      <c r="J8302">
        <v>1.4161107662308711E-2</v>
      </c>
      <c r="K8302">
        <v>0.70794941895375607</v>
      </c>
      <c r="L8302">
        <v>0.89684260655109616</v>
      </c>
    </row>
    <row r="8303" spans="1:12">
      <c r="A8303" t="s">
        <v>317</v>
      </c>
      <c r="B8303" t="s">
        <v>478</v>
      </c>
      <c r="C8303">
        <v>48431</v>
      </c>
      <c r="D8303" t="s">
        <v>135</v>
      </c>
      <c r="E8303">
        <v>888</v>
      </c>
      <c r="F8303" t="s">
        <v>87</v>
      </c>
      <c r="G8303" t="s">
        <v>103</v>
      </c>
      <c r="H8303">
        <v>39</v>
      </c>
      <c r="I8303">
        <v>0.62678689637570051</v>
      </c>
      <c r="J8303">
        <v>1.9742915225918211E-2</v>
      </c>
      <c r="K8303">
        <v>0.42340281170382521</v>
      </c>
      <c r="L8303">
        <v>0.866288058907975</v>
      </c>
    </row>
    <row r="8304" spans="1:12">
      <c r="A8304" t="s">
        <v>317</v>
      </c>
      <c r="B8304" t="s">
        <v>478</v>
      </c>
      <c r="C8304">
        <v>48431</v>
      </c>
      <c r="D8304" t="s">
        <v>135</v>
      </c>
      <c r="E8304">
        <v>888</v>
      </c>
      <c r="F8304" t="s">
        <v>87</v>
      </c>
      <c r="G8304" t="s">
        <v>104</v>
      </c>
      <c r="H8304">
        <v>20</v>
      </c>
      <c r="I8304">
        <v>0.82050463119434713</v>
      </c>
      <c r="J8304">
        <v>1.8338895507811159E-2</v>
      </c>
      <c r="K8304">
        <v>0.75305816877729914</v>
      </c>
      <c r="L8304">
        <v>0.98111019335248972</v>
      </c>
    </row>
    <row r="8305" spans="1:12">
      <c r="A8305" t="s">
        <v>317</v>
      </c>
      <c r="B8305" t="s">
        <v>478</v>
      </c>
      <c r="C8305">
        <v>48431</v>
      </c>
      <c r="D8305" t="s">
        <v>135</v>
      </c>
      <c r="E8305">
        <v>888</v>
      </c>
      <c r="F8305" t="s">
        <v>87</v>
      </c>
      <c r="G8305" t="s">
        <v>105</v>
      </c>
      <c r="H8305">
        <v>39</v>
      </c>
      <c r="I8305">
        <v>0.6906193808388571</v>
      </c>
      <c r="J8305">
        <v>2.1367543934774989E-2</v>
      </c>
      <c r="K8305">
        <v>0.46026165080166709</v>
      </c>
      <c r="L8305">
        <v>0.92075080203575244</v>
      </c>
    </row>
    <row r="8306" spans="1:12">
      <c r="A8306" t="s">
        <v>317</v>
      </c>
      <c r="B8306" t="s">
        <v>478</v>
      </c>
      <c r="C8306">
        <v>48431</v>
      </c>
      <c r="D8306" t="s">
        <v>135</v>
      </c>
      <c r="E8306">
        <v>888</v>
      </c>
      <c r="F8306" t="s">
        <v>87</v>
      </c>
      <c r="G8306" t="s">
        <v>106</v>
      </c>
      <c r="H8306">
        <v>20</v>
      </c>
      <c r="I8306">
        <v>0.91052161032602574</v>
      </c>
      <c r="J8306">
        <v>2.0061744980271169E-2</v>
      </c>
      <c r="K8306">
        <v>0.83596092959795543</v>
      </c>
      <c r="L8306">
        <v>1.0860736755586899</v>
      </c>
    </row>
    <row r="8307" spans="1:12">
      <c r="A8307" t="s">
        <v>317</v>
      </c>
      <c r="B8307" t="s">
        <v>478</v>
      </c>
      <c r="C8307">
        <v>48431</v>
      </c>
      <c r="D8307" t="s">
        <v>135</v>
      </c>
      <c r="E8307">
        <v>888</v>
      </c>
      <c r="F8307" t="s">
        <v>87</v>
      </c>
      <c r="G8307" t="s">
        <v>107</v>
      </c>
      <c r="H8307">
        <v>39</v>
      </c>
      <c r="I8307">
        <v>0.77397761072108628</v>
      </c>
      <c r="J8307">
        <v>2.285282849984567E-2</v>
      </c>
      <c r="K8307">
        <v>0.53041950708429919</v>
      </c>
      <c r="L8307">
        <v>1.0056565875975461</v>
      </c>
    </row>
    <row r="8308" spans="1:12">
      <c r="A8308" t="s">
        <v>317</v>
      </c>
      <c r="B8308" t="s">
        <v>478</v>
      </c>
      <c r="C8308">
        <v>48431</v>
      </c>
      <c r="D8308" t="s">
        <v>135</v>
      </c>
      <c r="E8308">
        <v>888</v>
      </c>
      <c r="F8308" t="s">
        <v>87</v>
      </c>
      <c r="G8308" t="s">
        <v>108</v>
      </c>
      <c r="H8308">
        <v>20</v>
      </c>
      <c r="I8308">
        <v>0.1554618436608238</v>
      </c>
      <c r="J8308">
        <v>5.4752793082876103E-3</v>
      </c>
      <c r="K8308">
        <v>0.1005148191295044</v>
      </c>
      <c r="L8308">
        <v>0.1965438808828478</v>
      </c>
    </row>
    <row r="8309" spans="1:12">
      <c r="A8309" t="s">
        <v>317</v>
      </c>
      <c r="B8309" t="s">
        <v>478</v>
      </c>
      <c r="C8309">
        <v>48431</v>
      </c>
      <c r="D8309" t="s">
        <v>135</v>
      </c>
      <c r="E8309">
        <v>888</v>
      </c>
      <c r="F8309" t="s">
        <v>87</v>
      </c>
      <c r="G8309" t="s">
        <v>109</v>
      </c>
      <c r="H8309">
        <v>39</v>
      </c>
      <c r="I8309">
        <v>0.23496888070268879</v>
      </c>
      <c r="J8309">
        <v>1.3073048056476119E-2</v>
      </c>
      <c r="K8309">
        <v>5.0955208635228677E-2</v>
      </c>
      <c r="L8309">
        <v>0.33257632136387749</v>
      </c>
    </row>
    <row r="8310" spans="1:12">
      <c r="A8310" t="s">
        <v>317</v>
      </c>
      <c r="B8310" t="s">
        <v>479</v>
      </c>
      <c r="C8310">
        <v>48433</v>
      </c>
      <c r="D8310" t="s">
        <v>135</v>
      </c>
      <c r="E8310">
        <v>888</v>
      </c>
      <c r="F8310" t="s">
        <v>87</v>
      </c>
      <c r="G8310" t="s">
        <v>88</v>
      </c>
      <c r="H8310">
        <v>109</v>
      </c>
      <c r="I8310">
        <v>0.88510867108232305</v>
      </c>
      <c r="J8310">
        <v>3.6405648364861182E-2</v>
      </c>
      <c r="K8310">
        <v>1.372532386319949E-2</v>
      </c>
      <c r="L8310">
        <v>1.612634783009393</v>
      </c>
    </row>
    <row r="8311" spans="1:12">
      <c r="A8311" t="s">
        <v>317</v>
      </c>
      <c r="B8311" t="s">
        <v>479</v>
      </c>
      <c r="C8311">
        <v>48433</v>
      </c>
      <c r="D8311" t="s">
        <v>135</v>
      </c>
      <c r="E8311">
        <v>888</v>
      </c>
      <c r="F8311" t="s">
        <v>87</v>
      </c>
      <c r="G8311" t="s">
        <v>89</v>
      </c>
      <c r="H8311">
        <v>185</v>
      </c>
      <c r="I8311">
        <v>0.4626591745730495</v>
      </c>
      <c r="J8311">
        <v>2.0063563701044521E-2</v>
      </c>
      <c r="K8311">
        <v>7.6372384612447261E-2</v>
      </c>
      <c r="L8311">
        <v>1.164695374085772</v>
      </c>
    </row>
    <row r="8312" spans="1:12">
      <c r="A8312" t="s">
        <v>317</v>
      </c>
      <c r="B8312" t="s">
        <v>479</v>
      </c>
      <c r="C8312">
        <v>48433</v>
      </c>
      <c r="D8312" t="s">
        <v>135</v>
      </c>
      <c r="E8312">
        <v>888</v>
      </c>
      <c r="F8312" t="s">
        <v>87</v>
      </c>
      <c r="G8312" t="s">
        <v>90</v>
      </c>
      <c r="H8312">
        <v>109</v>
      </c>
      <c r="I8312">
        <v>1.1402527537558631</v>
      </c>
      <c r="J8312">
        <v>3.066406637346315E-2</v>
      </c>
      <c r="K8312">
        <v>0.2175493824613737</v>
      </c>
      <c r="L8312">
        <v>1.799996751336969</v>
      </c>
    </row>
    <row r="8313" spans="1:12">
      <c r="A8313" t="s">
        <v>317</v>
      </c>
      <c r="B8313" t="s">
        <v>479</v>
      </c>
      <c r="C8313">
        <v>48433</v>
      </c>
      <c r="D8313" t="s">
        <v>135</v>
      </c>
      <c r="E8313">
        <v>888</v>
      </c>
      <c r="F8313" t="s">
        <v>87</v>
      </c>
      <c r="G8313" t="s">
        <v>91</v>
      </c>
      <c r="H8313">
        <v>185</v>
      </c>
      <c r="I8313">
        <v>0.64517491889400203</v>
      </c>
      <c r="J8313">
        <v>1.5679814946521618E-2</v>
      </c>
      <c r="K8313">
        <v>0.25696878770032999</v>
      </c>
      <c r="L8313">
        <v>1.289319043930389</v>
      </c>
    </row>
    <row r="8314" spans="1:12">
      <c r="A8314" t="s">
        <v>317</v>
      </c>
      <c r="B8314" t="s">
        <v>479</v>
      </c>
      <c r="C8314">
        <v>48433</v>
      </c>
      <c r="D8314" t="s">
        <v>135</v>
      </c>
      <c r="E8314">
        <v>888</v>
      </c>
      <c r="F8314" t="s">
        <v>87</v>
      </c>
      <c r="G8314" t="s">
        <v>92</v>
      </c>
      <c r="H8314">
        <v>109</v>
      </c>
      <c r="I8314">
        <v>1.221815168123358</v>
      </c>
      <c r="J8314">
        <v>3.117953000135262E-2</v>
      </c>
      <c r="K8314">
        <v>0.23840995199201589</v>
      </c>
      <c r="L8314">
        <v>1.8821814256672751</v>
      </c>
    </row>
    <row r="8315" spans="1:12">
      <c r="A8315" t="s">
        <v>317</v>
      </c>
      <c r="B8315" t="s">
        <v>479</v>
      </c>
      <c r="C8315">
        <v>48433</v>
      </c>
      <c r="D8315" t="s">
        <v>135</v>
      </c>
      <c r="E8315">
        <v>888</v>
      </c>
      <c r="F8315" t="s">
        <v>87</v>
      </c>
      <c r="G8315" t="s">
        <v>93</v>
      </c>
      <c r="H8315">
        <v>185</v>
      </c>
      <c r="I8315">
        <v>0.71179102330314215</v>
      </c>
      <c r="J8315">
        <v>1.619218403077452E-2</v>
      </c>
      <c r="K8315">
        <v>0.30294023438247558</v>
      </c>
      <c r="L8315">
        <v>1.3617755142168999</v>
      </c>
    </row>
    <row r="8316" spans="1:12">
      <c r="A8316" t="s">
        <v>317</v>
      </c>
      <c r="B8316" t="s">
        <v>479</v>
      </c>
      <c r="C8316">
        <v>48433</v>
      </c>
      <c r="D8316" t="s">
        <v>135</v>
      </c>
      <c r="E8316">
        <v>888</v>
      </c>
      <c r="F8316" t="s">
        <v>87</v>
      </c>
      <c r="G8316" t="s">
        <v>94</v>
      </c>
      <c r="H8316">
        <v>109</v>
      </c>
      <c r="I8316">
        <v>1.285513358100568</v>
      </c>
      <c r="J8316">
        <v>3.1519243683994412E-2</v>
      </c>
      <c r="K8316">
        <v>0.25861871968222389</v>
      </c>
      <c r="L8316">
        <v>1.9481574933362891</v>
      </c>
    </row>
    <row r="8317" spans="1:12">
      <c r="A8317" t="s">
        <v>317</v>
      </c>
      <c r="B8317" t="s">
        <v>479</v>
      </c>
      <c r="C8317">
        <v>48433</v>
      </c>
      <c r="D8317" t="s">
        <v>135</v>
      </c>
      <c r="E8317">
        <v>888</v>
      </c>
      <c r="F8317" t="s">
        <v>87</v>
      </c>
      <c r="G8317" t="s">
        <v>95</v>
      </c>
      <c r="H8317">
        <v>185</v>
      </c>
      <c r="I8317">
        <v>0.76946779833258938</v>
      </c>
      <c r="J8317">
        <v>1.7069183613129209E-2</v>
      </c>
      <c r="K8317">
        <v>0.33003199915149939</v>
      </c>
      <c r="L8317">
        <v>1.434034115206031</v>
      </c>
    </row>
    <row r="8318" spans="1:12">
      <c r="A8318" t="s">
        <v>317</v>
      </c>
      <c r="B8318" t="s">
        <v>479</v>
      </c>
      <c r="C8318">
        <v>48433</v>
      </c>
      <c r="D8318" t="s">
        <v>135</v>
      </c>
      <c r="E8318">
        <v>888</v>
      </c>
      <c r="F8318" t="s">
        <v>87</v>
      </c>
      <c r="G8318" t="s">
        <v>96</v>
      </c>
      <c r="H8318">
        <v>109</v>
      </c>
      <c r="I8318">
        <v>1.3648880636733429</v>
      </c>
      <c r="J8318">
        <v>3.2315437719189363E-2</v>
      </c>
      <c r="K8318">
        <v>0.27840124313178022</v>
      </c>
      <c r="L8318">
        <v>2.0551788496103041</v>
      </c>
    </row>
    <row r="8319" spans="1:12">
      <c r="A8319" t="s">
        <v>317</v>
      </c>
      <c r="B8319" t="s">
        <v>479</v>
      </c>
      <c r="C8319">
        <v>48433</v>
      </c>
      <c r="D8319" t="s">
        <v>135</v>
      </c>
      <c r="E8319">
        <v>888</v>
      </c>
      <c r="F8319" t="s">
        <v>87</v>
      </c>
      <c r="G8319" t="s">
        <v>97</v>
      </c>
      <c r="H8319">
        <v>185</v>
      </c>
      <c r="I8319">
        <v>0.84398219026693844</v>
      </c>
      <c r="J8319">
        <v>1.8108794763545141E-2</v>
      </c>
      <c r="K8319">
        <v>0.36876818994838823</v>
      </c>
      <c r="L8319">
        <v>1.5271687796408471</v>
      </c>
    </row>
    <row r="8320" spans="1:12">
      <c r="A8320" t="s">
        <v>317</v>
      </c>
      <c r="B8320" t="s">
        <v>479</v>
      </c>
      <c r="C8320">
        <v>48433</v>
      </c>
      <c r="D8320" t="s">
        <v>135</v>
      </c>
      <c r="E8320">
        <v>888</v>
      </c>
      <c r="F8320" t="s">
        <v>87</v>
      </c>
      <c r="G8320" t="s">
        <v>98</v>
      </c>
      <c r="H8320">
        <v>109</v>
      </c>
      <c r="I8320">
        <v>0.26247483137494731</v>
      </c>
      <c r="J8320">
        <v>6.2015907380967303E-3</v>
      </c>
      <c r="K8320">
        <v>0.10136009282719841</v>
      </c>
      <c r="L8320">
        <v>0.61339371472831661</v>
      </c>
    </row>
    <row r="8321" spans="1:12">
      <c r="A8321" t="s">
        <v>317</v>
      </c>
      <c r="B8321" t="s">
        <v>479</v>
      </c>
      <c r="C8321">
        <v>48433</v>
      </c>
      <c r="D8321" t="s">
        <v>135</v>
      </c>
      <c r="E8321">
        <v>888</v>
      </c>
      <c r="F8321" t="s">
        <v>87</v>
      </c>
      <c r="G8321" t="s">
        <v>99</v>
      </c>
      <c r="H8321">
        <v>185</v>
      </c>
      <c r="I8321">
        <v>0.29785595522551328</v>
      </c>
      <c r="J8321">
        <v>7.876995992199853E-3</v>
      </c>
      <c r="K8321">
        <v>0.13800892253222621</v>
      </c>
      <c r="L8321">
        <v>0.59731191010319673</v>
      </c>
    </row>
    <row r="8322" spans="1:12">
      <c r="A8322" t="s">
        <v>317</v>
      </c>
      <c r="B8322" t="s">
        <v>479</v>
      </c>
      <c r="C8322">
        <v>48433</v>
      </c>
      <c r="D8322" t="s">
        <v>135</v>
      </c>
      <c r="E8322">
        <v>888</v>
      </c>
      <c r="F8322" t="s">
        <v>87</v>
      </c>
      <c r="G8322" t="s">
        <v>100</v>
      </c>
      <c r="H8322">
        <v>109</v>
      </c>
      <c r="I8322">
        <v>0.65988591510615224</v>
      </c>
      <c r="J8322">
        <v>1.4329283763505811E-2</v>
      </c>
      <c r="K8322">
        <v>0.17294940051034469</v>
      </c>
      <c r="L8322">
        <v>1.4425395529202709</v>
      </c>
    </row>
    <row r="8323" spans="1:12">
      <c r="A8323" t="s">
        <v>317</v>
      </c>
      <c r="B8323" t="s">
        <v>479</v>
      </c>
      <c r="C8323">
        <v>48433</v>
      </c>
      <c r="D8323" t="s">
        <v>135</v>
      </c>
      <c r="E8323">
        <v>888</v>
      </c>
      <c r="F8323" t="s">
        <v>87</v>
      </c>
      <c r="G8323" t="s">
        <v>101</v>
      </c>
      <c r="H8323">
        <v>185</v>
      </c>
      <c r="I8323">
        <v>0.54307172694843697</v>
      </c>
      <c r="J8323">
        <v>9.1642293816174107E-3</v>
      </c>
      <c r="K8323">
        <v>0.25329290350285882</v>
      </c>
      <c r="L8323">
        <v>0.87462578527009605</v>
      </c>
    </row>
    <row r="8324" spans="1:12">
      <c r="A8324" t="s">
        <v>317</v>
      </c>
      <c r="B8324" t="s">
        <v>479</v>
      </c>
      <c r="C8324">
        <v>48433</v>
      </c>
      <c r="D8324" t="s">
        <v>135</v>
      </c>
      <c r="E8324">
        <v>888</v>
      </c>
      <c r="F8324" t="s">
        <v>87</v>
      </c>
      <c r="G8324" t="s">
        <v>102</v>
      </c>
      <c r="H8324">
        <v>109</v>
      </c>
      <c r="I8324">
        <v>0.7537191107109662</v>
      </c>
      <c r="J8324">
        <v>1.5707303030402811E-2</v>
      </c>
      <c r="K8324">
        <v>0.19661370706020601</v>
      </c>
      <c r="L8324">
        <v>1.612560488341801</v>
      </c>
    </row>
    <row r="8325" spans="1:12">
      <c r="A8325" t="s">
        <v>317</v>
      </c>
      <c r="B8325" t="s">
        <v>479</v>
      </c>
      <c r="C8325">
        <v>48433</v>
      </c>
      <c r="D8325" t="s">
        <v>135</v>
      </c>
      <c r="E8325">
        <v>888</v>
      </c>
      <c r="F8325" t="s">
        <v>87</v>
      </c>
      <c r="G8325" t="s">
        <v>103</v>
      </c>
      <c r="H8325">
        <v>185</v>
      </c>
      <c r="I8325">
        <v>0.60258514219630432</v>
      </c>
      <c r="J8325">
        <v>9.2397477275034806E-3</v>
      </c>
      <c r="K8325">
        <v>0.31187500833391291</v>
      </c>
      <c r="L8325">
        <v>0.93109007261983712</v>
      </c>
    </row>
    <row r="8326" spans="1:12">
      <c r="A8326" t="s">
        <v>317</v>
      </c>
      <c r="B8326" t="s">
        <v>479</v>
      </c>
      <c r="C8326">
        <v>48433</v>
      </c>
      <c r="D8326" t="s">
        <v>135</v>
      </c>
      <c r="E8326">
        <v>888</v>
      </c>
      <c r="F8326" t="s">
        <v>87</v>
      </c>
      <c r="G8326" t="s">
        <v>104</v>
      </c>
      <c r="H8326">
        <v>109</v>
      </c>
      <c r="I8326">
        <v>0.81257860534300919</v>
      </c>
      <c r="J8326">
        <v>1.699444773218035E-2</v>
      </c>
      <c r="K8326">
        <v>0.21850865623880319</v>
      </c>
      <c r="L8326">
        <v>1.764323493914933</v>
      </c>
    </row>
    <row r="8327" spans="1:12">
      <c r="A8327" t="s">
        <v>317</v>
      </c>
      <c r="B8327" t="s">
        <v>479</v>
      </c>
      <c r="C8327">
        <v>48433</v>
      </c>
      <c r="D8327" t="s">
        <v>135</v>
      </c>
      <c r="E8327">
        <v>888</v>
      </c>
      <c r="F8327" t="s">
        <v>87</v>
      </c>
      <c r="G8327" t="s">
        <v>105</v>
      </c>
      <c r="H8327">
        <v>185</v>
      </c>
      <c r="I8327">
        <v>0.65472245946579455</v>
      </c>
      <c r="J8327">
        <v>9.620670648698133E-3</v>
      </c>
      <c r="K8327">
        <v>0.34067176657315118</v>
      </c>
      <c r="L8327">
        <v>0.98188278223083558</v>
      </c>
    </row>
    <row r="8328" spans="1:12">
      <c r="A8328" t="s">
        <v>317</v>
      </c>
      <c r="B8328" t="s">
        <v>479</v>
      </c>
      <c r="C8328">
        <v>48433</v>
      </c>
      <c r="D8328" t="s">
        <v>135</v>
      </c>
      <c r="E8328">
        <v>888</v>
      </c>
      <c r="F8328" t="s">
        <v>87</v>
      </c>
      <c r="G8328" t="s">
        <v>106</v>
      </c>
      <c r="H8328">
        <v>109</v>
      </c>
      <c r="I8328">
        <v>0.89525420535815092</v>
      </c>
      <c r="J8328">
        <v>1.835776073865341E-2</v>
      </c>
      <c r="K8328">
        <v>0.2393796820396597</v>
      </c>
      <c r="L8328">
        <v>1.9216258543859861</v>
      </c>
    </row>
    <row r="8329" spans="1:12">
      <c r="A8329" t="s">
        <v>317</v>
      </c>
      <c r="B8329" t="s">
        <v>479</v>
      </c>
      <c r="C8329">
        <v>48433</v>
      </c>
      <c r="D8329" t="s">
        <v>135</v>
      </c>
      <c r="E8329">
        <v>888</v>
      </c>
      <c r="F8329" t="s">
        <v>87</v>
      </c>
      <c r="G8329" t="s">
        <v>107</v>
      </c>
      <c r="H8329">
        <v>185</v>
      </c>
      <c r="I8329">
        <v>0.72487161369919728</v>
      </c>
      <c r="J8329">
        <v>1.0295353273815561E-2</v>
      </c>
      <c r="K8329">
        <v>0.37847984942735491</v>
      </c>
      <c r="L8329">
        <v>1.072988471099344</v>
      </c>
    </row>
    <row r="8330" spans="1:12">
      <c r="A8330" t="s">
        <v>317</v>
      </c>
      <c r="B8330" t="s">
        <v>479</v>
      </c>
      <c r="C8330">
        <v>48433</v>
      </c>
      <c r="D8330" t="s">
        <v>135</v>
      </c>
      <c r="E8330">
        <v>888</v>
      </c>
      <c r="F8330" t="s">
        <v>87</v>
      </c>
      <c r="G8330" t="s">
        <v>108</v>
      </c>
      <c r="H8330">
        <v>109</v>
      </c>
      <c r="I8330">
        <v>0.24145461609411861</v>
      </c>
      <c r="J8330">
        <v>6.6284909853230904E-3</v>
      </c>
      <c r="K8330">
        <v>9.6327881144534694E-2</v>
      </c>
      <c r="L8330">
        <v>0.63890718852142725</v>
      </c>
    </row>
    <row r="8331" spans="1:12">
      <c r="A8331" t="s">
        <v>317</v>
      </c>
      <c r="B8331" t="s">
        <v>479</v>
      </c>
      <c r="C8331">
        <v>48433</v>
      </c>
      <c r="D8331" t="s">
        <v>135</v>
      </c>
      <c r="E8331">
        <v>888</v>
      </c>
      <c r="F8331" t="s">
        <v>87</v>
      </c>
      <c r="G8331" t="s">
        <v>109</v>
      </c>
      <c r="H8331">
        <v>185</v>
      </c>
      <c r="I8331">
        <v>0.2392300249800435</v>
      </c>
      <c r="J8331">
        <v>4.3468293160442376E-3</v>
      </c>
      <c r="K8331">
        <v>4.5314645443686262E-2</v>
      </c>
      <c r="L8331">
        <v>0.41094267366723197</v>
      </c>
    </row>
    <row r="8332" spans="1:12">
      <c r="A8332" t="s">
        <v>317</v>
      </c>
      <c r="B8332" t="s">
        <v>480</v>
      </c>
      <c r="C8332">
        <v>48435</v>
      </c>
      <c r="D8332" t="s">
        <v>135</v>
      </c>
      <c r="E8332">
        <v>888</v>
      </c>
      <c r="F8332" t="s">
        <v>87</v>
      </c>
      <c r="G8332" t="s">
        <v>88</v>
      </c>
      <c r="H8332">
        <v>249</v>
      </c>
      <c r="I8332">
        <v>1.3272480698098581</v>
      </c>
      <c r="J8332">
        <v>2.9221485110950358E-2</v>
      </c>
      <c r="K8332">
        <v>1.053024294447052E-2</v>
      </c>
      <c r="L8332">
        <v>2.3126070646557242</v>
      </c>
    </row>
    <row r="8333" spans="1:12">
      <c r="A8333" t="s">
        <v>317</v>
      </c>
      <c r="B8333" t="s">
        <v>480</v>
      </c>
      <c r="C8333">
        <v>48435</v>
      </c>
      <c r="D8333" t="s">
        <v>135</v>
      </c>
      <c r="E8333">
        <v>888</v>
      </c>
      <c r="F8333" t="s">
        <v>87</v>
      </c>
      <c r="G8333" t="s">
        <v>89</v>
      </c>
      <c r="H8333">
        <v>29</v>
      </c>
      <c r="I8333">
        <v>0.41345493449789927</v>
      </c>
      <c r="J8333">
        <v>4.1204264795794962E-2</v>
      </c>
      <c r="K8333">
        <v>0.13944603246777379</v>
      </c>
      <c r="L8333">
        <v>1.0378890058722829</v>
      </c>
    </row>
    <row r="8334" spans="1:12">
      <c r="A8334" t="s">
        <v>317</v>
      </c>
      <c r="B8334" t="s">
        <v>480</v>
      </c>
      <c r="C8334">
        <v>48435</v>
      </c>
      <c r="D8334" t="s">
        <v>135</v>
      </c>
      <c r="E8334">
        <v>888</v>
      </c>
      <c r="F8334" t="s">
        <v>87</v>
      </c>
      <c r="G8334" t="s">
        <v>90</v>
      </c>
      <c r="H8334">
        <v>249</v>
      </c>
      <c r="I8334">
        <v>1.6014957864240591</v>
      </c>
      <c r="J8334">
        <v>2.677911337687541E-2</v>
      </c>
      <c r="K8334">
        <v>0.49831347890596522</v>
      </c>
      <c r="L8334">
        <v>2.602420348373006</v>
      </c>
    </row>
    <row r="8335" spans="1:12">
      <c r="A8335" t="s">
        <v>317</v>
      </c>
      <c r="B8335" t="s">
        <v>480</v>
      </c>
      <c r="C8335">
        <v>48435</v>
      </c>
      <c r="D8335" t="s">
        <v>135</v>
      </c>
      <c r="E8335">
        <v>888</v>
      </c>
      <c r="F8335" t="s">
        <v>87</v>
      </c>
      <c r="G8335" t="s">
        <v>91</v>
      </c>
      <c r="H8335">
        <v>29</v>
      </c>
      <c r="I8335">
        <v>0.63888522491219557</v>
      </c>
      <c r="J8335">
        <v>3.4946014006184467E-2</v>
      </c>
      <c r="K8335">
        <v>0.38120590019579609</v>
      </c>
      <c r="L8335">
        <v>1.1638184614397551</v>
      </c>
    </row>
    <row r="8336" spans="1:12">
      <c r="A8336" t="s">
        <v>317</v>
      </c>
      <c r="B8336" t="s">
        <v>480</v>
      </c>
      <c r="C8336">
        <v>48435</v>
      </c>
      <c r="D8336" t="s">
        <v>135</v>
      </c>
      <c r="E8336">
        <v>888</v>
      </c>
      <c r="F8336" t="s">
        <v>87</v>
      </c>
      <c r="G8336" t="s">
        <v>92</v>
      </c>
      <c r="H8336">
        <v>249</v>
      </c>
      <c r="I8336">
        <v>1.7203459735095981</v>
      </c>
      <c r="J8336">
        <v>2.7397561904270479E-2</v>
      </c>
      <c r="K8336">
        <v>0.54872026536986995</v>
      </c>
      <c r="L8336">
        <v>2.7076279604979629</v>
      </c>
    </row>
    <row r="8337" spans="1:12">
      <c r="A8337" t="s">
        <v>317</v>
      </c>
      <c r="B8337" t="s">
        <v>480</v>
      </c>
      <c r="C8337">
        <v>48435</v>
      </c>
      <c r="D8337" t="s">
        <v>135</v>
      </c>
      <c r="E8337">
        <v>888</v>
      </c>
      <c r="F8337" t="s">
        <v>87</v>
      </c>
      <c r="G8337" t="s">
        <v>93</v>
      </c>
      <c r="H8337">
        <v>29</v>
      </c>
      <c r="I8337">
        <v>0.71223878651373185</v>
      </c>
      <c r="J8337">
        <v>3.5672133085621699E-2</v>
      </c>
      <c r="K8337">
        <v>0.43405291028008969</v>
      </c>
      <c r="L8337">
        <v>1.27730565628059</v>
      </c>
    </row>
    <row r="8338" spans="1:12">
      <c r="A8338" t="s">
        <v>317</v>
      </c>
      <c r="B8338" t="s">
        <v>480</v>
      </c>
      <c r="C8338">
        <v>48435</v>
      </c>
      <c r="D8338" t="s">
        <v>135</v>
      </c>
      <c r="E8338">
        <v>888</v>
      </c>
      <c r="F8338" t="s">
        <v>87</v>
      </c>
      <c r="G8338" t="s">
        <v>94</v>
      </c>
      <c r="H8338">
        <v>249</v>
      </c>
      <c r="I8338">
        <v>1.8293863573636191</v>
      </c>
      <c r="J8338">
        <v>2.8282093848543799E-2</v>
      </c>
      <c r="K8338">
        <v>0.59331533431868477</v>
      </c>
      <c r="L8338">
        <v>2.8069506566597289</v>
      </c>
    </row>
    <row r="8339" spans="1:12">
      <c r="A8339" t="s">
        <v>317</v>
      </c>
      <c r="B8339" t="s">
        <v>480</v>
      </c>
      <c r="C8339">
        <v>48435</v>
      </c>
      <c r="D8339" t="s">
        <v>135</v>
      </c>
      <c r="E8339">
        <v>888</v>
      </c>
      <c r="F8339" t="s">
        <v>87</v>
      </c>
      <c r="G8339" t="s">
        <v>95</v>
      </c>
      <c r="H8339">
        <v>29</v>
      </c>
      <c r="I8339">
        <v>0.76615089837646544</v>
      </c>
      <c r="J8339">
        <v>3.7682736249597643E-2</v>
      </c>
      <c r="K8339">
        <v>0.46814615459949382</v>
      </c>
      <c r="L8339">
        <v>1.3879122209680239</v>
      </c>
    </row>
    <row r="8340" spans="1:12">
      <c r="A8340" t="s">
        <v>317</v>
      </c>
      <c r="B8340" t="s">
        <v>480</v>
      </c>
      <c r="C8340">
        <v>48435</v>
      </c>
      <c r="D8340" t="s">
        <v>135</v>
      </c>
      <c r="E8340">
        <v>888</v>
      </c>
      <c r="F8340" t="s">
        <v>87</v>
      </c>
      <c r="G8340" t="s">
        <v>96</v>
      </c>
      <c r="H8340">
        <v>249</v>
      </c>
      <c r="I8340">
        <v>1.941685238272935</v>
      </c>
      <c r="J8340">
        <v>2.9294338369352801E-2</v>
      </c>
      <c r="K8340">
        <v>0.64230054599177022</v>
      </c>
      <c r="L8340">
        <v>2.9081630121167361</v>
      </c>
    </row>
    <row r="8341" spans="1:12">
      <c r="A8341" t="s">
        <v>317</v>
      </c>
      <c r="B8341" t="s">
        <v>480</v>
      </c>
      <c r="C8341">
        <v>48435</v>
      </c>
      <c r="D8341" t="s">
        <v>135</v>
      </c>
      <c r="E8341">
        <v>888</v>
      </c>
      <c r="F8341" t="s">
        <v>87</v>
      </c>
      <c r="G8341" t="s">
        <v>97</v>
      </c>
      <c r="H8341">
        <v>29</v>
      </c>
      <c r="I8341">
        <v>0.8333732631053653</v>
      </c>
      <c r="J8341">
        <v>3.8550048591000412E-2</v>
      </c>
      <c r="K8341">
        <v>0.51794051589663748</v>
      </c>
      <c r="L8341">
        <v>1.4787149815253391</v>
      </c>
    </row>
    <row r="8342" spans="1:12">
      <c r="A8342" t="s">
        <v>317</v>
      </c>
      <c r="B8342" t="s">
        <v>480</v>
      </c>
      <c r="C8342">
        <v>48435</v>
      </c>
      <c r="D8342" t="s">
        <v>135</v>
      </c>
      <c r="E8342">
        <v>888</v>
      </c>
      <c r="F8342" t="s">
        <v>87</v>
      </c>
      <c r="G8342" t="s">
        <v>98</v>
      </c>
      <c r="H8342">
        <v>249</v>
      </c>
      <c r="I8342">
        <v>0.36131823872605923</v>
      </c>
      <c r="J8342">
        <v>8.2331965856959986E-3</v>
      </c>
      <c r="K8342">
        <v>4.6123935453918873E-2</v>
      </c>
      <c r="L8342">
        <v>0.74911958182097538</v>
      </c>
    </row>
    <row r="8343" spans="1:12">
      <c r="A8343" t="s">
        <v>317</v>
      </c>
      <c r="B8343" t="s">
        <v>480</v>
      </c>
      <c r="C8343">
        <v>48435</v>
      </c>
      <c r="D8343" t="s">
        <v>135</v>
      </c>
      <c r="E8343">
        <v>888</v>
      </c>
      <c r="F8343" t="s">
        <v>87</v>
      </c>
      <c r="G8343" t="s">
        <v>99</v>
      </c>
      <c r="H8343">
        <v>29</v>
      </c>
      <c r="I8343">
        <v>0.38136989636999608</v>
      </c>
      <c r="J8343">
        <v>2.4936961350761851E-2</v>
      </c>
      <c r="K8343">
        <v>0.20995973236502219</v>
      </c>
      <c r="L8343">
        <v>0.61769244826110525</v>
      </c>
    </row>
    <row r="8344" spans="1:12">
      <c r="A8344" t="s">
        <v>317</v>
      </c>
      <c r="B8344" t="s">
        <v>480</v>
      </c>
      <c r="C8344">
        <v>48435</v>
      </c>
      <c r="D8344" t="s">
        <v>135</v>
      </c>
      <c r="E8344">
        <v>888</v>
      </c>
      <c r="F8344" t="s">
        <v>87</v>
      </c>
      <c r="G8344" t="s">
        <v>100</v>
      </c>
      <c r="H8344">
        <v>249</v>
      </c>
      <c r="I8344">
        <v>0.89069621579053615</v>
      </c>
      <c r="J8344">
        <v>1.397342157549925E-2</v>
      </c>
      <c r="K8344">
        <v>0.30177960208981791</v>
      </c>
      <c r="L8344">
        <v>1.5829159676324409</v>
      </c>
    </row>
    <row r="8345" spans="1:12">
      <c r="A8345" t="s">
        <v>317</v>
      </c>
      <c r="B8345" t="s">
        <v>480</v>
      </c>
      <c r="C8345">
        <v>48435</v>
      </c>
      <c r="D8345" t="s">
        <v>135</v>
      </c>
      <c r="E8345">
        <v>888</v>
      </c>
      <c r="F8345" t="s">
        <v>87</v>
      </c>
      <c r="G8345" t="s">
        <v>101</v>
      </c>
      <c r="H8345">
        <v>29</v>
      </c>
      <c r="I8345">
        <v>0.60248375249746522</v>
      </c>
      <c r="J8345">
        <v>2.67851138737999E-2</v>
      </c>
      <c r="K8345">
        <v>0.37737387803986011</v>
      </c>
      <c r="L8345">
        <v>1.012415216002154</v>
      </c>
    </row>
    <row r="8346" spans="1:12">
      <c r="A8346" t="s">
        <v>317</v>
      </c>
      <c r="B8346" t="s">
        <v>480</v>
      </c>
      <c r="C8346">
        <v>48435</v>
      </c>
      <c r="D8346" t="s">
        <v>135</v>
      </c>
      <c r="E8346">
        <v>888</v>
      </c>
      <c r="F8346" t="s">
        <v>87</v>
      </c>
      <c r="G8346" t="s">
        <v>102</v>
      </c>
      <c r="H8346">
        <v>249</v>
      </c>
      <c r="I8346">
        <v>1.034406762641952</v>
      </c>
      <c r="J8346">
        <v>1.606533954106712E-2</v>
      </c>
      <c r="K8346">
        <v>0.34926510901995339</v>
      </c>
      <c r="L8346">
        <v>1.807250993445032</v>
      </c>
    </row>
    <row r="8347" spans="1:12">
      <c r="A8347" t="s">
        <v>317</v>
      </c>
      <c r="B8347" t="s">
        <v>480</v>
      </c>
      <c r="C8347">
        <v>48435</v>
      </c>
      <c r="D8347" t="s">
        <v>135</v>
      </c>
      <c r="E8347">
        <v>888</v>
      </c>
      <c r="F8347" t="s">
        <v>87</v>
      </c>
      <c r="G8347" t="s">
        <v>103</v>
      </c>
      <c r="H8347">
        <v>29</v>
      </c>
      <c r="I8347">
        <v>0.67555432567095541</v>
      </c>
      <c r="J8347">
        <v>2.6876209196588341E-2</v>
      </c>
      <c r="K8347">
        <v>0.43207937996393991</v>
      </c>
      <c r="L8347">
        <v>1.1146078993278139</v>
      </c>
    </row>
    <row r="8348" spans="1:12">
      <c r="A8348" t="s">
        <v>317</v>
      </c>
      <c r="B8348" t="s">
        <v>480</v>
      </c>
      <c r="C8348">
        <v>48435</v>
      </c>
      <c r="D8348" t="s">
        <v>135</v>
      </c>
      <c r="E8348">
        <v>888</v>
      </c>
      <c r="F8348" t="s">
        <v>87</v>
      </c>
      <c r="G8348" t="s">
        <v>104</v>
      </c>
      <c r="H8348">
        <v>249</v>
      </c>
      <c r="I8348">
        <v>1.1539110409009741</v>
      </c>
      <c r="J8348">
        <v>1.846123127568056E-2</v>
      </c>
      <c r="K8348">
        <v>0.38619646686531461</v>
      </c>
      <c r="L8348">
        <v>2.0264769473838631</v>
      </c>
    </row>
    <row r="8349" spans="1:12">
      <c r="A8349" t="s">
        <v>317</v>
      </c>
      <c r="B8349" t="s">
        <v>480</v>
      </c>
      <c r="C8349">
        <v>48435</v>
      </c>
      <c r="D8349" t="s">
        <v>135</v>
      </c>
      <c r="E8349">
        <v>888</v>
      </c>
      <c r="F8349" t="s">
        <v>87</v>
      </c>
      <c r="G8349" t="s">
        <v>105</v>
      </c>
      <c r="H8349">
        <v>29</v>
      </c>
      <c r="I8349">
        <v>0.7307860111702964</v>
      </c>
      <c r="J8349">
        <v>2.8008304669414369E-2</v>
      </c>
      <c r="K8349">
        <v>0.47157372170491652</v>
      </c>
      <c r="L8349">
        <v>1.211466877202928</v>
      </c>
    </row>
    <row r="8350" spans="1:12">
      <c r="A8350" t="s">
        <v>317</v>
      </c>
      <c r="B8350" t="s">
        <v>480</v>
      </c>
      <c r="C8350">
        <v>48435</v>
      </c>
      <c r="D8350" t="s">
        <v>135</v>
      </c>
      <c r="E8350">
        <v>888</v>
      </c>
      <c r="F8350" t="s">
        <v>87</v>
      </c>
      <c r="G8350" t="s">
        <v>106</v>
      </c>
      <c r="H8350">
        <v>249</v>
      </c>
      <c r="I8350">
        <v>1.274700707272173</v>
      </c>
      <c r="J8350">
        <v>2.0400490154223849E-2</v>
      </c>
      <c r="K8350">
        <v>0.42467210722072118</v>
      </c>
      <c r="L8350">
        <v>2.2211555003748829</v>
      </c>
    </row>
    <row r="8351" spans="1:12">
      <c r="A8351" t="s">
        <v>317</v>
      </c>
      <c r="B8351" t="s">
        <v>480</v>
      </c>
      <c r="C8351">
        <v>48435</v>
      </c>
      <c r="D8351" t="s">
        <v>135</v>
      </c>
      <c r="E8351">
        <v>888</v>
      </c>
      <c r="F8351" t="s">
        <v>87</v>
      </c>
      <c r="G8351" t="s">
        <v>107</v>
      </c>
      <c r="H8351">
        <v>29</v>
      </c>
      <c r="I8351">
        <v>0.79752664661076844</v>
      </c>
      <c r="J8351">
        <v>2.82552380775794E-2</v>
      </c>
      <c r="K8351">
        <v>0.52216488036012754</v>
      </c>
      <c r="L8351">
        <v>1.283157001158715</v>
      </c>
    </row>
    <row r="8352" spans="1:12">
      <c r="A8352" t="s">
        <v>317</v>
      </c>
      <c r="B8352" t="s">
        <v>480</v>
      </c>
      <c r="C8352">
        <v>48435</v>
      </c>
      <c r="D8352" t="s">
        <v>135</v>
      </c>
      <c r="E8352">
        <v>888</v>
      </c>
      <c r="F8352" t="s">
        <v>87</v>
      </c>
      <c r="G8352" t="s">
        <v>108</v>
      </c>
      <c r="H8352">
        <v>249</v>
      </c>
      <c r="I8352">
        <v>0.15102283323612989</v>
      </c>
      <c r="J8352">
        <v>3.707735769284539E-3</v>
      </c>
      <c r="K8352">
        <v>-5.9524557316616919E-2</v>
      </c>
      <c r="L8352">
        <v>0.32297402595527569</v>
      </c>
    </row>
    <row r="8353" spans="1:12">
      <c r="A8353" t="s">
        <v>317</v>
      </c>
      <c r="B8353" t="s">
        <v>480</v>
      </c>
      <c r="C8353">
        <v>48435</v>
      </c>
      <c r="D8353" t="s">
        <v>135</v>
      </c>
      <c r="E8353">
        <v>888</v>
      </c>
      <c r="F8353" t="s">
        <v>87</v>
      </c>
      <c r="G8353" t="s">
        <v>109</v>
      </c>
      <c r="H8353">
        <v>29</v>
      </c>
      <c r="I8353">
        <v>0.35295581644645968</v>
      </c>
      <c r="J8353">
        <v>2.0521163857622909E-2</v>
      </c>
      <c r="K8353">
        <v>0.19288364015231649</v>
      </c>
      <c r="L8353">
        <v>0.53523759190627174</v>
      </c>
    </row>
    <row r="8354" spans="1:12">
      <c r="A8354" t="s">
        <v>317</v>
      </c>
      <c r="B8354" t="s">
        <v>481</v>
      </c>
      <c r="C8354">
        <v>48437</v>
      </c>
      <c r="D8354" t="s">
        <v>135</v>
      </c>
      <c r="E8354">
        <v>888</v>
      </c>
      <c r="F8354" t="s">
        <v>87</v>
      </c>
      <c r="G8354" t="s">
        <v>88</v>
      </c>
      <c r="H8354">
        <v>195</v>
      </c>
      <c r="I8354">
        <v>0.78341392942246146</v>
      </c>
      <c r="J8354">
        <v>2.3030464727247211E-2</v>
      </c>
      <c r="K8354">
        <v>6.0636211012504528E-2</v>
      </c>
      <c r="L8354">
        <v>1.3804866076375319</v>
      </c>
    </row>
    <row r="8355" spans="1:12">
      <c r="A8355" t="s">
        <v>317</v>
      </c>
      <c r="B8355" t="s">
        <v>481</v>
      </c>
      <c r="C8355">
        <v>48437</v>
      </c>
      <c r="D8355" t="s">
        <v>135</v>
      </c>
      <c r="E8355">
        <v>888</v>
      </c>
      <c r="F8355" t="s">
        <v>87</v>
      </c>
      <c r="G8355" t="s">
        <v>89</v>
      </c>
      <c r="H8355">
        <v>190</v>
      </c>
      <c r="I8355">
        <v>0.47239071020287748</v>
      </c>
      <c r="J8355">
        <v>1.044933925622289E-2</v>
      </c>
      <c r="K8355">
        <v>8.8824045335733612E-2</v>
      </c>
      <c r="L8355">
        <v>0.78956923611623142</v>
      </c>
    </row>
    <row r="8356" spans="1:12">
      <c r="A8356" t="s">
        <v>317</v>
      </c>
      <c r="B8356" t="s">
        <v>481</v>
      </c>
      <c r="C8356">
        <v>48437</v>
      </c>
      <c r="D8356" t="s">
        <v>135</v>
      </c>
      <c r="E8356">
        <v>888</v>
      </c>
      <c r="F8356" t="s">
        <v>87</v>
      </c>
      <c r="G8356" t="s">
        <v>90</v>
      </c>
      <c r="H8356">
        <v>195</v>
      </c>
      <c r="I8356">
        <v>1.1076809908815759</v>
      </c>
      <c r="J8356">
        <v>2.1100282620728019E-2</v>
      </c>
      <c r="K8356">
        <v>8.855628591461806E-2</v>
      </c>
      <c r="L8356">
        <v>1.9815269693906661</v>
      </c>
    </row>
    <row r="8357" spans="1:12">
      <c r="A8357" t="s">
        <v>317</v>
      </c>
      <c r="B8357" t="s">
        <v>481</v>
      </c>
      <c r="C8357">
        <v>48437</v>
      </c>
      <c r="D8357" t="s">
        <v>135</v>
      </c>
      <c r="E8357">
        <v>888</v>
      </c>
      <c r="F8357" t="s">
        <v>87</v>
      </c>
      <c r="G8357" t="s">
        <v>91</v>
      </c>
      <c r="H8357">
        <v>190</v>
      </c>
      <c r="I8357">
        <v>0.54452036154809047</v>
      </c>
      <c r="J8357">
        <v>9.8166214962787449E-3</v>
      </c>
      <c r="K8357">
        <v>0.16713678576808921</v>
      </c>
      <c r="L8357">
        <v>0.90146663499139734</v>
      </c>
    </row>
    <row r="8358" spans="1:12">
      <c r="A8358" t="s">
        <v>317</v>
      </c>
      <c r="B8358" t="s">
        <v>481</v>
      </c>
      <c r="C8358">
        <v>48437</v>
      </c>
      <c r="D8358" t="s">
        <v>135</v>
      </c>
      <c r="E8358">
        <v>888</v>
      </c>
      <c r="F8358" t="s">
        <v>87</v>
      </c>
      <c r="G8358" t="s">
        <v>92</v>
      </c>
      <c r="H8358">
        <v>195</v>
      </c>
      <c r="I8358">
        <v>1.196252559954375</v>
      </c>
      <c r="J8358">
        <v>2.2205352243663379E-2</v>
      </c>
      <c r="K8358">
        <v>9.8722123734035827E-2</v>
      </c>
      <c r="L8358">
        <v>2.1649322879237989</v>
      </c>
    </row>
    <row r="8359" spans="1:12">
      <c r="A8359" t="s">
        <v>317</v>
      </c>
      <c r="B8359" t="s">
        <v>481</v>
      </c>
      <c r="C8359">
        <v>48437</v>
      </c>
      <c r="D8359" t="s">
        <v>135</v>
      </c>
      <c r="E8359">
        <v>888</v>
      </c>
      <c r="F8359" t="s">
        <v>87</v>
      </c>
      <c r="G8359" t="s">
        <v>93</v>
      </c>
      <c r="H8359">
        <v>190</v>
      </c>
      <c r="I8359">
        <v>0.6059410244342196</v>
      </c>
      <c r="J8359">
        <v>1.0478484689254171E-2</v>
      </c>
      <c r="K8359">
        <v>0.18448207990396309</v>
      </c>
      <c r="L8359">
        <v>0.95965993917700998</v>
      </c>
    </row>
    <row r="8360" spans="1:12">
      <c r="A8360" t="s">
        <v>317</v>
      </c>
      <c r="B8360" t="s">
        <v>481</v>
      </c>
      <c r="C8360">
        <v>48437</v>
      </c>
      <c r="D8360" t="s">
        <v>135</v>
      </c>
      <c r="E8360">
        <v>888</v>
      </c>
      <c r="F8360" t="s">
        <v>87</v>
      </c>
      <c r="G8360" t="s">
        <v>94</v>
      </c>
      <c r="H8360">
        <v>195</v>
      </c>
      <c r="I8360">
        <v>1.2698227770998189</v>
      </c>
      <c r="J8360">
        <v>2.3509636595017501E-2</v>
      </c>
      <c r="K8360">
        <v>0.10691521063579459</v>
      </c>
      <c r="L8360">
        <v>2.3639875509560362</v>
      </c>
    </row>
    <row r="8361" spans="1:12">
      <c r="A8361" t="s">
        <v>317</v>
      </c>
      <c r="B8361" t="s">
        <v>481</v>
      </c>
      <c r="C8361">
        <v>48437</v>
      </c>
      <c r="D8361" t="s">
        <v>135</v>
      </c>
      <c r="E8361">
        <v>888</v>
      </c>
      <c r="F8361" t="s">
        <v>87</v>
      </c>
      <c r="G8361" t="s">
        <v>95</v>
      </c>
      <c r="H8361">
        <v>190</v>
      </c>
      <c r="I8361">
        <v>0.66364484724939332</v>
      </c>
      <c r="J8361">
        <v>1.130090641563874E-2</v>
      </c>
      <c r="K8361">
        <v>0.19570145264666661</v>
      </c>
      <c r="L8361">
        <v>1.050554817554161</v>
      </c>
    </row>
    <row r="8362" spans="1:12">
      <c r="A8362" t="s">
        <v>317</v>
      </c>
      <c r="B8362" t="s">
        <v>481</v>
      </c>
      <c r="C8362">
        <v>48437</v>
      </c>
      <c r="D8362" t="s">
        <v>135</v>
      </c>
      <c r="E8362">
        <v>888</v>
      </c>
      <c r="F8362" t="s">
        <v>87</v>
      </c>
      <c r="G8362" t="s">
        <v>96</v>
      </c>
      <c r="H8362">
        <v>195</v>
      </c>
      <c r="I8362">
        <v>1.356113859167956</v>
      </c>
      <c r="J8362">
        <v>2.4942992236810041E-2</v>
      </c>
      <c r="K8362">
        <v>0.1167907223401445</v>
      </c>
      <c r="L8362">
        <v>2.5674444302681012</v>
      </c>
    </row>
    <row r="8363" spans="1:12">
      <c r="A8363" t="s">
        <v>317</v>
      </c>
      <c r="B8363" t="s">
        <v>481</v>
      </c>
      <c r="C8363">
        <v>48437</v>
      </c>
      <c r="D8363" t="s">
        <v>135</v>
      </c>
      <c r="E8363">
        <v>888</v>
      </c>
      <c r="F8363" t="s">
        <v>87</v>
      </c>
      <c r="G8363" t="s">
        <v>97</v>
      </c>
      <c r="H8363">
        <v>190</v>
      </c>
      <c r="I8363">
        <v>0.7295709004719878</v>
      </c>
      <c r="J8363">
        <v>1.268540579061154E-2</v>
      </c>
      <c r="K8363">
        <v>0.2022283081651943</v>
      </c>
      <c r="L8363">
        <v>1.157840455618125</v>
      </c>
    </row>
    <row r="8364" spans="1:12">
      <c r="A8364" t="s">
        <v>317</v>
      </c>
      <c r="B8364" t="s">
        <v>481</v>
      </c>
      <c r="C8364">
        <v>48437</v>
      </c>
      <c r="D8364" t="s">
        <v>135</v>
      </c>
      <c r="E8364">
        <v>888</v>
      </c>
      <c r="F8364" t="s">
        <v>87</v>
      </c>
      <c r="G8364" t="s">
        <v>98</v>
      </c>
      <c r="H8364">
        <v>195</v>
      </c>
      <c r="I8364">
        <v>0.28839837613992408</v>
      </c>
      <c r="J8364">
        <v>6.3985570468794101E-3</v>
      </c>
      <c r="K8364">
        <v>4.7097569380749063E-2</v>
      </c>
      <c r="L8364">
        <v>0.71645823879906811</v>
      </c>
    </row>
    <row r="8365" spans="1:12">
      <c r="A8365" t="s">
        <v>317</v>
      </c>
      <c r="B8365" t="s">
        <v>481</v>
      </c>
      <c r="C8365">
        <v>48437</v>
      </c>
      <c r="D8365" t="s">
        <v>135</v>
      </c>
      <c r="E8365">
        <v>888</v>
      </c>
      <c r="F8365" t="s">
        <v>87</v>
      </c>
      <c r="G8365" t="s">
        <v>99</v>
      </c>
      <c r="H8365">
        <v>190</v>
      </c>
      <c r="I8365">
        <v>0.36715560199028963</v>
      </c>
      <c r="J8365">
        <v>8.4189684128926304E-3</v>
      </c>
      <c r="K8365">
        <v>0.1176425363049904</v>
      </c>
      <c r="L8365">
        <v>0.7032138873506405</v>
      </c>
    </row>
    <row r="8366" spans="1:12">
      <c r="A8366" t="s">
        <v>317</v>
      </c>
      <c r="B8366" t="s">
        <v>481</v>
      </c>
      <c r="C8366">
        <v>48437</v>
      </c>
      <c r="D8366" t="s">
        <v>135</v>
      </c>
      <c r="E8366">
        <v>888</v>
      </c>
      <c r="F8366" t="s">
        <v>87</v>
      </c>
      <c r="G8366" t="s">
        <v>100</v>
      </c>
      <c r="H8366">
        <v>195</v>
      </c>
      <c r="I8366">
        <v>0.72402517356903073</v>
      </c>
      <c r="J8366">
        <v>1.6081310304768091E-2</v>
      </c>
      <c r="K8366">
        <v>6.4207996823543445E-2</v>
      </c>
      <c r="L8366">
        <v>1.6335482420761711</v>
      </c>
    </row>
    <row r="8367" spans="1:12">
      <c r="A8367" t="s">
        <v>317</v>
      </c>
      <c r="B8367" t="s">
        <v>481</v>
      </c>
      <c r="C8367">
        <v>48437</v>
      </c>
      <c r="D8367" t="s">
        <v>135</v>
      </c>
      <c r="E8367">
        <v>888</v>
      </c>
      <c r="F8367" t="s">
        <v>87</v>
      </c>
      <c r="G8367" t="s">
        <v>101</v>
      </c>
      <c r="H8367">
        <v>190</v>
      </c>
      <c r="I8367">
        <v>0.49112526852698818</v>
      </c>
      <c r="J8367">
        <v>8.8164779578576886E-3</v>
      </c>
      <c r="K8367">
        <v>0.17801302971930699</v>
      </c>
      <c r="L8367">
        <v>0.81248856062125674</v>
      </c>
    </row>
    <row r="8368" spans="1:12">
      <c r="A8368" t="s">
        <v>317</v>
      </c>
      <c r="B8368" t="s">
        <v>481</v>
      </c>
      <c r="C8368">
        <v>48437</v>
      </c>
      <c r="D8368" t="s">
        <v>135</v>
      </c>
      <c r="E8368">
        <v>888</v>
      </c>
      <c r="F8368" t="s">
        <v>87</v>
      </c>
      <c r="G8368" t="s">
        <v>102</v>
      </c>
      <c r="H8368">
        <v>195</v>
      </c>
      <c r="I8368">
        <v>0.8242601678506748</v>
      </c>
      <c r="J8368">
        <v>1.7961457500426398E-2</v>
      </c>
      <c r="K8368">
        <v>7.5379688342831694E-2</v>
      </c>
      <c r="L8368">
        <v>1.842386536881393</v>
      </c>
    </row>
    <row r="8369" spans="1:12">
      <c r="A8369" t="s">
        <v>317</v>
      </c>
      <c r="B8369" t="s">
        <v>481</v>
      </c>
      <c r="C8369">
        <v>48437</v>
      </c>
      <c r="D8369" t="s">
        <v>135</v>
      </c>
      <c r="E8369">
        <v>888</v>
      </c>
      <c r="F8369" t="s">
        <v>87</v>
      </c>
      <c r="G8369" t="s">
        <v>103</v>
      </c>
      <c r="H8369">
        <v>190</v>
      </c>
      <c r="I8369">
        <v>0.54546122342006065</v>
      </c>
      <c r="J8369">
        <v>9.3141896218474907E-3</v>
      </c>
      <c r="K8369">
        <v>0.195033106890356</v>
      </c>
      <c r="L8369">
        <v>0.8815529357344577</v>
      </c>
    </row>
    <row r="8370" spans="1:12">
      <c r="A8370" t="s">
        <v>317</v>
      </c>
      <c r="B8370" t="s">
        <v>481</v>
      </c>
      <c r="C8370">
        <v>48437</v>
      </c>
      <c r="D8370" t="s">
        <v>135</v>
      </c>
      <c r="E8370">
        <v>888</v>
      </c>
      <c r="F8370" t="s">
        <v>87</v>
      </c>
      <c r="G8370" t="s">
        <v>104</v>
      </c>
      <c r="H8370">
        <v>195</v>
      </c>
      <c r="I8370">
        <v>0.89749738630147702</v>
      </c>
      <c r="J8370">
        <v>2.0389195076769139E-2</v>
      </c>
      <c r="K8370">
        <v>8.447986772672729E-2</v>
      </c>
      <c r="L8370">
        <v>2.0510351157346962</v>
      </c>
    </row>
    <row r="8371" spans="1:12">
      <c r="A8371" t="s">
        <v>317</v>
      </c>
      <c r="B8371" t="s">
        <v>481</v>
      </c>
      <c r="C8371">
        <v>48437</v>
      </c>
      <c r="D8371" t="s">
        <v>135</v>
      </c>
      <c r="E8371">
        <v>888</v>
      </c>
      <c r="F8371" t="s">
        <v>87</v>
      </c>
      <c r="G8371" t="s">
        <v>105</v>
      </c>
      <c r="H8371">
        <v>190</v>
      </c>
      <c r="I8371">
        <v>0.59669117928510751</v>
      </c>
      <c r="J8371">
        <v>9.9891622617045827E-3</v>
      </c>
      <c r="K8371">
        <v>0.2110348047180553</v>
      </c>
      <c r="L8371">
        <v>0.97055153783401682</v>
      </c>
    </row>
    <row r="8372" spans="1:12">
      <c r="A8372" t="s">
        <v>317</v>
      </c>
      <c r="B8372" t="s">
        <v>481</v>
      </c>
      <c r="C8372">
        <v>48437</v>
      </c>
      <c r="D8372" t="s">
        <v>135</v>
      </c>
      <c r="E8372">
        <v>888</v>
      </c>
      <c r="F8372" t="s">
        <v>87</v>
      </c>
      <c r="G8372" t="s">
        <v>106</v>
      </c>
      <c r="H8372">
        <v>195</v>
      </c>
      <c r="I8372">
        <v>0.98788484603907445</v>
      </c>
      <c r="J8372">
        <v>2.2313420743188719E-2</v>
      </c>
      <c r="K8372">
        <v>9.4930310381508939E-2</v>
      </c>
      <c r="L8372">
        <v>2.2549180688599639</v>
      </c>
    </row>
    <row r="8373" spans="1:12">
      <c r="A8373" t="s">
        <v>317</v>
      </c>
      <c r="B8373" t="s">
        <v>481</v>
      </c>
      <c r="C8373">
        <v>48437</v>
      </c>
      <c r="D8373" t="s">
        <v>135</v>
      </c>
      <c r="E8373">
        <v>888</v>
      </c>
      <c r="F8373" t="s">
        <v>87</v>
      </c>
      <c r="G8373" t="s">
        <v>107</v>
      </c>
      <c r="H8373">
        <v>190</v>
      </c>
      <c r="I8373">
        <v>0.65818909588023111</v>
      </c>
      <c r="J8373">
        <v>1.112793043715052E-2</v>
      </c>
      <c r="K8373">
        <v>0.21825770508090411</v>
      </c>
      <c r="L8373">
        <v>1.085580786622518</v>
      </c>
    </row>
    <row r="8374" spans="1:12">
      <c r="A8374" t="s">
        <v>317</v>
      </c>
      <c r="B8374" t="s">
        <v>481</v>
      </c>
      <c r="C8374">
        <v>48437</v>
      </c>
      <c r="D8374" t="s">
        <v>135</v>
      </c>
      <c r="E8374">
        <v>888</v>
      </c>
      <c r="F8374" t="s">
        <v>87</v>
      </c>
      <c r="G8374" t="s">
        <v>108</v>
      </c>
      <c r="H8374">
        <v>195</v>
      </c>
      <c r="I8374">
        <v>0.26413458115251531</v>
      </c>
      <c r="J8374">
        <v>5.5106460900557677E-3</v>
      </c>
      <c r="K8374">
        <v>4.4023660590970598E-2</v>
      </c>
      <c r="L8374">
        <v>0.57802260804440997</v>
      </c>
    </row>
    <row r="8375" spans="1:12">
      <c r="A8375" t="s">
        <v>317</v>
      </c>
      <c r="B8375" t="s">
        <v>481</v>
      </c>
      <c r="C8375">
        <v>48437</v>
      </c>
      <c r="D8375" t="s">
        <v>135</v>
      </c>
      <c r="E8375">
        <v>888</v>
      </c>
      <c r="F8375" t="s">
        <v>87</v>
      </c>
      <c r="G8375" t="s">
        <v>109</v>
      </c>
      <c r="H8375">
        <v>190</v>
      </c>
      <c r="I8375">
        <v>0.30566783748997178</v>
      </c>
      <c r="J8375">
        <v>5.9397851057183893E-3</v>
      </c>
      <c r="K8375">
        <v>0.10424179136799849</v>
      </c>
      <c r="L8375">
        <v>0.59620501343371557</v>
      </c>
    </row>
    <row r="8376" spans="1:12">
      <c r="A8376" t="s">
        <v>317</v>
      </c>
      <c r="B8376" t="s">
        <v>482</v>
      </c>
      <c r="C8376">
        <v>48439</v>
      </c>
      <c r="D8376" t="s">
        <v>135</v>
      </c>
      <c r="E8376">
        <v>888</v>
      </c>
      <c r="F8376" t="s">
        <v>87</v>
      </c>
      <c r="G8376" t="s">
        <v>88</v>
      </c>
      <c r="H8376">
        <v>21</v>
      </c>
      <c r="I8376">
        <v>1.3391255499967429</v>
      </c>
      <c r="J8376">
        <v>0.1576856242205866</v>
      </c>
      <c r="K8376">
        <v>8.2268901586623533E-2</v>
      </c>
      <c r="L8376">
        <v>2.427575332124559</v>
      </c>
    </row>
    <row r="8377" spans="1:12">
      <c r="A8377" t="s">
        <v>317</v>
      </c>
      <c r="B8377" t="s">
        <v>482</v>
      </c>
      <c r="C8377">
        <v>48439</v>
      </c>
      <c r="D8377" t="s">
        <v>135</v>
      </c>
      <c r="E8377">
        <v>888</v>
      </c>
      <c r="F8377" t="s">
        <v>87</v>
      </c>
      <c r="G8377" t="s">
        <v>89</v>
      </c>
      <c r="H8377">
        <v>73</v>
      </c>
      <c r="I8377">
        <v>0.52996081108940996</v>
      </c>
      <c r="J8377">
        <v>5.1940310266589587E-2</v>
      </c>
      <c r="K8377">
        <v>2.5428570911743631E-3</v>
      </c>
      <c r="L8377">
        <v>1.703298544139858</v>
      </c>
    </row>
    <row r="8378" spans="1:12">
      <c r="A8378" t="s">
        <v>317</v>
      </c>
      <c r="B8378" t="s">
        <v>482</v>
      </c>
      <c r="C8378">
        <v>48439</v>
      </c>
      <c r="D8378" t="s">
        <v>135</v>
      </c>
      <c r="E8378">
        <v>888</v>
      </c>
      <c r="F8378" t="s">
        <v>87</v>
      </c>
      <c r="G8378" t="s">
        <v>90</v>
      </c>
      <c r="H8378">
        <v>21</v>
      </c>
      <c r="I8378">
        <v>1.6680650978018869</v>
      </c>
      <c r="J8378">
        <v>0.1456860291474619</v>
      </c>
      <c r="K8378">
        <v>0.26197504588600667</v>
      </c>
      <c r="L8378">
        <v>2.8019103932227281</v>
      </c>
    </row>
    <row r="8379" spans="1:12">
      <c r="A8379" t="s">
        <v>317</v>
      </c>
      <c r="B8379" t="s">
        <v>482</v>
      </c>
      <c r="C8379">
        <v>48439</v>
      </c>
      <c r="D8379" t="s">
        <v>135</v>
      </c>
      <c r="E8379">
        <v>888</v>
      </c>
      <c r="F8379" t="s">
        <v>87</v>
      </c>
      <c r="G8379" t="s">
        <v>91</v>
      </c>
      <c r="H8379">
        <v>73</v>
      </c>
      <c r="I8379">
        <v>0.7859576461648482</v>
      </c>
      <c r="J8379">
        <v>4.783511160803746E-2</v>
      </c>
      <c r="K8379">
        <v>5.6479476296384711E-3</v>
      </c>
      <c r="L8379">
        <v>1.863439073460839</v>
      </c>
    </row>
    <row r="8380" spans="1:12">
      <c r="A8380" t="s">
        <v>317</v>
      </c>
      <c r="B8380" t="s">
        <v>482</v>
      </c>
      <c r="C8380">
        <v>48439</v>
      </c>
      <c r="D8380" t="s">
        <v>135</v>
      </c>
      <c r="E8380">
        <v>888</v>
      </c>
      <c r="F8380" t="s">
        <v>87</v>
      </c>
      <c r="G8380" t="s">
        <v>92</v>
      </c>
      <c r="H8380">
        <v>21</v>
      </c>
      <c r="I8380">
        <v>1.833708289949844</v>
      </c>
      <c r="J8380">
        <v>0.1562271870685033</v>
      </c>
      <c r="K8380">
        <v>0.29025231332994073</v>
      </c>
      <c r="L8380">
        <v>3.035446620925113</v>
      </c>
    </row>
    <row r="8381" spans="1:12">
      <c r="A8381" t="s">
        <v>317</v>
      </c>
      <c r="B8381" t="s">
        <v>482</v>
      </c>
      <c r="C8381">
        <v>48439</v>
      </c>
      <c r="D8381" t="s">
        <v>135</v>
      </c>
      <c r="E8381">
        <v>888</v>
      </c>
      <c r="F8381" t="s">
        <v>87</v>
      </c>
      <c r="G8381" t="s">
        <v>93</v>
      </c>
      <c r="H8381">
        <v>73</v>
      </c>
      <c r="I8381">
        <v>0.85699619502490232</v>
      </c>
      <c r="J8381">
        <v>5.0274337036445807E-2</v>
      </c>
      <c r="K8381">
        <v>5.6479476296384711E-3</v>
      </c>
      <c r="L8381">
        <v>1.963537548004386</v>
      </c>
    </row>
    <row r="8382" spans="1:12">
      <c r="A8382" t="s">
        <v>317</v>
      </c>
      <c r="B8382" t="s">
        <v>482</v>
      </c>
      <c r="C8382">
        <v>48439</v>
      </c>
      <c r="D8382" t="s">
        <v>135</v>
      </c>
      <c r="E8382">
        <v>888</v>
      </c>
      <c r="F8382" t="s">
        <v>87</v>
      </c>
      <c r="G8382" t="s">
        <v>94</v>
      </c>
      <c r="H8382">
        <v>21</v>
      </c>
      <c r="I8382">
        <v>1.991627877631841</v>
      </c>
      <c r="J8382">
        <v>0.16733419893618731</v>
      </c>
      <c r="K8382">
        <v>0.31557028902879652</v>
      </c>
      <c r="L8382">
        <v>3.2684685251471182</v>
      </c>
    </row>
    <row r="8383" spans="1:12">
      <c r="A8383" t="s">
        <v>317</v>
      </c>
      <c r="B8383" t="s">
        <v>482</v>
      </c>
      <c r="C8383">
        <v>48439</v>
      </c>
      <c r="D8383" t="s">
        <v>135</v>
      </c>
      <c r="E8383">
        <v>888</v>
      </c>
      <c r="F8383" t="s">
        <v>87</v>
      </c>
      <c r="G8383" t="s">
        <v>95</v>
      </c>
      <c r="H8383">
        <v>73</v>
      </c>
      <c r="I8383">
        <v>0.91383303651767434</v>
      </c>
      <c r="J8383">
        <v>5.3501549895134642E-2</v>
      </c>
      <c r="K8383">
        <v>5.6479476296384711E-3</v>
      </c>
      <c r="L8383">
        <v>2.062103462888552</v>
      </c>
    </row>
    <row r="8384" spans="1:12">
      <c r="A8384" t="s">
        <v>317</v>
      </c>
      <c r="B8384" t="s">
        <v>482</v>
      </c>
      <c r="C8384">
        <v>48439</v>
      </c>
      <c r="D8384" t="s">
        <v>135</v>
      </c>
      <c r="E8384">
        <v>888</v>
      </c>
      <c r="F8384" t="s">
        <v>87</v>
      </c>
      <c r="G8384" t="s">
        <v>96</v>
      </c>
      <c r="H8384">
        <v>21</v>
      </c>
      <c r="I8384">
        <v>2.141073796967826</v>
      </c>
      <c r="J8384">
        <v>0.17785825932259591</v>
      </c>
      <c r="K8384">
        <v>0.34037529265666611</v>
      </c>
      <c r="L8384">
        <v>3.4894549128360661</v>
      </c>
    </row>
    <row r="8385" spans="1:12">
      <c r="A8385" t="s">
        <v>317</v>
      </c>
      <c r="B8385" t="s">
        <v>482</v>
      </c>
      <c r="C8385">
        <v>48439</v>
      </c>
      <c r="D8385" t="s">
        <v>135</v>
      </c>
      <c r="E8385">
        <v>888</v>
      </c>
      <c r="F8385" t="s">
        <v>87</v>
      </c>
      <c r="G8385" t="s">
        <v>97</v>
      </c>
      <c r="H8385">
        <v>73</v>
      </c>
      <c r="I8385">
        <v>0.9788450411528159</v>
      </c>
      <c r="J8385">
        <v>5.5830176312895767E-2</v>
      </c>
      <c r="K8385">
        <v>5.6479476296384711E-3</v>
      </c>
      <c r="L8385">
        <v>2.1581657458154542</v>
      </c>
    </row>
    <row r="8386" spans="1:12">
      <c r="A8386" t="s">
        <v>317</v>
      </c>
      <c r="B8386" t="s">
        <v>482</v>
      </c>
      <c r="C8386">
        <v>48439</v>
      </c>
      <c r="D8386" t="s">
        <v>135</v>
      </c>
      <c r="E8386">
        <v>888</v>
      </c>
      <c r="F8386" t="s">
        <v>87</v>
      </c>
      <c r="G8386" t="s">
        <v>98</v>
      </c>
      <c r="H8386">
        <v>21</v>
      </c>
      <c r="I8386">
        <v>0.87811581063541766</v>
      </c>
      <c r="J8386">
        <v>8.8664726780749215E-2</v>
      </c>
      <c r="K8386">
        <v>0.1078680484880335</v>
      </c>
      <c r="L8386">
        <v>1.6042317228687579</v>
      </c>
    </row>
    <row r="8387" spans="1:12">
      <c r="A8387" t="s">
        <v>317</v>
      </c>
      <c r="B8387" t="s">
        <v>482</v>
      </c>
      <c r="C8387">
        <v>48439</v>
      </c>
      <c r="D8387" t="s">
        <v>135</v>
      </c>
      <c r="E8387">
        <v>888</v>
      </c>
      <c r="F8387" t="s">
        <v>87</v>
      </c>
      <c r="G8387" t="s">
        <v>99</v>
      </c>
      <c r="H8387">
        <v>73</v>
      </c>
      <c r="I8387">
        <v>0.40282160512985438</v>
      </c>
      <c r="J8387">
        <v>3.0006228856040599E-2</v>
      </c>
      <c r="K8387">
        <v>5.6479476296384711E-3</v>
      </c>
      <c r="L8387">
        <v>1.3717001025349209</v>
      </c>
    </row>
    <row r="8388" spans="1:12">
      <c r="A8388" t="s">
        <v>317</v>
      </c>
      <c r="B8388" t="s">
        <v>482</v>
      </c>
      <c r="C8388">
        <v>48439</v>
      </c>
      <c r="D8388" t="s">
        <v>135</v>
      </c>
      <c r="E8388">
        <v>888</v>
      </c>
      <c r="F8388" t="s">
        <v>87</v>
      </c>
      <c r="G8388" t="s">
        <v>100</v>
      </c>
      <c r="H8388">
        <v>21</v>
      </c>
      <c r="I8388">
        <v>1.3919513895566551</v>
      </c>
      <c r="J8388">
        <v>0.10804868088975519</v>
      </c>
      <c r="K8388">
        <v>0.27866141501693342</v>
      </c>
      <c r="L8388">
        <v>2.2143403233531389</v>
      </c>
    </row>
    <row r="8389" spans="1:12">
      <c r="A8389" t="s">
        <v>317</v>
      </c>
      <c r="B8389" t="s">
        <v>482</v>
      </c>
      <c r="C8389">
        <v>48439</v>
      </c>
      <c r="D8389" t="s">
        <v>135</v>
      </c>
      <c r="E8389">
        <v>888</v>
      </c>
      <c r="F8389" t="s">
        <v>87</v>
      </c>
      <c r="G8389" t="s">
        <v>101</v>
      </c>
      <c r="H8389">
        <v>73</v>
      </c>
      <c r="I8389">
        <v>0.70969548350732969</v>
      </c>
      <c r="J8389">
        <v>3.7288161246224909E-2</v>
      </c>
      <c r="K8389">
        <v>5.6479476296384711E-3</v>
      </c>
      <c r="L8389">
        <v>1.6423047116484031</v>
      </c>
    </row>
    <row r="8390" spans="1:12">
      <c r="A8390" t="s">
        <v>317</v>
      </c>
      <c r="B8390" t="s">
        <v>482</v>
      </c>
      <c r="C8390">
        <v>48439</v>
      </c>
      <c r="D8390" t="s">
        <v>135</v>
      </c>
      <c r="E8390">
        <v>888</v>
      </c>
      <c r="F8390" t="s">
        <v>87</v>
      </c>
      <c r="G8390" t="s">
        <v>102</v>
      </c>
      <c r="H8390">
        <v>21</v>
      </c>
      <c r="I8390">
        <v>1.563109054162531</v>
      </c>
      <c r="J8390">
        <v>0.1178441616037386</v>
      </c>
      <c r="K8390">
        <v>0.30964265869391361</v>
      </c>
      <c r="L8390">
        <v>2.4387855384156549</v>
      </c>
    </row>
    <row r="8391" spans="1:12">
      <c r="A8391" t="s">
        <v>317</v>
      </c>
      <c r="B8391" t="s">
        <v>482</v>
      </c>
      <c r="C8391">
        <v>48439</v>
      </c>
      <c r="D8391" t="s">
        <v>135</v>
      </c>
      <c r="E8391">
        <v>888</v>
      </c>
      <c r="F8391" t="s">
        <v>87</v>
      </c>
      <c r="G8391" t="s">
        <v>103</v>
      </c>
      <c r="H8391">
        <v>73</v>
      </c>
      <c r="I8391">
        <v>0.77572892977324492</v>
      </c>
      <c r="J8391">
        <v>3.9116468166577267E-2</v>
      </c>
      <c r="K8391">
        <v>5.6479476296384711E-3</v>
      </c>
      <c r="L8391">
        <v>1.736058720941368</v>
      </c>
    </row>
    <row r="8392" spans="1:12">
      <c r="A8392" t="s">
        <v>317</v>
      </c>
      <c r="B8392" t="s">
        <v>482</v>
      </c>
      <c r="C8392">
        <v>48439</v>
      </c>
      <c r="D8392" t="s">
        <v>135</v>
      </c>
      <c r="E8392">
        <v>888</v>
      </c>
      <c r="F8392" t="s">
        <v>87</v>
      </c>
      <c r="G8392" t="s">
        <v>104</v>
      </c>
      <c r="H8392">
        <v>21</v>
      </c>
      <c r="I8392">
        <v>1.726502520922087</v>
      </c>
      <c r="J8392">
        <v>0.12881989346661671</v>
      </c>
      <c r="K8392">
        <v>0.33643836717927927</v>
      </c>
      <c r="L8392">
        <v>2.6724841403317932</v>
      </c>
    </row>
    <row r="8393" spans="1:12">
      <c r="A8393" t="s">
        <v>317</v>
      </c>
      <c r="B8393" t="s">
        <v>482</v>
      </c>
      <c r="C8393">
        <v>48439</v>
      </c>
      <c r="D8393" t="s">
        <v>135</v>
      </c>
      <c r="E8393">
        <v>888</v>
      </c>
      <c r="F8393" t="s">
        <v>87</v>
      </c>
      <c r="G8393" t="s">
        <v>105</v>
      </c>
      <c r="H8393">
        <v>73</v>
      </c>
      <c r="I8393">
        <v>0.82924687620214166</v>
      </c>
      <c r="J8393">
        <v>4.1671994365771667E-2</v>
      </c>
      <c r="K8393">
        <v>5.6479476296384711E-3</v>
      </c>
      <c r="L8393">
        <v>1.8489227234059391</v>
      </c>
    </row>
    <row r="8394" spans="1:12">
      <c r="A8394" t="s">
        <v>317</v>
      </c>
      <c r="B8394" t="s">
        <v>482</v>
      </c>
      <c r="C8394">
        <v>48439</v>
      </c>
      <c r="D8394" t="s">
        <v>135</v>
      </c>
      <c r="E8394">
        <v>888</v>
      </c>
      <c r="F8394" t="s">
        <v>87</v>
      </c>
      <c r="G8394" t="s">
        <v>106</v>
      </c>
      <c r="H8394">
        <v>21</v>
      </c>
      <c r="I8394">
        <v>1.8774327900133541</v>
      </c>
      <c r="J8394">
        <v>0.13897070690113111</v>
      </c>
      <c r="K8394">
        <v>0.36329579965681719</v>
      </c>
      <c r="L8394">
        <v>2.9038355072988762</v>
      </c>
    </row>
    <row r="8395" spans="1:12">
      <c r="A8395" t="s">
        <v>317</v>
      </c>
      <c r="B8395" t="s">
        <v>482</v>
      </c>
      <c r="C8395">
        <v>48439</v>
      </c>
      <c r="D8395" t="s">
        <v>135</v>
      </c>
      <c r="E8395">
        <v>888</v>
      </c>
      <c r="F8395" t="s">
        <v>87</v>
      </c>
      <c r="G8395" t="s">
        <v>107</v>
      </c>
      <c r="H8395">
        <v>73</v>
      </c>
      <c r="I8395">
        <v>0.88816125489745468</v>
      </c>
      <c r="J8395">
        <v>4.3199662035646513E-2</v>
      </c>
      <c r="K8395">
        <v>5.6479476296384711E-3</v>
      </c>
      <c r="L8395">
        <v>1.932940510911797</v>
      </c>
    </row>
    <row r="8396" spans="1:12">
      <c r="A8396" t="s">
        <v>317</v>
      </c>
      <c r="B8396" t="s">
        <v>482</v>
      </c>
      <c r="C8396">
        <v>48439</v>
      </c>
      <c r="D8396" t="s">
        <v>135</v>
      </c>
      <c r="E8396">
        <v>888</v>
      </c>
      <c r="F8396" t="s">
        <v>87</v>
      </c>
      <c r="G8396" t="s">
        <v>108</v>
      </c>
      <c r="H8396">
        <v>21</v>
      </c>
      <c r="I8396">
        <v>0.54524790617929286</v>
      </c>
      <c r="J8396">
        <v>4.6758487955652142E-2</v>
      </c>
      <c r="K8396">
        <v>0.1167457847107941</v>
      </c>
      <c r="L8396">
        <v>1.0747798823709549</v>
      </c>
    </row>
    <row r="8397" spans="1:12">
      <c r="A8397" t="s">
        <v>317</v>
      </c>
      <c r="B8397" t="s">
        <v>482</v>
      </c>
      <c r="C8397">
        <v>48439</v>
      </c>
      <c r="D8397" t="s">
        <v>135</v>
      </c>
      <c r="E8397">
        <v>888</v>
      </c>
      <c r="F8397" t="s">
        <v>87</v>
      </c>
      <c r="G8397" t="s">
        <v>109</v>
      </c>
      <c r="H8397">
        <v>73</v>
      </c>
      <c r="I8397">
        <v>0.30985362557612722</v>
      </c>
      <c r="J8397">
        <v>1.343203054049198E-2</v>
      </c>
      <c r="K8397">
        <v>5.6479476296384711E-3</v>
      </c>
      <c r="L8397">
        <v>0.74064381319451666</v>
      </c>
    </row>
    <row r="8398" spans="1:12">
      <c r="A8398" t="s">
        <v>317</v>
      </c>
      <c r="B8398" t="s">
        <v>483</v>
      </c>
      <c r="C8398">
        <v>48441</v>
      </c>
      <c r="D8398" t="s">
        <v>135</v>
      </c>
      <c r="E8398">
        <v>888</v>
      </c>
      <c r="F8398" t="s">
        <v>87</v>
      </c>
      <c r="G8398" t="s">
        <v>88</v>
      </c>
      <c r="H8398">
        <v>119</v>
      </c>
      <c r="I8398">
        <v>0.51416072425987402</v>
      </c>
      <c r="J8398">
        <v>4.0137645283983107E-2</v>
      </c>
      <c r="K8398">
        <v>-1.5305439549523681E-2</v>
      </c>
      <c r="L8398">
        <v>1.464774302318941</v>
      </c>
    </row>
    <row r="8399" spans="1:12">
      <c r="A8399" t="s">
        <v>317</v>
      </c>
      <c r="B8399" t="s">
        <v>483</v>
      </c>
      <c r="C8399">
        <v>48441</v>
      </c>
      <c r="D8399" t="s">
        <v>135</v>
      </c>
      <c r="E8399">
        <v>888</v>
      </c>
      <c r="F8399" t="s">
        <v>87</v>
      </c>
      <c r="G8399" t="s">
        <v>89</v>
      </c>
      <c r="H8399">
        <v>249</v>
      </c>
      <c r="I8399">
        <v>0.23825943133611169</v>
      </c>
      <c r="J8399">
        <v>8.3423932219847449E-3</v>
      </c>
      <c r="K8399">
        <v>7.527642612605993E-3</v>
      </c>
      <c r="L8399">
        <v>0.90674474462729437</v>
      </c>
    </row>
    <row r="8400" spans="1:12">
      <c r="A8400" t="s">
        <v>317</v>
      </c>
      <c r="B8400" t="s">
        <v>483</v>
      </c>
      <c r="C8400">
        <v>48441</v>
      </c>
      <c r="D8400" t="s">
        <v>135</v>
      </c>
      <c r="E8400">
        <v>888</v>
      </c>
      <c r="F8400" t="s">
        <v>87</v>
      </c>
      <c r="G8400" t="s">
        <v>90</v>
      </c>
      <c r="H8400">
        <v>119</v>
      </c>
      <c r="I8400">
        <v>0.90025097174580948</v>
      </c>
      <c r="J8400">
        <v>3.8260526054614948E-2</v>
      </c>
      <c r="K8400">
        <v>-2.067302151599576E-2</v>
      </c>
      <c r="L8400">
        <v>1.852065189667349</v>
      </c>
    </row>
    <row r="8401" spans="1:12">
      <c r="A8401" t="s">
        <v>317</v>
      </c>
      <c r="B8401" t="s">
        <v>483</v>
      </c>
      <c r="C8401">
        <v>48441</v>
      </c>
      <c r="D8401" t="s">
        <v>135</v>
      </c>
      <c r="E8401">
        <v>888</v>
      </c>
      <c r="F8401" t="s">
        <v>87</v>
      </c>
      <c r="G8401" t="s">
        <v>91</v>
      </c>
      <c r="H8401">
        <v>249</v>
      </c>
      <c r="I8401">
        <v>0.48698310523970428</v>
      </c>
      <c r="J8401">
        <v>7.7617870426897623E-3</v>
      </c>
      <c r="K8401">
        <v>7.527642612605993E-3</v>
      </c>
      <c r="L8401">
        <v>1.043845961387845</v>
      </c>
    </row>
    <row r="8402" spans="1:12">
      <c r="A8402" t="s">
        <v>317</v>
      </c>
      <c r="B8402" t="s">
        <v>483</v>
      </c>
      <c r="C8402">
        <v>48441</v>
      </c>
      <c r="D8402" t="s">
        <v>135</v>
      </c>
      <c r="E8402">
        <v>888</v>
      </c>
      <c r="F8402" t="s">
        <v>87</v>
      </c>
      <c r="G8402" t="s">
        <v>92</v>
      </c>
      <c r="H8402">
        <v>119</v>
      </c>
      <c r="I8402">
        <v>0.98436156489310922</v>
      </c>
      <c r="J8402">
        <v>4.0319363857239283E-2</v>
      </c>
      <c r="K8402">
        <v>-2.151508672993321E-2</v>
      </c>
      <c r="L8402">
        <v>1.995099689916719</v>
      </c>
    </row>
    <row r="8403" spans="1:12">
      <c r="A8403" t="s">
        <v>317</v>
      </c>
      <c r="B8403" t="s">
        <v>483</v>
      </c>
      <c r="C8403">
        <v>48441</v>
      </c>
      <c r="D8403" t="s">
        <v>135</v>
      </c>
      <c r="E8403">
        <v>888</v>
      </c>
      <c r="F8403" t="s">
        <v>87</v>
      </c>
      <c r="G8403" t="s">
        <v>93</v>
      </c>
      <c r="H8403">
        <v>249</v>
      </c>
      <c r="I8403">
        <v>0.53570256297159558</v>
      </c>
      <c r="J8403">
        <v>8.2044695857890742E-3</v>
      </c>
      <c r="K8403">
        <v>7.527642612605993E-3</v>
      </c>
      <c r="L8403">
        <v>1.129247820116019</v>
      </c>
    </row>
    <row r="8404" spans="1:12">
      <c r="A8404" t="s">
        <v>317</v>
      </c>
      <c r="B8404" t="s">
        <v>483</v>
      </c>
      <c r="C8404">
        <v>48441</v>
      </c>
      <c r="D8404" t="s">
        <v>135</v>
      </c>
      <c r="E8404">
        <v>888</v>
      </c>
      <c r="F8404" t="s">
        <v>87</v>
      </c>
      <c r="G8404" t="s">
        <v>94</v>
      </c>
      <c r="H8404">
        <v>119</v>
      </c>
      <c r="I8404">
        <v>1.054767160104561</v>
      </c>
      <c r="J8404">
        <v>4.1924831503013953E-2</v>
      </c>
      <c r="K8404">
        <v>-2.158572646586622E-2</v>
      </c>
      <c r="L8404">
        <v>2.1101862074060072</v>
      </c>
    </row>
    <row r="8405" spans="1:12">
      <c r="A8405" t="s">
        <v>317</v>
      </c>
      <c r="B8405" t="s">
        <v>483</v>
      </c>
      <c r="C8405">
        <v>48441</v>
      </c>
      <c r="D8405" t="s">
        <v>135</v>
      </c>
      <c r="E8405">
        <v>888</v>
      </c>
      <c r="F8405" t="s">
        <v>87</v>
      </c>
      <c r="G8405" t="s">
        <v>95</v>
      </c>
      <c r="H8405">
        <v>249</v>
      </c>
      <c r="I8405">
        <v>0.57790444722091949</v>
      </c>
      <c r="J8405">
        <v>8.7215104151444501E-3</v>
      </c>
      <c r="K8405">
        <v>7.527642612605993E-3</v>
      </c>
      <c r="L8405">
        <v>1.213021490091063</v>
      </c>
    </row>
    <row r="8406" spans="1:12">
      <c r="A8406" t="s">
        <v>317</v>
      </c>
      <c r="B8406" t="s">
        <v>483</v>
      </c>
      <c r="C8406">
        <v>48441</v>
      </c>
      <c r="D8406" t="s">
        <v>135</v>
      </c>
      <c r="E8406">
        <v>888</v>
      </c>
      <c r="F8406" t="s">
        <v>87</v>
      </c>
      <c r="G8406" t="s">
        <v>96</v>
      </c>
      <c r="H8406">
        <v>119</v>
      </c>
      <c r="I8406">
        <v>1.1344763010149119</v>
      </c>
      <c r="J8406">
        <v>4.4181208516080657E-2</v>
      </c>
      <c r="K8406">
        <v>-2.1391884319372931E-2</v>
      </c>
      <c r="L8406">
        <v>2.2406738132918309</v>
      </c>
    </row>
    <row r="8407" spans="1:12">
      <c r="A8407" t="s">
        <v>317</v>
      </c>
      <c r="B8407" t="s">
        <v>483</v>
      </c>
      <c r="C8407">
        <v>48441</v>
      </c>
      <c r="D8407" t="s">
        <v>135</v>
      </c>
      <c r="E8407">
        <v>888</v>
      </c>
      <c r="F8407" t="s">
        <v>87</v>
      </c>
      <c r="G8407" t="s">
        <v>97</v>
      </c>
      <c r="H8407">
        <v>249</v>
      </c>
      <c r="I8407">
        <v>0.62791831135407927</v>
      </c>
      <c r="J8407">
        <v>9.3651576384136456E-3</v>
      </c>
      <c r="K8407">
        <v>7.527642612605993E-3</v>
      </c>
      <c r="L8407">
        <v>1.299031000719115</v>
      </c>
    </row>
    <row r="8408" spans="1:12">
      <c r="A8408" t="s">
        <v>317</v>
      </c>
      <c r="B8408" t="s">
        <v>483</v>
      </c>
      <c r="C8408">
        <v>48441</v>
      </c>
      <c r="D8408" t="s">
        <v>135</v>
      </c>
      <c r="E8408">
        <v>888</v>
      </c>
      <c r="F8408" t="s">
        <v>87</v>
      </c>
      <c r="G8408" t="s">
        <v>98</v>
      </c>
      <c r="H8408">
        <v>119</v>
      </c>
      <c r="I8408">
        <v>0.2647605244263383</v>
      </c>
      <c r="J8408">
        <v>9.6128025051649274E-3</v>
      </c>
      <c r="K8408">
        <v>-2.937314528120771E-2</v>
      </c>
      <c r="L8408">
        <v>0.57257444216247622</v>
      </c>
    </row>
    <row r="8409" spans="1:12">
      <c r="A8409" t="s">
        <v>317</v>
      </c>
      <c r="B8409" t="s">
        <v>483</v>
      </c>
      <c r="C8409">
        <v>48441</v>
      </c>
      <c r="D8409" t="s">
        <v>135</v>
      </c>
      <c r="E8409">
        <v>888</v>
      </c>
      <c r="F8409" t="s">
        <v>87</v>
      </c>
      <c r="G8409" t="s">
        <v>99</v>
      </c>
      <c r="H8409">
        <v>249</v>
      </c>
      <c r="I8409">
        <v>0.2497709977099711</v>
      </c>
      <c r="J8409">
        <v>4.5742219688921374E-3</v>
      </c>
      <c r="K8409">
        <v>7.527642612605993E-3</v>
      </c>
      <c r="L8409">
        <v>0.53918788769139325</v>
      </c>
    </row>
    <row r="8410" spans="1:12">
      <c r="A8410" t="s">
        <v>317</v>
      </c>
      <c r="B8410" t="s">
        <v>483</v>
      </c>
      <c r="C8410">
        <v>48441</v>
      </c>
      <c r="D8410" t="s">
        <v>135</v>
      </c>
      <c r="E8410">
        <v>888</v>
      </c>
      <c r="F8410" t="s">
        <v>87</v>
      </c>
      <c r="G8410" t="s">
        <v>100</v>
      </c>
      <c r="H8410">
        <v>119</v>
      </c>
      <c r="I8410">
        <v>0.69929462676745857</v>
      </c>
      <c r="J8410">
        <v>2.0120873943370039E-2</v>
      </c>
      <c r="K8410">
        <v>-1.3112627375388E-2</v>
      </c>
      <c r="L8410">
        <v>1.2723998196974899</v>
      </c>
    </row>
    <row r="8411" spans="1:12">
      <c r="A8411" t="s">
        <v>317</v>
      </c>
      <c r="B8411" t="s">
        <v>483</v>
      </c>
      <c r="C8411">
        <v>48441</v>
      </c>
      <c r="D8411" t="s">
        <v>135</v>
      </c>
      <c r="E8411">
        <v>888</v>
      </c>
      <c r="F8411" t="s">
        <v>87</v>
      </c>
      <c r="G8411" t="s">
        <v>101</v>
      </c>
      <c r="H8411">
        <v>249</v>
      </c>
      <c r="I8411">
        <v>0.47084072182984549</v>
      </c>
      <c r="J8411">
        <v>5.9788217585382934E-3</v>
      </c>
      <c r="K8411">
        <v>7.527642612605993E-3</v>
      </c>
      <c r="L8411">
        <v>0.86106159870695453</v>
      </c>
    </row>
    <row r="8412" spans="1:12">
      <c r="A8412" t="s">
        <v>317</v>
      </c>
      <c r="B8412" t="s">
        <v>483</v>
      </c>
      <c r="C8412">
        <v>48441</v>
      </c>
      <c r="D8412" t="s">
        <v>135</v>
      </c>
      <c r="E8412">
        <v>888</v>
      </c>
      <c r="F8412" t="s">
        <v>87</v>
      </c>
      <c r="G8412" t="s">
        <v>102</v>
      </c>
      <c r="H8412">
        <v>119</v>
      </c>
      <c r="I8412">
        <v>0.79200644588114633</v>
      </c>
      <c r="J8412">
        <v>2.2931685146095129E-2</v>
      </c>
      <c r="K8412">
        <v>-1.413562366761283E-2</v>
      </c>
      <c r="L8412">
        <v>1.4268740538228331</v>
      </c>
    </row>
    <row r="8413" spans="1:12">
      <c r="A8413" t="s">
        <v>317</v>
      </c>
      <c r="B8413" t="s">
        <v>483</v>
      </c>
      <c r="C8413">
        <v>48441</v>
      </c>
      <c r="D8413" t="s">
        <v>135</v>
      </c>
      <c r="E8413">
        <v>888</v>
      </c>
      <c r="F8413" t="s">
        <v>87</v>
      </c>
      <c r="G8413" t="s">
        <v>103</v>
      </c>
      <c r="H8413">
        <v>249</v>
      </c>
      <c r="I8413">
        <v>0.5210037591499308</v>
      </c>
      <c r="J8413">
        <v>6.4901522294622312E-3</v>
      </c>
      <c r="K8413">
        <v>7.527642612605993E-3</v>
      </c>
      <c r="L8413">
        <v>0.92216927527232984</v>
      </c>
    </row>
    <row r="8414" spans="1:12">
      <c r="A8414" t="s">
        <v>317</v>
      </c>
      <c r="B8414" t="s">
        <v>483</v>
      </c>
      <c r="C8414">
        <v>48441</v>
      </c>
      <c r="D8414" t="s">
        <v>135</v>
      </c>
      <c r="E8414">
        <v>888</v>
      </c>
      <c r="F8414" t="s">
        <v>87</v>
      </c>
      <c r="G8414" t="s">
        <v>104</v>
      </c>
      <c r="H8414">
        <v>119</v>
      </c>
      <c r="I8414">
        <v>0.86381370152394932</v>
      </c>
      <c r="J8414">
        <v>2.5015940030474741E-2</v>
      </c>
      <c r="K8414">
        <v>-1.49457998967337E-2</v>
      </c>
      <c r="L8414">
        <v>1.5460644224890689</v>
      </c>
    </row>
    <row r="8415" spans="1:12">
      <c r="A8415" t="s">
        <v>317</v>
      </c>
      <c r="B8415" t="s">
        <v>483</v>
      </c>
      <c r="C8415">
        <v>48441</v>
      </c>
      <c r="D8415" t="s">
        <v>135</v>
      </c>
      <c r="E8415">
        <v>888</v>
      </c>
      <c r="F8415" t="s">
        <v>87</v>
      </c>
      <c r="G8415" t="s">
        <v>105</v>
      </c>
      <c r="H8415">
        <v>249</v>
      </c>
      <c r="I8415">
        <v>0.56541929211167408</v>
      </c>
      <c r="J8415">
        <v>7.0288334531640661E-3</v>
      </c>
      <c r="K8415">
        <v>7.527642612605993E-3</v>
      </c>
      <c r="L8415">
        <v>0.98922298237885342</v>
      </c>
    </row>
    <row r="8416" spans="1:12">
      <c r="A8416" t="s">
        <v>317</v>
      </c>
      <c r="B8416" t="s">
        <v>483</v>
      </c>
      <c r="C8416">
        <v>48441</v>
      </c>
      <c r="D8416" t="s">
        <v>135</v>
      </c>
      <c r="E8416">
        <v>888</v>
      </c>
      <c r="F8416" t="s">
        <v>87</v>
      </c>
      <c r="G8416" t="s">
        <v>106</v>
      </c>
      <c r="H8416">
        <v>119</v>
      </c>
      <c r="I8416">
        <v>0.94692732897383369</v>
      </c>
      <c r="J8416">
        <v>2.76591445995471E-2</v>
      </c>
      <c r="K8416">
        <v>-1.4917010188255661E-2</v>
      </c>
      <c r="L8416">
        <v>1.686757244828897</v>
      </c>
    </row>
    <row r="8417" spans="1:12">
      <c r="A8417" t="s">
        <v>317</v>
      </c>
      <c r="B8417" t="s">
        <v>483</v>
      </c>
      <c r="C8417">
        <v>48441</v>
      </c>
      <c r="D8417" t="s">
        <v>135</v>
      </c>
      <c r="E8417">
        <v>888</v>
      </c>
      <c r="F8417" t="s">
        <v>87</v>
      </c>
      <c r="G8417" t="s">
        <v>107</v>
      </c>
      <c r="H8417">
        <v>249</v>
      </c>
      <c r="I8417">
        <v>0.61749342153608133</v>
      </c>
      <c r="J8417">
        <v>7.6882003803376451E-3</v>
      </c>
      <c r="K8417">
        <v>7.527642612605993E-3</v>
      </c>
      <c r="L8417">
        <v>1.0621465483916981</v>
      </c>
    </row>
    <row r="8418" spans="1:12">
      <c r="A8418" t="s">
        <v>317</v>
      </c>
      <c r="B8418" t="s">
        <v>483</v>
      </c>
      <c r="C8418">
        <v>48441</v>
      </c>
      <c r="D8418" t="s">
        <v>135</v>
      </c>
      <c r="E8418">
        <v>888</v>
      </c>
      <c r="F8418" t="s">
        <v>87</v>
      </c>
      <c r="G8418" t="s">
        <v>108</v>
      </c>
      <c r="H8418">
        <v>119</v>
      </c>
      <c r="I8418">
        <v>0.26650592336670531</v>
      </c>
      <c r="J8418">
        <v>8.9082783810498344E-3</v>
      </c>
      <c r="K8418">
        <v>-2.4456677809799331E-2</v>
      </c>
      <c r="L8418">
        <v>0.59696047312763589</v>
      </c>
    </row>
    <row r="8419" spans="1:12">
      <c r="A8419" t="s">
        <v>317</v>
      </c>
      <c r="B8419" t="s">
        <v>483</v>
      </c>
      <c r="C8419">
        <v>48441</v>
      </c>
      <c r="D8419" t="s">
        <v>135</v>
      </c>
      <c r="E8419">
        <v>888</v>
      </c>
      <c r="F8419" t="s">
        <v>87</v>
      </c>
      <c r="G8419" t="s">
        <v>109</v>
      </c>
      <c r="H8419">
        <v>249</v>
      </c>
      <c r="I8419">
        <v>0.25088386094753712</v>
      </c>
      <c r="J8419">
        <v>3.9112491580696783E-3</v>
      </c>
      <c r="K8419">
        <v>7.527642612605993E-3</v>
      </c>
      <c r="L8419">
        <v>0.49174761782724052</v>
      </c>
    </row>
    <row r="8420" spans="1:12">
      <c r="A8420" t="s">
        <v>317</v>
      </c>
      <c r="B8420" t="s">
        <v>484</v>
      </c>
      <c r="C8420">
        <v>48443</v>
      </c>
      <c r="D8420" t="s">
        <v>135</v>
      </c>
      <c r="E8420">
        <v>888</v>
      </c>
      <c r="F8420" t="s">
        <v>87</v>
      </c>
      <c r="G8420" t="s">
        <v>88</v>
      </c>
      <c r="H8420">
        <v>20</v>
      </c>
      <c r="I8420">
        <v>1.2019691002057511</v>
      </c>
      <c r="J8420">
        <v>0.10369354041876069</v>
      </c>
      <c r="K8420">
        <v>1.053024294447052E-2</v>
      </c>
      <c r="L8420">
        <v>1.601432951177751</v>
      </c>
    </row>
    <row r="8421" spans="1:12">
      <c r="A8421" t="s">
        <v>317</v>
      </c>
      <c r="B8421" t="s">
        <v>484</v>
      </c>
      <c r="C8421">
        <v>48443</v>
      </c>
      <c r="D8421" t="s">
        <v>135</v>
      </c>
      <c r="E8421">
        <v>888</v>
      </c>
      <c r="F8421" t="s">
        <v>87</v>
      </c>
      <c r="G8421" t="s">
        <v>89</v>
      </c>
      <c r="H8421">
        <v>39</v>
      </c>
      <c r="I8421">
        <v>0.47166315823502308</v>
      </c>
      <c r="J8421">
        <v>5.2423274353784799E-2</v>
      </c>
      <c r="K8421">
        <v>6.4585815138559655E-2</v>
      </c>
      <c r="L8421">
        <v>1.4462899909001601</v>
      </c>
    </row>
    <row r="8422" spans="1:12">
      <c r="A8422" t="s">
        <v>317</v>
      </c>
      <c r="B8422" t="s">
        <v>484</v>
      </c>
      <c r="C8422">
        <v>48443</v>
      </c>
      <c r="D8422" t="s">
        <v>135</v>
      </c>
      <c r="E8422">
        <v>888</v>
      </c>
      <c r="F8422" t="s">
        <v>87</v>
      </c>
      <c r="G8422" t="s">
        <v>90</v>
      </c>
      <c r="H8422">
        <v>20</v>
      </c>
      <c r="I8422">
        <v>1.4714785070081631</v>
      </c>
      <c r="J8422">
        <v>7.0970809781590774E-2</v>
      </c>
      <c r="K8422">
        <v>0.62426025249746708</v>
      </c>
      <c r="L8422">
        <v>1.7575766203484411</v>
      </c>
    </row>
    <row r="8423" spans="1:12">
      <c r="A8423" t="s">
        <v>317</v>
      </c>
      <c r="B8423" t="s">
        <v>484</v>
      </c>
      <c r="C8423">
        <v>48443</v>
      </c>
      <c r="D8423" t="s">
        <v>135</v>
      </c>
      <c r="E8423">
        <v>888</v>
      </c>
      <c r="F8423" t="s">
        <v>87</v>
      </c>
      <c r="G8423" t="s">
        <v>91</v>
      </c>
      <c r="H8423">
        <v>39</v>
      </c>
      <c r="I8423">
        <v>0.65618570463811199</v>
      </c>
      <c r="J8423">
        <v>4.7244502120149502E-2</v>
      </c>
      <c r="K8423">
        <v>0.39802644242046692</v>
      </c>
      <c r="L8423">
        <v>1.643474356984937</v>
      </c>
    </row>
    <row r="8424" spans="1:12">
      <c r="A8424" t="s">
        <v>317</v>
      </c>
      <c r="B8424" t="s">
        <v>484</v>
      </c>
      <c r="C8424">
        <v>48443</v>
      </c>
      <c r="D8424" t="s">
        <v>135</v>
      </c>
      <c r="E8424">
        <v>888</v>
      </c>
      <c r="F8424" t="s">
        <v>87</v>
      </c>
      <c r="G8424" t="s">
        <v>92</v>
      </c>
      <c r="H8424">
        <v>20</v>
      </c>
      <c r="I8424">
        <v>1.563093254159776</v>
      </c>
      <c r="J8424">
        <v>6.9674271725419415E-2</v>
      </c>
      <c r="K8424">
        <v>0.72446537949043632</v>
      </c>
      <c r="L8424">
        <v>1.84844818650553</v>
      </c>
    </row>
    <row r="8425" spans="1:12">
      <c r="A8425" t="s">
        <v>317</v>
      </c>
      <c r="B8425" t="s">
        <v>484</v>
      </c>
      <c r="C8425">
        <v>48443</v>
      </c>
      <c r="D8425" t="s">
        <v>135</v>
      </c>
      <c r="E8425">
        <v>888</v>
      </c>
      <c r="F8425" t="s">
        <v>87</v>
      </c>
      <c r="G8425" t="s">
        <v>93</v>
      </c>
      <c r="H8425">
        <v>39</v>
      </c>
      <c r="I8425">
        <v>0.73537070811075245</v>
      </c>
      <c r="J8425">
        <v>4.6976132196490203E-2</v>
      </c>
      <c r="K8425">
        <v>0.46892424299733793</v>
      </c>
      <c r="L8425">
        <v>1.711010029448397</v>
      </c>
    </row>
    <row r="8426" spans="1:12">
      <c r="A8426" t="s">
        <v>317</v>
      </c>
      <c r="B8426" t="s">
        <v>484</v>
      </c>
      <c r="C8426">
        <v>48443</v>
      </c>
      <c r="D8426" t="s">
        <v>135</v>
      </c>
      <c r="E8426">
        <v>888</v>
      </c>
      <c r="F8426" t="s">
        <v>87</v>
      </c>
      <c r="G8426" t="s">
        <v>94</v>
      </c>
      <c r="H8426">
        <v>20</v>
      </c>
      <c r="I8426">
        <v>1.632385066066758</v>
      </c>
      <c r="J8426">
        <v>6.837176426055297E-2</v>
      </c>
      <c r="K8426">
        <v>0.79627099688933656</v>
      </c>
      <c r="L8426">
        <v>1.9231905731648049</v>
      </c>
    </row>
    <row r="8427" spans="1:12">
      <c r="A8427" t="s">
        <v>317</v>
      </c>
      <c r="B8427" t="s">
        <v>484</v>
      </c>
      <c r="C8427">
        <v>48443</v>
      </c>
      <c r="D8427" t="s">
        <v>135</v>
      </c>
      <c r="E8427">
        <v>888</v>
      </c>
      <c r="F8427" t="s">
        <v>87</v>
      </c>
      <c r="G8427" t="s">
        <v>95</v>
      </c>
      <c r="H8427">
        <v>39</v>
      </c>
      <c r="I8427">
        <v>0.80208376516408553</v>
      </c>
      <c r="J8427">
        <v>4.7806748967696981E-2</v>
      </c>
      <c r="K8427">
        <v>0.50820841975094122</v>
      </c>
      <c r="L8427">
        <v>1.782444010786209</v>
      </c>
    </row>
    <row r="8428" spans="1:12">
      <c r="A8428" t="s">
        <v>317</v>
      </c>
      <c r="B8428" t="s">
        <v>484</v>
      </c>
      <c r="C8428">
        <v>48443</v>
      </c>
      <c r="D8428" t="s">
        <v>135</v>
      </c>
      <c r="E8428">
        <v>888</v>
      </c>
      <c r="F8428" t="s">
        <v>87</v>
      </c>
      <c r="G8428" t="s">
        <v>96</v>
      </c>
      <c r="H8428">
        <v>20</v>
      </c>
      <c r="I8428">
        <v>1.721171615161645</v>
      </c>
      <c r="J8428">
        <v>6.7984577135152269E-2</v>
      </c>
      <c r="K8428">
        <v>0.88318435143255081</v>
      </c>
      <c r="L8428">
        <v>2.0175341171233598</v>
      </c>
    </row>
    <row r="8429" spans="1:12">
      <c r="A8429" t="s">
        <v>317</v>
      </c>
      <c r="B8429" t="s">
        <v>484</v>
      </c>
      <c r="C8429">
        <v>48443</v>
      </c>
      <c r="D8429" t="s">
        <v>135</v>
      </c>
      <c r="E8429">
        <v>888</v>
      </c>
      <c r="F8429" t="s">
        <v>87</v>
      </c>
      <c r="G8429" t="s">
        <v>97</v>
      </c>
      <c r="H8429">
        <v>39</v>
      </c>
      <c r="I8429">
        <v>0.88957421536769199</v>
      </c>
      <c r="J8429">
        <v>4.847832051491735E-2</v>
      </c>
      <c r="K8429">
        <v>0.5799997192740971</v>
      </c>
      <c r="L8429">
        <v>1.8765974728598549</v>
      </c>
    </row>
    <row r="8430" spans="1:12">
      <c r="A8430" t="s">
        <v>317</v>
      </c>
      <c r="B8430" t="s">
        <v>484</v>
      </c>
      <c r="C8430">
        <v>48443</v>
      </c>
      <c r="D8430" t="s">
        <v>135</v>
      </c>
      <c r="E8430">
        <v>888</v>
      </c>
      <c r="F8430" t="s">
        <v>87</v>
      </c>
      <c r="G8430" t="s">
        <v>98</v>
      </c>
      <c r="H8430">
        <v>20</v>
      </c>
      <c r="I8430">
        <v>0.16304734529484671</v>
      </c>
      <c r="J8430">
        <v>7.8130650010181744E-3</v>
      </c>
      <c r="K8430">
        <v>9.289047626757628E-2</v>
      </c>
      <c r="L8430">
        <v>0.24192014856789321</v>
      </c>
    </row>
    <row r="8431" spans="1:12">
      <c r="A8431" t="s">
        <v>317</v>
      </c>
      <c r="B8431" t="s">
        <v>484</v>
      </c>
      <c r="C8431">
        <v>48443</v>
      </c>
      <c r="D8431" t="s">
        <v>135</v>
      </c>
      <c r="E8431">
        <v>888</v>
      </c>
      <c r="F8431" t="s">
        <v>87</v>
      </c>
      <c r="G8431" t="s">
        <v>99</v>
      </c>
      <c r="H8431">
        <v>39</v>
      </c>
      <c r="I8431">
        <v>0.34336382621788358</v>
      </c>
      <c r="J8431">
        <v>2.9501343083376711E-2</v>
      </c>
      <c r="K8431">
        <v>2.8654467999078309E-2</v>
      </c>
      <c r="L8431">
        <v>0.60386568814191111</v>
      </c>
    </row>
    <row r="8432" spans="1:12">
      <c r="A8432" t="s">
        <v>317</v>
      </c>
      <c r="B8432" t="s">
        <v>484</v>
      </c>
      <c r="C8432">
        <v>48443</v>
      </c>
      <c r="D8432" t="s">
        <v>135</v>
      </c>
      <c r="E8432">
        <v>888</v>
      </c>
      <c r="F8432" t="s">
        <v>87</v>
      </c>
      <c r="G8432" t="s">
        <v>100</v>
      </c>
      <c r="H8432">
        <v>20</v>
      </c>
      <c r="I8432">
        <v>0.65426996466193754</v>
      </c>
      <c r="J8432">
        <v>1.266232123478221E-2</v>
      </c>
      <c r="K8432">
        <v>0.60444471312514481</v>
      </c>
      <c r="L8432">
        <v>0.77096373318550593</v>
      </c>
    </row>
    <row r="8433" spans="1:12">
      <c r="A8433" t="s">
        <v>317</v>
      </c>
      <c r="B8433" t="s">
        <v>484</v>
      </c>
      <c r="C8433">
        <v>48443</v>
      </c>
      <c r="D8433" t="s">
        <v>135</v>
      </c>
      <c r="E8433">
        <v>888</v>
      </c>
      <c r="F8433" t="s">
        <v>87</v>
      </c>
      <c r="G8433" t="s">
        <v>101</v>
      </c>
      <c r="H8433">
        <v>39</v>
      </c>
      <c r="I8433">
        <v>0.55209395548888252</v>
      </c>
      <c r="J8433">
        <v>1.9592836434405271E-2</v>
      </c>
      <c r="K8433">
        <v>0.33343633149258622</v>
      </c>
      <c r="L8433">
        <v>0.80640723409972659</v>
      </c>
    </row>
    <row r="8434" spans="1:12">
      <c r="A8434" t="s">
        <v>317</v>
      </c>
      <c r="B8434" t="s">
        <v>484</v>
      </c>
      <c r="C8434">
        <v>48443</v>
      </c>
      <c r="D8434" t="s">
        <v>135</v>
      </c>
      <c r="E8434">
        <v>888</v>
      </c>
      <c r="F8434" t="s">
        <v>87</v>
      </c>
      <c r="G8434" t="s">
        <v>102</v>
      </c>
      <c r="H8434">
        <v>20</v>
      </c>
      <c r="I8434">
        <v>0.76318005113423237</v>
      </c>
      <c r="J8434">
        <v>1.4161107662308711E-2</v>
      </c>
      <c r="K8434">
        <v>0.70794941895375607</v>
      </c>
      <c r="L8434">
        <v>0.89684260655109616</v>
      </c>
    </row>
    <row r="8435" spans="1:12">
      <c r="A8435" t="s">
        <v>317</v>
      </c>
      <c r="B8435" t="s">
        <v>484</v>
      </c>
      <c r="C8435">
        <v>48443</v>
      </c>
      <c r="D8435" t="s">
        <v>135</v>
      </c>
      <c r="E8435">
        <v>888</v>
      </c>
      <c r="F8435" t="s">
        <v>87</v>
      </c>
      <c r="G8435" t="s">
        <v>103</v>
      </c>
      <c r="H8435">
        <v>39</v>
      </c>
      <c r="I8435">
        <v>0.62678689637570051</v>
      </c>
      <c r="J8435">
        <v>1.9742915225918211E-2</v>
      </c>
      <c r="K8435">
        <v>0.42340281170382521</v>
      </c>
      <c r="L8435">
        <v>0.866288058907975</v>
      </c>
    </row>
    <row r="8436" spans="1:12">
      <c r="A8436" t="s">
        <v>317</v>
      </c>
      <c r="B8436" t="s">
        <v>484</v>
      </c>
      <c r="C8436">
        <v>48443</v>
      </c>
      <c r="D8436" t="s">
        <v>135</v>
      </c>
      <c r="E8436">
        <v>888</v>
      </c>
      <c r="F8436" t="s">
        <v>87</v>
      </c>
      <c r="G8436" t="s">
        <v>104</v>
      </c>
      <c r="H8436">
        <v>20</v>
      </c>
      <c r="I8436">
        <v>0.82050463119434713</v>
      </c>
      <c r="J8436">
        <v>1.8338895507811159E-2</v>
      </c>
      <c r="K8436">
        <v>0.75305816877729914</v>
      </c>
      <c r="L8436">
        <v>0.98111019335248972</v>
      </c>
    </row>
    <row r="8437" spans="1:12">
      <c r="A8437" t="s">
        <v>317</v>
      </c>
      <c r="B8437" t="s">
        <v>484</v>
      </c>
      <c r="C8437">
        <v>48443</v>
      </c>
      <c r="D8437" t="s">
        <v>135</v>
      </c>
      <c r="E8437">
        <v>888</v>
      </c>
      <c r="F8437" t="s">
        <v>87</v>
      </c>
      <c r="G8437" t="s">
        <v>105</v>
      </c>
      <c r="H8437">
        <v>39</v>
      </c>
      <c r="I8437">
        <v>0.6906193808388571</v>
      </c>
      <c r="J8437">
        <v>2.1367543934774989E-2</v>
      </c>
      <c r="K8437">
        <v>0.46026165080166709</v>
      </c>
      <c r="L8437">
        <v>0.92075080203575244</v>
      </c>
    </row>
    <row r="8438" spans="1:12">
      <c r="A8438" t="s">
        <v>317</v>
      </c>
      <c r="B8438" t="s">
        <v>484</v>
      </c>
      <c r="C8438">
        <v>48443</v>
      </c>
      <c r="D8438" t="s">
        <v>135</v>
      </c>
      <c r="E8438">
        <v>888</v>
      </c>
      <c r="F8438" t="s">
        <v>87</v>
      </c>
      <c r="G8438" t="s">
        <v>106</v>
      </c>
      <c r="H8438">
        <v>20</v>
      </c>
      <c r="I8438">
        <v>0.91052161032602574</v>
      </c>
      <c r="J8438">
        <v>2.0061744980271169E-2</v>
      </c>
      <c r="K8438">
        <v>0.83596092959795543</v>
      </c>
      <c r="L8438">
        <v>1.0860736755586899</v>
      </c>
    </row>
    <row r="8439" spans="1:12">
      <c r="A8439" t="s">
        <v>317</v>
      </c>
      <c r="B8439" t="s">
        <v>484</v>
      </c>
      <c r="C8439">
        <v>48443</v>
      </c>
      <c r="D8439" t="s">
        <v>135</v>
      </c>
      <c r="E8439">
        <v>888</v>
      </c>
      <c r="F8439" t="s">
        <v>87</v>
      </c>
      <c r="G8439" t="s">
        <v>107</v>
      </c>
      <c r="H8439">
        <v>39</v>
      </c>
      <c r="I8439">
        <v>0.77397761072108628</v>
      </c>
      <c r="J8439">
        <v>2.285282849984567E-2</v>
      </c>
      <c r="K8439">
        <v>0.53041950708429919</v>
      </c>
      <c r="L8439">
        <v>1.0056565875975461</v>
      </c>
    </row>
    <row r="8440" spans="1:12">
      <c r="A8440" t="s">
        <v>317</v>
      </c>
      <c r="B8440" t="s">
        <v>484</v>
      </c>
      <c r="C8440">
        <v>48443</v>
      </c>
      <c r="D8440" t="s">
        <v>135</v>
      </c>
      <c r="E8440">
        <v>888</v>
      </c>
      <c r="F8440" t="s">
        <v>87</v>
      </c>
      <c r="G8440" t="s">
        <v>108</v>
      </c>
      <c r="H8440">
        <v>20</v>
      </c>
      <c r="I8440">
        <v>0.1554618436608238</v>
      </c>
      <c r="J8440">
        <v>5.4752793082876103E-3</v>
      </c>
      <c r="K8440">
        <v>0.1005148191295044</v>
      </c>
      <c r="L8440">
        <v>0.1965438808828478</v>
      </c>
    </row>
    <row r="8441" spans="1:12">
      <c r="A8441" t="s">
        <v>317</v>
      </c>
      <c r="B8441" t="s">
        <v>484</v>
      </c>
      <c r="C8441">
        <v>48443</v>
      </c>
      <c r="D8441" t="s">
        <v>135</v>
      </c>
      <c r="E8441">
        <v>888</v>
      </c>
      <c r="F8441" t="s">
        <v>87</v>
      </c>
      <c r="G8441" t="s">
        <v>109</v>
      </c>
      <c r="H8441">
        <v>39</v>
      </c>
      <c r="I8441">
        <v>0.23496888070268879</v>
      </c>
      <c r="J8441">
        <v>1.3073048056476119E-2</v>
      </c>
      <c r="K8441">
        <v>5.0955208635228677E-2</v>
      </c>
      <c r="L8441">
        <v>0.33257632136387749</v>
      </c>
    </row>
    <row r="8442" spans="1:12">
      <c r="A8442" t="s">
        <v>317</v>
      </c>
      <c r="B8442" t="s">
        <v>485</v>
      </c>
      <c r="C8442">
        <v>48445</v>
      </c>
      <c r="D8442" t="s">
        <v>135</v>
      </c>
      <c r="E8442">
        <v>888</v>
      </c>
      <c r="F8442" t="s">
        <v>87</v>
      </c>
      <c r="G8442" t="s">
        <v>88</v>
      </c>
      <c r="H8442">
        <v>195</v>
      </c>
      <c r="I8442">
        <v>0.78341392942246146</v>
      </c>
      <c r="J8442">
        <v>2.3030464727247211E-2</v>
      </c>
      <c r="K8442">
        <v>6.0636211012504528E-2</v>
      </c>
      <c r="L8442">
        <v>1.3804866076375319</v>
      </c>
    </row>
    <row r="8443" spans="1:12">
      <c r="A8443" t="s">
        <v>317</v>
      </c>
      <c r="B8443" t="s">
        <v>485</v>
      </c>
      <c r="C8443">
        <v>48445</v>
      </c>
      <c r="D8443" t="s">
        <v>135</v>
      </c>
      <c r="E8443">
        <v>888</v>
      </c>
      <c r="F8443" t="s">
        <v>87</v>
      </c>
      <c r="G8443" t="s">
        <v>89</v>
      </c>
      <c r="H8443">
        <v>190</v>
      </c>
      <c r="I8443">
        <v>0.47239071020287748</v>
      </c>
      <c r="J8443">
        <v>1.044933925622289E-2</v>
      </c>
      <c r="K8443">
        <v>8.8824045335733612E-2</v>
      </c>
      <c r="L8443">
        <v>0.78956923611623142</v>
      </c>
    </row>
    <row r="8444" spans="1:12">
      <c r="A8444" t="s">
        <v>317</v>
      </c>
      <c r="B8444" t="s">
        <v>485</v>
      </c>
      <c r="C8444">
        <v>48445</v>
      </c>
      <c r="D8444" t="s">
        <v>135</v>
      </c>
      <c r="E8444">
        <v>888</v>
      </c>
      <c r="F8444" t="s">
        <v>87</v>
      </c>
      <c r="G8444" t="s">
        <v>90</v>
      </c>
      <c r="H8444">
        <v>195</v>
      </c>
      <c r="I8444">
        <v>1.1076809908815759</v>
      </c>
      <c r="J8444">
        <v>2.1100282620728019E-2</v>
      </c>
      <c r="K8444">
        <v>8.855628591461806E-2</v>
      </c>
      <c r="L8444">
        <v>1.9815269693906661</v>
      </c>
    </row>
    <row r="8445" spans="1:12">
      <c r="A8445" t="s">
        <v>317</v>
      </c>
      <c r="B8445" t="s">
        <v>485</v>
      </c>
      <c r="C8445">
        <v>48445</v>
      </c>
      <c r="D8445" t="s">
        <v>135</v>
      </c>
      <c r="E8445">
        <v>888</v>
      </c>
      <c r="F8445" t="s">
        <v>87</v>
      </c>
      <c r="G8445" t="s">
        <v>91</v>
      </c>
      <c r="H8445">
        <v>190</v>
      </c>
      <c r="I8445">
        <v>0.54452036154809047</v>
      </c>
      <c r="J8445">
        <v>9.8166214962787449E-3</v>
      </c>
      <c r="K8445">
        <v>0.16713678576808921</v>
      </c>
      <c r="L8445">
        <v>0.90146663499139734</v>
      </c>
    </row>
    <row r="8446" spans="1:12">
      <c r="A8446" t="s">
        <v>317</v>
      </c>
      <c r="B8446" t="s">
        <v>485</v>
      </c>
      <c r="C8446">
        <v>48445</v>
      </c>
      <c r="D8446" t="s">
        <v>135</v>
      </c>
      <c r="E8446">
        <v>888</v>
      </c>
      <c r="F8446" t="s">
        <v>87</v>
      </c>
      <c r="G8446" t="s">
        <v>92</v>
      </c>
      <c r="H8446">
        <v>195</v>
      </c>
      <c r="I8446">
        <v>1.196252559954375</v>
      </c>
      <c r="J8446">
        <v>2.2205352243663379E-2</v>
      </c>
      <c r="K8446">
        <v>9.8722123734035827E-2</v>
      </c>
      <c r="L8446">
        <v>2.1649322879237989</v>
      </c>
    </row>
    <row r="8447" spans="1:12">
      <c r="A8447" t="s">
        <v>317</v>
      </c>
      <c r="B8447" t="s">
        <v>485</v>
      </c>
      <c r="C8447">
        <v>48445</v>
      </c>
      <c r="D8447" t="s">
        <v>135</v>
      </c>
      <c r="E8447">
        <v>888</v>
      </c>
      <c r="F8447" t="s">
        <v>87</v>
      </c>
      <c r="G8447" t="s">
        <v>93</v>
      </c>
      <c r="H8447">
        <v>190</v>
      </c>
      <c r="I8447">
        <v>0.6059410244342196</v>
      </c>
      <c r="J8447">
        <v>1.0478484689254171E-2</v>
      </c>
      <c r="K8447">
        <v>0.18448207990396309</v>
      </c>
      <c r="L8447">
        <v>0.95965993917700998</v>
      </c>
    </row>
    <row r="8448" spans="1:12">
      <c r="A8448" t="s">
        <v>317</v>
      </c>
      <c r="B8448" t="s">
        <v>485</v>
      </c>
      <c r="C8448">
        <v>48445</v>
      </c>
      <c r="D8448" t="s">
        <v>135</v>
      </c>
      <c r="E8448">
        <v>888</v>
      </c>
      <c r="F8448" t="s">
        <v>87</v>
      </c>
      <c r="G8448" t="s">
        <v>94</v>
      </c>
      <c r="H8448">
        <v>195</v>
      </c>
      <c r="I8448">
        <v>1.2698227770998189</v>
      </c>
      <c r="J8448">
        <v>2.3509636595017501E-2</v>
      </c>
      <c r="K8448">
        <v>0.10691521063579459</v>
      </c>
      <c r="L8448">
        <v>2.3639875509560362</v>
      </c>
    </row>
    <row r="8449" spans="1:12">
      <c r="A8449" t="s">
        <v>317</v>
      </c>
      <c r="B8449" t="s">
        <v>485</v>
      </c>
      <c r="C8449">
        <v>48445</v>
      </c>
      <c r="D8449" t="s">
        <v>135</v>
      </c>
      <c r="E8449">
        <v>888</v>
      </c>
      <c r="F8449" t="s">
        <v>87</v>
      </c>
      <c r="G8449" t="s">
        <v>95</v>
      </c>
      <c r="H8449">
        <v>190</v>
      </c>
      <c r="I8449">
        <v>0.66364484724939332</v>
      </c>
      <c r="J8449">
        <v>1.130090641563874E-2</v>
      </c>
      <c r="K8449">
        <v>0.19570145264666661</v>
      </c>
      <c r="L8449">
        <v>1.050554817554161</v>
      </c>
    </row>
    <row r="8450" spans="1:12">
      <c r="A8450" t="s">
        <v>317</v>
      </c>
      <c r="B8450" t="s">
        <v>485</v>
      </c>
      <c r="C8450">
        <v>48445</v>
      </c>
      <c r="D8450" t="s">
        <v>135</v>
      </c>
      <c r="E8450">
        <v>888</v>
      </c>
      <c r="F8450" t="s">
        <v>87</v>
      </c>
      <c r="G8450" t="s">
        <v>96</v>
      </c>
      <c r="H8450">
        <v>195</v>
      </c>
      <c r="I8450">
        <v>1.356113859167956</v>
      </c>
      <c r="J8450">
        <v>2.4942992236810041E-2</v>
      </c>
      <c r="K8450">
        <v>0.1167907223401445</v>
      </c>
      <c r="L8450">
        <v>2.5674444302681012</v>
      </c>
    </row>
    <row r="8451" spans="1:12">
      <c r="A8451" t="s">
        <v>317</v>
      </c>
      <c r="B8451" t="s">
        <v>485</v>
      </c>
      <c r="C8451">
        <v>48445</v>
      </c>
      <c r="D8451" t="s">
        <v>135</v>
      </c>
      <c r="E8451">
        <v>888</v>
      </c>
      <c r="F8451" t="s">
        <v>87</v>
      </c>
      <c r="G8451" t="s">
        <v>97</v>
      </c>
      <c r="H8451">
        <v>190</v>
      </c>
      <c r="I8451">
        <v>0.7295709004719878</v>
      </c>
      <c r="J8451">
        <v>1.268540579061154E-2</v>
      </c>
      <c r="K8451">
        <v>0.2022283081651943</v>
      </c>
      <c r="L8451">
        <v>1.157840455618125</v>
      </c>
    </row>
    <row r="8452" spans="1:12">
      <c r="A8452" t="s">
        <v>317</v>
      </c>
      <c r="B8452" t="s">
        <v>485</v>
      </c>
      <c r="C8452">
        <v>48445</v>
      </c>
      <c r="D8452" t="s">
        <v>135</v>
      </c>
      <c r="E8452">
        <v>888</v>
      </c>
      <c r="F8452" t="s">
        <v>87</v>
      </c>
      <c r="G8452" t="s">
        <v>98</v>
      </c>
      <c r="H8452">
        <v>195</v>
      </c>
      <c r="I8452">
        <v>0.28839837613992408</v>
      </c>
      <c r="J8452">
        <v>6.3985570468794101E-3</v>
      </c>
      <c r="K8452">
        <v>4.7097569380749063E-2</v>
      </c>
      <c r="L8452">
        <v>0.71645823879906811</v>
      </c>
    </row>
    <row r="8453" spans="1:12">
      <c r="A8453" t="s">
        <v>317</v>
      </c>
      <c r="B8453" t="s">
        <v>485</v>
      </c>
      <c r="C8453">
        <v>48445</v>
      </c>
      <c r="D8453" t="s">
        <v>135</v>
      </c>
      <c r="E8453">
        <v>888</v>
      </c>
      <c r="F8453" t="s">
        <v>87</v>
      </c>
      <c r="G8453" t="s">
        <v>99</v>
      </c>
      <c r="H8453">
        <v>190</v>
      </c>
      <c r="I8453">
        <v>0.36715560199028963</v>
      </c>
      <c r="J8453">
        <v>8.4189684128926304E-3</v>
      </c>
      <c r="K8453">
        <v>0.1176425363049904</v>
      </c>
      <c r="L8453">
        <v>0.7032138873506405</v>
      </c>
    </row>
    <row r="8454" spans="1:12">
      <c r="A8454" t="s">
        <v>317</v>
      </c>
      <c r="B8454" t="s">
        <v>485</v>
      </c>
      <c r="C8454">
        <v>48445</v>
      </c>
      <c r="D8454" t="s">
        <v>135</v>
      </c>
      <c r="E8454">
        <v>888</v>
      </c>
      <c r="F8454" t="s">
        <v>87</v>
      </c>
      <c r="G8454" t="s">
        <v>100</v>
      </c>
      <c r="H8454">
        <v>195</v>
      </c>
      <c r="I8454">
        <v>0.72402517356903073</v>
      </c>
      <c r="J8454">
        <v>1.6081310304768091E-2</v>
      </c>
      <c r="K8454">
        <v>6.4207996823543445E-2</v>
      </c>
      <c r="L8454">
        <v>1.6335482420761711</v>
      </c>
    </row>
    <row r="8455" spans="1:12">
      <c r="A8455" t="s">
        <v>317</v>
      </c>
      <c r="B8455" t="s">
        <v>485</v>
      </c>
      <c r="C8455">
        <v>48445</v>
      </c>
      <c r="D8455" t="s">
        <v>135</v>
      </c>
      <c r="E8455">
        <v>888</v>
      </c>
      <c r="F8455" t="s">
        <v>87</v>
      </c>
      <c r="G8455" t="s">
        <v>101</v>
      </c>
      <c r="H8455">
        <v>190</v>
      </c>
      <c r="I8455">
        <v>0.49112526852698818</v>
      </c>
      <c r="J8455">
        <v>8.8164779578576886E-3</v>
      </c>
      <c r="K8455">
        <v>0.17801302971930699</v>
      </c>
      <c r="L8455">
        <v>0.81248856062125674</v>
      </c>
    </row>
    <row r="8456" spans="1:12">
      <c r="A8456" t="s">
        <v>317</v>
      </c>
      <c r="B8456" t="s">
        <v>485</v>
      </c>
      <c r="C8456">
        <v>48445</v>
      </c>
      <c r="D8456" t="s">
        <v>135</v>
      </c>
      <c r="E8456">
        <v>888</v>
      </c>
      <c r="F8456" t="s">
        <v>87</v>
      </c>
      <c r="G8456" t="s">
        <v>102</v>
      </c>
      <c r="H8456">
        <v>195</v>
      </c>
      <c r="I8456">
        <v>0.8242601678506748</v>
      </c>
      <c r="J8456">
        <v>1.7961457500426398E-2</v>
      </c>
      <c r="K8456">
        <v>7.5379688342831694E-2</v>
      </c>
      <c r="L8456">
        <v>1.842386536881393</v>
      </c>
    </row>
    <row r="8457" spans="1:12">
      <c r="A8457" t="s">
        <v>317</v>
      </c>
      <c r="B8457" t="s">
        <v>485</v>
      </c>
      <c r="C8457">
        <v>48445</v>
      </c>
      <c r="D8457" t="s">
        <v>135</v>
      </c>
      <c r="E8457">
        <v>888</v>
      </c>
      <c r="F8457" t="s">
        <v>87</v>
      </c>
      <c r="G8457" t="s">
        <v>103</v>
      </c>
      <c r="H8457">
        <v>190</v>
      </c>
      <c r="I8457">
        <v>0.54546122342006065</v>
      </c>
      <c r="J8457">
        <v>9.3141896218474907E-3</v>
      </c>
      <c r="K8457">
        <v>0.195033106890356</v>
      </c>
      <c r="L8457">
        <v>0.8815529357344577</v>
      </c>
    </row>
    <row r="8458" spans="1:12">
      <c r="A8458" t="s">
        <v>317</v>
      </c>
      <c r="B8458" t="s">
        <v>485</v>
      </c>
      <c r="C8458">
        <v>48445</v>
      </c>
      <c r="D8458" t="s">
        <v>135</v>
      </c>
      <c r="E8458">
        <v>888</v>
      </c>
      <c r="F8458" t="s">
        <v>87</v>
      </c>
      <c r="G8458" t="s">
        <v>104</v>
      </c>
      <c r="H8458">
        <v>195</v>
      </c>
      <c r="I8458">
        <v>0.89749738630147702</v>
      </c>
      <c r="J8458">
        <v>2.0389195076769139E-2</v>
      </c>
      <c r="K8458">
        <v>8.447986772672729E-2</v>
      </c>
      <c r="L8458">
        <v>2.0510351157346962</v>
      </c>
    </row>
    <row r="8459" spans="1:12">
      <c r="A8459" t="s">
        <v>317</v>
      </c>
      <c r="B8459" t="s">
        <v>485</v>
      </c>
      <c r="C8459">
        <v>48445</v>
      </c>
      <c r="D8459" t="s">
        <v>135</v>
      </c>
      <c r="E8459">
        <v>888</v>
      </c>
      <c r="F8459" t="s">
        <v>87</v>
      </c>
      <c r="G8459" t="s">
        <v>105</v>
      </c>
      <c r="H8459">
        <v>190</v>
      </c>
      <c r="I8459">
        <v>0.59669117928510751</v>
      </c>
      <c r="J8459">
        <v>9.9891622617045827E-3</v>
      </c>
      <c r="K8459">
        <v>0.2110348047180553</v>
      </c>
      <c r="L8459">
        <v>0.97055153783401682</v>
      </c>
    </row>
    <row r="8460" spans="1:12">
      <c r="A8460" t="s">
        <v>317</v>
      </c>
      <c r="B8460" t="s">
        <v>485</v>
      </c>
      <c r="C8460">
        <v>48445</v>
      </c>
      <c r="D8460" t="s">
        <v>135</v>
      </c>
      <c r="E8460">
        <v>888</v>
      </c>
      <c r="F8460" t="s">
        <v>87</v>
      </c>
      <c r="G8460" t="s">
        <v>106</v>
      </c>
      <c r="H8460">
        <v>195</v>
      </c>
      <c r="I8460">
        <v>0.98788484603907445</v>
      </c>
      <c r="J8460">
        <v>2.2313420743188719E-2</v>
      </c>
      <c r="K8460">
        <v>9.4930310381508939E-2</v>
      </c>
      <c r="L8460">
        <v>2.2549180688599639</v>
      </c>
    </row>
    <row r="8461" spans="1:12">
      <c r="A8461" t="s">
        <v>317</v>
      </c>
      <c r="B8461" t="s">
        <v>485</v>
      </c>
      <c r="C8461">
        <v>48445</v>
      </c>
      <c r="D8461" t="s">
        <v>135</v>
      </c>
      <c r="E8461">
        <v>888</v>
      </c>
      <c r="F8461" t="s">
        <v>87</v>
      </c>
      <c r="G8461" t="s">
        <v>107</v>
      </c>
      <c r="H8461">
        <v>190</v>
      </c>
      <c r="I8461">
        <v>0.65818909588023111</v>
      </c>
      <c r="J8461">
        <v>1.112793043715052E-2</v>
      </c>
      <c r="K8461">
        <v>0.21825770508090411</v>
      </c>
      <c r="L8461">
        <v>1.085580786622518</v>
      </c>
    </row>
    <row r="8462" spans="1:12">
      <c r="A8462" t="s">
        <v>317</v>
      </c>
      <c r="B8462" t="s">
        <v>485</v>
      </c>
      <c r="C8462">
        <v>48445</v>
      </c>
      <c r="D8462" t="s">
        <v>135</v>
      </c>
      <c r="E8462">
        <v>888</v>
      </c>
      <c r="F8462" t="s">
        <v>87</v>
      </c>
      <c r="G8462" t="s">
        <v>108</v>
      </c>
      <c r="H8462">
        <v>195</v>
      </c>
      <c r="I8462">
        <v>0.26413458115251531</v>
      </c>
      <c r="J8462">
        <v>5.5106460900557677E-3</v>
      </c>
      <c r="K8462">
        <v>4.4023660590970598E-2</v>
      </c>
      <c r="L8462">
        <v>0.57802260804440997</v>
      </c>
    </row>
    <row r="8463" spans="1:12">
      <c r="A8463" t="s">
        <v>317</v>
      </c>
      <c r="B8463" t="s">
        <v>485</v>
      </c>
      <c r="C8463">
        <v>48445</v>
      </c>
      <c r="D8463" t="s">
        <v>135</v>
      </c>
      <c r="E8463">
        <v>888</v>
      </c>
      <c r="F8463" t="s">
        <v>87</v>
      </c>
      <c r="G8463" t="s">
        <v>109</v>
      </c>
      <c r="H8463">
        <v>190</v>
      </c>
      <c r="I8463">
        <v>0.30566783748997178</v>
      </c>
      <c r="J8463">
        <v>5.9397851057183893E-3</v>
      </c>
      <c r="K8463">
        <v>0.10424179136799849</v>
      </c>
      <c r="L8463">
        <v>0.59620501343371557</v>
      </c>
    </row>
    <row r="8464" spans="1:12">
      <c r="A8464" t="s">
        <v>317</v>
      </c>
      <c r="B8464" t="s">
        <v>486</v>
      </c>
      <c r="C8464">
        <v>48447</v>
      </c>
      <c r="D8464" t="s">
        <v>135</v>
      </c>
      <c r="E8464">
        <v>888</v>
      </c>
      <c r="F8464" t="s">
        <v>87</v>
      </c>
      <c r="G8464" t="s">
        <v>88</v>
      </c>
      <c r="H8464">
        <v>1435</v>
      </c>
      <c r="I8464">
        <v>0.87652416380149301</v>
      </c>
      <c r="J8464">
        <v>1.110860633657589E-2</v>
      </c>
      <c r="K8464">
        <v>-7.6555774510937064E-2</v>
      </c>
      <c r="L8464">
        <v>1.8518043820237691</v>
      </c>
    </row>
    <row r="8465" spans="1:12">
      <c r="A8465" t="s">
        <v>317</v>
      </c>
      <c r="B8465" t="s">
        <v>486</v>
      </c>
      <c r="C8465">
        <v>48447</v>
      </c>
      <c r="D8465" t="s">
        <v>135</v>
      </c>
      <c r="E8465">
        <v>888</v>
      </c>
      <c r="F8465" t="s">
        <v>87</v>
      </c>
      <c r="G8465" t="s">
        <v>89</v>
      </c>
      <c r="H8465">
        <v>184</v>
      </c>
      <c r="I8465">
        <v>0.34635091037976151</v>
      </c>
      <c r="J8465">
        <v>2.0619585139017179E-2</v>
      </c>
      <c r="K8465">
        <v>-2.316541059391523E-3</v>
      </c>
      <c r="L8465">
        <v>1.526773179378301</v>
      </c>
    </row>
    <row r="8466" spans="1:12">
      <c r="A8466" t="s">
        <v>317</v>
      </c>
      <c r="B8466" t="s">
        <v>486</v>
      </c>
      <c r="C8466">
        <v>48447</v>
      </c>
      <c r="D8466" t="s">
        <v>135</v>
      </c>
      <c r="E8466">
        <v>888</v>
      </c>
      <c r="F8466" t="s">
        <v>87</v>
      </c>
      <c r="G8466" t="s">
        <v>90</v>
      </c>
      <c r="H8466">
        <v>1435</v>
      </c>
      <c r="I8466">
        <v>1.216832146144734</v>
      </c>
      <c r="J8466">
        <v>1.092318592335198E-2</v>
      </c>
      <c r="K8466">
        <v>-3.0077472534030359E-2</v>
      </c>
      <c r="L8466">
        <v>2.071946267224654</v>
      </c>
    </row>
    <row r="8467" spans="1:12">
      <c r="A8467" t="s">
        <v>317</v>
      </c>
      <c r="B8467" t="s">
        <v>486</v>
      </c>
      <c r="C8467">
        <v>48447</v>
      </c>
      <c r="D8467" t="s">
        <v>135</v>
      </c>
      <c r="E8467">
        <v>888</v>
      </c>
      <c r="F8467" t="s">
        <v>87</v>
      </c>
      <c r="G8467" t="s">
        <v>91</v>
      </c>
      <c r="H8467">
        <v>184</v>
      </c>
      <c r="I8467">
        <v>0.57173302078794352</v>
      </c>
      <c r="J8467">
        <v>1.66503706700648E-2</v>
      </c>
      <c r="K8467">
        <v>0.11395596997671401</v>
      </c>
      <c r="L8467">
        <v>1.5989792151904281</v>
      </c>
    </row>
    <row r="8468" spans="1:12">
      <c r="A8468" t="s">
        <v>317</v>
      </c>
      <c r="B8468" t="s">
        <v>486</v>
      </c>
      <c r="C8468">
        <v>48447</v>
      </c>
      <c r="D8468" t="s">
        <v>135</v>
      </c>
      <c r="E8468">
        <v>888</v>
      </c>
      <c r="F8468" t="s">
        <v>87</v>
      </c>
      <c r="G8468" t="s">
        <v>92</v>
      </c>
      <c r="H8468">
        <v>1435</v>
      </c>
      <c r="I8468">
        <v>1.3199109887841749</v>
      </c>
      <c r="J8468">
        <v>1.1711189487921761E-2</v>
      </c>
      <c r="K8468">
        <v>-3.0429505362941481E-2</v>
      </c>
      <c r="L8468">
        <v>2.236917440037768</v>
      </c>
    </row>
    <row r="8469" spans="1:12">
      <c r="A8469" t="s">
        <v>317</v>
      </c>
      <c r="B8469" t="s">
        <v>486</v>
      </c>
      <c r="C8469">
        <v>48447</v>
      </c>
      <c r="D8469" t="s">
        <v>135</v>
      </c>
      <c r="E8469">
        <v>888</v>
      </c>
      <c r="F8469" t="s">
        <v>87</v>
      </c>
      <c r="G8469" t="s">
        <v>93</v>
      </c>
      <c r="H8469">
        <v>184</v>
      </c>
      <c r="I8469">
        <v>0.64809997773547057</v>
      </c>
      <c r="J8469">
        <v>1.715220289441655E-2</v>
      </c>
      <c r="K8469">
        <v>0.13382173806633099</v>
      </c>
      <c r="L8469">
        <v>1.685531986194083</v>
      </c>
    </row>
    <row r="8470" spans="1:12">
      <c r="A8470" t="s">
        <v>317</v>
      </c>
      <c r="B8470" t="s">
        <v>486</v>
      </c>
      <c r="C8470">
        <v>48447</v>
      </c>
      <c r="D8470" t="s">
        <v>135</v>
      </c>
      <c r="E8470">
        <v>888</v>
      </c>
      <c r="F8470" t="s">
        <v>87</v>
      </c>
      <c r="G8470" t="s">
        <v>94</v>
      </c>
      <c r="H8470">
        <v>1435</v>
      </c>
      <c r="I8470">
        <v>1.4212753232657269</v>
      </c>
      <c r="J8470">
        <v>1.265202231818219E-2</v>
      </c>
      <c r="K8470">
        <v>-3.1023689703047429E-2</v>
      </c>
      <c r="L8470">
        <v>2.4461494907231272</v>
      </c>
    </row>
    <row r="8471" spans="1:12">
      <c r="A8471" t="s">
        <v>317</v>
      </c>
      <c r="B8471" t="s">
        <v>486</v>
      </c>
      <c r="C8471">
        <v>48447</v>
      </c>
      <c r="D8471" t="s">
        <v>135</v>
      </c>
      <c r="E8471">
        <v>888</v>
      </c>
      <c r="F8471" t="s">
        <v>87</v>
      </c>
      <c r="G8471" t="s">
        <v>95</v>
      </c>
      <c r="H8471">
        <v>184</v>
      </c>
      <c r="I8471">
        <v>0.70254558129183808</v>
      </c>
      <c r="J8471">
        <v>1.8231891827849411E-2</v>
      </c>
      <c r="K8471">
        <v>0.13968927483830701</v>
      </c>
      <c r="L8471">
        <v>1.770457227194397</v>
      </c>
    </row>
    <row r="8472" spans="1:12">
      <c r="A8472" t="s">
        <v>317</v>
      </c>
      <c r="B8472" t="s">
        <v>486</v>
      </c>
      <c r="C8472">
        <v>48447</v>
      </c>
      <c r="D8472" t="s">
        <v>135</v>
      </c>
      <c r="E8472">
        <v>888</v>
      </c>
      <c r="F8472" t="s">
        <v>87</v>
      </c>
      <c r="G8472" t="s">
        <v>96</v>
      </c>
      <c r="H8472">
        <v>1435</v>
      </c>
      <c r="I8472">
        <v>1.5238572860140871</v>
      </c>
      <c r="J8472">
        <v>1.354924695368835E-2</v>
      </c>
      <c r="K8472">
        <v>-3.059774293745985E-2</v>
      </c>
      <c r="L8472">
        <v>2.673949989675787</v>
      </c>
    </row>
    <row r="8473" spans="1:12">
      <c r="A8473" t="s">
        <v>317</v>
      </c>
      <c r="B8473" t="s">
        <v>486</v>
      </c>
      <c r="C8473">
        <v>48447</v>
      </c>
      <c r="D8473" t="s">
        <v>135</v>
      </c>
      <c r="E8473">
        <v>888</v>
      </c>
      <c r="F8473" t="s">
        <v>87</v>
      </c>
      <c r="G8473" t="s">
        <v>97</v>
      </c>
      <c r="H8473">
        <v>184</v>
      </c>
      <c r="I8473">
        <v>0.77429094576512381</v>
      </c>
      <c r="J8473">
        <v>1.9136602018376601E-2</v>
      </c>
      <c r="K8473">
        <v>0.1566981767172651</v>
      </c>
      <c r="L8473">
        <v>1.869820831826551</v>
      </c>
    </row>
    <row r="8474" spans="1:12">
      <c r="A8474" t="s">
        <v>317</v>
      </c>
      <c r="B8474" t="s">
        <v>486</v>
      </c>
      <c r="C8474">
        <v>48447</v>
      </c>
      <c r="D8474" t="s">
        <v>135</v>
      </c>
      <c r="E8474">
        <v>888</v>
      </c>
      <c r="F8474" t="s">
        <v>87</v>
      </c>
      <c r="G8474" t="s">
        <v>98</v>
      </c>
      <c r="H8474">
        <v>1435</v>
      </c>
      <c r="I8474">
        <v>0.52382973746926487</v>
      </c>
      <c r="J8474">
        <v>7.0326950864691351E-3</v>
      </c>
      <c r="K8474">
        <v>-3.5214899117919238E-2</v>
      </c>
      <c r="L8474">
        <v>1.257109982895801</v>
      </c>
    </row>
    <row r="8475" spans="1:12">
      <c r="A8475" t="s">
        <v>317</v>
      </c>
      <c r="B8475" t="s">
        <v>486</v>
      </c>
      <c r="C8475">
        <v>48447</v>
      </c>
      <c r="D8475" t="s">
        <v>135</v>
      </c>
      <c r="E8475">
        <v>888</v>
      </c>
      <c r="F8475" t="s">
        <v>87</v>
      </c>
      <c r="G8475" t="s">
        <v>99</v>
      </c>
      <c r="H8475">
        <v>184</v>
      </c>
      <c r="I8475">
        <v>0.31399759054248089</v>
      </c>
      <c r="J8475">
        <v>1.383759901191094E-2</v>
      </c>
      <c r="K8475">
        <v>2.6451433932145382E-2</v>
      </c>
      <c r="L8475">
        <v>1.4039429167263029</v>
      </c>
    </row>
    <row r="8476" spans="1:12">
      <c r="A8476" t="s">
        <v>317</v>
      </c>
      <c r="B8476" t="s">
        <v>486</v>
      </c>
      <c r="C8476">
        <v>48447</v>
      </c>
      <c r="D8476" t="s">
        <v>135</v>
      </c>
      <c r="E8476">
        <v>888</v>
      </c>
      <c r="F8476" t="s">
        <v>87</v>
      </c>
      <c r="G8476" t="s">
        <v>100</v>
      </c>
      <c r="H8476">
        <v>1435</v>
      </c>
      <c r="I8476">
        <v>0.96444419651281887</v>
      </c>
      <c r="J8476">
        <v>8.8597234521018645E-3</v>
      </c>
      <c r="K8476">
        <v>-2.384991457250548E-2</v>
      </c>
      <c r="L8476">
        <v>1.7145287896389081</v>
      </c>
    </row>
    <row r="8477" spans="1:12">
      <c r="A8477" t="s">
        <v>317</v>
      </c>
      <c r="B8477" t="s">
        <v>486</v>
      </c>
      <c r="C8477">
        <v>48447</v>
      </c>
      <c r="D8477" t="s">
        <v>135</v>
      </c>
      <c r="E8477">
        <v>888</v>
      </c>
      <c r="F8477" t="s">
        <v>87</v>
      </c>
      <c r="G8477" t="s">
        <v>101</v>
      </c>
      <c r="H8477">
        <v>184</v>
      </c>
      <c r="I8477">
        <v>0.54161671494142827</v>
      </c>
      <c r="J8477">
        <v>1.433195332489375E-2</v>
      </c>
      <c r="K8477">
        <v>0.13628112926327479</v>
      </c>
      <c r="L8477">
        <v>1.585722866909931</v>
      </c>
    </row>
    <row r="8478" spans="1:12">
      <c r="A8478" t="s">
        <v>317</v>
      </c>
      <c r="B8478" t="s">
        <v>486</v>
      </c>
      <c r="C8478">
        <v>48447</v>
      </c>
      <c r="D8478" t="s">
        <v>135</v>
      </c>
      <c r="E8478">
        <v>888</v>
      </c>
      <c r="F8478" t="s">
        <v>87</v>
      </c>
      <c r="G8478" t="s">
        <v>102</v>
      </c>
      <c r="H8478">
        <v>1435</v>
      </c>
      <c r="I8478">
        <v>1.0751618395245071</v>
      </c>
      <c r="J8478">
        <v>9.7131767144820989E-3</v>
      </c>
      <c r="K8478">
        <v>-2.4884099079827651E-2</v>
      </c>
      <c r="L8478">
        <v>1.9243529201860841</v>
      </c>
    </row>
    <row r="8479" spans="1:12">
      <c r="A8479" t="s">
        <v>317</v>
      </c>
      <c r="B8479" t="s">
        <v>486</v>
      </c>
      <c r="C8479">
        <v>48447</v>
      </c>
      <c r="D8479" t="s">
        <v>135</v>
      </c>
      <c r="E8479">
        <v>888</v>
      </c>
      <c r="F8479" t="s">
        <v>87</v>
      </c>
      <c r="G8479" t="s">
        <v>103</v>
      </c>
      <c r="H8479">
        <v>184</v>
      </c>
      <c r="I8479">
        <v>0.61694247164128646</v>
      </c>
      <c r="J8479">
        <v>1.454529840817557E-2</v>
      </c>
      <c r="K8479">
        <v>0.141622370755563</v>
      </c>
      <c r="L8479">
        <v>1.6617256583568021</v>
      </c>
    </row>
    <row r="8480" spans="1:12">
      <c r="A8480" t="s">
        <v>317</v>
      </c>
      <c r="B8480" t="s">
        <v>486</v>
      </c>
      <c r="C8480">
        <v>48447</v>
      </c>
      <c r="D8480" t="s">
        <v>135</v>
      </c>
      <c r="E8480">
        <v>888</v>
      </c>
      <c r="F8480" t="s">
        <v>87</v>
      </c>
      <c r="G8480" t="s">
        <v>104</v>
      </c>
      <c r="H8480">
        <v>1435</v>
      </c>
      <c r="I8480">
        <v>1.1798274446060759</v>
      </c>
      <c r="J8480">
        <v>1.0862334810937509E-2</v>
      </c>
      <c r="K8480">
        <v>-2.5136157414089019E-2</v>
      </c>
      <c r="L8480">
        <v>2.1563404134395738</v>
      </c>
    </row>
    <row r="8481" spans="1:12">
      <c r="A8481" t="s">
        <v>317</v>
      </c>
      <c r="B8481" t="s">
        <v>486</v>
      </c>
      <c r="C8481">
        <v>48447</v>
      </c>
      <c r="D8481" t="s">
        <v>135</v>
      </c>
      <c r="E8481">
        <v>888</v>
      </c>
      <c r="F8481" t="s">
        <v>87</v>
      </c>
      <c r="G8481" t="s">
        <v>105</v>
      </c>
      <c r="H8481">
        <v>184</v>
      </c>
      <c r="I8481">
        <v>0.67182089189913863</v>
      </c>
      <c r="J8481">
        <v>1.5208489021505459E-2</v>
      </c>
      <c r="K8481">
        <v>0.141622370755563</v>
      </c>
      <c r="L8481">
        <v>1.734545736036724</v>
      </c>
    </row>
    <row r="8482" spans="1:12">
      <c r="A8482" t="s">
        <v>317</v>
      </c>
      <c r="B8482" t="s">
        <v>486</v>
      </c>
      <c r="C8482">
        <v>48447</v>
      </c>
      <c r="D8482" t="s">
        <v>135</v>
      </c>
      <c r="E8482">
        <v>888</v>
      </c>
      <c r="F8482" t="s">
        <v>87</v>
      </c>
      <c r="G8482" t="s">
        <v>106</v>
      </c>
      <c r="H8482">
        <v>1435</v>
      </c>
      <c r="I8482">
        <v>1.2848069795372521</v>
      </c>
      <c r="J8482">
        <v>1.180578206737439E-2</v>
      </c>
      <c r="K8482">
        <v>-2.5310456542379539E-2</v>
      </c>
      <c r="L8482">
        <v>2.3764599037730378</v>
      </c>
    </row>
    <row r="8483" spans="1:12">
      <c r="A8483" t="s">
        <v>317</v>
      </c>
      <c r="B8483" t="s">
        <v>486</v>
      </c>
      <c r="C8483">
        <v>48447</v>
      </c>
      <c r="D8483" t="s">
        <v>135</v>
      </c>
      <c r="E8483">
        <v>888</v>
      </c>
      <c r="F8483" t="s">
        <v>87</v>
      </c>
      <c r="G8483" t="s">
        <v>107</v>
      </c>
      <c r="H8483">
        <v>184</v>
      </c>
      <c r="I8483">
        <v>0.74291675960878933</v>
      </c>
      <c r="J8483">
        <v>1.5881577348061719E-2</v>
      </c>
      <c r="K8483">
        <v>0.141622370755563</v>
      </c>
      <c r="L8483">
        <v>1.82213362543644</v>
      </c>
    </row>
    <row r="8484" spans="1:12">
      <c r="A8484" t="s">
        <v>317</v>
      </c>
      <c r="B8484" t="s">
        <v>486</v>
      </c>
      <c r="C8484">
        <v>48447</v>
      </c>
      <c r="D8484" t="s">
        <v>135</v>
      </c>
      <c r="E8484">
        <v>888</v>
      </c>
      <c r="F8484" t="s">
        <v>87</v>
      </c>
      <c r="G8484" t="s">
        <v>108</v>
      </c>
      <c r="H8484">
        <v>1435</v>
      </c>
      <c r="I8484">
        <v>0.44938322313342283</v>
      </c>
      <c r="J8484">
        <v>5.1740255637772034E-3</v>
      </c>
      <c r="K8484">
        <v>-3.2002229346426367E-2</v>
      </c>
      <c r="L8484">
        <v>0.99697612260483626</v>
      </c>
    </row>
    <row r="8485" spans="1:12">
      <c r="A8485" t="s">
        <v>317</v>
      </c>
      <c r="B8485" t="s">
        <v>486</v>
      </c>
      <c r="C8485">
        <v>48447</v>
      </c>
      <c r="D8485" t="s">
        <v>135</v>
      </c>
      <c r="E8485">
        <v>888</v>
      </c>
      <c r="F8485" t="s">
        <v>87</v>
      </c>
      <c r="G8485" t="s">
        <v>109</v>
      </c>
      <c r="H8485">
        <v>184</v>
      </c>
      <c r="I8485">
        <v>0.27637035092273182</v>
      </c>
      <c r="J8485">
        <v>8.8247394989669718E-3</v>
      </c>
      <c r="K8485">
        <v>3.7161170209046163E-2</v>
      </c>
      <c r="L8485">
        <v>0.71413690767963955</v>
      </c>
    </row>
    <row r="8486" spans="1:12">
      <c r="A8486" t="s">
        <v>317</v>
      </c>
      <c r="B8486" t="s">
        <v>487</v>
      </c>
      <c r="C8486">
        <v>48449</v>
      </c>
      <c r="D8486" t="s">
        <v>135</v>
      </c>
      <c r="E8486">
        <v>888</v>
      </c>
      <c r="F8486" t="s">
        <v>87</v>
      </c>
      <c r="G8486" t="s">
        <v>88</v>
      </c>
      <c r="H8486">
        <v>21</v>
      </c>
      <c r="I8486">
        <v>1.3391255499967429</v>
      </c>
      <c r="J8486">
        <v>0.1576856242205866</v>
      </c>
      <c r="K8486">
        <v>8.2268901586623533E-2</v>
      </c>
      <c r="L8486">
        <v>2.427575332124559</v>
      </c>
    </row>
    <row r="8487" spans="1:12">
      <c r="A8487" t="s">
        <v>317</v>
      </c>
      <c r="B8487" t="s">
        <v>487</v>
      </c>
      <c r="C8487">
        <v>48449</v>
      </c>
      <c r="D8487" t="s">
        <v>135</v>
      </c>
      <c r="E8487">
        <v>888</v>
      </c>
      <c r="F8487" t="s">
        <v>87</v>
      </c>
      <c r="G8487" t="s">
        <v>89</v>
      </c>
      <c r="H8487">
        <v>477</v>
      </c>
      <c r="I8487">
        <v>0.78674074649732395</v>
      </c>
      <c r="J8487">
        <v>2.4113475586158891E-2</v>
      </c>
      <c r="K8487">
        <v>-2.7170356688389172E-2</v>
      </c>
      <c r="L8487">
        <v>2.058279257864311</v>
      </c>
    </row>
    <row r="8488" spans="1:12">
      <c r="A8488" t="s">
        <v>317</v>
      </c>
      <c r="B8488" t="s">
        <v>487</v>
      </c>
      <c r="C8488">
        <v>48449</v>
      </c>
      <c r="D8488" t="s">
        <v>135</v>
      </c>
      <c r="E8488">
        <v>888</v>
      </c>
      <c r="F8488" t="s">
        <v>87</v>
      </c>
      <c r="G8488" t="s">
        <v>90</v>
      </c>
      <c r="H8488">
        <v>21</v>
      </c>
      <c r="I8488">
        <v>1.6680650978018869</v>
      </c>
      <c r="J8488">
        <v>0.1456860291474619</v>
      </c>
      <c r="K8488">
        <v>0.26197504588600667</v>
      </c>
      <c r="L8488">
        <v>2.8019103932227281</v>
      </c>
    </row>
    <row r="8489" spans="1:12">
      <c r="A8489" t="s">
        <v>317</v>
      </c>
      <c r="B8489" t="s">
        <v>487</v>
      </c>
      <c r="C8489">
        <v>48449</v>
      </c>
      <c r="D8489" t="s">
        <v>135</v>
      </c>
      <c r="E8489">
        <v>888</v>
      </c>
      <c r="F8489" t="s">
        <v>87</v>
      </c>
      <c r="G8489" t="s">
        <v>91</v>
      </c>
      <c r="H8489">
        <v>477</v>
      </c>
      <c r="I8489">
        <v>1.00389614638034</v>
      </c>
      <c r="J8489">
        <v>2.269043222480557E-2</v>
      </c>
      <c r="K8489">
        <v>3.5267178298786029E-3</v>
      </c>
      <c r="L8489">
        <v>2.2257319502210908</v>
      </c>
    </row>
    <row r="8490" spans="1:12">
      <c r="A8490" t="s">
        <v>317</v>
      </c>
      <c r="B8490" t="s">
        <v>487</v>
      </c>
      <c r="C8490">
        <v>48449</v>
      </c>
      <c r="D8490" t="s">
        <v>135</v>
      </c>
      <c r="E8490">
        <v>888</v>
      </c>
      <c r="F8490" t="s">
        <v>87</v>
      </c>
      <c r="G8490" t="s">
        <v>92</v>
      </c>
      <c r="H8490">
        <v>21</v>
      </c>
      <c r="I8490">
        <v>1.833708289949844</v>
      </c>
      <c r="J8490">
        <v>0.1562271870685033</v>
      </c>
      <c r="K8490">
        <v>0.29025231332994073</v>
      </c>
      <c r="L8490">
        <v>3.035446620925113</v>
      </c>
    </row>
    <row r="8491" spans="1:12">
      <c r="A8491" t="s">
        <v>317</v>
      </c>
      <c r="B8491" t="s">
        <v>487</v>
      </c>
      <c r="C8491">
        <v>48449</v>
      </c>
      <c r="D8491" t="s">
        <v>135</v>
      </c>
      <c r="E8491">
        <v>888</v>
      </c>
      <c r="F8491" t="s">
        <v>87</v>
      </c>
      <c r="G8491" t="s">
        <v>93</v>
      </c>
      <c r="H8491">
        <v>477</v>
      </c>
      <c r="I8491">
        <v>1.087758962618226</v>
      </c>
      <c r="J8491">
        <v>2.3973217149723551E-2</v>
      </c>
      <c r="K8491">
        <v>3.5267178298786029E-3</v>
      </c>
      <c r="L8491">
        <v>2.3556611322115808</v>
      </c>
    </row>
    <row r="8492" spans="1:12">
      <c r="A8492" t="s">
        <v>317</v>
      </c>
      <c r="B8492" t="s">
        <v>487</v>
      </c>
      <c r="C8492">
        <v>48449</v>
      </c>
      <c r="D8492" t="s">
        <v>135</v>
      </c>
      <c r="E8492">
        <v>888</v>
      </c>
      <c r="F8492" t="s">
        <v>87</v>
      </c>
      <c r="G8492" t="s">
        <v>94</v>
      </c>
      <c r="H8492">
        <v>21</v>
      </c>
      <c r="I8492">
        <v>1.991627877631841</v>
      </c>
      <c r="J8492">
        <v>0.16733419893618731</v>
      </c>
      <c r="K8492">
        <v>0.31557028902879652</v>
      </c>
      <c r="L8492">
        <v>3.2684685251471182</v>
      </c>
    </row>
    <row r="8493" spans="1:12">
      <c r="A8493" t="s">
        <v>317</v>
      </c>
      <c r="B8493" t="s">
        <v>487</v>
      </c>
      <c r="C8493">
        <v>48449</v>
      </c>
      <c r="D8493" t="s">
        <v>135</v>
      </c>
      <c r="E8493">
        <v>888</v>
      </c>
      <c r="F8493" t="s">
        <v>87</v>
      </c>
      <c r="G8493" t="s">
        <v>95</v>
      </c>
      <c r="H8493">
        <v>477</v>
      </c>
      <c r="I8493">
        <v>1.1616979780548631</v>
      </c>
      <c r="J8493">
        <v>2.5497944075040111E-2</v>
      </c>
      <c r="K8493">
        <v>3.5267178298786029E-3</v>
      </c>
      <c r="L8493">
        <v>2.476528363245087</v>
      </c>
    </row>
    <row r="8494" spans="1:12">
      <c r="A8494" t="s">
        <v>317</v>
      </c>
      <c r="B8494" t="s">
        <v>487</v>
      </c>
      <c r="C8494">
        <v>48449</v>
      </c>
      <c r="D8494" t="s">
        <v>135</v>
      </c>
      <c r="E8494">
        <v>888</v>
      </c>
      <c r="F8494" t="s">
        <v>87</v>
      </c>
      <c r="G8494" t="s">
        <v>96</v>
      </c>
      <c r="H8494">
        <v>21</v>
      </c>
      <c r="I8494">
        <v>2.141073796967826</v>
      </c>
      <c r="J8494">
        <v>0.17785825932259591</v>
      </c>
      <c r="K8494">
        <v>0.34037529265666611</v>
      </c>
      <c r="L8494">
        <v>3.4894549128360661</v>
      </c>
    </row>
    <row r="8495" spans="1:12">
      <c r="A8495" t="s">
        <v>317</v>
      </c>
      <c r="B8495" t="s">
        <v>487</v>
      </c>
      <c r="C8495">
        <v>48449</v>
      </c>
      <c r="D8495" t="s">
        <v>135</v>
      </c>
      <c r="E8495">
        <v>888</v>
      </c>
      <c r="F8495" t="s">
        <v>87</v>
      </c>
      <c r="G8495" t="s">
        <v>97</v>
      </c>
      <c r="H8495">
        <v>477</v>
      </c>
      <c r="I8495">
        <v>1.236533130856426</v>
      </c>
      <c r="J8495">
        <v>2.6649151709387989E-2</v>
      </c>
      <c r="K8495">
        <v>3.5267178298786029E-3</v>
      </c>
      <c r="L8495">
        <v>2.590221589714337</v>
      </c>
    </row>
    <row r="8496" spans="1:12">
      <c r="A8496" t="s">
        <v>317</v>
      </c>
      <c r="B8496" t="s">
        <v>487</v>
      </c>
      <c r="C8496">
        <v>48449</v>
      </c>
      <c r="D8496" t="s">
        <v>135</v>
      </c>
      <c r="E8496">
        <v>888</v>
      </c>
      <c r="F8496" t="s">
        <v>87</v>
      </c>
      <c r="G8496" t="s">
        <v>98</v>
      </c>
      <c r="H8496">
        <v>21</v>
      </c>
      <c r="I8496">
        <v>0.87811581063541766</v>
      </c>
      <c r="J8496">
        <v>8.8664726780749215E-2</v>
      </c>
      <c r="K8496">
        <v>0.1078680484880335</v>
      </c>
      <c r="L8496">
        <v>1.6042317228687579</v>
      </c>
    </row>
    <row r="8497" spans="1:12">
      <c r="A8497" t="s">
        <v>317</v>
      </c>
      <c r="B8497" t="s">
        <v>487</v>
      </c>
      <c r="C8497">
        <v>48449</v>
      </c>
      <c r="D8497" t="s">
        <v>135</v>
      </c>
      <c r="E8497">
        <v>888</v>
      </c>
      <c r="F8497" t="s">
        <v>87</v>
      </c>
      <c r="G8497" t="s">
        <v>99</v>
      </c>
      <c r="H8497">
        <v>477</v>
      </c>
      <c r="I8497">
        <v>0.4876279095215178</v>
      </c>
      <c r="J8497">
        <v>1.207494498248156E-2</v>
      </c>
      <c r="K8497">
        <v>3.5267178298786029E-3</v>
      </c>
      <c r="L8497">
        <v>1.421982194111423</v>
      </c>
    </row>
    <row r="8498" spans="1:12">
      <c r="A8498" t="s">
        <v>317</v>
      </c>
      <c r="B8498" t="s">
        <v>487</v>
      </c>
      <c r="C8498">
        <v>48449</v>
      </c>
      <c r="D8498" t="s">
        <v>135</v>
      </c>
      <c r="E8498">
        <v>888</v>
      </c>
      <c r="F8498" t="s">
        <v>87</v>
      </c>
      <c r="G8498" t="s">
        <v>100</v>
      </c>
      <c r="H8498">
        <v>21</v>
      </c>
      <c r="I8498">
        <v>1.3919513895566551</v>
      </c>
      <c r="J8498">
        <v>0.10804868088975519</v>
      </c>
      <c r="K8498">
        <v>0.27866141501693342</v>
      </c>
      <c r="L8498">
        <v>2.2143403233531389</v>
      </c>
    </row>
    <row r="8499" spans="1:12">
      <c r="A8499" t="s">
        <v>317</v>
      </c>
      <c r="B8499" t="s">
        <v>487</v>
      </c>
      <c r="C8499">
        <v>48449</v>
      </c>
      <c r="D8499" t="s">
        <v>135</v>
      </c>
      <c r="E8499">
        <v>888</v>
      </c>
      <c r="F8499" t="s">
        <v>87</v>
      </c>
      <c r="G8499" t="s">
        <v>101</v>
      </c>
      <c r="H8499">
        <v>477</v>
      </c>
      <c r="I8499">
        <v>0.84234023082363552</v>
      </c>
      <c r="J8499">
        <v>1.6674067626733569E-2</v>
      </c>
      <c r="K8499">
        <v>3.5267178298786029E-3</v>
      </c>
      <c r="L8499">
        <v>1.7070203999628011</v>
      </c>
    </row>
    <row r="8500" spans="1:12">
      <c r="A8500" t="s">
        <v>317</v>
      </c>
      <c r="B8500" t="s">
        <v>487</v>
      </c>
      <c r="C8500">
        <v>48449</v>
      </c>
      <c r="D8500" t="s">
        <v>135</v>
      </c>
      <c r="E8500">
        <v>888</v>
      </c>
      <c r="F8500" t="s">
        <v>87</v>
      </c>
      <c r="G8500" t="s">
        <v>102</v>
      </c>
      <c r="H8500">
        <v>21</v>
      </c>
      <c r="I8500">
        <v>1.563109054162531</v>
      </c>
      <c r="J8500">
        <v>0.1178441616037386</v>
      </c>
      <c r="K8500">
        <v>0.30964265869391361</v>
      </c>
      <c r="L8500">
        <v>2.4387855384156549</v>
      </c>
    </row>
    <row r="8501" spans="1:12">
      <c r="A8501" t="s">
        <v>317</v>
      </c>
      <c r="B8501" t="s">
        <v>487</v>
      </c>
      <c r="C8501">
        <v>48449</v>
      </c>
      <c r="D8501" t="s">
        <v>135</v>
      </c>
      <c r="E8501">
        <v>888</v>
      </c>
      <c r="F8501" t="s">
        <v>87</v>
      </c>
      <c r="G8501" t="s">
        <v>103</v>
      </c>
      <c r="H8501">
        <v>477</v>
      </c>
      <c r="I8501">
        <v>0.91484518765697243</v>
      </c>
      <c r="J8501">
        <v>1.7532296565668671E-2</v>
      </c>
      <c r="K8501">
        <v>3.5267178298786029E-3</v>
      </c>
      <c r="L8501">
        <v>1.8054626795053541</v>
      </c>
    </row>
    <row r="8502" spans="1:12">
      <c r="A8502" t="s">
        <v>317</v>
      </c>
      <c r="B8502" t="s">
        <v>487</v>
      </c>
      <c r="C8502">
        <v>48449</v>
      </c>
      <c r="D8502" t="s">
        <v>135</v>
      </c>
      <c r="E8502">
        <v>888</v>
      </c>
      <c r="F8502" t="s">
        <v>87</v>
      </c>
      <c r="G8502" t="s">
        <v>104</v>
      </c>
      <c r="H8502">
        <v>21</v>
      </c>
      <c r="I8502">
        <v>1.726502520922087</v>
      </c>
      <c r="J8502">
        <v>0.12881989346661671</v>
      </c>
      <c r="K8502">
        <v>0.33643836717927927</v>
      </c>
      <c r="L8502">
        <v>2.6724841403317932</v>
      </c>
    </row>
    <row r="8503" spans="1:12">
      <c r="A8503" t="s">
        <v>317</v>
      </c>
      <c r="B8503" t="s">
        <v>487</v>
      </c>
      <c r="C8503">
        <v>48449</v>
      </c>
      <c r="D8503" t="s">
        <v>135</v>
      </c>
      <c r="E8503">
        <v>888</v>
      </c>
      <c r="F8503" t="s">
        <v>87</v>
      </c>
      <c r="G8503" t="s">
        <v>105</v>
      </c>
      <c r="H8503">
        <v>477</v>
      </c>
      <c r="I8503">
        <v>0.97989793001529024</v>
      </c>
      <c r="J8503">
        <v>1.871309898143006E-2</v>
      </c>
      <c r="K8503">
        <v>3.5267178298786029E-3</v>
      </c>
      <c r="L8503">
        <v>1.9139068960189349</v>
      </c>
    </row>
    <row r="8504" spans="1:12">
      <c r="A8504" t="s">
        <v>317</v>
      </c>
      <c r="B8504" t="s">
        <v>487</v>
      </c>
      <c r="C8504">
        <v>48449</v>
      </c>
      <c r="D8504" t="s">
        <v>135</v>
      </c>
      <c r="E8504">
        <v>888</v>
      </c>
      <c r="F8504" t="s">
        <v>87</v>
      </c>
      <c r="G8504" t="s">
        <v>106</v>
      </c>
      <c r="H8504">
        <v>21</v>
      </c>
      <c r="I8504">
        <v>1.8774327900133541</v>
      </c>
      <c r="J8504">
        <v>0.13897070690113111</v>
      </c>
      <c r="K8504">
        <v>0.36329579965681719</v>
      </c>
      <c r="L8504">
        <v>2.9038355072988762</v>
      </c>
    </row>
    <row r="8505" spans="1:12">
      <c r="A8505" t="s">
        <v>317</v>
      </c>
      <c r="B8505" t="s">
        <v>487</v>
      </c>
      <c r="C8505">
        <v>48449</v>
      </c>
      <c r="D8505" t="s">
        <v>135</v>
      </c>
      <c r="E8505">
        <v>888</v>
      </c>
      <c r="F8505" t="s">
        <v>87</v>
      </c>
      <c r="G8505" t="s">
        <v>107</v>
      </c>
      <c r="H8505">
        <v>477</v>
      </c>
      <c r="I8505">
        <v>1.042038750697394</v>
      </c>
      <c r="J8505">
        <v>1.9323165821444149E-2</v>
      </c>
      <c r="K8505">
        <v>3.5267178298786029E-3</v>
      </c>
      <c r="L8505">
        <v>1.9966900608684059</v>
      </c>
    </row>
    <row r="8506" spans="1:12">
      <c r="A8506" t="s">
        <v>317</v>
      </c>
      <c r="B8506" t="s">
        <v>487</v>
      </c>
      <c r="C8506">
        <v>48449</v>
      </c>
      <c r="D8506" t="s">
        <v>135</v>
      </c>
      <c r="E8506">
        <v>888</v>
      </c>
      <c r="F8506" t="s">
        <v>87</v>
      </c>
      <c r="G8506" t="s">
        <v>108</v>
      </c>
      <c r="H8506">
        <v>21</v>
      </c>
      <c r="I8506">
        <v>0.54524790617929286</v>
      </c>
      <c r="J8506">
        <v>4.6758487955652142E-2</v>
      </c>
      <c r="K8506">
        <v>0.1167457847107941</v>
      </c>
      <c r="L8506">
        <v>1.0747798823709549</v>
      </c>
    </row>
    <row r="8507" spans="1:12">
      <c r="A8507" t="s">
        <v>317</v>
      </c>
      <c r="B8507" t="s">
        <v>487</v>
      </c>
      <c r="C8507">
        <v>48449</v>
      </c>
      <c r="D8507" t="s">
        <v>135</v>
      </c>
      <c r="E8507">
        <v>888</v>
      </c>
      <c r="F8507" t="s">
        <v>87</v>
      </c>
      <c r="G8507" t="s">
        <v>109</v>
      </c>
      <c r="H8507">
        <v>477</v>
      </c>
      <c r="I8507">
        <v>0.31639683371199412</v>
      </c>
      <c r="J8507">
        <v>4.7901614405130534E-3</v>
      </c>
      <c r="K8507">
        <v>3.5267178298786029E-3</v>
      </c>
      <c r="L8507">
        <v>0.74064381319451666</v>
      </c>
    </row>
    <row r="8508" spans="1:12">
      <c r="A8508" t="s">
        <v>317</v>
      </c>
      <c r="B8508" t="s">
        <v>488</v>
      </c>
      <c r="C8508">
        <v>48451</v>
      </c>
      <c r="D8508" t="s">
        <v>135</v>
      </c>
      <c r="E8508">
        <v>888</v>
      </c>
      <c r="F8508" t="s">
        <v>87</v>
      </c>
      <c r="G8508" t="s">
        <v>88</v>
      </c>
      <c r="H8508">
        <v>20</v>
      </c>
      <c r="I8508">
        <v>1.2019691002057511</v>
      </c>
      <c r="J8508">
        <v>0.10369354041876069</v>
      </c>
      <c r="K8508">
        <v>1.053024294447052E-2</v>
      </c>
      <c r="L8508">
        <v>1.601432951177751</v>
      </c>
    </row>
    <row r="8509" spans="1:12">
      <c r="A8509" t="s">
        <v>317</v>
      </c>
      <c r="B8509" t="s">
        <v>488</v>
      </c>
      <c r="C8509">
        <v>48451</v>
      </c>
      <c r="D8509" t="s">
        <v>135</v>
      </c>
      <c r="E8509">
        <v>888</v>
      </c>
      <c r="F8509" t="s">
        <v>87</v>
      </c>
      <c r="G8509" t="s">
        <v>89</v>
      </c>
      <c r="H8509">
        <v>39</v>
      </c>
      <c r="I8509">
        <v>0.47166315823502308</v>
      </c>
      <c r="J8509">
        <v>5.2423274353784799E-2</v>
      </c>
      <c r="K8509">
        <v>6.4585815138559655E-2</v>
      </c>
      <c r="L8509">
        <v>1.4462899909001601</v>
      </c>
    </row>
    <row r="8510" spans="1:12">
      <c r="A8510" t="s">
        <v>317</v>
      </c>
      <c r="B8510" t="s">
        <v>488</v>
      </c>
      <c r="C8510">
        <v>48451</v>
      </c>
      <c r="D8510" t="s">
        <v>135</v>
      </c>
      <c r="E8510">
        <v>888</v>
      </c>
      <c r="F8510" t="s">
        <v>87</v>
      </c>
      <c r="G8510" t="s">
        <v>90</v>
      </c>
      <c r="H8510">
        <v>20</v>
      </c>
      <c r="I8510">
        <v>1.4714785070081631</v>
      </c>
      <c r="J8510">
        <v>7.0970809781590774E-2</v>
      </c>
      <c r="K8510">
        <v>0.62426025249746708</v>
      </c>
      <c r="L8510">
        <v>1.7575766203484411</v>
      </c>
    </row>
    <row r="8511" spans="1:12">
      <c r="A8511" t="s">
        <v>317</v>
      </c>
      <c r="B8511" t="s">
        <v>488</v>
      </c>
      <c r="C8511">
        <v>48451</v>
      </c>
      <c r="D8511" t="s">
        <v>135</v>
      </c>
      <c r="E8511">
        <v>888</v>
      </c>
      <c r="F8511" t="s">
        <v>87</v>
      </c>
      <c r="G8511" t="s">
        <v>91</v>
      </c>
      <c r="H8511">
        <v>39</v>
      </c>
      <c r="I8511">
        <v>0.65618570463811199</v>
      </c>
      <c r="J8511">
        <v>4.7244502120149502E-2</v>
      </c>
      <c r="K8511">
        <v>0.39802644242046692</v>
      </c>
      <c r="L8511">
        <v>1.643474356984937</v>
      </c>
    </row>
    <row r="8512" spans="1:12">
      <c r="A8512" t="s">
        <v>317</v>
      </c>
      <c r="B8512" t="s">
        <v>488</v>
      </c>
      <c r="C8512">
        <v>48451</v>
      </c>
      <c r="D8512" t="s">
        <v>135</v>
      </c>
      <c r="E8512">
        <v>888</v>
      </c>
      <c r="F8512" t="s">
        <v>87</v>
      </c>
      <c r="G8512" t="s">
        <v>92</v>
      </c>
      <c r="H8512">
        <v>20</v>
      </c>
      <c r="I8512">
        <v>1.563093254159776</v>
      </c>
      <c r="J8512">
        <v>6.9674271725419415E-2</v>
      </c>
      <c r="K8512">
        <v>0.72446537949043632</v>
      </c>
      <c r="L8512">
        <v>1.84844818650553</v>
      </c>
    </row>
    <row r="8513" spans="1:12">
      <c r="A8513" t="s">
        <v>317</v>
      </c>
      <c r="B8513" t="s">
        <v>488</v>
      </c>
      <c r="C8513">
        <v>48451</v>
      </c>
      <c r="D8513" t="s">
        <v>135</v>
      </c>
      <c r="E8513">
        <v>888</v>
      </c>
      <c r="F8513" t="s">
        <v>87</v>
      </c>
      <c r="G8513" t="s">
        <v>93</v>
      </c>
      <c r="H8513">
        <v>39</v>
      </c>
      <c r="I8513">
        <v>0.73537070811075245</v>
      </c>
      <c r="J8513">
        <v>4.6976132196490203E-2</v>
      </c>
      <c r="K8513">
        <v>0.46892424299733793</v>
      </c>
      <c r="L8513">
        <v>1.711010029448397</v>
      </c>
    </row>
    <row r="8514" spans="1:12">
      <c r="A8514" t="s">
        <v>317</v>
      </c>
      <c r="B8514" t="s">
        <v>488</v>
      </c>
      <c r="C8514">
        <v>48451</v>
      </c>
      <c r="D8514" t="s">
        <v>135</v>
      </c>
      <c r="E8514">
        <v>888</v>
      </c>
      <c r="F8514" t="s">
        <v>87</v>
      </c>
      <c r="G8514" t="s">
        <v>94</v>
      </c>
      <c r="H8514">
        <v>20</v>
      </c>
      <c r="I8514">
        <v>1.632385066066758</v>
      </c>
      <c r="J8514">
        <v>6.837176426055297E-2</v>
      </c>
      <c r="K8514">
        <v>0.79627099688933656</v>
      </c>
      <c r="L8514">
        <v>1.9231905731648049</v>
      </c>
    </row>
    <row r="8515" spans="1:12">
      <c r="A8515" t="s">
        <v>317</v>
      </c>
      <c r="B8515" t="s">
        <v>488</v>
      </c>
      <c r="C8515">
        <v>48451</v>
      </c>
      <c r="D8515" t="s">
        <v>135</v>
      </c>
      <c r="E8515">
        <v>888</v>
      </c>
      <c r="F8515" t="s">
        <v>87</v>
      </c>
      <c r="G8515" t="s">
        <v>95</v>
      </c>
      <c r="H8515">
        <v>39</v>
      </c>
      <c r="I8515">
        <v>0.80208376516408553</v>
      </c>
      <c r="J8515">
        <v>4.7806748967696981E-2</v>
      </c>
      <c r="K8515">
        <v>0.50820841975094122</v>
      </c>
      <c r="L8515">
        <v>1.782444010786209</v>
      </c>
    </row>
    <row r="8516" spans="1:12">
      <c r="A8516" t="s">
        <v>317</v>
      </c>
      <c r="B8516" t="s">
        <v>488</v>
      </c>
      <c r="C8516">
        <v>48451</v>
      </c>
      <c r="D8516" t="s">
        <v>135</v>
      </c>
      <c r="E8516">
        <v>888</v>
      </c>
      <c r="F8516" t="s">
        <v>87</v>
      </c>
      <c r="G8516" t="s">
        <v>96</v>
      </c>
      <c r="H8516">
        <v>20</v>
      </c>
      <c r="I8516">
        <v>1.721171615161645</v>
      </c>
      <c r="J8516">
        <v>6.7984577135152269E-2</v>
      </c>
      <c r="K8516">
        <v>0.88318435143255081</v>
      </c>
      <c r="L8516">
        <v>2.0175341171233598</v>
      </c>
    </row>
    <row r="8517" spans="1:12">
      <c r="A8517" t="s">
        <v>317</v>
      </c>
      <c r="B8517" t="s">
        <v>488</v>
      </c>
      <c r="C8517">
        <v>48451</v>
      </c>
      <c r="D8517" t="s">
        <v>135</v>
      </c>
      <c r="E8517">
        <v>888</v>
      </c>
      <c r="F8517" t="s">
        <v>87</v>
      </c>
      <c r="G8517" t="s">
        <v>97</v>
      </c>
      <c r="H8517">
        <v>39</v>
      </c>
      <c r="I8517">
        <v>0.88957421536769199</v>
      </c>
      <c r="J8517">
        <v>4.847832051491735E-2</v>
      </c>
      <c r="K8517">
        <v>0.5799997192740971</v>
      </c>
      <c r="L8517">
        <v>1.8765974728598549</v>
      </c>
    </row>
    <row r="8518" spans="1:12">
      <c r="A8518" t="s">
        <v>317</v>
      </c>
      <c r="B8518" t="s">
        <v>488</v>
      </c>
      <c r="C8518">
        <v>48451</v>
      </c>
      <c r="D8518" t="s">
        <v>135</v>
      </c>
      <c r="E8518">
        <v>888</v>
      </c>
      <c r="F8518" t="s">
        <v>87</v>
      </c>
      <c r="G8518" t="s">
        <v>98</v>
      </c>
      <c r="H8518">
        <v>20</v>
      </c>
      <c r="I8518">
        <v>0.16304734529484671</v>
      </c>
      <c r="J8518">
        <v>7.8130650010181744E-3</v>
      </c>
      <c r="K8518">
        <v>9.289047626757628E-2</v>
      </c>
      <c r="L8518">
        <v>0.24192014856789321</v>
      </c>
    </row>
    <row r="8519" spans="1:12">
      <c r="A8519" t="s">
        <v>317</v>
      </c>
      <c r="B8519" t="s">
        <v>488</v>
      </c>
      <c r="C8519">
        <v>48451</v>
      </c>
      <c r="D8519" t="s">
        <v>135</v>
      </c>
      <c r="E8519">
        <v>888</v>
      </c>
      <c r="F8519" t="s">
        <v>87</v>
      </c>
      <c r="G8519" t="s">
        <v>99</v>
      </c>
      <c r="H8519">
        <v>39</v>
      </c>
      <c r="I8519">
        <v>0.34336382621788358</v>
      </c>
      <c r="J8519">
        <v>2.9501343083376711E-2</v>
      </c>
      <c r="K8519">
        <v>2.8654467999078309E-2</v>
      </c>
      <c r="L8519">
        <v>0.60386568814191111</v>
      </c>
    </row>
    <row r="8520" spans="1:12">
      <c r="A8520" t="s">
        <v>317</v>
      </c>
      <c r="B8520" t="s">
        <v>488</v>
      </c>
      <c r="C8520">
        <v>48451</v>
      </c>
      <c r="D8520" t="s">
        <v>135</v>
      </c>
      <c r="E8520">
        <v>888</v>
      </c>
      <c r="F8520" t="s">
        <v>87</v>
      </c>
      <c r="G8520" t="s">
        <v>100</v>
      </c>
      <c r="H8520">
        <v>20</v>
      </c>
      <c r="I8520">
        <v>0.65426996466193754</v>
      </c>
      <c r="J8520">
        <v>1.266232123478221E-2</v>
      </c>
      <c r="K8520">
        <v>0.60444471312514481</v>
      </c>
      <c r="L8520">
        <v>0.77096373318550593</v>
      </c>
    </row>
    <row r="8521" spans="1:12">
      <c r="A8521" t="s">
        <v>317</v>
      </c>
      <c r="B8521" t="s">
        <v>488</v>
      </c>
      <c r="C8521">
        <v>48451</v>
      </c>
      <c r="D8521" t="s">
        <v>135</v>
      </c>
      <c r="E8521">
        <v>888</v>
      </c>
      <c r="F8521" t="s">
        <v>87</v>
      </c>
      <c r="G8521" t="s">
        <v>101</v>
      </c>
      <c r="H8521">
        <v>39</v>
      </c>
      <c r="I8521">
        <v>0.55209395548888252</v>
      </c>
      <c r="J8521">
        <v>1.9592836434405271E-2</v>
      </c>
      <c r="K8521">
        <v>0.33343633149258622</v>
      </c>
      <c r="L8521">
        <v>0.80640723409972659</v>
      </c>
    </row>
    <row r="8522" spans="1:12">
      <c r="A8522" t="s">
        <v>317</v>
      </c>
      <c r="B8522" t="s">
        <v>488</v>
      </c>
      <c r="C8522">
        <v>48451</v>
      </c>
      <c r="D8522" t="s">
        <v>135</v>
      </c>
      <c r="E8522">
        <v>888</v>
      </c>
      <c r="F8522" t="s">
        <v>87</v>
      </c>
      <c r="G8522" t="s">
        <v>102</v>
      </c>
      <c r="H8522">
        <v>20</v>
      </c>
      <c r="I8522">
        <v>0.76318005113423237</v>
      </c>
      <c r="J8522">
        <v>1.4161107662308711E-2</v>
      </c>
      <c r="K8522">
        <v>0.70794941895375607</v>
      </c>
      <c r="L8522">
        <v>0.89684260655109616</v>
      </c>
    </row>
    <row r="8523" spans="1:12">
      <c r="A8523" t="s">
        <v>317</v>
      </c>
      <c r="B8523" t="s">
        <v>488</v>
      </c>
      <c r="C8523">
        <v>48451</v>
      </c>
      <c r="D8523" t="s">
        <v>135</v>
      </c>
      <c r="E8523">
        <v>888</v>
      </c>
      <c r="F8523" t="s">
        <v>87</v>
      </c>
      <c r="G8523" t="s">
        <v>103</v>
      </c>
      <c r="H8523">
        <v>39</v>
      </c>
      <c r="I8523">
        <v>0.62678689637570051</v>
      </c>
      <c r="J8523">
        <v>1.9742915225918211E-2</v>
      </c>
      <c r="K8523">
        <v>0.42340281170382521</v>
      </c>
      <c r="L8523">
        <v>0.866288058907975</v>
      </c>
    </row>
    <row r="8524" spans="1:12">
      <c r="A8524" t="s">
        <v>317</v>
      </c>
      <c r="B8524" t="s">
        <v>488</v>
      </c>
      <c r="C8524">
        <v>48451</v>
      </c>
      <c r="D8524" t="s">
        <v>135</v>
      </c>
      <c r="E8524">
        <v>888</v>
      </c>
      <c r="F8524" t="s">
        <v>87</v>
      </c>
      <c r="G8524" t="s">
        <v>104</v>
      </c>
      <c r="H8524">
        <v>20</v>
      </c>
      <c r="I8524">
        <v>0.82050463119434713</v>
      </c>
      <c r="J8524">
        <v>1.8338895507811159E-2</v>
      </c>
      <c r="K8524">
        <v>0.75305816877729914</v>
      </c>
      <c r="L8524">
        <v>0.98111019335248972</v>
      </c>
    </row>
    <row r="8525" spans="1:12">
      <c r="A8525" t="s">
        <v>317</v>
      </c>
      <c r="B8525" t="s">
        <v>488</v>
      </c>
      <c r="C8525">
        <v>48451</v>
      </c>
      <c r="D8525" t="s">
        <v>135</v>
      </c>
      <c r="E8525">
        <v>888</v>
      </c>
      <c r="F8525" t="s">
        <v>87</v>
      </c>
      <c r="G8525" t="s">
        <v>105</v>
      </c>
      <c r="H8525">
        <v>39</v>
      </c>
      <c r="I8525">
        <v>0.6906193808388571</v>
      </c>
      <c r="J8525">
        <v>2.1367543934774989E-2</v>
      </c>
      <c r="K8525">
        <v>0.46026165080166709</v>
      </c>
      <c r="L8525">
        <v>0.92075080203575244</v>
      </c>
    </row>
    <row r="8526" spans="1:12">
      <c r="A8526" t="s">
        <v>317</v>
      </c>
      <c r="B8526" t="s">
        <v>488</v>
      </c>
      <c r="C8526">
        <v>48451</v>
      </c>
      <c r="D8526" t="s">
        <v>135</v>
      </c>
      <c r="E8526">
        <v>888</v>
      </c>
      <c r="F8526" t="s">
        <v>87</v>
      </c>
      <c r="G8526" t="s">
        <v>106</v>
      </c>
      <c r="H8526">
        <v>20</v>
      </c>
      <c r="I8526">
        <v>0.91052161032602574</v>
      </c>
      <c r="J8526">
        <v>2.0061744980271169E-2</v>
      </c>
      <c r="K8526">
        <v>0.83596092959795543</v>
      </c>
      <c r="L8526">
        <v>1.0860736755586899</v>
      </c>
    </row>
    <row r="8527" spans="1:12">
      <c r="A8527" t="s">
        <v>317</v>
      </c>
      <c r="B8527" t="s">
        <v>488</v>
      </c>
      <c r="C8527">
        <v>48451</v>
      </c>
      <c r="D8527" t="s">
        <v>135</v>
      </c>
      <c r="E8527">
        <v>888</v>
      </c>
      <c r="F8527" t="s">
        <v>87</v>
      </c>
      <c r="G8527" t="s">
        <v>107</v>
      </c>
      <c r="H8527">
        <v>39</v>
      </c>
      <c r="I8527">
        <v>0.77397761072108628</v>
      </c>
      <c r="J8527">
        <v>2.285282849984567E-2</v>
      </c>
      <c r="K8527">
        <v>0.53041950708429919</v>
      </c>
      <c r="L8527">
        <v>1.0056565875975461</v>
      </c>
    </row>
    <row r="8528" spans="1:12">
      <c r="A8528" t="s">
        <v>317</v>
      </c>
      <c r="B8528" t="s">
        <v>488</v>
      </c>
      <c r="C8528">
        <v>48451</v>
      </c>
      <c r="D8528" t="s">
        <v>135</v>
      </c>
      <c r="E8528">
        <v>888</v>
      </c>
      <c r="F8528" t="s">
        <v>87</v>
      </c>
      <c r="G8528" t="s">
        <v>108</v>
      </c>
      <c r="H8528">
        <v>20</v>
      </c>
      <c r="I8528">
        <v>0.1554618436608238</v>
      </c>
      <c r="J8528">
        <v>5.4752793082876103E-3</v>
      </c>
      <c r="K8528">
        <v>0.1005148191295044</v>
      </c>
      <c r="L8528">
        <v>0.1965438808828478</v>
      </c>
    </row>
    <row r="8529" spans="1:12">
      <c r="A8529" t="s">
        <v>317</v>
      </c>
      <c r="B8529" t="s">
        <v>488</v>
      </c>
      <c r="C8529">
        <v>48451</v>
      </c>
      <c r="D8529" t="s">
        <v>135</v>
      </c>
      <c r="E8529">
        <v>888</v>
      </c>
      <c r="F8529" t="s">
        <v>87</v>
      </c>
      <c r="G8529" t="s">
        <v>109</v>
      </c>
      <c r="H8529">
        <v>39</v>
      </c>
      <c r="I8529">
        <v>0.23496888070268879</v>
      </c>
      <c r="J8529">
        <v>1.3073048056476119E-2</v>
      </c>
      <c r="K8529">
        <v>5.0955208635228677E-2</v>
      </c>
      <c r="L8529">
        <v>0.33257632136387749</v>
      </c>
    </row>
    <row r="8530" spans="1:12">
      <c r="A8530" t="s">
        <v>317</v>
      </c>
      <c r="B8530" t="s">
        <v>489</v>
      </c>
      <c r="C8530">
        <v>48453</v>
      </c>
      <c r="D8530" t="s">
        <v>135</v>
      </c>
      <c r="E8530">
        <v>888</v>
      </c>
      <c r="F8530" t="s">
        <v>87</v>
      </c>
      <c r="G8530" t="s">
        <v>88</v>
      </c>
      <c r="H8530">
        <v>249</v>
      </c>
      <c r="I8530">
        <v>1.3272480698098581</v>
      </c>
      <c r="J8530">
        <v>2.9221485110950358E-2</v>
      </c>
      <c r="K8530">
        <v>1.053024294447052E-2</v>
      </c>
      <c r="L8530">
        <v>2.3126070646557242</v>
      </c>
    </row>
    <row r="8531" spans="1:12">
      <c r="A8531" t="s">
        <v>317</v>
      </c>
      <c r="B8531" t="s">
        <v>489</v>
      </c>
      <c r="C8531">
        <v>48453</v>
      </c>
      <c r="D8531" t="s">
        <v>135</v>
      </c>
      <c r="E8531">
        <v>888</v>
      </c>
      <c r="F8531" t="s">
        <v>87</v>
      </c>
      <c r="G8531" t="s">
        <v>89</v>
      </c>
      <c r="H8531">
        <v>334</v>
      </c>
      <c r="I8531">
        <v>0.93556248128234332</v>
      </c>
      <c r="J8531">
        <v>2.2023634848507591E-2</v>
      </c>
      <c r="K8531">
        <v>4.1614353289900017E-3</v>
      </c>
      <c r="L8531">
        <v>1.706692669819454</v>
      </c>
    </row>
    <row r="8532" spans="1:12">
      <c r="A8532" t="s">
        <v>317</v>
      </c>
      <c r="B8532" t="s">
        <v>489</v>
      </c>
      <c r="C8532">
        <v>48453</v>
      </c>
      <c r="D8532" t="s">
        <v>135</v>
      </c>
      <c r="E8532">
        <v>888</v>
      </c>
      <c r="F8532" t="s">
        <v>87</v>
      </c>
      <c r="G8532" t="s">
        <v>90</v>
      </c>
      <c r="H8532">
        <v>249</v>
      </c>
      <c r="I8532">
        <v>1.6014957864240591</v>
      </c>
      <c r="J8532">
        <v>2.677911337687541E-2</v>
      </c>
      <c r="K8532">
        <v>0.49831347890596522</v>
      </c>
      <c r="L8532">
        <v>2.602420348373006</v>
      </c>
    </row>
    <row r="8533" spans="1:12">
      <c r="A8533" t="s">
        <v>317</v>
      </c>
      <c r="B8533" t="s">
        <v>489</v>
      </c>
      <c r="C8533">
        <v>48453</v>
      </c>
      <c r="D8533" t="s">
        <v>135</v>
      </c>
      <c r="E8533">
        <v>888</v>
      </c>
      <c r="F8533" t="s">
        <v>87</v>
      </c>
      <c r="G8533" t="s">
        <v>91</v>
      </c>
      <c r="H8533">
        <v>334</v>
      </c>
      <c r="I8533">
        <v>1.0729427022260389</v>
      </c>
      <c r="J8533">
        <v>2.1274704283514741E-2</v>
      </c>
      <c r="K8533">
        <v>4.1614353289900017E-3</v>
      </c>
      <c r="L8533">
        <v>1.87317238244714</v>
      </c>
    </row>
    <row r="8534" spans="1:12">
      <c r="A8534" t="s">
        <v>317</v>
      </c>
      <c r="B8534" t="s">
        <v>489</v>
      </c>
      <c r="C8534">
        <v>48453</v>
      </c>
      <c r="D8534" t="s">
        <v>135</v>
      </c>
      <c r="E8534">
        <v>888</v>
      </c>
      <c r="F8534" t="s">
        <v>87</v>
      </c>
      <c r="G8534" t="s">
        <v>92</v>
      </c>
      <c r="H8534">
        <v>249</v>
      </c>
      <c r="I8534">
        <v>1.7203459735095981</v>
      </c>
      <c r="J8534">
        <v>2.7397561904270479E-2</v>
      </c>
      <c r="K8534">
        <v>0.54872026536986995</v>
      </c>
      <c r="L8534">
        <v>2.7076279604979629</v>
      </c>
    </row>
    <row r="8535" spans="1:12">
      <c r="A8535" t="s">
        <v>317</v>
      </c>
      <c r="B8535" t="s">
        <v>489</v>
      </c>
      <c r="C8535">
        <v>48453</v>
      </c>
      <c r="D8535" t="s">
        <v>135</v>
      </c>
      <c r="E8535">
        <v>888</v>
      </c>
      <c r="F8535" t="s">
        <v>87</v>
      </c>
      <c r="G8535" t="s">
        <v>93</v>
      </c>
      <c r="H8535">
        <v>334</v>
      </c>
      <c r="I8535">
        <v>1.1490833999046499</v>
      </c>
      <c r="J8535">
        <v>2.1986764885354771E-2</v>
      </c>
      <c r="K8535">
        <v>4.1614353289900017E-3</v>
      </c>
      <c r="L8535">
        <v>1.9688439470527781</v>
      </c>
    </row>
    <row r="8536" spans="1:12">
      <c r="A8536" t="s">
        <v>317</v>
      </c>
      <c r="B8536" t="s">
        <v>489</v>
      </c>
      <c r="C8536">
        <v>48453</v>
      </c>
      <c r="D8536" t="s">
        <v>135</v>
      </c>
      <c r="E8536">
        <v>888</v>
      </c>
      <c r="F8536" t="s">
        <v>87</v>
      </c>
      <c r="G8536" t="s">
        <v>94</v>
      </c>
      <c r="H8536">
        <v>249</v>
      </c>
      <c r="I8536">
        <v>1.8293863573636191</v>
      </c>
      <c r="J8536">
        <v>2.8282093848543799E-2</v>
      </c>
      <c r="K8536">
        <v>0.59331533431868477</v>
      </c>
      <c r="L8536">
        <v>2.8069506566597289</v>
      </c>
    </row>
    <row r="8537" spans="1:12">
      <c r="A8537" t="s">
        <v>317</v>
      </c>
      <c r="B8537" t="s">
        <v>489</v>
      </c>
      <c r="C8537">
        <v>48453</v>
      </c>
      <c r="D8537" t="s">
        <v>135</v>
      </c>
      <c r="E8537">
        <v>888</v>
      </c>
      <c r="F8537" t="s">
        <v>87</v>
      </c>
      <c r="G8537" t="s">
        <v>95</v>
      </c>
      <c r="H8537">
        <v>334</v>
      </c>
      <c r="I8537">
        <v>1.2202182048336909</v>
      </c>
      <c r="J8537">
        <v>2.295495060049876E-2</v>
      </c>
      <c r="K8537">
        <v>4.1614353289900017E-3</v>
      </c>
      <c r="L8537">
        <v>2.061355500296886</v>
      </c>
    </row>
    <row r="8538" spans="1:12">
      <c r="A8538" t="s">
        <v>317</v>
      </c>
      <c r="B8538" t="s">
        <v>489</v>
      </c>
      <c r="C8538">
        <v>48453</v>
      </c>
      <c r="D8538" t="s">
        <v>135</v>
      </c>
      <c r="E8538">
        <v>888</v>
      </c>
      <c r="F8538" t="s">
        <v>87</v>
      </c>
      <c r="G8538" t="s">
        <v>96</v>
      </c>
      <c r="H8538">
        <v>249</v>
      </c>
      <c r="I8538">
        <v>1.941685238272935</v>
      </c>
      <c r="J8538">
        <v>2.9294338369352801E-2</v>
      </c>
      <c r="K8538">
        <v>0.64230054599177022</v>
      </c>
      <c r="L8538">
        <v>2.9081630121167361</v>
      </c>
    </row>
    <row r="8539" spans="1:12">
      <c r="A8539" t="s">
        <v>317</v>
      </c>
      <c r="B8539" t="s">
        <v>489</v>
      </c>
      <c r="C8539">
        <v>48453</v>
      </c>
      <c r="D8539" t="s">
        <v>135</v>
      </c>
      <c r="E8539">
        <v>888</v>
      </c>
      <c r="F8539" t="s">
        <v>87</v>
      </c>
      <c r="G8539" t="s">
        <v>97</v>
      </c>
      <c r="H8539">
        <v>334</v>
      </c>
      <c r="I8539">
        <v>1.2957319808449399</v>
      </c>
      <c r="J8539">
        <v>2.372832784324478E-2</v>
      </c>
      <c r="K8539">
        <v>4.1614353289900017E-3</v>
      </c>
      <c r="L8539">
        <v>2.159219318568498</v>
      </c>
    </row>
    <row r="8540" spans="1:12">
      <c r="A8540" t="s">
        <v>317</v>
      </c>
      <c r="B8540" t="s">
        <v>489</v>
      </c>
      <c r="C8540">
        <v>48453</v>
      </c>
      <c r="D8540" t="s">
        <v>135</v>
      </c>
      <c r="E8540">
        <v>888</v>
      </c>
      <c r="F8540" t="s">
        <v>87</v>
      </c>
      <c r="G8540" t="s">
        <v>98</v>
      </c>
      <c r="H8540">
        <v>249</v>
      </c>
      <c r="I8540">
        <v>0.36131823872605923</v>
      </c>
      <c r="J8540">
        <v>8.2331965856959986E-3</v>
      </c>
      <c r="K8540">
        <v>4.6123935453918873E-2</v>
      </c>
      <c r="L8540">
        <v>0.74911958182097538</v>
      </c>
    </row>
    <row r="8541" spans="1:12">
      <c r="A8541" t="s">
        <v>317</v>
      </c>
      <c r="B8541" t="s">
        <v>489</v>
      </c>
      <c r="C8541">
        <v>48453</v>
      </c>
      <c r="D8541" t="s">
        <v>135</v>
      </c>
      <c r="E8541">
        <v>888</v>
      </c>
      <c r="F8541" t="s">
        <v>87</v>
      </c>
      <c r="G8541" t="s">
        <v>99</v>
      </c>
      <c r="H8541">
        <v>334</v>
      </c>
      <c r="I8541">
        <v>0.5174270922006633</v>
      </c>
      <c r="J8541">
        <v>1.22237438095791E-2</v>
      </c>
      <c r="K8541">
        <v>4.1614353289900017E-3</v>
      </c>
      <c r="L8541">
        <v>1.4691269464682379</v>
      </c>
    </row>
    <row r="8542" spans="1:12">
      <c r="A8542" t="s">
        <v>317</v>
      </c>
      <c r="B8542" t="s">
        <v>489</v>
      </c>
      <c r="C8542">
        <v>48453</v>
      </c>
      <c r="D8542" t="s">
        <v>135</v>
      </c>
      <c r="E8542">
        <v>888</v>
      </c>
      <c r="F8542" t="s">
        <v>87</v>
      </c>
      <c r="G8542" t="s">
        <v>100</v>
      </c>
      <c r="H8542">
        <v>249</v>
      </c>
      <c r="I8542">
        <v>0.89069621579053615</v>
      </c>
      <c r="J8542">
        <v>1.397342157549925E-2</v>
      </c>
      <c r="K8542">
        <v>0.30177960208981791</v>
      </c>
      <c r="L8542">
        <v>1.5829159676324409</v>
      </c>
    </row>
    <row r="8543" spans="1:12">
      <c r="A8543" t="s">
        <v>317</v>
      </c>
      <c r="B8543" t="s">
        <v>489</v>
      </c>
      <c r="C8543">
        <v>48453</v>
      </c>
      <c r="D8543" t="s">
        <v>135</v>
      </c>
      <c r="E8543">
        <v>888</v>
      </c>
      <c r="F8543" t="s">
        <v>87</v>
      </c>
      <c r="G8543" t="s">
        <v>101</v>
      </c>
      <c r="H8543">
        <v>334</v>
      </c>
      <c r="I8543">
        <v>0.85425630206694236</v>
      </c>
      <c r="J8543">
        <v>1.640922888839667E-2</v>
      </c>
      <c r="K8543">
        <v>4.1614353289900017E-3</v>
      </c>
      <c r="L8543">
        <v>1.669365192606491</v>
      </c>
    </row>
    <row r="8544" spans="1:12">
      <c r="A8544" t="s">
        <v>317</v>
      </c>
      <c r="B8544" t="s">
        <v>489</v>
      </c>
      <c r="C8544">
        <v>48453</v>
      </c>
      <c r="D8544" t="s">
        <v>135</v>
      </c>
      <c r="E8544">
        <v>888</v>
      </c>
      <c r="F8544" t="s">
        <v>87</v>
      </c>
      <c r="G8544" t="s">
        <v>102</v>
      </c>
      <c r="H8544">
        <v>249</v>
      </c>
      <c r="I8544">
        <v>1.034406762641952</v>
      </c>
      <c r="J8544">
        <v>1.606533954106712E-2</v>
      </c>
      <c r="K8544">
        <v>0.34926510901995339</v>
      </c>
      <c r="L8544">
        <v>1.807250993445032</v>
      </c>
    </row>
    <row r="8545" spans="1:12">
      <c r="A8545" t="s">
        <v>317</v>
      </c>
      <c r="B8545" t="s">
        <v>489</v>
      </c>
      <c r="C8545">
        <v>48453</v>
      </c>
      <c r="D8545" t="s">
        <v>135</v>
      </c>
      <c r="E8545">
        <v>888</v>
      </c>
      <c r="F8545" t="s">
        <v>87</v>
      </c>
      <c r="G8545" t="s">
        <v>103</v>
      </c>
      <c r="H8545">
        <v>334</v>
      </c>
      <c r="I8545">
        <v>0.91622912745186424</v>
      </c>
      <c r="J8545">
        <v>1.695355120275259E-2</v>
      </c>
      <c r="K8545">
        <v>4.1614353289900017E-3</v>
      </c>
      <c r="L8545">
        <v>1.7552037239467351</v>
      </c>
    </row>
    <row r="8546" spans="1:12">
      <c r="A8546" t="s">
        <v>317</v>
      </c>
      <c r="B8546" t="s">
        <v>489</v>
      </c>
      <c r="C8546">
        <v>48453</v>
      </c>
      <c r="D8546" t="s">
        <v>135</v>
      </c>
      <c r="E8546">
        <v>888</v>
      </c>
      <c r="F8546" t="s">
        <v>87</v>
      </c>
      <c r="G8546" t="s">
        <v>104</v>
      </c>
      <c r="H8546">
        <v>249</v>
      </c>
      <c r="I8546">
        <v>1.1539110409009741</v>
      </c>
      <c r="J8546">
        <v>1.846123127568056E-2</v>
      </c>
      <c r="K8546">
        <v>0.38619646686531461</v>
      </c>
      <c r="L8546">
        <v>2.0264769473838631</v>
      </c>
    </row>
    <row r="8547" spans="1:12">
      <c r="A8547" t="s">
        <v>317</v>
      </c>
      <c r="B8547" t="s">
        <v>489</v>
      </c>
      <c r="C8547">
        <v>48453</v>
      </c>
      <c r="D8547" t="s">
        <v>135</v>
      </c>
      <c r="E8547">
        <v>888</v>
      </c>
      <c r="F8547" t="s">
        <v>87</v>
      </c>
      <c r="G8547" t="s">
        <v>105</v>
      </c>
      <c r="H8547">
        <v>334</v>
      </c>
      <c r="I8547">
        <v>0.97328528897562816</v>
      </c>
      <c r="J8547">
        <v>1.7690778734537841E-2</v>
      </c>
      <c r="K8547">
        <v>4.1614353289900017E-3</v>
      </c>
      <c r="L8547">
        <v>1.873398708947267</v>
      </c>
    </row>
    <row r="8548" spans="1:12">
      <c r="A8548" t="s">
        <v>317</v>
      </c>
      <c r="B8548" t="s">
        <v>489</v>
      </c>
      <c r="C8548">
        <v>48453</v>
      </c>
      <c r="D8548" t="s">
        <v>135</v>
      </c>
      <c r="E8548">
        <v>888</v>
      </c>
      <c r="F8548" t="s">
        <v>87</v>
      </c>
      <c r="G8548" t="s">
        <v>106</v>
      </c>
      <c r="H8548">
        <v>249</v>
      </c>
      <c r="I8548">
        <v>1.274700707272173</v>
      </c>
      <c r="J8548">
        <v>2.0400490154223849E-2</v>
      </c>
      <c r="K8548">
        <v>0.42467210722072118</v>
      </c>
      <c r="L8548">
        <v>2.2211555003748829</v>
      </c>
    </row>
    <row r="8549" spans="1:12">
      <c r="A8549" t="s">
        <v>317</v>
      </c>
      <c r="B8549" t="s">
        <v>489</v>
      </c>
      <c r="C8549">
        <v>48453</v>
      </c>
      <c r="D8549" t="s">
        <v>135</v>
      </c>
      <c r="E8549">
        <v>888</v>
      </c>
      <c r="F8549" t="s">
        <v>87</v>
      </c>
      <c r="G8549" t="s">
        <v>107</v>
      </c>
      <c r="H8549">
        <v>334</v>
      </c>
      <c r="I8549">
        <v>1.034456032103954</v>
      </c>
      <c r="J8549">
        <v>1.8213001586436881E-2</v>
      </c>
      <c r="K8549">
        <v>4.1614353289900017E-3</v>
      </c>
      <c r="L8549">
        <v>1.983613718707478</v>
      </c>
    </row>
    <row r="8550" spans="1:12">
      <c r="A8550" t="s">
        <v>317</v>
      </c>
      <c r="B8550" t="s">
        <v>489</v>
      </c>
      <c r="C8550">
        <v>48453</v>
      </c>
      <c r="D8550" t="s">
        <v>135</v>
      </c>
      <c r="E8550">
        <v>888</v>
      </c>
      <c r="F8550" t="s">
        <v>87</v>
      </c>
      <c r="G8550" t="s">
        <v>108</v>
      </c>
      <c r="H8550">
        <v>249</v>
      </c>
      <c r="I8550">
        <v>0.15102283323612989</v>
      </c>
      <c r="J8550">
        <v>3.707735769284539E-3</v>
      </c>
      <c r="K8550">
        <v>-5.9524557316616919E-2</v>
      </c>
      <c r="L8550">
        <v>0.32297402595527569</v>
      </c>
    </row>
    <row r="8551" spans="1:12">
      <c r="A8551" t="s">
        <v>317</v>
      </c>
      <c r="B8551" t="s">
        <v>489</v>
      </c>
      <c r="C8551">
        <v>48453</v>
      </c>
      <c r="D8551" t="s">
        <v>135</v>
      </c>
      <c r="E8551">
        <v>888</v>
      </c>
      <c r="F8551" t="s">
        <v>87</v>
      </c>
      <c r="G8551" t="s">
        <v>109</v>
      </c>
      <c r="H8551">
        <v>334</v>
      </c>
      <c r="I8551">
        <v>0.27599937877004338</v>
      </c>
      <c r="J8551">
        <v>5.1653140136114313E-3</v>
      </c>
      <c r="K8551">
        <v>4.1614353289900017E-3</v>
      </c>
      <c r="L8551">
        <v>0.646276259831436</v>
      </c>
    </row>
    <row r="8552" spans="1:12">
      <c r="A8552" t="s">
        <v>317</v>
      </c>
      <c r="B8552" t="s">
        <v>490</v>
      </c>
      <c r="C8552">
        <v>48455</v>
      </c>
      <c r="D8552" t="s">
        <v>135</v>
      </c>
      <c r="E8552">
        <v>888</v>
      </c>
      <c r="F8552" t="s">
        <v>87</v>
      </c>
      <c r="G8552" t="s">
        <v>88</v>
      </c>
      <c r="H8552">
        <v>385</v>
      </c>
      <c r="I8552">
        <v>1.384646637674855</v>
      </c>
      <c r="J8552">
        <v>2.022116502871887E-2</v>
      </c>
      <c r="K8552">
        <v>4.7015300867615753E-2</v>
      </c>
      <c r="L8552">
        <v>2.239003290385666</v>
      </c>
    </row>
    <row r="8553" spans="1:12">
      <c r="A8553" t="s">
        <v>317</v>
      </c>
      <c r="B8553" t="s">
        <v>490</v>
      </c>
      <c r="C8553">
        <v>48455</v>
      </c>
      <c r="D8553" t="s">
        <v>135</v>
      </c>
      <c r="E8553">
        <v>888</v>
      </c>
      <c r="F8553" t="s">
        <v>87</v>
      </c>
      <c r="G8553" t="s">
        <v>89</v>
      </c>
      <c r="H8553">
        <v>615</v>
      </c>
      <c r="I8553">
        <v>1.1446386915237181</v>
      </c>
      <c r="J8553">
        <v>1.8449569750455769E-2</v>
      </c>
      <c r="K8553">
        <v>-1.462983172424458E-2</v>
      </c>
      <c r="L8553">
        <v>2.5196881830949072</v>
      </c>
    </row>
    <row r="8554" spans="1:12">
      <c r="A8554" t="s">
        <v>317</v>
      </c>
      <c r="B8554" t="s">
        <v>490</v>
      </c>
      <c r="C8554">
        <v>48455</v>
      </c>
      <c r="D8554" t="s">
        <v>135</v>
      </c>
      <c r="E8554">
        <v>888</v>
      </c>
      <c r="F8554" t="s">
        <v>87</v>
      </c>
      <c r="G8554" t="s">
        <v>90</v>
      </c>
      <c r="H8554">
        <v>385</v>
      </c>
      <c r="I8554">
        <v>1.571857371280188</v>
      </c>
      <c r="J8554">
        <v>2.2136609604161559E-2</v>
      </c>
      <c r="K8554">
        <v>4.7015300867615753E-2</v>
      </c>
      <c r="L8554">
        <v>2.5578689964215342</v>
      </c>
    </row>
    <row r="8555" spans="1:12">
      <c r="A8555" t="s">
        <v>317</v>
      </c>
      <c r="B8555" t="s">
        <v>490</v>
      </c>
      <c r="C8555">
        <v>48455</v>
      </c>
      <c r="D8555" t="s">
        <v>135</v>
      </c>
      <c r="E8555">
        <v>888</v>
      </c>
      <c r="F8555" t="s">
        <v>87</v>
      </c>
      <c r="G8555" t="s">
        <v>91</v>
      </c>
      <c r="H8555">
        <v>615</v>
      </c>
      <c r="I8555">
        <v>1.272047308222624</v>
      </c>
      <c r="J8555">
        <v>2.026873725221167E-2</v>
      </c>
      <c r="K8555">
        <v>1.262468444269694E-2</v>
      </c>
      <c r="L8555">
        <v>2.573132236350494</v>
      </c>
    </row>
    <row r="8556" spans="1:12">
      <c r="A8556" t="s">
        <v>317</v>
      </c>
      <c r="B8556" t="s">
        <v>490</v>
      </c>
      <c r="C8556">
        <v>48455</v>
      </c>
      <c r="D8556" t="s">
        <v>135</v>
      </c>
      <c r="E8556">
        <v>888</v>
      </c>
      <c r="F8556" t="s">
        <v>87</v>
      </c>
      <c r="G8556" t="s">
        <v>92</v>
      </c>
      <c r="H8556">
        <v>385</v>
      </c>
      <c r="I8556">
        <v>1.673676798025407</v>
      </c>
      <c r="J8556">
        <v>2.3698164900405869E-2</v>
      </c>
      <c r="K8556">
        <v>4.7015300867615753E-2</v>
      </c>
      <c r="L8556">
        <v>2.7453747142849489</v>
      </c>
    </row>
    <row r="8557" spans="1:12">
      <c r="A8557" t="s">
        <v>317</v>
      </c>
      <c r="B8557" t="s">
        <v>490</v>
      </c>
      <c r="C8557">
        <v>48455</v>
      </c>
      <c r="D8557" t="s">
        <v>135</v>
      </c>
      <c r="E8557">
        <v>888</v>
      </c>
      <c r="F8557" t="s">
        <v>87</v>
      </c>
      <c r="G8557" t="s">
        <v>93</v>
      </c>
      <c r="H8557">
        <v>615</v>
      </c>
      <c r="I8557">
        <v>1.3369029583480281</v>
      </c>
      <c r="J8557">
        <v>2.1491747826218661E-2</v>
      </c>
      <c r="K8557">
        <v>1.3120094531762961E-2</v>
      </c>
      <c r="L8557">
        <v>2.6169737893420848</v>
      </c>
    </row>
    <row r="8558" spans="1:12">
      <c r="A8558" t="s">
        <v>317</v>
      </c>
      <c r="B8558" t="s">
        <v>490</v>
      </c>
      <c r="C8558">
        <v>48455</v>
      </c>
      <c r="D8558" t="s">
        <v>135</v>
      </c>
      <c r="E8558">
        <v>888</v>
      </c>
      <c r="F8558" t="s">
        <v>87</v>
      </c>
      <c r="G8558" t="s">
        <v>94</v>
      </c>
      <c r="H8558">
        <v>385</v>
      </c>
      <c r="I8558">
        <v>1.7680933031988311</v>
      </c>
      <c r="J8558">
        <v>2.504719182763936E-2</v>
      </c>
      <c r="K8558">
        <v>4.7015300867615753E-2</v>
      </c>
      <c r="L8558">
        <v>2.9108721514101061</v>
      </c>
    </row>
    <row r="8559" spans="1:12">
      <c r="A8559" t="s">
        <v>317</v>
      </c>
      <c r="B8559" t="s">
        <v>490</v>
      </c>
      <c r="C8559">
        <v>48455</v>
      </c>
      <c r="D8559" t="s">
        <v>135</v>
      </c>
      <c r="E8559">
        <v>888</v>
      </c>
      <c r="F8559" t="s">
        <v>87</v>
      </c>
      <c r="G8559" t="s">
        <v>95</v>
      </c>
      <c r="H8559">
        <v>615</v>
      </c>
      <c r="I8559">
        <v>1.402209669844612</v>
      </c>
      <c r="J8559">
        <v>2.2837125024573919E-2</v>
      </c>
      <c r="K8559">
        <v>1.3935983815374709E-2</v>
      </c>
      <c r="L8559">
        <v>2.7722176463906352</v>
      </c>
    </row>
    <row r="8560" spans="1:12">
      <c r="A8560" t="s">
        <v>317</v>
      </c>
      <c r="B8560" t="s">
        <v>490</v>
      </c>
      <c r="C8560">
        <v>48455</v>
      </c>
      <c r="D8560" t="s">
        <v>135</v>
      </c>
      <c r="E8560">
        <v>888</v>
      </c>
      <c r="F8560" t="s">
        <v>87</v>
      </c>
      <c r="G8560" t="s">
        <v>96</v>
      </c>
      <c r="H8560">
        <v>385</v>
      </c>
      <c r="I8560">
        <v>1.866689031339787</v>
      </c>
      <c r="J8560">
        <v>2.6526711766394481E-2</v>
      </c>
      <c r="K8560">
        <v>4.7015300867615753E-2</v>
      </c>
      <c r="L8560">
        <v>3.0798410123274671</v>
      </c>
    </row>
    <row r="8561" spans="1:12">
      <c r="A8561" t="s">
        <v>317</v>
      </c>
      <c r="B8561" t="s">
        <v>490</v>
      </c>
      <c r="C8561">
        <v>48455</v>
      </c>
      <c r="D8561" t="s">
        <v>135</v>
      </c>
      <c r="E8561">
        <v>888</v>
      </c>
      <c r="F8561" t="s">
        <v>87</v>
      </c>
      <c r="G8561" t="s">
        <v>97</v>
      </c>
      <c r="H8561">
        <v>615</v>
      </c>
      <c r="I8561">
        <v>1.469628778530325</v>
      </c>
      <c r="J8561">
        <v>2.418821948043089E-2</v>
      </c>
      <c r="K8561">
        <v>1.474738212572276E-2</v>
      </c>
      <c r="L8561">
        <v>2.9462558169672839</v>
      </c>
    </row>
    <row r="8562" spans="1:12">
      <c r="A8562" t="s">
        <v>317</v>
      </c>
      <c r="B8562" t="s">
        <v>490</v>
      </c>
      <c r="C8562">
        <v>48455</v>
      </c>
      <c r="D8562" t="s">
        <v>135</v>
      </c>
      <c r="E8562">
        <v>888</v>
      </c>
      <c r="F8562" t="s">
        <v>87</v>
      </c>
      <c r="G8562" t="s">
        <v>98</v>
      </c>
      <c r="H8562">
        <v>385</v>
      </c>
      <c r="I8562">
        <v>0.76771230997376572</v>
      </c>
      <c r="J8562">
        <v>1.6978449086585232E-2</v>
      </c>
      <c r="K8562">
        <v>4.7015300867615753E-2</v>
      </c>
      <c r="L8562">
        <v>1.5552207083419951</v>
      </c>
    </row>
    <row r="8563" spans="1:12">
      <c r="A8563" t="s">
        <v>317</v>
      </c>
      <c r="B8563" t="s">
        <v>490</v>
      </c>
      <c r="C8563">
        <v>48455</v>
      </c>
      <c r="D8563" t="s">
        <v>135</v>
      </c>
      <c r="E8563">
        <v>888</v>
      </c>
      <c r="F8563" t="s">
        <v>87</v>
      </c>
      <c r="G8563" t="s">
        <v>99</v>
      </c>
      <c r="H8563">
        <v>615</v>
      </c>
      <c r="I8563">
        <v>0.75104416870706536</v>
      </c>
      <c r="J8563">
        <v>1.452867810625628E-2</v>
      </c>
      <c r="K8563">
        <v>1.188295685162415E-2</v>
      </c>
      <c r="L8563">
        <v>1.990943086013055</v>
      </c>
    </row>
    <row r="8564" spans="1:12">
      <c r="A8564" t="s">
        <v>317</v>
      </c>
      <c r="B8564" t="s">
        <v>490</v>
      </c>
      <c r="C8564">
        <v>48455</v>
      </c>
      <c r="D8564" t="s">
        <v>135</v>
      </c>
      <c r="E8564">
        <v>888</v>
      </c>
      <c r="F8564" t="s">
        <v>87</v>
      </c>
      <c r="G8564" t="s">
        <v>100</v>
      </c>
      <c r="H8564">
        <v>385</v>
      </c>
      <c r="I8564">
        <v>1.1336065426520781</v>
      </c>
      <c r="J8564">
        <v>2.0077011241880049E-2</v>
      </c>
      <c r="K8564">
        <v>4.7015300867615753E-2</v>
      </c>
      <c r="L8564">
        <v>2.032990566081188</v>
      </c>
    </row>
    <row r="8565" spans="1:12">
      <c r="A8565" t="s">
        <v>317</v>
      </c>
      <c r="B8565" t="s">
        <v>490</v>
      </c>
      <c r="C8565">
        <v>48455</v>
      </c>
      <c r="D8565" t="s">
        <v>135</v>
      </c>
      <c r="E8565">
        <v>888</v>
      </c>
      <c r="F8565" t="s">
        <v>87</v>
      </c>
      <c r="G8565" t="s">
        <v>101</v>
      </c>
      <c r="H8565">
        <v>614</v>
      </c>
      <c r="I8565">
        <v>0.98143726803032527</v>
      </c>
      <c r="J8565">
        <v>1.7600515409937761E-2</v>
      </c>
      <c r="K8565">
        <v>1.2432111905293549E-2</v>
      </c>
      <c r="L8565">
        <v>2.1818166580975058</v>
      </c>
    </row>
    <row r="8566" spans="1:12">
      <c r="A8566" t="s">
        <v>317</v>
      </c>
      <c r="B8566" t="s">
        <v>490</v>
      </c>
      <c r="C8566">
        <v>48455</v>
      </c>
      <c r="D8566" t="s">
        <v>135</v>
      </c>
      <c r="E8566">
        <v>888</v>
      </c>
      <c r="F8566" t="s">
        <v>87</v>
      </c>
      <c r="G8566" t="s">
        <v>102</v>
      </c>
      <c r="H8566">
        <v>385</v>
      </c>
      <c r="I8566">
        <v>1.2417849066387381</v>
      </c>
      <c r="J8566">
        <v>2.1699977510773742E-2</v>
      </c>
      <c r="K8566">
        <v>4.7015300867615753E-2</v>
      </c>
      <c r="L8566">
        <v>2.227837132195075</v>
      </c>
    </row>
    <row r="8567" spans="1:12">
      <c r="A8567" t="s">
        <v>317</v>
      </c>
      <c r="B8567" t="s">
        <v>490</v>
      </c>
      <c r="C8567">
        <v>48455</v>
      </c>
      <c r="D8567" t="s">
        <v>135</v>
      </c>
      <c r="E8567">
        <v>888</v>
      </c>
      <c r="F8567" t="s">
        <v>87</v>
      </c>
      <c r="G8567" t="s">
        <v>103</v>
      </c>
      <c r="H8567">
        <v>615</v>
      </c>
      <c r="I8567">
        <v>1.043051232957158</v>
      </c>
      <c r="J8567">
        <v>1.8745854294726388E-2</v>
      </c>
      <c r="K8567">
        <v>1.292877738363029E-2</v>
      </c>
      <c r="L8567">
        <v>2.3277477427140298</v>
      </c>
    </row>
    <row r="8568" spans="1:12">
      <c r="A8568" t="s">
        <v>317</v>
      </c>
      <c r="B8568" t="s">
        <v>490</v>
      </c>
      <c r="C8568">
        <v>48455</v>
      </c>
      <c r="D8568" t="s">
        <v>135</v>
      </c>
      <c r="E8568">
        <v>888</v>
      </c>
      <c r="F8568" t="s">
        <v>87</v>
      </c>
      <c r="G8568" t="s">
        <v>104</v>
      </c>
      <c r="H8568">
        <v>385</v>
      </c>
      <c r="I8568">
        <v>1.3386099014279009</v>
      </c>
      <c r="J8568">
        <v>2.2784424816788131E-2</v>
      </c>
      <c r="K8568">
        <v>4.7015300867615753E-2</v>
      </c>
      <c r="L8568">
        <v>2.3951684965310931</v>
      </c>
    </row>
    <row r="8569" spans="1:12">
      <c r="A8569" t="s">
        <v>317</v>
      </c>
      <c r="B8569" t="s">
        <v>490</v>
      </c>
      <c r="C8569">
        <v>48455</v>
      </c>
      <c r="D8569" t="s">
        <v>135</v>
      </c>
      <c r="E8569">
        <v>888</v>
      </c>
      <c r="F8569" t="s">
        <v>87</v>
      </c>
      <c r="G8569" t="s">
        <v>105</v>
      </c>
      <c r="H8569">
        <v>614</v>
      </c>
      <c r="I8569">
        <v>1.1049268529615139</v>
      </c>
      <c r="J8569">
        <v>2.0024254321141549E-2</v>
      </c>
      <c r="K8569">
        <v>1.37449604108022E-2</v>
      </c>
      <c r="L8569">
        <v>2.508840677601246</v>
      </c>
    </row>
    <row r="8570" spans="1:12">
      <c r="A8570" t="s">
        <v>317</v>
      </c>
      <c r="B8570" t="s">
        <v>490</v>
      </c>
      <c r="C8570">
        <v>48455</v>
      </c>
      <c r="D8570" t="s">
        <v>135</v>
      </c>
      <c r="E8570">
        <v>888</v>
      </c>
      <c r="F8570" t="s">
        <v>87</v>
      </c>
      <c r="G8570" t="s">
        <v>106</v>
      </c>
      <c r="H8570">
        <v>385</v>
      </c>
      <c r="I8570">
        <v>1.438941171813809</v>
      </c>
      <c r="J8570">
        <v>2.4117518284707758E-2</v>
      </c>
      <c r="K8570">
        <v>4.7015300867615753E-2</v>
      </c>
      <c r="L8570">
        <v>2.562666542399366</v>
      </c>
    </row>
    <row r="8571" spans="1:12">
      <c r="A8571" t="s">
        <v>317</v>
      </c>
      <c r="B8571" t="s">
        <v>490</v>
      </c>
      <c r="C8571">
        <v>48455</v>
      </c>
      <c r="D8571" t="s">
        <v>135</v>
      </c>
      <c r="E8571">
        <v>888</v>
      </c>
      <c r="F8571" t="s">
        <v>87</v>
      </c>
      <c r="G8571" t="s">
        <v>107</v>
      </c>
      <c r="H8571">
        <v>614</v>
      </c>
      <c r="I8571">
        <v>1.1680057646722879</v>
      </c>
      <c r="J8571">
        <v>2.128880125280741E-2</v>
      </c>
      <c r="K8571">
        <v>1.455949765429183E-2</v>
      </c>
      <c r="L8571">
        <v>2.677849342735211</v>
      </c>
    </row>
    <row r="8572" spans="1:12">
      <c r="A8572" t="s">
        <v>317</v>
      </c>
      <c r="B8572" t="s">
        <v>490</v>
      </c>
      <c r="C8572">
        <v>48455</v>
      </c>
      <c r="D8572" t="s">
        <v>135</v>
      </c>
      <c r="E8572">
        <v>888</v>
      </c>
      <c r="F8572" t="s">
        <v>87</v>
      </c>
      <c r="G8572" t="s">
        <v>108</v>
      </c>
      <c r="H8572">
        <v>385</v>
      </c>
      <c r="I8572">
        <v>0.45307604960138081</v>
      </c>
      <c r="J8572">
        <v>9.3257948586015597E-3</v>
      </c>
      <c r="K8572">
        <v>4.7015300867615753E-2</v>
      </c>
      <c r="L8572">
        <v>1.1778982897199459</v>
      </c>
    </row>
    <row r="8573" spans="1:12">
      <c r="A8573" t="s">
        <v>317</v>
      </c>
      <c r="B8573" t="s">
        <v>490</v>
      </c>
      <c r="C8573">
        <v>48455</v>
      </c>
      <c r="D8573" t="s">
        <v>135</v>
      </c>
      <c r="E8573">
        <v>888</v>
      </c>
      <c r="F8573" t="s">
        <v>87</v>
      </c>
      <c r="G8573" t="s">
        <v>109</v>
      </c>
      <c r="H8573">
        <v>614</v>
      </c>
      <c r="I8573">
        <v>0.43391108773939158</v>
      </c>
      <c r="J8573">
        <v>8.0738110740064054E-3</v>
      </c>
      <c r="K8573">
        <v>1.1745082518886179E-2</v>
      </c>
      <c r="L8573">
        <v>1.1103789443611909</v>
      </c>
    </row>
    <row r="8574" spans="1:12">
      <c r="A8574" t="s">
        <v>317</v>
      </c>
      <c r="B8574" t="s">
        <v>491</v>
      </c>
      <c r="C8574">
        <v>48457</v>
      </c>
      <c r="D8574" t="s">
        <v>135</v>
      </c>
      <c r="E8574">
        <v>888</v>
      </c>
      <c r="F8574" t="s">
        <v>87</v>
      </c>
      <c r="G8574" t="s">
        <v>88</v>
      </c>
      <c r="H8574">
        <v>385</v>
      </c>
      <c r="I8574">
        <v>1.384646637674855</v>
      </c>
      <c r="J8574">
        <v>2.022116502871887E-2</v>
      </c>
      <c r="K8574">
        <v>4.7015300867615753E-2</v>
      </c>
      <c r="L8574">
        <v>2.239003290385666</v>
      </c>
    </row>
    <row r="8575" spans="1:12">
      <c r="A8575" t="s">
        <v>317</v>
      </c>
      <c r="B8575" t="s">
        <v>491</v>
      </c>
      <c r="C8575">
        <v>48457</v>
      </c>
      <c r="D8575" t="s">
        <v>135</v>
      </c>
      <c r="E8575">
        <v>888</v>
      </c>
      <c r="F8575" t="s">
        <v>87</v>
      </c>
      <c r="G8575" t="s">
        <v>89</v>
      </c>
      <c r="H8575">
        <v>615</v>
      </c>
      <c r="I8575">
        <v>1.1446386915237181</v>
      </c>
      <c r="J8575">
        <v>1.8449569750455769E-2</v>
      </c>
      <c r="K8575">
        <v>-1.462983172424458E-2</v>
      </c>
      <c r="L8575">
        <v>2.5196881830949072</v>
      </c>
    </row>
    <row r="8576" spans="1:12">
      <c r="A8576" t="s">
        <v>317</v>
      </c>
      <c r="B8576" t="s">
        <v>491</v>
      </c>
      <c r="C8576">
        <v>48457</v>
      </c>
      <c r="D8576" t="s">
        <v>135</v>
      </c>
      <c r="E8576">
        <v>888</v>
      </c>
      <c r="F8576" t="s">
        <v>87</v>
      </c>
      <c r="G8576" t="s">
        <v>90</v>
      </c>
      <c r="H8576">
        <v>385</v>
      </c>
      <c r="I8576">
        <v>1.571857371280188</v>
      </c>
      <c r="J8576">
        <v>2.2136609604161559E-2</v>
      </c>
      <c r="K8576">
        <v>4.7015300867615753E-2</v>
      </c>
      <c r="L8576">
        <v>2.5578689964215342</v>
      </c>
    </row>
    <row r="8577" spans="1:12">
      <c r="A8577" t="s">
        <v>317</v>
      </c>
      <c r="B8577" t="s">
        <v>491</v>
      </c>
      <c r="C8577">
        <v>48457</v>
      </c>
      <c r="D8577" t="s">
        <v>135</v>
      </c>
      <c r="E8577">
        <v>888</v>
      </c>
      <c r="F8577" t="s">
        <v>87</v>
      </c>
      <c r="G8577" t="s">
        <v>91</v>
      </c>
      <c r="H8577">
        <v>615</v>
      </c>
      <c r="I8577">
        <v>1.272047308222624</v>
      </c>
      <c r="J8577">
        <v>2.026873725221167E-2</v>
      </c>
      <c r="K8577">
        <v>1.262468444269694E-2</v>
      </c>
      <c r="L8577">
        <v>2.573132236350494</v>
      </c>
    </row>
    <row r="8578" spans="1:12">
      <c r="A8578" t="s">
        <v>317</v>
      </c>
      <c r="B8578" t="s">
        <v>491</v>
      </c>
      <c r="C8578">
        <v>48457</v>
      </c>
      <c r="D8578" t="s">
        <v>135</v>
      </c>
      <c r="E8578">
        <v>888</v>
      </c>
      <c r="F8578" t="s">
        <v>87</v>
      </c>
      <c r="G8578" t="s">
        <v>92</v>
      </c>
      <c r="H8578">
        <v>385</v>
      </c>
      <c r="I8578">
        <v>1.673676798025407</v>
      </c>
      <c r="J8578">
        <v>2.3698164900405869E-2</v>
      </c>
      <c r="K8578">
        <v>4.7015300867615753E-2</v>
      </c>
      <c r="L8578">
        <v>2.7453747142849489</v>
      </c>
    </row>
    <row r="8579" spans="1:12">
      <c r="A8579" t="s">
        <v>317</v>
      </c>
      <c r="B8579" t="s">
        <v>491</v>
      </c>
      <c r="C8579">
        <v>48457</v>
      </c>
      <c r="D8579" t="s">
        <v>135</v>
      </c>
      <c r="E8579">
        <v>888</v>
      </c>
      <c r="F8579" t="s">
        <v>87</v>
      </c>
      <c r="G8579" t="s">
        <v>93</v>
      </c>
      <c r="H8579">
        <v>615</v>
      </c>
      <c r="I8579">
        <v>1.3369029583480281</v>
      </c>
      <c r="J8579">
        <v>2.1491747826218661E-2</v>
      </c>
      <c r="K8579">
        <v>1.3120094531762961E-2</v>
      </c>
      <c r="L8579">
        <v>2.6169737893420848</v>
      </c>
    </row>
    <row r="8580" spans="1:12">
      <c r="A8580" t="s">
        <v>317</v>
      </c>
      <c r="B8580" t="s">
        <v>491</v>
      </c>
      <c r="C8580">
        <v>48457</v>
      </c>
      <c r="D8580" t="s">
        <v>135</v>
      </c>
      <c r="E8580">
        <v>888</v>
      </c>
      <c r="F8580" t="s">
        <v>87</v>
      </c>
      <c r="G8580" t="s">
        <v>94</v>
      </c>
      <c r="H8580">
        <v>385</v>
      </c>
      <c r="I8580">
        <v>1.7680933031988311</v>
      </c>
      <c r="J8580">
        <v>2.504719182763936E-2</v>
      </c>
      <c r="K8580">
        <v>4.7015300867615753E-2</v>
      </c>
      <c r="L8580">
        <v>2.9108721514101061</v>
      </c>
    </row>
    <row r="8581" spans="1:12">
      <c r="A8581" t="s">
        <v>317</v>
      </c>
      <c r="B8581" t="s">
        <v>491</v>
      </c>
      <c r="C8581">
        <v>48457</v>
      </c>
      <c r="D8581" t="s">
        <v>135</v>
      </c>
      <c r="E8581">
        <v>888</v>
      </c>
      <c r="F8581" t="s">
        <v>87</v>
      </c>
      <c r="G8581" t="s">
        <v>95</v>
      </c>
      <c r="H8581">
        <v>615</v>
      </c>
      <c r="I8581">
        <v>1.402209669844612</v>
      </c>
      <c r="J8581">
        <v>2.2837125024573919E-2</v>
      </c>
      <c r="K8581">
        <v>1.3935983815374709E-2</v>
      </c>
      <c r="L8581">
        <v>2.7722176463906352</v>
      </c>
    </row>
    <row r="8582" spans="1:12">
      <c r="A8582" t="s">
        <v>317</v>
      </c>
      <c r="B8582" t="s">
        <v>491</v>
      </c>
      <c r="C8582">
        <v>48457</v>
      </c>
      <c r="D8582" t="s">
        <v>135</v>
      </c>
      <c r="E8582">
        <v>888</v>
      </c>
      <c r="F8582" t="s">
        <v>87</v>
      </c>
      <c r="G8582" t="s">
        <v>96</v>
      </c>
      <c r="H8582">
        <v>385</v>
      </c>
      <c r="I8582">
        <v>1.866689031339787</v>
      </c>
      <c r="J8582">
        <v>2.6526711766394481E-2</v>
      </c>
      <c r="K8582">
        <v>4.7015300867615753E-2</v>
      </c>
      <c r="L8582">
        <v>3.0798410123274671</v>
      </c>
    </row>
    <row r="8583" spans="1:12">
      <c r="A8583" t="s">
        <v>317</v>
      </c>
      <c r="B8583" t="s">
        <v>491</v>
      </c>
      <c r="C8583">
        <v>48457</v>
      </c>
      <c r="D8583" t="s">
        <v>135</v>
      </c>
      <c r="E8583">
        <v>888</v>
      </c>
      <c r="F8583" t="s">
        <v>87</v>
      </c>
      <c r="G8583" t="s">
        <v>97</v>
      </c>
      <c r="H8583">
        <v>615</v>
      </c>
      <c r="I8583">
        <v>1.469628778530325</v>
      </c>
      <c r="J8583">
        <v>2.418821948043089E-2</v>
      </c>
      <c r="K8583">
        <v>1.474738212572276E-2</v>
      </c>
      <c r="L8583">
        <v>2.9462558169672839</v>
      </c>
    </row>
    <row r="8584" spans="1:12">
      <c r="A8584" t="s">
        <v>317</v>
      </c>
      <c r="B8584" t="s">
        <v>491</v>
      </c>
      <c r="C8584">
        <v>48457</v>
      </c>
      <c r="D8584" t="s">
        <v>135</v>
      </c>
      <c r="E8584">
        <v>888</v>
      </c>
      <c r="F8584" t="s">
        <v>87</v>
      </c>
      <c r="G8584" t="s">
        <v>98</v>
      </c>
      <c r="H8584">
        <v>385</v>
      </c>
      <c r="I8584">
        <v>0.76771230997376572</v>
      </c>
      <c r="J8584">
        <v>1.6978449086585232E-2</v>
      </c>
      <c r="K8584">
        <v>4.7015300867615753E-2</v>
      </c>
      <c r="L8584">
        <v>1.5552207083419951</v>
      </c>
    </row>
    <row r="8585" spans="1:12">
      <c r="A8585" t="s">
        <v>317</v>
      </c>
      <c r="B8585" t="s">
        <v>491</v>
      </c>
      <c r="C8585">
        <v>48457</v>
      </c>
      <c r="D8585" t="s">
        <v>135</v>
      </c>
      <c r="E8585">
        <v>888</v>
      </c>
      <c r="F8585" t="s">
        <v>87</v>
      </c>
      <c r="G8585" t="s">
        <v>99</v>
      </c>
      <c r="H8585">
        <v>615</v>
      </c>
      <c r="I8585">
        <v>0.75104416870706536</v>
      </c>
      <c r="J8585">
        <v>1.452867810625628E-2</v>
      </c>
      <c r="K8585">
        <v>1.188295685162415E-2</v>
      </c>
      <c r="L8585">
        <v>1.990943086013055</v>
      </c>
    </row>
    <row r="8586" spans="1:12">
      <c r="A8586" t="s">
        <v>317</v>
      </c>
      <c r="B8586" t="s">
        <v>491</v>
      </c>
      <c r="C8586">
        <v>48457</v>
      </c>
      <c r="D8586" t="s">
        <v>135</v>
      </c>
      <c r="E8586">
        <v>888</v>
      </c>
      <c r="F8586" t="s">
        <v>87</v>
      </c>
      <c r="G8586" t="s">
        <v>100</v>
      </c>
      <c r="H8586">
        <v>385</v>
      </c>
      <c r="I8586">
        <v>1.1336065426520781</v>
      </c>
      <c r="J8586">
        <v>2.0077011241880049E-2</v>
      </c>
      <c r="K8586">
        <v>4.7015300867615753E-2</v>
      </c>
      <c r="L8586">
        <v>2.032990566081188</v>
      </c>
    </row>
    <row r="8587" spans="1:12">
      <c r="A8587" t="s">
        <v>317</v>
      </c>
      <c r="B8587" t="s">
        <v>491</v>
      </c>
      <c r="C8587">
        <v>48457</v>
      </c>
      <c r="D8587" t="s">
        <v>135</v>
      </c>
      <c r="E8587">
        <v>888</v>
      </c>
      <c r="F8587" t="s">
        <v>87</v>
      </c>
      <c r="G8587" t="s">
        <v>101</v>
      </c>
      <c r="H8587">
        <v>614</v>
      </c>
      <c r="I8587">
        <v>0.98143726803032527</v>
      </c>
      <c r="J8587">
        <v>1.7600515409937761E-2</v>
      </c>
      <c r="K8587">
        <v>1.2432111905293549E-2</v>
      </c>
      <c r="L8587">
        <v>2.1818166580975058</v>
      </c>
    </row>
    <row r="8588" spans="1:12">
      <c r="A8588" t="s">
        <v>317</v>
      </c>
      <c r="B8588" t="s">
        <v>491</v>
      </c>
      <c r="C8588">
        <v>48457</v>
      </c>
      <c r="D8588" t="s">
        <v>135</v>
      </c>
      <c r="E8588">
        <v>888</v>
      </c>
      <c r="F8588" t="s">
        <v>87</v>
      </c>
      <c r="G8588" t="s">
        <v>102</v>
      </c>
      <c r="H8588">
        <v>385</v>
      </c>
      <c r="I8588">
        <v>1.2417849066387381</v>
      </c>
      <c r="J8588">
        <v>2.1699977510773742E-2</v>
      </c>
      <c r="K8588">
        <v>4.7015300867615753E-2</v>
      </c>
      <c r="L8588">
        <v>2.227837132195075</v>
      </c>
    </row>
    <row r="8589" spans="1:12">
      <c r="A8589" t="s">
        <v>317</v>
      </c>
      <c r="B8589" t="s">
        <v>491</v>
      </c>
      <c r="C8589">
        <v>48457</v>
      </c>
      <c r="D8589" t="s">
        <v>135</v>
      </c>
      <c r="E8589">
        <v>888</v>
      </c>
      <c r="F8589" t="s">
        <v>87</v>
      </c>
      <c r="G8589" t="s">
        <v>103</v>
      </c>
      <c r="H8589">
        <v>615</v>
      </c>
      <c r="I8589">
        <v>1.043051232957158</v>
      </c>
      <c r="J8589">
        <v>1.8745854294726388E-2</v>
      </c>
      <c r="K8589">
        <v>1.292877738363029E-2</v>
      </c>
      <c r="L8589">
        <v>2.3277477427140298</v>
      </c>
    </row>
    <row r="8590" spans="1:12">
      <c r="A8590" t="s">
        <v>317</v>
      </c>
      <c r="B8590" t="s">
        <v>491</v>
      </c>
      <c r="C8590">
        <v>48457</v>
      </c>
      <c r="D8590" t="s">
        <v>135</v>
      </c>
      <c r="E8590">
        <v>888</v>
      </c>
      <c r="F8590" t="s">
        <v>87</v>
      </c>
      <c r="G8590" t="s">
        <v>104</v>
      </c>
      <c r="H8590">
        <v>385</v>
      </c>
      <c r="I8590">
        <v>1.3386099014279009</v>
      </c>
      <c r="J8590">
        <v>2.2784424816788131E-2</v>
      </c>
      <c r="K8590">
        <v>4.7015300867615753E-2</v>
      </c>
      <c r="L8590">
        <v>2.3951684965310931</v>
      </c>
    </row>
    <row r="8591" spans="1:12">
      <c r="A8591" t="s">
        <v>317</v>
      </c>
      <c r="B8591" t="s">
        <v>491</v>
      </c>
      <c r="C8591">
        <v>48457</v>
      </c>
      <c r="D8591" t="s">
        <v>135</v>
      </c>
      <c r="E8591">
        <v>888</v>
      </c>
      <c r="F8591" t="s">
        <v>87</v>
      </c>
      <c r="G8591" t="s">
        <v>105</v>
      </c>
      <c r="H8591">
        <v>614</v>
      </c>
      <c r="I8591">
        <v>1.1049268529615139</v>
      </c>
      <c r="J8591">
        <v>2.0024254321141549E-2</v>
      </c>
      <c r="K8591">
        <v>1.37449604108022E-2</v>
      </c>
      <c r="L8591">
        <v>2.508840677601246</v>
      </c>
    </row>
    <row r="8592" spans="1:12">
      <c r="A8592" t="s">
        <v>317</v>
      </c>
      <c r="B8592" t="s">
        <v>491</v>
      </c>
      <c r="C8592">
        <v>48457</v>
      </c>
      <c r="D8592" t="s">
        <v>135</v>
      </c>
      <c r="E8592">
        <v>888</v>
      </c>
      <c r="F8592" t="s">
        <v>87</v>
      </c>
      <c r="G8592" t="s">
        <v>106</v>
      </c>
      <c r="H8592">
        <v>385</v>
      </c>
      <c r="I8592">
        <v>1.438941171813809</v>
      </c>
      <c r="J8592">
        <v>2.4117518284707758E-2</v>
      </c>
      <c r="K8592">
        <v>4.7015300867615753E-2</v>
      </c>
      <c r="L8592">
        <v>2.562666542399366</v>
      </c>
    </row>
    <row r="8593" spans="1:12">
      <c r="A8593" t="s">
        <v>317</v>
      </c>
      <c r="B8593" t="s">
        <v>491</v>
      </c>
      <c r="C8593">
        <v>48457</v>
      </c>
      <c r="D8593" t="s">
        <v>135</v>
      </c>
      <c r="E8593">
        <v>888</v>
      </c>
      <c r="F8593" t="s">
        <v>87</v>
      </c>
      <c r="G8593" t="s">
        <v>107</v>
      </c>
      <c r="H8593">
        <v>614</v>
      </c>
      <c r="I8593">
        <v>1.1680057646722879</v>
      </c>
      <c r="J8593">
        <v>2.128880125280741E-2</v>
      </c>
      <c r="K8593">
        <v>1.455949765429183E-2</v>
      </c>
      <c r="L8593">
        <v>2.677849342735211</v>
      </c>
    </row>
    <row r="8594" spans="1:12">
      <c r="A8594" t="s">
        <v>317</v>
      </c>
      <c r="B8594" t="s">
        <v>491</v>
      </c>
      <c r="C8594">
        <v>48457</v>
      </c>
      <c r="D8594" t="s">
        <v>135</v>
      </c>
      <c r="E8594">
        <v>888</v>
      </c>
      <c r="F8594" t="s">
        <v>87</v>
      </c>
      <c r="G8594" t="s">
        <v>108</v>
      </c>
      <c r="H8594">
        <v>385</v>
      </c>
      <c r="I8594">
        <v>0.45307604960138081</v>
      </c>
      <c r="J8594">
        <v>9.3257948586015597E-3</v>
      </c>
      <c r="K8594">
        <v>4.7015300867615753E-2</v>
      </c>
      <c r="L8594">
        <v>1.1778982897199459</v>
      </c>
    </row>
    <row r="8595" spans="1:12">
      <c r="A8595" t="s">
        <v>317</v>
      </c>
      <c r="B8595" t="s">
        <v>491</v>
      </c>
      <c r="C8595">
        <v>48457</v>
      </c>
      <c r="D8595" t="s">
        <v>135</v>
      </c>
      <c r="E8595">
        <v>888</v>
      </c>
      <c r="F8595" t="s">
        <v>87</v>
      </c>
      <c r="G8595" t="s">
        <v>109</v>
      </c>
      <c r="H8595">
        <v>614</v>
      </c>
      <c r="I8595">
        <v>0.43391108773939158</v>
      </c>
      <c r="J8595">
        <v>8.0738110740064054E-3</v>
      </c>
      <c r="K8595">
        <v>1.1745082518886179E-2</v>
      </c>
      <c r="L8595">
        <v>1.1103789443611909</v>
      </c>
    </row>
    <row r="8596" spans="1:12">
      <c r="A8596" t="s">
        <v>317</v>
      </c>
      <c r="B8596" t="s">
        <v>492</v>
      </c>
      <c r="C8596">
        <v>48459</v>
      </c>
      <c r="D8596" t="s">
        <v>135</v>
      </c>
      <c r="E8596">
        <v>888</v>
      </c>
      <c r="F8596" t="s">
        <v>87</v>
      </c>
      <c r="G8596" t="s">
        <v>88</v>
      </c>
      <c r="H8596">
        <v>385</v>
      </c>
      <c r="I8596">
        <v>1.384646637674855</v>
      </c>
      <c r="J8596">
        <v>2.022116502871887E-2</v>
      </c>
      <c r="K8596">
        <v>4.7015300867615753E-2</v>
      </c>
      <c r="L8596">
        <v>2.239003290385666</v>
      </c>
    </row>
    <row r="8597" spans="1:12">
      <c r="A8597" t="s">
        <v>317</v>
      </c>
      <c r="B8597" t="s">
        <v>492</v>
      </c>
      <c r="C8597">
        <v>48459</v>
      </c>
      <c r="D8597" t="s">
        <v>135</v>
      </c>
      <c r="E8597">
        <v>888</v>
      </c>
      <c r="F8597" t="s">
        <v>87</v>
      </c>
      <c r="G8597" t="s">
        <v>89</v>
      </c>
      <c r="H8597">
        <v>615</v>
      </c>
      <c r="I8597">
        <v>1.1446386915237181</v>
      </c>
      <c r="J8597">
        <v>1.8449569750455769E-2</v>
      </c>
      <c r="K8597">
        <v>-1.462983172424458E-2</v>
      </c>
      <c r="L8597">
        <v>2.5196881830949072</v>
      </c>
    </row>
    <row r="8598" spans="1:12">
      <c r="A8598" t="s">
        <v>317</v>
      </c>
      <c r="B8598" t="s">
        <v>492</v>
      </c>
      <c r="C8598">
        <v>48459</v>
      </c>
      <c r="D8598" t="s">
        <v>135</v>
      </c>
      <c r="E8598">
        <v>888</v>
      </c>
      <c r="F8598" t="s">
        <v>87</v>
      </c>
      <c r="G8598" t="s">
        <v>90</v>
      </c>
      <c r="H8598">
        <v>385</v>
      </c>
      <c r="I8598">
        <v>1.571857371280188</v>
      </c>
      <c r="J8598">
        <v>2.2136609604161559E-2</v>
      </c>
      <c r="K8598">
        <v>4.7015300867615753E-2</v>
      </c>
      <c r="L8598">
        <v>2.5578689964215342</v>
      </c>
    </row>
    <row r="8599" spans="1:12">
      <c r="A8599" t="s">
        <v>317</v>
      </c>
      <c r="B8599" t="s">
        <v>492</v>
      </c>
      <c r="C8599">
        <v>48459</v>
      </c>
      <c r="D8599" t="s">
        <v>135</v>
      </c>
      <c r="E8599">
        <v>888</v>
      </c>
      <c r="F8599" t="s">
        <v>87</v>
      </c>
      <c r="G8599" t="s">
        <v>91</v>
      </c>
      <c r="H8599">
        <v>615</v>
      </c>
      <c r="I8599">
        <v>1.272047308222624</v>
      </c>
      <c r="J8599">
        <v>2.026873725221167E-2</v>
      </c>
      <c r="K8599">
        <v>1.262468444269694E-2</v>
      </c>
      <c r="L8599">
        <v>2.573132236350494</v>
      </c>
    </row>
    <row r="8600" spans="1:12">
      <c r="A8600" t="s">
        <v>317</v>
      </c>
      <c r="B8600" t="s">
        <v>492</v>
      </c>
      <c r="C8600">
        <v>48459</v>
      </c>
      <c r="D8600" t="s">
        <v>135</v>
      </c>
      <c r="E8600">
        <v>888</v>
      </c>
      <c r="F8600" t="s">
        <v>87</v>
      </c>
      <c r="G8600" t="s">
        <v>92</v>
      </c>
      <c r="H8600">
        <v>385</v>
      </c>
      <c r="I8600">
        <v>1.673676798025407</v>
      </c>
      <c r="J8600">
        <v>2.3698164900405869E-2</v>
      </c>
      <c r="K8600">
        <v>4.7015300867615753E-2</v>
      </c>
      <c r="L8600">
        <v>2.7453747142849489</v>
      </c>
    </row>
    <row r="8601" spans="1:12">
      <c r="A8601" t="s">
        <v>317</v>
      </c>
      <c r="B8601" t="s">
        <v>492</v>
      </c>
      <c r="C8601">
        <v>48459</v>
      </c>
      <c r="D8601" t="s">
        <v>135</v>
      </c>
      <c r="E8601">
        <v>888</v>
      </c>
      <c r="F8601" t="s">
        <v>87</v>
      </c>
      <c r="G8601" t="s">
        <v>93</v>
      </c>
      <c r="H8601">
        <v>615</v>
      </c>
      <c r="I8601">
        <v>1.3369029583480281</v>
      </c>
      <c r="J8601">
        <v>2.1491747826218661E-2</v>
      </c>
      <c r="K8601">
        <v>1.3120094531762961E-2</v>
      </c>
      <c r="L8601">
        <v>2.6169737893420848</v>
      </c>
    </row>
    <row r="8602" spans="1:12">
      <c r="A8602" t="s">
        <v>317</v>
      </c>
      <c r="B8602" t="s">
        <v>492</v>
      </c>
      <c r="C8602">
        <v>48459</v>
      </c>
      <c r="D8602" t="s">
        <v>135</v>
      </c>
      <c r="E8602">
        <v>888</v>
      </c>
      <c r="F8602" t="s">
        <v>87</v>
      </c>
      <c r="G8602" t="s">
        <v>94</v>
      </c>
      <c r="H8602">
        <v>385</v>
      </c>
      <c r="I8602">
        <v>1.7680933031988311</v>
      </c>
      <c r="J8602">
        <v>2.504719182763936E-2</v>
      </c>
      <c r="K8602">
        <v>4.7015300867615753E-2</v>
      </c>
      <c r="L8602">
        <v>2.9108721514101061</v>
      </c>
    </row>
    <row r="8603" spans="1:12">
      <c r="A8603" t="s">
        <v>317</v>
      </c>
      <c r="B8603" t="s">
        <v>492</v>
      </c>
      <c r="C8603">
        <v>48459</v>
      </c>
      <c r="D8603" t="s">
        <v>135</v>
      </c>
      <c r="E8603">
        <v>888</v>
      </c>
      <c r="F8603" t="s">
        <v>87</v>
      </c>
      <c r="G8603" t="s">
        <v>95</v>
      </c>
      <c r="H8603">
        <v>615</v>
      </c>
      <c r="I8603">
        <v>1.402209669844612</v>
      </c>
      <c r="J8603">
        <v>2.2837125024573919E-2</v>
      </c>
      <c r="K8603">
        <v>1.3935983815374709E-2</v>
      </c>
      <c r="L8603">
        <v>2.7722176463906352</v>
      </c>
    </row>
    <row r="8604" spans="1:12">
      <c r="A8604" t="s">
        <v>317</v>
      </c>
      <c r="B8604" t="s">
        <v>492</v>
      </c>
      <c r="C8604">
        <v>48459</v>
      </c>
      <c r="D8604" t="s">
        <v>135</v>
      </c>
      <c r="E8604">
        <v>888</v>
      </c>
      <c r="F8604" t="s">
        <v>87</v>
      </c>
      <c r="G8604" t="s">
        <v>96</v>
      </c>
      <c r="H8604">
        <v>385</v>
      </c>
      <c r="I8604">
        <v>1.866689031339787</v>
      </c>
      <c r="J8604">
        <v>2.6526711766394481E-2</v>
      </c>
      <c r="K8604">
        <v>4.7015300867615753E-2</v>
      </c>
      <c r="L8604">
        <v>3.0798410123274671</v>
      </c>
    </row>
    <row r="8605" spans="1:12">
      <c r="A8605" t="s">
        <v>317</v>
      </c>
      <c r="B8605" t="s">
        <v>492</v>
      </c>
      <c r="C8605">
        <v>48459</v>
      </c>
      <c r="D8605" t="s">
        <v>135</v>
      </c>
      <c r="E8605">
        <v>888</v>
      </c>
      <c r="F8605" t="s">
        <v>87</v>
      </c>
      <c r="G8605" t="s">
        <v>97</v>
      </c>
      <c r="H8605">
        <v>615</v>
      </c>
      <c r="I8605">
        <v>1.469628778530325</v>
      </c>
      <c r="J8605">
        <v>2.418821948043089E-2</v>
      </c>
      <c r="K8605">
        <v>1.474738212572276E-2</v>
      </c>
      <c r="L8605">
        <v>2.9462558169672839</v>
      </c>
    </row>
    <row r="8606" spans="1:12">
      <c r="A8606" t="s">
        <v>317</v>
      </c>
      <c r="B8606" t="s">
        <v>492</v>
      </c>
      <c r="C8606">
        <v>48459</v>
      </c>
      <c r="D8606" t="s">
        <v>135</v>
      </c>
      <c r="E8606">
        <v>888</v>
      </c>
      <c r="F8606" t="s">
        <v>87</v>
      </c>
      <c r="G8606" t="s">
        <v>98</v>
      </c>
      <c r="H8606">
        <v>385</v>
      </c>
      <c r="I8606">
        <v>0.76771230997376572</v>
      </c>
      <c r="J8606">
        <v>1.6978449086585232E-2</v>
      </c>
      <c r="K8606">
        <v>4.7015300867615753E-2</v>
      </c>
      <c r="L8606">
        <v>1.5552207083419951</v>
      </c>
    </row>
    <row r="8607" spans="1:12">
      <c r="A8607" t="s">
        <v>317</v>
      </c>
      <c r="B8607" t="s">
        <v>492</v>
      </c>
      <c r="C8607">
        <v>48459</v>
      </c>
      <c r="D8607" t="s">
        <v>135</v>
      </c>
      <c r="E8607">
        <v>888</v>
      </c>
      <c r="F8607" t="s">
        <v>87</v>
      </c>
      <c r="G8607" t="s">
        <v>99</v>
      </c>
      <c r="H8607">
        <v>615</v>
      </c>
      <c r="I8607">
        <v>0.75104416870706536</v>
      </c>
      <c r="J8607">
        <v>1.452867810625628E-2</v>
      </c>
      <c r="K8607">
        <v>1.188295685162415E-2</v>
      </c>
      <c r="L8607">
        <v>1.990943086013055</v>
      </c>
    </row>
    <row r="8608" spans="1:12">
      <c r="A8608" t="s">
        <v>317</v>
      </c>
      <c r="B8608" t="s">
        <v>492</v>
      </c>
      <c r="C8608">
        <v>48459</v>
      </c>
      <c r="D8608" t="s">
        <v>135</v>
      </c>
      <c r="E8608">
        <v>888</v>
      </c>
      <c r="F8608" t="s">
        <v>87</v>
      </c>
      <c r="G8608" t="s">
        <v>100</v>
      </c>
      <c r="H8608">
        <v>385</v>
      </c>
      <c r="I8608">
        <v>1.1336065426520781</v>
      </c>
      <c r="J8608">
        <v>2.0077011241880049E-2</v>
      </c>
      <c r="K8608">
        <v>4.7015300867615753E-2</v>
      </c>
      <c r="L8608">
        <v>2.032990566081188</v>
      </c>
    </row>
    <row r="8609" spans="1:12">
      <c r="A8609" t="s">
        <v>317</v>
      </c>
      <c r="B8609" t="s">
        <v>492</v>
      </c>
      <c r="C8609">
        <v>48459</v>
      </c>
      <c r="D8609" t="s">
        <v>135</v>
      </c>
      <c r="E8609">
        <v>888</v>
      </c>
      <c r="F8609" t="s">
        <v>87</v>
      </c>
      <c r="G8609" t="s">
        <v>101</v>
      </c>
      <c r="H8609">
        <v>614</v>
      </c>
      <c r="I8609">
        <v>0.98143726803032527</v>
      </c>
      <c r="J8609">
        <v>1.7600515409937761E-2</v>
      </c>
      <c r="K8609">
        <v>1.2432111905293549E-2</v>
      </c>
      <c r="L8609">
        <v>2.1818166580975058</v>
      </c>
    </row>
    <row r="8610" spans="1:12">
      <c r="A8610" t="s">
        <v>317</v>
      </c>
      <c r="B8610" t="s">
        <v>492</v>
      </c>
      <c r="C8610">
        <v>48459</v>
      </c>
      <c r="D8610" t="s">
        <v>135</v>
      </c>
      <c r="E8610">
        <v>888</v>
      </c>
      <c r="F8610" t="s">
        <v>87</v>
      </c>
      <c r="G8610" t="s">
        <v>102</v>
      </c>
      <c r="H8610">
        <v>385</v>
      </c>
      <c r="I8610">
        <v>1.2417849066387381</v>
      </c>
      <c r="J8610">
        <v>2.1699977510773742E-2</v>
      </c>
      <c r="K8610">
        <v>4.7015300867615753E-2</v>
      </c>
      <c r="L8610">
        <v>2.227837132195075</v>
      </c>
    </row>
    <row r="8611" spans="1:12">
      <c r="A8611" t="s">
        <v>317</v>
      </c>
      <c r="B8611" t="s">
        <v>492</v>
      </c>
      <c r="C8611">
        <v>48459</v>
      </c>
      <c r="D8611" t="s">
        <v>135</v>
      </c>
      <c r="E8611">
        <v>888</v>
      </c>
      <c r="F8611" t="s">
        <v>87</v>
      </c>
      <c r="G8611" t="s">
        <v>103</v>
      </c>
      <c r="H8611">
        <v>615</v>
      </c>
      <c r="I8611">
        <v>1.043051232957158</v>
      </c>
      <c r="J8611">
        <v>1.8745854294726388E-2</v>
      </c>
      <c r="K8611">
        <v>1.292877738363029E-2</v>
      </c>
      <c r="L8611">
        <v>2.3277477427140298</v>
      </c>
    </row>
    <row r="8612" spans="1:12">
      <c r="A8612" t="s">
        <v>317</v>
      </c>
      <c r="B8612" t="s">
        <v>492</v>
      </c>
      <c r="C8612">
        <v>48459</v>
      </c>
      <c r="D8612" t="s">
        <v>135</v>
      </c>
      <c r="E8612">
        <v>888</v>
      </c>
      <c r="F8612" t="s">
        <v>87</v>
      </c>
      <c r="G8612" t="s">
        <v>104</v>
      </c>
      <c r="H8612">
        <v>385</v>
      </c>
      <c r="I8612">
        <v>1.3386099014279009</v>
      </c>
      <c r="J8612">
        <v>2.2784424816788131E-2</v>
      </c>
      <c r="K8612">
        <v>4.7015300867615753E-2</v>
      </c>
      <c r="L8612">
        <v>2.3951684965310931</v>
      </c>
    </row>
    <row r="8613" spans="1:12">
      <c r="A8613" t="s">
        <v>317</v>
      </c>
      <c r="B8613" t="s">
        <v>492</v>
      </c>
      <c r="C8613">
        <v>48459</v>
      </c>
      <c r="D8613" t="s">
        <v>135</v>
      </c>
      <c r="E8613">
        <v>888</v>
      </c>
      <c r="F8613" t="s">
        <v>87</v>
      </c>
      <c r="G8613" t="s">
        <v>105</v>
      </c>
      <c r="H8613">
        <v>614</v>
      </c>
      <c r="I8613">
        <v>1.1049268529615139</v>
      </c>
      <c r="J8613">
        <v>2.0024254321141549E-2</v>
      </c>
      <c r="K8613">
        <v>1.37449604108022E-2</v>
      </c>
      <c r="L8613">
        <v>2.508840677601246</v>
      </c>
    </row>
    <row r="8614" spans="1:12">
      <c r="A8614" t="s">
        <v>317</v>
      </c>
      <c r="B8614" t="s">
        <v>492</v>
      </c>
      <c r="C8614">
        <v>48459</v>
      </c>
      <c r="D8614" t="s">
        <v>135</v>
      </c>
      <c r="E8614">
        <v>888</v>
      </c>
      <c r="F8614" t="s">
        <v>87</v>
      </c>
      <c r="G8614" t="s">
        <v>106</v>
      </c>
      <c r="H8614">
        <v>385</v>
      </c>
      <c r="I8614">
        <v>1.438941171813809</v>
      </c>
      <c r="J8614">
        <v>2.4117518284707758E-2</v>
      </c>
      <c r="K8614">
        <v>4.7015300867615753E-2</v>
      </c>
      <c r="L8614">
        <v>2.562666542399366</v>
      </c>
    </row>
    <row r="8615" spans="1:12">
      <c r="A8615" t="s">
        <v>317</v>
      </c>
      <c r="B8615" t="s">
        <v>492</v>
      </c>
      <c r="C8615">
        <v>48459</v>
      </c>
      <c r="D8615" t="s">
        <v>135</v>
      </c>
      <c r="E8615">
        <v>888</v>
      </c>
      <c r="F8615" t="s">
        <v>87</v>
      </c>
      <c r="G8615" t="s">
        <v>107</v>
      </c>
      <c r="H8615">
        <v>614</v>
      </c>
      <c r="I8615">
        <v>1.1680057646722879</v>
      </c>
      <c r="J8615">
        <v>2.128880125280741E-2</v>
      </c>
      <c r="K8615">
        <v>1.455949765429183E-2</v>
      </c>
      <c r="L8615">
        <v>2.677849342735211</v>
      </c>
    </row>
    <row r="8616" spans="1:12">
      <c r="A8616" t="s">
        <v>317</v>
      </c>
      <c r="B8616" t="s">
        <v>492</v>
      </c>
      <c r="C8616">
        <v>48459</v>
      </c>
      <c r="D8616" t="s">
        <v>135</v>
      </c>
      <c r="E8616">
        <v>888</v>
      </c>
      <c r="F8616" t="s">
        <v>87</v>
      </c>
      <c r="G8616" t="s">
        <v>108</v>
      </c>
      <c r="H8616">
        <v>385</v>
      </c>
      <c r="I8616">
        <v>0.45307604960138081</v>
      </c>
      <c r="J8616">
        <v>9.3257948586015597E-3</v>
      </c>
      <c r="K8616">
        <v>4.7015300867615753E-2</v>
      </c>
      <c r="L8616">
        <v>1.1778982897199459</v>
      </c>
    </row>
    <row r="8617" spans="1:12">
      <c r="A8617" t="s">
        <v>317</v>
      </c>
      <c r="B8617" t="s">
        <v>492</v>
      </c>
      <c r="C8617">
        <v>48459</v>
      </c>
      <c r="D8617" t="s">
        <v>135</v>
      </c>
      <c r="E8617">
        <v>888</v>
      </c>
      <c r="F8617" t="s">
        <v>87</v>
      </c>
      <c r="G8617" t="s">
        <v>109</v>
      </c>
      <c r="H8617">
        <v>614</v>
      </c>
      <c r="I8617">
        <v>0.43391108773939158</v>
      </c>
      <c r="J8617">
        <v>8.0738110740064054E-3</v>
      </c>
      <c r="K8617">
        <v>1.1745082518886179E-2</v>
      </c>
      <c r="L8617">
        <v>1.1103789443611909</v>
      </c>
    </row>
    <row r="8618" spans="1:12">
      <c r="A8618" t="s">
        <v>317</v>
      </c>
      <c r="B8618" t="s">
        <v>493</v>
      </c>
      <c r="C8618">
        <v>48461</v>
      </c>
      <c r="D8618" t="s">
        <v>135</v>
      </c>
      <c r="E8618">
        <v>888</v>
      </c>
      <c r="F8618" t="s">
        <v>87</v>
      </c>
      <c r="G8618" t="s">
        <v>88</v>
      </c>
      <c r="H8618">
        <v>20</v>
      </c>
      <c r="I8618">
        <v>1.2019691002057511</v>
      </c>
      <c r="J8618">
        <v>0.10369354041876069</v>
      </c>
      <c r="K8618">
        <v>1.053024294447052E-2</v>
      </c>
      <c r="L8618">
        <v>1.601432951177751</v>
      </c>
    </row>
    <row r="8619" spans="1:12">
      <c r="A8619" t="s">
        <v>317</v>
      </c>
      <c r="B8619" t="s">
        <v>493</v>
      </c>
      <c r="C8619">
        <v>48461</v>
      </c>
      <c r="D8619" t="s">
        <v>135</v>
      </c>
      <c r="E8619">
        <v>888</v>
      </c>
      <c r="F8619" t="s">
        <v>87</v>
      </c>
      <c r="G8619" t="s">
        <v>89</v>
      </c>
      <c r="H8619">
        <v>39</v>
      </c>
      <c r="I8619">
        <v>0.47166315823502308</v>
      </c>
      <c r="J8619">
        <v>5.2423274353784799E-2</v>
      </c>
      <c r="K8619">
        <v>6.4585815138559655E-2</v>
      </c>
      <c r="L8619">
        <v>1.4462899909001601</v>
      </c>
    </row>
    <row r="8620" spans="1:12">
      <c r="A8620" t="s">
        <v>317</v>
      </c>
      <c r="B8620" t="s">
        <v>493</v>
      </c>
      <c r="C8620">
        <v>48461</v>
      </c>
      <c r="D8620" t="s">
        <v>135</v>
      </c>
      <c r="E8620">
        <v>888</v>
      </c>
      <c r="F8620" t="s">
        <v>87</v>
      </c>
      <c r="G8620" t="s">
        <v>90</v>
      </c>
      <c r="H8620">
        <v>20</v>
      </c>
      <c r="I8620">
        <v>1.4714785070081631</v>
      </c>
      <c r="J8620">
        <v>7.0970809781590774E-2</v>
      </c>
      <c r="K8620">
        <v>0.62426025249746708</v>
      </c>
      <c r="L8620">
        <v>1.7575766203484411</v>
      </c>
    </row>
    <row r="8621" spans="1:12">
      <c r="A8621" t="s">
        <v>317</v>
      </c>
      <c r="B8621" t="s">
        <v>493</v>
      </c>
      <c r="C8621">
        <v>48461</v>
      </c>
      <c r="D8621" t="s">
        <v>135</v>
      </c>
      <c r="E8621">
        <v>888</v>
      </c>
      <c r="F8621" t="s">
        <v>87</v>
      </c>
      <c r="G8621" t="s">
        <v>91</v>
      </c>
      <c r="H8621">
        <v>39</v>
      </c>
      <c r="I8621">
        <v>0.65618570463811199</v>
      </c>
      <c r="J8621">
        <v>4.7244502120149502E-2</v>
      </c>
      <c r="K8621">
        <v>0.39802644242046692</v>
      </c>
      <c r="L8621">
        <v>1.643474356984937</v>
      </c>
    </row>
    <row r="8622" spans="1:12">
      <c r="A8622" t="s">
        <v>317</v>
      </c>
      <c r="B8622" t="s">
        <v>493</v>
      </c>
      <c r="C8622">
        <v>48461</v>
      </c>
      <c r="D8622" t="s">
        <v>135</v>
      </c>
      <c r="E8622">
        <v>888</v>
      </c>
      <c r="F8622" t="s">
        <v>87</v>
      </c>
      <c r="G8622" t="s">
        <v>92</v>
      </c>
      <c r="H8622">
        <v>20</v>
      </c>
      <c r="I8622">
        <v>1.563093254159776</v>
      </c>
      <c r="J8622">
        <v>6.9674271725419415E-2</v>
      </c>
      <c r="K8622">
        <v>0.72446537949043632</v>
      </c>
      <c r="L8622">
        <v>1.84844818650553</v>
      </c>
    </row>
    <row r="8623" spans="1:12">
      <c r="A8623" t="s">
        <v>317</v>
      </c>
      <c r="B8623" t="s">
        <v>493</v>
      </c>
      <c r="C8623">
        <v>48461</v>
      </c>
      <c r="D8623" t="s">
        <v>135</v>
      </c>
      <c r="E8623">
        <v>888</v>
      </c>
      <c r="F8623" t="s">
        <v>87</v>
      </c>
      <c r="G8623" t="s">
        <v>93</v>
      </c>
      <c r="H8623">
        <v>39</v>
      </c>
      <c r="I8623">
        <v>0.73537070811075245</v>
      </c>
      <c r="J8623">
        <v>4.6976132196490203E-2</v>
      </c>
      <c r="K8623">
        <v>0.46892424299733793</v>
      </c>
      <c r="L8623">
        <v>1.711010029448397</v>
      </c>
    </row>
    <row r="8624" spans="1:12">
      <c r="A8624" t="s">
        <v>317</v>
      </c>
      <c r="B8624" t="s">
        <v>493</v>
      </c>
      <c r="C8624">
        <v>48461</v>
      </c>
      <c r="D8624" t="s">
        <v>135</v>
      </c>
      <c r="E8624">
        <v>888</v>
      </c>
      <c r="F8624" t="s">
        <v>87</v>
      </c>
      <c r="G8624" t="s">
        <v>94</v>
      </c>
      <c r="H8624">
        <v>20</v>
      </c>
      <c r="I8624">
        <v>1.632385066066758</v>
      </c>
      <c r="J8624">
        <v>6.837176426055297E-2</v>
      </c>
      <c r="K8624">
        <v>0.79627099688933656</v>
      </c>
      <c r="L8624">
        <v>1.9231905731648049</v>
      </c>
    </row>
    <row r="8625" spans="1:12">
      <c r="A8625" t="s">
        <v>317</v>
      </c>
      <c r="B8625" t="s">
        <v>493</v>
      </c>
      <c r="C8625">
        <v>48461</v>
      </c>
      <c r="D8625" t="s">
        <v>135</v>
      </c>
      <c r="E8625">
        <v>888</v>
      </c>
      <c r="F8625" t="s">
        <v>87</v>
      </c>
      <c r="G8625" t="s">
        <v>95</v>
      </c>
      <c r="H8625">
        <v>39</v>
      </c>
      <c r="I8625">
        <v>0.80208376516408553</v>
      </c>
      <c r="J8625">
        <v>4.7806748967696981E-2</v>
      </c>
      <c r="K8625">
        <v>0.50820841975094122</v>
      </c>
      <c r="L8625">
        <v>1.782444010786209</v>
      </c>
    </row>
    <row r="8626" spans="1:12">
      <c r="A8626" t="s">
        <v>317</v>
      </c>
      <c r="B8626" t="s">
        <v>493</v>
      </c>
      <c r="C8626">
        <v>48461</v>
      </c>
      <c r="D8626" t="s">
        <v>135</v>
      </c>
      <c r="E8626">
        <v>888</v>
      </c>
      <c r="F8626" t="s">
        <v>87</v>
      </c>
      <c r="G8626" t="s">
        <v>96</v>
      </c>
      <c r="H8626">
        <v>20</v>
      </c>
      <c r="I8626">
        <v>1.721171615161645</v>
      </c>
      <c r="J8626">
        <v>6.7984577135152269E-2</v>
      </c>
      <c r="K8626">
        <v>0.88318435143255081</v>
      </c>
      <c r="L8626">
        <v>2.0175341171233598</v>
      </c>
    </row>
    <row r="8627" spans="1:12">
      <c r="A8627" t="s">
        <v>317</v>
      </c>
      <c r="B8627" t="s">
        <v>493</v>
      </c>
      <c r="C8627">
        <v>48461</v>
      </c>
      <c r="D8627" t="s">
        <v>135</v>
      </c>
      <c r="E8627">
        <v>888</v>
      </c>
      <c r="F8627" t="s">
        <v>87</v>
      </c>
      <c r="G8627" t="s">
        <v>97</v>
      </c>
      <c r="H8627">
        <v>39</v>
      </c>
      <c r="I8627">
        <v>0.88957421536769199</v>
      </c>
      <c r="J8627">
        <v>4.847832051491735E-2</v>
      </c>
      <c r="K8627">
        <v>0.5799997192740971</v>
      </c>
      <c r="L8627">
        <v>1.8765974728598549</v>
      </c>
    </row>
    <row r="8628" spans="1:12">
      <c r="A8628" t="s">
        <v>317</v>
      </c>
      <c r="B8628" t="s">
        <v>493</v>
      </c>
      <c r="C8628">
        <v>48461</v>
      </c>
      <c r="D8628" t="s">
        <v>135</v>
      </c>
      <c r="E8628">
        <v>888</v>
      </c>
      <c r="F8628" t="s">
        <v>87</v>
      </c>
      <c r="G8628" t="s">
        <v>98</v>
      </c>
      <c r="H8628">
        <v>20</v>
      </c>
      <c r="I8628">
        <v>0.16304734529484671</v>
      </c>
      <c r="J8628">
        <v>7.8130650010181744E-3</v>
      </c>
      <c r="K8628">
        <v>9.289047626757628E-2</v>
      </c>
      <c r="L8628">
        <v>0.24192014856789321</v>
      </c>
    </row>
    <row r="8629" spans="1:12">
      <c r="A8629" t="s">
        <v>317</v>
      </c>
      <c r="B8629" t="s">
        <v>493</v>
      </c>
      <c r="C8629">
        <v>48461</v>
      </c>
      <c r="D8629" t="s">
        <v>135</v>
      </c>
      <c r="E8629">
        <v>888</v>
      </c>
      <c r="F8629" t="s">
        <v>87</v>
      </c>
      <c r="G8629" t="s">
        <v>99</v>
      </c>
      <c r="H8629">
        <v>39</v>
      </c>
      <c r="I8629">
        <v>0.34336382621788358</v>
      </c>
      <c r="J8629">
        <v>2.9501343083376711E-2</v>
      </c>
      <c r="K8629">
        <v>2.8654467999078309E-2</v>
      </c>
      <c r="L8629">
        <v>0.60386568814191111</v>
      </c>
    </row>
    <row r="8630" spans="1:12">
      <c r="A8630" t="s">
        <v>317</v>
      </c>
      <c r="B8630" t="s">
        <v>493</v>
      </c>
      <c r="C8630">
        <v>48461</v>
      </c>
      <c r="D8630" t="s">
        <v>135</v>
      </c>
      <c r="E8630">
        <v>888</v>
      </c>
      <c r="F8630" t="s">
        <v>87</v>
      </c>
      <c r="G8630" t="s">
        <v>100</v>
      </c>
      <c r="H8630">
        <v>20</v>
      </c>
      <c r="I8630">
        <v>0.65426996466193754</v>
      </c>
      <c r="J8630">
        <v>1.266232123478221E-2</v>
      </c>
      <c r="K8630">
        <v>0.60444471312514481</v>
      </c>
      <c r="L8630">
        <v>0.77096373318550593</v>
      </c>
    </row>
    <row r="8631" spans="1:12">
      <c r="A8631" t="s">
        <v>317</v>
      </c>
      <c r="B8631" t="s">
        <v>493</v>
      </c>
      <c r="C8631">
        <v>48461</v>
      </c>
      <c r="D8631" t="s">
        <v>135</v>
      </c>
      <c r="E8631">
        <v>888</v>
      </c>
      <c r="F8631" t="s">
        <v>87</v>
      </c>
      <c r="G8631" t="s">
        <v>101</v>
      </c>
      <c r="H8631">
        <v>39</v>
      </c>
      <c r="I8631">
        <v>0.55209395548888252</v>
      </c>
      <c r="J8631">
        <v>1.9592836434405271E-2</v>
      </c>
      <c r="K8631">
        <v>0.33343633149258622</v>
      </c>
      <c r="L8631">
        <v>0.80640723409972659</v>
      </c>
    </row>
    <row r="8632" spans="1:12">
      <c r="A8632" t="s">
        <v>317</v>
      </c>
      <c r="B8632" t="s">
        <v>493</v>
      </c>
      <c r="C8632">
        <v>48461</v>
      </c>
      <c r="D8632" t="s">
        <v>135</v>
      </c>
      <c r="E8632">
        <v>888</v>
      </c>
      <c r="F8632" t="s">
        <v>87</v>
      </c>
      <c r="G8632" t="s">
        <v>102</v>
      </c>
      <c r="H8632">
        <v>20</v>
      </c>
      <c r="I8632">
        <v>0.76318005113423237</v>
      </c>
      <c r="J8632">
        <v>1.4161107662308711E-2</v>
      </c>
      <c r="K8632">
        <v>0.70794941895375607</v>
      </c>
      <c r="L8632">
        <v>0.89684260655109616</v>
      </c>
    </row>
    <row r="8633" spans="1:12">
      <c r="A8633" t="s">
        <v>317</v>
      </c>
      <c r="B8633" t="s">
        <v>493</v>
      </c>
      <c r="C8633">
        <v>48461</v>
      </c>
      <c r="D8633" t="s">
        <v>135</v>
      </c>
      <c r="E8633">
        <v>888</v>
      </c>
      <c r="F8633" t="s">
        <v>87</v>
      </c>
      <c r="G8633" t="s">
        <v>103</v>
      </c>
      <c r="H8633">
        <v>39</v>
      </c>
      <c r="I8633">
        <v>0.62678689637570051</v>
      </c>
      <c r="J8633">
        <v>1.9742915225918211E-2</v>
      </c>
      <c r="K8633">
        <v>0.42340281170382521</v>
      </c>
      <c r="L8633">
        <v>0.866288058907975</v>
      </c>
    </row>
    <row r="8634" spans="1:12">
      <c r="A8634" t="s">
        <v>317</v>
      </c>
      <c r="B8634" t="s">
        <v>493</v>
      </c>
      <c r="C8634">
        <v>48461</v>
      </c>
      <c r="D8634" t="s">
        <v>135</v>
      </c>
      <c r="E8634">
        <v>888</v>
      </c>
      <c r="F8634" t="s">
        <v>87</v>
      </c>
      <c r="G8634" t="s">
        <v>104</v>
      </c>
      <c r="H8634">
        <v>20</v>
      </c>
      <c r="I8634">
        <v>0.82050463119434713</v>
      </c>
      <c r="J8634">
        <v>1.8338895507811159E-2</v>
      </c>
      <c r="K8634">
        <v>0.75305816877729914</v>
      </c>
      <c r="L8634">
        <v>0.98111019335248972</v>
      </c>
    </row>
    <row r="8635" spans="1:12">
      <c r="A8635" t="s">
        <v>317</v>
      </c>
      <c r="B8635" t="s">
        <v>493</v>
      </c>
      <c r="C8635">
        <v>48461</v>
      </c>
      <c r="D8635" t="s">
        <v>135</v>
      </c>
      <c r="E8635">
        <v>888</v>
      </c>
      <c r="F8635" t="s">
        <v>87</v>
      </c>
      <c r="G8635" t="s">
        <v>105</v>
      </c>
      <c r="H8635">
        <v>39</v>
      </c>
      <c r="I8635">
        <v>0.6906193808388571</v>
      </c>
      <c r="J8635">
        <v>2.1367543934774989E-2</v>
      </c>
      <c r="K8635">
        <v>0.46026165080166709</v>
      </c>
      <c r="L8635">
        <v>0.92075080203575244</v>
      </c>
    </row>
    <row r="8636" spans="1:12">
      <c r="A8636" t="s">
        <v>317</v>
      </c>
      <c r="B8636" t="s">
        <v>493</v>
      </c>
      <c r="C8636">
        <v>48461</v>
      </c>
      <c r="D8636" t="s">
        <v>135</v>
      </c>
      <c r="E8636">
        <v>888</v>
      </c>
      <c r="F8636" t="s">
        <v>87</v>
      </c>
      <c r="G8636" t="s">
        <v>106</v>
      </c>
      <c r="H8636">
        <v>20</v>
      </c>
      <c r="I8636">
        <v>0.91052161032602574</v>
      </c>
      <c r="J8636">
        <v>2.0061744980271169E-2</v>
      </c>
      <c r="K8636">
        <v>0.83596092959795543</v>
      </c>
      <c r="L8636">
        <v>1.0860736755586899</v>
      </c>
    </row>
    <row r="8637" spans="1:12">
      <c r="A8637" t="s">
        <v>317</v>
      </c>
      <c r="B8637" t="s">
        <v>493</v>
      </c>
      <c r="C8637">
        <v>48461</v>
      </c>
      <c r="D8637" t="s">
        <v>135</v>
      </c>
      <c r="E8637">
        <v>888</v>
      </c>
      <c r="F8637" t="s">
        <v>87</v>
      </c>
      <c r="G8637" t="s">
        <v>107</v>
      </c>
      <c r="H8637">
        <v>39</v>
      </c>
      <c r="I8637">
        <v>0.77397761072108628</v>
      </c>
      <c r="J8637">
        <v>2.285282849984567E-2</v>
      </c>
      <c r="K8637">
        <v>0.53041950708429919</v>
      </c>
      <c r="L8637">
        <v>1.0056565875975461</v>
      </c>
    </row>
    <row r="8638" spans="1:12">
      <c r="A8638" t="s">
        <v>317</v>
      </c>
      <c r="B8638" t="s">
        <v>493</v>
      </c>
      <c r="C8638">
        <v>48461</v>
      </c>
      <c r="D8638" t="s">
        <v>135</v>
      </c>
      <c r="E8638">
        <v>888</v>
      </c>
      <c r="F8638" t="s">
        <v>87</v>
      </c>
      <c r="G8638" t="s">
        <v>108</v>
      </c>
      <c r="H8638">
        <v>20</v>
      </c>
      <c r="I8638">
        <v>0.1554618436608238</v>
      </c>
      <c r="J8638">
        <v>5.4752793082876103E-3</v>
      </c>
      <c r="K8638">
        <v>0.1005148191295044</v>
      </c>
      <c r="L8638">
        <v>0.1965438808828478</v>
      </c>
    </row>
    <row r="8639" spans="1:12">
      <c r="A8639" t="s">
        <v>317</v>
      </c>
      <c r="B8639" t="s">
        <v>493</v>
      </c>
      <c r="C8639">
        <v>48461</v>
      </c>
      <c r="D8639" t="s">
        <v>135</v>
      </c>
      <c r="E8639">
        <v>888</v>
      </c>
      <c r="F8639" t="s">
        <v>87</v>
      </c>
      <c r="G8639" t="s">
        <v>109</v>
      </c>
      <c r="H8639">
        <v>39</v>
      </c>
      <c r="I8639">
        <v>0.23496888070268879</v>
      </c>
      <c r="J8639">
        <v>1.3073048056476119E-2</v>
      </c>
      <c r="K8639">
        <v>5.0955208635228677E-2</v>
      </c>
      <c r="L8639">
        <v>0.33257632136387749</v>
      </c>
    </row>
    <row r="8640" spans="1:12">
      <c r="A8640" t="s">
        <v>317</v>
      </c>
      <c r="B8640" t="s">
        <v>494</v>
      </c>
      <c r="C8640">
        <v>48463</v>
      </c>
      <c r="D8640" t="s">
        <v>135</v>
      </c>
      <c r="E8640">
        <v>888</v>
      </c>
      <c r="F8640" t="s">
        <v>87</v>
      </c>
      <c r="G8640" t="s">
        <v>88</v>
      </c>
      <c r="H8640">
        <v>109</v>
      </c>
      <c r="I8640">
        <v>1.0619888102769051</v>
      </c>
      <c r="J8640">
        <v>4.3872120819350567E-2</v>
      </c>
      <c r="K8640">
        <v>3.3643878631180971E-2</v>
      </c>
      <c r="L8640">
        <v>1.9686728462365859</v>
      </c>
    </row>
    <row r="8641" spans="1:12">
      <c r="A8641" t="s">
        <v>317</v>
      </c>
      <c r="B8641" t="s">
        <v>494</v>
      </c>
      <c r="C8641">
        <v>48463</v>
      </c>
      <c r="D8641" t="s">
        <v>135</v>
      </c>
      <c r="E8641">
        <v>888</v>
      </c>
      <c r="F8641" t="s">
        <v>87</v>
      </c>
      <c r="G8641" t="s">
        <v>89</v>
      </c>
      <c r="H8641">
        <v>68</v>
      </c>
      <c r="I8641">
        <v>0.84345779895734851</v>
      </c>
      <c r="J8641">
        <v>4.6886094879399813E-2</v>
      </c>
      <c r="K8641">
        <v>4.1614353289900017E-3</v>
      </c>
      <c r="L8641">
        <v>1.640357445004176</v>
      </c>
    </row>
    <row r="8642" spans="1:12">
      <c r="A8642" t="s">
        <v>317</v>
      </c>
      <c r="B8642" t="s">
        <v>494</v>
      </c>
      <c r="C8642">
        <v>48463</v>
      </c>
      <c r="D8642" t="s">
        <v>135</v>
      </c>
      <c r="E8642">
        <v>888</v>
      </c>
      <c r="F8642" t="s">
        <v>87</v>
      </c>
      <c r="G8642" t="s">
        <v>90</v>
      </c>
      <c r="H8642">
        <v>109</v>
      </c>
      <c r="I8642">
        <v>1.402767470978636</v>
      </c>
      <c r="J8642">
        <v>4.1727443457266207E-2</v>
      </c>
      <c r="K8642">
        <v>0.49831347890596522</v>
      </c>
      <c r="L8642">
        <v>2.2672979831746138</v>
      </c>
    </row>
    <row r="8643" spans="1:12">
      <c r="A8643" t="s">
        <v>317</v>
      </c>
      <c r="B8643" t="s">
        <v>494</v>
      </c>
      <c r="C8643">
        <v>48463</v>
      </c>
      <c r="D8643" t="s">
        <v>135</v>
      </c>
      <c r="E8643">
        <v>888</v>
      </c>
      <c r="F8643" t="s">
        <v>87</v>
      </c>
      <c r="G8643" t="s">
        <v>91</v>
      </c>
      <c r="H8643">
        <v>68</v>
      </c>
      <c r="I8643">
        <v>0.95195617615450367</v>
      </c>
      <c r="J8643">
        <v>4.8783587579212577E-2</v>
      </c>
      <c r="K8643">
        <v>4.1614353289900017E-3</v>
      </c>
      <c r="L8643">
        <v>1.7403378110366829</v>
      </c>
    </row>
    <row r="8644" spans="1:12">
      <c r="A8644" t="s">
        <v>317</v>
      </c>
      <c r="B8644" t="s">
        <v>494</v>
      </c>
      <c r="C8644">
        <v>48463</v>
      </c>
      <c r="D8644" t="s">
        <v>135</v>
      </c>
      <c r="E8644">
        <v>888</v>
      </c>
      <c r="F8644" t="s">
        <v>87</v>
      </c>
      <c r="G8644" t="s">
        <v>92</v>
      </c>
      <c r="H8644">
        <v>109</v>
      </c>
      <c r="I8644">
        <v>1.5429487447784911</v>
      </c>
      <c r="J8644">
        <v>4.4390034565158512E-2</v>
      </c>
      <c r="K8644">
        <v>0.54872026536986995</v>
      </c>
      <c r="L8644">
        <v>2.4937297059836201</v>
      </c>
    </row>
    <row r="8645" spans="1:12">
      <c r="A8645" t="s">
        <v>317</v>
      </c>
      <c r="B8645" t="s">
        <v>494</v>
      </c>
      <c r="C8645">
        <v>48463</v>
      </c>
      <c r="D8645" t="s">
        <v>135</v>
      </c>
      <c r="E8645">
        <v>888</v>
      </c>
      <c r="F8645" t="s">
        <v>87</v>
      </c>
      <c r="G8645" t="s">
        <v>93</v>
      </c>
      <c r="H8645">
        <v>68</v>
      </c>
      <c r="I8645">
        <v>1.028466587735311</v>
      </c>
      <c r="J8645">
        <v>5.2824536082489333E-2</v>
      </c>
      <c r="K8645">
        <v>4.1614353289900017E-3</v>
      </c>
      <c r="L8645">
        <v>1.8723757614156089</v>
      </c>
    </row>
    <row r="8646" spans="1:12">
      <c r="A8646" t="s">
        <v>317</v>
      </c>
      <c r="B8646" t="s">
        <v>494</v>
      </c>
      <c r="C8646">
        <v>48463</v>
      </c>
      <c r="D8646" t="s">
        <v>135</v>
      </c>
      <c r="E8646">
        <v>888</v>
      </c>
      <c r="F8646" t="s">
        <v>87</v>
      </c>
      <c r="G8646" t="s">
        <v>94</v>
      </c>
      <c r="H8646">
        <v>109</v>
      </c>
      <c r="I8646">
        <v>1.6726294726574</v>
      </c>
      <c r="J8646">
        <v>4.7263881436702633E-2</v>
      </c>
      <c r="K8646">
        <v>0.59331533431868477</v>
      </c>
      <c r="L8646">
        <v>2.7026850488827998</v>
      </c>
    </row>
    <row r="8647" spans="1:12">
      <c r="A8647" t="s">
        <v>317</v>
      </c>
      <c r="B8647" t="s">
        <v>494</v>
      </c>
      <c r="C8647">
        <v>48463</v>
      </c>
      <c r="D8647" t="s">
        <v>135</v>
      </c>
      <c r="E8647">
        <v>888</v>
      </c>
      <c r="F8647" t="s">
        <v>87</v>
      </c>
      <c r="G8647" t="s">
        <v>95</v>
      </c>
      <c r="H8647">
        <v>68</v>
      </c>
      <c r="I8647">
        <v>1.1011260390498769</v>
      </c>
      <c r="J8647">
        <v>5.6981098707934837E-2</v>
      </c>
      <c r="K8647">
        <v>4.1614353289900017E-3</v>
      </c>
      <c r="L8647">
        <v>1.995065720649235</v>
      </c>
    </row>
    <row r="8648" spans="1:12">
      <c r="A8648" t="s">
        <v>317</v>
      </c>
      <c r="B8648" t="s">
        <v>494</v>
      </c>
      <c r="C8648">
        <v>48463</v>
      </c>
      <c r="D8648" t="s">
        <v>135</v>
      </c>
      <c r="E8648">
        <v>888</v>
      </c>
      <c r="F8648" t="s">
        <v>87</v>
      </c>
      <c r="G8648" t="s">
        <v>96</v>
      </c>
      <c r="H8648">
        <v>109</v>
      </c>
      <c r="I8648">
        <v>1.8018724086785121</v>
      </c>
      <c r="J8648">
        <v>5.0107166053421873E-2</v>
      </c>
      <c r="K8648">
        <v>0.64230054599177022</v>
      </c>
      <c r="L8648">
        <v>2.9019578442689529</v>
      </c>
    </row>
    <row r="8649" spans="1:12">
      <c r="A8649" t="s">
        <v>317</v>
      </c>
      <c r="B8649" t="s">
        <v>494</v>
      </c>
      <c r="C8649">
        <v>48463</v>
      </c>
      <c r="D8649" t="s">
        <v>135</v>
      </c>
      <c r="E8649">
        <v>888</v>
      </c>
      <c r="F8649" t="s">
        <v>87</v>
      </c>
      <c r="G8649" t="s">
        <v>97</v>
      </c>
      <c r="H8649">
        <v>68</v>
      </c>
      <c r="I8649">
        <v>1.1709863633725861</v>
      </c>
      <c r="J8649">
        <v>6.0666161244871043E-2</v>
      </c>
      <c r="K8649">
        <v>4.1614353289900017E-3</v>
      </c>
      <c r="L8649">
        <v>2.1067011027884139</v>
      </c>
    </row>
    <row r="8650" spans="1:12">
      <c r="A8650" t="s">
        <v>317</v>
      </c>
      <c r="B8650" t="s">
        <v>494</v>
      </c>
      <c r="C8650">
        <v>48463</v>
      </c>
      <c r="D8650" t="s">
        <v>135</v>
      </c>
      <c r="E8650">
        <v>888</v>
      </c>
      <c r="F8650" t="s">
        <v>87</v>
      </c>
      <c r="G8650" t="s">
        <v>98</v>
      </c>
      <c r="H8650">
        <v>109</v>
      </c>
      <c r="I8650">
        <v>0.35818418360035048</v>
      </c>
      <c r="J8650">
        <v>1.2725201533440381E-2</v>
      </c>
      <c r="K8650">
        <v>5.9323117904128288E-2</v>
      </c>
      <c r="L8650">
        <v>0.73433204145452791</v>
      </c>
    </row>
    <row r="8651" spans="1:12">
      <c r="A8651" t="s">
        <v>317</v>
      </c>
      <c r="B8651" t="s">
        <v>494</v>
      </c>
      <c r="C8651">
        <v>48463</v>
      </c>
      <c r="D8651" t="s">
        <v>135</v>
      </c>
      <c r="E8651">
        <v>888</v>
      </c>
      <c r="F8651" t="s">
        <v>87</v>
      </c>
      <c r="G8651" t="s">
        <v>99</v>
      </c>
      <c r="H8651">
        <v>68</v>
      </c>
      <c r="I8651">
        <v>0.57697554713869492</v>
      </c>
      <c r="J8651">
        <v>3.7907735055044897E-2</v>
      </c>
      <c r="K8651">
        <v>4.1614353289900017E-3</v>
      </c>
      <c r="L8651">
        <v>1.4691269464682379</v>
      </c>
    </row>
    <row r="8652" spans="1:12">
      <c r="A8652" t="s">
        <v>317</v>
      </c>
      <c r="B8652" t="s">
        <v>494</v>
      </c>
      <c r="C8652">
        <v>48463</v>
      </c>
      <c r="D8652" t="s">
        <v>135</v>
      </c>
      <c r="E8652">
        <v>888</v>
      </c>
      <c r="F8652" t="s">
        <v>87</v>
      </c>
      <c r="G8652" t="s">
        <v>100</v>
      </c>
      <c r="H8652">
        <v>109</v>
      </c>
      <c r="I8652">
        <v>0.9254680701082979</v>
      </c>
      <c r="J8652">
        <v>2.4001225673548041E-2</v>
      </c>
      <c r="K8652">
        <v>0.35881808001486099</v>
      </c>
      <c r="L8652">
        <v>1.572489588677076</v>
      </c>
    </row>
    <row r="8653" spans="1:12">
      <c r="A8653" t="s">
        <v>317</v>
      </c>
      <c r="B8653" t="s">
        <v>494</v>
      </c>
      <c r="C8653">
        <v>48463</v>
      </c>
      <c r="D8653" t="s">
        <v>135</v>
      </c>
      <c r="E8653">
        <v>888</v>
      </c>
      <c r="F8653" t="s">
        <v>87</v>
      </c>
      <c r="G8653" t="s">
        <v>101</v>
      </c>
      <c r="H8653">
        <v>68</v>
      </c>
      <c r="I8653">
        <v>0.83231572058160741</v>
      </c>
      <c r="J8653">
        <v>4.8037700084064702E-2</v>
      </c>
      <c r="K8653">
        <v>4.1614353289900017E-3</v>
      </c>
      <c r="L8653">
        <v>1.669365192606491</v>
      </c>
    </row>
    <row r="8654" spans="1:12">
      <c r="A8654" t="s">
        <v>317</v>
      </c>
      <c r="B8654" t="s">
        <v>494</v>
      </c>
      <c r="C8654">
        <v>48463</v>
      </c>
      <c r="D8654" t="s">
        <v>135</v>
      </c>
      <c r="E8654">
        <v>888</v>
      </c>
      <c r="F8654" t="s">
        <v>87</v>
      </c>
      <c r="G8654" t="s">
        <v>102</v>
      </c>
      <c r="H8654">
        <v>109</v>
      </c>
      <c r="I8654">
        <v>1.082711998811323</v>
      </c>
      <c r="J8654">
        <v>2.760684355198113E-2</v>
      </c>
      <c r="K8654">
        <v>0.41693844654953233</v>
      </c>
      <c r="L8654">
        <v>1.7923248954084749</v>
      </c>
    </row>
    <row r="8655" spans="1:12">
      <c r="A8655" t="s">
        <v>317</v>
      </c>
      <c r="B8655" t="s">
        <v>494</v>
      </c>
      <c r="C8655">
        <v>48463</v>
      </c>
      <c r="D8655" t="s">
        <v>135</v>
      </c>
      <c r="E8655">
        <v>888</v>
      </c>
      <c r="F8655" t="s">
        <v>87</v>
      </c>
      <c r="G8655" t="s">
        <v>103</v>
      </c>
      <c r="H8655">
        <v>68</v>
      </c>
      <c r="I8655">
        <v>0.89841384467700913</v>
      </c>
      <c r="J8655">
        <v>5.1693086632234257E-2</v>
      </c>
      <c r="K8655">
        <v>4.1614353289900017E-3</v>
      </c>
      <c r="L8655">
        <v>1.7552037239467351</v>
      </c>
    </row>
    <row r="8656" spans="1:12">
      <c r="A8656" t="s">
        <v>317</v>
      </c>
      <c r="B8656" t="s">
        <v>494</v>
      </c>
      <c r="C8656">
        <v>48463</v>
      </c>
      <c r="D8656" t="s">
        <v>135</v>
      </c>
      <c r="E8656">
        <v>888</v>
      </c>
      <c r="F8656" t="s">
        <v>87</v>
      </c>
      <c r="G8656" t="s">
        <v>104</v>
      </c>
      <c r="H8656">
        <v>109</v>
      </c>
      <c r="I8656">
        <v>1.219397052804452</v>
      </c>
      <c r="J8656">
        <v>3.1245576488129919E-2</v>
      </c>
      <c r="K8656">
        <v>0.46326203091374568</v>
      </c>
      <c r="L8656">
        <v>2.003374221774441</v>
      </c>
    </row>
    <row r="8657" spans="1:12">
      <c r="A8657" t="s">
        <v>317</v>
      </c>
      <c r="B8657" t="s">
        <v>494</v>
      </c>
      <c r="C8657">
        <v>48463</v>
      </c>
      <c r="D8657" t="s">
        <v>135</v>
      </c>
      <c r="E8657">
        <v>888</v>
      </c>
      <c r="F8657" t="s">
        <v>87</v>
      </c>
      <c r="G8657" t="s">
        <v>105</v>
      </c>
      <c r="H8657">
        <v>68</v>
      </c>
      <c r="I8657">
        <v>0.96089047963159691</v>
      </c>
      <c r="J8657">
        <v>5.550501801677403E-2</v>
      </c>
      <c r="K8657">
        <v>4.1614353289900017E-3</v>
      </c>
      <c r="L8657">
        <v>1.873398708947267</v>
      </c>
    </row>
    <row r="8658" spans="1:12">
      <c r="A8658" t="s">
        <v>317</v>
      </c>
      <c r="B8658" t="s">
        <v>494</v>
      </c>
      <c r="C8658">
        <v>48463</v>
      </c>
      <c r="D8658" t="s">
        <v>135</v>
      </c>
      <c r="E8658">
        <v>888</v>
      </c>
      <c r="F8658" t="s">
        <v>87</v>
      </c>
      <c r="G8658" t="s">
        <v>106</v>
      </c>
      <c r="H8658">
        <v>109</v>
      </c>
      <c r="I8658">
        <v>1.352715863696738</v>
      </c>
      <c r="J8658">
        <v>3.4529793693643243E-2</v>
      </c>
      <c r="K8658">
        <v>0.50792079545145641</v>
      </c>
      <c r="L8658">
        <v>2.1938144240469111</v>
      </c>
    </row>
    <row r="8659" spans="1:12">
      <c r="A8659" t="s">
        <v>317</v>
      </c>
      <c r="B8659" t="s">
        <v>494</v>
      </c>
      <c r="C8659">
        <v>48463</v>
      </c>
      <c r="D8659" t="s">
        <v>135</v>
      </c>
      <c r="E8659">
        <v>888</v>
      </c>
      <c r="F8659" t="s">
        <v>87</v>
      </c>
      <c r="G8659" t="s">
        <v>107</v>
      </c>
      <c r="H8659">
        <v>68</v>
      </c>
      <c r="I8659">
        <v>1.018116575680418</v>
      </c>
      <c r="J8659">
        <v>5.8643064421555639E-2</v>
      </c>
      <c r="K8659">
        <v>4.1614353289900017E-3</v>
      </c>
      <c r="L8659">
        <v>1.983613718707478</v>
      </c>
    </row>
    <row r="8660" spans="1:12">
      <c r="A8660" t="s">
        <v>317</v>
      </c>
      <c r="B8660" t="s">
        <v>494</v>
      </c>
      <c r="C8660">
        <v>48463</v>
      </c>
      <c r="D8660" t="s">
        <v>135</v>
      </c>
      <c r="E8660">
        <v>888</v>
      </c>
      <c r="F8660" t="s">
        <v>87</v>
      </c>
      <c r="G8660" t="s">
        <v>108</v>
      </c>
      <c r="H8660">
        <v>109</v>
      </c>
      <c r="I8660">
        <v>0.17860457351798939</v>
      </c>
      <c r="J8660">
        <v>4.9711577580345417E-3</v>
      </c>
      <c r="K8660">
        <v>7.8532537549117071E-2</v>
      </c>
      <c r="L8660">
        <v>0.30375442582782591</v>
      </c>
    </row>
    <row r="8661" spans="1:12">
      <c r="A8661" t="s">
        <v>317</v>
      </c>
      <c r="B8661" t="s">
        <v>494</v>
      </c>
      <c r="C8661">
        <v>48463</v>
      </c>
      <c r="D8661" t="s">
        <v>135</v>
      </c>
      <c r="E8661">
        <v>888</v>
      </c>
      <c r="F8661" t="s">
        <v>87</v>
      </c>
      <c r="G8661" t="s">
        <v>109</v>
      </c>
      <c r="H8661">
        <v>68</v>
      </c>
      <c r="I8661">
        <v>0.28545138849334378</v>
      </c>
      <c r="J8661">
        <v>1.6349592638427349E-2</v>
      </c>
      <c r="K8661">
        <v>4.1614353289900017E-3</v>
      </c>
      <c r="L8661">
        <v>0.646276259831436</v>
      </c>
    </row>
    <row r="8662" spans="1:12">
      <c r="A8662" t="s">
        <v>317</v>
      </c>
      <c r="B8662" t="s">
        <v>495</v>
      </c>
      <c r="C8662">
        <v>48465</v>
      </c>
      <c r="D8662" t="s">
        <v>135</v>
      </c>
      <c r="E8662">
        <v>888</v>
      </c>
      <c r="F8662" t="s">
        <v>87</v>
      </c>
      <c r="G8662" t="s">
        <v>88</v>
      </c>
      <c r="H8662">
        <v>20</v>
      </c>
      <c r="I8662">
        <v>1.2019691002057511</v>
      </c>
      <c r="J8662">
        <v>0.10369354041876069</v>
      </c>
      <c r="K8662">
        <v>1.053024294447052E-2</v>
      </c>
      <c r="L8662">
        <v>1.601432951177751</v>
      </c>
    </row>
    <row r="8663" spans="1:12">
      <c r="A8663" t="s">
        <v>317</v>
      </c>
      <c r="B8663" t="s">
        <v>495</v>
      </c>
      <c r="C8663">
        <v>48465</v>
      </c>
      <c r="D8663" t="s">
        <v>135</v>
      </c>
      <c r="E8663">
        <v>888</v>
      </c>
      <c r="F8663" t="s">
        <v>87</v>
      </c>
      <c r="G8663" t="s">
        <v>89</v>
      </c>
      <c r="H8663">
        <v>39</v>
      </c>
      <c r="I8663">
        <v>0.47166315823502308</v>
      </c>
      <c r="J8663">
        <v>5.2423274353784799E-2</v>
      </c>
      <c r="K8663">
        <v>6.4585815138559655E-2</v>
      </c>
      <c r="L8663">
        <v>1.4462899909001601</v>
      </c>
    </row>
    <row r="8664" spans="1:12">
      <c r="A8664" t="s">
        <v>317</v>
      </c>
      <c r="B8664" t="s">
        <v>495</v>
      </c>
      <c r="C8664">
        <v>48465</v>
      </c>
      <c r="D8664" t="s">
        <v>135</v>
      </c>
      <c r="E8664">
        <v>888</v>
      </c>
      <c r="F8664" t="s">
        <v>87</v>
      </c>
      <c r="G8664" t="s">
        <v>90</v>
      </c>
      <c r="H8664">
        <v>20</v>
      </c>
      <c r="I8664">
        <v>1.4714785070081631</v>
      </c>
      <c r="J8664">
        <v>7.0970809781590774E-2</v>
      </c>
      <c r="K8664">
        <v>0.62426025249746708</v>
      </c>
      <c r="L8664">
        <v>1.7575766203484411</v>
      </c>
    </row>
    <row r="8665" spans="1:12">
      <c r="A8665" t="s">
        <v>317</v>
      </c>
      <c r="B8665" t="s">
        <v>495</v>
      </c>
      <c r="C8665">
        <v>48465</v>
      </c>
      <c r="D8665" t="s">
        <v>135</v>
      </c>
      <c r="E8665">
        <v>888</v>
      </c>
      <c r="F8665" t="s">
        <v>87</v>
      </c>
      <c r="G8665" t="s">
        <v>91</v>
      </c>
      <c r="H8665">
        <v>39</v>
      </c>
      <c r="I8665">
        <v>0.65618570463811199</v>
      </c>
      <c r="J8665">
        <v>4.7244502120149502E-2</v>
      </c>
      <c r="K8665">
        <v>0.39802644242046692</v>
      </c>
      <c r="L8665">
        <v>1.643474356984937</v>
      </c>
    </row>
    <row r="8666" spans="1:12">
      <c r="A8666" t="s">
        <v>317</v>
      </c>
      <c r="B8666" t="s">
        <v>495</v>
      </c>
      <c r="C8666">
        <v>48465</v>
      </c>
      <c r="D8666" t="s">
        <v>135</v>
      </c>
      <c r="E8666">
        <v>888</v>
      </c>
      <c r="F8666" t="s">
        <v>87</v>
      </c>
      <c r="G8666" t="s">
        <v>92</v>
      </c>
      <c r="H8666">
        <v>20</v>
      </c>
      <c r="I8666">
        <v>1.563093254159776</v>
      </c>
      <c r="J8666">
        <v>6.9674271725419415E-2</v>
      </c>
      <c r="K8666">
        <v>0.72446537949043632</v>
      </c>
      <c r="L8666">
        <v>1.84844818650553</v>
      </c>
    </row>
    <row r="8667" spans="1:12">
      <c r="A8667" t="s">
        <v>317</v>
      </c>
      <c r="B8667" t="s">
        <v>495</v>
      </c>
      <c r="C8667">
        <v>48465</v>
      </c>
      <c r="D8667" t="s">
        <v>135</v>
      </c>
      <c r="E8667">
        <v>888</v>
      </c>
      <c r="F8667" t="s">
        <v>87</v>
      </c>
      <c r="G8667" t="s">
        <v>93</v>
      </c>
      <c r="H8667">
        <v>39</v>
      </c>
      <c r="I8667">
        <v>0.73537070811075245</v>
      </c>
      <c r="J8667">
        <v>4.6976132196490203E-2</v>
      </c>
      <c r="K8667">
        <v>0.46892424299733793</v>
      </c>
      <c r="L8667">
        <v>1.711010029448397</v>
      </c>
    </row>
    <row r="8668" spans="1:12">
      <c r="A8668" t="s">
        <v>317</v>
      </c>
      <c r="B8668" t="s">
        <v>495</v>
      </c>
      <c r="C8668">
        <v>48465</v>
      </c>
      <c r="D8668" t="s">
        <v>135</v>
      </c>
      <c r="E8668">
        <v>888</v>
      </c>
      <c r="F8668" t="s">
        <v>87</v>
      </c>
      <c r="G8668" t="s">
        <v>94</v>
      </c>
      <c r="H8668">
        <v>20</v>
      </c>
      <c r="I8668">
        <v>1.632385066066758</v>
      </c>
      <c r="J8668">
        <v>6.837176426055297E-2</v>
      </c>
      <c r="K8668">
        <v>0.79627099688933656</v>
      </c>
      <c r="L8668">
        <v>1.9231905731648049</v>
      </c>
    </row>
    <row r="8669" spans="1:12">
      <c r="A8669" t="s">
        <v>317</v>
      </c>
      <c r="B8669" t="s">
        <v>495</v>
      </c>
      <c r="C8669">
        <v>48465</v>
      </c>
      <c r="D8669" t="s">
        <v>135</v>
      </c>
      <c r="E8669">
        <v>888</v>
      </c>
      <c r="F8669" t="s">
        <v>87</v>
      </c>
      <c r="G8669" t="s">
        <v>95</v>
      </c>
      <c r="H8669">
        <v>39</v>
      </c>
      <c r="I8669">
        <v>0.80208376516408553</v>
      </c>
      <c r="J8669">
        <v>4.7806748967696981E-2</v>
      </c>
      <c r="K8669">
        <v>0.50820841975094122</v>
      </c>
      <c r="L8669">
        <v>1.782444010786209</v>
      </c>
    </row>
    <row r="8670" spans="1:12">
      <c r="A8670" t="s">
        <v>317</v>
      </c>
      <c r="B8670" t="s">
        <v>495</v>
      </c>
      <c r="C8670">
        <v>48465</v>
      </c>
      <c r="D8670" t="s">
        <v>135</v>
      </c>
      <c r="E8670">
        <v>888</v>
      </c>
      <c r="F8670" t="s">
        <v>87</v>
      </c>
      <c r="G8670" t="s">
        <v>96</v>
      </c>
      <c r="H8670">
        <v>20</v>
      </c>
      <c r="I8670">
        <v>1.721171615161645</v>
      </c>
      <c r="J8670">
        <v>6.7984577135152269E-2</v>
      </c>
      <c r="K8670">
        <v>0.88318435143255081</v>
      </c>
      <c r="L8670">
        <v>2.0175341171233598</v>
      </c>
    </row>
    <row r="8671" spans="1:12">
      <c r="A8671" t="s">
        <v>317</v>
      </c>
      <c r="B8671" t="s">
        <v>495</v>
      </c>
      <c r="C8671">
        <v>48465</v>
      </c>
      <c r="D8671" t="s">
        <v>135</v>
      </c>
      <c r="E8671">
        <v>888</v>
      </c>
      <c r="F8671" t="s">
        <v>87</v>
      </c>
      <c r="G8671" t="s">
        <v>97</v>
      </c>
      <c r="H8671">
        <v>39</v>
      </c>
      <c r="I8671">
        <v>0.88957421536769199</v>
      </c>
      <c r="J8671">
        <v>4.847832051491735E-2</v>
      </c>
      <c r="K8671">
        <v>0.5799997192740971</v>
      </c>
      <c r="L8671">
        <v>1.8765974728598549</v>
      </c>
    </row>
    <row r="8672" spans="1:12">
      <c r="A8672" t="s">
        <v>317</v>
      </c>
      <c r="B8672" t="s">
        <v>495</v>
      </c>
      <c r="C8672">
        <v>48465</v>
      </c>
      <c r="D8672" t="s">
        <v>135</v>
      </c>
      <c r="E8672">
        <v>888</v>
      </c>
      <c r="F8672" t="s">
        <v>87</v>
      </c>
      <c r="G8672" t="s">
        <v>98</v>
      </c>
      <c r="H8672">
        <v>20</v>
      </c>
      <c r="I8672">
        <v>0.16304734529484671</v>
      </c>
      <c r="J8672">
        <v>7.8130650010181744E-3</v>
      </c>
      <c r="K8672">
        <v>9.289047626757628E-2</v>
      </c>
      <c r="L8672">
        <v>0.24192014856789321</v>
      </c>
    </row>
    <row r="8673" spans="1:12">
      <c r="A8673" t="s">
        <v>317</v>
      </c>
      <c r="B8673" t="s">
        <v>495</v>
      </c>
      <c r="C8673">
        <v>48465</v>
      </c>
      <c r="D8673" t="s">
        <v>135</v>
      </c>
      <c r="E8673">
        <v>888</v>
      </c>
      <c r="F8673" t="s">
        <v>87</v>
      </c>
      <c r="G8673" t="s">
        <v>99</v>
      </c>
      <c r="H8673">
        <v>39</v>
      </c>
      <c r="I8673">
        <v>0.34336382621788358</v>
      </c>
      <c r="J8673">
        <v>2.9501343083376711E-2</v>
      </c>
      <c r="K8673">
        <v>2.8654467999078309E-2</v>
      </c>
      <c r="L8673">
        <v>0.60386568814191111</v>
      </c>
    </row>
    <row r="8674" spans="1:12">
      <c r="A8674" t="s">
        <v>317</v>
      </c>
      <c r="B8674" t="s">
        <v>495</v>
      </c>
      <c r="C8674">
        <v>48465</v>
      </c>
      <c r="D8674" t="s">
        <v>135</v>
      </c>
      <c r="E8674">
        <v>888</v>
      </c>
      <c r="F8674" t="s">
        <v>87</v>
      </c>
      <c r="G8674" t="s">
        <v>100</v>
      </c>
      <c r="H8674">
        <v>20</v>
      </c>
      <c r="I8674">
        <v>0.65426996466193754</v>
      </c>
      <c r="J8674">
        <v>1.266232123478221E-2</v>
      </c>
      <c r="K8674">
        <v>0.60444471312514481</v>
      </c>
      <c r="L8674">
        <v>0.77096373318550593</v>
      </c>
    </row>
    <row r="8675" spans="1:12">
      <c r="A8675" t="s">
        <v>317</v>
      </c>
      <c r="B8675" t="s">
        <v>495</v>
      </c>
      <c r="C8675">
        <v>48465</v>
      </c>
      <c r="D8675" t="s">
        <v>135</v>
      </c>
      <c r="E8675">
        <v>888</v>
      </c>
      <c r="F8675" t="s">
        <v>87</v>
      </c>
      <c r="G8675" t="s">
        <v>101</v>
      </c>
      <c r="H8675">
        <v>39</v>
      </c>
      <c r="I8675">
        <v>0.55209395548888252</v>
      </c>
      <c r="J8675">
        <v>1.9592836434405271E-2</v>
      </c>
      <c r="K8675">
        <v>0.33343633149258622</v>
      </c>
      <c r="L8675">
        <v>0.80640723409972659</v>
      </c>
    </row>
    <row r="8676" spans="1:12">
      <c r="A8676" t="s">
        <v>317</v>
      </c>
      <c r="B8676" t="s">
        <v>495</v>
      </c>
      <c r="C8676">
        <v>48465</v>
      </c>
      <c r="D8676" t="s">
        <v>135</v>
      </c>
      <c r="E8676">
        <v>888</v>
      </c>
      <c r="F8676" t="s">
        <v>87</v>
      </c>
      <c r="G8676" t="s">
        <v>102</v>
      </c>
      <c r="H8676">
        <v>20</v>
      </c>
      <c r="I8676">
        <v>0.76318005113423237</v>
      </c>
      <c r="J8676">
        <v>1.4161107662308711E-2</v>
      </c>
      <c r="K8676">
        <v>0.70794941895375607</v>
      </c>
      <c r="L8676">
        <v>0.89684260655109616</v>
      </c>
    </row>
    <row r="8677" spans="1:12">
      <c r="A8677" t="s">
        <v>317</v>
      </c>
      <c r="B8677" t="s">
        <v>495</v>
      </c>
      <c r="C8677">
        <v>48465</v>
      </c>
      <c r="D8677" t="s">
        <v>135</v>
      </c>
      <c r="E8677">
        <v>888</v>
      </c>
      <c r="F8677" t="s">
        <v>87</v>
      </c>
      <c r="G8677" t="s">
        <v>103</v>
      </c>
      <c r="H8677">
        <v>39</v>
      </c>
      <c r="I8677">
        <v>0.62678689637570051</v>
      </c>
      <c r="J8677">
        <v>1.9742915225918211E-2</v>
      </c>
      <c r="K8677">
        <v>0.42340281170382521</v>
      </c>
      <c r="L8677">
        <v>0.866288058907975</v>
      </c>
    </row>
    <row r="8678" spans="1:12">
      <c r="A8678" t="s">
        <v>317</v>
      </c>
      <c r="B8678" t="s">
        <v>495</v>
      </c>
      <c r="C8678">
        <v>48465</v>
      </c>
      <c r="D8678" t="s">
        <v>135</v>
      </c>
      <c r="E8678">
        <v>888</v>
      </c>
      <c r="F8678" t="s">
        <v>87</v>
      </c>
      <c r="G8678" t="s">
        <v>104</v>
      </c>
      <c r="H8678">
        <v>20</v>
      </c>
      <c r="I8678">
        <v>0.82050463119434713</v>
      </c>
      <c r="J8678">
        <v>1.8338895507811159E-2</v>
      </c>
      <c r="K8678">
        <v>0.75305816877729914</v>
      </c>
      <c r="L8678">
        <v>0.98111019335248972</v>
      </c>
    </row>
    <row r="8679" spans="1:12">
      <c r="A8679" t="s">
        <v>317</v>
      </c>
      <c r="B8679" t="s">
        <v>495</v>
      </c>
      <c r="C8679">
        <v>48465</v>
      </c>
      <c r="D8679" t="s">
        <v>135</v>
      </c>
      <c r="E8679">
        <v>888</v>
      </c>
      <c r="F8679" t="s">
        <v>87</v>
      </c>
      <c r="G8679" t="s">
        <v>105</v>
      </c>
      <c r="H8679">
        <v>39</v>
      </c>
      <c r="I8679">
        <v>0.6906193808388571</v>
      </c>
      <c r="J8679">
        <v>2.1367543934774989E-2</v>
      </c>
      <c r="K8679">
        <v>0.46026165080166709</v>
      </c>
      <c r="L8679">
        <v>0.92075080203575244</v>
      </c>
    </row>
    <row r="8680" spans="1:12">
      <c r="A8680" t="s">
        <v>317</v>
      </c>
      <c r="B8680" t="s">
        <v>495</v>
      </c>
      <c r="C8680">
        <v>48465</v>
      </c>
      <c r="D8680" t="s">
        <v>135</v>
      </c>
      <c r="E8680">
        <v>888</v>
      </c>
      <c r="F8680" t="s">
        <v>87</v>
      </c>
      <c r="G8680" t="s">
        <v>106</v>
      </c>
      <c r="H8680">
        <v>20</v>
      </c>
      <c r="I8680">
        <v>0.91052161032602574</v>
      </c>
      <c r="J8680">
        <v>2.0061744980271169E-2</v>
      </c>
      <c r="K8680">
        <v>0.83596092959795543</v>
      </c>
      <c r="L8680">
        <v>1.0860736755586899</v>
      </c>
    </row>
    <row r="8681" spans="1:12">
      <c r="A8681" t="s">
        <v>317</v>
      </c>
      <c r="B8681" t="s">
        <v>495</v>
      </c>
      <c r="C8681">
        <v>48465</v>
      </c>
      <c r="D8681" t="s">
        <v>135</v>
      </c>
      <c r="E8681">
        <v>888</v>
      </c>
      <c r="F8681" t="s">
        <v>87</v>
      </c>
      <c r="G8681" t="s">
        <v>107</v>
      </c>
      <c r="H8681">
        <v>39</v>
      </c>
      <c r="I8681">
        <v>0.77397761072108628</v>
      </c>
      <c r="J8681">
        <v>2.285282849984567E-2</v>
      </c>
      <c r="K8681">
        <v>0.53041950708429919</v>
      </c>
      <c r="L8681">
        <v>1.0056565875975461</v>
      </c>
    </row>
    <row r="8682" spans="1:12">
      <c r="A8682" t="s">
        <v>317</v>
      </c>
      <c r="B8682" t="s">
        <v>495</v>
      </c>
      <c r="C8682">
        <v>48465</v>
      </c>
      <c r="D8682" t="s">
        <v>135</v>
      </c>
      <c r="E8682">
        <v>888</v>
      </c>
      <c r="F8682" t="s">
        <v>87</v>
      </c>
      <c r="G8682" t="s">
        <v>108</v>
      </c>
      <c r="H8682">
        <v>20</v>
      </c>
      <c r="I8682">
        <v>0.1554618436608238</v>
      </c>
      <c r="J8682">
        <v>5.4752793082876103E-3</v>
      </c>
      <c r="K8682">
        <v>0.1005148191295044</v>
      </c>
      <c r="L8682">
        <v>0.1965438808828478</v>
      </c>
    </row>
    <row r="8683" spans="1:12">
      <c r="A8683" t="s">
        <v>317</v>
      </c>
      <c r="B8683" t="s">
        <v>495</v>
      </c>
      <c r="C8683">
        <v>48465</v>
      </c>
      <c r="D8683" t="s">
        <v>135</v>
      </c>
      <c r="E8683">
        <v>888</v>
      </c>
      <c r="F8683" t="s">
        <v>87</v>
      </c>
      <c r="G8683" t="s">
        <v>109</v>
      </c>
      <c r="H8683">
        <v>39</v>
      </c>
      <c r="I8683">
        <v>0.23496888070268879</v>
      </c>
      <c r="J8683">
        <v>1.3073048056476119E-2</v>
      </c>
      <c r="K8683">
        <v>5.0955208635228677E-2</v>
      </c>
      <c r="L8683">
        <v>0.33257632136387749</v>
      </c>
    </row>
    <row r="8684" spans="1:12">
      <c r="A8684" t="s">
        <v>317</v>
      </c>
      <c r="B8684" t="s">
        <v>496</v>
      </c>
      <c r="C8684">
        <v>48467</v>
      </c>
      <c r="D8684" t="s">
        <v>135</v>
      </c>
      <c r="E8684">
        <v>888</v>
      </c>
      <c r="F8684" t="s">
        <v>87</v>
      </c>
      <c r="G8684" t="s">
        <v>88</v>
      </c>
      <c r="H8684">
        <v>21</v>
      </c>
      <c r="I8684">
        <v>1.3391255499967429</v>
      </c>
      <c r="J8684">
        <v>0.1576856242205866</v>
      </c>
      <c r="K8684">
        <v>8.2268901586623533E-2</v>
      </c>
      <c r="L8684">
        <v>2.427575332124559</v>
      </c>
    </row>
    <row r="8685" spans="1:12">
      <c r="A8685" t="s">
        <v>317</v>
      </c>
      <c r="B8685" t="s">
        <v>496</v>
      </c>
      <c r="C8685">
        <v>48467</v>
      </c>
      <c r="D8685" t="s">
        <v>135</v>
      </c>
      <c r="E8685">
        <v>888</v>
      </c>
      <c r="F8685" t="s">
        <v>87</v>
      </c>
      <c r="G8685" t="s">
        <v>89</v>
      </c>
      <c r="H8685">
        <v>477</v>
      </c>
      <c r="I8685">
        <v>0.78674074649732395</v>
      </c>
      <c r="J8685">
        <v>2.4113475586158891E-2</v>
      </c>
      <c r="K8685">
        <v>-2.7170356688389172E-2</v>
      </c>
      <c r="L8685">
        <v>2.058279257864311</v>
      </c>
    </row>
    <row r="8686" spans="1:12">
      <c r="A8686" t="s">
        <v>317</v>
      </c>
      <c r="B8686" t="s">
        <v>496</v>
      </c>
      <c r="C8686">
        <v>48467</v>
      </c>
      <c r="D8686" t="s">
        <v>135</v>
      </c>
      <c r="E8686">
        <v>888</v>
      </c>
      <c r="F8686" t="s">
        <v>87</v>
      </c>
      <c r="G8686" t="s">
        <v>90</v>
      </c>
      <c r="H8686">
        <v>21</v>
      </c>
      <c r="I8686">
        <v>1.6680650978018869</v>
      </c>
      <c r="J8686">
        <v>0.1456860291474619</v>
      </c>
      <c r="K8686">
        <v>0.26197504588600667</v>
      </c>
      <c r="L8686">
        <v>2.8019103932227281</v>
      </c>
    </row>
    <row r="8687" spans="1:12">
      <c r="A8687" t="s">
        <v>317</v>
      </c>
      <c r="B8687" t="s">
        <v>496</v>
      </c>
      <c r="C8687">
        <v>48467</v>
      </c>
      <c r="D8687" t="s">
        <v>135</v>
      </c>
      <c r="E8687">
        <v>888</v>
      </c>
      <c r="F8687" t="s">
        <v>87</v>
      </c>
      <c r="G8687" t="s">
        <v>91</v>
      </c>
      <c r="H8687">
        <v>477</v>
      </c>
      <c r="I8687">
        <v>1.00389614638034</v>
      </c>
      <c r="J8687">
        <v>2.269043222480557E-2</v>
      </c>
      <c r="K8687">
        <v>3.5267178298786029E-3</v>
      </c>
      <c r="L8687">
        <v>2.2257319502210908</v>
      </c>
    </row>
    <row r="8688" spans="1:12">
      <c r="A8688" t="s">
        <v>317</v>
      </c>
      <c r="B8688" t="s">
        <v>496</v>
      </c>
      <c r="C8688">
        <v>48467</v>
      </c>
      <c r="D8688" t="s">
        <v>135</v>
      </c>
      <c r="E8688">
        <v>888</v>
      </c>
      <c r="F8688" t="s">
        <v>87</v>
      </c>
      <c r="G8688" t="s">
        <v>92</v>
      </c>
      <c r="H8688">
        <v>21</v>
      </c>
      <c r="I8688">
        <v>1.833708289949844</v>
      </c>
      <c r="J8688">
        <v>0.1562271870685033</v>
      </c>
      <c r="K8688">
        <v>0.29025231332994073</v>
      </c>
      <c r="L8688">
        <v>3.035446620925113</v>
      </c>
    </row>
    <row r="8689" spans="1:12">
      <c r="A8689" t="s">
        <v>317</v>
      </c>
      <c r="B8689" t="s">
        <v>496</v>
      </c>
      <c r="C8689">
        <v>48467</v>
      </c>
      <c r="D8689" t="s">
        <v>135</v>
      </c>
      <c r="E8689">
        <v>888</v>
      </c>
      <c r="F8689" t="s">
        <v>87</v>
      </c>
      <c r="G8689" t="s">
        <v>93</v>
      </c>
      <c r="H8689">
        <v>477</v>
      </c>
      <c r="I8689">
        <v>1.087758962618226</v>
      </c>
      <c r="J8689">
        <v>2.3973217149723551E-2</v>
      </c>
      <c r="K8689">
        <v>3.5267178298786029E-3</v>
      </c>
      <c r="L8689">
        <v>2.3556611322115808</v>
      </c>
    </row>
    <row r="8690" spans="1:12">
      <c r="A8690" t="s">
        <v>317</v>
      </c>
      <c r="B8690" t="s">
        <v>496</v>
      </c>
      <c r="C8690">
        <v>48467</v>
      </c>
      <c r="D8690" t="s">
        <v>135</v>
      </c>
      <c r="E8690">
        <v>888</v>
      </c>
      <c r="F8690" t="s">
        <v>87</v>
      </c>
      <c r="G8690" t="s">
        <v>94</v>
      </c>
      <c r="H8690">
        <v>21</v>
      </c>
      <c r="I8690">
        <v>1.991627877631841</v>
      </c>
      <c r="J8690">
        <v>0.16733419893618731</v>
      </c>
      <c r="K8690">
        <v>0.31557028902879652</v>
      </c>
      <c r="L8690">
        <v>3.2684685251471182</v>
      </c>
    </row>
    <row r="8691" spans="1:12">
      <c r="A8691" t="s">
        <v>317</v>
      </c>
      <c r="B8691" t="s">
        <v>496</v>
      </c>
      <c r="C8691">
        <v>48467</v>
      </c>
      <c r="D8691" t="s">
        <v>135</v>
      </c>
      <c r="E8691">
        <v>888</v>
      </c>
      <c r="F8691" t="s">
        <v>87</v>
      </c>
      <c r="G8691" t="s">
        <v>95</v>
      </c>
      <c r="H8691">
        <v>477</v>
      </c>
      <c r="I8691">
        <v>1.1616979780548631</v>
      </c>
      <c r="J8691">
        <v>2.5497944075040111E-2</v>
      </c>
      <c r="K8691">
        <v>3.5267178298786029E-3</v>
      </c>
      <c r="L8691">
        <v>2.476528363245087</v>
      </c>
    </row>
    <row r="8692" spans="1:12">
      <c r="A8692" t="s">
        <v>317</v>
      </c>
      <c r="B8692" t="s">
        <v>496</v>
      </c>
      <c r="C8692">
        <v>48467</v>
      </c>
      <c r="D8692" t="s">
        <v>135</v>
      </c>
      <c r="E8692">
        <v>888</v>
      </c>
      <c r="F8692" t="s">
        <v>87</v>
      </c>
      <c r="G8692" t="s">
        <v>96</v>
      </c>
      <c r="H8692">
        <v>21</v>
      </c>
      <c r="I8692">
        <v>2.141073796967826</v>
      </c>
      <c r="J8692">
        <v>0.17785825932259591</v>
      </c>
      <c r="K8692">
        <v>0.34037529265666611</v>
      </c>
      <c r="L8692">
        <v>3.4894549128360661</v>
      </c>
    </row>
    <row r="8693" spans="1:12">
      <c r="A8693" t="s">
        <v>317</v>
      </c>
      <c r="B8693" t="s">
        <v>496</v>
      </c>
      <c r="C8693">
        <v>48467</v>
      </c>
      <c r="D8693" t="s">
        <v>135</v>
      </c>
      <c r="E8693">
        <v>888</v>
      </c>
      <c r="F8693" t="s">
        <v>87</v>
      </c>
      <c r="G8693" t="s">
        <v>97</v>
      </c>
      <c r="H8693">
        <v>477</v>
      </c>
      <c r="I8693">
        <v>1.236533130856426</v>
      </c>
      <c r="J8693">
        <v>2.6649151709387989E-2</v>
      </c>
      <c r="K8693">
        <v>3.5267178298786029E-3</v>
      </c>
      <c r="L8693">
        <v>2.590221589714337</v>
      </c>
    </row>
    <row r="8694" spans="1:12">
      <c r="A8694" t="s">
        <v>317</v>
      </c>
      <c r="B8694" t="s">
        <v>496</v>
      </c>
      <c r="C8694">
        <v>48467</v>
      </c>
      <c r="D8694" t="s">
        <v>135</v>
      </c>
      <c r="E8694">
        <v>888</v>
      </c>
      <c r="F8694" t="s">
        <v>87</v>
      </c>
      <c r="G8694" t="s">
        <v>98</v>
      </c>
      <c r="H8694">
        <v>21</v>
      </c>
      <c r="I8694">
        <v>0.87811581063541766</v>
      </c>
      <c r="J8694">
        <v>8.8664726780749215E-2</v>
      </c>
      <c r="K8694">
        <v>0.1078680484880335</v>
      </c>
      <c r="L8694">
        <v>1.6042317228687579</v>
      </c>
    </row>
    <row r="8695" spans="1:12">
      <c r="A8695" t="s">
        <v>317</v>
      </c>
      <c r="B8695" t="s">
        <v>496</v>
      </c>
      <c r="C8695">
        <v>48467</v>
      </c>
      <c r="D8695" t="s">
        <v>135</v>
      </c>
      <c r="E8695">
        <v>888</v>
      </c>
      <c r="F8695" t="s">
        <v>87</v>
      </c>
      <c r="G8695" t="s">
        <v>99</v>
      </c>
      <c r="H8695">
        <v>477</v>
      </c>
      <c r="I8695">
        <v>0.4876279095215178</v>
      </c>
      <c r="J8695">
        <v>1.207494498248156E-2</v>
      </c>
      <c r="K8695">
        <v>3.5267178298786029E-3</v>
      </c>
      <c r="L8695">
        <v>1.421982194111423</v>
      </c>
    </row>
    <row r="8696" spans="1:12">
      <c r="A8696" t="s">
        <v>317</v>
      </c>
      <c r="B8696" t="s">
        <v>496</v>
      </c>
      <c r="C8696">
        <v>48467</v>
      </c>
      <c r="D8696" t="s">
        <v>135</v>
      </c>
      <c r="E8696">
        <v>888</v>
      </c>
      <c r="F8696" t="s">
        <v>87</v>
      </c>
      <c r="G8696" t="s">
        <v>100</v>
      </c>
      <c r="H8696">
        <v>21</v>
      </c>
      <c r="I8696">
        <v>1.3919513895566551</v>
      </c>
      <c r="J8696">
        <v>0.10804868088975519</v>
      </c>
      <c r="K8696">
        <v>0.27866141501693342</v>
      </c>
      <c r="L8696">
        <v>2.2143403233531389</v>
      </c>
    </row>
    <row r="8697" spans="1:12">
      <c r="A8697" t="s">
        <v>317</v>
      </c>
      <c r="B8697" t="s">
        <v>496</v>
      </c>
      <c r="C8697">
        <v>48467</v>
      </c>
      <c r="D8697" t="s">
        <v>135</v>
      </c>
      <c r="E8697">
        <v>888</v>
      </c>
      <c r="F8697" t="s">
        <v>87</v>
      </c>
      <c r="G8697" t="s">
        <v>101</v>
      </c>
      <c r="H8697">
        <v>477</v>
      </c>
      <c r="I8697">
        <v>0.84234023082363552</v>
      </c>
      <c r="J8697">
        <v>1.6674067626733569E-2</v>
      </c>
      <c r="K8697">
        <v>3.5267178298786029E-3</v>
      </c>
      <c r="L8697">
        <v>1.7070203999628011</v>
      </c>
    </row>
    <row r="8698" spans="1:12">
      <c r="A8698" t="s">
        <v>317</v>
      </c>
      <c r="B8698" t="s">
        <v>496</v>
      </c>
      <c r="C8698">
        <v>48467</v>
      </c>
      <c r="D8698" t="s">
        <v>135</v>
      </c>
      <c r="E8698">
        <v>888</v>
      </c>
      <c r="F8698" t="s">
        <v>87</v>
      </c>
      <c r="G8698" t="s">
        <v>102</v>
      </c>
      <c r="H8698">
        <v>21</v>
      </c>
      <c r="I8698">
        <v>1.563109054162531</v>
      </c>
      <c r="J8698">
        <v>0.1178441616037386</v>
      </c>
      <c r="K8698">
        <v>0.30964265869391361</v>
      </c>
      <c r="L8698">
        <v>2.4387855384156549</v>
      </c>
    </row>
    <row r="8699" spans="1:12">
      <c r="A8699" t="s">
        <v>317</v>
      </c>
      <c r="B8699" t="s">
        <v>496</v>
      </c>
      <c r="C8699">
        <v>48467</v>
      </c>
      <c r="D8699" t="s">
        <v>135</v>
      </c>
      <c r="E8699">
        <v>888</v>
      </c>
      <c r="F8699" t="s">
        <v>87</v>
      </c>
      <c r="G8699" t="s">
        <v>103</v>
      </c>
      <c r="H8699">
        <v>477</v>
      </c>
      <c r="I8699">
        <v>0.91484518765697243</v>
      </c>
      <c r="J8699">
        <v>1.7532296565668671E-2</v>
      </c>
      <c r="K8699">
        <v>3.5267178298786029E-3</v>
      </c>
      <c r="L8699">
        <v>1.8054626795053541</v>
      </c>
    </row>
    <row r="8700" spans="1:12">
      <c r="A8700" t="s">
        <v>317</v>
      </c>
      <c r="B8700" t="s">
        <v>496</v>
      </c>
      <c r="C8700">
        <v>48467</v>
      </c>
      <c r="D8700" t="s">
        <v>135</v>
      </c>
      <c r="E8700">
        <v>888</v>
      </c>
      <c r="F8700" t="s">
        <v>87</v>
      </c>
      <c r="G8700" t="s">
        <v>104</v>
      </c>
      <c r="H8700">
        <v>21</v>
      </c>
      <c r="I8700">
        <v>1.726502520922087</v>
      </c>
      <c r="J8700">
        <v>0.12881989346661671</v>
      </c>
      <c r="K8700">
        <v>0.33643836717927927</v>
      </c>
      <c r="L8700">
        <v>2.6724841403317932</v>
      </c>
    </row>
    <row r="8701" spans="1:12">
      <c r="A8701" t="s">
        <v>317</v>
      </c>
      <c r="B8701" t="s">
        <v>496</v>
      </c>
      <c r="C8701">
        <v>48467</v>
      </c>
      <c r="D8701" t="s">
        <v>135</v>
      </c>
      <c r="E8701">
        <v>888</v>
      </c>
      <c r="F8701" t="s">
        <v>87</v>
      </c>
      <c r="G8701" t="s">
        <v>105</v>
      </c>
      <c r="H8701">
        <v>477</v>
      </c>
      <c r="I8701">
        <v>0.97989793001529024</v>
      </c>
      <c r="J8701">
        <v>1.871309898143006E-2</v>
      </c>
      <c r="K8701">
        <v>3.5267178298786029E-3</v>
      </c>
      <c r="L8701">
        <v>1.9139068960189349</v>
      </c>
    </row>
    <row r="8702" spans="1:12">
      <c r="A8702" t="s">
        <v>317</v>
      </c>
      <c r="B8702" t="s">
        <v>496</v>
      </c>
      <c r="C8702">
        <v>48467</v>
      </c>
      <c r="D8702" t="s">
        <v>135</v>
      </c>
      <c r="E8702">
        <v>888</v>
      </c>
      <c r="F8702" t="s">
        <v>87</v>
      </c>
      <c r="G8702" t="s">
        <v>106</v>
      </c>
      <c r="H8702">
        <v>21</v>
      </c>
      <c r="I8702">
        <v>1.8774327900133541</v>
      </c>
      <c r="J8702">
        <v>0.13897070690113111</v>
      </c>
      <c r="K8702">
        <v>0.36329579965681719</v>
      </c>
      <c r="L8702">
        <v>2.9038355072988762</v>
      </c>
    </row>
    <row r="8703" spans="1:12">
      <c r="A8703" t="s">
        <v>317</v>
      </c>
      <c r="B8703" t="s">
        <v>496</v>
      </c>
      <c r="C8703">
        <v>48467</v>
      </c>
      <c r="D8703" t="s">
        <v>135</v>
      </c>
      <c r="E8703">
        <v>888</v>
      </c>
      <c r="F8703" t="s">
        <v>87</v>
      </c>
      <c r="G8703" t="s">
        <v>107</v>
      </c>
      <c r="H8703">
        <v>477</v>
      </c>
      <c r="I8703">
        <v>1.042038750697394</v>
      </c>
      <c r="J8703">
        <v>1.9323165821444149E-2</v>
      </c>
      <c r="K8703">
        <v>3.5267178298786029E-3</v>
      </c>
      <c r="L8703">
        <v>1.9966900608684059</v>
      </c>
    </row>
    <row r="8704" spans="1:12">
      <c r="A8704" t="s">
        <v>317</v>
      </c>
      <c r="B8704" t="s">
        <v>496</v>
      </c>
      <c r="C8704">
        <v>48467</v>
      </c>
      <c r="D8704" t="s">
        <v>135</v>
      </c>
      <c r="E8704">
        <v>888</v>
      </c>
      <c r="F8704" t="s">
        <v>87</v>
      </c>
      <c r="G8704" t="s">
        <v>108</v>
      </c>
      <c r="H8704">
        <v>21</v>
      </c>
      <c r="I8704">
        <v>0.54524790617929286</v>
      </c>
      <c r="J8704">
        <v>4.6758487955652142E-2</v>
      </c>
      <c r="K8704">
        <v>0.1167457847107941</v>
      </c>
      <c r="L8704">
        <v>1.0747798823709549</v>
      </c>
    </row>
    <row r="8705" spans="1:12">
      <c r="A8705" t="s">
        <v>317</v>
      </c>
      <c r="B8705" t="s">
        <v>496</v>
      </c>
      <c r="C8705">
        <v>48467</v>
      </c>
      <c r="D8705" t="s">
        <v>135</v>
      </c>
      <c r="E8705">
        <v>888</v>
      </c>
      <c r="F8705" t="s">
        <v>87</v>
      </c>
      <c r="G8705" t="s">
        <v>109</v>
      </c>
      <c r="H8705">
        <v>477</v>
      </c>
      <c r="I8705">
        <v>0.31639683371199412</v>
      </c>
      <c r="J8705">
        <v>4.7901614405130534E-3</v>
      </c>
      <c r="K8705">
        <v>3.5267178298786029E-3</v>
      </c>
      <c r="L8705">
        <v>0.74064381319451666</v>
      </c>
    </row>
    <row r="8706" spans="1:12">
      <c r="A8706" t="s">
        <v>317</v>
      </c>
      <c r="B8706" t="s">
        <v>497</v>
      </c>
      <c r="C8706">
        <v>48469</v>
      </c>
      <c r="D8706" t="s">
        <v>135</v>
      </c>
      <c r="E8706">
        <v>888</v>
      </c>
      <c r="F8706" t="s">
        <v>87</v>
      </c>
      <c r="G8706" t="s">
        <v>88</v>
      </c>
      <c r="H8706">
        <v>119</v>
      </c>
      <c r="I8706">
        <v>1.7646311461808211</v>
      </c>
      <c r="J8706">
        <v>2.5594488060371672E-2</v>
      </c>
      <c r="K8706">
        <v>0.51213785689207081</v>
      </c>
      <c r="L8706">
        <v>2.4816633020825209</v>
      </c>
    </row>
    <row r="8707" spans="1:12">
      <c r="A8707" t="s">
        <v>317</v>
      </c>
      <c r="B8707" t="s">
        <v>497</v>
      </c>
      <c r="C8707">
        <v>48469</v>
      </c>
      <c r="D8707" t="s">
        <v>135</v>
      </c>
      <c r="E8707">
        <v>888</v>
      </c>
      <c r="F8707" t="s">
        <v>87</v>
      </c>
      <c r="G8707" t="s">
        <v>89</v>
      </c>
      <c r="H8707">
        <v>154</v>
      </c>
      <c r="I8707">
        <v>1.3035901672445029</v>
      </c>
      <c r="J8707">
        <v>3.2095457108736382E-2</v>
      </c>
      <c r="K8707">
        <v>4.956130742973552E-3</v>
      </c>
      <c r="L8707">
        <v>2.114449026108427</v>
      </c>
    </row>
    <row r="8708" spans="1:12">
      <c r="A8708" t="s">
        <v>317</v>
      </c>
      <c r="B8708" t="s">
        <v>497</v>
      </c>
      <c r="C8708">
        <v>48469</v>
      </c>
      <c r="D8708" t="s">
        <v>135</v>
      </c>
      <c r="E8708">
        <v>888</v>
      </c>
      <c r="F8708" t="s">
        <v>87</v>
      </c>
      <c r="G8708" t="s">
        <v>90</v>
      </c>
      <c r="H8708">
        <v>119</v>
      </c>
      <c r="I8708">
        <v>1.9551745304185859</v>
      </c>
      <c r="J8708">
        <v>3.0129661409618289E-2</v>
      </c>
      <c r="K8708">
        <v>0.51213785689207081</v>
      </c>
      <c r="L8708">
        <v>2.7473075029630389</v>
      </c>
    </row>
    <row r="8709" spans="1:12">
      <c r="A8709" t="s">
        <v>317</v>
      </c>
      <c r="B8709" t="s">
        <v>497</v>
      </c>
      <c r="C8709">
        <v>48469</v>
      </c>
      <c r="D8709" t="s">
        <v>135</v>
      </c>
      <c r="E8709">
        <v>888</v>
      </c>
      <c r="F8709" t="s">
        <v>87</v>
      </c>
      <c r="G8709" t="s">
        <v>91</v>
      </c>
      <c r="H8709">
        <v>154</v>
      </c>
      <c r="I8709">
        <v>1.38143621858641</v>
      </c>
      <c r="J8709">
        <v>3.5138321918795873E-2</v>
      </c>
      <c r="K8709">
        <v>4.956130742973552E-3</v>
      </c>
      <c r="L8709">
        <v>2.3405081495500322</v>
      </c>
    </row>
    <row r="8710" spans="1:12">
      <c r="A8710" t="s">
        <v>317</v>
      </c>
      <c r="B8710" t="s">
        <v>497</v>
      </c>
      <c r="C8710">
        <v>48469</v>
      </c>
      <c r="D8710" t="s">
        <v>135</v>
      </c>
      <c r="E8710">
        <v>888</v>
      </c>
      <c r="F8710" t="s">
        <v>87</v>
      </c>
      <c r="G8710" t="s">
        <v>92</v>
      </c>
      <c r="H8710">
        <v>119</v>
      </c>
      <c r="I8710">
        <v>2.1090834632351299</v>
      </c>
      <c r="J8710">
        <v>3.3750801778304682E-2</v>
      </c>
      <c r="K8710">
        <v>0.51213785689207081</v>
      </c>
      <c r="L8710">
        <v>2.9118936351549909</v>
      </c>
    </row>
    <row r="8711" spans="1:12">
      <c r="A8711" t="s">
        <v>317</v>
      </c>
      <c r="B8711" t="s">
        <v>497</v>
      </c>
      <c r="C8711">
        <v>48469</v>
      </c>
      <c r="D8711" t="s">
        <v>135</v>
      </c>
      <c r="E8711">
        <v>888</v>
      </c>
      <c r="F8711" t="s">
        <v>87</v>
      </c>
      <c r="G8711" t="s">
        <v>93</v>
      </c>
      <c r="H8711">
        <v>154</v>
      </c>
      <c r="I8711">
        <v>1.462749532738854</v>
      </c>
      <c r="J8711">
        <v>3.80279513325587E-2</v>
      </c>
      <c r="K8711">
        <v>4.956130742973552E-3</v>
      </c>
      <c r="L8711">
        <v>2.4483314923871902</v>
      </c>
    </row>
    <row r="8712" spans="1:12">
      <c r="A8712" t="s">
        <v>317</v>
      </c>
      <c r="B8712" t="s">
        <v>497</v>
      </c>
      <c r="C8712">
        <v>48469</v>
      </c>
      <c r="D8712" t="s">
        <v>135</v>
      </c>
      <c r="E8712">
        <v>888</v>
      </c>
      <c r="F8712" t="s">
        <v>87</v>
      </c>
      <c r="G8712" t="s">
        <v>94</v>
      </c>
      <c r="H8712">
        <v>119</v>
      </c>
      <c r="I8712">
        <v>2.2565282872257488</v>
      </c>
      <c r="J8712">
        <v>3.7779775438854399E-2</v>
      </c>
      <c r="K8712">
        <v>0.51213785689207081</v>
      </c>
      <c r="L8712">
        <v>3.095718866344976</v>
      </c>
    </row>
    <row r="8713" spans="1:12">
      <c r="A8713" t="s">
        <v>317</v>
      </c>
      <c r="B8713" t="s">
        <v>497</v>
      </c>
      <c r="C8713">
        <v>48469</v>
      </c>
      <c r="D8713" t="s">
        <v>135</v>
      </c>
      <c r="E8713">
        <v>888</v>
      </c>
      <c r="F8713" t="s">
        <v>87</v>
      </c>
      <c r="G8713" t="s">
        <v>95</v>
      </c>
      <c r="H8713">
        <v>154</v>
      </c>
      <c r="I8713">
        <v>1.541324106168636</v>
      </c>
      <c r="J8713">
        <v>4.0870292873419548E-2</v>
      </c>
      <c r="K8713">
        <v>4.956130742973552E-3</v>
      </c>
      <c r="L8713">
        <v>2.599180473825375</v>
      </c>
    </row>
    <row r="8714" spans="1:12">
      <c r="A8714" t="s">
        <v>317</v>
      </c>
      <c r="B8714" t="s">
        <v>497</v>
      </c>
      <c r="C8714">
        <v>48469</v>
      </c>
      <c r="D8714" t="s">
        <v>135</v>
      </c>
      <c r="E8714">
        <v>888</v>
      </c>
      <c r="F8714" t="s">
        <v>87</v>
      </c>
      <c r="G8714" t="s">
        <v>96</v>
      </c>
      <c r="H8714">
        <v>119</v>
      </c>
      <c r="I8714">
        <v>2.398818477617644</v>
      </c>
      <c r="J8714">
        <v>4.1872318587884969E-2</v>
      </c>
      <c r="K8714">
        <v>0.51213785689207081</v>
      </c>
      <c r="L8714">
        <v>3.3260188600239222</v>
      </c>
    </row>
    <row r="8715" spans="1:12">
      <c r="A8715" t="s">
        <v>317</v>
      </c>
      <c r="B8715" t="s">
        <v>497</v>
      </c>
      <c r="C8715">
        <v>48469</v>
      </c>
      <c r="D8715" t="s">
        <v>135</v>
      </c>
      <c r="E8715">
        <v>888</v>
      </c>
      <c r="F8715" t="s">
        <v>87</v>
      </c>
      <c r="G8715" t="s">
        <v>97</v>
      </c>
      <c r="H8715">
        <v>154</v>
      </c>
      <c r="I8715">
        <v>1.620631984624149</v>
      </c>
      <c r="J8715">
        <v>4.3580791424690943E-2</v>
      </c>
      <c r="K8715">
        <v>4.956130742973552E-3</v>
      </c>
      <c r="L8715">
        <v>2.728018230396505</v>
      </c>
    </row>
    <row r="8716" spans="1:12">
      <c r="A8716" t="s">
        <v>317</v>
      </c>
      <c r="B8716" t="s">
        <v>497</v>
      </c>
      <c r="C8716">
        <v>48469</v>
      </c>
      <c r="D8716" t="s">
        <v>135</v>
      </c>
      <c r="E8716">
        <v>888</v>
      </c>
      <c r="F8716" t="s">
        <v>87</v>
      </c>
      <c r="G8716" t="s">
        <v>98</v>
      </c>
      <c r="H8716">
        <v>119</v>
      </c>
      <c r="I8716">
        <v>0.74584051659378148</v>
      </c>
      <c r="J8716">
        <v>2.3649258273109808E-2</v>
      </c>
      <c r="K8716">
        <v>0.22621920037102641</v>
      </c>
      <c r="L8716">
        <v>1.566731034014254</v>
      </c>
    </row>
    <row r="8717" spans="1:12">
      <c r="A8717" t="s">
        <v>317</v>
      </c>
      <c r="B8717" t="s">
        <v>497</v>
      </c>
      <c r="C8717">
        <v>48469</v>
      </c>
      <c r="D8717" t="s">
        <v>135</v>
      </c>
      <c r="E8717">
        <v>888</v>
      </c>
      <c r="F8717" t="s">
        <v>87</v>
      </c>
      <c r="G8717" t="s">
        <v>99</v>
      </c>
      <c r="H8717">
        <v>154</v>
      </c>
      <c r="I8717">
        <v>0.62976600419437911</v>
      </c>
      <c r="J8717">
        <v>1.6168657548461831E-2</v>
      </c>
      <c r="K8717">
        <v>4.956130742973552E-3</v>
      </c>
      <c r="L8717">
        <v>1.014232366999118</v>
      </c>
    </row>
    <row r="8718" spans="1:12">
      <c r="A8718" t="s">
        <v>317</v>
      </c>
      <c r="B8718" t="s">
        <v>497</v>
      </c>
      <c r="C8718">
        <v>48469</v>
      </c>
      <c r="D8718" t="s">
        <v>135</v>
      </c>
      <c r="E8718">
        <v>888</v>
      </c>
      <c r="F8718" t="s">
        <v>87</v>
      </c>
      <c r="G8718" t="s">
        <v>100</v>
      </c>
      <c r="H8718">
        <v>119</v>
      </c>
      <c r="I8718">
        <v>1.2960671176305709</v>
      </c>
      <c r="J8718">
        <v>2.7382767211101021E-2</v>
      </c>
      <c r="K8718">
        <v>0.36657713366268552</v>
      </c>
      <c r="L8718">
        <v>1.9134816468672571</v>
      </c>
    </row>
    <row r="8719" spans="1:12">
      <c r="A8719" t="s">
        <v>317</v>
      </c>
      <c r="B8719" t="s">
        <v>497</v>
      </c>
      <c r="C8719">
        <v>48469</v>
      </c>
      <c r="D8719" t="s">
        <v>135</v>
      </c>
      <c r="E8719">
        <v>888</v>
      </c>
      <c r="F8719" t="s">
        <v>87</v>
      </c>
      <c r="G8719" t="s">
        <v>101</v>
      </c>
      <c r="H8719">
        <v>154</v>
      </c>
      <c r="I8719">
        <v>1.0065572308883</v>
      </c>
      <c r="J8719">
        <v>2.9586142281674221E-2</v>
      </c>
      <c r="K8719">
        <v>4.956130742973552E-3</v>
      </c>
      <c r="L8719">
        <v>1.6826545674688489</v>
      </c>
    </row>
    <row r="8720" spans="1:12">
      <c r="A8720" t="s">
        <v>317</v>
      </c>
      <c r="B8720" t="s">
        <v>497</v>
      </c>
      <c r="C8720">
        <v>48469</v>
      </c>
      <c r="D8720" t="s">
        <v>135</v>
      </c>
      <c r="E8720">
        <v>888</v>
      </c>
      <c r="F8720" t="s">
        <v>87</v>
      </c>
      <c r="G8720" t="s">
        <v>102</v>
      </c>
      <c r="H8720">
        <v>119</v>
      </c>
      <c r="I8720">
        <v>1.4644746655923211</v>
      </c>
      <c r="J8720">
        <v>3.1322325895554018E-2</v>
      </c>
      <c r="K8720">
        <v>0.36657713366268552</v>
      </c>
      <c r="L8720">
        <v>2.1796081470521709</v>
      </c>
    </row>
    <row r="8721" spans="1:12">
      <c r="A8721" t="s">
        <v>317</v>
      </c>
      <c r="B8721" t="s">
        <v>497</v>
      </c>
      <c r="C8721">
        <v>48469</v>
      </c>
      <c r="D8721" t="s">
        <v>135</v>
      </c>
      <c r="E8721">
        <v>888</v>
      </c>
      <c r="F8721" t="s">
        <v>87</v>
      </c>
      <c r="G8721" t="s">
        <v>103</v>
      </c>
      <c r="H8721">
        <v>154</v>
      </c>
      <c r="I8721">
        <v>1.062861899947553</v>
      </c>
      <c r="J8721">
        <v>3.1750896966490208E-2</v>
      </c>
      <c r="K8721">
        <v>4.956130742973552E-3</v>
      </c>
      <c r="L8721">
        <v>1.811276904283899</v>
      </c>
    </row>
    <row r="8722" spans="1:12">
      <c r="A8722" t="s">
        <v>317</v>
      </c>
      <c r="B8722" t="s">
        <v>497</v>
      </c>
      <c r="C8722">
        <v>48469</v>
      </c>
      <c r="D8722" t="s">
        <v>135</v>
      </c>
      <c r="E8722">
        <v>888</v>
      </c>
      <c r="F8722" t="s">
        <v>87</v>
      </c>
      <c r="G8722" t="s">
        <v>104</v>
      </c>
      <c r="H8722">
        <v>119</v>
      </c>
      <c r="I8722">
        <v>1.614838316523288</v>
      </c>
      <c r="J8722">
        <v>3.6259869330946527E-2</v>
      </c>
      <c r="K8722">
        <v>0.36657713366268552</v>
      </c>
      <c r="L8722">
        <v>2.4519886601348491</v>
      </c>
    </row>
    <row r="8723" spans="1:12">
      <c r="A8723" t="s">
        <v>317</v>
      </c>
      <c r="B8723" t="s">
        <v>497</v>
      </c>
      <c r="C8723">
        <v>48469</v>
      </c>
      <c r="D8723" t="s">
        <v>135</v>
      </c>
      <c r="E8723">
        <v>888</v>
      </c>
      <c r="F8723" t="s">
        <v>87</v>
      </c>
      <c r="G8723" t="s">
        <v>105</v>
      </c>
      <c r="H8723">
        <v>154</v>
      </c>
      <c r="I8723">
        <v>1.1180861904606401</v>
      </c>
      <c r="J8723">
        <v>3.3907525358797493E-2</v>
      </c>
      <c r="K8723">
        <v>4.956130742973552E-3</v>
      </c>
      <c r="L8723">
        <v>1.9333475457718601</v>
      </c>
    </row>
    <row r="8724" spans="1:12">
      <c r="A8724" t="s">
        <v>317</v>
      </c>
      <c r="B8724" t="s">
        <v>497</v>
      </c>
      <c r="C8724">
        <v>48469</v>
      </c>
      <c r="D8724" t="s">
        <v>135</v>
      </c>
      <c r="E8724">
        <v>888</v>
      </c>
      <c r="F8724" t="s">
        <v>87</v>
      </c>
      <c r="G8724" t="s">
        <v>106</v>
      </c>
      <c r="H8724">
        <v>119</v>
      </c>
      <c r="I8724">
        <v>1.759191645981214</v>
      </c>
      <c r="J8724">
        <v>4.0540644088590858E-2</v>
      </c>
      <c r="K8724">
        <v>0.36657713366268552</v>
      </c>
      <c r="L8724">
        <v>2.6951386258753449</v>
      </c>
    </row>
    <row r="8725" spans="1:12">
      <c r="A8725" t="s">
        <v>317</v>
      </c>
      <c r="B8725" t="s">
        <v>497</v>
      </c>
      <c r="C8725">
        <v>48469</v>
      </c>
      <c r="D8725" t="s">
        <v>135</v>
      </c>
      <c r="E8725">
        <v>888</v>
      </c>
      <c r="F8725" t="s">
        <v>87</v>
      </c>
      <c r="G8725" t="s">
        <v>107</v>
      </c>
      <c r="H8725">
        <v>154</v>
      </c>
      <c r="I8725">
        <v>1.174871515947381</v>
      </c>
      <c r="J8725">
        <v>3.5677543252313412E-2</v>
      </c>
      <c r="K8725">
        <v>4.956130742973552E-3</v>
      </c>
      <c r="L8725">
        <v>2.010524680771129</v>
      </c>
    </row>
    <row r="8726" spans="1:12">
      <c r="A8726" t="s">
        <v>317</v>
      </c>
      <c r="B8726" t="s">
        <v>497</v>
      </c>
      <c r="C8726">
        <v>48469</v>
      </c>
      <c r="D8726" t="s">
        <v>135</v>
      </c>
      <c r="E8726">
        <v>888</v>
      </c>
      <c r="F8726" t="s">
        <v>87</v>
      </c>
      <c r="G8726" t="s">
        <v>108</v>
      </c>
      <c r="H8726">
        <v>119</v>
      </c>
      <c r="I8726">
        <v>0.27227887224413111</v>
      </c>
      <c r="J8726">
        <v>8.1769800195561453E-3</v>
      </c>
      <c r="K8726">
        <v>9.5018292171781704E-2</v>
      </c>
      <c r="L8726">
        <v>0.56648905968884666</v>
      </c>
    </row>
    <row r="8727" spans="1:12">
      <c r="A8727" t="s">
        <v>317</v>
      </c>
      <c r="B8727" t="s">
        <v>497</v>
      </c>
      <c r="C8727">
        <v>48469</v>
      </c>
      <c r="D8727" t="s">
        <v>135</v>
      </c>
      <c r="E8727">
        <v>888</v>
      </c>
      <c r="F8727" t="s">
        <v>87</v>
      </c>
      <c r="G8727" t="s">
        <v>109</v>
      </c>
      <c r="H8727">
        <v>154</v>
      </c>
      <c r="I8727">
        <v>0.32120141221349668</v>
      </c>
      <c r="J8727">
        <v>8.8965314274771466E-3</v>
      </c>
      <c r="K8727">
        <v>4.956130742973552E-3</v>
      </c>
      <c r="L8727">
        <v>0.50844429610848363</v>
      </c>
    </row>
    <row r="8728" spans="1:12">
      <c r="A8728" t="s">
        <v>317</v>
      </c>
      <c r="B8728" t="s">
        <v>498</v>
      </c>
      <c r="C8728">
        <v>48471</v>
      </c>
      <c r="D8728" t="s">
        <v>135</v>
      </c>
      <c r="E8728">
        <v>888</v>
      </c>
      <c r="F8728" t="s">
        <v>87</v>
      </c>
      <c r="G8728" t="s">
        <v>88</v>
      </c>
      <c r="H8728">
        <v>385</v>
      </c>
      <c r="I8728">
        <v>1.384646637674855</v>
      </c>
      <c r="J8728">
        <v>2.022116502871887E-2</v>
      </c>
      <c r="K8728">
        <v>4.7015300867615753E-2</v>
      </c>
      <c r="L8728">
        <v>2.239003290385666</v>
      </c>
    </row>
    <row r="8729" spans="1:12">
      <c r="A8729" t="s">
        <v>317</v>
      </c>
      <c r="B8729" t="s">
        <v>498</v>
      </c>
      <c r="C8729">
        <v>48471</v>
      </c>
      <c r="D8729" t="s">
        <v>135</v>
      </c>
      <c r="E8729">
        <v>888</v>
      </c>
      <c r="F8729" t="s">
        <v>87</v>
      </c>
      <c r="G8729" t="s">
        <v>89</v>
      </c>
      <c r="H8729">
        <v>615</v>
      </c>
      <c r="I8729">
        <v>1.1446386915237181</v>
      </c>
      <c r="J8729">
        <v>1.8449569750455769E-2</v>
      </c>
      <c r="K8729">
        <v>-1.462983172424458E-2</v>
      </c>
      <c r="L8729">
        <v>2.5196881830949072</v>
      </c>
    </row>
    <row r="8730" spans="1:12">
      <c r="A8730" t="s">
        <v>317</v>
      </c>
      <c r="B8730" t="s">
        <v>498</v>
      </c>
      <c r="C8730">
        <v>48471</v>
      </c>
      <c r="D8730" t="s">
        <v>135</v>
      </c>
      <c r="E8730">
        <v>888</v>
      </c>
      <c r="F8730" t="s">
        <v>87</v>
      </c>
      <c r="G8730" t="s">
        <v>90</v>
      </c>
      <c r="H8730">
        <v>385</v>
      </c>
      <c r="I8730">
        <v>1.571857371280188</v>
      </c>
      <c r="J8730">
        <v>2.2136609604161559E-2</v>
      </c>
      <c r="K8730">
        <v>4.7015300867615753E-2</v>
      </c>
      <c r="L8730">
        <v>2.5578689964215342</v>
      </c>
    </row>
    <row r="8731" spans="1:12">
      <c r="A8731" t="s">
        <v>317</v>
      </c>
      <c r="B8731" t="s">
        <v>498</v>
      </c>
      <c r="C8731">
        <v>48471</v>
      </c>
      <c r="D8731" t="s">
        <v>135</v>
      </c>
      <c r="E8731">
        <v>888</v>
      </c>
      <c r="F8731" t="s">
        <v>87</v>
      </c>
      <c r="G8731" t="s">
        <v>91</v>
      </c>
      <c r="H8731">
        <v>615</v>
      </c>
      <c r="I8731">
        <v>1.272047308222624</v>
      </c>
      <c r="J8731">
        <v>2.026873725221167E-2</v>
      </c>
      <c r="K8731">
        <v>1.262468444269694E-2</v>
      </c>
      <c r="L8731">
        <v>2.573132236350494</v>
      </c>
    </row>
    <row r="8732" spans="1:12">
      <c r="A8732" t="s">
        <v>317</v>
      </c>
      <c r="B8732" t="s">
        <v>498</v>
      </c>
      <c r="C8732">
        <v>48471</v>
      </c>
      <c r="D8732" t="s">
        <v>135</v>
      </c>
      <c r="E8732">
        <v>888</v>
      </c>
      <c r="F8732" t="s">
        <v>87</v>
      </c>
      <c r="G8732" t="s">
        <v>92</v>
      </c>
      <c r="H8732">
        <v>385</v>
      </c>
      <c r="I8732">
        <v>1.673676798025407</v>
      </c>
      <c r="J8732">
        <v>2.3698164900405869E-2</v>
      </c>
      <c r="K8732">
        <v>4.7015300867615753E-2</v>
      </c>
      <c r="L8732">
        <v>2.7453747142849489</v>
      </c>
    </row>
    <row r="8733" spans="1:12">
      <c r="A8733" t="s">
        <v>317</v>
      </c>
      <c r="B8733" t="s">
        <v>498</v>
      </c>
      <c r="C8733">
        <v>48471</v>
      </c>
      <c r="D8733" t="s">
        <v>135</v>
      </c>
      <c r="E8733">
        <v>888</v>
      </c>
      <c r="F8733" t="s">
        <v>87</v>
      </c>
      <c r="G8733" t="s">
        <v>93</v>
      </c>
      <c r="H8733">
        <v>615</v>
      </c>
      <c r="I8733">
        <v>1.3369029583480281</v>
      </c>
      <c r="J8733">
        <v>2.1491747826218661E-2</v>
      </c>
      <c r="K8733">
        <v>1.3120094531762961E-2</v>
      </c>
      <c r="L8733">
        <v>2.6169737893420848</v>
      </c>
    </row>
    <row r="8734" spans="1:12">
      <c r="A8734" t="s">
        <v>317</v>
      </c>
      <c r="B8734" t="s">
        <v>498</v>
      </c>
      <c r="C8734">
        <v>48471</v>
      </c>
      <c r="D8734" t="s">
        <v>135</v>
      </c>
      <c r="E8734">
        <v>888</v>
      </c>
      <c r="F8734" t="s">
        <v>87</v>
      </c>
      <c r="G8734" t="s">
        <v>94</v>
      </c>
      <c r="H8734">
        <v>385</v>
      </c>
      <c r="I8734">
        <v>1.7680933031988311</v>
      </c>
      <c r="J8734">
        <v>2.504719182763936E-2</v>
      </c>
      <c r="K8734">
        <v>4.7015300867615753E-2</v>
      </c>
      <c r="L8734">
        <v>2.9108721514101061</v>
      </c>
    </row>
    <row r="8735" spans="1:12">
      <c r="A8735" t="s">
        <v>317</v>
      </c>
      <c r="B8735" t="s">
        <v>498</v>
      </c>
      <c r="C8735">
        <v>48471</v>
      </c>
      <c r="D8735" t="s">
        <v>135</v>
      </c>
      <c r="E8735">
        <v>888</v>
      </c>
      <c r="F8735" t="s">
        <v>87</v>
      </c>
      <c r="G8735" t="s">
        <v>95</v>
      </c>
      <c r="H8735">
        <v>615</v>
      </c>
      <c r="I8735">
        <v>1.402209669844612</v>
      </c>
      <c r="J8735">
        <v>2.2837125024573919E-2</v>
      </c>
      <c r="K8735">
        <v>1.3935983815374709E-2</v>
      </c>
      <c r="L8735">
        <v>2.7722176463906352</v>
      </c>
    </row>
    <row r="8736" spans="1:12">
      <c r="A8736" t="s">
        <v>317</v>
      </c>
      <c r="B8736" t="s">
        <v>498</v>
      </c>
      <c r="C8736">
        <v>48471</v>
      </c>
      <c r="D8736" t="s">
        <v>135</v>
      </c>
      <c r="E8736">
        <v>888</v>
      </c>
      <c r="F8736" t="s">
        <v>87</v>
      </c>
      <c r="G8736" t="s">
        <v>96</v>
      </c>
      <c r="H8736">
        <v>385</v>
      </c>
      <c r="I8736">
        <v>1.866689031339787</v>
      </c>
      <c r="J8736">
        <v>2.6526711766394481E-2</v>
      </c>
      <c r="K8736">
        <v>4.7015300867615753E-2</v>
      </c>
      <c r="L8736">
        <v>3.0798410123274671</v>
      </c>
    </row>
    <row r="8737" spans="1:12">
      <c r="A8737" t="s">
        <v>317</v>
      </c>
      <c r="B8737" t="s">
        <v>498</v>
      </c>
      <c r="C8737">
        <v>48471</v>
      </c>
      <c r="D8737" t="s">
        <v>135</v>
      </c>
      <c r="E8737">
        <v>888</v>
      </c>
      <c r="F8737" t="s">
        <v>87</v>
      </c>
      <c r="G8737" t="s">
        <v>97</v>
      </c>
      <c r="H8737">
        <v>615</v>
      </c>
      <c r="I8737">
        <v>1.469628778530325</v>
      </c>
      <c r="J8737">
        <v>2.418821948043089E-2</v>
      </c>
      <c r="K8737">
        <v>1.474738212572276E-2</v>
      </c>
      <c r="L8737">
        <v>2.9462558169672839</v>
      </c>
    </row>
    <row r="8738" spans="1:12">
      <c r="A8738" t="s">
        <v>317</v>
      </c>
      <c r="B8738" t="s">
        <v>498</v>
      </c>
      <c r="C8738">
        <v>48471</v>
      </c>
      <c r="D8738" t="s">
        <v>135</v>
      </c>
      <c r="E8738">
        <v>888</v>
      </c>
      <c r="F8738" t="s">
        <v>87</v>
      </c>
      <c r="G8738" t="s">
        <v>98</v>
      </c>
      <c r="H8738">
        <v>385</v>
      </c>
      <c r="I8738">
        <v>0.76771230997376572</v>
      </c>
      <c r="J8738">
        <v>1.6978449086585232E-2</v>
      </c>
      <c r="K8738">
        <v>4.7015300867615753E-2</v>
      </c>
      <c r="L8738">
        <v>1.5552207083419951</v>
      </c>
    </row>
    <row r="8739" spans="1:12">
      <c r="A8739" t="s">
        <v>317</v>
      </c>
      <c r="B8739" t="s">
        <v>498</v>
      </c>
      <c r="C8739">
        <v>48471</v>
      </c>
      <c r="D8739" t="s">
        <v>135</v>
      </c>
      <c r="E8739">
        <v>888</v>
      </c>
      <c r="F8739" t="s">
        <v>87</v>
      </c>
      <c r="G8739" t="s">
        <v>99</v>
      </c>
      <c r="H8739">
        <v>615</v>
      </c>
      <c r="I8739">
        <v>0.75104416870706536</v>
      </c>
      <c r="J8739">
        <v>1.452867810625628E-2</v>
      </c>
      <c r="K8739">
        <v>1.188295685162415E-2</v>
      </c>
      <c r="L8739">
        <v>1.990943086013055</v>
      </c>
    </row>
    <row r="8740" spans="1:12">
      <c r="A8740" t="s">
        <v>317</v>
      </c>
      <c r="B8740" t="s">
        <v>498</v>
      </c>
      <c r="C8740">
        <v>48471</v>
      </c>
      <c r="D8740" t="s">
        <v>135</v>
      </c>
      <c r="E8740">
        <v>888</v>
      </c>
      <c r="F8740" t="s">
        <v>87</v>
      </c>
      <c r="G8740" t="s">
        <v>100</v>
      </c>
      <c r="H8740">
        <v>385</v>
      </c>
      <c r="I8740">
        <v>1.1336065426520781</v>
      </c>
      <c r="J8740">
        <v>2.0077011241880049E-2</v>
      </c>
      <c r="K8740">
        <v>4.7015300867615753E-2</v>
      </c>
      <c r="L8740">
        <v>2.032990566081188</v>
      </c>
    </row>
    <row r="8741" spans="1:12">
      <c r="A8741" t="s">
        <v>317</v>
      </c>
      <c r="B8741" t="s">
        <v>498</v>
      </c>
      <c r="C8741">
        <v>48471</v>
      </c>
      <c r="D8741" t="s">
        <v>135</v>
      </c>
      <c r="E8741">
        <v>888</v>
      </c>
      <c r="F8741" t="s">
        <v>87</v>
      </c>
      <c r="G8741" t="s">
        <v>101</v>
      </c>
      <c r="H8741">
        <v>614</v>
      </c>
      <c r="I8741">
        <v>0.98143726803032527</v>
      </c>
      <c r="J8741">
        <v>1.7600515409937761E-2</v>
      </c>
      <c r="K8741">
        <v>1.2432111905293549E-2</v>
      </c>
      <c r="L8741">
        <v>2.1818166580975058</v>
      </c>
    </row>
    <row r="8742" spans="1:12">
      <c r="A8742" t="s">
        <v>317</v>
      </c>
      <c r="B8742" t="s">
        <v>498</v>
      </c>
      <c r="C8742">
        <v>48471</v>
      </c>
      <c r="D8742" t="s">
        <v>135</v>
      </c>
      <c r="E8742">
        <v>888</v>
      </c>
      <c r="F8742" t="s">
        <v>87</v>
      </c>
      <c r="G8742" t="s">
        <v>102</v>
      </c>
      <c r="H8742">
        <v>385</v>
      </c>
      <c r="I8742">
        <v>1.2417849066387381</v>
      </c>
      <c r="J8742">
        <v>2.1699977510773742E-2</v>
      </c>
      <c r="K8742">
        <v>4.7015300867615753E-2</v>
      </c>
      <c r="L8742">
        <v>2.227837132195075</v>
      </c>
    </row>
    <row r="8743" spans="1:12">
      <c r="A8743" t="s">
        <v>317</v>
      </c>
      <c r="B8743" t="s">
        <v>498</v>
      </c>
      <c r="C8743">
        <v>48471</v>
      </c>
      <c r="D8743" t="s">
        <v>135</v>
      </c>
      <c r="E8743">
        <v>888</v>
      </c>
      <c r="F8743" t="s">
        <v>87</v>
      </c>
      <c r="G8743" t="s">
        <v>103</v>
      </c>
      <c r="H8743">
        <v>615</v>
      </c>
      <c r="I8743">
        <v>1.043051232957158</v>
      </c>
      <c r="J8743">
        <v>1.8745854294726388E-2</v>
      </c>
      <c r="K8743">
        <v>1.292877738363029E-2</v>
      </c>
      <c r="L8743">
        <v>2.3277477427140298</v>
      </c>
    </row>
    <row r="8744" spans="1:12">
      <c r="A8744" t="s">
        <v>317</v>
      </c>
      <c r="B8744" t="s">
        <v>498</v>
      </c>
      <c r="C8744">
        <v>48471</v>
      </c>
      <c r="D8744" t="s">
        <v>135</v>
      </c>
      <c r="E8744">
        <v>888</v>
      </c>
      <c r="F8744" t="s">
        <v>87</v>
      </c>
      <c r="G8744" t="s">
        <v>104</v>
      </c>
      <c r="H8744">
        <v>385</v>
      </c>
      <c r="I8744">
        <v>1.3386099014279009</v>
      </c>
      <c r="J8744">
        <v>2.2784424816788131E-2</v>
      </c>
      <c r="K8744">
        <v>4.7015300867615753E-2</v>
      </c>
      <c r="L8744">
        <v>2.3951684965310931</v>
      </c>
    </row>
    <row r="8745" spans="1:12">
      <c r="A8745" t="s">
        <v>317</v>
      </c>
      <c r="B8745" t="s">
        <v>498</v>
      </c>
      <c r="C8745">
        <v>48471</v>
      </c>
      <c r="D8745" t="s">
        <v>135</v>
      </c>
      <c r="E8745">
        <v>888</v>
      </c>
      <c r="F8745" t="s">
        <v>87</v>
      </c>
      <c r="G8745" t="s">
        <v>105</v>
      </c>
      <c r="H8745">
        <v>614</v>
      </c>
      <c r="I8745">
        <v>1.1049268529615139</v>
      </c>
      <c r="J8745">
        <v>2.0024254321141549E-2</v>
      </c>
      <c r="K8745">
        <v>1.37449604108022E-2</v>
      </c>
      <c r="L8745">
        <v>2.508840677601246</v>
      </c>
    </row>
    <row r="8746" spans="1:12">
      <c r="A8746" t="s">
        <v>317</v>
      </c>
      <c r="B8746" t="s">
        <v>498</v>
      </c>
      <c r="C8746">
        <v>48471</v>
      </c>
      <c r="D8746" t="s">
        <v>135</v>
      </c>
      <c r="E8746">
        <v>888</v>
      </c>
      <c r="F8746" t="s">
        <v>87</v>
      </c>
      <c r="G8746" t="s">
        <v>106</v>
      </c>
      <c r="H8746">
        <v>385</v>
      </c>
      <c r="I8746">
        <v>1.438941171813809</v>
      </c>
      <c r="J8746">
        <v>2.4117518284707758E-2</v>
      </c>
      <c r="K8746">
        <v>4.7015300867615753E-2</v>
      </c>
      <c r="L8746">
        <v>2.562666542399366</v>
      </c>
    </row>
    <row r="8747" spans="1:12">
      <c r="A8747" t="s">
        <v>317</v>
      </c>
      <c r="B8747" t="s">
        <v>498</v>
      </c>
      <c r="C8747">
        <v>48471</v>
      </c>
      <c r="D8747" t="s">
        <v>135</v>
      </c>
      <c r="E8747">
        <v>888</v>
      </c>
      <c r="F8747" t="s">
        <v>87</v>
      </c>
      <c r="G8747" t="s">
        <v>107</v>
      </c>
      <c r="H8747">
        <v>614</v>
      </c>
      <c r="I8747">
        <v>1.1680057646722879</v>
      </c>
      <c r="J8747">
        <v>2.128880125280741E-2</v>
      </c>
      <c r="K8747">
        <v>1.455949765429183E-2</v>
      </c>
      <c r="L8747">
        <v>2.677849342735211</v>
      </c>
    </row>
    <row r="8748" spans="1:12">
      <c r="A8748" t="s">
        <v>317</v>
      </c>
      <c r="B8748" t="s">
        <v>498</v>
      </c>
      <c r="C8748">
        <v>48471</v>
      </c>
      <c r="D8748" t="s">
        <v>135</v>
      </c>
      <c r="E8748">
        <v>888</v>
      </c>
      <c r="F8748" t="s">
        <v>87</v>
      </c>
      <c r="G8748" t="s">
        <v>108</v>
      </c>
      <c r="H8748">
        <v>385</v>
      </c>
      <c r="I8748">
        <v>0.45307604960138081</v>
      </c>
      <c r="J8748">
        <v>9.3257948586015597E-3</v>
      </c>
      <c r="K8748">
        <v>4.7015300867615753E-2</v>
      </c>
      <c r="L8748">
        <v>1.1778982897199459</v>
      </c>
    </row>
    <row r="8749" spans="1:12">
      <c r="A8749" t="s">
        <v>317</v>
      </c>
      <c r="B8749" t="s">
        <v>498</v>
      </c>
      <c r="C8749">
        <v>48471</v>
      </c>
      <c r="D8749" t="s">
        <v>135</v>
      </c>
      <c r="E8749">
        <v>888</v>
      </c>
      <c r="F8749" t="s">
        <v>87</v>
      </c>
      <c r="G8749" t="s">
        <v>109</v>
      </c>
      <c r="H8749">
        <v>614</v>
      </c>
      <c r="I8749">
        <v>0.43391108773939158</v>
      </c>
      <c r="J8749">
        <v>8.0738110740064054E-3</v>
      </c>
      <c r="K8749">
        <v>1.1745082518886179E-2</v>
      </c>
      <c r="L8749">
        <v>1.1103789443611909</v>
      </c>
    </row>
    <row r="8750" spans="1:12">
      <c r="A8750" t="s">
        <v>317</v>
      </c>
      <c r="B8750" t="s">
        <v>499</v>
      </c>
      <c r="C8750">
        <v>48473</v>
      </c>
      <c r="D8750" t="s">
        <v>135</v>
      </c>
      <c r="E8750">
        <v>888</v>
      </c>
      <c r="F8750" t="s">
        <v>87</v>
      </c>
      <c r="G8750" t="s">
        <v>88</v>
      </c>
      <c r="H8750">
        <v>119</v>
      </c>
      <c r="I8750">
        <v>1.7646311461808211</v>
      </c>
      <c r="J8750">
        <v>2.5594488060371672E-2</v>
      </c>
      <c r="K8750">
        <v>0.51213785689207081</v>
      </c>
      <c r="L8750">
        <v>2.4816633020825209</v>
      </c>
    </row>
    <row r="8751" spans="1:12">
      <c r="A8751" t="s">
        <v>317</v>
      </c>
      <c r="B8751" t="s">
        <v>499</v>
      </c>
      <c r="C8751">
        <v>48473</v>
      </c>
      <c r="D8751" t="s">
        <v>135</v>
      </c>
      <c r="E8751">
        <v>888</v>
      </c>
      <c r="F8751" t="s">
        <v>87</v>
      </c>
      <c r="G8751" t="s">
        <v>89</v>
      </c>
      <c r="H8751">
        <v>154</v>
      </c>
      <c r="I8751">
        <v>1.3035901672445029</v>
      </c>
      <c r="J8751">
        <v>3.2095457108736382E-2</v>
      </c>
      <c r="K8751">
        <v>4.956130742973552E-3</v>
      </c>
      <c r="L8751">
        <v>2.114449026108427</v>
      </c>
    </row>
    <row r="8752" spans="1:12">
      <c r="A8752" t="s">
        <v>317</v>
      </c>
      <c r="B8752" t="s">
        <v>499</v>
      </c>
      <c r="C8752">
        <v>48473</v>
      </c>
      <c r="D8752" t="s">
        <v>135</v>
      </c>
      <c r="E8752">
        <v>888</v>
      </c>
      <c r="F8752" t="s">
        <v>87</v>
      </c>
      <c r="G8752" t="s">
        <v>90</v>
      </c>
      <c r="H8752">
        <v>119</v>
      </c>
      <c r="I8752">
        <v>1.9551745304185859</v>
      </c>
      <c r="J8752">
        <v>3.0129661409618289E-2</v>
      </c>
      <c r="K8752">
        <v>0.51213785689207081</v>
      </c>
      <c r="L8752">
        <v>2.7473075029630389</v>
      </c>
    </row>
    <row r="8753" spans="1:12">
      <c r="A8753" t="s">
        <v>317</v>
      </c>
      <c r="B8753" t="s">
        <v>499</v>
      </c>
      <c r="C8753">
        <v>48473</v>
      </c>
      <c r="D8753" t="s">
        <v>135</v>
      </c>
      <c r="E8753">
        <v>888</v>
      </c>
      <c r="F8753" t="s">
        <v>87</v>
      </c>
      <c r="G8753" t="s">
        <v>91</v>
      </c>
      <c r="H8753">
        <v>154</v>
      </c>
      <c r="I8753">
        <v>1.38143621858641</v>
      </c>
      <c r="J8753">
        <v>3.5138321918795873E-2</v>
      </c>
      <c r="K8753">
        <v>4.956130742973552E-3</v>
      </c>
      <c r="L8753">
        <v>2.3405081495500322</v>
      </c>
    </row>
    <row r="8754" spans="1:12">
      <c r="A8754" t="s">
        <v>317</v>
      </c>
      <c r="B8754" t="s">
        <v>499</v>
      </c>
      <c r="C8754">
        <v>48473</v>
      </c>
      <c r="D8754" t="s">
        <v>135</v>
      </c>
      <c r="E8754">
        <v>888</v>
      </c>
      <c r="F8754" t="s">
        <v>87</v>
      </c>
      <c r="G8754" t="s">
        <v>92</v>
      </c>
      <c r="H8754">
        <v>119</v>
      </c>
      <c r="I8754">
        <v>2.1090834632351299</v>
      </c>
      <c r="J8754">
        <v>3.3750801778304682E-2</v>
      </c>
      <c r="K8754">
        <v>0.51213785689207081</v>
      </c>
      <c r="L8754">
        <v>2.9118936351549909</v>
      </c>
    </row>
    <row r="8755" spans="1:12">
      <c r="A8755" t="s">
        <v>317</v>
      </c>
      <c r="B8755" t="s">
        <v>499</v>
      </c>
      <c r="C8755">
        <v>48473</v>
      </c>
      <c r="D8755" t="s">
        <v>135</v>
      </c>
      <c r="E8755">
        <v>888</v>
      </c>
      <c r="F8755" t="s">
        <v>87</v>
      </c>
      <c r="G8755" t="s">
        <v>93</v>
      </c>
      <c r="H8755">
        <v>154</v>
      </c>
      <c r="I8755">
        <v>1.462749532738854</v>
      </c>
      <c r="J8755">
        <v>3.80279513325587E-2</v>
      </c>
      <c r="K8755">
        <v>4.956130742973552E-3</v>
      </c>
      <c r="L8755">
        <v>2.4483314923871902</v>
      </c>
    </row>
    <row r="8756" spans="1:12">
      <c r="A8756" t="s">
        <v>317</v>
      </c>
      <c r="B8756" t="s">
        <v>499</v>
      </c>
      <c r="C8756">
        <v>48473</v>
      </c>
      <c r="D8756" t="s">
        <v>135</v>
      </c>
      <c r="E8756">
        <v>888</v>
      </c>
      <c r="F8756" t="s">
        <v>87</v>
      </c>
      <c r="G8756" t="s">
        <v>94</v>
      </c>
      <c r="H8756">
        <v>119</v>
      </c>
      <c r="I8756">
        <v>2.2565282872257488</v>
      </c>
      <c r="J8756">
        <v>3.7779775438854399E-2</v>
      </c>
      <c r="K8756">
        <v>0.51213785689207081</v>
      </c>
      <c r="L8756">
        <v>3.095718866344976</v>
      </c>
    </row>
    <row r="8757" spans="1:12">
      <c r="A8757" t="s">
        <v>317</v>
      </c>
      <c r="B8757" t="s">
        <v>499</v>
      </c>
      <c r="C8757">
        <v>48473</v>
      </c>
      <c r="D8757" t="s">
        <v>135</v>
      </c>
      <c r="E8757">
        <v>888</v>
      </c>
      <c r="F8757" t="s">
        <v>87</v>
      </c>
      <c r="G8757" t="s">
        <v>95</v>
      </c>
      <c r="H8757">
        <v>154</v>
      </c>
      <c r="I8757">
        <v>1.541324106168636</v>
      </c>
      <c r="J8757">
        <v>4.0870292873419548E-2</v>
      </c>
      <c r="K8757">
        <v>4.956130742973552E-3</v>
      </c>
      <c r="L8757">
        <v>2.599180473825375</v>
      </c>
    </row>
    <row r="8758" spans="1:12">
      <c r="A8758" t="s">
        <v>317</v>
      </c>
      <c r="B8758" t="s">
        <v>499</v>
      </c>
      <c r="C8758">
        <v>48473</v>
      </c>
      <c r="D8758" t="s">
        <v>135</v>
      </c>
      <c r="E8758">
        <v>888</v>
      </c>
      <c r="F8758" t="s">
        <v>87</v>
      </c>
      <c r="G8758" t="s">
        <v>96</v>
      </c>
      <c r="H8758">
        <v>119</v>
      </c>
      <c r="I8758">
        <v>2.398818477617644</v>
      </c>
      <c r="J8758">
        <v>4.1872318587884969E-2</v>
      </c>
      <c r="K8758">
        <v>0.51213785689207081</v>
      </c>
      <c r="L8758">
        <v>3.3260188600239222</v>
      </c>
    </row>
    <row r="8759" spans="1:12">
      <c r="A8759" t="s">
        <v>317</v>
      </c>
      <c r="B8759" t="s">
        <v>499</v>
      </c>
      <c r="C8759">
        <v>48473</v>
      </c>
      <c r="D8759" t="s">
        <v>135</v>
      </c>
      <c r="E8759">
        <v>888</v>
      </c>
      <c r="F8759" t="s">
        <v>87</v>
      </c>
      <c r="G8759" t="s">
        <v>97</v>
      </c>
      <c r="H8759">
        <v>154</v>
      </c>
      <c r="I8759">
        <v>1.620631984624149</v>
      </c>
      <c r="J8759">
        <v>4.3580791424690943E-2</v>
      </c>
      <c r="K8759">
        <v>4.956130742973552E-3</v>
      </c>
      <c r="L8759">
        <v>2.728018230396505</v>
      </c>
    </row>
    <row r="8760" spans="1:12">
      <c r="A8760" t="s">
        <v>317</v>
      </c>
      <c r="B8760" t="s">
        <v>499</v>
      </c>
      <c r="C8760">
        <v>48473</v>
      </c>
      <c r="D8760" t="s">
        <v>135</v>
      </c>
      <c r="E8760">
        <v>888</v>
      </c>
      <c r="F8760" t="s">
        <v>87</v>
      </c>
      <c r="G8760" t="s">
        <v>98</v>
      </c>
      <c r="H8760">
        <v>119</v>
      </c>
      <c r="I8760">
        <v>0.74584051659378148</v>
      </c>
      <c r="J8760">
        <v>2.3649258273109808E-2</v>
      </c>
      <c r="K8760">
        <v>0.22621920037102641</v>
      </c>
      <c r="L8760">
        <v>1.566731034014254</v>
      </c>
    </row>
    <row r="8761" spans="1:12">
      <c r="A8761" t="s">
        <v>317</v>
      </c>
      <c r="B8761" t="s">
        <v>499</v>
      </c>
      <c r="C8761">
        <v>48473</v>
      </c>
      <c r="D8761" t="s">
        <v>135</v>
      </c>
      <c r="E8761">
        <v>888</v>
      </c>
      <c r="F8761" t="s">
        <v>87</v>
      </c>
      <c r="G8761" t="s">
        <v>99</v>
      </c>
      <c r="H8761">
        <v>154</v>
      </c>
      <c r="I8761">
        <v>0.62976600419437911</v>
      </c>
      <c r="J8761">
        <v>1.6168657548461831E-2</v>
      </c>
      <c r="K8761">
        <v>4.956130742973552E-3</v>
      </c>
      <c r="L8761">
        <v>1.014232366999118</v>
      </c>
    </row>
    <row r="8762" spans="1:12">
      <c r="A8762" t="s">
        <v>317</v>
      </c>
      <c r="B8762" t="s">
        <v>499</v>
      </c>
      <c r="C8762">
        <v>48473</v>
      </c>
      <c r="D8762" t="s">
        <v>135</v>
      </c>
      <c r="E8762">
        <v>888</v>
      </c>
      <c r="F8762" t="s">
        <v>87</v>
      </c>
      <c r="G8762" t="s">
        <v>100</v>
      </c>
      <c r="H8762">
        <v>119</v>
      </c>
      <c r="I8762">
        <v>1.2960671176305709</v>
      </c>
      <c r="J8762">
        <v>2.7382767211101021E-2</v>
      </c>
      <c r="K8762">
        <v>0.36657713366268552</v>
      </c>
      <c r="L8762">
        <v>1.9134816468672571</v>
      </c>
    </row>
    <row r="8763" spans="1:12">
      <c r="A8763" t="s">
        <v>317</v>
      </c>
      <c r="B8763" t="s">
        <v>499</v>
      </c>
      <c r="C8763">
        <v>48473</v>
      </c>
      <c r="D8763" t="s">
        <v>135</v>
      </c>
      <c r="E8763">
        <v>888</v>
      </c>
      <c r="F8763" t="s">
        <v>87</v>
      </c>
      <c r="G8763" t="s">
        <v>101</v>
      </c>
      <c r="H8763">
        <v>154</v>
      </c>
      <c r="I8763">
        <v>1.0065572308883</v>
      </c>
      <c r="J8763">
        <v>2.9586142281674221E-2</v>
      </c>
      <c r="K8763">
        <v>4.956130742973552E-3</v>
      </c>
      <c r="L8763">
        <v>1.6826545674688489</v>
      </c>
    </row>
    <row r="8764" spans="1:12">
      <c r="A8764" t="s">
        <v>317</v>
      </c>
      <c r="B8764" t="s">
        <v>499</v>
      </c>
      <c r="C8764">
        <v>48473</v>
      </c>
      <c r="D8764" t="s">
        <v>135</v>
      </c>
      <c r="E8764">
        <v>888</v>
      </c>
      <c r="F8764" t="s">
        <v>87</v>
      </c>
      <c r="G8764" t="s">
        <v>102</v>
      </c>
      <c r="H8764">
        <v>119</v>
      </c>
      <c r="I8764">
        <v>1.4644746655923211</v>
      </c>
      <c r="J8764">
        <v>3.1322325895554018E-2</v>
      </c>
      <c r="K8764">
        <v>0.36657713366268552</v>
      </c>
      <c r="L8764">
        <v>2.1796081470521709</v>
      </c>
    </row>
    <row r="8765" spans="1:12">
      <c r="A8765" t="s">
        <v>317</v>
      </c>
      <c r="B8765" t="s">
        <v>499</v>
      </c>
      <c r="C8765">
        <v>48473</v>
      </c>
      <c r="D8765" t="s">
        <v>135</v>
      </c>
      <c r="E8765">
        <v>888</v>
      </c>
      <c r="F8765" t="s">
        <v>87</v>
      </c>
      <c r="G8765" t="s">
        <v>103</v>
      </c>
      <c r="H8765">
        <v>154</v>
      </c>
      <c r="I8765">
        <v>1.062861899947553</v>
      </c>
      <c r="J8765">
        <v>3.1750896966490208E-2</v>
      </c>
      <c r="K8765">
        <v>4.956130742973552E-3</v>
      </c>
      <c r="L8765">
        <v>1.811276904283899</v>
      </c>
    </row>
    <row r="8766" spans="1:12">
      <c r="A8766" t="s">
        <v>317</v>
      </c>
      <c r="B8766" t="s">
        <v>499</v>
      </c>
      <c r="C8766">
        <v>48473</v>
      </c>
      <c r="D8766" t="s">
        <v>135</v>
      </c>
      <c r="E8766">
        <v>888</v>
      </c>
      <c r="F8766" t="s">
        <v>87</v>
      </c>
      <c r="G8766" t="s">
        <v>104</v>
      </c>
      <c r="H8766">
        <v>119</v>
      </c>
      <c r="I8766">
        <v>1.614838316523288</v>
      </c>
      <c r="J8766">
        <v>3.6259869330946527E-2</v>
      </c>
      <c r="K8766">
        <v>0.36657713366268552</v>
      </c>
      <c r="L8766">
        <v>2.4519886601348491</v>
      </c>
    </row>
    <row r="8767" spans="1:12">
      <c r="A8767" t="s">
        <v>317</v>
      </c>
      <c r="B8767" t="s">
        <v>499</v>
      </c>
      <c r="C8767">
        <v>48473</v>
      </c>
      <c r="D8767" t="s">
        <v>135</v>
      </c>
      <c r="E8767">
        <v>888</v>
      </c>
      <c r="F8767" t="s">
        <v>87</v>
      </c>
      <c r="G8767" t="s">
        <v>105</v>
      </c>
      <c r="H8767">
        <v>154</v>
      </c>
      <c r="I8767">
        <v>1.1180861904606401</v>
      </c>
      <c r="J8767">
        <v>3.3907525358797493E-2</v>
      </c>
      <c r="K8767">
        <v>4.956130742973552E-3</v>
      </c>
      <c r="L8767">
        <v>1.9333475457718601</v>
      </c>
    </row>
    <row r="8768" spans="1:12">
      <c r="A8768" t="s">
        <v>317</v>
      </c>
      <c r="B8768" t="s">
        <v>499</v>
      </c>
      <c r="C8768">
        <v>48473</v>
      </c>
      <c r="D8768" t="s">
        <v>135</v>
      </c>
      <c r="E8768">
        <v>888</v>
      </c>
      <c r="F8768" t="s">
        <v>87</v>
      </c>
      <c r="G8768" t="s">
        <v>106</v>
      </c>
      <c r="H8768">
        <v>119</v>
      </c>
      <c r="I8768">
        <v>1.759191645981214</v>
      </c>
      <c r="J8768">
        <v>4.0540644088590858E-2</v>
      </c>
      <c r="K8768">
        <v>0.36657713366268552</v>
      </c>
      <c r="L8768">
        <v>2.6951386258753449</v>
      </c>
    </row>
    <row r="8769" spans="1:12">
      <c r="A8769" t="s">
        <v>317</v>
      </c>
      <c r="B8769" t="s">
        <v>499</v>
      </c>
      <c r="C8769">
        <v>48473</v>
      </c>
      <c r="D8769" t="s">
        <v>135</v>
      </c>
      <c r="E8769">
        <v>888</v>
      </c>
      <c r="F8769" t="s">
        <v>87</v>
      </c>
      <c r="G8769" t="s">
        <v>107</v>
      </c>
      <c r="H8769">
        <v>154</v>
      </c>
      <c r="I8769">
        <v>1.174871515947381</v>
      </c>
      <c r="J8769">
        <v>3.5677543252313412E-2</v>
      </c>
      <c r="K8769">
        <v>4.956130742973552E-3</v>
      </c>
      <c r="L8769">
        <v>2.010524680771129</v>
      </c>
    </row>
    <row r="8770" spans="1:12">
      <c r="A8770" t="s">
        <v>317</v>
      </c>
      <c r="B8770" t="s">
        <v>499</v>
      </c>
      <c r="C8770">
        <v>48473</v>
      </c>
      <c r="D8770" t="s">
        <v>135</v>
      </c>
      <c r="E8770">
        <v>888</v>
      </c>
      <c r="F8770" t="s">
        <v>87</v>
      </c>
      <c r="G8770" t="s">
        <v>108</v>
      </c>
      <c r="H8770">
        <v>119</v>
      </c>
      <c r="I8770">
        <v>0.27227887224413111</v>
      </c>
      <c r="J8770">
        <v>8.1769800195561453E-3</v>
      </c>
      <c r="K8770">
        <v>9.5018292171781704E-2</v>
      </c>
      <c r="L8770">
        <v>0.56648905968884666</v>
      </c>
    </row>
    <row r="8771" spans="1:12">
      <c r="A8771" t="s">
        <v>317</v>
      </c>
      <c r="B8771" t="s">
        <v>499</v>
      </c>
      <c r="C8771">
        <v>48473</v>
      </c>
      <c r="D8771" t="s">
        <v>135</v>
      </c>
      <c r="E8771">
        <v>888</v>
      </c>
      <c r="F8771" t="s">
        <v>87</v>
      </c>
      <c r="G8771" t="s">
        <v>109</v>
      </c>
      <c r="H8771">
        <v>154</v>
      </c>
      <c r="I8771">
        <v>0.32120141221349668</v>
      </c>
      <c r="J8771">
        <v>8.8965314274771466E-3</v>
      </c>
      <c r="K8771">
        <v>4.956130742973552E-3</v>
      </c>
      <c r="L8771">
        <v>0.50844429610848363</v>
      </c>
    </row>
    <row r="8772" spans="1:12">
      <c r="A8772" t="s">
        <v>317</v>
      </c>
      <c r="B8772" t="s">
        <v>500</v>
      </c>
      <c r="C8772">
        <v>48475</v>
      </c>
      <c r="D8772" t="s">
        <v>135</v>
      </c>
      <c r="E8772">
        <v>888</v>
      </c>
      <c r="F8772" t="s">
        <v>87</v>
      </c>
      <c r="G8772" t="s">
        <v>88</v>
      </c>
      <c r="H8772">
        <v>388</v>
      </c>
      <c r="I8772">
        <v>0.3237045078640246</v>
      </c>
      <c r="J8772">
        <v>1.8805720231829359E-2</v>
      </c>
      <c r="K8772">
        <v>-0.22229261819117521</v>
      </c>
      <c r="L8772">
        <v>1.5989958034376459</v>
      </c>
    </row>
    <row r="8773" spans="1:12">
      <c r="A8773" t="s">
        <v>317</v>
      </c>
      <c r="B8773" t="s">
        <v>500</v>
      </c>
      <c r="C8773">
        <v>48475</v>
      </c>
      <c r="D8773" t="s">
        <v>135</v>
      </c>
      <c r="E8773">
        <v>888</v>
      </c>
      <c r="F8773" t="s">
        <v>87</v>
      </c>
      <c r="G8773" t="s">
        <v>89</v>
      </c>
      <c r="H8773">
        <v>138</v>
      </c>
      <c r="I8773">
        <v>0.28948111696897172</v>
      </c>
      <c r="J8773">
        <v>1.5143185150290939E-2</v>
      </c>
      <c r="K8773">
        <v>-2.182744159600605E-2</v>
      </c>
      <c r="L8773">
        <v>0.99687313732838945</v>
      </c>
    </row>
    <row r="8774" spans="1:12">
      <c r="A8774" t="s">
        <v>317</v>
      </c>
      <c r="B8774" t="s">
        <v>500</v>
      </c>
      <c r="C8774">
        <v>48475</v>
      </c>
      <c r="D8774" t="s">
        <v>135</v>
      </c>
      <c r="E8774">
        <v>888</v>
      </c>
      <c r="F8774" t="s">
        <v>87</v>
      </c>
      <c r="G8774" t="s">
        <v>90</v>
      </c>
      <c r="H8774">
        <v>389</v>
      </c>
      <c r="I8774">
        <v>0.4557785718860688</v>
      </c>
      <c r="J8774">
        <v>2.3955087089370351E-2</v>
      </c>
      <c r="K8774">
        <v>-0.15950001848793369</v>
      </c>
      <c r="L8774">
        <v>2.134146776891185</v>
      </c>
    </row>
    <row r="8775" spans="1:12">
      <c r="A8775" t="s">
        <v>317</v>
      </c>
      <c r="B8775" t="s">
        <v>500</v>
      </c>
      <c r="C8775">
        <v>48475</v>
      </c>
      <c r="D8775" t="s">
        <v>135</v>
      </c>
      <c r="E8775">
        <v>888</v>
      </c>
      <c r="F8775" t="s">
        <v>87</v>
      </c>
      <c r="G8775" t="s">
        <v>91</v>
      </c>
      <c r="H8775">
        <v>138</v>
      </c>
      <c r="I8775">
        <v>0.30985793401293438</v>
      </c>
      <c r="J8775">
        <v>1.534332105780018E-2</v>
      </c>
      <c r="K8775">
        <v>-2.182744159600605E-2</v>
      </c>
      <c r="L8775">
        <v>0.99687313732838945</v>
      </c>
    </row>
    <row r="8776" spans="1:12">
      <c r="A8776" t="s">
        <v>317</v>
      </c>
      <c r="B8776" t="s">
        <v>500</v>
      </c>
      <c r="C8776">
        <v>48475</v>
      </c>
      <c r="D8776" t="s">
        <v>135</v>
      </c>
      <c r="E8776">
        <v>888</v>
      </c>
      <c r="F8776" t="s">
        <v>87</v>
      </c>
      <c r="G8776" t="s">
        <v>92</v>
      </c>
      <c r="H8776">
        <v>388</v>
      </c>
      <c r="I8776">
        <v>0.49433733060866852</v>
      </c>
      <c r="J8776">
        <v>2.6000140997068322E-2</v>
      </c>
      <c r="K8776">
        <v>-0.13514166566607089</v>
      </c>
      <c r="L8776">
        <v>2.2710406316358571</v>
      </c>
    </row>
    <row r="8777" spans="1:12">
      <c r="A8777" t="s">
        <v>317</v>
      </c>
      <c r="B8777" t="s">
        <v>500</v>
      </c>
      <c r="C8777">
        <v>48475</v>
      </c>
      <c r="D8777" t="s">
        <v>135</v>
      </c>
      <c r="E8777">
        <v>888</v>
      </c>
      <c r="F8777" t="s">
        <v>87</v>
      </c>
      <c r="G8777" t="s">
        <v>93</v>
      </c>
      <c r="H8777">
        <v>138</v>
      </c>
      <c r="I8777">
        <v>0.32417992828227321</v>
      </c>
      <c r="J8777">
        <v>1.6294315328507929E-2</v>
      </c>
      <c r="K8777">
        <v>-2.182744159600605E-2</v>
      </c>
      <c r="L8777">
        <v>0.99687313732838945</v>
      </c>
    </row>
    <row r="8778" spans="1:12">
      <c r="A8778" t="s">
        <v>317</v>
      </c>
      <c r="B8778" t="s">
        <v>500</v>
      </c>
      <c r="C8778">
        <v>48475</v>
      </c>
      <c r="D8778" t="s">
        <v>135</v>
      </c>
      <c r="E8778">
        <v>888</v>
      </c>
      <c r="F8778" t="s">
        <v>87</v>
      </c>
      <c r="G8778" t="s">
        <v>94</v>
      </c>
      <c r="H8778">
        <v>388</v>
      </c>
      <c r="I8778">
        <v>0.53214878335299187</v>
      </c>
      <c r="J8778">
        <v>2.802911233314621E-2</v>
      </c>
      <c r="K8778">
        <v>-0.11972166185277849</v>
      </c>
      <c r="L8778">
        <v>2.4314235202373951</v>
      </c>
    </row>
    <row r="8779" spans="1:12">
      <c r="A8779" t="s">
        <v>317</v>
      </c>
      <c r="B8779" t="s">
        <v>500</v>
      </c>
      <c r="C8779">
        <v>48475</v>
      </c>
      <c r="D8779" t="s">
        <v>135</v>
      </c>
      <c r="E8779">
        <v>888</v>
      </c>
      <c r="F8779" t="s">
        <v>87</v>
      </c>
      <c r="G8779" t="s">
        <v>95</v>
      </c>
      <c r="H8779">
        <v>138</v>
      </c>
      <c r="I8779">
        <v>0.3372897738863519</v>
      </c>
      <c r="J8779">
        <v>1.735866810598264E-2</v>
      </c>
      <c r="K8779">
        <v>-2.182744159600605E-2</v>
      </c>
      <c r="L8779">
        <v>0.99687313732838945</v>
      </c>
    </row>
    <row r="8780" spans="1:12">
      <c r="A8780" t="s">
        <v>317</v>
      </c>
      <c r="B8780" t="s">
        <v>500</v>
      </c>
      <c r="C8780">
        <v>48475</v>
      </c>
      <c r="D8780" t="s">
        <v>135</v>
      </c>
      <c r="E8780">
        <v>888</v>
      </c>
      <c r="F8780" t="s">
        <v>87</v>
      </c>
      <c r="G8780" t="s">
        <v>96</v>
      </c>
      <c r="H8780">
        <v>388</v>
      </c>
      <c r="I8780">
        <v>0.56983566382458528</v>
      </c>
      <c r="J8780">
        <v>3.0113976084949871E-2</v>
      </c>
      <c r="K8780">
        <v>-0.1009687950486806</v>
      </c>
      <c r="L8780">
        <v>2.574109004948451</v>
      </c>
    </row>
    <row r="8781" spans="1:12">
      <c r="A8781" t="s">
        <v>317</v>
      </c>
      <c r="B8781" t="s">
        <v>500</v>
      </c>
      <c r="C8781">
        <v>48475</v>
      </c>
      <c r="D8781" t="s">
        <v>135</v>
      </c>
      <c r="E8781">
        <v>888</v>
      </c>
      <c r="F8781" t="s">
        <v>87</v>
      </c>
      <c r="G8781" t="s">
        <v>97</v>
      </c>
      <c r="H8781">
        <v>138</v>
      </c>
      <c r="I8781">
        <v>0.34883142662422417</v>
      </c>
      <c r="J8781">
        <v>1.8485009727462511E-2</v>
      </c>
      <c r="K8781">
        <v>-2.182744159600605E-2</v>
      </c>
      <c r="L8781">
        <v>1.0215167009658781</v>
      </c>
    </row>
    <row r="8782" spans="1:12">
      <c r="A8782" t="s">
        <v>317</v>
      </c>
      <c r="B8782" t="s">
        <v>500</v>
      </c>
      <c r="C8782">
        <v>48475</v>
      </c>
      <c r="D8782" t="s">
        <v>135</v>
      </c>
      <c r="E8782">
        <v>888</v>
      </c>
      <c r="F8782" t="s">
        <v>87</v>
      </c>
      <c r="G8782" t="s">
        <v>98</v>
      </c>
      <c r="H8782">
        <v>389</v>
      </c>
      <c r="I8782">
        <v>0.1844926735910993</v>
      </c>
      <c r="J8782">
        <v>8.4220270837666138E-3</v>
      </c>
      <c r="K8782">
        <v>-0.2439533464425675</v>
      </c>
      <c r="L8782">
        <v>0.5780013253289078</v>
      </c>
    </row>
    <row r="8783" spans="1:12">
      <c r="A8783" t="s">
        <v>317</v>
      </c>
      <c r="B8783" t="s">
        <v>500</v>
      </c>
      <c r="C8783">
        <v>48475</v>
      </c>
      <c r="D8783" t="s">
        <v>135</v>
      </c>
      <c r="E8783">
        <v>888</v>
      </c>
      <c r="F8783" t="s">
        <v>87</v>
      </c>
      <c r="G8783" t="s">
        <v>99</v>
      </c>
      <c r="H8783">
        <v>138</v>
      </c>
      <c r="I8783">
        <v>0.24084652678602769</v>
      </c>
      <c r="J8783">
        <v>1.2336352830114311E-2</v>
      </c>
      <c r="K8783">
        <v>-2.182744159600605E-2</v>
      </c>
      <c r="L8783">
        <v>0.74388794929415691</v>
      </c>
    </row>
    <row r="8784" spans="1:12">
      <c r="A8784" t="s">
        <v>317</v>
      </c>
      <c r="B8784" t="s">
        <v>500</v>
      </c>
      <c r="C8784">
        <v>48475</v>
      </c>
      <c r="D8784" t="s">
        <v>135</v>
      </c>
      <c r="E8784">
        <v>888</v>
      </c>
      <c r="F8784" t="s">
        <v>87</v>
      </c>
      <c r="G8784" t="s">
        <v>100</v>
      </c>
      <c r="H8784">
        <v>389</v>
      </c>
      <c r="I8784">
        <v>0.34844990831130712</v>
      </c>
      <c r="J8784">
        <v>1.671171767984888E-2</v>
      </c>
      <c r="K8784">
        <v>-0.1806090273739864</v>
      </c>
      <c r="L8784">
        <v>1.5490854682200399</v>
      </c>
    </row>
    <row r="8785" spans="1:12">
      <c r="A8785" t="s">
        <v>317</v>
      </c>
      <c r="B8785" t="s">
        <v>500</v>
      </c>
      <c r="C8785">
        <v>48475</v>
      </c>
      <c r="D8785" t="s">
        <v>135</v>
      </c>
      <c r="E8785">
        <v>888</v>
      </c>
      <c r="F8785" t="s">
        <v>87</v>
      </c>
      <c r="G8785" t="s">
        <v>101</v>
      </c>
      <c r="H8785">
        <v>138</v>
      </c>
      <c r="I8785">
        <v>0.26534498584083899</v>
      </c>
      <c r="J8785">
        <v>1.341402102337411E-2</v>
      </c>
      <c r="K8785">
        <v>-2.182744159600605E-2</v>
      </c>
      <c r="L8785">
        <v>0.7661430548140753</v>
      </c>
    </row>
    <row r="8786" spans="1:12">
      <c r="A8786" t="s">
        <v>317</v>
      </c>
      <c r="B8786" t="s">
        <v>500</v>
      </c>
      <c r="C8786">
        <v>48475</v>
      </c>
      <c r="D8786" t="s">
        <v>135</v>
      </c>
      <c r="E8786">
        <v>888</v>
      </c>
      <c r="F8786" t="s">
        <v>87</v>
      </c>
      <c r="G8786" t="s">
        <v>102</v>
      </c>
      <c r="H8786">
        <v>389</v>
      </c>
      <c r="I8786">
        <v>0.39008424918443868</v>
      </c>
      <c r="J8786">
        <v>1.8810451353808919E-2</v>
      </c>
      <c r="K8786">
        <v>-0.15157676788919069</v>
      </c>
      <c r="L8786">
        <v>1.70695001591578</v>
      </c>
    </row>
    <row r="8787" spans="1:12">
      <c r="A8787" t="s">
        <v>317</v>
      </c>
      <c r="B8787" t="s">
        <v>500</v>
      </c>
      <c r="C8787">
        <v>48475</v>
      </c>
      <c r="D8787" t="s">
        <v>135</v>
      </c>
      <c r="E8787">
        <v>888</v>
      </c>
      <c r="F8787" t="s">
        <v>87</v>
      </c>
      <c r="G8787" t="s">
        <v>103</v>
      </c>
      <c r="H8787">
        <v>138</v>
      </c>
      <c r="I8787">
        <v>0.27929450384696403</v>
      </c>
      <c r="J8787">
        <v>1.4681570642015369E-2</v>
      </c>
      <c r="K8787">
        <v>-2.182744159600605E-2</v>
      </c>
      <c r="L8787">
        <v>0.78728872360703428</v>
      </c>
    </row>
    <row r="8788" spans="1:12">
      <c r="A8788" t="s">
        <v>317</v>
      </c>
      <c r="B8788" t="s">
        <v>500</v>
      </c>
      <c r="C8788">
        <v>48475</v>
      </c>
      <c r="D8788" t="s">
        <v>135</v>
      </c>
      <c r="E8788">
        <v>888</v>
      </c>
      <c r="F8788" t="s">
        <v>87</v>
      </c>
      <c r="G8788" t="s">
        <v>104</v>
      </c>
      <c r="H8788">
        <v>389</v>
      </c>
      <c r="I8788">
        <v>0.42948821830585099</v>
      </c>
      <c r="J8788">
        <v>2.093784689333824E-2</v>
      </c>
      <c r="K8788">
        <v>-0.13752224368950519</v>
      </c>
      <c r="L8788">
        <v>1.9243223477706271</v>
      </c>
    </row>
    <row r="8789" spans="1:12">
      <c r="A8789" t="s">
        <v>317</v>
      </c>
      <c r="B8789" t="s">
        <v>500</v>
      </c>
      <c r="C8789">
        <v>48475</v>
      </c>
      <c r="D8789" t="s">
        <v>135</v>
      </c>
      <c r="E8789">
        <v>888</v>
      </c>
      <c r="F8789" t="s">
        <v>87</v>
      </c>
      <c r="G8789" t="s">
        <v>105</v>
      </c>
      <c r="H8789">
        <v>138</v>
      </c>
      <c r="I8789">
        <v>0.29138168151955968</v>
      </c>
      <c r="J8789">
        <v>1.5934792602751088E-2</v>
      </c>
      <c r="K8789">
        <v>-2.182744159600605E-2</v>
      </c>
      <c r="L8789">
        <v>0.85013562025704181</v>
      </c>
    </row>
    <row r="8790" spans="1:12">
      <c r="A8790" t="s">
        <v>317</v>
      </c>
      <c r="B8790" t="s">
        <v>500</v>
      </c>
      <c r="C8790">
        <v>48475</v>
      </c>
      <c r="D8790" t="s">
        <v>135</v>
      </c>
      <c r="E8790">
        <v>888</v>
      </c>
      <c r="F8790" t="s">
        <v>87</v>
      </c>
      <c r="G8790" t="s">
        <v>106</v>
      </c>
      <c r="H8790">
        <v>389</v>
      </c>
      <c r="I8790">
        <v>0.46751889992672352</v>
      </c>
      <c r="J8790">
        <v>2.29910882209023E-2</v>
      </c>
      <c r="K8790">
        <v>-0.1187827558914006</v>
      </c>
      <c r="L8790">
        <v>2.101658045015093</v>
      </c>
    </row>
    <row r="8791" spans="1:12">
      <c r="A8791" t="s">
        <v>317</v>
      </c>
      <c r="B8791" t="s">
        <v>500</v>
      </c>
      <c r="C8791">
        <v>48475</v>
      </c>
      <c r="D8791" t="s">
        <v>135</v>
      </c>
      <c r="E8791">
        <v>888</v>
      </c>
      <c r="F8791" t="s">
        <v>87</v>
      </c>
      <c r="G8791" t="s">
        <v>107</v>
      </c>
      <c r="H8791">
        <v>138</v>
      </c>
      <c r="I8791">
        <v>0.30215295043703</v>
      </c>
      <c r="J8791">
        <v>1.7204799541550981E-2</v>
      </c>
      <c r="K8791">
        <v>-2.182744159600605E-2</v>
      </c>
      <c r="L8791">
        <v>0.90356926719459874</v>
      </c>
    </row>
    <row r="8792" spans="1:12">
      <c r="A8792" t="s">
        <v>317</v>
      </c>
      <c r="B8792" t="s">
        <v>500</v>
      </c>
      <c r="C8792">
        <v>48475</v>
      </c>
      <c r="D8792" t="s">
        <v>135</v>
      </c>
      <c r="E8792">
        <v>888</v>
      </c>
      <c r="F8792" t="s">
        <v>87</v>
      </c>
      <c r="G8792" t="s">
        <v>108</v>
      </c>
      <c r="H8792">
        <v>389</v>
      </c>
      <c r="I8792">
        <v>0.15623784442375471</v>
      </c>
      <c r="J8792">
        <v>6.9687024446584023E-3</v>
      </c>
      <c r="K8792">
        <v>-0.2525028762701666</v>
      </c>
      <c r="L8792">
        <v>0.6226008611161733</v>
      </c>
    </row>
    <row r="8793" spans="1:12">
      <c r="A8793" t="s">
        <v>317</v>
      </c>
      <c r="B8793" t="s">
        <v>500</v>
      </c>
      <c r="C8793">
        <v>48475</v>
      </c>
      <c r="D8793" t="s">
        <v>135</v>
      </c>
      <c r="E8793">
        <v>888</v>
      </c>
      <c r="F8793" t="s">
        <v>87</v>
      </c>
      <c r="G8793" t="s">
        <v>109</v>
      </c>
      <c r="H8793">
        <v>138</v>
      </c>
      <c r="I8793">
        <v>9.6103097997130557E-2</v>
      </c>
      <c r="J8793">
        <v>7.2324300584760224E-3</v>
      </c>
      <c r="K8793">
        <v>-2.182744159600605E-2</v>
      </c>
      <c r="L8793">
        <v>0.55086288190657084</v>
      </c>
    </row>
    <row r="8794" spans="1:12">
      <c r="A8794" t="s">
        <v>317</v>
      </c>
      <c r="B8794" t="s">
        <v>255</v>
      </c>
      <c r="C8794">
        <v>48477</v>
      </c>
      <c r="D8794" t="s">
        <v>135</v>
      </c>
      <c r="E8794">
        <v>888</v>
      </c>
      <c r="F8794" t="s">
        <v>87</v>
      </c>
      <c r="G8794" t="s">
        <v>88</v>
      </c>
      <c r="H8794">
        <v>21</v>
      </c>
      <c r="I8794">
        <v>1.3391255499967429</v>
      </c>
      <c r="J8794">
        <v>0.1576856242205866</v>
      </c>
      <c r="K8794">
        <v>8.2268901586623533E-2</v>
      </c>
      <c r="L8794">
        <v>2.427575332124559</v>
      </c>
    </row>
    <row r="8795" spans="1:12">
      <c r="A8795" t="s">
        <v>317</v>
      </c>
      <c r="B8795" t="s">
        <v>255</v>
      </c>
      <c r="C8795">
        <v>48477</v>
      </c>
      <c r="D8795" t="s">
        <v>135</v>
      </c>
      <c r="E8795">
        <v>888</v>
      </c>
      <c r="F8795" t="s">
        <v>87</v>
      </c>
      <c r="G8795" t="s">
        <v>89</v>
      </c>
      <c r="H8795">
        <v>477</v>
      </c>
      <c r="I8795">
        <v>0.78674074649732395</v>
      </c>
      <c r="J8795">
        <v>2.4113475586158891E-2</v>
      </c>
      <c r="K8795">
        <v>-2.7170356688389172E-2</v>
      </c>
      <c r="L8795">
        <v>2.058279257864311</v>
      </c>
    </row>
    <row r="8796" spans="1:12">
      <c r="A8796" t="s">
        <v>317</v>
      </c>
      <c r="B8796" t="s">
        <v>255</v>
      </c>
      <c r="C8796">
        <v>48477</v>
      </c>
      <c r="D8796" t="s">
        <v>135</v>
      </c>
      <c r="E8796">
        <v>888</v>
      </c>
      <c r="F8796" t="s">
        <v>87</v>
      </c>
      <c r="G8796" t="s">
        <v>90</v>
      </c>
      <c r="H8796">
        <v>21</v>
      </c>
      <c r="I8796">
        <v>1.6680650978018869</v>
      </c>
      <c r="J8796">
        <v>0.1456860291474619</v>
      </c>
      <c r="K8796">
        <v>0.26197504588600667</v>
      </c>
      <c r="L8796">
        <v>2.8019103932227281</v>
      </c>
    </row>
    <row r="8797" spans="1:12">
      <c r="A8797" t="s">
        <v>317</v>
      </c>
      <c r="B8797" t="s">
        <v>255</v>
      </c>
      <c r="C8797">
        <v>48477</v>
      </c>
      <c r="D8797" t="s">
        <v>135</v>
      </c>
      <c r="E8797">
        <v>888</v>
      </c>
      <c r="F8797" t="s">
        <v>87</v>
      </c>
      <c r="G8797" t="s">
        <v>91</v>
      </c>
      <c r="H8797">
        <v>477</v>
      </c>
      <c r="I8797">
        <v>1.00389614638034</v>
      </c>
      <c r="J8797">
        <v>2.269043222480557E-2</v>
      </c>
      <c r="K8797">
        <v>3.5267178298786029E-3</v>
      </c>
      <c r="L8797">
        <v>2.2257319502210908</v>
      </c>
    </row>
    <row r="8798" spans="1:12">
      <c r="A8798" t="s">
        <v>317</v>
      </c>
      <c r="B8798" t="s">
        <v>255</v>
      </c>
      <c r="C8798">
        <v>48477</v>
      </c>
      <c r="D8798" t="s">
        <v>135</v>
      </c>
      <c r="E8798">
        <v>888</v>
      </c>
      <c r="F8798" t="s">
        <v>87</v>
      </c>
      <c r="G8798" t="s">
        <v>92</v>
      </c>
      <c r="H8798">
        <v>21</v>
      </c>
      <c r="I8798">
        <v>1.833708289949844</v>
      </c>
      <c r="J8798">
        <v>0.1562271870685033</v>
      </c>
      <c r="K8798">
        <v>0.29025231332994073</v>
      </c>
      <c r="L8798">
        <v>3.035446620925113</v>
      </c>
    </row>
    <row r="8799" spans="1:12">
      <c r="A8799" t="s">
        <v>317</v>
      </c>
      <c r="B8799" t="s">
        <v>255</v>
      </c>
      <c r="C8799">
        <v>48477</v>
      </c>
      <c r="D8799" t="s">
        <v>135</v>
      </c>
      <c r="E8799">
        <v>888</v>
      </c>
      <c r="F8799" t="s">
        <v>87</v>
      </c>
      <c r="G8799" t="s">
        <v>93</v>
      </c>
      <c r="H8799">
        <v>477</v>
      </c>
      <c r="I8799">
        <v>1.087758962618226</v>
      </c>
      <c r="J8799">
        <v>2.3973217149723551E-2</v>
      </c>
      <c r="K8799">
        <v>3.5267178298786029E-3</v>
      </c>
      <c r="L8799">
        <v>2.3556611322115808</v>
      </c>
    </row>
    <row r="8800" spans="1:12">
      <c r="A8800" t="s">
        <v>317</v>
      </c>
      <c r="B8800" t="s">
        <v>255</v>
      </c>
      <c r="C8800">
        <v>48477</v>
      </c>
      <c r="D8800" t="s">
        <v>135</v>
      </c>
      <c r="E8800">
        <v>888</v>
      </c>
      <c r="F8800" t="s">
        <v>87</v>
      </c>
      <c r="G8800" t="s">
        <v>94</v>
      </c>
      <c r="H8800">
        <v>21</v>
      </c>
      <c r="I8800">
        <v>1.991627877631841</v>
      </c>
      <c r="J8800">
        <v>0.16733419893618731</v>
      </c>
      <c r="K8800">
        <v>0.31557028902879652</v>
      </c>
      <c r="L8800">
        <v>3.2684685251471182</v>
      </c>
    </row>
    <row r="8801" spans="1:12">
      <c r="A8801" t="s">
        <v>317</v>
      </c>
      <c r="B8801" t="s">
        <v>255</v>
      </c>
      <c r="C8801">
        <v>48477</v>
      </c>
      <c r="D8801" t="s">
        <v>135</v>
      </c>
      <c r="E8801">
        <v>888</v>
      </c>
      <c r="F8801" t="s">
        <v>87</v>
      </c>
      <c r="G8801" t="s">
        <v>95</v>
      </c>
      <c r="H8801">
        <v>477</v>
      </c>
      <c r="I8801">
        <v>1.1616979780548631</v>
      </c>
      <c r="J8801">
        <v>2.5497944075040111E-2</v>
      </c>
      <c r="K8801">
        <v>3.5267178298786029E-3</v>
      </c>
      <c r="L8801">
        <v>2.476528363245087</v>
      </c>
    </row>
    <row r="8802" spans="1:12">
      <c r="A8802" t="s">
        <v>317</v>
      </c>
      <c r="B8802" t="s">
        <v>255</v>
      </c>
      <c r="C8802">
        <v>48477</v>
      </c>
      <c r="D8802" t="s">
        <v>135</v>
      </c>
      <c r="E8802">
        <v>888</v>
      </c>
      <c r="F8802" t="s">
        <v>87</v>
      </c>
      <c r="G8802" t="s">
        <v>96</v>
      </c>
      <c r="H8802">
        <v>21</v>
      </c>
      <c r="I8802">
        <v>2.141073796967826</v>
      </c>
      <c r="J8802">
        <v>0.17785825932259591</v>
      </c>
      <c r="K8802">
        <v>0.34037529265666611</v>
      </c>
      <c r="L8802">
        <v>3.4894549128360661</v>
      </c>
    </row>
    <row r="8803" spans="1:12">
      <c r="A8803" t="s">
        <v>317</v>
      </c>
      <c r="B8803" t="s">
        <v>255</v>
      </c>
      <c r="C8803">
        <v>48477</v>
      </c>
      <c r="D8803" t="s">
        <v>135</v>
      </c>
      <c r="E8803">
        <v>888</v>
      </c>
      <c r="F8803" t="s">
        <v>87</v>
      </c>
      <c r="G8803" t="s">
        <v>97</v>
      </c>
      <c r="H8803">
        <v>477</v>
      </c>
      <c r="I8803">
        <v>1.236533130856426</v>
      </c>
      <c r="J8803">
        <v>2.6649151709387989E-2</v>
      </c>
      <c r="K8803">
        <v>3.5267178298786029E-3</v>
      </c>
      <c r="L8803">
        <v>2.590221589714337</v>
      </c>
    </row>
    <row r="8804" spans="1:12">
      <c r="A8804" t="s">
        <v>317</v>
      </c>
      <c r="B8804" t="s">
        <v>255</v>
      </c>
      <c r="C8804">
        <v>48477</v>
      </c>
      <c r="D8804" t="s">
        <v>135</v>
      </c>
      <c r="E8804">
        <v>888</v>
      </c>
      <c r="F8804" t="s">
        <v>87</v>
      </c>
      <c r="G8804" t="s">
        <v>98</v>
      </c>
      <c r="H8804">
        <v>21</v>
      </c>
      <c r="I8804">
        <v>0.87811581063541766</v>
      </c>
      <c r="J8804">
        <v>8.8664726780749215E-2</v>
      </c>
      <c r="K8804">
        <v>0.1078680484880335</v>
      </c>
      <c r="L8804">
        <v>1.6042317228687579</v>
      </c>
    </row>
    <row r="8805" spans="1:12">
      <c r="A8805" t="s">
        <v>317</v>
      </c>
      <c r="B8805" t="s">
        <v>255</v>
      </c>
      <c r="C8805">
        <v>48477</v>
      </c>
      <c r="D8805" t="s">
        <v>135</v>
      </c>
      <c r="E8805">
        <v>888</v>
      </c>
      <c r="F8805" t="s">
        <v>87</v>
      </c>
      <c r="G8805" t="s">
        <v>99</v>
      </c>
      <c r="H8805">
        <v>477</v>
      </c>
      <c r="I8805">
        <v>0.4876279095215178</v>
      </c>
      <c r="J8805">
        <v>1.207494498248156E-2</v>
      </c>
      <c r="K8805">
        <v>3.5267178298786029E-3</v>
      </c>
      <c r="L8805">
        <v>1.421982194111423</v>
      </c>
    </row>
    <row r="8806" spans="1:12">
      <c r="A8806" t="s">
        <v>317</v>
      </c>
      <c r="B8806" t="s">
        <v>255</v>
      </c>
      <c r="C8806">
        <v>48477</v>
      </c>
      <c r="D8806" t="s">
        <v>135</v>
      </c>
      <c r="E8806">
        <v>888</v>
      </c>
      <c r="F8806" t="s">
        <v>87</v>
      </c>
      <c r="G8806" t="s">
        <v>100</v>
      </c>
      <c r="H8806">
        <v>21</v>
      </c>
      <c r="I8806">
        <v>1.3919513895566551</v>
      </c>
      <c r="J8806">
        <v>0.10804868088975519</v>
      </c>
      <c r="K8806">
        <v>0.27866141501693342</v>
      </c>
      <c r="L8806">
        <v>2.2143403233531389</v>
      </c>
    </row>
    <row r="8807" spans="1:12">
      <c r="A8807" t="s">
        <v>317</v>
      </c>
      <c r="B8807" t="s">
        <v>255</v>
      </c>
      <c r="C8807">
        <v>48477</v>
      </c>
      <c r="D8807" t="s">
        <v>135</v>
      </c>
      <c r="E8807">
        <v>888</v>
      </c>
      <c r="F8807" t="s">
        <v>87</v>
      </c>
      <c r="G8807" t="s">
        <v>101</v>
      </c>
      <c r="H8807">
        <v>477</v>
      </c>
      <c r="I8807">
        <v>0.84234023082363552</v>
      </c>
      <c r="J8807">
        <v>1.6674067626733569E-2</v>
      </c>
      <c r="K8807">
        <v>3.5267178298786029E-3</v>
      </c>
      <c r="L8807">
        <v>1.7070203999628011</v>
      </c>
    </row>
    <row r="8808" spans="1:12">
      <c r="A8808" t="s">
        <v>317</v>
      </c>
      <c r="B8808" t="s">
        <v>255</v>
      </c>
      <c r="C8808">
        <v>48477</v>
      </c>
      <c r="D8808" t="s">
        <v>135</v>
      </c>
      <c r="E8808">
        <v>888</v>
      </c>
      <c r="F8808" t="s">
        <v>87</v>
      </c>
      <c r="G8808" t="s">
        <v>102</v>
      </c>
      <c r="H8808">
        <v>21</v>
      </c>
      <c r="I8808">
        <v>1.563109054162531</v>
      </c>
      <c r="J8808">
        <v>0.1178441616037386</v>
      </c>
      <c r="K8808">
        <v>0.30964265869391361</v>
      </c>
      <c r="L8808">
        <v>2.4387855384156549</v>
      </c>
    </row>
    <row r="8809" spans="1:12">
      <c r="A8809" t="s">
        <v>317</v>
      </c>
      <c r="B8809" t="s">
        <v>255</v>
      </c>
      <c r="C8809">
        <v>48477</v>
      </c>
      <c r="D8809" t="s">
        <v>135</v>
      </c>
      <c r="E8809">
        <v>888</v>
      </c>
      <c r="F8809" t="s">
        <v>87</v>
      </c>
      <c r="G8809" t="s">
        <v>103</v>
      </c>
      <c r="H8809">
        <v>477</v>
      </c>
      <c r="I8809">
        <v>0.91484518765697243</v>
      </c>
      <c r="J8809">
        <v>1.7532296565668671E-2</v>
      </c>
      <c r="K8809">
        <v>3.5267178298786029E-3</v>
      </c>
      <c r="L8809">
        <v>1.8054626795053541</v>
      </c>
    </row>
    <row r="8810" spans="1:12">
      <c r="A8810" t="s">
        <v>317</v>
      </c>
      <c r="B8810" t="s">
        <v>255</v>
      </c>
      <c r="C8810">
        <v>48477</v>
      </c>
      <c r="D8810" t="s">
        <v>135</v>
      </c>
      <c r="E8810">
        <v>888</v>
      </c>
      <c r="F8810" t="s">
        <v>87</v>
      </c>
      <c r="G8810" t="s">
        <v>104</v>
      </c>
      <c r="H8810">
        <v>21</v>
      </c>
      <c r="I8810">
        <v>1.726502520922087</v>
      </c>
      <c r="J8810">
        <v>0.12881989346661671</v>
      </c>
      <c r="K8810">
        <v>0.33643836717927927</v>
      </c>
      <c r="L8810">
        <v>2.6724841403317932</v>
      </c>
    </row>
    <row r="8811" spans="1:12">
      <c r="A8811" t="s">
        <v>317</v>
      </c>
      <c r="B8811" t="s">
        <v>255</v>
      </c>
      <c r="C8811">
        <v>48477</v>
      </c>
      <c r="D8811" t="s">
        <v>135</v>
      </c>
      <c r="E8811">
        <v>888</v>
      </c>
      <c r="F8811" t="s">
        <v>87</v>
      </c>
      <c r="G8811" t="s">
        <v>105</v>
      </c>
      <c r="H8811">
        <v>477</v>
      </c>
      <c r="I8811">
        <v>0.97989793001529024</v>
      </c>
      <c r="J8811">
        <v>1.871309898143006E-2</v>
      </c>
      <c r="K8811">
        <v>3.5267178298786029E-3</v>
      </c>
      <c r="L8811">
        <v>1.9139068960189349</v>
      </c>
    </row>
    <row r="8812" spans="1:12">
      <c r="A8812" t="s">
        <v>317</v>
      </c>
      <c r="B8812" t="s">
        <v>255</v>
      </c>
      <c r="C8812">
        <v>48477</v>
      </c>
      <c r="D8812" t="s">
        <v>135</v>
      </c>
      <c r="E8812">
        <v>888</v>
      </c>
      <c r="F8812" t="s">
        <v>87</v>
      </c>
      <c r="G8812" t="s">
        <v>106</v>
      </c>
      <c r="H8812">
        <v>21</v>
      </c>
      <c r="I8812">
        <v>1.8774327900133541</v>
      </c>
      <c r="J8812">
        <v>0.13897070690113111</v>
      </c>
      <c r="K8812">
        <v>0.36329579965681719</v>
      </c>
      <c r="L8812">
        <v>2.9038355072988762</v>
      </c>
    </row>
    <row r="8813" spans="1:12">
      <c r="A8813" t="s">
        <v>317</v>
      </c>
      <c r="B8813" t="s">
        <v>255</v>
      </c>
      <c r="C8813">
        <v>48477</v>
      </c>
      <c r="D8813" t="s">
        <v>135</v>
      </c>
      <c r="E8813">
        <v>888</v>
      </c>
      <c r="F8813" t="s">
        <v>87</v>
      </c>
      <c r="G8813" t="s">
        <v>107</v>
      </c>
      <c r="H8813">
        <v>477</v>
      </c>
      <c r="I8813">
        <v>1.042038750697394</v>
      </c>
      <c r="J8813">
        <v>1.9323165821444149E-2</v>
      </c>
      <c r="K8813">
        <v>3.5267178298786029E-3</v>
      </c>
      <c r="L8813">
        <v>1.9966900608684059</v>
      </c>
    </row>
    <row r="8814" spans="1:12">
      <c r="A8814" t="s">
        <v>317</v>
      </c>
      <c r="B8814" t="s">
        <v>255</v>
      </c>
      <c r="C8814">
        <v>48477</v>
      </c>
      <c r="D8814" t="s">
        <v>135</v>
      </c>
      <c r="E8814">
        <v>888</v>
      </c>
      <c r="F8814" t="s">
        <v>87</v>
      </c>
      <c r="G8814" t="s">
        <v>108</v>
      </c>
      <c r="H8814">
        <v>21</v>
      </c>
      <c r="I8814">
        <v>0.54524790617929286</v>
      </c>
      <c r="J8814">
        <v>4.6758487955652142E-2</v>
      </c>
      <c r="K8814">
        <v>0.1167457847107941</v>
      </c>
      <c r="L8814">
        <v>1.0747798823709549</v>
      </c>
    </row>
    <row r="8815" spans="1:12">
      <c r="A8815" t="s">
        <v>317</v>
      </c>
      <c r="B8815" t="s">
        <v>255</v>
      </c>
      <c r="C8815">
        <v>48477</v>
      </c>
      <c r="D8815" t="s">
        <v>135</v>
      </c>
      <c r="E8815">
        <v>888</v>
      </c>
      <c r="F8815" t="s">
        <v>87</v>
      </c>
      <c r="G8815" t="s">
        <v>109</v>
      </c>
      <c r="H8815">
        <v>477</v>
      </c>
      <c r="I8815">
        <v>0.31639683371199412</v>
      </c>
      <c r="J8815">
        <v>4.7901614405130534E-3</v>
      </c>
      <c r="K8815">
        <v>3.5267178298786029E-3</v>
      </c>
      <c r="L8815">
        <v>0.74064381319451666</v>
      </c>
    </row>
    <row r="8816" spans="1:12">
      <c r="A8816" t="s">
        <v>317</v>
      </c>
      <c r="B8816" t="s">
        <v>501</v>
      </c>
      <c r="C8816">
        <v>48479</v>
      </c>
      <c r="D8816" t="s">
        <v>135</v>
      </c>
      <c r="E8816">
        <v>888</v>
      </c>
      <c r="F8816" t="s">
        <v>87</v>
      </c>
      <c r="G8816" t="s">
        <v>88</v>
      </c>
      <c r="H8816">
        <v>249</v>
      </c>
      <c r="I8816">
        <v>1.3272480698098581</v>
      </c>
      <c r="J8816">
        <v>2.9221485110950358E-2</v>
      </c>
      <c r="K8816">
        <v>1.053024294447052E-2</v>
      </c>
      <c r="L8816">
        <v>2.3126070646557242</v>
      </c>
    </row>
    <row r="8817" spans="1:12">
      <c r="A8817" t="s">
        <v>317</v>
      </c>
      <c r="B8817" t="s">
        <v>501</v>
      </c>
      <c r="C8817">
        <v>48479</v>
      </c>
      <c r="D8817" t="s">
        <v>135</v>
      </c>
      <c r="E8817">
        <v>888</v>
      </c>
      <c r="F8817" t="s">
        <v>87</v>
      </c>
      <c r="G8817" t="s">
        <v>89</v>
      </c>
      <c r="H8817">
        <v>334</v>
      </c>
      <c r="I8817">
        <v>0.93556248128234332</v>
      </c>
      <c r="J8817">
        <v>2.2023634848507591E-2</v>
      </c>
      <c r="K8817">
        <v>4.1614353289900017E-3</v>
      </c>
      <c r="L8817">
        <v>1.706692669819454</v>
      </c>
    </row>
    <row r="8818" spans="1:12">
      <c r="A8818" t="s">
        <v>317</v>
      </c>
      <c r="B8818" t="s">
        <v>501</v>
      </c>
      <c r="C8818">
        <v>48479</v>
      </c>
      <c r="D8818" t="s">
        <v>135</v>
      </c>
      <c r="E8818">
        <v>888</v>
      </c>
      <c r="F8818" t="s">
        <v>87</v>
      </c>
      <c r="G8818" t="s">
        <v>90</v>
      </c>
      <c r="H8818">
        <v>249</v>
      </c>
      <c r="I8818">
        <v>1.6014957864240591</v>
      </c>
      <c r="J8818">
        <v>2.677911337687541E-2</v>
      </c>
      <c r="K8818">
        <v>0.49831347890596522</v>
      </c>
      <c r="L8818">
        <v>2.602420348373006</v>
      </c>
    </row>
    <row r="8819" spans="1:12">
      <c r="A8819" t="s">
        <v>317</v>
      </c>
      <c r="B8819" t="s">
        <v>501</v>
      </c>
      <c r="C8819">
        <v>48479</v>
      </c>
      <c r="D8819" t="s">
        <v>135</v>
      </c>
      <c r="E8819">
        <v>888</v>
      </c>
      <c r="F8819" t="s">
        <v>87</v>
      </c>
      <c r="G8819" t="s">
        <v>91</v>
      </c>
      <c r="H8819">
        <v>334</v>
      </c>
      <c r="I8819">
        <v>1.0729427022260389</v>
      </c>
      <c r="J8819">
        <v>2.1274704283514741E-2</v>
      </c>
      <c r="K8819">
        <v>4.1614353289900017E-3</v>
      </c>
      <c r="L8819">
        <v>1.87317238244714</v>
      </c>
    </row>
    <row r="8820" spans="1:12">
      <c r="A8820" t="s">
        <v>317</v>
      </c>
      <c r="B8820" t="s">
        <v>501</v>
      </c>
      <c r="C8820">
        <v>48479</v>
      </c>
      <c r="D8820" t="s">
        <v>135</v>
      </c>
      <c r="E8820">
        <v>888</v>
      </c>
      <c r="F8820" t="s">
        <v>87</v>
      </c>
      <c r="G8820" t="s">
        <v>92</v>
      </c>
      <c r="H8820">
        <v>249</v>
      </c>
      <c r="I8820">
        <v>1.7203459735095981</v>
      </c>
      <c r="J8820">
        <v>2.7397561904270479E-2</v>
      </c>
      <c r="K8820">
        <v>0.54872026536986995</v>
      </c>
      <c r="L8820">
        <v>2.7076279604979629</v>
      </c>
    </row>
    <row r="8821" spans="1:12">
      <c r="A8821" t="s">
        <v>317</v>
      </c>
      <c r="B8821" t="s">
        <v>501</v>
      </c>
      <c r="C8821">
        <v>48479</v>
      </c>
      <c r="D8821" t="s">
        <v>135</v>
      </c>
      <c r="E8821">
        <v>888</v>
      </c>
      <c r="F8821" t="s">
        <v>87</v>
      </c>
      <c r="G8821" t="s">
        <v>93</v>
      </c>
      <c r="H8821">
        <v>334</v>
      </c>
      <c r="I8821">
        <v>1.1490833999046499</v>
      </c>
      <c r="J8821">
        <v>2.1986764885354771E-2</v>
      </c>
      <c r="K8821">
        <v>4.1614353289900017E-3</v>
      </c>
      <c r="L8821">
        <v>1.9688439470527781</v>
      </c>
    </row>
    <row r="8822" spans="1:12">
      <c r="A8822" t="s">
        <v>317</v>
      </c>
      <c r="B8822" t="s">
        <v>501</v>
      </c>
      <c r="C8822">
        <v>48479</v>
      </c>
      <c r="D8822" t="s">
        <v>135</v>
      </c>
      <c r="E8822">
        <v>888</v>
      </c>
      <c r="F8822" t="s">
        <v>87</v>
      </c>
      <c r="G8822" t="s">
        <v>94</v>
      </c>
      <c r="H8822">
        <v>249</v>
      </c>
      <c r="I8822">
        <v>1.8293863573636191</v>
      </c>
      <c r="J8822">
        <v>2.8282093848543799E-2</v>
      </c>
      <c r="K8822">
        <v>0.59331533431868477</v>
      </c>
      <c r="L8822">
        <v>2.8069506566597289</v>
      </c>
    </row>
    <row r="8823" spans="1:12">
      <c r="A8823" t="s">
        <v>317</v>
      </c>
      <c r="B8823" t="s">
        <v>501</v>
      </c>
      <c r="C8823">
        <v>48479</v>
      </c>
      <c r="D8823" t="s">
        <v>135</v>
      </c>
      <c r="E8823">
        <v>888</v>
      </c>
      <c r="F8823" t="s">
        <v>87</v>
      </c>
      <c r="G8823" t="s">
        <v>95</v>
      </c>
      <c r="H8823">
        <v>334</v>
      </c>
      <c r="I8823">
        <v>1.2202182048336909</v>
      </c>
      <c r="J8823">
        <v>2.295495060049876E-2</v>
      </c>
      <c r="K8823">
        <v>4.1614353289900017E-3</v>
      </c>
      <c r="L8823">
        <v>2.061355500296886</v>
      </c>
    </row>
    <row r="8824" spans="1:12">
      <c r="A8824" t="s">
        <v>317</v>
      </c>
      <c r="B8824" t="s">
        <v>501</v>
      </c>
      <c r="C8824">
        <v>48479</v>
      </c>
      <c r="D8824" t="s">
        <v>135</v>
      </c>
      <c r="E8824">
        <v>888</v>
      </c>
      <c r="F8824" t="s">
        <v>87</v>
      </c>
      <c r="G8824" t="s">
        <v>96</v>
      </c>
      <c r="H8824">
        <v>249</v>
      </c>
      <c r="I8824">
        <v>1.941685238272935</v>
      </c>
      <c r="J8824">
        <v>2.9294338369352801E-2</v>
      </c>
      <c r="K8824">
        <v>0.64230054599177022</v>
      </c>
      <c r="L8824">
        <v>2.9081630121167361</v>
      </c>
    </row>
    <row r="8825" spans="1:12">
      <c r="A8825" t="s">
        <v>317</v>
      </c>
      <c r="B8825" t="s">
        <v>501</v>
      </c>
      <c r="C8825">
        <v>48479</v>
      </c>
      <c r="D8825" t="s">
        <v>135</v>
      </c>
      <c r="E8825">
        <v>888</v>
      </c>
      <c r="F8825" t="s">
        <v>87</v>
      </c>
      <c r="G8825" t="s">
        <v>97</v>
      </c>
      <c r="H8825">
        <v>334</v>
      </c>
      <c r="I8825">
        <v>1.2957319808449399</v>
      </c>
      <c r="J8825">
        <v>2.372832784324478E-2</v>
      </c>
      <c r="K8825">
        <v>4.1614353289900017E-3</v>
      </c>
      <c r="L8825">
        <v>2.159219318568498</v>
      </c>
    </row>
    <row r="8826" spans="1:12">
      <c r="A8826" t="s">
        <v>317</v>
      </c>
      <c r="B8826" t="s">
        <v>501</v>
      </c>
      <c r="C8826">
        <v>48479</v>
      </c>
      <c r="D8826" t="s">
        <v>135</v>
      </c>
      <c r="E8826">
        <v>888</v>
      </c>
      <c r="F8826" t="s">
        <v>87</v>
      </c>
      <c r="G8826" t="s">
        <v>98</v>
      </c>
      <c r="H8826">
        <v>249</v>
      </c>
      <c r="I8826">
        <v>0.36131823872605923</v>
      </c>
      <c r="J8826">
        <v>8.2331965856959986E-3</v>
      </c>
      <c r="K8826">
        <v>4.6123935453918873E-2</v>
      </c>
      <c r="L8826">
        <v>0.74911958182097538</v>
      </c>
    </row>
    <row r="8827" spans="1:12">
      <c r="A8827" t="s">
        <v>317</v>
      </c>
      <c r="B8827" t="s">
        <v>501</v>
      </c>
      <c r="C8827">
        <v>48479</v>
      </c>
      <c r="D8827" t="s">
        <v>135</v>
      </c>
      <c r="E8827">
        <v>888</v>
      </c>
      <c r="F8827" t="s">
        <v>87</v>
      </c>
      <c r="G8827" t="s">
        <v>99</v>
      </c>
      <c r="H8827">
        <v>334</v>
      </c>
      <c r="I8827">
        <v>0.5174270922006633</v>
      </c>
      <c r="J8827">
        <v>1.22237438095791E-2</v>
      </c>
      <c r="K8827">
        <v>4.1614353289900017E-3</v>
      </c>
      <c r="L8827">
        <v>1.4691269464682379</v>
      </c>
    </row>
    <row r="8828" spans="1:12">
      <c r="A8828" t="s">
        <v>317</v>
      </c>
      <c r="B8828" t="s">
        <v>501</v>
      </c>
      <c r="C8828">
        <v>48479</v>
      </c>
      <c r="D8828" t="s">
        <v>135</v>
      </c>
      <c r="E8828">
        <v>888</v>
      </c>
      <c r="F8828" t="s">
        <v>87</v>
      </c>
      <c r="G8828" t="s">
        <v>100</v>
      </c>
      <c r="H8828">
        <v>249</v>
      </c>
      <c r="I8828">
        <v>0.89069621579053615</v>
      </c>
      <c r="J8828">
        <v>1.397342157549925E-2</v>
      </c>
      <c r="K8828">
        <v>0.30177960208981791</v>
      </c>
      <c r="L8828">
        <v>1.5829159676324409</v>
      </c>
    </row>
    <row r="8829" spans="1:12">
      <c r="A8829" t="s">
        <v>317</v>
      </c>
      <c r="B8829" t="s">
        <v>501</v>
      </c>
      <c r="C8829">
        <v>48479</v>
      </c>
      <c r="D8829" t="s">
        <v>135</v>
      </c>
      <c r="E8829">
        <v>888</v>
      </c>
      <c r="F8829" t="s">
        <v>87</v>
      </c>
      <c r="G8829" t="s">
        <v>101</v>
      </c>
      <c r="H8829">
        <v>334</v>
      </c>
      <c r="I8829">
        <v>0.85425630206694236</v>
      </c>
      <c r="J8829">
        <v>1.640922888839667E-2</v>
      </c>
      <c r="K8829">
        <v>4.1614353289900017E-3</v>
      </c>
      <c r="L8829">
        <v>1.669365192606491</v>
      </c>
    </row>
    <row r="8830" spans="1:12">
      <c r="A8830" t="s">
        <v>317</v>
      </c>
      <c r="B8830" t="s">
        <v>501</v>
      </c>
      <c r="C8830">
        <v>48479</v>
      </c>
      <c r="D8830" t="s">
        <v>135</v>
      </c>
      <c r="E8830">
        <v>888</v>
      </c>
      <c r="F8830" t="s">
        <v>87</v>
      </c>
      <c r="G8830" t="s">
        <v>102</v>
      </c>
      <c r="H8830">
        <v>249</v>
      </c>
      <c r="I8830">
        <v>1.034406762641952</v>
      </c>
      <c r="J8830">
        <v>1.606533954106712E-2</v>
      </c>
      <c r="K8830">
        <v>0.34926510901995339</v>
      </c>
      <c r="L8830">
        <v>1.807250993445032</v>
      </c>
    </row>
    <row r="8831" spans="1:12">
      <c r="A8831" t="s">
        <v>317</v>
      </c>
      <c r="B8831" t="s">
        <v>501</v>
      </c>
      <c r="C8831">
        <v>48479</v>
      </c>
      <c r="D8831" t="s">
        <v>135</v>
      </c>
      <c r="E8831">
        <v>888</v>
      </c>
      <c r="F8831" t="s">
        <v>87</v>
      </c>
      <c r="G8831" t="s">
        <v>103</v>
      </c>
      <c r="H8831">
        <v>334</v>
      </c>
      <c r="I8831">
        <v>0.91622912745186424</v>
      </c>
      <c r="J8831">
        <v>1.695355120275259E-2</v>
      </c>
      <c r="K8831">
        <v>4.1614353289900017E-3</v>
      </c>
      <c r="L8831">
        <v>1.7552037239467351</v>
      </c>
    </row>
    <row r="8832" spans="1:12">
      <c r="A8832" t="s">
        <v>317</v>
      </c>
      <c r="B8832" t="s">
        <v>501</v>
      </c>
      <c r="C8832">
        <v>48479</v>
      </c>
      <c r="D8832" t="s">
        <v>135</v>
      </c>
      <c r="E8832">
        <v>888</v>
      </c>
      <c r="F8832" t="s">
        <v>87</v>
      </c>
      <c r="G8832" t="s">
        <v>104</v>
      </c>
      <c r="H8832">
        <v>249</v>
      </c>
      <c r="I8832">
        <v>1.1539110409009741</v>
      </c>
      <c r="J8832">
        <v>1.846123127568056E-2</v>
      </c>
      <c r="K8832">
        <v>0.38619646686531461</v>
      </c>
      <c r="L8832">
        <v>2.0264769473838631</v>
      </c>
    </row>
    <row r="8833" spans="1:12">
      <c r="A8833" t="s">
        <v>317</v>
      </c>
      <c r="B8833" t="s">
        <v>501</v>
      </c>
      <c r="C8833">
        <v>48479</v>
      </c>
      <c r="D8833" t="s">
        <v>135</v>
      </c>
      <c r="E8833">
        <v>888</v>
      </c>
      <c r="F8833" t="s">
        <v>87</v>
      </c>
      <c r="G8833" t="s">
        <v>105</v>
      </c>
      <c r="H8833">
        <v>334</v>
      </c>
      <c r="I8833">
        <v>0.97328528897562816</v>
      </c>
      <c r="J8833">
        <v>1.7690778734537841E-2</v>
      </c>
      <c r="K8833">
        <v>4.1614353289900017E-3</v>
      </c>
      <c r="L8833">
        <v>1.873398708947267</v>
      </c>
    </row>
    <row r="8834" spans="1:12">
      <c r="A8834" t="s">
        <v>317</v>
      </c>
      <c r="B8834" t="s">
        <v>501</v>
      </c>
      <c r="C8834">
        <v>48479</v>
      </c>
      <c r="D8834" t="s">
        <v>135</v>
      </c>
      <c r="E8834">
        <v>888</v>
      </c>
      <c r="F8834" t="s">
        <v>87</v>
      </c>
      <c r="G8834" t="s">
        <v>106</v>
      </c>
      <c r="H8834">
        <v>249</v>
      </c>
      <c r="I8834">
        <v>1.274700707272173</v>
      </c>
      <c r="J8834">
        <v>2.0400490154223849E-2</v>
      </c>
      <c r="K8834">
        <v>0.42467210722072118</v>
      </c>
      <c r="L8834">
        <v>2.2211555003748829</v>
      </c>
    </row>
    <row r="8835" spans="1:12">
      <c r="A8835" t="s">
        <v>317</v>
      </c>
      <c r="B8835" t="s">
        <v>501</v>
      </c>
      <c r="C8835">
        <v>48479</v>
      </c>
      <c r="D8835" t="s">
        <v>135</v>
      </c>
      <c r="E8835">
        <v>888</v>
      </c>
      <c r="F8835" t="s">
        <v>87</v>
      </c>
      <c r="G8835" t="s">
        <v>107</v>
      </c>
      <c r="H8835">
        <v>334</v>
      </c>
      <c r="I8835">
        <v>1.034456032103954</v>
      </c>
      <c r="J8835">
        <v>1.8213001586436881E-2</v>
      </c>
      <c r="K8835">
        <v>4.1614353289900017E-3</v>
      </c>
      <c r="L8835">
        <v>1.983613718707478</v>
      </c>
    </row>
    <row r="8836" spans="1:12">
      <c r="A8836" t="s">
        <v>317</v>
      </c>
      <c r="B8836" t="s">
        <v>501</v>
      </c>
      <c r="C8836">
        <v>48479</v>
      </c>
      <c r="D8836" t="s">
        <v>135</v>
      </c>
      <c r="E8836">
        <v>888</v>
      </c>
      <c r="F8836" t="s">
        <v>87</v>
      </c>
      <c r="G8836" t="s">
        <v>108</v>
      </c>
      <c r="H8836">
        <v>249</v>
      </c>
      <c r="I8836">
        <v>0.15102283323612989</v>
      </c>
      <c r="J8836">
        <v>3.707735769284539E-3</v>
      </c>
      <c r="K8836">
        <v>-5.9524557316616919E-2</v>
      </c>
      <c r="L8836">
        <v>0.32297402595527569</v>
      </c>
    </row>
    <row r="8837" spans="1:12">
      <c r="A8837" t="s">
        <v>317</v>
      </c>
      <c r="B8837" t="s">
        <v>501</v>
      </c>
      <c r="C8837">
        <v>48479</v>
      </c>
      <c r="D8837" t="s">
        <v>135</v>
      </c>
      <c r="E8837">
        <v>888</v>
      </c>
      <c r="F8837" t="s">
        <v>87</v>
      </c>
      <c r="G8837" t="s">
        <v>109</v>
      </c>
      <c r="H8837">
        <v>334</v>
      </c>
      <c r="I8837">
        <v>0.27599937877004338</v>
      </c>
      <c r="J8837">
        <v>5.1653140136114313E-3</v>
      </c>
      <c r="K8837">
        <v>4.1614353289900017E-3</v>
      </c>
      <c r="L8837">
        <v>0.646276259831436</v>
      </c>
    </row>
    <row r="8838" spans="1:12">
      <c r="A8838" t="s">
        <v>317</v>
      </c>
      <c r="B8838" t="s">
        <v>502</v>
      </c>
      <c r="C8838">
        <v>48481</v>
      </c>
      <c r="D8838" t="s">
        <v>135</v>
      </c>
      <c r="E8838">
        <v>888</v>
      </c>
      <c r="F8838" t="s">
        <v>87</v>
      </c>
      <c r="G8838" t="s">
        <v>88</v>
      </c>
      <c r="H8838">
        <v>119</v>
      </c>
      <c r="I8838">
        <v>1.7646311461808211</v>
      </c>
      <c r="J8838">
        <v>2.5594488060371672E-2</v>
      </c>
      <c r="K8838">
        <v>0.51213785689207081</v>
      </c>
      <c r="L8838">
        <v>2.4816633020825209</v>
      </c>
    </row>
    <row r="8839" spans="1:12">
      <c r="A8839" t="s">
        <v>317</v>
      </c>
      <c r="B8839" t="s">
        <v>502</v>
      </c>
      <c r="C8839">
        <v>48481</v>
      </c>
      <c r="D8839" t="s">
        <v>135</v>
      </c>
      <c r="E8839">
        <v>888</v>
      </c>
      <c r="F8839" t="s">
        <v>87</v>
      </c>
      <c r="G8839" t="s">
        <v>89</v>
      </c>
      <c r="H8839">
        <v>154</v>
      </c>
      <c r="I8839">
        <v>1.3035901672445029</v>
      </c>
      <c r="J8839">
        <v>3.2095457108736382E-2</v>
      </c>
      <c r="K8839">
        <v>4.956130742973552E-3</v>
      </c>
      <c r="L8839">
        <v>2.114449026108427</v>
      </c>
    </row>
    <row r="8840" spans="1:12">
      <c r="A8840" t="s">
        <v>317</v>
      </c>
      <c r="B8840" t="s">
        <v>502</v>
      </c>
      <c r="C8840">
        <v>48481</v>
      </c>
      <c r="D8840" t="s">
        <v>135</v>
      </c>
      <c r="E8840">
        <v>888</v>
      </c>
      <c r="F8840" t="s">
        <v>87</v>
      </c>
      <c r="G8840" t="s">
        <v>90</v>
      </c>
      <c r="H8840">
        <v>119</v>
      </c>
      <c r="I8840">
        <v>1.9551745304185859</v>
      </c>
      <c r="J8840">
        <v>3.0129661409618289E-2</v>
      </c>
      <c r="K8840">
        <v>0.51213785689207081</v>
      </c>
      <c r="L8840">
        <v>2.7473075029630389</v>
      </c>
    </row>
    <row r="8841" spans="1:12">
      <c r="A8841" t="s">
        <v>317</v>
      </c>
      <c r="B8841" t="s">
        <v>502</v>
      </c>
      <c r="C8841">
        <v>48481</v>
      </c>
      <c r="D8841" t="s">
        <v>135</v>
      </c>
      <c r="E8841">
        <v>888</v>
      </c>
      <c r="F8841" t="s">
        <v>87</v>
      </c>
      <c r="G8841" t="s">
        <v>91</v>
      </c>
      <c r="H8841">
        <v>154</v>
      </c>
      <c r="I8841">
        <v>1.38143621858641</v>
      </c>
      <c r="J8841">
        <v>3.5138321918795873E-2</v>
      </c>
      <c r="K8841">
        <v>4.956130742973552E-3</v>
      </c>
      <c r="L8841">
        <v>2.3405081495500322</v>
      </c>
    </row>
    <row r="8842" spans="1:12">
      <c r="A8842" t="s">
        <v>317</v>
      </c>
      <c r="B8842" t="s">
        <v>502</v>
      </c>
      <c r="C8842">
        <v>48481</v>
      </c>
      <c r="D8842" t="s">
        <v>135</v>
      </c>
      <c r="E8842">
        <v>888</v>
      </c>
      <c r="F8842" t="s">
        <v>87</v>
      </c>
      <c r="G8842" t="s">
        <v>92</v>
      </c>
      <c r="H8842">
        <v>119</v>
      </c>
      <c r="I8842">
        <v>2.1090834632351299</v>
      </c>
      <c r="J8842">
        <v>3.3750801778304682E-2</v>
      </c>
      <c r="K8842">
        <v>0.51213785689207081</v>
      </c>
      <c r="L8842">
        <v>2.9118936351549909</v>
      </c>
    </row>
    <row r="8843" spans="1:12">
      <c r="A8843" t="s">
        <v>317</v>
      </c>
      <c r="B8843" t="s">
        <v>502</v>
      </c>
      <c r="C8843">
        <v>48481</v>
      </c>
      <c r="D8843" t="s">
        <v>135</v>
      </c>
      <c r="E8843">
        <v>888</v>
      </c>
      <c r="F8843" t="s">
        <v>87</v>
      </c>
      <c r="G8843" t="s">
        <v>93</v>
      </c>
      <c r="H8843">
        <v>154</v>
      </c>
      <c r="I8843">
        <v>1.462749532738854</v>
      </c>
      <c r="J8843">
        <v>3.80279513325587E-2</v>
      </c>
      <c r="K8843">
        <v>4.956130742973552E-3</v>
      </c>
      <c r="L8843">
        <v>2.4483314923871902</v>
      </c>
    </row>
    <row r="8844" spans="1:12">
      <c r="A8844" t="s">
        <v>317</v>
      </c>
      <c r="B8844" t="s">
        <v>502</v>
      </c>
      <c r="C8844">
        <v>48481</v>
      </c>
      <c r="D8844" t="s">
        <v>135</v>
      </c>
      <c r="E8844">
        <v>888</v>
      </c>
      <c r="F8844" t="s">
        <v>87</v>
      </c>
      <c r="G8844" t="s">
        <v>94</v>
      </c>
      <c r="H8844">
        <v>119</v>
      </c>
      <c r="I8844">
        <v>2.2565282872257488</v>
      </c>
      <c r="J8844">
        <v>3.7779775438854399E-2</v>
      </c>
      <c r="K8844">
        <v>0.51213785689207081</v>
      </c>
      <c r="L8844">
        <v>3.095718866344976</v>
      </c>
    </row>
    <row r="8845" spans="1:12">
      <c r="A8845" t="s">
        <v>317</v>
      </c>
      <c r="B8845" t="s">
        <v>502</v>
      </c>
      <c r="C8845">
        <v>48481</v>
      </c>
      <c r="D8845" t="s">
        <v>135</v>
      </c>
      <c r="E8845">
        <v>888</v>
      </c>
      <c r="F8845" t="s">
        <v>87</v>
      </c>
      <c r="G8845" t="s">
        <v>95</v>
      </c>
      <c r="H8845">
        <v>154</v>
      </c>
      <c r="I8845">
        <v>1.541324106168636</v>
      </c>
      <c r="J8845">
        <v>4.0870292873419548E-2</v>
      </c>
      <c r="K8845">
        <v>4.956130742973552E-3</v>
      </c>
      <c r="L8845">
        <v>2.599180473825375</v>
      </c>
    </row>
    <row r="8846" spans="1:12">
      <c r="A8846" t="s">
        <v>317</v>
      </c>
      <c r="B8846" t="s">
        <v>502</v>
      </c>
      <c r="C8846">
        <v>48481</v>
      </c>
      <c r="D8846" t="s">
        <v>135</v>
      </c>
      <c r="E8846">
        <v>888</v>
      </c>
      <c r="F8846" t="s">
        <v>87</v>
      </c>
      <c r="G8846" t="s">
        <v>96</v>
      </c>
      <c r="H8846">
        <v>119</v>
      </c>
      <c r="I8846">
        <v>2.398818477617644</v>
      </c>
      <c r="J8846">
        <v>4.1872318587884969E-2</v>
      </c>
      <c r="K8846">
        <v>0.51213785689207081</v>
      </c>
      <c r="L8846">
        <v>3.3260188600239222</v>
      </c>
    </row>
    <row r="8847" spans="1:12">
      <c r="A8847" t="s">
        <v>317</v>
      </c>
      <c r="B8847" t="s">
        <v>502</v>
      </c>
      <c r="C8847">
        <v>48481</v>
      </c>
      <c r="D8847" t="s">
        <v>135</v>
      </c>
      <c r="E8847">
        <v>888</v>
      </c>
      <c r="F8847" t="s">
        <v>87</v>
      </c>
      <c r="G8847" t="s">
        <v>97</v>
      </c>
      <c r="H8847">
        <v>154</v>
      </c>
      <c r="I8847">
        <v>1.620631984624149</v>
      </c>
      <c r="J8847">
        <v>4.3580791424690943E-2</v>
      </c>
      <c r="K8847">
        <v>4.956130742973552E-3</v>
      </c>
      <c r="L8847">
        <v>2.728018230396505</v>
      </c>
    </row>
    <row r="8848" spans="1:12">
      <c r="A8848" t="s">
        <v>317</v>
      </c>
      <c r="B8848" t="s">
        <v>502</v>
      </c>
      <c r="C8848">
        <v>48481</v>
      </c>
      <c r="D8848" t="s">
        <v>135</v>
      </c>
      <c r="E8848">
        <v>888</v>
      </c>
      <c r="F8848" t="s">
        <v>87</v>
      </c>
      <c r="G8848" t="s">
        <v>98</v>
      </c>
      <c r="H8848">
        <v>119</v>
      </c>
      <c r="I8848">
        <v>0.74584051659378148</v>
      </c>
      <c r="J8848">
        <v>2.3649258273109808E-2</v>
      </c>
      <c r="K8848">
        <v>0.22621920037102641</v>
      </c>
      <c r="L8848">
        <v>1.566731034014254</v>
      </c>
    </row>
    <row r="8849" spans="1:12">
      <c r="A8849" t="s">
        <v>317</v>
      </c>
      <c r="B8849" t="s">
        <v>502</v>
      </c>
      <c r="C8849">
        <v>48481</v>
      </c>
      <c r="D8849" t="s">
        <v>135</v>
      </c>
      <c r="E8849">
        <v>888</v>
      </c>
      <c r="F8849" t="s">
        <v>87</v>
      </c>
      <c r="G8849" t="s">
        <v>99</v>
      </c>
      <c r="H8849">
        <v>154</v>
      </c>
      <c r="I8849">
        <v>0.62976600419437911</v>
      </c>
      <c r="J8849">
        <v>1.6168657548461831E-2</v>
      </c>
      <c r="K8849">
        <v>4.956130742973552E-3</v>
      </c>
      <c r="L8849">
        <v>1.014232366999118</v>
      </c>
    </row>
    <row r="8850" spans="1:12">
      <c r="A8850" t="s">
        <v>317</v>
      </c>
      <c r="B8850" t="s">
        <v>502</v>
      </c>
      <c r="C8850">
        <v>48481</v>
      </c>
      <c r="D8850" t="s">
        <v>135</v>
      </c>
      <c r="E8850">
        <v>888</v>
      </c>
      <c r="F8850" t="s">
        <v>87</v>
      </c>
      <c r="G8850" t="s">
        <v>100</v>
      </c>
      <c r="H8850">
        <v>119</v>
      </c>
      <c r="I8850">
        <v>1.2960671176305709</v>
      </c>
      <c r="J8850">
        <v>2.7382767211101021E-2</v>
      </c>
      <c r="K8850">
        <v>0.36657713366268552</v>
      </c>
      <c r="L8850">
        <v>1.9134816468672571</v>
      </c>
    </row>
    <row r="8851" spans="1:12">
      <c r="A8851" t="s">
        <v>317</v>
      </c>
      <c r="B8851" t="s">
        <v>502</v>
      </c>
      <c r="C8851">
        <v>48481</v>
      </c>
      <c r="D8851" t="s">
        <v>135</v>
      </c>
      <c r="E8851">
        <v>888</v>
      </c>
      <c r="F8851" t="s">
        <v>87</v>
      </c>
      <c r="G8851" t="s">
        <v>101</v>
      </c>
      <c r="H8851">
        <v>154</v>
      </c>
      <c r="I8851">
        <v>1.0065572308883</v>
      </c>
      <c r="J8851">
        <v>2.9586142281674221E-2</v>
      </c>
      <c r="K8851">
        <v>4.956130742973552E-3</v>
      </c>
      <c r="L8851">
        <v>1.6826545674688489</v>
      </c>
    </row>
    <row r="8852" spans="1:12">
      <c r="A8852" t="s">
        <v>317</v>
      </c>
      <c r="B8852" t="s">
        <v>502</v>
      </c>
      <c r="C8852">
        <v>48481</v>
      </c>
      <c r="D8852" t="s">
        <v>135</v>
      </c>
      <c r="E8852">
        <v>888</v>
      </c>
      <c r="F8852" t="s">
        <v>87</v>
      </c>
      <c r="G8852" t="s">
        <v>102</v>
      </c>
      <c r="H8852">
        <v>119</v>
      </c>
      <c r="I8852">
        <v>1.4644746655923211</v>
      </c>
      <c r="J8852">
        <v>3.1322325895554018E-2</v>
      </c>
      <c r="K8852">
        <v>0.36657713366268552</v>
      </c>
      <c r="L8852">
        <v>2.1796081470521709</v>
      </c>
    </row>
    <row r="8853" spans="1:12">
      <c r="A8853" t="s">
        <v>317</v>
      </c>
      <c r="B8853" t="s">
        <v>502</v>
      </c>
      <c r="C8853">
        <v>48481</v>
      </c>
      <c r="D8853" t="s">
        <v>135</v>
      </c>
      <c r="E8853">
        <v>888</v>
      </c>
      <c r="F8853" t="s">
        <v>87</v>
      </c>
      <c r="G8853" t="s">
        <v>103</v>
      </c>
      <c r="H8853">
        <v>154</v>
      </c>
      <c r="I8853">
        <v>1.062861899947553</v>
      </c>
      <c r="J8853">
        <v>3.1750896966490208E-2</v>
      </c>
      <c r="K8853">
        <v>4.956130742973552E-3</v>
      </c>
      <c r="L8853">
        <v>1.811276904283899</v>
      </c>
    </row>
    <row r="8854" spans="1:12">
      <c r="A8854" t="s">
        <v>317</v>
      </c>
      <c r="B8854" t="s">
        <v>502</v>
      </c>
      <c r="C8854">
        <v>48481</v>
      </c>
      <c r="D8854" t="s">
        <v>135</v>
      </c>
      <c r="E8854">
        <v>888</v>
      </c>
      <c r="F8854" t="s">
        <v>87</v>
      </c>
      <c r="G8854" t="s">
        <v>104</v>
      </c>
      <c r="H8854">
        <v>119</v>
      </c>
      <c r="I8854">
        <v>1.614838316523288</v>
      </c>
      <c r="J8854">
        <v>3.6259869330946527E-2</v>
      </c>
      <c r="K8854">
        <v>0.36657713366268552</v>
      </c>
      <c r="L8854">
        <v>2.4519886601348491</v>
      </c>
    </row>
    <row r="8855" spans="1:12">
      <c r="A8855" t="s">
        <v>317</v>
      </c>
      <c r="B8855" t="s">
        <v>502</v>
      </c>
      <c r="C8855">
        <v>48481</v>
      </c>
      <c r="D8855" t="s">
        <v>135</v>
      </c>
      <c r="E8855">
        <v>888</v>
      </c>
      <c r="F8855" t="s">
        <v>87</v>
      </c>
      <c r="G8855" t="s">
        <v>105</v>
      </c>
      <c r="H8855">
        <v>154</v>
      </c>
      <c r="I8855">
        <v>1.1180861904606401</v>
      </c>
      <c r="J8855">
        <v>3.3907525358797493E-2</v>
      </c>
      <c r="K8855">
        <v>4.956130742973552E-3</v>
      </c>
      <c r="L8855">
        <v>1.9333475457718601</v>
      </c>
    </row>
    <row r="8856" spans="1:12">
      <c r="A8856" t="s">
        <v>317</v>
      </c>
      <c r="B8856" t="s">
        <v>502</v>
      </c>
      <c r="C8856">
        <v>48481</v>
      </c>
      <c r="D8856" t="s">
        <v>135</v>
      </c>
      <c r="E8856">
        <v>888</v>
      </c>
      <c r="F8856" t="s">
        <v>87</v>
      </c>
      <c r="G8856" t="s">
        <v>106</v>
      </c>
      <c r="H8856">
        <v>119</v>
      </c>
      <c r="I8856">
        <v>1.759191645981214</v>
      </c>
      <c r="J8856">
        <v>4.0540644088590858E-2</v>
      </c>
      <c r="K8856">
        <v>0.36657713366268552</v>
      </c>
      <c r="L8856">
        <v>2.6951386258753449</v>
      </c>
    </row>
    <row r="8857" spans="1:12">
      <c r="A8857" t="s">
        <v>317</v>
      </c>
      <c r="B8857" t="s">
        <v>502</v>
      </c>
      <c r="C8857">
        <v>48481</v>
      </c>
      <c r="D8857" t="s">
        <v>135</v>
      </c>
      <c r="E8857">
        <v>888</v>
      </c>
      <c r="F8857" t="s">
        <v>87</v>
      </c>
      <c r="G8857" t="s">
        <v>107</v>
      </c>
      <c r="H8857">
        <v>154</v>
      </c>
      <c r="I8857">
        <v>1.174871515947381</v>
      </c>
      <c r="J8857">
        <v>3.5677543252313412E-2</v>
      </c>
      <c r="K8857">
        <v>4.956130742973552E-3</v>
      </c>
      <c r="L8857">
        <v>2.010524680771129</v>
      </c>
    </row>
    <row r="8858" spans="1:12">
      <c r="A8858" t="s">
        <v>317</v>
      </c>
      <c r="B8858" t="s">
        <v>502</v>
      </c>
      <c r="C8858">
        <v>48481</v>
      </c>
      <c r="D8858" t="s">
        <v>135</v>
      </c>
      <c r="E8858">
        <v>888</v>
      </c>
      <c r="F8858" t="s">
        <v>87</v>
      </c>
      <c r="G8858" t="s">
        <v>108</v>
      </c>
      <c r="H8858">
        <v>119</v>
      </c>
      <c r="I8858">
        <v>0.27227887224413111</v>
      </c>
      <c r="J8858">
        <v>8.1769800195561453E-3</v>
      </c>
      <c r="K8858">
        <v>9.5018292171781704E-2</v>
      </c>
      <c r="L8858">
        <v>0.56648905968884666</v>
      </c>
    </row>
    <row r="8859" spans="1:12">
      <c r="A8859" t="s">
        <v>317</v>
      </c>
      <c r="B8859" t="s">
        <v>502</v>
      </c>
      <c r="C8859">
        <v>48481</v>
      </c>
      <c r="D8859" t="s">
        <v>135</v>
      </c>
      <c r="E8859">
        <v>888</v>
      </c>
      <c r="F8859" t="s">
        <v>87</v>
      </c>
      <c r="G8859" t="s">
        <v>109</v>
      </c>
      <c r="H8859">
        <v>154</v>
      </c>
      <c r="I8859">
        <v>0.32120141221349668</v>
      </c>
      <c r="J8859">
        <v>8.8965314274771466E-3</v>
      </c>
      <c r="K8859">
        <v>4.956130742973552E-3</v>
      </c>
      <c r="L8859">
        <v>0.50844429610848363</v>
      </c>
    </row>
    <row r="8860" spans="1:12">
      <c r="A8860" t="s">
        <v>317</v>
      </c>
      <c r="B8860" t="s">
        <v>300</v>
      </c>
      <c r="C8860">
        <v>48483</v>
      </c>
      <c r="D8860" t="s">
        <v>135</v>
      </c>
      <c r="E8860">
        <v>888</v>
      </c>
      <c r="F8860" t="s">
        <v>87</v>
      </c>
      <c r="G8860" t="s">
        <v>88</v>
      </c>
      <c r="H8860">
        <v>119</v>
      </c>
      <c r="I8860">
        <v>0.51416072425987402</v>
      </c>
      <c r="J8860">
        <v>4.0137645283983107E-2</v>
      </c>
      <c r="K8860">
        <v>-1.5305439549523681E-2</v>
      </c>
      <c r="L8860">
        <v>1.464774302318941</v>
      </c>
    </row>
    <row r="8861" spans="1:12">
      <c r="A8861" t="s">
        <v>317</v>
      </c>
      <c r="B8861" t="s">
        <v>300</v>
      </c>
      <c r="C8861">
        <v>48483</v>
      </c>
      <c r="D8861" t="s">
        <v>135</v>
      </c>
      <c r="E8861">
        <v>888</v>
      </c>
      <c r="F8861" t="s">
        <v>87</v>
      </c>
      <c r="G8861" t="s">
        <v>89</v>
      </c>
      <c r="H8861">
        <v>249</v>
      </c>
      <c r="I8861">
        <v>0.23825943133611169</v>
      </c>
      <c r="J8861">
        <v>8.3423932219847449E-3</v>
      </c>
      <c r="K8861">
        <v>7.527642612605993E-3</v>
      </c>
      <c r="L8861">
        <v>0.90674474462729437</v>
      </c>
    </row>
    <row r="8862" spans="1:12">
      <c r="A8862" t="s">
        <v>317</v>
      </c>
      <c r="B8862" t="s">
        <v>300</v>
      </c>
      <c r="C8862">
        <v>48483</v>
      </c>
      <c r="D8862" t="s">
        <v>135</v>
      </c>
      <c r="E8862">
        <v>888</v>
      </c>
      <c r="F8862" t="s">
        <v>87</v>
      </c>
      <c r="G8862" t="s">
        <v>90</v>
      </c>
      <c r="H8862">
        <v>119</v>
      </c>
      <c r="I8862">
        <v>0.90025097174580948</v>
      </c>
      <c r="J8862">
        <v>3.8260526054614948E-2</v>
      </c>
      <c r="K8862">
        <v>-2.067302151599576E-2</v>
      </c>
      <c r="L8862">
        <v>1.852065189667349</v>
      </c>
    </row>
    <row r="8863" spans="1:12">
      <c r="A8863" t="s">
        <v>317</v>
      </c>
      <c r="B8863" t="s">
        <v>300</v>
      </c>
      <c r="C8863">
        <v>48483</v>
      </c>
      <c r="D8863" t="s">
        <v>135</v>
      </c>
      <c r="E8863">
        <v>888</v>
      </c>
      <c r="F8863" t="s">
        <v>87</v>
      </c>
      <c r="G8863" t="s">
        <v>91</v>
      </c>
      <c r="H8863">
        <v>249</v>
      </c>
      <c r="I8863">
        <v>0.48698310523970428</v>
      </c>
      <c r="J8863">
        <v>7.7617870426897623E-3</v>
      </c>
      <c r="K8863">
        <v>7.527642612605993E-3</v>
      </c>
      <c r="L8863">
        <v>1.043845961387845</v>
      </c>
    </row>
    <row r="8864" spans="1:12">
      <c r="A8864" t="s">
        <v>317</v>
      </c>
      <c r="B8864" t="s">
        <v>300</v>
      </c>
      <c r="C8864">
        <v>48483</v>
      </c>
      <c r="D8864" t="s">
        <v>135</v>
      </c>
      <c r="E8864">
        <v>888</v>
      </c>
      <c r="F8864" t="s">
        <v>87</v>
      </c>
      <c r="G8864" t="s">
        <v>92</v>
      </c>
      <c r="H8864">
        <v>119</v>
      </c>
      <c r="I8864">
        <v>0.98436156489310922</v>
      </c>
      <c r="J8864">
        <v>4.0319363857239283E-2</v>
      </c>
      <c r="K8864">
        <v>-2.151508672993321E-2</v>
      </c>
      <c r="L8864">
        <v>1.995099689916719</v>
      </c>
    </row>
    <row r="8865" spans="1:12">
      <c r="A8865" t="s">
        <v>317</v>
      </c>
      <c r="B8865" t="s">
        <v>300</v>
      </c>
      <c r="C8865">
        <v>48483</v>
      </c>
      <c r="D8865" t="s">
        <v>135</v>
      </c>
      <c r="E8865">
        <v>888</v>
      </c>
      <c r="F8865" t="s">
        <v>87</v>
      </c>
      <c r="G8865" t="s">
        <v>93</v>
      </c>
      <c r="H8865">
        <v>249</v>
      </c>
      <c r="I8865">
        <v>0.53570256297159558</v>
      </c>
      <c r="J8865">
        <v>8.2044695857890742E-3</v>
      </c>
      <c r="K8865">
        <v>7.527642612605993E-3</v>
      </c>
      <c r="L8865">
        <v>1.129247820116019</v>
      </c>
    </row>
    <row r="8866" spans="1:12">
      <c r="A8866" t="s">
        <v>317</v>
      </c>
      <c r="B8866" t="s">
        <v>300</v>
      </c>
      <c r="C8866">
        <v>48483</v>
      </c>
      <c r="D8866" t="s">
        <v>135</v>
      </c>
      <c r="E8866">
        <v>888</v>
      </c>
      <c r="F8866" t="s">
        <v>87</v>
      </c>
      <c r="G8866" t="s">
        <v>94</v>
      </c>
      <c r="H8866">
        <v>119</v>
      </c>
      <c r="I8866">
        <v>1.054767160104561</v>
      </c>
      <c r="J8866">
        <v>4.1924831503013953E-2</v>
      </c>
      <c r="K8866">
        <v>-2.158572646586622E-2</v>
      </c>
      <c r="L8866">
        <v>2.1101862074060072</v>
      </c>
    </row>
    <row r="8867" spans="1:12">
      <c r="A8867" t="s">
        <v>317</v>
      </c>
      <c r="B8867" t="s">
        <v>300</v>
      </c>
      <c r="C8867">
        <v>48483</v>
      </c>
      <c r="D8867" t="s">
        <v>135</v>
      </c>
      <c r="E8867">
        <v>888</v>
      </c>
      <c r="F8867" t="s">
        <v>87</v>
      </c>
      <c r="G8867" t="s">
        <v>95</v>
      </c>
      <c r="H8867">
        <v>249</v>
      </c>
      <c r="I8867">
        <v>0.57790444722091949</v>
      </c>
      <c r="J8867">
        <v>8.7215104151444501E-3</v>
      </c>
      <c r="K8867">
        <v>7.527642612605993E-3</v>
      </c>
      <c r="L8867">
        <v>1.213021490091063</v>
      </c>
    </row>
    <row r="8868" spans="1:12">
      <c r="A8868" t="s">
        <v>317</v>
      </c>
      <c r="B8868" t="s">
        <v>300</v>
      </c>
      <c r="C8868">
        <v>48483</v>
      </c>
      <c r="D8868" t="s">
        <v>135</v>
      </c>
      <c r="E8868">
        <v>888</v>
      </c>
      <c r="F8868" t="s">
        <v>87</v>
      </c>
      <c r="G8868" t="s">
        <v>96</v>
      </c>
      <c r="H8868">
        <v>119</v>
      </c>
      <c r="I8868">
        <v>1.1344763010149119</v>
      </c>
      <c r="J8868">
        <v>4.4181208516080657E-2</v>
      </c>
      <c r="K8868">
        <v>-2.1391884319372931E-2</v>
      </c>
      <c r="L8868">
        <v>2.2406738132918309</v>
      </c>
    </row>
    <row r="8869" spans="1:12">
      <c r="A8869" t="s">
        <v>317</v>
      </c>
      <c r="B8869" t="s">
        <v>300</v>
      </c>
      <c r="C8869">
        <v>48483</v>
      </c>
      <c r="D8869" t="s">
        <v>135</v>
      </c>
      <c r="E8869">
        <v>888</v>
      </c>
      <c r="F8869" t="s">
        <v>87</v>
      </c>
      <c r="G8869" t="s">
        <v>97</v>
      </c>
      <c r="H8869">
        <v>249</v>
      </c>
      <c r="I8869">
        <v>0.62791831135407927</v>
      </c>
      <c r="J8869">
        <v>9.3651576384136456E-3</v>
      </c>
      <c r="K8869">
        <v>7.527642612605993E-3</v>
      </c>
      <c r="L8869">
        <v>1.299031000719115</v>
      </c>
    </row>
    <row r="8870" spans="1:12">
      <c r="A8870" t="s">
        <v>317</v>
      </c>
      <c r="B8870" t="s">
        <v>300</v>
      </c>
      <c r="C8870">
        <v>48483</v>
      </c>
      <c r="D8870" t="s">
        <v>135</v>
      </c>
      <c r="E8870">
        <v>888</v>
      </c>
      <c r="F8870" t="s">
        <v>87</v>
      </c>
      <c r="G8870" t="s">
        <v>98</v>
      </c>
      <c r="H8870">
        <v>119</v>
      </c>
      <c r="I8870">
        <v>0.2647605244263383</v>
      </c>
      <c r="J8870">
        <v>9.6128025051649274E-3</v>
      </c>
      <c r="K8870">
        <v>-2.937314528120771E-2</v>
      </c>
      <c r="L8870">
        <v>0.57257444216247622</v>
      </c>
    </row>
    <row r="8871" spans="1:12">
      <c r="A8871" t="s">
        <v>317</v>
      </c>
      <c r="B8871" t="s">
        <v>300</v>
      </c>
      <c r="C8871">
        <v>48483</v>
      </c>
      <c r="D8871" t="s">
        <v>135</v>
      </c>
      <c r="E8871">
        <v>888</v>
      </c>
      <c r="F8871" t="s">
        <v>87</v>
      </c>
      <c r="G8871" t="s">
        <v>99</v>
      </c>
      <c r="H8871">
        <v>249</v>
      </c>
      <c r="I8871">
        <v>0.2497709977099711</v>
      </c>
      <c r="J8871">
        <v>4.5742219688921374E-3</v>
      </c>
      <c r="K8871">
        <v>7.527642612605993E-3</v>
      </c>
      <c r="L8871">
        <v>0.53918788769139325</v>
      </c>
    </row>
    <row r="8872" spans="1:12">
      <c r="A8872" t="s">
        <v>317</v>
      </c>
      <c r="B8872" t="s">
        <v>300</v>
      </c>
      <c r="C8872">
        <v>48483</v>
      </c>
      <c r="D8872" t="s">
        <v>135</v>
      </c>
      <c r="E8872">
        <v>888</v>
      </c>
      <c r="F8872" t="s">
        <v>87</v>
      </c>
      <c r="G8872" t="s">
        <v>100</v>
      </c>
      <c r="H8872">
        <v>119</v>
      </c>
      <c r="I8872">
        <v>0.69929462676745857</v>
      </c>
      <c r="J8872">
        <v>2.0120873943370039E-2</v>
      </c>
      <c r="K8872">
        <v>-1.3112627375388E-2</v>
      </c>
      <c r="L8872">
        <v>1.2723998196974899</v>
      </c>
    </row>
    <row r="8873" spans="1:12">
      <c r="A8873" t="s">
        <v>317</v>
      </c>
      <c r="B8873" t="s">
        <v>300</v>
      </c>
      <c r="C8873">
        <v>48483</v>
      </c>
      <c r="D8873" t="s">
        <v>135</v>
      </c>
      <c r="E8873">
        <v>888</v>
      </c>
      <c r="F8873" t="s">
        <v>87</v>
      </c>
      <c r="G8873" t="s">
        <v>101</v>
      </c>
      <c r="H8873">
        <v>249</v>
      </c>
      <c r="I8873">
        <v>0.47084072182984549</v>
      </c>
      <c r="J8873">
        <v>5.9788217585382934E-3</v>
      </c>
      <c r="K8873">
        <v>7.527642612605993E-3</v>
      </c>
      <c r="L8873">
        <v>0.86106159870695453</v>
      </c>
    </row>
    <row r="8874" spans="1:12">
      <c r="A8874" t="s">
        <v>317</v>
      </c>
      <c r="B8874" t="s">
        <v>300</v>
      </c>
      <c r="C8874">
        <v>48483</v>
      </c>
      <c r="D8874" t="s">
        <v>135</v>
      </c>
      <c r="E8874">
        <v>888</v>
      </c>
      <c r="F8874" t="s">
        <v>87</v>
      </c>
      <c r="G8874" t="s">
        <v>102</v>
      </c>
      <c r="H8874">
        <v>119</v>
      </c>
      <c r="I8874">
        <v>0.79200644588114633</v>
      </c>
      <c r="J8874">
        <v>2.2931685146095129E-2</v>
      </c>
      <c r="K8874">
        <v>-1.413562366761283E-2</v>
      </c>
      <c r="L8874">
        <v>1.4268740538228331</v>
      </c>
    </row>
    <row r="8875" spans="1:12">
      <c r="A8875" t="s">
        <v>317</v>
      </c>
      <c r="B8875" t="s">
        <v>300</v>
      </c>
      <c r="C8875">
        <v>48483</v>
      </c>
      <c r="D8875" t="s">
        <v>135</v>
      </c>
      <c r="E8875">
        <v>888</v>
      </c>
      <c r="F8875" t="s">
        <v>87</v>
      </c>
      <c r="G8875" t="s">
        <v>103</v>
      </c>
      <c r="H8875">
        <v>249</v>
      </c>
      <c r="I8875">
        <v>0.5210037591499308</v>
      </c>
      <c r="J8875">
        <v>6.4901522294622312E-3</v>
      </c>
      <c r="K8875">
        <v>7.527642612605993E-3</v>
      </c>
      <c r="L8875">
        <v>0.92216927527232984</v>
      </c>
    </row>
    <row r="8876" spans="1:12">
      <c r="A8876" t="s">
        <v>317</v>
      </c>
      <c r="B8876" t="s">
        <v>300</v>
      </c>
      <c r="C8876">
        <v>48483</v>
      </c>
      <c r="D8876" t="s">
        <v>135</v>
      </c>
      <c r="E8876">
        <v>888</v>
      </c>
      <c r="F8876" t="s">
        <v>87</v>
      </c>
      <c r="G8876" t="s">
        <v>104</v>
      </c>
      <c r="H8876">
        <v>119</v>
      </c>
      <c r="I8876">
        <v>0.86381370152394932</v>
      </c>
      <c r="J8876">
        <v>2.5015940030474741E-2</v>
      </c>
      <c r="K8876">
        <v>-1.49457998967337E-2</v>
      </c>
      <c r="L8876">
        <v>1.5460644224890689</v>
      </c>
    </row>
    <row r="8877" spans="1:12">
      <c r="A8877" t="s">
        <v>317</v>
      </c>
      <c r="B8877" t="s">
        <v>300</v>
      </c>
      <c r="C8877">
        <v>48483</v>
      </c>
      <c r="D8877" t="s">
        <v>135</v>
      </c>
      <c r="E8877">
        <v>888</v>
      </c>
      <c r="F8877" t="s">
        <v>87</v>
      </c>
      <c r="G8877" t="s">
        <v>105</v>
      </c>
      <c r="H8877">
        <v>249</v>
      </c>
      <c r="I8877">
        <v>0.56541929211167408</v>
      </c>
      <c r="J8877">
        <v>7.0288334531640661E-3</v>
      </c>
      <c r="K8877">
        <v>7.527642612605993E-3</v>
      </c>
      <c r="L8877">
        <v>0.98922298237885342</v>
      </c>
    </row>
    <row r="8878" spans="1:12">
      <c r="A8878" t="s">
        <v>317</v>
      </c>
      <c r="B8878" t="s">
        <v>300</v>
      </c>
      <c r="C8878">
        <v>48483</v>
      </c>
      <c r="D8878" t="s">
        <v>135</v>
      </c>
      <c r="E8878">
        <v>888</v>
      </c>
      <c r="F8878" t="s">
        <v>87</v>
      </c>
      <c r="G8878" t="s">
        <v>106</v>
      </c>
      <c r="H8878">
        <v>119</v>
      </c>
      <c r="I8878">
        <v>0.94692732897383369</v>
      </c>
      <c r="J8878">
        <v>2.76591445995471E-2</v>
      </c>
      <c r="K8878">
        <v>-1.4917010188255661E-2</v>
      </c>
      <c r="L8878">
        <v>1.686757244828897</v>
      </c>
    </row>
    <row r="8879" spans="1:12">
      <c r="A8879" t="s">
        <v>317</v>
      </c>
      <c r="B8879" t="s">
        <v>300</v>
      </c>
      <c r="C8879">
        <v>48483</v>
      </c>
      <c r="D8879" t="s">
        <v>135</v>
      </c>
      <c r="E8879">
        <v>888</v>
      </c>
      <c r="F8879" t="s">
        <v>87</v>
      </c>
      <c r="G8879" t="s">
        <v>107</v>
      </c>
      <c r="H8879">
        <v>249</v>
      </c>
      <c r="I8879">
        <v>0.61749342153608133</v>
      </c>
      <c r="J8879">
        <v>7.6882003803376451E-3</v>
      </c>
      <c r="K8879">
        <v>7.527642612605993E-3</v>
      </c>
      <c r="L8879">
        <v>1.0621465483916981</v>
      </c>
    </row>
    <row r="8880" spans="1:12">
      <c r="A8880" t="s">
        <v>317</v>
      </c>
      <c r="B8880" t="s">
        <v>300</v>
      </c>
      <c r="C8880">
        <v>48483</v>
      </c>
      <c r="D8880" t="s">
        <v>135</v>
      </c>
      <c r="E8880">
        <v>888</v>
      </c>
      <c r="F8880" t="s">
        <v>87</v>
      </c>
      <c r="G8880" t="s">
        <v>108</v>
      </c>
      <c r="H8880">
        <v>119</v>
      </c>
      <c r="I8880">
        <v>0.26650592336670531</v>
      </c>
      <c r="J8880">
        <v>8.9082783810498344E-3</v>
      </c>
      <c r="K8880">
        <v>-2.4456677809799331E-2</v>
      </c>
      <c r="L8880">
        <v>0.59696047312763589</v>
      </c>
    </row>
    <row r="8881" spans="1:12">
      <c r="A8881" t="s">
        <v>317</v>
      </c>
      <c r="B8881" t="s">
        <v>300</v>
      </c>
      <c r="C8881">
        <v>48483</v>
      </c>
      <c r="D8881" t="s">
        <v>135</v>
      </c>
      <c r="E8881">
        <v>888</v>
      </c>
      <c r="F8881" t="s">
        <v>87</v>
      </c>
      <c r="G8881" t="s">
        <v>109</v>
      </c>
      <c r="H8881">
        <v>249</v>
      </c>
      <c r="I8881">
        <v>0.25088386094753712</v>
      </c>
      <c r="J8881">
        <v>3.9112491580696783E-3</v>
      </c>
      <c r="K8881">
        <v>7.527642612605993E-3</v>
      </c>
      <c r="L8881">
        <v>0.49174761782724052</v>
      </c>
    </row>
    <row r="8882" spans="1:12">
      <c r="A8882" t="s">
        <v>317</v>
      </c>
      <c r="B8882" t="s">
        <v>503</v>
      </c>
      <c r="C8882">
        <v>48485</v>
      </c>
      <c r="D8882" t="s">
        <v>135</v>
      </c>
      <c r="E8882">
        <v>888</v>
      </c>
      <c r="F8882" t="s">
        <v>87</v>
      </c>
      <c r="G8882" t="s">
        <v>88</v>
      </c>
      <c r="H8882">
        <v>78</v>
      </c>
      <c r="I8882">
        <v>0.64334558679243214</v>
      </c>
      <c r="J8882">
        <v>4.4426987473068238E-2</v>
      </c>
      <c r="K8882">
        <v>5.1066846658416633E-2</v>
      </c>
      <c r="L8882">
        <v>1.6422975287993571</v>
      </c>
    </row>
    <row r="8883" spans="1:12">
      <c r="A8883" t="s">
        <v>317</v>
      </c>
      <c r="B8883" t="s">
        <v>503</v>
      </c>
      <c r="C8883">
        <v>48485</v>
      </c>
      <c r="D8883" t="s">
        <v>135</v>
      </c>
      <c r="E8883">
        <v>888</v>
      </c>
      <c r="F8883" t="s">
        <v>87</v>
      </c>
      <c r="G8883" t="s">
        <v>89</v>
      </c>
      <c r="H8883">
        <v>258</v>
      </c>
      <c r="I8883">
        <v>0.27534252696523331</v>
      </c>
      <c r="J8883">
        <v>1.5119585081929451E-2</v>
      </c>
      <c r="K8883">
        <v>-1.9807532657335709E-2</v>
      </c>
      <c r="L8883">
        <v>1.391212838338336</v>
      </c>
    </row>
    <row r="8884" spans="1:12">
      <c r="A8884" t="s">
        <v>317</v>
      </c>
      <c r="B8884" t="s">
        <v>503</v>
      </c>
      <c r="C8884">
        <v>48485</v>
      </c>
      <c r="D8884" t="s">
        <v>135</v>
      </c>
      <c r="E8884">
        <v>888</v>
      </c>
      <c r="F8884" t="s">
        <v>87</v>
      </c>
      <c r="G8884" t="s">
        <v>90</v>
      </c>
      <c r="H8884">
        <v>78</v>
      </c>
      <c r="I8884">
        <v>1.024214200683448</v>
      </c>
      <c r="J8884">
        <v>4.4266994260356803E-2</v>
      </c>
      <c r="K8884">
        <v>0.1567258637594787</v>
      </c>
      <c r="L8884">
        <v>1.9947029072734039</v>
      </c>
    </row>
    <row r="8885" spans="1:12">
      <c r="A8885" t="s">
        <v>317</v>
      </c>
      <c r="B8885" t="s">
        <v>503</v>
      </c>
      <c r="C8885">
        <v>48485</v>
      </c>
      <c r="D8885" t="s">
        <v>135</v>
      </c>
      <c r="E8885">
        <v>888</v>
      </c>
      <c r="F8885" t="s">
        <v>87</v>
      </c>
      <c r="G8885" t="s">
        <v>91</v>
      </c>
      <c r="H8885">
        <v>258</v>
      </c>
      <c r="I8885">
        <v>0.53386106392303256</v>
      </c>
      <c r="J8885">
        <v>1.601120427816129E-2</v>
      </c>
      <c r="K8885">
        <v>4.1804094316260452E-3</v>
      </c>
      <c r="L8885">
        <v>1.757935689762985</v>
      </c>
    </row>
    <row r="8886" spans="1:12">
      <c r="A8886" t="s">
        <v>317</v>
      </c>
      <c r="B8886" t="s">
        <v>503</v>
      </c>
      <c r="C8886">
        <v>48485</v>
      </c>
      <c r="D8886" t="s">
        <v>135</v>
      </c>
      <c r="E8886">
        <v>888</v>
      </c>
      <c r="F8886" t="s">
        <v>87</v>
      </c>
      <c r="G8886" t="s">
        <v>92</v>
      </c>
      <c r="H8886">
        <v>78</v>
      </c>
      <c r="I8886">
        <v>1.1091873358499671</v>
      </c>
      <c r="J8886">
        <v>4.7668454621880033E-2</v>
      </c>
      <c r="K8886">
        <v>0.18238167932929231</v>
      </c>
      <c r="L8886">
        <v>2.1431375817886078</v>
      </c>
    </row>
    <row r="8887" spans="1:12">
      <c r="A8887" t="s">
        <v>317</v>
      </c>
      <c r="B8887" t="s">
        <v>503</v>
      </c>
      <c r="C8887">
        <v>48485</v>
      </c>
      <c r="D8887" t="s">
        <v>135</v>
      </c>
      <c r="E8887">
        <v>888</v>
      </c>
      <c r="F8887" t="s">
        <v>87</v>
      </c>
      <c r="G8887" t="s">
        <v>93</v>
      </c>
      <c r="H8887">
        <v>258</v>
      </c>
      <c r="I8887">
        <v>0.57272347967985415</v>
      </c>
      <c r="J8887">
        <v>1.6792491596414959E-2</v>
      </c>
      <c r="K8887">
        <v>4.1804094316260452E-3</v>
      </c>
      <c r="L8887">
        <v>1.863354558352831</v>
      </c>
    </row>
    <row r="8888" spans="1:12">
      <c r="A8888" t="s">
        <v>317</v>
      </c>
      <c r="B8888" t="s">
        <v>503</v>
      </c>
      <c r="C8888">
        <v>48485</v>
      </c>
      <c r="D8888" t="s">
        <v>135</v>
      </c>
      <c r="E8888">
        <v>888</v>
      </c>
      <c r="F8888" t="s">
        <v>87</v>
      </c>
      <c r="G8888" t="s">
        <v>94</v>
      </c>
      <c r="H8888">
        <v>78</v>
      </c>
      <c r="I8888">
        <v>1.1888311653796539</v>
      </c>
      <c r="J8888">
        <v>5.0950867419731399E-2</v>
      </c>
      <c r="K8888">
        <v>0.20553396410935171</v>
      </c>
      <c r="L8888">
        <v>2.2794487603067619</v>
      </c>
    </row>
    <row r="8889" spans="1:12">
      <c r="A8889" t="s">
        <v>317</v>
      </c>
      <c r="B8889" t="s">
        <v>503</v>
      </c>
      <c r="C8889">
        <v>48485</v>
      </c>
      <c r="D8889" t="s">
        <v>135</v>
      </c>
      <c r="E8889">
        <v>888</v>
      </c>
      <c r="F8889" t="s">
        <v>87</v>
      </c>
      <c r="G8889" t="s">
        <v>95</v>
      </c>
      <c r="H8889">
        <v>258</v>
      </c>
      <c r="I8889">
        <v>0.61113989551089754</v>
      </c>
      <c r="J8889">
        <v>1.755915453601431E-2</v>
      </c>
      <c r="K8889">
        <v>4.1804094316260452E-3</v>
      </c>
      <c r="L8889">
        <v>1.95775946472588</v>
      </c>
    </row>
    <row r="8890" spans="1:12">
      <c r="A8890" t="s">
        <v>317</v>
      </c>
      <c r="B8890" t="s">
        <v>503</v>
      </c>
      <c r="C8890">
        <v>48485</v>
      </c>
      <c r="D8890" t="s">
        <v>135</v>
      </c>
      <c r="E8890">
        <v>888</v>
      </c>
      <c r="F8890" t="s">
        <v>87</v>
      </c>
      <c r="G8890" t="s">
        <v>96</v>
      </c>
      <c r="H8890">
        <v>78</v>
      </c>
      <c r="I8890">
        <v>1.270699979339563</v>
      </c>
      <c r="J8890">
        <v>5.4370221506497743E-2</v>
      </c>
      <c r="K8890">
        <v>0.22683753349537211</v>
      </c>
      <c r="L8890">
        <v>2.4758637986658751</v>
      </c>
    </row>
    <row r="8891" spans="1:12">
      <c r="A8891" t="s">
        <v>317</v>
      </c>
      <c r="B8891" t="s">
        <v>503</v>
      </c>
      <c r="C8891">
        <v>48485</v>
      </c>
      <c r="D8891" t="s">
        <v>135</v>
      </c>
      <c r="E8891">
        <v>888</v>
      </c>
      <c r="F8891" t="s">
        <v>87</v>
      </c>
      <c r="G8891" t="s">
        <v>97</v>
      </c>
      <c r="H8891">
        <v>258</v>
      </c>
      <c r="I8891">
        <v>0.65425613958566509</v>
      </c>
      <c r="J8891">
        <v>1.8488998409369139E-2</v>
      </c>
      <c r="K8891">
        <v>4.1804094316260452E-3</v>
      </c>
      <c r="L8891">
        <v>2.0739739613177708</v>
      </c>
    </row>
    <row r="8892" spans="1:12">
      <c r="A8892" t="s">
        <v>317</v>
      </c>
      <c r="B8892" t="s">
        <v>503</v>
      </c>
      <c r="C8892">
        <v>48485</v>
      </c>
      <c r="D8892" t="s">
        <v>135</v>
      </c>
      <c r="E8892">
        <v>888</v>
      </c>
      <c r="F8892" t="s">
        <v>87</v>
      </c>
      <c r="G8892" t="s">
        <v>98</v>
      </c>
      <c r="H8892">
        <v>78</v>
      </c>
      <c r="I8892">
        <v>0.51265634406923299</v>
      </c>
      <c r="J8892">
        <v>2.5913573672531519E-2</v>
      </c>
      <c r="K8892">
        <v>8.7110347829844351E-2</v>
      </c>
      <c r="L8892">
        <v>1.028103882854426</v>
      </c>
    </row>
    <row r="8893" spans="1:12">
      <c r="A8893" t="s">
        <v>317</v>
      </c>
      <c r="B8893" t="s">
        <v>503</v>
      </c>
      <c r="C8893">
        <v>48485</v>
      </c>
      <c r="D8893" t="s">
        <v>135</v>
      </c>
      <c r="E8893">
        <v>888</v>
      </c>
      <c r="F8893" t="s">
        <v>87</v>
      </c>
      <c r="G8893" t="s">
        <v>99</v>
      </c>
      <c r="H8893">
        <v>258</v>
      </c>
      <c r="I8893">
        <v>0.2662753931852283</v>
      </c>
      <c r="J8893">
        <v>8.583897508635285E-3</v>
      </c>
      <c r="K8893">
        <v>-2.6752352560335392E-3</v>
      </c>
      <c r="L8893">
        <v>0.89052776880396078</v>
      </c>
    </row>
    <row r="8894" spans="1:12">
      <c r="A8894" t="s">
        <v>317</v>
      </c>
      <c r="B8894" t="s">
        <v>503</v>
      </c>
      <c r="C8894">
        <v>48485</v>
      </c>
      <c r="D8894" t="s">
        <v>135</v>
      </c>
      <c r="E8894">
        <v>888</v>
      </c>
      <c r="F8894" t="s">
        <v>87</v>
      </c>
      <c r="G8894" t="s">
        <v>100</v>
      </c>
      <c r="H8894">
        <v>78</v>
      </c>
      <c r="I8894">
        <v>0.90889528400956066</v>
      </c>
      <c r="J8894">
        <v>3.4737416558874849E-2</v>
      </c>
      <c r="K8894">
        <v>0.14837603956379519</v>
      </c>
      <c r="L8894">
        <v>1.5934471952138911</v>
      </c>
    </row>
    <row r="8895" spans="1:12">
      <c r="A8895" t="s">
        <v>317</v>
      </c>
      <c r="B8895" t="s">
        <v>503</v>
      </c>
      <c r="C8895">
        <v>48485</v>
      </c>
      <c r="D8895" t="s">
        <v>135</v>
      </c>
      <c r="E8895">
        <v>888</v>
      </c>
      <c r="F8895" t="s">
        <v>87</v>
      </c>
      <c r="G8895" t="s">
        <v>101</v>
      </c>
      <c r="H8895">
        <v>258</v>
      </c>
      <c r="I8895">
        <v>0.50111242142811807</v>
      </c>
      <c r="J8895">
        <v>1.1722447383757559E-2</v>
      </c>
      <c r="K8895">
        <v>4.1804094316260452E-3</v>
      </c>
      <c r="L8895">
        <v>1.3399365980400271</v>
      </c>
    </row>
    <row r="8896" spans="1:12">
      <c r="A8896" t="s">
        <v>317</v>
      </c>
      <c r="B8896" t="s">
        <v>503</v>
      </c>
      <c r="C8896">
        <v>48485</v>
      </c>
      <c r="D8896" t="s">
        <v>135</v>
      </c>
      <c r="E8896">
        <v>888</v>
      </c>
      <c r="F8896" t="s">
        <v>87</v>
      </c>
      <c r="G8896" t="s">
        <v>102</v>
      </c>
      <c r="H8896">
        <v>78</v>
      </c>
      <c r="I8896">
        <v>1.0021427550485329</v>
      </c>
      <c r="J8896">
        <v>3.8411733037037862E-2</v>
      </c>
      <c r="K8896">
        <v>0.176945427097942</v>
      </c>
      <c r="L8896">
        <v>1.8003749236505859</v>
      </c>
    </row>
    <row r="8897" spans="1:12">
      <c r="A8897" t="s">
        <v>317</v>
      </c>
      <c r="B8897" t="s">
        <v>503</v>
      </c>
      <c r="C8897">
        <v>48485</v>
      </c>
      <c r="D8897" t="s">
        <v>135</v>
      </c>
      <c r="E8897">
        <v>888</v>
      </c>
      <c r="F8897" t="s">
        <v>87</v>
      </c>
      <c r="G8897" t="s">
        <v>103</v>
      </c>
      <c r="H8897">
        <v>258</v>
      </c>
      <c r="I8897">
        <v>0.54226358775993733</v>
      </c>
      <c r="J8897">
        <v>1.25338994723007E-2</v>
      </c>
      <c r="K8897">
        <v>4.1804094316260452E-3</v>
      </c>
      <c r="L8897">
        <v>1.43742598217554</v>
      </c>
    </row>
    <row r="8898" spans="1:12">
      <c r="A8898" t="s">
        <v>317</v>
      </c>
      <c r="B8898" t="s">
        <v>503</v>
      </c>
      <c r="C8898">
        <v>48485</v>
      </c>
      <c r="D8898" t="s">
        <v>135</v>
      </c>
      <c r="E8898">
        <v>888</v>
      </c>
      <c r="F8898" t="s">
        <v>87</v>
      </c>
      <c r="G8898" t="s">
        <v>104</v>
      </c>
      <c r="H8898">
        <v>78</v>
      </c>
      <c r="I8898">
        <v>1.084813555348102</v>
      </c>
      <c r="J8898">
        <v>4.2138077459679749E-2</v>
      </c>
      <c r="K8898">
        <v>0.20329973163144049</v>
      </c>
      <c r="L8898">
        <v>2.0085481348890539</v>
      </c>
    </row>
    <row r="8899" spans="1:12">
      <c r="A8899" t="s">
        <v>317</v>
      </c>
      <c r="B8899" t="s">
        <v>503</v>
      </c>
      <c r="C8899">
        <v>48485</v>
      </c>
      <c r="D8899" t="s">
        <v>135</v>
      </c>
      <c r="E8899">
        <v>888</v>
      </c>
      <c r="F8899" t="s">
        <v>87</v>
      </c>
      <c r="G8899" t="s">
        <v>105</v>
      </c>
      <c r="H8899">
        <v>258</v>
      </c>
      <c r="I8899">
        <v>0.5824059950114181</v>
      </c>
      <c r="J8899">
        <v>1.3256953319684619E-2</v>
      </c>
      <c r="K8899">
        <v>4.1804094316260452E-3</v>
      </c>
      <c r="L8899">
        <v>1.5152007845138951</v>
      </c>
    </row>
    <row r="8900" spans="1:12">
      <c r="A8900" t="s">
        <v>317</v>
      </c>
      <c r="B8900" t="s">
        <v>503</v>
      </c>
      <c r="C8900">
        <v>48485</v>
      </c>
      <c r="D8900" t="s">
        <v>135</v>
      </c>
      <c r="E8900">
        <v>888</v>
      </c>
      <c r="F8900" t="s">
        <v>87</v>
      </c>
      <c r="G8900" t="s">
        <v>106</v>
      </c>
      <c r="H8900">
        <v>78</v>
      </c>
      <c r="I8900">
        <v>1.1702967260536561</v>
      </c>
      <c r="J8900">
        <v>4.5834000226493483E-2</v>
      </c>
      <c r="K8900">
        <v>0.22570037808663149</v>
      </c>
      <c r="L8900">
        <v>2.209578105857553</v>
      </c>
    </row>
    <row r="8901" spans="1:12">
      <c r="A8901" t="s">
        <v>317</v>
      </c>
      <c r="B8901" t="s">
        <v>503</v>
      </c>
      <c r="C8901">
        <v>48485</v>
      </c>
      <c r="D8901" t="s">
        <v>135</v>
      </c>
      <c r="E8901">
        <v>888</v>
      </c>
      <c r="F8901" t="s">
        <v>87</v>
      </c>
      <c r="G8901" t="s">
        <v>107</v>
      </c>
      <c r="H8901">
        <v>258</v>
      </c>
      <c r="I8901">
        <v>0.62677350854763436</v>
      </c>
      <c r="J8901">
        <v>1.4187650716834491E-2</v>
      </c>
      <c r="K8901">
        <v>4.1804094316260452E-3</v>
      </c>
      <c r="L8901">
        <v>1.6166490820864581</v>
      </c>
    </row>
    <row r="8902" spans="1:12">
      <c r="A8902" t="s">
        <v>317</v>
      </c>
      <c r="B8902" t="s">
        <v>503</v>
      </c>
      <c r="C8902">
        <v>48485</v>
      </c>
      <c r="D8902" t="s">
        <v>135</v>
      </c>
      <c r="E8902">
        <v>888</v>
      </c>
      <c r="F8902" t="s">
        <v>87</v>
      </c>
      <c r="G8902" t="s">
        <v>108</v>
      </c>
      <c r="H8902">
        <v>78</v>
      </c>
      <c r="I8902">
        <v>0.47175828932386421</v>
      </c>
      <c r="J8902">
        <v>2.1852612458964679E-2</v>
      </c>
      <c r="K8902">
        <v>8.5010570179137615E-2</v>
      </c>
      <c r="L8902">
        <v>0.99697612260483626</v>
      </c>
    </row>
    <row r="8903" spans="1:12">
      <c r="A8903" t="s">
        <v>317</v>
      </c>
      <c r="B8903" t="s">
        <v>503</v>
      </c>
      <c r="C8903">
        <v>48485</v>
      </c>
      <c r="D8903" t="s">
        <v>135</v>
      </c>
      <c r="E8903">
        <v>888</v>
      </c>
      <c r="F8903" t="s">
        <v>87</v>
      </c>
      <c r="G8903" t="s">
        <v>109</v>
      </c>
      <c r="H8903">
        <v>258</v>
      </c>
      <c r="I8903">
        <v>0.25771226488529803</v>
      </c>
      <c r="J8903">
        <v>6.5281480759360397E-3</v>
      </c>
      <c r="K8903">
        <v>2.8161040267129312E-3</v>
      </c>
      <c r="L8903">
        <v>0.73650460844048227</v>
      </c>
    </row>
    <row r="8904" spans="1:12">
      <c r="A8904" t="s">
        <v>317</v>
      </c>
      <c r="B8904" t="s">
        <v>504</v>
      </c>
      <c r="C8904">
        <v>48487</v>
      </c>
      <c r="D8904" t="s">
        <v>135</v>
      </c>
      <c r="E8904">
        <v>888</v>
      </c>
      <c r="F8904" t="s">
        <v>87</v>
      </c>
      <c r="G8904" t="s">
        <v>88</v>
      </c>
      <c r="H8904">
        <v>119</v>
      </c>
      <c r="I8904">
        <v>0.51416072425987402</v>
      </c>
      <c r="J8904">
        <v>4.0137645283983107E-2</v>
      </c>
      <c r="K8904">
        <v>-1.5305439549523681E-2</v>
      </c>
      <c r="L8904">
        <v>1.464774302318941</v>
      </c>
    </row>
    <row r="8905" spans="1:12">
      <c r="A8905" t="s">
        <v>317</v>
      </c>
      <c r="B8905" t="s">
        <v>504</v>
      </c>
      <c r="C8905">
        <v>48487</v>
      </c>
      <c r="D8905" t="s">
        <v>135</v>
      </c>
      <c r="E8905">
        <v>888</v>
      </c>
      <c r="F8905" t="s">
        <v>87</v>
      </c>
      <c r="G8905" t="s">
        <v>89</v>
      </c>
      <c r="H8905">
        <v>249</v>
      </c>
      <c r="I8905">
        <v>0.23825943133611169</v>
      </c>
      <c r="J8905">
        <v>8.3423932219847449E-3</v>
      </c>
      <c r="K8905">
        <v>7.527642612605993E-3</v>
      </c>
      <c r="L8905">
        <v>0.90674474462729437</v>
      </c>
    </row>
    <row r="8906" spans="1:12">
      <c r="A8906" t="s">
        <v>317</v>
      </c>
      <c r="B8906" t="s">
        <v>504</v>
      </c>
      <c r="C8906">
        <v>48487</v>
      </c>
      <c r="D8906" t="s">
        <v>135</v>
      </c>
      <c r="E8906">
        <v>888</v>
      </c>
      <c r="F8906" t="s">
        <v>87</v>
      </c>
      <c r="G8906" t="s">
        <v>90</v>
      </c>
      <c r="H8906">
        <v>119</v>
      </c>
      <c r="I8906">
        <v>0.90025097174580948</v>
      </c>
      <c r="J8906">
        <v>3.8260526054614948E-2</v>
      </c>
      <c r="K8906">
        <v>-2.067302151599576E-2</v>
      </c>
      <c r="L8906">
        <v>1.852065189667349</v>
      </c>
    </row>
    <row r="8907" spans="1:12">
      <c r="A8907" t="s">
        <v>317</v>
      </c>
      <c r="B8907" t="s">
        <v>504</v>
      </c>
      <c r="C8907">
        <v>48487</v>
      </c>
      <c r="D8907" t="s">
        <v>135</v>
      </c>
      <c r="E8907">
        <v>888</v>
      </c>
      <c r="F8907" t="s">
        <v>87</v>
      </c>
      <c r="G8907" t="s">
        <v>91</v>
      </c>
      <c r="H8907">
        <v>249</v>
      </c>
      <c r="I8907">
        <v>0.48698310523970428</v>
      </c>
      <c r="J8907">
        <v>7.7617870426897623E-3</v>
      </c>
      <c r="K8907">
        <v>7.527642612605993E-3</v>
      </c>
      <c r="L8907">
        <v>1.043845961387845</v>
      </c>
    </row>
    <row r="8908" spans="1:12">
      <c r="A8908" t="s">
        <v>317</v>
      </c>
      <c r="B8908" t="s">
        <v>504</v>
      </c>
      <c r="C8908">
        <v>48487</v>
      </c>
      <c r="D8908" t="s">
        <v>135</v>
      </c>
      <c r="E8908">
        <v>888</v>
      </c>
      <c r="F8908" t="s">
        <v>87</v>
      </c>
      <c r="G8908" t="s">
        <v>92</v>
      </c>
      <c r="H8908">
        <v>119</v>
      </c>
      <c r="I8908">
        <v>0.98436156489310922</v>
      </c>
      <c r="J8908">
        <v>4.0319363857239283E-2</v>
      </c>
      <c r="K8908">
        <v>-2.151508672993321E-2</v>
      </c>
      <c r="L8908">
        <v>1.995099689916719</v>
      </c>
    </row>
    <row r="8909" spans="1:12">
      <c r="A8909" t="s">
        <v>317</v>
      </c>
      <c r="B8909" t="s">
        <v>504</v>
      </c>
      <c r="C8909">
        <v>48487</v>
      </c>
      <c r="D8909" t="s">
        <v>135</v>
      </c>
      <c r="E8909">
        <v>888</v>
      </c>
      <c r="F8909" t="s">
        <v>87</v>
      </c>
      <c r="G8909" t="s">
        <v>93</v>
      </c>
      <c r="H8909">
        <v>249</v>
      </c>
      <c r="I8909">
        <v>0.53570256297159558</v>
      </c>
      <c r="J8909">
        <v>8.2044695857890742E-3</v>
      </c>
      <c r="K8909">
        <v>7.527642612605993E-3</v>
      </c>
      <c r="L8909">
        <v>1.129247820116019</v>
      </c>
    </row>
    <row r="8910" spans="1:12">
      <c r="A8910" t="s">
        <v>317</v>
      </c>
      <c r="B8910" t="s">
        <v>504</v>
      </c>
      <c r="C8910">
        <v>48487</v>
      </c>
      <c r="D8910" t="s">
        <v>135</v>
      </c>
      <c r="E8910">
        <v>888</v>
      </c>
      <c r="F8910" t="s">
        <v>87</v>
      </c>
      <c r="G8910" t="s">
        <v>94</v>
      </c>
      <c r="H8910">
        <v>119</v>
      </c>
      <c r="I8910">
        <v>1.054767160104561</v>
      </c>
      <c r="J8910">
        <v>4.1924831503013953E-2</v>
      </c>
      <c r="K8910">
        <v>-2.158572646586622E-2</v>
      </c>
      <c r="L8910">
        <v>2.1101862074060072</v>
      </c>
    </row>
    <row r="8911" spans="1:12">
      <c r="A8911" t="s">
        <v>317</v>
      </c>
      <c r="B8911" t="s">
        <v>504</v>
      </c>
      <c r="C8911">
        <v>48487</v>
      </c>
      <c r="D8911" t="s">
        <v>135</v>
      </c>
      <c r="E8911">
        <v>888</v>
      </c>
      <c r="F8911" t="s">
        <v>87</v>
      </c>
      <c r="G8911" t="s">
        <v>95</v>
      </c>
      <c r="H8911">
        <v>249</v>
      </c>
      <c r="I8911">
        <v>0.57790444722091949</v>
      </c>
      <c r="J8911">
        <v>8.7215104151444501E-3</v>
      </c>
      <c r="K8911">
        <v>7.527642612605993E-3</v>
      </c>
      <c r="L8911">
        <v>1.213021490091063</v>
      </c>
    </row>
    <row r="8912" spans="1:12">
      <c r="A8912" t="s">
        <v>317</v>
      </c>
      <c r="B8912" t="s">
        <v>504</v>
      </c>
      <c r="C8912">
        <v>48487</v>
      </c>
      <c r="D8912" t="s">
        <v>135</v>
      </c>
      <c r="E8912">
        <v>888</v>
      </c>
      <c r="F8912" t="s">
        <v>87</v>
      </c>
      <c r="G8912" t="s">
        <v>96</v>
      </c>
      <c r="H8912">
        <v>119</v>
      </c>
      <c r="I8912">
        <v>1.1344763010149119</v>
      </c>
      <c r="J8912">
        <v>4.4181208516080657E-2</v>
      </c>
      <c r="K8912">
        <v>-2.1391884319372931E-2</v>
      </c>
      <c r="L8912">
        <v>2.2406738132918309</v>
      </c>
    </row>
    <row r="8913" spans="1:12">
      <c r="A8913" t="s">
        <v>317</v>
      </c>
      <c r="B8913" t="s">
        <v>504</v>
      </c>
      <c r="C8913">
        <v>48487</v>
      </c>
      <c r="D8913" t="s">
        <v>135</v>
      </c>
      <c r="E8913">
        <v>888</v>
      </c>
      <c r="F8913" t="s">
        <v>87</v>
      </c>
      <c r="G8913" t="s">
        <v>97</v>
      </c>
      <c r="H8913">
        <v>249</v>
      </c>
      <c r="I8913">
        <v>0.62791831135407927</v>
      </c>
      <c r="J8913">
        <v>9.3651576384136456E-3</v>
      </c>
      <c r="K8913">
        <v>7.527642612605993E-3</v>
      </c>
      <c r="L8913">
        <v>1.299031000719115</v>
      </c>
    </row>
    <row r="8914" spans="1:12">
      <c r="A8914" t="s">
        <v>317</v>
      </c>
      <c r="B8914" t="s">
        <v>504</v>
      </c>
      <c r="C8914">
        <v>48487</v>
      </c>
      <c r="D8914" t="s">
        <v>135</v>
      </c>
      <c r="E8914">
        <v>888</v>
      </c>
      <c r="F8914" t="s">
        <v>87</v>
      </c>
      <c r="G8914" t="s">
        <v>98</v>
      </c>
      <c r="H8914">
        <v>119</v>
      </c>
      <c r="I8914">
        <v>0.2647605244263383</v>
      </c>
      <c r="J8914">
        <v>9.6128025051649274E-3</v>
      </c>
      <c r="K8914">
        <v>-2.937314528120771E-2</v>
      </c>
      <c r="L8914">
        <v>0.57257444216247622</v>
      </c>
    </row>
    <row r="8915" spans="1:12">
      <c r="A8915" t="s">
        <v>317</v>
      </c>
      <c r="B8915" t="s">
        <v>504</v>
      </c>
      <c r="C8915">
        <v>48487</v>
      </c>
      <c r="D8915" t="s">
        <v>135</v>
      </c>
      <c r="E8915">
        <v>888</v>
      </c>
      <c r="F8915" t="s">
        <v>87</v>
      </c>
      <c r="G8915" t="s">
        <v>99</v>
      </c>
      <c r="H8915">
        <v>249</v>
      </c>
      <c r="I8915">
        <v>0.2497709977099711</v>
      </c>
      <c r="J8915">
        <v>4.5742219688921374E-3</v>
      </c>
      <c r="K8915">
        <v>7.527642612605993E-3</v>
      </c>
      <c r="L8915">
        <v>0.53918788769139325</v>
      </c>
    </row>
    <row r="8916" spans="1:12">
      <c r="A8916" t="s">
        <v>317</v>
      </c>
      <c r="B8916" t="s">
        <v>504</v>
      </c>
      <c r="C8916">
        <v>48487</v>
      </c>
      <c r="D8916" t="s">
        <v>135</v>
      </c>
      <c r="E8916">
        <v>888</v>
      </c>
      <c r="F8916" t="s">
        <v>87</v>
      </c>
      <c r="G8916" t="s">
        <v>100</v>
      </c>
      <c r="H8916">
        <v>119</v>
      </c>
      <c r="I8916">
        <v>0.69929462676745857</v>
      </c>
      <c r="J8916">
        <v>2.0120873943370039E-2</v>
      </c>
      <c r="K8916">
        <v>-1.3112627375388E-2</v>
      </c>
      <c r="L8916">
        <v>1.2723998196974899</v>
      </c>
    </row>
    <row r="8917" spans="1:12">
      <c r="A8917" t="s">
        <v>317</v>
      </c>
      <c r="B8917" t="s">
        <v>504</v>
      </c>
      <c r="C8917">
        <v>48487</v>
      </c>
      <c r="D8917" t="s">
        <v>135</v>
      </c>
      <c r="E8917">
        <v>888</v>
      </c>
      <c r="F8917" t="s">
        <v>87</v>
      </c>
      <c r="G8917" t="s">
        <v>101</v>
      </c>
      <c r="H8917">
        <v>249</v>
      </c>
      <c r="I8917">
        <v>0.47084072182984549</v>
      </c>
      <c r="J8917">
        <v>5.9788217585382934E-3</v>
      </c>
      <c r="K8917">
        <v>7.527642612605993E-3</v>
      </c>
      <c r="L8917">
        <v>0.86106159870695453</v>
      </c>
    </row>
    <row r="8918" spans="1:12">
      <c r="A8918" t="s">
        <v>317</v>
      </c>
      <c r="B8918" t="s">
        <v>504</v>
      </c>
      <c r="C8918">
        <v>48487</v>
      </c>
      <c r="D8918" t="s">
        <v>135</v>
      </c>
      <c r="E8918">
        <v>888</v>
      </c>
      <c r="F8918" t="s">
        <v>87</v>
      </c>
      <c r="G8918" t="s">
        <v>102</v>
      </c>
      <c r="H8918">
        <v>119</v>
      </c>
      <c r="I8918">
        <v>0.79200644588114633</v>
      </c>
      <c r="J8918">
        <v>2.2931685146095129E-2</v>
      </c>
      <c r="K8918">
        <v>-1.413562366761283E-2</v>
      </c>
      <c r="L8918">
        <v>1.4268740538228331</v>
      </c>
    </row>
    <row r="8919" spans="1:12">
      <c r="A8919" t="s">
        <v>317</v>
      </c>
      <c r="B8919" t="s">
        <v>504</v>
      </c>
      <c r="C8919">
        <v>48487</v>
      </c>
      <c r="D8919" t="s">
        <v>135</v>
      </c>
      <c r="E8919">
        <v>888</v>
      </c>
      <c r="F8919" t="s">
        <v>87</v>
      </c>
      <c r="G8919" t="s">
        <v>103</v>
      </c>
      <c r="H8919">
        <v>249</v>
      </c>
      <c r="I8919">
        <v>0.5210037591499308</v>
      </c>
      <c r="J8919">
        <v>6.4901522294622312E-3</v>
      </c>
      <c r="K8919">
        <v>7.527642612605993E-3</v>
      </c>
      <c r="L8919">
        <v>0.92216927527232984</v>
      </c>
    </row>
    <row r="8920" spans="1:12">
      <c r="A8920" t="s">
        <v>317</v>
      </c>
      <c r="B8920" t="s">
        <v>504</v>
      </c>
      <c r="C8920">
        <v>48487</v>
      </c>
      <c r="D8920" t="s">
        <v>135</v>
      </c>
      <c r="E8920">
        <v>888</v>
      </c>
      <c r="F8920" t="s">
        <v>87</v>
      </c>
      <c r="G8920" t="s">
        <v>104</v>
      </c>
      <c r="H8920">
        <v>119</v>
      </c>
      <c r="I8920">
        <v>0.86381370152394932</v>
      </c>
      <c r="J8920">
        <v>2.5015940030474741E-2</v>
      </c>
      <c r="K8920">
        <v>-1.49457998967337E-2</v>
      </c>
      <c r="L8920">
        <v>1.5460644224890689</v>
      </c>
    </row>
    <row r="8921" spans="1:12">
      <c r="A8921" t="s">
        <v>317</v>
      </c>
      <c r="B8921" t="s">
        <v>504</v>
      </c>
      <c r="C8921">
        <v>48487</v>
      </c>
      <c r="D8921" t="s">
        <v>135</v>
      </c>
      <c r="E8921">
        <v>888</v>
      </c>
      <c r="F8921" t="s">
        <v>87</v>
      </c>
      <c r="G8921" t="s">
        <v>105</v>
      </c>
      <c r="H8921">
        <v>249</v>
      </c>
      <c r="I8921">
        <v>0.56541929211167408</v>
      </c>
      <c r="J8921">
        <v>7.0288334531640661E-3</v>
      </c>
      <c r="K8921">
        <v>7.527642612605993E-3</v>
      </c>
      <c r="L8921">
        <v>0.98922298237885342</v>
      </c>
    </row>
    <row r="8922" spans="1:12">
      <c r="A8922" t="s">
        <v>317</v>
      </c>
      <c r="B8922" t="s">
        <v>504</v>
      </c>
      <c r="C8922">
        <v>48487</v>
      </c>
      <c r="D8922" t="s">
        <v>135</v>
      </c>
      <c r="E8922">
        <v>888</v>
      </c>
      <c r="F8922" t="s">
        <v>87</v>
      </c>
      <c r="G8922" t="s">
        <v>106</v>
      </c>
      <c r="H8922">
        <v>119</v>
      </c>
      <c r="I8922">
        <v>0.94692732897383369</v>
      </c>
      <c r="J8922">
        <v>2.76591445995471E-2</v>
      </c>
      <c r="K8922">
        <v>-1.4917010188255661E-2</v>
      </c>
      <c r="L8922">
        <v>1.686757244828897</v>
      </c>
    </row>
    <row r="8923" spans="1:12">
      <c r="A8923" t="s">
        <v>317</v>
      </c>
      <c r="B8923" t="s">
        <v>504</v>
      </c>
      <c r="C8923">
        <v>48487</v>
      </c>
      <c r="D8923" t="s">
        <v>135</v>
      </c>
      <c r="E8923">
        <v>888</v>
      </c>
      <c r="F8923" t="s">
        <v>87</v>
      </c>
      <c r="G8923" t="s">
        <v>107</v>
      </c>
      <c r="H8923">
        <v>249</v>
      </c>
      <c r="I8923">
        <v>0.61749342153608133</v>
      </c>
      <c r="J8923">
        <v>7.6882003803376451E-3</v>
      </c>
      <c r="K8923">
        <v>7.527642612605993E-3</v>
      </c>
      <c r="L8923">
        <v>1.0621465483916981</v>
      </c>
    </row>
    <row r="8924" spans="1:12">
      <c r="A8924" t="s">
        <v>317</v>
      </c>
      <c r="B8924" t="s">
        <v>504</v>
      </c>
      <c r="C8924">
        <v>48487</v>
      </c>
      <c r="D8924" t="s">
        <v>135</v>
      </c>
      <c r="E8924">
        <v>888</v>
      </c>
      <c r="F8924" t="s">
        <v>87</v>
      </c>
      <c r="G8924" t="s">
        <v>108</v>
      </c>
      <c r="H8924">
        <v>119</v>
      </c>
      <c r="I8924">
        <v>0.26650592336670531</v>
      </c>
      <c r="J8924">
        <v>8.9082783810498344E-3</v>
      </c>
      <c r="K8924">
        <v>-2.4456677809799331E-2</v>
      </c>
      <c r="L8924">
        <v>0.59696047312763589</v>
      </c>
    </row>
    <row r="8925" spans="1:12">
      <c r="A8925" t="s">
        <v>317</v>
      </c>
      <c r="B8925" t="s">
        <v>504</v>
      </c>
      <c r="C8925">
        <v>48487</v>
      </c>
      <c r="D8925" t="s">
        <v>135</v>
      </c>
      <c r="E8925">
        <v>888</v>
      </c>
      <c r="F8925" t="s">
        <v>87</v>
      </c>
      <c r="G8925" t="s">
        <v>109</v>
      </c>
      <c r="H8925">
        <v>249</v>
      </c>
      <c r="I8925">
        <v>0.25088386094753712</v>
      </c>
      <c r="J8925">
        <v>3.9112491580696783E-3</v>
      </c>
      <c r="K8925">
        <v>7.527642612605993E-3</v>
      </c>
      <c r="L8925">
        <v>0.49174761782724052</v>
      </c>
    </row>
    <row r="8926" spans="1:12">
      <c r="A8926" t="s">
        <v>317</v>
      </c>
      <c r="B8926" t="s">
        <v>505</v>
      </c>
      <c r="C8926">
        <v>48489</v>
      </c>
      <c r="D8926" t="s">
        <v>135</v>
      </c>
      <c r="E8926">
        <v>888</v>
      </c>
      <c r="F8926" t="s">
        <v>87</v>
      </c>
      <c r="G8926" t="s">
        <v>88</v>
      </c>
      <c r="H8926">
        <v>119</v>
      </c>
      <c r="I8926">
        <v>1.5992511777789999</v>
      </c>
      <c r="J8926">
        <v>2.4306680311870769E-2</v>
      </c>
      <c r="K8926">
        <v>0.54295401423410483</v>
      </c>
      <c r="L8926">
        <v>2.3126070646557242</v>
      </c>
    </row>
    <row r="8927" spans="1:12">
      <c r="A8927" t="s">
        <v>317</v>
      </c>
      <c r="B8927" t="s">
        <v>505</v>
      </c>
      <c r="C8927">
        <v>48489</v>
      </c>
      <c r="D8927" t="s">
        <v>135</v>
      </c>
      <c r="E8927">
        <v>888</v>
      </c>
      <c r="F8927" t="s">
        <v>87</v>
      </c>
      <c r="G8927" t="s">
        <v>89</v>
      </c>
      <c r="H8927">
        <v>119</v>
      </c>
      <c r="I8927">
        <v>1.1869475579418369</v>
      </c>
      <c r="J8927">
        <v>2.027589543684833E-2</v>
      </c>
      <c r="K8927">
        <v>0.58866778799701158</v>
      </c>
      <c r="L8927">
        <v>1.706692669819454</v>
      </c>
    </row>
    <row r="8928" spans="1:12">
      <c r="A8928" t="s">
        <v>317</v>
      </c>
      <c r="B8928" t="s">
        <v>505</v>
      </c>
      <c r="C8928">
        <v>48489</v>
      </c>
      <c r="D8928" t="s">
        <v>135</v>
      </c>
      <c r="E8928">
        <v>888</v>
      </c>
      <c r="F8928" t="s">
        <v>87</v>
      </c>
      <c r="G8928" t="s">
        <v>90</v>
      </c>
      <c r="H8928">
        <v>119</v>
      </c>
      <c r="I8928">
        <v>1.812608561578807</v>
      </c>
      <c r="J8928">
        <v>2.8223287991621559E-2</v>
      </c>
      <c r="K8928">
        <v>0.68381387054601406</v>
      </c>
      <c r="L8928">
        <v>2.602420348373006</v>
      </c>
    </row>
    <row r="8929" spans="1:12">
      <c r="A8929" t="s">
        <v>317</v>
      </c>
      <c r="B8929" t="s">
        <v>505</v>
      </c>
      <c r="C8929">
        <v>48489</v>
      </c>
      <c r="D8929" t="s">
        <v>135</v>
      </c>
      <c r="E8929">
        <v>888</v>
      </c>
      <c r="F8929" t="s">
        <v>87</v>
      </c>
      <c r="G8929" t="s">
        <v>91</v>
      </c>
      <c r="H8929">
        <v>119</v>
      </c>
      <c r="I8929">
        <v>1.3054634864724759</v>
      </c>
      <c r="J8929">
        <v>2.073764621284439E-2</v>
      </c>
      <c r="K8929">
        <v>0.74411081552762104</v>
      </c>
      <c r="L8929">
        <v>1.87317238244714</v>
      </c>
    </row>
    <row r="8930" spans="1:12">
      <c r="A8930" t="s">
        <v>317</v>
      </c>
      <c r="B8930" t="s">
        <v>505</v>
      </c>
      <c r="C8930">
        <v>48489</v>
      </c>
      <c r="D8930" t="s">
        <v>135</v>
      </c>
      <c r="E8930">
        <v>888</v>
      </c>
      <c r="F8930" t="s">
        <v>87</v>
      </c>
      <c r="G8930" t="s">
        <v>92</v>
      </c>
      <c r="H8930">
        <v>119</v>
      </c>
      <c r="I8930">
        <v>1.916849890271465</v>
      </c>
      <c r="J8930">
        <v>2.9205168271980941E-2</v>
      </c>
      <c r="K8930">
        <v>0.7369165470379011</v>
      </c>
      <c r="L8930">
        <v>2.7076279604979629</v>
      </c>
    </row>
    <row r="8931" spans="1:12">
      <c r="A8931" t="s">
        <v>317</v>
      </c>
      <c r="B8931" t="s">
        <v>505</v>
      </c>
      <c r="C8931">
        <v>48489</v>
      </c>
      <c r="D8931" t="s">
        <v>135</v>
      </c>
      <c r="E8931">
        <v>888</v>
      </c>
      <c r="F8931" t="s">
        <v>87</v>
      </c>
      <c r="G8931" t="s">
        <v>93</v>
      </c>
      <c r="H8931">
        <v>119</v>
      </c>
      <c r="I8931">
        <v>1.381407002474536</v>
      </c>
      <c r="J8931">
        <v>2.1482636232286981E-2</v>
      </c>
      <c r="K8931">
        <v>0.79416696274649468</v>
      </c>
      <c r="L8931">
        <v>1.9688439470527781</v>
      </c>
    </row>
    <row r="8932" spans="1:12">
      <c r="A8932" t="s">
        <v>317</v>
      </c>
      <c r="B8932" t="s">
        <v>505</v>
      </c>
      <c r="C8932">
        <v>48489</v>
      </c>
      <c r="D8932" t="s">
        <v>135</v>
      </c>
      <c r="E8932">
        <v>888</v>
      </c>
      <c r="F8932" t="s">
        <v>87</v>
      </c>
      <c r="G8932" t="s">
        <v>94</v>
      </c>
      <c r="H8932">
        <v>119</v>
      </c>
      <c r="I8932">
        <v>2.0140042031672039</v>
      </c>
      <c r="J8932">
        <v>3.0333816022205039E-2</v>
      </c>
      <c r="K8932">
        <v>0.7827257268164447</v>
      </c>
      <c r="L8932">
        <v>2.8069506566597289</v>
      </c>
    </row>
    <row r="8933" spans="1:12">
      <c r="A8933" t="s">
        <v>317</v>
      </c>
      <c r="B8933" t="s">
        <v>505</v>
      </c>
      <c r="C8933">
        <v>48489</v>
      </c>
      <c r="D8933" t="s">
        <v>135</v>
      </c>
      <c r="E8933">
        <v>888</v>
      </c>
      <c r="F8933" t="s">
        <v>87</v>
      </c>
      <c r="G8933" t="s">
        <v>95</v>
      </c>
      <c r="H8933">
        <v>119</v>
      </c>
      <c r="I8933">
        <v>1.455656314924143</v>
      </c>
      <c r="J8933">
        <v>2.232602798977942E-2</v>
      </c>
      <c r="K8933">
        <v>0.83990284004932314</v>
      </c>
      <c r="L8933">
        <v>2.061355500296886</v>
      </c>
    </row>
    <row r="8934" spans="1:12">
      <c r="A8934" t="s">
        <v>317</v>
      </c>
      <c r="B8934" t="s">
        <v>505</v>
      </c>
      <c r="C8934">
        <v>48489</v>
      </c>
      <c r="D8934" t="s">
        <v>135</v>
      </c>
      <c r="E8934">
        <v>888</v>
      </c>
      <c r="F8934" t="s">
        <v>87</v>
      </c>
      <c r="G8934" t="s">
        <v>96</v>
      </c>
      <c r="H8934">
        <v>119</v>
      </c>
      <c r="I8934">
        <v>2.1151323436276588</v>
      </c>
      <c r="J8934">
        <v>3.159395078580763E-2</v>
      </c>
      <c r="K8934">
        <v>0.83025105375846042</v>
      </c>
      <c r="L8934">
        <v>2.9081630121167361</v>
      </c>
    </row>
    <row r="8935" spans="1:12">
      <c r="A8935" t="s">
        <v>317</v>
      </c>
      <c r="B8935" t="s">
        <v>505</v>
      </c>
      <c r="C8935">
        <v>48489</v>
      </c>
      <c r="D8935" t="s">
        <v>135</v>
      </c>
      <c r="E8935">
        <v>888</v>
      </c>
      <c r="F8935" t="s">
        <v>87</v>
      </c>
      <c r="G8935" t="s">
        <v>97</v>
      </c>
      <c r="H8935">
        <v>119</v>
      </c>
      <c r="I8935">
        <v>1.533038820942674</v>
      </c>
      <c r="J8935">
        <v>2.3215477508357198E-2</v>
      </c>
      <c r="K8935">
        <v>0.88416459253655777</v>
      </c>
      <c r="L8935">
        <v>2.159219318568498</v>
      </c>
    </row>
    <row r="8936" spans="1:12">
      <c r="A8936" t="s">
        <v>317</v>
      </c>
      <c r="B8936" t="s">
        <v>505</v>
      </c>
      <c r="C8936">
        <v>48489</v>
      </c>
      <c r="D8936" t="s">
        <v>135</v>
      </c>
      <c r="E8936">
        <v>888</v>
      </c>
      <c r="F8936" t="s">
        <v>87</v>
      </c>
      <c r="G8936" t="s">
        <v>98</v>
      </c>
      <c r="H8936">
        <v>119</v>
      </c>
      <c r="I8936">
        <v>0.39854159337142719</v>
      </c>
      <c r="J8936">
        <v>9.5819412410419174E-3</v>
      </c>
      <c r="K8936">
        <v>4.6123935453918873E-2</v>
      </c>
      <c r="L8936">
        <v>0.74911958182097538</v>
      </c>
    </row>
    <row r="8937" spans="1:12">
      <c r="A8937" t="s">
        <v>317</v>
      </c>
      <c r="B8937" t="s">
        <v>505</v>
      </c>
      <c r="C8937">
        <v>48489</v>
      </c>
      <c r="D8937" t="s">
        <v>135</v>
      </c>
      <c r="E8937">
        <v>888</v>
      </c>
      <c r="F8937" t="s">
        <v>87</v>
      </c>
      <c r="G8937" t="s">
        <v>99</v>
      </c>
      <c r="H8937">
        <v>119</v>
      </c>
      <c r="I8937">
        <v>0.59143660407005449</v>
      </c>
      <c r="J8937">
        <v>1.537324686410659E-2</v>
      </c>
      <c r="K8937">
        <v>0.2058240286924278</v>
      </c>
      <c r="L8937">
        <v>1.2330409608582329</v>
      </c>
    </row>
    <row r="8938" spans="1:12">
      <c r="A8938" t="s">
        <v>317</v>
      </c>
      <c r="B8938" t="s">
        <v>505</v>
      </c>
      <c r="C8938">
        <v>48489</v>
      </c>
      <c r="D8938" t="s">
        <v>135</v>
      </c>
      <c r="E8938">
        <v>888</v>
      </c>
      <c r="F8938" t="s">
        <v>87</v>
      </c>
      <c r="G8938" t="s">
        <v>100</v>
      </c>
      <c r="H8938">
        <v>119</v>
      </c>
      <c r="I8938">
        <v>0.90125089367504452</v>
      </c>
      <c r="J8938">
        <v>1.656113431293631E-2</v>
      </c>
      <c r="K8938">
        <v>0.30177960208981791</v>
      </c>
      <c r="L8938">
        <v>1.5829159676324409</v>
      </c>
    </row>
    <row r="8939" spans="1:12">
      <c r="A8939" t="s">
        <v>317</v>
      </c>
      <c r="B8939" t="s">
        <v>505</v>
      </c>
      <c r="C8939">
        <v>48489</v>
      </c>
      <c r="D8939" t="s">
        <v>135</v>
      </c>
      <c r="E8939">
        <v>888</v>
      </c>
      <c r="F8939" t="s">
        <v>87</v>
      </c>
      <c r="G8939" t="s">
        <v>101</v>
      </c>
      <c r="H8939">
        <v>119</v>
      </c>
      <c r="I8939">
        <v>0.99608764494299662</v>
      </c>
      <c r="J8939">
        <v>1.7513578583009538E-2</v>
      </c>
      <c r="K8939">
        <v>0.45568444383923268</v>
      </c>
      <c r="L8939">
        <v>1.5192033829298821</v>
      </c>
    </row>
    <row r="8940" spans="1:12">
      <c r="A8940" t="s">
        <v>317</v>
      </c>
      <c r="B8940" t="s">
        <v>505</v>
      </c>
      <c r="C8940">
        <v>48489</v>
      </c>
      <c r="D8940" t="s">
        <v>135</v>
      </c>
      <c r="E8940">
        <v>888</v>
      </c>
      <c r="F8940" t="s">
        <v>87</v>
      </c>
      <c r="G8940" t="s">
        <v>102</v>
      </c>
      <c r="H8940">
        <v>119</v>
      </c>
      <c r="I8940">
        <v>1.0389143912609899</v>
      </c>
      <c r="J8940">
        <v>1.8906749291967919E-2</v>
      </c>
      <c r="K8940">
        <v>0.34926510901995339</v>
      </c>
      <c r="L8940">
        <v>1.807250993445032</v>
      </c>
    </row>
    <row r="8941" spans="1:12">
      <c r="A8941" t="s">
        <v>317</v>
      </c>
      <c r="B8941" t="s">
        <v>505</v>
      </c>
      <c r="C8941">
        <v>48489</v>
      </c>
      <c r="D8941" t="s">
        <v>135</v>
      </c>
      <c r="E8941">
        <v>888</v>
      </c>
      <c r="F8941" t="s">
        <v>87</v>
      </c>
      <c r="G8941" t="s">
        <v>103</v>
      </c>
      <c r="H8941">
        <v>119</v>
      </c>
      <c r="I8941">
        <v>1.051096210727624</v>
      </c>
      <c r="J8941">
        <v>1.8172556245699859E-2</v>
      </c>
      <c r="K8941">
        <v>0.49052555002664289</v>
      </c>
      <c r="L8941">
        <v>1.6111233488624701</v>
      </c>
    </row>
    <row r="8942" spans="1:12">
      <c r="A8942" t="s">
        <v>317</v>
      </c>
      <c r="B8942" t="s">
        <v>505</v>
      </c>
      <c r="C8942">
        <v>48489</v>
      </c>
      <c r="D8942" t="s">
        <v>135</v>
      </c>
      <c r="E8942">
        <v>888</v>
      </c>
      <c r="F8942" t="s">
        <v>87</v>
      </c>
      <c r="G8942" t="s">
        <v>104</v>
      </c>
      <c r="H8942">
        <v>119</v>
      </c>
      <c r="I8942">
        <v>1.1535129694049471</v>
      </c>
      <c r="J8942">
        <v>2.1608110584141391E-2</v>
      </c>
      <c r="K8942">
        <v>0.38619646686531461</v>
      </c>
      <c r="L8942">
        <v>2.0264769473838631</v>
      </c>
    </row>
    <row r="8943" spans="1:12">
      <c r="A8943" t="s">
        <v>317</v>
      </c>
      <c r="B8943" t="s">
        <v>505</v>
      </c>
      <c r="C8943">
        <v>48489</v>
      </c>
      <c r="D8943" t="s">
        <v>135</v>
      </c>
      <c r="E8943">
        <v>888</v>
      </c>
      <c r="F8943" t="s">
        <v>87</v>
      </c>
      <c r="G8943" t="s">
        <v>105</v>
      </c>
      <c r="H8943">
        <v>119</v>
      </c>
      <c r="I8943">
        <v>1.103964437728522</v>
      </c>
      <c r="J8943">
        <v>1.8865692661762939E-2</v>
      </c>
      <c r="K8943">
        <v>0.52519436545043408</v>
      </c>
      <c r="L8943">
        <v>1.706008028704008</v>
      </c>
    </row>
    <row r="8944" spans="1:12">
      <c r="A8944" t="s">
        <v>317</v>
      </c>
      <c r="B8944" t="s">
        <v>505</v>
      </c>
      <c r="C8944">
        <v>48489</v>
      </c>
      <c r="D8944" t="s">
        <v>135</v>
      </c>
      <c r="E8944">
        <v>888</v>
      </c>
      <c r="F8944" t="s">
        <v>87</v>
      </c>
      <c r="G8944" t="s">
        <v>106</v>
      </c>
      <c r="H8944">
        <v>119</v>
      </c>
      <c r="I8944">
        <v>1.2684234224342401</v>
      </c>
      <c r="J8944">
        <v>2.3819132796058361E-2</v>
      </c>
      <c r="K8944">
        <v>0.42467210722072118</v>
      </c>
      <c r="L8944">
        <v>2.2211555003748829</v>
      </c>
    </row>
    <row r="8945" spans="1:12">
      <c r="A8945" t="s">
        <v>317</v>
      </c>
      <c r="B8945" t="s">
        <v>505</v>
      </c>
      <c r="C8945">
        <v>48489</v>
      </c>
      <c r="D8945" t="s">
        <v>135</v>
      </c>
      <c r="E8945">
        <v>888</v>
      </c>
      <c r="F8945" t="s">
        <v>87</v>
      </c>
      <c r="G8945" t="s">
        <v>107</v>
      </c>
      <c r="H8945">
        <v>119</v>
      </c>
      <c r="I8945">
        <v>1.162365287461554</v>
      </c>
      <c r="J8945">
        <v>1.9452031114991698E-2</v>
      </c>
      <c r="K8945">
        <v>0.56749216360278265</v>
      </c>
      <c r="L8945">
        <v>1.776498061812027</v>
      </c>
    </row>
    <row r="8946" spans="1:12">
      <c r="A8946" t="s">
        <v>317</v>
      </c>
      <c r="B8946" t="s">
        <v>505</v>
      </c>
      <c r="C8946">
        <v>48489</v>
      </c>
      <c r="D8946" t="s">
        <v>135</v>
      </c>
      <c r="E8946">
        <v>888</v>
      </c>
      <c r="F8946" t="s">
        <v>87</v>
      </c>
      <c r="G8946" t="s">
        <v>108</v>
      </c>
      <c r="H8946">
        <v>119</v>
      </c>
      <c r="I8946">
        <v>0.1253498175127972</v>
      </c>
      <c r="J8946">
        <v>5.2243474051073321E-3</v>
      </c>
      <c r="K8946">
        <v>-5.9524557316616919E-2</v>
      </c>
      <c r="L8946">
        <v>0.32297402595527569</v>
      </c>
    </row>
    <row r="8947" spans="1:12">
      <c r="A8947" t="s">
        <v>317</v>
      </c>
      <c r="B8947" t="s">
        <v>505</v>
      </c>
      <c r="C8947">
        <v>48489</v>
      </c>
      <c r="D8947" t="s">
        <v>135</v>
      </c>
      <c r="E8947">
        <v>888</v>
      </c>
      <c r="F8947" t="s">
        <v>87</v>
      </c>
      <c r="G8947" t="s">
        <v>109</v>
      </c>
      <c r="H8947">
        <v>119</v>
      </c>
      <c r="I8947">
        <v>0.27174445448618118</v>
      </c>
      <c r="J8947">
        <v>4.7157953828422814E-3</v>
      </c>
      <c r="K8947">
        <v>0.1616541218136523</v>
      </c>
      <c r="L8947">
        <v>0.44710517214070072</v>
      </c>
    </row>
    <row r="8948" spans="1:12">
      <c r="A8948" t="s">
        <v>317</v>
      </c>
      <c r="B8948" t="s">
        <v>314</v>
      </c>
      <c r="C8948">
        <v>48491</v>
      </c>
      <c r="D8948" t="s">
        <v>135</v>
      </c>
      <c r="E8948">
        <v>888</v>
      </c>
      <c r="F8948" t="s">
        <v>87</v>
      </c>
      <c r="G8948" t="s">
        <v>88</v>
      </c>
      <c r="H8948">
        <v>21</v>
      </c>
      <c r="I8948">
        <v>1.3391255499967429</v>
      </c>
      <c r="J8948">
        <v>0.1576856242205866</v>
      </c>
      <c r="K8948">
        <v>8.2268901586623533E-2</v>
      </c>
      <c r="L8948">
        <v>2.427575332124559</v>
      </c>
    </row>
    <row r="8949" spans="1:12">
      <c r="A8949" t="s">
        <v>317</v>
      </c>
      <c r="B8949" t="s">
        <v>314</v>
      </c>
      <c r="C8949">
        <v>48491</v>
      </c>
      <c r="D8949" t="s">
        <v>135</v>
      </c>
      <c r="E8949">
        <v>888</v>
      </c>
      <c r="F8949" t="s">
        <v>87</v>
      </c>
      <c r="G8949" t="s">
        <v>89</v>
      </c>
      <c r="H8949">
        <v>321</v>
      </c>
      <c r="I8949">
        <v>0.87698656474519121</v>
      </c>
      <c r="J8949">
        <v>2.9059937535925551E-2</v>
      </c>
      <c r="K8949">
        <v>-3.4524710319821768E-3</v>
      </c>
      <c r="L8949">
        <v>2.058279257864311</v>
      </c>
    </row>
    <row r="8950" spans="1:12">
      <c r="A8950" t="s">
        <v>317</v>
      </c>
      <c r="B8950" t="s">
        <v>314</v>
      </c>
      <c r="C8950">
        <v>48491</v>
      </c>
      <c r="D8950" t="s">
        <v>135</v>
      </c>
      <c r="E8950">
        <v>888</v>
      </c>
      <c r="F8950" t="s">
        <v>87</v>
      </c>
      <c r="G8950" t="s">
        <v>90</v>
      </c>
      <c r="H8950">
        <v>21</v>
      </c>
      <c r="I8950">
        <v>1.6680650978018869</v>
      </c>
      <c r="J8950">
        <v>0.1456860291474619</v>
      </c>
      <c r="K8950">
        <v>0.26197504588600667</v>
      </c>
      <c r="L8950">
        <v>2.8019103932227281</v>
      </c>
    </row>
    <row r="8951" spans="1:12">
      <c r="A8951" t="s">
        <v>317</v>
      </c>
      <c r="B8951" t="s">
        <v>314</v>
      </c>
      <c r="C8951">
        <v>48491</v>
      </c>
      <c r="D8951" t="s">
        <v>135</v>
      </c>
      <c r="E8951">
        <v>888</v>
      </c>
      <c r="F8951" t="s">
        <v>87</v>
      </c>
      <c r="G8951" t="s">
        <v>91</v>
      </c>
      <c r="H8951">
        <v>321</v>
      </c>
      <c r="I8951">
        <v>1.097953432723624</v>
      </c>
      <c r="J8951">
        <v>2.667037683964868E-2</v>
      </c>
      <c r="K8951">
        <v>3.5267178298786029E-3</v>
      </c>
      <c r="L8951">
        <v>2.2257319502210908</v>
      </c>
    </row>
    <row r="8952" spans="1:12">
      <c r="A8952" t="s">
        <v>317</v>
      </c>
      <c r="B8952" t="s">
        <v>314</v>
      </c>
      <c r="C8952">
        <v>48491</v>
      </c>
      <c r="D8952" t="s">
        <v>135</v>
      </c>
      <c r="E8952">
        <v>888</v>
      </c>
      <c r="F8952" t="s">
        <v>87</v>
      </c>
      <c r="G8952" t="s">
        <v>92</v>
      </c>
      <c r="H8952">
        <v>21</v>
      </c>
      <c r="I8952">
        <v>1.833708289949844</v>
      </c>
      <c r="J8952">
        <v>0.1562271870685033</v>
      </c>
      <c r="K8952">
        <v>0.29025231332994073</v>
      </c>
      <c r="L8952">
        <v>3.035446620925113</v>
      </c>
    </row>
    <row r="8953" spans="1:12">
      <c r="A8953" t="s">
        <v>317</v>
      </c>
      <c r="B8953" t="s">
        <v>314</v>
      </c>
      <c r="C8953">
        <v>48491</v>
      </c>
      <c r="D8953" t="s">
        <v>135</v>
      </c>
      <c r="E8953">
        <v>888</v>
      </c>
      <c r="F8953" t="s">
        <v>87</v>
      </c>
      <c r="G8953" t="s">
        <v>93</v>
      </c>
      <c r="H8953">
        <v>321</v>
      </c>
      <c r="I8953">
        <v>1.191423035206373</v>
      </c>
      <c r="J8953">
        <v>2.804228088478504E-2</v>
      </c>
      <c r="K8953">
        <v>3.5267178298786029E-3</v>
      </c>
      <c r="L8953">
        <v>2.3556611322115808</v>
      </c>
    </row>
    <row r="8954" spans="1:12">
      <c r="A8954" t="s">
        <v>317</v>
      </c>
      <c r="B8954" t="s">
        <v>314</v>
      </c>
      <c r="C8954">
        <v>48491</v>
      </c>
      <c r="D8954" t="s">
        <v>135</v>
      </c>
      <c r="E8954">
        <v>888</v>
      </c>
      <c r="F8954" t="s">
        <v>87</v>
      </c>
      <c r="G8954" t="s">
        <v>94</v>
      </c>
      <c r="H8954">
        <v>21</v>
      </c>
      <c r="I8954">
        <v>1.991627877631841</v>
      </c>
      <c r="J8954">
        <v>0.16733419893618731</v>
      </c>
      <c r="K8954">
        <v>0.31557028902879652</v>
      </c>
      <c r="L8954">
        <v>3.2684685251471182</v>
      </c>
    </row>
    <row r="8955" spans="1:12">
      <c r="A8955" t="s">
        <v>317</v>
      </c>
      <c r="B8955" t="s">
        <v>314</v>
      </c>
      <c r="C8955">
        <v>48491</v>
      </c>
      <c r="D8955" t="s">
        <v>135</v>
      </c>
      <c r="E8955">
        <v>888</v>
      </c>
      <c r="F8955" t="s">
        <v>87</v>
      </c>
      <c r="G8955" t="s">
        <v>95</v>
      </c>
      <c r="H8955">
        <v>321</v>
      </c>
      <c r="I8955">
        <v>1.274560325744899</v>
      </c>
      <c r="J8955">
        <v>2.9785230820596739E-2</v>
      </c>
      <c r="K8955">
        <v>3.5267178298786029E-3</v>
      </c>
      <c r="L8955">
        <v>2.476528363245087</v>
      </c>
    </row>
    <row r="8956" spans="1:12">
      <c r="A8956" t="s">
        <v>317</v>
      </c>
      <c r="B8956" t="s">
        <v>314</v>
      </c>
      <c r="C8956">
        <v>48491</v>
      </c>
      <c r="D8956" t="s">
        <v>135</v>
      </c>
      <c r="E8956">
        <v>888</v>
      </c>
      <c r="F8956" t="s">
        <v>87</v>
      </c>
      <c r="G8956" t="s">
        <v>96</v>
      </c>
      <c r="H8956">
        <v>21</v>
      </c>
      <c r="I8956">
        <v>2.141073796967826</v>
      </c>
      <c r="J8956">
        <v>0.17785825932259591</v>
      </c>
      <c r="K8956">
        <v>0.34037529265666611</v>
      </c>
      <c r="L8956">
        <v>3.4894549128360661</v>
      </c>
    </row>
    <row r="8957" spans="1:12">
      <c r="A8957" t="s">
        <v>317</v>
      </c>
      <c r="B8957" t="s">
        <v>314</v>
      </c>
      <c r="C8957">
        <v>48491</v>
      </c>
      <c r="D8957" t="s">
        <v>135</v>
      </c>
      <c r="E8957">
        <v>888</v>
      </c>
      <c r="F8957" t="s">
        <v>87</v>
      </c>
      <c r="G8957" t="s">
        <v>97</v>
      </c>
      <c r="H8957">
        <v>321</v>
      </c>
      <c r="I8957">
        <v>1.356476015037994</v>
      </c>
      <c r="J8957">
        <v>3.1040096382421289E-2</v>
      </c>
      <c r="K8957">
        <v>3.5267178298786029E-3</v>
      </c>
      <c r="L8957">
        <v>2.590221589714337</v>
      </c>
    </row>
    <row r="8958" spans="1:12">
      <c r="A8958" t="s">
        <v>317</v>
      </c>
      <c r="B8958" t="s">
        <v>314</v>
      </c>
      <c r="C8958">
        <v>48491</v>
      </c>
      <c r="D8958" t="s">
        <v>135</v>
      </c>
      <c r="E8958">
        <v>888</v>
      </c>
      <c r="F8958" t="s">
        <v>87</v>
      </c>
      <c r="G8958" t="s">
        <v>98</v>
      </c>
      <c r="H8958">
        <v>21</v>
      </c>
      <c r="I8958">
        <v>0.87811581063541766</v>
      </c>
      <c r="J8958">
        <v>8.8664726780749215E-2</v>
      </c>
      <c r="K8958">
        <v>0.1078680484880335</v>
      </c>
      <c r="L8958">
        <v>1.6042317228687579</v>
      </c>
    </row>
    <row r="8959" spans="1:12">
      <c r="A8959" t="s">
        <v>317</v>
      </c>
      <c r="B8959" t="s">
        <v>314</v>
      </c>
      <c r="C8959">
        <v>48491</v>
      </c>
      <c r="D8959" t="s">
        <v>135</v>
      </c>
      <c r="E8959">
        <v>888</v>
      </c>
      <c r="F8959" t="s">
        <v>87</v>
      </c>
      <c r="G8959" t="s">
        <v>99</v>
      </c>
      <c r="H8959">
        <v>321</v>
      </c>
      <c r="I8959">
        <v>0.53132431970194827</v>
      </c>
      <c r="J8959">
        <v>1.472210642659651E-2</v>
      </c>
      <c r="K8959">
        <v>3.5267178298786029E-3</v>
      </c>
      <c r="L8959">
        <v>1.421982194111423</v>
      </c>
    </row>
    <row r="8960" spans="1:12">
      <c r="A8960" t="s">
        <v>317</v>
      </c>
      <c r="B8960" t="s">
        <v>314</v>
      </c>
      <c r="C8960">
        <v>48491</v>
      </c>
      <c r="D8960" t="s">
        <v>135</v>
      </c>
      <c r="E8960">
        <v>888</v>
      </c>
      <c r="F8960" t="s">
        <v>87</v>
      </c>
      <c r="G8960" t="s">
        <v>100</v>
      </c>
      <c r="H8960">
        <v>21</v>
      </c>
      <c r="I8960">
        <v>1.3919513895566551</v>
      </c>
      <c r="J8960">
        <v>0.10804868088975519</v>
      </c>
      <c r="K8960">
        <v>0.27866141501693342</v>
      </c>
      <c r="L8960">
        <v>2.2143403233531389</v>
      </c>
    </row>
    <row r="8961" spans="1:12">
      <c r="A8961" t="s">
        <v>317</v>
      </c>
      <c r="B8961" t="s">
        <v>314</v>
      </c>
      <c r="C8961">
        <v>48491</v>
      </c>
      <c r="D8961" t="s">
        <v>135</v>
      </c>
      <c r="E8961">
        <v>888</v>
      </c>
      <c r="F8961" t="s">
        <v>87</v>
      </c>
      <c r="G8961" t="s">
        <v>101</v>
      </c>
      <c r="H8961">
        <v>321</v>
      </c>
      <c r="I8961">
        <v>0.91854169327657997</v>
      </c>
      <c r="J8961">
        <v>1.96066958731951E-2</v>
      </c>
      <c r="K8961">
        <v>3.5267178298786029E-3</v>
      </c>
      <c r="L8961">
        <v>1.7070203999628011</v>
      </c>
    </row>
    <row r="8962" spans="1:12">
      <c r="A8962" t="s">
        <v>317</v>
      </c>
      <c r="B8962" t="s">
        <v>314</v>
      </c>
      <c r="C8962">
        <v>48491</v>
      </c>
      <c r="D8962" t="s">
        <v>135</v>
      </c>
      <c r="E8962">
        <v>888</v>
      </c>
      <c r="F8962" t="s">
        <v>87</v>
      </c>
      <c r="G8962" t="s">
        <v>102</v>
      </c>
      <c r="H8962">
        <v>21</v>
      </c>
      <c r="I8962">
        <v>1.563109054162531</v>
      </c>
      <c r="J8962">
        <v>0.1178441616037386</v>
      </c>
      <c r="K8962">
        <v>0.30964265869391361</v>
      </c>
      <c r="L8962">
        <v>2.4387855384156549</v>
      </c>
    </row>
    <row r="8963" spans="1:12">
      <c r="A8963" t="s">
        <v>317</v>
      </c>
      <c r="B8963" t="s">
        <v>314</v>
      </c>
      <c r="C8963">
        <v>48491</v>
      </c>
      <c r="D8963" t="s">
        <v>135</v>
      </c>
      <c r="E8963">
        <v>888</v>
      </c>
      <c r="F8963" t="s">
        <v>87</v>
      </c>
      <c r="G8963" t="s">
        <v>103</v>
      </c>
      <c r="H8963">
        <v>321</v>
      </c>
      <c r="I8963">
        <v>0.99773259192502317</v>
      </c>
      <c r="J8963">
        <v>2.043548693125671E-2</v>
      </c>
      <c r="K8963">
        <v>3.5267178298786029E-3</v>
      </c>
      <c r="L8963">
        <v>1.8054626795053541</v>
      </c>
    </row>
    <row r="8964" spans="1:12">
      <c r="A8964" t="s">
        <v>317</v>
      </c>
      <c r="B8964" t="s">
        <v>314</v>
      </c>
      <c r="C8964">
        <v>48491</v>
      </c>
      <c r="D8964" t="s">
        <v>135</v>
      </c>
      <c r="E8964">
        <v>888</v>
      </c>
      <c r="F8964" t="s">
        <v>87</v>
      </c>
      <c r="G8964" t="s">
        <v>104</v>
      </c>
      <c r="H8964">
        <v>21</v>
      </c>
      <c r="I8964">
        <v>1.726502520922087</v>
      </c>
      <c r="J8964">
        <v>0.12881989346661671</v>
      </c>
      <c r="K8964">
        <v>0.33643836717927927</v>
      </c>
      <c r="L8964">
        <v>2.6724841403317932</v>
      </c>
    </row>
    <row r="8965" spans="1:12">
      <c r="A8965" t="s">
        <v>317</v>
      </c>
      <c r="B8965" t="s">
        <v>314</v>
      </c>
      <c r="C8965">
        <v>48491</v>
      </c>
      <c r="D8965" t="s">
        <v>135</v>
      </c>
      <c r="E8965">
        <v>888</v>
      </c>
      <c r="F8965" t="s">
        <v>87</v>
      </c>
      <c r="G8965" t="s">
        <v>105</v>
      </c>
      <c r="H8965">
        <v>321</v>
      </c>
      <c r="I8965">
        <v>1.0698831951637531</v>
      </c>
      <c r="J8965">
        <v>2.1747142635598869E-2</v>
      </c>
      <c r="K8965">
        <v>3.5267178298786029E-3</v>
      </c>
      <c r="L8965">
        <v>1.9139068960189349</v>
      </c>
    </row>
    <row r="8966" spans="1:12">
      <c r="A8966" t="s">
        <v>317</v>
      </c>
      <c r="B8966" t="s">
        <v>314</v>
      </c>
      <c r="C8966">
        <v>48491</v>
      </c>
      <c r="D8966" t="s">
        <v>135</v>
      </c>
      <c r="E8966">
        <v>888</v>
      </c>
      <c r="F8966" t="s">
        <v>87</v>
      </c>
      <c r="G8966" t="s">
        <v>106</v>
      </c>
      <c r="H8966">
        <v>21</v>
      </c>
      <c r="I8966">
        <v>1.8774327900133541</v>
      </c>
      <c r="J8966">
        <v>0.13897070690113111</v>
      </c>
      <c r="K8966">
        <v>0.36329579965681719</v>
      </c>
      <c r="L8966">
        <v>2.9038355072988762</v>
      </c>
    </row>
    <row r="8967" spans="1:12">
      <c r="A8967" t="s">
        <v>317</v>
      </c>
      <c r="B8967" t="s">
        <v>314</v>
      </c>
      <c r="C8967">
        <v>48491</v>
      </c>
      <c r="D8967" t="s">
        <v>135</v>
      </c>
      <c r="E8967">
        <v>888</v>
      </c>
      <c r="F8967" t="s">
        <v>87</v>
      </c>
      <c r="G8967" t="s">
        <v>107</v>
      </c>
      <c r="H8967">
        <v>321</v>
      </c>
      <c r="I8967">
        <v>1.136207298770596</v>
      </c>
      <c r="J8967">
        <v>2.228691754497579E-2</v>
      </c>
      <c r="K8967">
        <v>3.5267178298786029E-3</v>
      </c>
      <c r="L8967">
        <v>1.9966900608684059</v>
      </c>
    </row>
    <row r="8968" spans="1:12">
      <c r="A8968" t="s">
        <v>317</v>
      </c>
      <c r="B8968" t="s">
        <v>314</v>
      </c>
      <c r="C8968">
        <v>48491</v>
      </c>
      <c r="D8968" t="s">
        <v>135</v>
      </c>
      <c r="E8968">
        <v>888</v>
      </c>
      <c r="F8968" t="s">
        <v>87</v>
      </c>
      <c r="G8968" t="s">
        <v>108</v>
      </c>
      <c r="H8968">
        <v>21</v>
      </c>
      <c r="I8968">
        <v>0.54524790617929286</v>
      </c>
      <c r="J8968">
        <v>4.6758487955652142E-2</v>
      </c>
      <c r="K8968">
        <v>0.1167457847107941</v>
      </c>
      <c r="L8968">
        <v>1.0747798823709549</v>
      </c>
    </row>
    <row r="8969" spans="1:12">
      <c r="A8969" t="s">
        <v>317</v>
      </c>
      <c r="B8969" t="s">
        <v>314</v>
      </c>
      <c r="C8969">
        <v>48491</v>
      </c>
      <c r="D8969" t="s">
        <v>135</v>
      </c>
      <c r="E8969">
        <v>888</v>
      </c>
      <c r="F8969" t="s">
        <v>87</v>
      </c>
      <c r="G8969" t="s">
        <v>109</v>
      </c>
      <c r="H8969">
        <v>321</v>
      </c>
      <c r="I8969">
        <v>0.32896026494094838</v>
      </c>
      <c r="J8969">
        <v>5.5475743428957756E-3</v>
      </c>
      <c r="K8969">
        <v>3.5267178298786029E-3</v>
      </c>
      <c r="L8969">
        <v>0.6077413652625866</v>
      </c>
    </row>
    <row r="8970" spans="1:12">
      <c r="A8970" t="s">
        <v>317</v>
      </c>
      <c r="B8970" t="s">
        <v>290</v>
      </c>
      <c r="C8970">
        <v>48493</v>
      </c>
      <c r="D8970" t="s">
        <v>135</v>
      </c>
      <c r="E8970">
        <v>888</v>
      </c>
      <c r="F8970" t="s">
        <v>87</v>
      </c>
      <c r="G8970" t="s">
        <v>88</v>
      </c>
      <c r="H8970">
        <v>109</v>
      </c>
      <c r="I8970">
        <v>1.0619888102769051</v>
      </c>
      <c r="J8970">
        <v>4.3872120819350567E-2</v>
      </c>
      <c r="K8970">
        <v>3.3643878631180971E-2</v>
      </c>
      <c r="L8970">
        <v>1.9686728462365859</v>
      </c>
    </row>
    <row r="8971" spans="1:12">
      <c r="A8971" t="s">
        <v>317</v>
      </c>
      <c r="B8971" t="s">
        <v>290</v>
      </c>
      <c r="C8971">
        <v>48493</v>
      </c>
      <c r="D8971" t="s">
        <v>135</v>
      </c>
      <c r="E8971">
        <v>888</v>
      </c>
      <c r="F8971" t="s">
        <v>87</v>
      </c>
      <c r="G8971" t="s">
        <v>89</v>
      </c>
      <c r="H8971">
        <v>68</v>
      </c>
      <c r="I8971">
        <v>0.84345779895734851</v>
      </c>
      <c r="J8971">
        <v>4.6886094879399813E-2</v>
      </c>
      <c r="K8971">
        <v>4.1614353289900017E-3</v>
      </c>
      <c r="L8971">
        <v>1.640357445004176</v>
      </c>
    </row>
    <row r="8972" spans="1:12">
      <c r="A8972" t="s">
        <v>317</v>
      </c>
      <c r="B8972" t="s">
        <v>290</v>
      </c>
      <c r="C8972">
        <v>48493</v>
      </c>
      <c r="D8972" t="s">
        <v>135</v>
      </c>
      <c r="E8972">
        <v>888</v>
      </c>
      <c r="F8972" t="s">
        <v>87</v>
      </c>
      <c r="G8972" t="s">
        <v>90</v>
      </c>
      <c r="H8972">
        <v>109</v>
      </c>
      <c r="I8972">
        <v>1.402767470978636</v>
      </c>
      <c r="J8972">
        <v>4.1727443457266207E-2</v>
      </c>
      <c r="K8972">
        <v>0.49831347890596522</v>
      </c>
      <c r="L8972">
        <v>2.2672979831746138</v>
      </c>
    </row>
    <row r="8973" spans="1:12">
      <c r="A8973" t="s">
        <v>317</v>
      </c>
      <c r="B8973" t="s">
        <v>290</v>
      </c>
      <c r="C8973">
        <v>48493</v>
      </c>
      <c r="D8973" t="s">
        <v>135</v>
      </c>
      <c r="E8973">
        <v>888</v>
      </c>
      <c r="F8973" t="s">
        <v>87</v>
      </c>
      <c r="G8973" t="s">
        <v>91</v>
      </c>
      <c r="H8973">
        <v>68</v>
      </c>
      <c r="I8973">
        <v>0.95195617615450367</v>
      </c>
      <c r="J8973">
        <v>4.8783587579212577E-2</v>
      </c>
      <c r="K8973">
        <v>4.1614353289900017E-3</v>
      </c>
      <c r="L8973">
        <v>1.7403378110366829</v>
      </c>
    </row>
    <row r="8974" spans="1:12">
      <c r="A8974" t="s">
        <v>317</v>
      </c>
      <c r="B8974" t="s">
        <v>290</v>
      </c>
      <c r="C8974">
        <v>48493</v>
      </c>
      <c r="D8974" t="s">
        <v>135</v>
      </c>
      <c r="E8974">
        <v>888</v>
      </c>
      <c r="F8974" t="s">
        <v>87</v>
      </c>
      <c r="G8974" t="s">
        <v>92</v>
      </c>
      <c r="H8974">
        <v>109</v>
      </c>
      <c r="I8974">
        <v>1.5429487447784911</v>
      </c>
      <c r="J8974">
        <v>4.4390034565158512E-2</v>
      </c>
      <c r="K8974">
        <v>0.54872026536986995</v>
      </c>
      <c r="L8974">
        <v>2.4937297059836201</v>
      </c>
    </row>
    <row r="8975" spans="1:12">
      <c r="A8975" t="s">
        <v>317</v>
      </c>
      <c r="B8975" t="s">
        <v>290</v>
      </c>
      <c r="C8975">
        <v>48493</v>
      </c>
      <c r="D8975" t="s">
        <v>135</v>
      </c>
      <c r="E8975">
        <v>888</v>
      </c>
      <c r="F8975" t="s">
        <v>87</v>
      </c>
      <c r="G8975" t="s">
        <v>93</v>
      </c>
      <c r="H8975">
        <v>68</v>
      </c>
      <c r="I8975">
        <v>1.028466587735311</v>
      </c>
      <c r="J8975">
        <v>5.2824536082489333E-2</v>
      </c>
      <c r="K8975">
        <v>4.1614353289900017E-3</v>
      </c>
      <c r="L8975">
        <v>1.8723757614156089</v>
      </c>
    </row>
    <row r="8976" spans="1:12">
      <c r="A8976" t="s">
        <v>317</v>
      </c>
      <c r="B8976" t="s">
        <v>290</v>
      </c>
      <c r="C8976">
        <v>48493</v>
      </c>
      <c r="D8976" t="s">
        <v>135</v>
      </c>
      <c r="E8976">
        <v>888</v>
      </c>
      <c r="F8976" t="s">
        <v>87</v>
      </c>
      <c r="G8976" t="s">
        <v>94</v>
      </c>
      <c r="H8976">
        <v>109</v>
      </c>
      <c r="I8976">
        <v>1.6726294726574</v>
      </c>
      <c r="J8976">
        <v>4.7263881436702633E-2</v>
      </c>
      <c r="K8976">
        <v>0.59331533431868477</v>
      </c>
      <c r="L8976">
        <v>2.7026850488827998</v>
      </c>
    </row>
    <row r="8977" spans="1:12">
      <c r="A8977" t="s">
        <v>317</v>
      </c>
      <c r="B8977" t="s">
        <v>290</v>
      </c>
      <c r="C8977">
        <v>48493</v>
      </c>
      <c r="D8977" t="s">
        <v>135</v>
      </c>
      <c r="E8977">
        <v>888</v>
      </c>
      <c r="F8977" t="s">
        <v>87</v>
      </c>
      <c r="G8977" t="s">
        <v>95</v>
      </c>
      <c r="H8977">
        <v>68</v>
      </c>
      <c r="I8977">
        <v>1.1011260390498769</v>
      </c>
      <c r="J8977">
        <v>5.6981098707934837E-2</v>
      </c>
      <c r="K8977">
        <v>4.1614353289900017E-3</v>
      </c>
      <c r="L8977">
        <v>1.995065720649235</v>
      </c>
    </row>
    <row r="8978" spans="1:12">
      <c r="A8978" t="s">
        <v>317</v>
      </c>
      <c r="B8978" t="s">
        <v>290</v>
      </c>
      <c r="C8978">
        <v>48493</v>
      </c>
      <c r="D8978" t="s">
        <v>135</v>
      </c>
      <c r="E8978">
        <v>888</v>
      </c>
      <c r="F8978" t="s">
        <v>87</v>
      </c>
      <c r="G8978" t="s">
        <v>96</v>
      </c>
      <c r="H8978">
        <v>109</v>
      </c>
      <c r="I8978">
        <v>1.8018724086785121</v>
      </c>
      <c r="J8978">
        <v>5.0107166053421873E-2</v>
      </c>
      <c r="K8978">
        <v>0.64230054599177022</v>
      </c>
      <c r="L8978">
        <v>2.9019578442689529</v>
      </c>
    </row>
    <row r="8979" spans="1:12">
      <c r="A8979" t="s">
        <v>317</v>
      </c>
      <c r="B8979" t="s">
        <v>290</v>
      </c>
      <c r="C8979">
        <v>48493</v>
      </c>
      <c r="D8979" t="s">
        <v>135</v>
      </c>
      <c r="E8979">
        <v>888</v>
      </c>
      <c r="F8979" t="s">
        <v>87</v>
      </c>
      <c r="G8979" t="s">
        <v>97</v>
      </c>
      <c r="H8979">
        <v>68</v>
      </c>
      <c r="I8979">
        <v>1.1709863633725861</v>
      </c>
      <c r="J8979">
        <v>6.0666161244871043E-2</v>
      </c>
      <c r="K8979">
        <v>4.1614353289900017E-3</v>
      </c>
      <c r="L8979">
        <v>2.1067011027884139</v>
      </c>
    </row>
    <row r="8980" spans="1:12">
      <c r="A8980" t="s">
        <v>317</v>
      </c>
      <c r="B8980" t="s">
        <v>290</v>
      </c>
      <c r="C8980">
        <v>48493</v>
      </c>
      <c r="D8980" t="s">
        <v>135</v>
      </c>
      <c r="E8980">
        <v>888</v>
      </c>
      <c r="F8980" t="s">
        <v>87</v>
      </c>
      <c r="G8980" t="s">
        <v>98</v>
      </c>
      <c r="H8980">
        <v>109</v>
      </c>
      <c r="I8980">
        <v>0.35818418360035048</v>
      </c>
      <c r="J8980">
        <v>1.2725201533440381E-2</v>
      </c>
      <c r="K8980">
        <v>5.9323117904128288E-2</v>
      </c>
      <c r="L8980">
        <v>0.73433204145452791</v>
      </c>
    </row>
    <row r="8981" spans="1:12">
      <c r="A8981" t="s">
        <v>317</v>
      </c>
      <c r="B8981" t="s">
        <v>290</v>
      </c>
      <c r="C8981">
        <v>48493</v>
      </c>
      <c r="D8981" t="s">
        <v>135</v>
      </c>
      <c r="E8981">
        <v>888</v>
      </c>
      <c r="F8981" t="s">
        <v>87</v>
      </c>
      <c r="G8981" t="s">
        <v>99</v>
      </c>
      <c r="H8981">
        <v>68</v>
      </c>
      <c r="I8981">
        <v>0.57697554713869492</v>
      </c>
      <c r="J8981">
        <v>3.7907735055044897E-2</v>
      </c>
      <c r="K8981">
        <v>4.1614353289900017E-3</v>
      </c>
      <c r="L8981">
        <v>1.4691269464682379</v>
      </c>
    </row>
    <row r="8982" spans="1:12">
      <c r="A8982" t="s">
        <v>317</v>
      </c>
      <c r="B8982" t="s">
        <v>290</v>
      </c>
      <c r="C8982">
        <v>48493</v>
      </c>
      <c r="D8982" t="s">
        <v>135</v>
      </c>
      <c r="E8982">
        <v>888</v>
      </c>
      <c r="F8982" t="s">
        <v>87</v>
      </c>
      <c r="G8982" t="s">
        <v>100</v>
      </c>
      <c r="H8982">
        <v>109</v>
      </c>
      <c r="I8982">
        <v>0.9254680701082979</v>
      </c>
      <c r="J8982">
        <v>2.4001225673548041E-2</v>
      </c>
      <c r="K8982">
        <v>0.35881808001486099</v>
      </c>
      <c r="L8982">
        <v>1.572489588677076</v>
      </c>
    </row>
    <row r="8983" spans="1:12">
      <c r="A8983" t="s">
        <v>317</v>
      </c>
      <c r="B8983" t="s">
        <v>290</v>
      </c>
      <c r="C8983">
        <v>48493</v>
      </c>
      <c r="D8983" t="s">
        <v>135</v>
      </c>
      <c r="E8983">
        <v>888</v>
      </c>
      <c r="F8983" t="s">
        <v>87</v>
      </c>
      <c r="G8983" t="s">
        <v>101</v>
      </c>
      <c r="H8983">
        <v>68</v>
      </c>
      <c r="I8983">
        <v>0.83231572058160741</v>
      </c>
      <c r="J8983">
        <v>4.8037700084064702E-2</v>
      </c>
      <c r="K8983">
        <v>4.1614353289900017E-3</v>
      </c>
      <c r="L8983">
        <v>1.669365192606491</v>
      </c>
    </row>
    <row r="8984" spans="1:12">
      <c r="A8984" t="s">
        <v>317</v>
      </c>
      <c r="B8984" t="s">
        <v>290</v>
      </c>
      <c r="C8984">
        <v>48493</v>
      </c>
      <c r="D8984" t="s">
        <v>135</v>
      </c>
      <c r="E8984">
        <v>888</v>
      </c>
      <c r="F8984" t="s">
        <v>87</v>
      </c>
      <c r="G8984" t="s">
        <v>102</v>
      </c>
      <c r="H8984">
        <v>109</v>
      </c>
      <c r="I8984">
        <v>1.082711998811323</v>
      </c>
      <c r="J8984">
        <v>2.760684355198113E-2</v>
      </c>
      <c r="K8984">
        <v>0.41693844654953233</v>
      </c>
      <c r="L8984">
        <v>1.7923248954084749</v>
      </c>
    </row>
    <row r="8985" spans="1:12">
      <c r="A8985" t="s">
        <v>317</v>
      </c>
      <c r="B8985" t="s">
        <v>290</v>
      </c>
      <c r="C8985">
        <v>48493</v>
      </c>
      <c r="D8985" t="s">
        <v>135</v>
      </c>
      <c r="E8985">
        <v>888</v>
      </c>
      <c r="F8985" t="s">
        <v>87</v>
      </c>
      <c r="G8985" t="s">
        <v>103</v>
      </c>
      <c r="H8985">
        <v>68</v>
      </c>
      <c r="I8985">
        <v>0.89841384467700913</v>
      </c>
      <c r="J8985">
        <v>5.1693086632234257E-2</v>
      </c>
      <c r="K8985">
        <v>4.1614353289900017E-3</v>
      </c>
      <c r="L8985">
        <v>1.7552037239467351</v>
      </c>
    </row>
    <row r="8986" spans="1:12">
      <c r="A8986" t="s">
        <v>317</v>
      </c>
      <c r="B8986" t="s">
        <v>290</v>
      </c>
      <c r="C8986">
        <v>48493</v>
      </c>
      <c r="D8986" t="s">
        <v>135</v>
      </c>
      <c r="E8986">
        <v>888</v>
      </c>
      <c r="F8986" t="s">
        <v>87</v>
      </c>
      <c r="G8986" t="s">
        <v>104</v>
      </c>
      <c r="H8986">
        <v>109</v>
      </c>
      <c r="I8986">
        <v>1.219397052804452</v>
      </c>
      <c r="J8986">
        <v>3.1245576488129919E-2</v>
      </c>
      <c r="K8986">
        <v>0.46326203091374568</v>
      </c>
      <c r="L8986">
        <v>2.003374221774441</v>
      </c>
    </row>
    <row r="8987" spans="1:12">
      <c r="A8987" t="s">
        <v>317</v>
      </c>
      <c r="B8987" t="s">
        <v>290</v>
      </c>
      <c r="C8987">
        <v>48493</v>
      </c>
      <c r="D8987" t="s">
        <v>135</v>
      </c>
      <c r="E8987">
        <v>888</v>
      </c>
      <c r="F8987" t="s">
        <v>87</v>
      </c>
      <c r="G8987" t="s">
        <v>105</v>
      </c>
      <c r="H8987">
        <v>68</v>
      </c>
      <c r="I8987">
        <v>0.96089047963159691</v>
      </c>
      <c r="J8987">
        <v>5.550501801677403E-2</v>
      </c>
      <c r="K8987">
        <v>4.1614353289900017E-3</v>
      </c>
      <c r="L8987">
        <v>1.873398708947267</v>
      </c>
    </row>
    <row r="8988" spans="1:12">
      <c r="A8988" t="s">
        <v>317</v>
      </c>
      <c r="B8988" t="s">
        <v>290</v>
      </c>
      <c r="C8988">
        <v>48493</v>
      </c>
      <c r="D8988" t="s">
        <v>135</v>
      </c>
      <c r="E8988">
        <v>888</v>
      </c>
      <c r="F8988" t="s">
        <v>87</v>
      </c>
      <c r="G8988" t="s">
        <v>106</v>
      </c>
      <c r="H8988">
        <v>109</v>
      </c>
      <c r="I8988">
        <v>1.352715863696738</v>
      </c>
      <c r="J8988">
        <v>3.4529793693643243E-2</v>
      </c>
      <c r="K8988">
        <v>0.50792079545145641</v>
      </c>
      <c r="L8988">
        <v>2.1938144240469111</v>
      </c>
    </row>
    <row r="8989" spans="1:12">
      <c r="A8989" t="s">
        <v>317</v>
      </c>
      <c r="B8989" t="s">
        <v>290</v>
      </c>
      <c r="C8989">
        <v>48493</v>
      </c>
      <c r="D8989" t="s">
        <v>135</v>
      </c>
      <c r="E8989">
        <v>888</v>
      </c>
      <c r="F8989" t="s">
        <v>87</v>
      </c>
      <c r="G8989" t="s">
        <v>107</v>
      </c>
      <c r="H8989">
        <v>68</v>
      </c>
      <c r="I8989">
        <v>1.018116575680418</v>
      </c>
      <c r="J8989">
        <v>5.8643064421555639E-2</v>
      </c>
      <c r="K8989">
        <v>4.1614353289900017E-3</v>
      </c>
      <c r="L8989">
        <v>1.983613718707478</v>
      </c>
    </row>
    <row r="8990" spans="1:12">
      <c r="A8990" t="s">
        <v>317</v>
      </c>
      <c r="B8990" t="s">
        <v>290</v>
      </c>
      <c r="C8990">
        <v>48493</v>
      </c>
      <c r="D8990" t="s">
        <v>135</v>
      </c>
      <c r="E8990">
        <v>888</v>
      </c>
      <c r="F8990" t="s">
        <v>87</v>
      </c>
      <c r="G8990" t="s">
        <v>108</v>
      </c>
      <c r="H8990">
        <v>109</v>
      </c>
      <c r="I8990">
        <v>0.17860457351798939</v>
      </c>
      <c r="J8990">
        <v>4.9711577580345417E-3</v>
      </c>
      <c r="K8990">
        <v>7.8532537549117071E-2</v>
      </c>
      <c r="L8990">
        <v>0.30375442582782591</v>
      </c>
    </row>
    <row r="8991" spans="1:12">
      <c r="A8991" t="s">
        <v>317</v>
      </c>
      <c r="B8991" t="s">
        <v>290</v>
      </c>
      <c r="C8991">
        <v>48493</v>
      </c>
      <c r="D8991" t="s">
        <v>135</v>
      </c>
      <c r="E8991">
        <v>888</v>
      </c>
      <c r="F8991" t="s">
        <v>87</v>
      </c>
      <c r="G8991" t="s">
        <v>109</v>
      </c>
      <c r="H8991">
        <v>68</v>
      </c>
      <c r="I8991">
        <v>0.28545138849334378</v>
      </c>
      <c r="J8991">
        <v>1.6349592638427349E-2</v>
      </c>
      <c r="K8991">
        <v>4.1614353289900017E-3</v>
      </c>
      <c r="L8991">
        <v>0.646276259831436</v>
      </c>
    </row>
    <row r="8992" spans="1:12">
      <c r="A8992" t="s">
        <v>317</v>
      </c>
      <c r="B8992" t="s">
        <v>506</v>
      </c>
      <c r="C8992">
        <v>48495</v>
      </c>
      <c r="D8992" t="s">
        <v>135</v>
      </c>
      <c r="E8992">
        <v>888</v>
      </c>
      <c r="F8992" t="s">
        <v>87</v>
      </c>
      <c r="G8992" t="s">
        <v>88</v>
      </c>
      <c r="H8992">
        <v>388</v>
      </c>
      <c r="I8992">
        <v>0.3237045078640246</v>
      </c>
      <c r="J8992">
        <v>1.8805720231829359E-2</v>
      </c>
      <c r="K8992">
        <v>-0.22229261819117521</v>
      </c>
      <c r="L8992">
        <v>1.5989958034376459</v>
      </c>
    </row>
    <row r="8993" spans="1:12">
      <c r="A8993" t="s">
        <v>317</v>
      </c>
      <c r="B8993" t="s">
        <v>506</v>
      </c>
      <c r="C8993">
        <v>48495</v>
      </c>
      <c r="D8993" t="s">
        <v>135</v>
      </c>
      <c r="E8993">
        <v>888</v>
      </c>
      <c r="F8993" t="s">
        <v>87</v>
      </c>
      <c r="G8993" t="s">
        <v>89</v>
      </c>
      <c r="H8993">
        <v>138</v>
      </c>
      <c r="I8993">
        <v>0.28948111696897172</v>
      </c>
      <c r="J8993">
        <v>1.5143185150290939E-2</v>
      </c>
      <c r="K8993">
        <v>-2.182744159600605E-2</v>
      </c>
      <c r="L8993">
        <v>0.99687313732838945</v>
      </c>
    </row>
    <row r="8994" spans="1:12">
      <c r="A8994" t="s">
        <v>317</v>
      </c>
      <c r="B8994" t="s">
        <v>506</v>
      </c>
      <c r="C8994">
        <v>48495</v>
      </c>
      <c r="D8994" t="s">
        <v>135</v>
      </c>
      <c r="E8994">
        <v>888</v>
      </c>
      <c r="F8994" t="s">
        <v>87</v>
      </c>
      <c r="G8994" t="s">
        <v>90</v>
      </c>
      <c r="H8994">
        <v>389</v>
      </c>
      <c r="I8994">
        <v>0.4557785718860688</v>
      </c>
      <c r="J8994">
        <v>2.3955087089370351E-2</v>
      </c>
      <c r="K8994">
        <v>-0.15950001848793369</v>
      </c>
      <c r="L8994">
        <v>2.134146776891185</v>
      </c>
    </row>
    <row r="8995" spans="1:12">
      <c r="A8995" t="s">
        <v>317</v>
      </c>
      <c r="B8995" t="s">
        <v>506</v>
      </c>
      <c r="C8995">
        <v>48495</v>
      </c>
      <c r="D8995" t="s">
        <v>135</v>
      </c>
      <c r="E8995">
        <v>888</v>
      </c>
      <c r="F8995" t="s">
        <v>87</v>
      </c>
      <c r="G8995" t="s">
        <v>91</v>
      </c>
      <c r="H8995">
        <v>138</v>
      </c>
      <c r="I8995">
        <v>0.30985793401293438</v>
      </c>
      <c r="J8995">
        <v>1.534332105780018E-2</v>
      </c>
      <c r="K8995">
        <v>-2.182744159600605E-2</v>
      </c>
      <c r="L8995">
        <v>0.99687313732838945</v>
      </c>
    </row>
    <row r="8996" spans="1:12">
      <c r="A8996" t="s">
        <v>317</v>
      </c>
      <c r="B8996" t="s">
        <v>506</v>
      </c>
      <c r="C8996">
        <v>48495</v>
      </c>
      <c r="D8996" t="s">
        <v>135</v>
      </c>
      <c r="E8996">
        <v>888</v>
      </c>
      <c r="F8996" t="s">
        <v>87</v>
      </c>
      <c r="G8996" t="s">
        <v>92</v>
      </c>
      <c r="H8996">
        <v>388</v>
      </c>
      <c r="I8996">
        <v>0.49433733060866852</v>
      </c>
      <c r="J8996">
        <v>2.6000140997068322E-2</v>
      </c>
      <c r="K8996">
        <v>-0.13514166566607089</v>
      </c>
      <c r="L8996">
        <v>2.2710406316358571</v>
      </c>
    </row>
    <row r="8997" spans="1:12">
      <c r="A8997" t="s">
        <v>317</v>
      </c>
      <c r="B8997" t="s">
        <v>506</v>
      </c>
      <c r="C8997">
        <v>48495</v>
      </c>
      <c r="D8997" t="s">
        <v>135</v>
      </c>
      <c r="E8997">
        <v>888</v>
      </c>
      <c r="F8997" t="s">
        <v>87</v>
      </c>
      <c r="G8997" t="s">
        <v>93</v>
      </c>
      <c r="H8997">
        <v>138</v>
      </c>
      <c r="I8997">
        <v>0.32417992828227321</v>
      </c>
      <c r="J8997">
        <v>1.6294315328507929E-2</v>
      </c>
      <c r="K8997">
        <v>-2.182744159600605E-2</v>
      </c>
      <c r="L8997">
        <v>0.99687313732838945</v>
      </c>
    </row>
    <row r="8998" spans="1:12">
      <c r="A8998" t="s">
        <v>317</v>
      </c>
      <c r="B8998" t="s">
        <v>506</v>
      </c>
      <c r="C8998">
        <v>48495</v>
      </c>
      <c r="D8998" t="s">
        <v>135</v>
      </c>
      <c r="E8998">
        <v>888</v>
      </c>
      <c r="F8998" t="s">
        <v>87</v>
      </c>
      <c r="G8998" t="s">
        <v>94</v>
      </c>
      <c r="H8998">
        <v>388</v>
      </c>
      <c r="I8998">
        <v>0.53214878335299187</v>
      </c>
      <c r="J8998">
        <v>2.802911233314621E-2</v>
      </c>
      <c r="K8998">
        <v>-0.11972166185277849</v>
      </c>
      <c r="L8998">
        <v>2.4314235202373951</v>
      </c>
    </row>
    <row r="8999" spans="1:12">
      <c r="A8999" t="s">
        <v>317</v>
      </c>
      <c r="B8999" t="s">
        <v>506</v>
      </c>
      <c r="C8999">
        <v>48495</v>
      </c>
      <c r="D8999" t="s">
        <v>135</v>
      </c>
      <c r="E8999">
        <v>888</v>
      </c>
      <c r="F8999" t="s">
        <v>87</v>
      </c>
      <c r="G8999" t="s">
        <v>95</v>
      </c>
      <c r="H8999">
        <v>138</v>
      </c>
      <c r="I8999">
        <v>0.3372897738863519</v>
      </c>
      <c r="J8999">
        <v>1.735866810598264E-2</v>
      </c>
      <c r="K8999">
        <v>-2.182744159600605E-2</v>
      </c>
      <c r="L8999">
        <v>0.99687313732838945</v>
      </c>
    </row>
    <row r="9000" spans="1:12">
      <c r="A9000" t="s">
        <v>317</v>
      </c>
      <c r="B9000" t="s">
        <v>506</v>
      </c>
      <c r="C9000">
        <v>48495</v>
      </c>
      <c r="D9000" t="s">
        <v>135</v>
      </c>
      <c r="E9000">
        <v>888</v>
      </c>
      <c r="F9000" t="s">
        <v>87</v>
      </c>
      <c r="G9000" t="s">
        <v>96</v>
      </c>
      <c r="H9000">
        <v>388</v>
      </c>
      <c r="I9000">
        <v>0.56983566382458528</v>
      </c>
      <c r="J9000">
        <v>3.0113976084949871E-2</v>
      </c>
      <c r="K9000">
        <v>-0.1009687950486806</v>
      </c>
      <c r="L9000">
        <v>2.574109004948451</v>
      </c>
    </row>
    <row r="9001" spans="1:12">
      <c r="A9001" t="s">
        <v>317</v>
      </c>
      <c r="B9001" t="s">
        <v>506</v>
      </c>
      <c r="C9001">
        <v>48495</v>
      </c>
      <c r="D9001" t="s">
        <v>135</v>
      </c>
      <c r="E9001">
        <v>888</v>
      </c>
      <c r="F9001" t="s">
        <v>87</v>
      </c>
      <c r="G9001" t="s">
        <v>97</v>
      </c>
      <c r="H9001">
        <v>138</v>
      </c>
      <c r="I9001">
        <v>0.34883142662422417</v>
      </c>
      <c r="J9001">
        <v>1.8485009727462511E-2</v>
      </c>
      <c r="K9001">
        <v>-2.182744159600605E-2</v>
      </c>
      <c r="L9001">
        <v>1.0215167009658781</v>
      </c>
    </row>
    <row r="9002" spans="1:12">
      <c r="A9002" t="s">
        <v>317</v>
      </c>
      <c r="B9002" t="s">
        <v>506</v>
      </c>
      <c r="C9002">
        <v>48495</v>
      </c>
      <c r="D9002" t="s">
        <v>135</v>
      </c>
      <c r="E9002">
        <v>888</v>
      </c>
      <c r="F9002" t="s">
        <v>87</v>
      </c>
      <c r="G9002" t="s">
        <v>98</v>
      </c>
      <c r="H9002">
        <v>389</v>
      </c>
      <c r="I9002">
        <v>0.1844926735910993</v>
      </c>
      <c r="J9002">
        <v>8.4220270837666138E-3</v>
      </c>
      <c r="K9002">
        <v>-0.2439533464425675</v>
      </c>
      <c r="L9002">
        <v>0.5780013253289078</v>
      </c>
    </row>
    <row r="9003" spans="1:12">
      <c r="A9003" t="s">
        <v>317</v>
      </c>
      <c r="B9003" t="s">
        <v>506</v>
      </c>
      <c r="C9003">
        <v>48495</v>
      </c>
      <c r="D9003" t="s">
        <v>135</v>
      </c>
      <c r="E9003">
        <v>888</v>
      </c>
      <c r="F9003" t="s">
        <v>87</v>
      </c>
      <c r="G9003" t="s">
        <v>99</v>
      </c>
      <c r="H9003">
        <v>138</v>
      </c>
      <c r="I9003">
        <v>0.24084652678602769</v>
      </c>
      <c r="J9003">
        <v>1.2336352830114311E-2</v>
      </c>
      <c r="K9003">
        <v>-2.182744159600605E-2</v>
      </c>
      <c r="L9003">
        <v>0.74388794929415691</v>
      </c>
    </row>
    <row r="9004" spans="1:12">
      <c r="A9004" t="s">
        <v>317</v>
      </c>
      <c r="B9004" t="s">
        <v>506</v>
      </c>
      <c r="C9004">
        <v>48495</v>
      </c>
      <c r="D9004" t="s">
        <v>135</v>
      </c>
      <c r="E9004">
        <v>888</v>
      </c>
      <c r="F9004" t="s">
        <v>87</v>
      </c>
      <c r="G9004" t="s">
        <v>100</v>
      </c>
      <c r="H9004">
        <v>389</v>
      </c>
      <c r="I9004">
        <v>0.34844990831130712</v>
      </c>
      <c r="J9004">
        <v>1.671171767984888E-2</v>
      </c>
      <c r="K9004">
        <v>-0.1806090273739864</v>
      </c>
      <c r="L9004">
        <v>1.5490854682200399</v>
      </c>
    </row>
    <row r="9005" spans="1:12">
      <c r="A9005" t="s">
        <v>317</v>
      </c>
      <c r="B9005" t="s">
        <v>506</v>
      </c>
      <c r="C9005">
        <v>48495</v>
      </c>
      <c r="D9005" t="s">
        <v>135</v>
      </c>
      <c r="E9005">
        <v>888</v>
      </c>
      <c r="F9005" t="s">
        <v>87</v>
      </c>
      <c r="G9005" t="s">
        <v>101</v>
      </c>
      <c r="H9005">
        <v>138</v>
      </c>
      <c r="I9005">
        <v>0.26534498584083899</v>
      </c>
      <c r="J9005">
        <v>1.341402102337411E-2</v>
      </c>
      <c r="K9005">
        <v>-2.182744159600605E-2</v>
      </c>
      <c r="L9005">
        <v>0.7661430548140753</v>
      </c>
    </row>
    <row r="9006" spans="1:12">
      <c r="A9006" t="s">
        <v>317</v>
      </c>
      <c r="B9006" t="s">
        <v>506</v>
      </c>
      <c r="C9006">
        <v>48495</v>
      </c>
      <c r="D9006" t="s">
        <v>135</v>
      </c>
      <c r="E9006">
        <v>888</v>
      </c>
      <c r="F9006" t="s">
        <v>87</v>
      </c>
      <c r="G9006" t="s">
        <v>102</v>
      </c>
      <c r="H9006">
        <v>389</v>
      </c>
      <c r="I9006">
        <v>0.39008424918443868</v>
      </c>
      <c r="J9006">
        <v>1.8810451353808919E-2</v>
      </c>
      <c r="K9006">
        <v>-0.15157676788919069</v>
      </c>
      <c r="L9006">
        <v>1.70695001591578</v>
      </c>
    </row>
    <row r="9007" spans="1:12">
      <c r="A9007" t="s">
        <v>317</v>
      </c>
      <c r="B9007" t="s">
        <v>506</v>
      </c>
      <c r="C9007">
        <v>48495</v>
      </c>
      <c r="D9007" t="s">
        <v>135</v>
      </c>
      <c r="E9007">
        <v>888</v>
      </c>
      <c r="F9007" t="s">
        <v>87</v>
      </c>
      <c r="G9007" t="s">
        <v>103</v>
      </c>
      <c r="H9007">
        <v>138</v>
      </c>
      <c r="I9007">
        <v>0.27929450384696403</v>
      </c>
      <c r="J9007">
        <v>1.4681570642015369E-2</v>
      </c>
      <c r="K9007">
        <v>-2.182744159600605E-2</v>
      </c>
      <c r="L9007">
        <v>0.78728872360703428</v>
      </c>
    </row>
    <row r="9008" spans="1:12">
      <c r="A9008" t="s">
        <v>317</v>
      </c>
      <c r="B9008" t="s">
        <v>506</v>
      </c>
      <c r="C9008">
        <v>48495</v>
      </c>
      <c r="D9008" t="s">
        <v>135</v>
      </c>
      <c r="E9008">
        <v>888</v>
      </c>
      <c r="F9008" t="s">
        <v>87</v>
      </c>
      <c r="G9008" t="s">
        <v>104</v>
      </c>
      <c r="H9008">
        <v>389</v>
      </c>
      <c r="I9008">
        <v>0.42948821830585099</v>
      </c>
      <c r="J9008">
        <v>2.093784689333824E-2</v>
      </c>
      <c r="K9008">
        <v>-0.13752224368950519</v>
      </c>
      <c r="L9008">
        <v>1.9243223477706271</v>
      </c>
    </row>
    <row r="9009" spans="1:12">
      <c r="A9009" t="s">
        <v>317</v>
      </c>
      <c r="B9009" t="s">
        <v>506</v>
      </c>
      <c r="C9009">
        <v>48495</v>
      </c>
      <c r="D9009" t="s">
        <v>135</v>
      </c>
      <c r="E9009">
        <v>888</v>
      </c>
      <c r="F9009" t="s">
        <v>87</v>
      </c>
      <c r="G9009" t="s">
        <v>105</v>
      </c>
      <c r="H9009">
        <v>138</v>
      </c>
      <c r="I9009">
        <v>0.29138168151955968</v>
      </c>
      <c r="J9009">
        <v>1.5934792602751088E-2</v>
      </c>
      <c r="K9009">
        <v>-2.182744159600605E-2</v>
      </c>
      <c r="L9009">
        <v>0.85013562025704181</v>
      </c>
    </row>
    <row r="9010" spans="1:12">
      <c r="A9010" t="s">
        <v>317</v>
      </c>
      <c r="B9010" t="s">
        <v>506</v>
      </c>
      <c r="C9010">
        <v>48495</v>
      </c>
      <c r="D9010" t="s">
        <v>135</v>
      </c>
      <c r="E9010">
        <v>888</v>
      </c>
      <c r="F9010" t="s">
        <v>87</v>
      </c>
      <c r="G9010" t="s">
        <v>106</v>
      </c>
      <c r="H9010">
        <v>389</v>
      </c>
      <c r="I9010">
        <v>0.46751889992672352</v>
      </c>
      <c r="J9010">
        <v>2.29910882209023E-2</v>
      </c>
      <c r="K9010">
        <v>-0.1187827558914006</v>
      </c>
      <c r="L9010">
        <v>2.101658045015093</v>
      </c>
    </row>
    <row r="9011" spans="1:12">
      <c r="A9011" t="s">
        <v>317</v>
      </c>
      <c r="B9011" t="s">
        <v>506</v>
      </c>
      <c r="C9011">
        <v>48495</v>
      </c>
      <c r="D9011" t="s">
        <v>135</v>
      </c>
      <c r="E9011">
        <v>888</v>
      </c>
      <c r="F9011" t="s">
        <v>87</v>
      </c>
      <c r="G9011" t="s">
        <v>107</v>
      </c>
      <c r="H9011">
        <v>138</v>
      </c>
      <c r="I9011">
        <v>0.30215295043703</v>
      </c>
      <c r="J9011">
        <v>1.7204799541550981E-2</v>
      </c>
      <c r="K9011">
        <v>-2.182744159600605E-2</v>
      </c>
      <c r="L9011">
        <v>0.90356926719459874</v>
      </c>
    </row>
    <row r="9012" spans="1:12">
      <c r="A9012" t="s">
        <v>317</v>
      </c>
      <c r="B9012" t="s">
        <v>506</v>
      </c>
      <c r="C9012">
        <v>48495</v>
      </c>
      <c r="D9012" t="s">
        <v>135</v>
      </c>
      <c r="E9012">
        <v>888</v>
      </c>
      <c r="F9012" t="s">
        <v>87</v>
      </c>
      <c r="G9012" t="s">
        <v>108</v>
      </c>
      <c r="H9012">
        <v>389</v>
      </c>
      <c r="I9012">
        <v>0.15623784442375471</v>
      </c>
      <c r="J9012">
        <v>6.9687024446584023E-3</v>
      </c>
      <c r="K9012">
        <v>-0.2525028762701666</v>
      </c>
      <c r="L9012">
        <v>0.6226008611161733</v>
      </c>
    </row>
    <row r="9013" spans="1:12">
      <c r="A9013" t="s">
        <v>317</v>
      </c>
      <c r="B9013" t="s">
        <v>506</v>
      </c>
      <c r="C9013">
        <v>48495</v>
      </c>
      <c r="D9013" t="s">
        <v>135</v>
      </c>
      <c r="E9013">
        <v>888</v>
      </c>
      <c r="F9013" t="s">
        <v>87</v>
      </c>
      <c r="G9013" t="s">
        <v>109</v>
      </c>
      <c r="H9013">
        <v>138</v>
      </c>
      <c r="I9013">
        <v>9.6103097997130557E-2</v>
      </c>
      <c r="J9013">
        <v>7.2324300584760224E-3</v>
      </c>
      <c r="K9013">
        <v>-2.182744159600605E-2</v>
      </c>
      <c r="L9013">
        <v>0.55086288190657084</v>
      </c>
    </row>
    <row r="9014" spans="1:12">
      <c r="A9014" t="s">
        <v>317</v>
      </c>
      <c r="B9014" t="s">
        <v>507</v>
      </c>
      <c r="C9014">
        <v>48497</v>
      </c>
      <c r="D9014" t="s">
        <v>135</v>
      </c>
      <c r="E9014">
        <v>888</v>
      </c>
      <c r="F9014" t="s">
        <v>87</v>
      </c>
      <c r="G9014" t="s">
        <v>88</v>
      </c>
      <c r="H9014">
        <v>21</v>
      </c>
      <c r="I9014">
        <v>1.3391255499967429</v>
      </c>
      <c r="J9014">
        <v>0.1576856242205866</v>
      </c>
      <c r="K9014">
        <v>8.2268901586623533E-2</v>
      </c>
      <c r="L9014">
        <v>2.427575332124559</v>
      </c>
    </row>
    <row r="9015" spans="1:12">
      <c r="A9015" t="s">
        <v>317</v>
      </c>
      <c r="B9015" t="s">
        <v>507</v>
      </c>
      <c r="C9015">
        <v>48497</v>
      </c>
      <c r="D9015" t="s">
        <v>135</v>
      </c>
      <c r="E9015">
        <v>888</v>
      </c>
      <c r="F9015" t="s">
        <v>87</v>
      </c>
      <c r="G9015" t="s">
        <v>89</v>
      </c>
      <c r="H9015">
        <v>46</v>
      </c>
      <c r="I9015">
        <v>0.4148902299210589</v>
      </c>
      <c r="J9015">
        <v>4.6253742211010133E-2</v>
      </c>
      <c r="K9015">
        <v>1.8000955196348919E-2</v>
      </c>
      <c r="L9015">
        <v>1.536264822407386</v>
      </c>
    </row>
    <row r="9016" spans="1:12">
      <c r="A9016" t="s">
        <v>317</v>
      </c>
      <c r="B9016" t="s">
        <v>507</v>
      </c>
      <c r="C9016">
        <v>48497</v>
      </c>
      <c r="D9016" t="s">
        <v>135</v>
      </c>
      <c r="E9016">
        <v>888</v>
      </c>
      <c r="F9016" t="s">
        <v>87</v>
      </c>
      <c r="G9016" t="s">
        <v>90</v>
      </c>
      <c r="H9016">
        <v>21</v>
      </c>
      <c r="I9016">
        <v>1.6680650978018869</v>
      </c>
      <c r="J9016">
        <v>0.1456860291474619</v>
      </c>
      <c r="K9016">
        <v>0.26197504588600667</v>
      </c>
      <c r="L9016">
        <v>2.8019103932227281</v>
      </c>
    </row>
    <row r="9017" spans="1:12">
      <c r="A9017" t="s">
        <v>317</v>
      </c>
      <c r="B9017" t="s">
        <v>507</v>
      </c>
      <c r="C9017">
        <v>48497</v>
      </c>
      <c r="D9017" t="s">
        <v>135</v>
      </c>
      <c r="E9017">
        <v>888</v>
      </c>
      <c r="F9017" t="s">
        <v>87</v>
      </c>
      <c r="G9017" t="s">
        <v>91</v>
      </c>
      <c r="H9017">
        <v>46</v>
      </c>
      <c r="I9017">
        <v>0.56254583814818193</v>
      </c>
      <c r="J9017">
        <v>4.4016380645946353E-2</v>
      </c>
      <c r="K9017">
        <v>6.1943529711193969E-2</v>
      </c>
      <c r="L9017">
        <v>1.676439935466959</v>
      </c>
    </row>
    <row r="9018" spans="1:12">
      <c r="A9018" t="s">
        <v>317</v>
      </c>
      <c r="B9018" t="s">
        <v>507</v>
      </c>
      <c r="C9018">
        <v>48497</v>
      </c>
      <c r="D9018" t="s">
        <v>135</v>
      </c>
      <c r="E9018">
        <v>888</v>
      </c>
      <c r="F9018" t="s">
        <v>87</v>
      </c>
      <c r="G9018" t="s">
        <v>92</v>
      </c>
      <c r="H9018">
        <v>21</v>
      </c>
      <c r="I9018">
        <v>1.833708289949844</v>
      </c>
      <c r="J9018">
        <v>0.1562271870685033</v>
      </c>
      <c r="K9018">
        <v>0.29025231332994073</v>
      </c>
      <c r="L9018">
        <v>3.035446620925113</v>
      </c>
    </row>
    <row r="9019" spans="1:12">
      <c r="A9019" t="s">
        <v>317</v>
      </c>
      <c r="B9019" t="s">
        <v>507</v>
      </c>
      <c r="C9019">
        <v>48497</v>
      </c>
      <c r="D9019" t="s">
        <v>135</v>
      </c>
      <c r="E9019">
        <v>888</v>
      </c>
      <c r="F9019" t="s">
        <v>87</v>
      </c>
      <c r="G9019" t="s">
        <v>93</v>
      </c>
      <c r="H9019">
        <v>46</v>
      </c>
      <c r="I9019">
        <v>0.60516145438182645</v>
      </c>
      <c r="J9019">
        <v>4.641732672754853E-2</v>
      </c>
      <c r="K9019">
        <v>7.0886640092814895E-2</v>
      </c>
      <c r="L9019">
        <v>1.7817340098167631</v>
      </c>
    </row>
    <row r="9020" spans="1:12">
      <c r="A9020" t="s">
        <v>317</v>
      </c>
      <c r="B9020" t="s">
        <v>507</v>
      </c>
      <c r="C9020">
        <v>48497</v>
      </c>
      <c r="D9020" t="s">
        <v>135</v>
      </c>
      <c r="E9020">
        <v>888</v>
      </c>
      <c r="F9020" t="s">
        <v>87</v>
      </c>
      <c r="G9020" t="s">
        <v>94</v>
      </c>
      <c r="H9020">
        <v>21</v>
      </c>
      <c r="I9020">
        <v>1.991627877631841</v>
      </c>
      <c r="J9020">
        <v>0.16733419893618731</v>
      </c>
      <c r="K9020">
        <v>0.31557028902879652</v>
      </c>
      <c r="L9020">
        <v>3.2684685251471182</v>
      </c>
    </row>
    <row r="9021" spans="1:12">
      <c r="A9021" t="s">
        <v>317</v>
      </c>
      <c r="B9021" t="s">
        <v>507</v>
      </c>
      <c r="C9021">
        <v>48497</v>
      </c>
      <c r="D9021" t="s">
        <v>135</v>
      </c>
      <c r="E9021">
        <v>888</v>
      </c>
      <c r="F9021" t="s">
        <v>87</v>
      </c>
      <c r="G9021" t="s">
        <v>95</v>
      </c>
      <c r="H9021">
        <v>46</v>
      </c>
      <c r="I9021">
        <v>0.64349185755204974</v>
      </c>
      <c r="J9021">
        <v>4.9565930439055092E-2</v>
      </c>
      <c r="K9021">
        <v>7.4311986413597791E-2</v>
      </c>
      <c r="L9021">
        <v>1.905753743333892</v>
      </c>
    </row>
    <row r="9022" spans="1:12">
      <c r="A9022" t="s">
        <v>317</v>
      </c>
      <c r="B9022" t="s">
        <v>507</v>
      </c>
      <c r="C9022">
        <v>48497</v>
      </c>
      <c r="D9022" t="s">
        <v>135</v>
      </c>
      <c r="E9022">
        <v>888</v>
      </c>
      <c r="F9022" t="s">
        <v>87</v>
      </c>
      <c r="G9022" t="s">
        <v>96</v>
      </c>
      <c r="H9022">
        <v>21</v>
      </c>
      <c r="I9022">
        <v>2.141073796967826</v>
      </c>
      <c r="J9022">
        <v>0.17785825932259591</v>
      </c>
      <c r="K9022">
        <v>0.34037529265666611</v>
      </c>
      <c r="L9022">
        <v>3.4894549128360661</v>
      </c>
    </row>
    <row r="9023" spans="1:12">
      <c r="A9023" t="s">
        <v>317</v>
      </c>
      <c r="B9023" t="s">
        <v>507</v>
      </c>
      <c r="C9023">
        <v>48497</v>
      </c>
      <c r="D9023" t="s">
        <v>135</v>
      </c>
      <c r="E9023">
        <v>888</v>
      </c>
      <c r="F9023" t="s">
        <v>87</v>
      </c>
      <c r="G9023" t="s">
        <v>97</v>
      </c>
      <c r="H9023">
        <v>46</v>
      </c>
      <c r="I9023">
        <v>0.6853885273481285</v>
      </c>
      <c r="J9023">
        <v>5.2231707189727153E-2</v>
      </c>
      <c r="K9023">
        <v>8.1674753008482565E-2</v>
      </c>
      <c r="L9023">
        <v>2.0123803708046948</v>
      </c>
    </row>
    <row r="9024" spans="1:12">
      <c r="A9024" t="s">
        <v>317</v>
      </c>
      <c r="B9024" t="s">
        <v>507</v>
      </c>
      <c r="C9024">
        <v>48497</v>
      </c>
      <c r="D9024" t="s">
        <v>135</v>
      </c>
      <c r="E9024">
        <v>888</v>
      </c>
      <c r="F9024" t="s">
        <v>87</v>
      </c>
      <c r="G9024" t="s">
        <v>98</v>
      </c>
      <c r="H9024">
        <v>21</v>
      </c>
      <c r="I9024">
        <v>0.87811581063541766</v>
      </c>
      <c r="J9024">
        <v>8.8664726780749215E-2</v>
      </c>
      <c r="K9024">
        <v>0.1078680484880335</v>
      </c>
      <c r="L9024">
        <v>1.6042317228687579</v>
      </c>
    </row>
    <row r="9025" spans="1:12">
      <c r="A9025" t="s">
        <v>317</v>
      </c>
      <c r="B9025" t="s">
        <v>507</v>
      </c>
      <c r="C9025">
        <v>48497</v>
      </c>
      <c r="D9025" t="s">
        <v>135</v>
      </c>
      <c r="E9025">
        <v>888</v>
      </c>
      <c r="F9025" t="s">
        <v>87</v>
      </c>
      <c r="G9025" t="s">
        <v>99</v>
      </c>
      <c r="H9025">
        <v>46</v>
      </c>
      <c r="I9025">
        <v>0.32028074304941678</v>
      </c>
      <c r="J9025">
        <v>2.901447145689523E-2</v>
      </c>
      <c r="K9025">
        <v>2.9536067515991769E-2</v>
      </c>
      <c r="L9025">
        <v>1.047388366331794</v>
      </c>
    </row>
    <row r="9026" spans="1:12">
      <c r="A9026" t="s">
        <v>317</v>
      </c>
      <c r="B9026" t="s">
        <v>507</v>
      </c>
      <c r="C9026">
        <v>48497</v>
      </c>
      <c r="D9026" t="s">
        <v>135</v>
      </c>
      <c r="E9026">
        <v>888</v>
      </c>
      <c r="F9026" t="s">
        <v>87</v>
      </c>
      <c r="G9026" t="s">
        <v>100</v>
      </c>
      <c r="H9026">
        <v>21</v>
      </c>
      <c r="I9026">
        <v>1.3919513895566551</v>
      </c>
      <c r="J9026">
        <v>0.10804868088975519</v>
      </c>
      <c r="K9026">
        <v>0.27866141501693342</v>
      </c>
      <c r="L9026">
        <v>2.2143403233531389</v>
      </c>
    </row>
    <row r="9027" spans="1:12">
      <c r="A9027" t="s">
        <v>317</v>
      </c>
      <c r="B9027" t="s">
        <v>507</v>
      </c>
      <c r="C9027">
        <v>48497</v>
      </c>
      <c r="D9027" t="s">
        <v>135</v>
      </c>
      <c r="E9027">
        <v>888</v>
      </c>
      <c r="F9027" t="s">
        <v>87</v>
      </c>
      <c r="G9027" t="s">
        <v>101</v>
      </c>
      <c r="H9027">
        <v>46</v>
      </c>
      <c r="I9027">
        <v>0.50381085582406848</v>
      </c>
      <c r="J9027">
        <v>3.7243364820101231E-2</v>
      </c>
      <c r="K9027">
        <v>7.0234805694256025E-2</v>
      </c>
      <c r="L9027">
        <v>1.432186414444941</v>
      </c>
    </row>
    <row r="9028" spans="1:12">
      <c r="A9028" t="s">
        <v>317</v>
      </c>
      <c r="B9028" t="s">
        <v>507</v>
      </c>
      <c r="C9028">
        <v>48497</v>
      </c>
      <c r="D9028" t="s">
        <v>135</v>
      </c>
      <c r="E9028">
        <v>888</v>
      </c>
      <c r="F9028" t="s">
        <v>87</v>
      </c>
      <c r="G9028" t="s">
        <v>102</v>
      </c>
      <c r="H9028">
        <v>21</v>
      </c>
      <c r="I9028">
        <v>1.563109054162531</v>
      </c>
      <c r="J9028">
        <v>0.1178441616037386</v>
      </c>
      <c r="K9028">
        <v>0.30964265869391361</v>
      </c>
      <c r="L9028">
        <v>2.4387855384156549</v>
      </c>
    </row>
    <row r="9029" spans="1:12">
      <c r="A9029" t="s">
        <v>317</v>
      </c>
      <c r="B9029" t="s">
        <v>507</v>
      </c>
      <c r="C9029">
        <v>48497</v>
      </c>
      <c r="D9029" t="s">
        <v>135</v>
      </c>
      <c r="E9029">
        <v>888</v>
      </c>
      <c r="F9029" t="s">
        <v>87</v>
      </c>
      <c r="G9029" t="s">
        <v>103</v>
      </c>
      <c r="H9029">
        <v>46</v>
      </c>
      <c r="I9029">
        <v>0.54486982171397425</v>
      </c>
      <c r="J9029">
        <v>3.9400163629394372E-2</v>
      </c>
      <c r="K9029">
        <v>7.9580605388741649E-2</v>
      </c>
      <c r="L9029">
        <v>1.5132115885470261</v>
      </c>
    </row>
    <row r="9030" spans="1:12">
      <c r="A9030" t="s">
        <v>317</v>
      </c>
      <c r="B9030" t="s">
        <v>507</v>
      </c>
      <c r="C9030">
        <v>48497</v>
      </c>
      <c r="D9030" t="s">
        <v>135</v>
      </c>
      <c r="E9030">
        <v>888</v>
      </c>
      <c r="F9030" t="s">
        <v>87</v>
      </c>
      <c r="G9030" t="s">
        <v>104</v>
      </c>
      <c r="H9030">
        <v>21</v>
      </c>
      <c r="I9030">
        <v>1.726502520922087</v>
      </c>
      <c r="J9030">
        <v>0.12881989346661671</v>
      </c>
      <c r="K9030">
        <v>0.33643836717927927</v>
      </c>
      <c r="L9030">
        <v>2.6724841403317932</v>
      </c>
    </row>
    <row r="9031" spans="1:12">
      <c r="A9031" t="s">
        <v>317</v>
      </c>
      <c r="B9031" t="s">
        <v>507</v>
      </c>
      <c r="C9031">
        <v>48497</v>
      </c>
      <c r="D9031" t="s">
        <v>135</v>
      </c>
      <c r="E9031">
        <v>888</v>
      </c>
      <c r="F9031" t="s">
        <v>87</v>
      </c>
      <c r="G9031" t="s">
        <v>105</v>
      </c>
      <c r="H9031">
        <v>46</v>
      </c>
      <c r="I9031">
        <v>0.58057807498989855</v>
      </c>
      <c r="J9031">
        <v>4.2386078874762083E-2</v>
      </c>
      <c r="K9031">
        <v>8.3457075863545921E-2</v>
      </c>
      <c r="L9031">
        <v>1.620602790789258</v>
      </c>
    </row>
    <row r="9032" spans="1:12">
      <c r="A9032" t="s">
        <v>317</v>
      </c>
      <c r="B9032" t="s">
        <v>507</v>
      </c>
      <c r="C9032">
        <v>48497</v>
      </c>
      <c r="D9032" t="s">
        <v>135</v>
      </c>
      <c r="E9032">
        <v>888</v>
      </c>
      <c r="F9032" t="s">
        <v>87</v>
      </c>
      <c r="G9032" t="s">
        <v>106</v>
      </c>
      <c r="H9032">
        <v>21</v>
      </c>
      <c r="I9032">
        <v>1.8774327900133541</v>
      </c>
      <c r="J9032">
        <v>0.13897070690113111</v>
      </c>
      <c r="K9032">
        <v>0.36329579965681719</v>
      </c>
      <c r="L9032">
        <v>2.9038355072988762</v>
      </c>
    </row>
    <row r="9033" spans="1:12">
      <c r="A9033" t="s">
        <v>317</v>
      </c>
      <c r="B9033" t="s">
        <v>507</v>
      </c>
      <c r="C9033">
        <v>48497</v>
      </c>
      <c r="D9033" t="s">
        <v>135</v>
      </c>
      <c r="E9033">
        <v>888</v>
      </c>
      <c r="F9033" t="s">
        <v>87</v>
      </c>
      <c r="G9033" t="s">
        <v>107</v>
      </c>
      <c r="H9033">
        <v>46</v>
      </c>
      <c r="I9033">
        <v>0.61887166256044202</v>
      </c>
      <c r="J9033">
        <v>4.4437800765362981E-2</v>
      </c>
      <c r="K9033">
        <v>9.1621974267290102E-2</v>
      </c>
      <c r="L9033">
        <v>1.6922803675813241</v>
      </c>
    </row>
    <row r="9034" spans="1:12">
      <c r="A9034" t="s">
        <v>317</v>
      </c>
      <c r="B9034" t="s">
        <v>507</v>
      </c>
      <c r="C9034">
        <v>48497</v>
      </c>
      <c r="D9034" t="s">
        <v>135</v>
      </c>
      <c r="E9034">
        <v>888</v>
      </c>
      <c r="F9034" t="s">
        <v>87</v>
      </c>
      <c r="G9034" t="s">
        <v>108</v>
      </c>
      <c r="H9034">
        <v>21</v>
      </c>
      <c r="I9034">
        <v>0.54524790617929286</v>
      </c>
      <c r="J9034">
        <v>4.6758487955652142E-2</v>
      </c>
      <c r="K9034">
        <v>0.1167457847107941</v>
      </c>
      <c r="L9034">
        <v>1.0747798823709549</v>
      </c>
    </row>
    <row r="9035" spans="1:12">
      <c r="A9035" t="s">
        <v>317</v>
      </c>
      <c r="B9035" t="s">
        <v>507</v>
      </c>
      <c r="C9035">
        <v>48497</v>
      </c>
      <c r="D9035" t="s">
        <v>135</v>
      </c>
      <c r="E9035">
        <v>888</v>
      </c>
      <c r="F9035" t="s">
        <v>87</v>
      </c>
      <c r="G9035" t="s">
        <v>109</v>
      </c>
      <c r="H9035">
        <v>46</v>
      </c>
      <c r="I9035">
        <v>0.2383638501539796</v>
      </c>
      <c r="J9035">
        <v>1.2759487467502269E-2</v>
      </c>
      <c r="K9035">
        <v>3.3821626127489977E-2</v>
      </c>
      <c r="L9035">
        <v>0.47061279101898579</v>
      </c>
    </row>
    <row r="9036" spans="1:12">
      <c r="A9036" t="s">
        <v>317</v>
      </c>
      <c r="B9036" t="s">
        <v>508</v>
      </c>
      <c r="C9036">
        <v>48499</v>
      </c>
      <c r="D9036" t="s">
        <v>135</v>
      </c>
      <c r="E9036">
        <v>888</v>
      </c>
      <c r="F9036" t="s">
        <v>87</v>
      </c>
      <c r="G9036" t="s">
        <v>88</v>
      </c>
      <c r="H9036">
        <v>385</v>
      </c>
      <c r="I9036">
        <v>1.384646637674855</v>
      </c>
      <c r="J9036">
        <v>2.022116502871887E-2</v>
      </c>
      <c r="K9036">
        <v>4.7015300867615753E-2</v>
      </c>
      <c r="L9036">
        <v>2.239003290385666</v>
      </c>
    </row>
    <row r="9037" spans="1:12">
      <c r="A9037" t="s">
        <v>317</v>
      </c>
      <c r="B9037" t="s">
        <v>508</v>
      </c>
      <c r="C9037">
        <v>48499</v>
      </c>
      <c r="D9037" t="s">
        <v>135</v>
      </c>
      <c r="E9037">
        <v>888</v>
      </c>
      <c r="F9037" t="s">
        <v>87</v>
      </c>
      <c r="G9037" t="s">
        <v>89</v>
      </c>
      <c r="H9037">
        <v>615</v>
      </c>
      <c r="I9037">
        <v>1.1446386915237181</v>
      </c>
      <c r="J9037">
        <v>1.8449569750455769E-2</v>
      </c>
      <c r="K9037">
        <v>-1.462983172424458E-2</v>
      </c>
      <c r="L9037">
        <v>2.5196881830949072</v>
      </c>
    </row>
    <row r="9038" spans="1:12">
      <c r="A9038" t="s">
        <v>317</v>
      </c>
      <c r="B9038" t="s">
        <v>508</v>
      </c>
      <c r="C9038">
        <v>48499</v>
      </c>
      <c r="D9038" t="s">
        <v>135</v>
      </c>
      <c r="E9038">
        <v>888</v>
      </c>
      <c r="F9038" t="s">
        <v>87</v>
      </c>
      <c r="G9038" t="s">
        <v>90</v>
      </c>
      <c r="H9038">
        <v>385</v>
      </c>
      <c r="I9038">
        <v>1.571857371280188</v>
      </c>
      <c r="J9038">
        <v>2.2136609604161559E-2</v>
      </c>
      <c r="K9038">
        <v>4.7015300867615753E-2</v>
      </c>
      <c r="L9038">
        <v>2.5578689964215342</v>
      </c>
    </row>
    <row r="9039" spans="1:12">
      <c r="A9039" t="s">
        <v>317</v>
      </c>
      <c r="B9039" t="s">
        <v>508</v>
      </c>
      <c r="C9039">
        <v>48499</v>
      </c>
      <c r="D9039" t="s">
        <v>135</v>
      </c>
      <c r="E9039">
        <v>888</v>
      </c>
      <c r="F9039" t="s">
        <v>87</v>
      </c>
      <c r="G9039" t="s">
        <v>91</v>
      </c>
      <c r="H9039">
        <v>615</v>
      </c>
      <c r="I9039">
        <v>1.272047308222624</v>
      </c>
      <c r="J9039">
        <v>2.026873725221167E-2</v>
      </c>
      <c r="K9039">
        <v>1.262468444269694E-2</v>
      </c>
      <c r="L9039">
        <v>2.573132236350494</v>
      </c>
    </row>
    <row r="9040" spans="1:12">
      <c r="A9040" t="s">
        <v>317</v>
      </c>
      <c r="B9040" t="s">
        <v>508</v>
      </c>
      <c r="C9040">
        <v>48499</v>
      </c>
      <c r="D9040" t="s">
        <v>135</v>
      </c>
      <c r="E9040">
        <v>888</v>
      </c>
      <c r="F9040" t="s">
        <v>87</v>
      </c>
      <c r="G9040" t="s">
        <v>92</v>
      </c>
      <c r="H9040">
        <v>385</v>
      </c>
      <c r="I9040">
        <v>1.673676798025407</v>
      </c>
      <c r="J9040">
        <v>2.3698164900405869E-2</v>
      </c>
      <c r="K9040">
        <v>4.7015300867615753E-2</v>
      </c>
      <c r="L9040">
        <v>2.7453747142849489</v>
      </c>
    </row>
    <row r="9041" spans="1:12">
      <c r="A9041" t="s">
        <v>317</v>
      </c>
      <c r="B9041" t="s">
        <v>508</v>
      </c>
      <c r="C9041">
        <v>48499</v>
      </c>
      <c r="D9041" t="s">
        <v>135</v>
      </c>
      <c r="E9041">
        <v>888</v>
      </c>
      <c r="F9041" t="s">
        <v>87</v>
      </c>
      <c r="G9041" t="s">
        <v>93</v>
      </c>
      <c r="H9041">
        <v>615</v>
      </c>
      <c r="I9041">
        <v>1.3369029583480281</v>
      </c>
      <c r="J9041">
        <v>2.1491747826218661E-2</v>
      </c>
      <c r="K9041">
        <v>1.3120094531762961E-2</v>
      </c>
      <c r="L9041">
        <v>2.6169737893420848</v>
      </c>
    </row>
    <row r="9042" spans="1:12">
      <c r="A9042" t="s">
        <v>317</v>
      </c>
      <c r="B9042" t="s">
        <v>508</v>
      </c>
      <c r="C9042">
        <v>48499</v>
      </c>
      <c r="D9042" t="s">
        <v>135</v>
      </c>
      <c r="E9042">
        <v>888</v>
      </c>
      <c r="F9042" t="s">
        <v>87</v>
      </c>
      <c r="G9042" t="s">
        <v>94</v>
      </c>
      <c r="H9042">
        <v>385</v>
      </c>
      <c r="I9042">
        <v>1.7680933031988311</v>
      </c>
      <c r="J9042">
        <v>2.504719182763936E-2</v>
      </c>
      <c r="K9042">
        <v>4.7015300867615753E-2</v>
      </c>
      <c r="L9042">
        <v>2.9108721514101061</v>
      </c>
    </row>
    <row r="9043" spans="1:12">
      <c r="A9043" t="s">
        <v>317</v>
      </c>
      <c r="B9043" t="s">
        <v>508</v>
      </c>
      <c r="C9043">
        <v>48499</v>
      </c>
      <c r="D9043" t="s">
        <v>135</v>
      </c>
      <c r="E9043">
        <v>888</v>
      </c>
      <c r="F9043" t="s">
        <v>87</v>
      </c>
      <c r="G9043" t="s">
        <v>95</v>
      </c>
      <c r="H9043">
        <v>615</v>
      </c>
      <c r="I9043">
        <v>1.402209669844612</v>
      </c>
      <c r="J9043">
        <v>2.2837125024573919E-2</v>
      </c>
      <c r="K9043">
        <v>1.3935983815374709E-2</v>
      </c>
      <c r="L9043">
        <v>2.7722176463906352</v>
      </c>
    </row>
    <row r="9044" spans="1:12">
      <c r="A9044" t="s">
        <v>317</v>
      </c>
      <c r="B9044" t="s">
        <v>508</v>
      </c>
      <c r="C9044">
        <v>48499</v>
      </c>
      <c r="D9044" t="s">
        <v>135</v>
      </c>
      <c r="E9044">
        <v>888</v>
      </c>
      <c r="F9044" t="s">
        <v>87</v>
      </c>
      <c r="G9044" t="s">
        <v>96</v>
      </c>
      <c r="H9044">
        <v>385</v>
      </c>
      <c r="I9044">
        <v>1.866689031339787</v>
      </c>
      <c r="J9044">
        <v>2.6526711766394481E-2</v>
      </c>
      <c r="K9044">
        <v>4.7015300867615753E-2</v>
      </c>
      <c r="L9044">
        <v>3.0798410123274671</v>
      </c>
    </row>
    <row r="9045" spans="1:12">
      <c r="A9045" t="s">
        <v>317</v>
      </c>
      <c r="B9045" t="s">
        <v>508</v>
      </c>
      <c r="C9045">
        <v>48499</v>
      </c>
      <c r="D9045" t="s">
        <v>135</v>
      </c>
      <c r="E9045">
        <v>888</v>
      </c>
      <c r="F9045" t="s">
        <v>87</v>
      </c>
      <c r="G9045" t="s">
        <v>97</v>
      </c>
      <c r="H9045">
        <v>615</v>
      </c>
      <c r="I9045">
        <v>1.469628778530325</v>
      </c>
      <c r="J9045">
        <v>2.418821948043089E-2</v>
      </c>
      <c r="K9045">
        <v>1.474738212572276E-2</v>
      </c>
      <c r="L9045">
        <v>2.9462558169672839</v>
      </c>
    </row>
    <row r="9046" spans="1:12">
      <c r="A9046" t="s">
        <v>317</v>
      </c>
      <c r="B9046" t="s">
        <v>508</v>
      </c>
      <c r="C9046">
        <v>48499</v>
      </c>
      <c r="D9046" t="s">
        <v>135</v>
      </c>
      <c r="E9046">
        <v>888</v>
      </c>
      <c r="F9046" t="s">
        <v>87</v>
      </c>
      <c r="G9046" t="s">
        <v>98</v>
      </c>
      <c r="H9046">
        <v>385</v>
      </c>
      <c r="I9046">
        <v>0.76771230997376572</v>
      </c>
      <c r="J9046">
        <v>1.6978449086585232E-2</v>
      </c>
      <c r="K9046">
        <v>4.7015300867615753E-2</v>
      </c>
      <c r="L9046">
        <v>1.5552207083419951</v>
      </c>
    </row>
    <row r="9047" spans="1:12">
      <c r="A9047" t="s">
        <v>317</v>
      </c>
      <c r="B9047" t="s">
        <v>508</v>
      </c>
      <c r="C9047">
        <v>48499</v>
      </c>
      <c r="D9047" t="s">
        <v>135</v>
      </c>
      <c r="E9047">
        <v>888</v>
      </c>
      <c r="F9047" t="s">
        <v>87</v>
      </c>
      <c r="G9047" t="s">
        <v>99</v>
      </c>
      <c r="H9047">
        <v>615</v>
      </c>
      <c r="I9047">
        <v>0.75104416870706536</v>
      </c>
      <c r="J9047">
        <v>1.452867810625628E-2</v>
      </c>
      <c r="K9047">
        <v>1.188295685162415E-2</v>
      </c>
      <c r="L9047">
        <v>1.990943086013055</v>
      </c>
    </row>
    <row r="9048" spans="1:12">
      <c r="A9048" t="s">
        <v>317</v>
      </c>
      <c r="B9048" t="s">
        <v>508</v>
      </c>
      <c r="C9048">
        <v>48499</v>
      </c>
      <c r="D9048" t="s">
        <v>135</v>
      </c>
      <c r="E9048">
        <v>888</v>
      </c>
      <c r="F9048" t="s">
        <v>87</v>
      </c>
      <c r="G9048" t="s">
        <v>100</v>
      </c>
      <c r="H9048">
        <v>385</v>
      </c>
      <c r="I9048">
        <v>1.1336065426520781</v>
      </c>
      <c r="J9048">
        <v>2.0077011241880049E-2</v>
      </c>
      <c r="K9048">
        <v>4.7015300867615753E-2</v>
      </c>
      <c r="L9048">
        <v>2.032990566081188</v>
      </c>
    </row>
    <row r="9049" spans="1:12">
      <c r="A9049" t="s">
        <v>317</v>
      </c>
      <c r="B9049" t="s">
        <v>508</v>
      </c>
      <c r="C9049">
        <v>48499</v>
      </c>
      <c r="D9049" t="s">
        <v>135</v>
      </c>
      <c r="E9049">
        <v>888</v>
      </c>
      <c r="F9049" t="s">
        <v>87</v>
      </c>
      <c r="G9049" t="s">
        <v>101</v>
      </c>
      <c r="H9049">
        <v>614</v>
      </c>
      <c r="I9049">
        <v>0.98143726803032527</v>
      </c>
      <c r="J9049">
        <v>1.7600515409937761E-2</v>
      </c>
      <c r="K9049">
        <v>1.2432111905293549E-2</v>
      </c>
      <c r="L9049">
        <v>2.1818166580975058</v>
      </c>
    </row>
    <row r="9050" spans="1:12">
      <c r="A9050" t="s">
        <v>317</v>
      </c>
      <c r="B9050" t="s">
        <v>508</v>
      </c>
      <c r="C9050">
        <v>48499</v>
      </c>
      <c r="D9050" t="s">
        <v>135</v>
      </c>
      <c r="E9050">
        <v>888</v>
      </c>
      <c r="F9050" t="s">
        <v>87</v>
      </c>
      <c r="G9050" t="s">
        <v>102</v>
      </c>
      <c r="H9050">
        <v>385</v>
      </c>
      <c r="I9050">
        <v>1.2417849066387381</v>
      </c>
      <c r="J9050">
        <v>2.1699977510773742E-2</v>
      </c>
      <c r="K9050">
        <v>4.7015300867615753E-2</v>
      </c>
      <c r="L9050">
        <v>2.227837132195075</v>
      </c>
    </row>
    <row r="9051" spans="1:12">
      <c r="A9051" t="s">
        <v>317</v>
      </c>
      <c r="B9051" t="s">
        <v>508</v>
      </c>
      <c r="C9051">
        <v>48499</v>
      </c>
      <c r="D9051" t="s">
        <v>135</v>
      </c>
      <c r="E9051">
        <v>888</v>
      </c>
      <c r="F9051" t="s">
        <v>87</v>
      </c>
      <c r="G9051" t="s">
        <v>103</v>
      </c>
      <c r="H9051">
        <v>615</v>
      </c>
      <c r="I9051">
        <v>1.043051232957158</v>
      </c>
      <c r="J9051">
        <v>1.8745854294726388E-2</v>
      </c>
      <c r="K9051">
        <v>1.292877738363029E-2</v>
      </c>
      <c r="L9051">
        <v>2.3277477427140298</v>
      </c>
    </row>
    <row r="9052" spans="1:12">
      <c r="A9052" t="s">
        <v>317</v>
      </c>
      <c r="B9052" t="s">
        <v>508</v>
      </c>
      <c r="C9052">
        <v>48499</v>
      </c>
      <c r="D9052" t="s">
        <v>135</v>
      </c>
      <c r="E9052">
        <v>888</v>
      </c>
      <c r="F9052" t="s">
        <v>87</v>
      </c>
      <c r="G9052" t="s">
        <v>104</v>
      </c>
      <c r="H9052">
        <v>385</v>
      </c>
      <c r="I9052">
        <v>1.3386099014279009</v>
      </c>
      <c r="J9052">
        <v>2.2784424816788131E-2</v>
      </c>
      <c r="K9052">
        <v>4.7015300867615753E-2</v>
      </c>
      <c r="L9052">
        <v>2.3951684965310931</v>
      </c>
    </row>
    <row r="9053" spans="1:12">
      <c r="A9053" t="s">
        <v>317</v>
      </c>
      <c r="B9053" t="s">
        <v>508</v>
      </c>
      <c r="C9053">
        <v>48499</v>
      </c>
      <c r="D9053" t="s">
        <v>135</v>
      </c>
      <c r="E9053">
        <v>888</v>
      </c>
      <c r="F9053" t="s">
        <v>87</v>
      </c>
      <c r="G9053" t="s">
        <v>105</v>
      </c>
      <c r="H9053">
        <v>614</v>
      </c>
      <c r="I9053">
        <v>1.1049268529615139</v>
      </c>
      <c r="J9053">
        <v>2.0024254321141549E-2</v>
      </c>
      <c r="K9053">
        <v>1.37449604108022E-2</v>
      </c>
      <c r="L9053">
        <v>2.508840677601246</v>
      </c>
    </row>
    <row r="9054" spans="1:12">
      <c r="A9054" t="s">
        <v>317</v>
      </c>
      <c r="B9054" t="s">
        <v>508</v>
      </c>
      <c r="C9054">
        <v>48499</v>
      </c>
      <c r="D9054" t="s">
        <v>135</v>
      </c>
      <c r="E9054">
        <v>888</v>
      </c>
      <c r="F9054" t="s">
        <v>87</v>
      </c>
      <c r="G9054" t="s">
        <v>106</v>
      </c>
      <c r="H9054">
        <v>385</v>
      </c>
      <c r="I9054">
        <v>1.438941171813809</v>
      </c>
      <c r="J9054">
        <v>2.4117518284707758E-2</v>
      </c>
      <c r="K9054">
        <v>4.7015300867615753E-2</v>
      </c>
      <c r="L9054">
        <v>2.562666542399366</v>
      </c>
    </row>
    <row r="9055" spans="1:12">
      <c r="A9055" t="s">
        <v>317</v>
      </c>
      <c r="B9055" t="s">
        <v>508</v>
      </c>
      <c r="C9055">
        <v>48499</v>
      </c>
      <c r="D9055" t="s">
        <v>135</v>
      </c>
      <c r="E9055">
        <v>888</v>
      </c>
      <c r="F9055" t="s">
        <v>87</v>
      </c>
      <c r="G9055" t="s">
        <v>107</v>
      </c>
      <c r="H9055">
        <v>614</v>
      </c>
      <c r="I9055">
        <v>1.1680057646722879</v>
      </c>
      <c r="J9055">
        <v>2.128880125280741E-2</v>
      </c>
      <c r="K9055">
        <v>1.455949765429183E-2</v>
      </c>
      <c r="L9055">
        <v>2.677849342735211</v>
      </c>
    </row>
    <row r="9056" spans="1:12">
      <c r="A9056" t="s">
        <v>317</v>
      </c>
      <c r="B9056" t="s">
        <v>508</v>
      </c>
      <c r="C9056">
        <v>48499</v>
      </c>
      <c r="D9056" t="s">
        <v>135</v>
      </c>
      <c r="E9056">
        <v>888</v>
      </c>
      <c r="F9056" t="s">
        <v>87</v>
      </c>
      <c r="G9056" t="s">
        <v>108</v>
      </c>
      <c r="H9056">
        <v>385</v>
      </c>
      <c r="I9056">
        <v>0.45307604960138081</v>
      </c>
      <c r="J9056">
        <v>9.3257948586015597E-3</v>
      </c>
      <c r="K9056">
        <v>4.7015300867615753E-2</v>
      </c>
      <c r="L9056">
        <v>1.1778982897199459</v>
      </c>
    </row>
    <row r="9057" spans="1:12">
      <c r="A9057" t="s">
        <v>317</v>
      </c>
      <c r="B9057" t="s">
        <v>508</v>
      </c>
      <c r="C9057">
        <v>48499</v>
      </c>
      <c r="D9057" t="s">
        <v>135</v>
      </c>
      <c r="E9057">
        <v>888</v>
      </c>
      <c r="F9057" t="s">
        <v>87</v>
      </c>
      <c r="G9057" t="s">
        <v>109</v>
      </c>
      <c r="H9057">
        <v>614</v>
      </c>
      <c r="I9057">
        <v>0.43391108773939158</v>
      </c>
      <c r="J9057">
        <v>8.0738110740064054E-3</v>
      </c>
      <c r="K9057">
        <v>1.1745082518886179E-2</v>
      </c>
      <c r="L9057">
        <v>1.1103789443611909</v>
      </c>
    </row>
    <row r="9058" spans="1:12">
      <c r="A9058" t="s">
        <v>317</v>
      </c>
      <c r="B9058" t="s">
        <v>509</v>
      </c>
      <c r="C9058">
        <v>48501</v>
      </c>
      <c r="D9058" t="s">
        <v>135</v>
      </c>
      <c r="E9058">
        <v>888</v>
      </c>
      <c r="F9058" t="s">
        <v>87</v>
      </c>
      <c r="G9058" t="s">
        <v>88</v>
      </c>
      <c r="H9058">
        <v>195</v>
      </c>
      <c r="I9058">
        <v>0.78341392942246146</v>
      </c>
      <c r="J9058">
        <v>2.3030464727247211E-2</v>
      </c>
      <c r="K9058">
        <v>6.0636211012504528E-2</v>
      </c>
      <c r="L9058">
        <v>1.3804866076375319</v>
      </c>
    </row>
    <row r="9059" spans="1:12">
      <c r="A9059" t="s">
        <v>317</v>
      </c>
      <c r="B9059" t="s">
        <v>509</v>
      </c>
      <c r="C9059">
        <v>48501</v>
      </c>
      <c r="D9059" t="s">
        <v>135</v>
      </c>
      <c r="E9059">
        <v>888</v>
      </c>
      <c r="F9059" t="s">
        <v>87</v>
      </c>
      <c r="G9059" t="s">
        <v>89</v>
      </c>
      <c r="H9059">
        <v>190</v>
      </c>
      <c r="I9059">
        <v>0.47239071020287748</v>
      </c>
      <c r="J9059">
        <v>1.044933925622289E-2</v>
      </c>
      <c r="K9059">
        <v>8.8824045335733612E-2</v>
      </c>
      <c r="L9059">
        <v>0.78956923611623142</v>
      </c>
    </row>
    <row r="9060" spans="1:12">
      <c r="A9060" t="s">
        <v>317</v>
      </c>
      <c r="B9060" t="s">
        <v>509</v>
      </c>
      <c r="C9060">
        <v>48501</v>
      </c>
      <c r="D9060" t="s">
        <v>135</v>
      </c>
      <c r="E9060">
        <v>888</v>
      </c>
      <c r="F9060" t="s">
        <v>87</v>
      </c>
      <c r="G9060" t="s">
        <v>90</v>
      </c>
      <c r="H9060">
        <v>195</v>
      </c>
      <c r="I9060">
        <v>1.1076809908815759</v>
      </c>
      <c r="J9060">
        <v>2.1100282620728019E-2</v>
      </c>
      <c r="K9060">
        <v>8.855628591461806E-2</v>
      </c>
      <c r="L9060">
        <v>1.9815269693906661</v>
      </c>
    </row>
    <row r="9061" spans="1:12">
      <c r="A9061" t="s">
        <v>317</v>
      </c>
      <c r="B9061" t="s">
        <v>509</v>
      </c>
      <c r="C9061">
        <v>48501</v>
      </c>
      <c r="D9061" t="s">
        <v>135</v>
      </c>
      <c r="E9061">
        <v>888</v>
      </c>
      <c r="F9061" t="s">
        <v>87</v>
      </c>
      <c r="G9061" t="s">
        <v>91</v>
      </c>
      <c r="H9061">
        <v>190</v>
      </c>
      <c r="I9061">
        <v>0.54452036154809047</v>
      </c>
      <c r="J9061">
        <v>9.8166214962787449E-3</v>
      </c>
      <c r="K9061">
        <v>0.16713678576808921</v>
      </c>
      <c r="L9061">
        <v>0.90146663499139734</v>
      </c>
    </row>
    <row r="9062" spans="1:12">
      <c r="A9062" t="s">
        <v>317</v>
      </c>
      <c r="B9062" t="s">
        <v>509</v>
      </c>
      <c r="C9062">
        <v>48501</v>
      </c>
      <c r="D9062" t="s">
        <v>135</v>
      </c>
      <c r="E9062">
        <v>888</v>
      </c>
      <c r="F9062" t="s">
        <v>87</v>
      </c>
      <c r="G9062" t="s">
        <v>92</v>
      </c>
      <c r="H9062">
        <v>195</v>
      </c>
      <c r="I9062">
        <v>1.196252559954375</v>
      </c>
      <c r="J9062">
        <v>2.2205352243663379E-2</v>
      </c>
      <c r="K9062">
        <v>9.8722123734035827E-2</v>
      </c>
      <c r="L9062">
        <v>2.1649322879237989</v>
      </c>
    </row>
    <row r="9063" spans="1:12">
      <c r="A9063" t="s">
        <v>317</v>
      </c>
      <c r="B9063" t="s">
        <v>509</v>
      </c>
      <c r="C9063">
        <v>48501</v>
      </c>
      <c r="D9063" t="s">
        <v>135</v>
      </c>
      <c r="E9063">
        <v>888</v>
      </c>
      <c r="F9063" t="s">
        <v>87</v>
      </c>
      <c r="G9063" t="s">
        <v>93</v>
      </c>
      <c r="H9063">
        <v>190</v>
      </c>
      <c r="I9063">
        <v>0.6059410244342196</v>
      </c>
      <c r="J9063">
        <v>1.0478484689254171E-2</v>
      </c>
      <c r="K9063">
        <v>0.18448207990396309</v>
      </c>
      <c r="L9063">
        <v>0.95965993917700998</v>
      </c>
    </row>
    <row r="9064" spans="1:12">
      <c r="A9064" t="s">
        <v>317</v>
      </c>
      <c r="B9064" t="s">
        <v>509</v>
      </c>
      <c r="C9064">
        <v>48501</v>
      </c>
      <c r="D9064" t="s">
        <v>135</v>
      </c>
      <c r="E9064">
        <v>888</v>
      </c>
      <c r="F9064" t="s">
        <v>87</v>
      </c>
      <c r="G9064" t="s">
        <v>94</v>
      </c>
      <c r="H9064">
        <v>195</v>
      </c>
      <c r="I9064">
        <v>1.2698227770998189</v>
      </c>
      <c r="J9064">
        <v>2.3509636595017501E-2</v>
      </c>
      <c r="K9064">
        <v>0.10691521063579459</v>
      </c>
      <c r="L9064">
        <v>2.3639875509560362</v>
      </c>
    </row>
    <row r="9065" spans="1:12">
      <c r="A9065" t="s">
        <v>317</v>
      </c>
      <c r="B9065" t="s">
        <v>509</v>
      </c>
      <c r="C9065">
        <v>48501</v>
      </c>
      <c r="D9065" t="s">
        <v>135</v>
      </c>
      <c r="E9065">
        <v>888</v>
      </c>
      <c r="F9065" t="s">
        <v>87</v>
      </c>
      <c r="G9065" t="s">
        <v>95</v>
      </c>
      <c r="H9065">
        <v>190</v>
      </c>
      <c r="I9065">
        <v>0.66364484724939332</v>
      </c>
      <c r="J9065">
        <v>1.130090641563874E-2</v>
      </c>
      <c r="K9065">
        <v>0.19570145264666661</v>
      </c>
      <c r="L9065">
        <v>1.050554817554161</v>
      </c>
    </row>
    <row r="9066" spans="1:12">
      <c r="A9066" t="s">
        <v>317</v>
      </c>
      <c r="B9066" t="s">
        <v>509</v>
      </c>
      <c r="C9066">
        <v>48501</v>
      </c>
      <c r="D9066" t="s">
        <v>135</v>
      </c>
      <c r="E9066">
        <v>888</v>
      </c>
      <c r="F9066" t="s">
        <v>87</v>
      </c>
      <c r="G9066" t="s">
        <v>96</v>
      </c>
      <c r="H9066">
        <v>195</v>
      </c>
      <c r="I9066">
        <v>1.356113859167956</v>
      </c>
      <c r="J9066">
        <v>2.4942992236810041E-2</v>
      </c>
      <c r="K9066">
        <v>0.1167907223401445</v>
      </c>
      <c r="L9066">
        <v>2.5674444302681012</v>
      </c>
    </row>
    <row r="9067" spans="1:12">
      <c r="A9067" t="s">
        <v>317</v>
      </c>
      <c r="B9067" t="s">
        <v>509</v>
      </c>
      <c r="C9067">
        <v>48501</v>
      </c>
      <c r="D9067" t="s">
        <v>135</v>
      </c>
      <c r="E9067">
        <v>888</v>
      </c>
      <c r="F9067" t="s">
        <v>87</v>
      </c>
      <c r="G9067" t="s">
        <v>97</v>
      </c>
      <c r="H9067">
        <v>190</v>
      </c>
      <c r="I9067">
        <v>0.7295709004719878</v>
      </c>
      <c r="J9067">
        <v>1.268540579061154E-2</v>
      </c>
      <c r="K9067">
        <v>0.2022283081651943</v>
      </c>
      <c r="L9067">
        <v>1.157840455618125</v>
      </c>
    </row>
    <row r="9068" spans="1:12">
      <c r="A9068" t="s">
        <v>317</v>
      </c>
      <c r="B9068" t="s">
        <v>509</v>
      </c>
      <c r="C9068">
        <v>48501</v>
      </c>
      <c r="D9068" t="s">
        <v>135</v>
      </c>
      <c r="E9068">
        <v>888</v>
      </c>
      <c r="F9068" t="s">
        <v>87</v>
      </c>
      <c r="G9068" t="s">
        <v>98</v>
      </c>
      <c r="H9068">
        <v>195</v>
      </c>
      <c r="I9068">
        <v>0.28839837613992408</v>
      </c>
      <c r="J9068">
        <v>6.3985570468794101E-3</v>
      </c>
      <c r="K9068">
        <v>4.7097569380749063E-2</v>
      </c>
      <c r="L9068">
        <v>0.71645823879906811</v>
      </c>
    </row>
    <row r="9069" spans="1:12">
      <c r="A9069" t="s">
        <v>317</v>
      </c>
      <c r="B9069" t="s">
        <v>509</v>
      </c>
      <c r="C9069">
        <v>48501</v>
      </c>
      <c r="D9069" t="s">
        <v>135</v>
      </c>
      <c r="E9069">
        <v>888</v>
      </c>
      <c r="F9069" t="s">
        <v>87</v>
      </c>
      <c r="G9069" t="s">
        <v>99</v>
      </c>
      <c r="H9069">
        <v>190</v>
      </c>
      <c r="I9069">
        <v>0.36715560199028963</v>
      </c>
      <c r="J9069">
        <v>8.4189684128926304E-3</v>
      </c>
      <c r="K9069">
        <v>0.1176425363049904</v>
      </c>
      <c r="L9069">
        <v>0.7032138873506405</v>
      </c>
    </row>
    <row r="9070" spans="1:12">
      <c r="A9070" t="s">
        <v>317</v>
      </c>
      <c r="B9070" t="s">
        <v>509</v>
      </c>
      <c r="C9070">
        <v>48501</v>
      </c>
      <c r="D9070" t="s">
        <v>135</v>
      </c>
      <c r="E9070">
        <v>888</v>
      </c>
      <c r="F9070" t="s">
        <v>87</v>
      </c>
      <c r="G9070" t="s">
        <v>100</v>
      </c>
      <c r="H9070">
        <v>195</v>
      </c>
      <c r="I9070">
        <v>0.72402517356903073</v>
      </c>
      <c r="J9070">
        <v>1.6081310304768091E-2</v>
      </c>
      <c r="K9070">
        <v>6.4207996823543445E-2</v>
      </c>
      <c r="L9070">
        <v>1.6335482420761711</v>
      </c>
    </row>
    <row r="9071" spans="1:12">
      <c r="A9071" t="s">
        <v>317</v>
      </c>
      <c r="B9071" t="s">
        <v>509</v>
      </c>
      <c r="C9071">
        <v>48501</v>
      </c>
      <c r="D9071" t="s">
        <v>135</v>
      </c>
      <c r="E9071">
        <v>888</v>
      </c>
      <c r="F9071" t="s">
        <v>87</v>
      </c>
      <c r="G9071" t="s">
        <v>101</v>
      </c>
      <c r="H9071">
        <v>190</v>
      </c>
      <c r="I9071">
        <v>0.49112526852698818</v>
      </c>
      <c r="J9071">
        <v>8.8164779578576886E-3</v>
      </c>
      <c r="K9071">
        <v>0.17801302971930699</v>
      </c>
      <c r="L9071">
        <v>0.81248856062125674</v>
      </c>
    </row>
    <row r="9072" spans="1:12">
      <c r="A9072" t="s">
        <v>317</v>
      </c>
      <c r="B9072" t="s">
        <v>509</v>
      </c>
      <c r="C9072">
        <v>48501</v>
      </c>
      <c r="D9072" t="s">
        <v>135</v>
      </c>
      <c r="E9072">
        <v>888</v>
      </c>
      <c r="F9072" t="s">
        <v>87</v>
      </c>
      <c r="G9072" t="s">
        <v>102</v>
      </c>
      <c r="H9072">
        <v>195</v>
      </c>
      <c r="I9072">
        <v>0.8242601678506748</v>
      </c>
      <c r="J9072">
        <v>1.7961457500426398E-2</v>
      </c>
      <c r="K9072">
        <v>7.5379688342831694E-2</v>
      </c>
      <c r="L9072">
        <v>1.842386536881393</v>
      </c>
    </row>
    <row r="9073" spans="1:12">
      <c r="A9073" t="s">
        <v>317</v>
      </c>
      <c r="B9073" t="s">
        <v>509</v>
      </c>
      <c r="C9073">
        <v>48501</v>
      </c>
      <c r="D9073" t="s">
        <v>135</v>
      </c>
      <c r="E9073">
        <v>888</v>
      </c>
      <c r="F9073" t="s">
        <v>87</v>
      </c>
      <c r="G9073" t="s">
        <v>103</v>
      </c>
      <c r="H9073">
        <v>190</v>
      </c>
      <c r="I9073">
        <v>0.54546122342006065</v>
      </c>
      <c r="J9073">
        <v>9.3141896218474907E-3</v>
      </c>
      <c r="K9073">
        <v>0.195033106890356</v>
      </c>
      <c r="L9073">
        <v>0.8815529357344577</v>
      </c>
    </row>
    <row r="9074" spans="1:12">
      <c r="A9074" t="s">
        <v>317</v>
      </c>
      <c r="B9074" t="s">
        <v>509</v>
      </c>
      <c r="C9074">
        <v>48501</v>
      </c>
      <c r="D9074" t="s">
        <v>135</v>
      </c>
      <c r="E9074">
        <v>888</v>
      </c>
      <c r="F9074" t="s">
        <v>87</v>
      </c>
      <c r="G9074" t="s">
        <v>104</v>
      </c>
      <c r="H9074">
        <v>195</v>
      </c>
      <c r="I9074">
        <v>0.89749738630147702</v>
      </c>
      <c r="J9074">
        <v>2.0389195076769139E-2</v>
      </c>
      <c r="K9074">
        <v>8.447986772672729E-2</v>
      </c>
      <c r="L9074">
        <v>2.0510351157346962</v>
      </c>
    </row>
    <row r="9075" spans="1:12">
      <c r="A9075" t="s">
        <v>317</v>
      </c>
      <c r="B9075" t="s">
        <v>509</v>
      </c>
      <c r="C9075">
        <v>48501</v>
      </c>
      <c r="D9075" t="s">
        <v>135</v>
      </c>
      <c r="E9075">
        <v>888</v>
      </c>
      <c r="F9075" t="s">
        <v>87</v>
      </c>
      <c r="G9075" t="s">
        <v>105</v>
      </c>
      <c r="H9075">
        <v>190</v>
      </c>
      <c r="I9075">
        <v>0.59669117928510751</v>
      </c>
      <c r="J9075">
        <v>9.9891622617045827E-3</v>
      </c>
      <c r="K9075">
        <v>0.2110348047180553</v>
      </c>
      <c r="L9075">
        <v>0.97055153783401682</v>
      </c>
    </row>
    <row r="9076" spans="1:12">
      <c r="A9076" t="s">
        <v>317</v>
      </c>
      <c r="B9076" t="s">
        <v>509</v>
      </c>
      <c r="C9076">
        <v>48501</v>
      </c>
      <c r="D9076" t="s">
        <v>135</v>
      </c>
      <c r="E9076">
        <v>888</v>
      </c>
      <c r="F9076" t="s">
        <v>87</v>
      </c>
      <c r="G9076" t="s">
        <v>106</v>
      </c>
      <c r="H9076">
        <v>195</v>
      </c>
      <c r="I9076">
        <v>0.98788484603907445</v>
      </c>
      <c r="J9076">
        <v>2.2313420743188719E-2</v>
      </c>
      <c r="K9076">
        <v>9.4930310381508939E-2</v>
      </c>
      <c r="L9076">
        <v>2.2549180688599639</v>
      </c>
    </row>
    <row r="9077" spans="1:12">
      <c r="A9077" t="s">
        <v>317</v>
      </c>
      <c r="B9077" t="s">
        <v>509</v>
      </c>
      <c r="C9077">
        <v>48501</v>
      </c>
      <c r="D9077" t="s">
        <v>135</v>
      </c>
      <c r="E9077">
        <v>888</v>
      </c>
      <c r="F9077" t="s">
        <v>87</v>
      </c>
      <c r="G9077" t="s">
        <v>107</v>
      </c>
      <c r="H9077">
        <v>190</v>
      </c>
      <c r="I9077">
        <v>0.65818909588023111</v>
      </c>
      <c r="J9077">
        <v>1.112793043715052E-2</v>
      </c>
      <c r="K9077">
        <v>0.21825770508090411</v>
      </c>
      <c r="L9077">
        <v>1.085580786622518</v>
      </c>
    </row>
    <row r="9078" spans="1:12">
      <c r="A9078" t="s">
        <v>317</v>
      </c>
      <c r="B9078" t="s">
        <v>509</v>
      </c>
      <c r="C9078">
        <v>48501</v>
      </c>
      <c r="D9078" t="s">
        <v>135</v>
      </c>
      <c r="E9078">
        <v>888</v>
      </c>
      <c r="F9078" t="s">
        <v>87</v>
      </c>
      <c r="G9078" t="s">
        <v>108</v>
      </c>
      <c r="H9078">
        <v>195</v>
      </c>
      <c r="I9078">
        <v>0.26413458115251531</v>
      </c>
      <c r="J9078">
        <v>5.5106460900557677E-3</v>
      </c>
      <c r="K9078">
        <v>4.4023660590970598E-2</v>
      </c>
      <c r="L9078">
        <v>0.57802260804440997</v>
      </c>
    </row>
    <row r="9079" spans="1:12">
      <c r="A9079" t="s">
        <v>317</v>
      </c>
      <c r="B9079" t="s">
        <v>509</v>
      </c>
      <c r="C9079">
        <v>48501</v>
      </c>
      <c r="D9079" t="s">
        <v>135</v>
      </c>
      <c r="E9079">
        <v>888</v>
      </c>
      <c r="F9079" t="s">
        <v>87</v>
      </c>
      <c r="G9079" t="s">
        <v>109</v>
      </c>
      <c r="H9079">
        <v>190</v>
      </c>
      <c r="I9079">
        <v>0.30566783748997178</v>
      </c>
      <c r="J9079">
        <v>5.9397851057183893E-3</v>
      </c>
      <c r="K9079">
        <v>0.10424179136799849</v>
      </c>
      <c r="L9079">
        <v>0.59620501343371557</v>
      </c>
    </row>
    <row r="9080" spans="1:12">
      <c r="A9080" t="s">
        <v>317</v>
      </c>
      <c r="B9080" t="s">
        <v>510</v>
      </c>
      <c r="C9080">
        <v>48503</v>
      </c>
      <c r="D9080" t="s">
        <v>135</v>
      </c>
      <c r="E9080">
        <v>888</v>
      </c>
      <c r="F9080" t="s">
        <v>87</v>
      </c>
      <c r="G9080" t="s">
        <v>88</v>
      </c>
      <c r="H9080">
        <v>1435</v>
      </c>
      <c r="I9080">
        <v>0.87652416380149301</v>
      </c>
      <c r="J9080">
        <v>1.110860633657589E-2</v>
      </c>
      <c r="K9080">
        <v>-7.6555774510937064E-2</v>
      </c>
      <c r="L9080">
        <v>1.8518043820237691</v>
      </c>
    </row>
    <row r="9081" spans="1:12">
      <c r="A9081" t="s">
        <v>317</v>
      </c>
      <c r="B9081" t="s">
        <v>510</v>
      </c>
      <c r="C9081">
        <v>48503</v>
      </c>
      <c r="D9081" t="s">
        <v>135</v>
      </c>
      <c r="E9081">
        <v>888</v>
      </c>
      <c r="F9081" t="s">
        <v>87</v>
      </c>
      <c r="G9081" t="s">
        <v>89</v>
      </c>
      <c r="H9081">
        <v>61</v>
      </c>
      <c r="I9081">
        <v>0.2294986153089868</v>
      </c>
      <c r="J9081">
        <v>3.1644907960790787E-2</v>
      </c>
      <c r="K9081">
        <v>1.056091567918406E-2</v>
      </c>
      <c r="L9081">
        <v>1.426570139602223</v>
      </c>
    </row>
    <row r="9082" spans="1:12">
      <c r="A9082" t="s">
        <v>317</v>
      </c>
      <c r="B9082" t="s">
        <v>510</v>
      </c>
      <c r="C9082">
        <v>48503</v>
      </c>
      <c r="D9082" t="s">
        <v>135</v>
      </c>
      <c r="E9082">
        <v>888</v>
      </c>
      <c r="F9082" t="s">
        <v>87</v>
      </c>
      <c r="G9082" t="s">
        <v>90</v>
      </c>
      <c r="H9082">
        <v>1435</v>
      </c>
      <c r="I9082">
        <v>1.216832146144734</v>
      </c>
      <c r="J9082">
        <v>1.092318592335198E-2</v>
      </c>
      <c r="K9082">
        <v>-3.0077472534030359E-2</v>
      </c>
      <c r="L9082">
        <v>2.071946267224654</v>
      </c>
    </row>
    <row r="9083" spans="1:12">
      <c r="A9083" t="s">
        <v>317</v>
      </c>
      <c r="B9083" t="s">
        <v>510</v>
      </c>
      <c r="C9083">
        <v>48503</v>
      </c>
      <c r="D9083" t="s">
        <v>135</v>
      </c>
      <c r="E9083">
        <v>888</v>
      </c>
      <c r="F9083" t="s">
        <v>87</v>
      </c>
      <c r="G9083" t="s">
        <v>91</v>
      </c>
      <c r="H9083">
        <v>61</v>
      </c>
      <c r="I9083">
        <v>0.48463707168953568</v>
      </c>
      <c r="J9083">
        <v>2.9479115250373639E-2</v>
      </c>
      <c r="K9083">
        <v>5.4498679257126377E-2</v>
      </c>
      <c r="L9083">
        <v>1.5608921865304</v>
      </c>
    </row>
    <row r="9084" spans="1:12">
      <c r="A9084" t="s">
        <v>317</v>
      </c>
      <c r="B9084" t="s">
        <v>510</v>
      </c>
      <c r="C9084">
        <v>48503</v>
      </c>
      <c r="D9084" t="s">
        <v>135</v>
      </c>
      <c r="E9084">
        <v>888</v>
      </c>
      <c r="F9084" t="s">
        <v>87</v>
      </c>
      <c r="G9084" t="s">
        <v>92</v>
      </c>
      <c r="H9084">
        <v>1435</v>
      </c>
      <c r="I9084">
        <v>1.3199109887841749</v>
      </c>
      <c r="J9084">
        <v>1.1711189487921761E-2</v>
      </c>
      <c r="K9084">
        <v>-3.0429505362941481E-2</v>
      </c>
      <c r="L9084">
        <v>2.236917440037768</v>
      </c>
    </row>
    <row r="9085" spans="1:12">
      <c r="A9085" t="s">
        <v>317</v>
      </c>
      <c r="B9085" t="s">
        <v>510</v>
      </c>
      <c r="C9085">
        <v>48503</v>
      </c>
      <c r="D9085" t="s">
        <v>135</v>
      </c>
      <c r="E9085">
        <v>888</v>
      </c>
      <c r="F9085" t="s">
        <v>87</v>
      </c>
      <c r="G9085" t="s">
        <v>93</v>
      </c>
      <c r="H9085">
        <v>61</v>
      </c>
      <c r="I9085">
        <v>0.54426430657847835</v>
      </c>
      <c r="J9085">
        <v>3.0914861417221499E-2</v>
      </c>
      <c r="K9085">
        <v>6.3372631677414401E-2</v>
      </c>
      <c r="L9085">
        <v>1.6678185297511161</v>
      </c>
    </row>
    <row r="9086" spans="1:12">
      <c r="A9086" t="s">
        <v>317</v>
      </c>
      <c r="B9086" t="s">
        <v>510</v>
      </c>
      <c r="C9086">
        <v>48503</v>
      </c>
      <c r="D9086" t="s">
        <v>135</v>
      </c>
      <c r="E9086">
        <v>888</v>
      </c>
      <c r="F9086" t="s">
        <v>87</v>
      </c>
      <c r="G9086" t="s">
        <v>94</v>
      </c>
      <c r="H9086">
        <v>1435</v>
      </c>
      <c r="I9086">
        <v>1.4212753232657269</v>
      </c>
      <c r="J9086">
        <v>1.265202231818219E-2</v>
      </c>
      <c r="K9086">
        <v>-3.1023689703047429E-2</v>
      </c>
      <c r="L9086">
        <v>2.4461494907231272</v>
      </c>
    </row>
    <row r="9087" spans="1:12">
      <c r="A9087" t="s">
        <v>317</v>
      </c>
      <c r="B9087" t="s">
        <v>510</v>
      </c>
      <c r="C9087">
        <v>48503</v>
      </c>
      <c r="D9087" t="s">
        <v>135</v>
      </c>
      <c r="E9087">
        <v>888</v>
      </c>
      <c r="F9087" t="s">
        <v>87</v>
      </c>
      <c r="G9087" t="s">
        <v>95</v>
      </c>
      <c r="H9087">
        <v>61</v>
      </c>
      <c r="I9087">
        <v>0.58085963916807271</v>
      </c>
      <c r="J9087">
        <v>3.3214176595304491E-2</v>
      </c>
      <c r="K9087">
        <v>6.6587850913620211E-2</v>
      </c>
      <c r="L9087">
        <v>1.794809112602272</v>
      </c>
    </row>
    <row r="9088" spans="1:12">
      <c r="A9088" t="s">
        <v>317</v>
      </c>
      <c r="B9088" t="s">
        <v>510</v>
      </c>
      <c r="C9088">
        <v>48503</v>
      </c>
      <c r="D9088" t="s">
        <v>135</v>
      </c>
      <c r="E9088">
        <v>888</v>
      </c>
      <c r="F9088" t="s">
        <v>87</v>
      </c>
      <c r="G9088" t="s">
        <v>96</v>
      </c>
      <c r="H9088">
        <v>1435</v>
      </c>
      <c r="I9088">
        <v>1.5238572860140871</v>
      </c>
      <c r="J9088">
        <v>1.354924695368835E-2</v>
      </c>
      <c r="K9088">
        <v>-3.059774293745985E-2</v>
      </c>
      <c r="L9088">
        <v>2.673949989675787</v>
      </c>
    </row>
    <row r="9089" spans="1:12">
      <c r="A9089" t="s">
        <v>317</v>
      </c>
      <c r="B9089" t="s">
        <v>510</v>
      </c>
      <c r="C9089">
        <v>48503</v>
      </c>
      <c r="D9089" t="s">
        <v>135</v>
      </c>
      <c r="E9089">
        <v>888</v>
      </c>
      <c r="F9089" t="s">
        <v>87</v>
      </c>
      <c r="G9089" t="s">
        <v>97</v>
      </c>
      <c r="H9089">
        <v>61</v>
      </c>
      <c r="I9089">
        <v>0.63644912222551875</v>
      </c>
      <c r="J9089">
        <v>3.4847561843750152E-2</v>
      </c>
      <c r="K9089">
        <v>7.9515456581511185E-2</v>
      </c>
      <c r="L9089">
        <v>1.9033108183105221</v>
      </c>
    </row>
    <row r="9090" spans="1:12">
      <c r="A9090" t="s">
        <v>317</v>
      </c>
      <c r="B9090" t="s">
        <v>510</v>
      </c>
      <c r="C9090">
        <v>48503</v>
      </c>
      <c r="D9090" t="s">
        <v>135</v>
      </c>
      <c r="E9090">
        <v>888</v>
      </c>
      <c r="F9090" t="s">
        <v>87</v>
      </c>
      <c r="G9090" t="s">
        <v>98</v>
      </c>
      <c r="H9090">
        <v>1435</v>
      </c>
      <c r="I9090">
        <v>0.52382973746926487</v>
      </c>
      <c r="J9090">
        <v>7.0326950864691351E-3</v>
      </c>
      <c r="K9090">
        <v>-3.5214899117919238E-2</v>
      </c>
      <c r="L9090">
        <v>1.257109982895801</v>
      </c>
    </row>
    <row r="9091" spans="1:12">
      <c r="A9091" t="s">
        <v>317</v>
      </c>
      <c r="B9091" t="s">
        <v>510</v>
      </c>
      <c r="C9091">
        <v>48503</v>
      </c>
      <c r="D9091" t="s">
        <v>135</v>
      </c>
      <c r="E9091">
        <v>888</v>
      </c>
      <c r="F9091" t="s">
        <v>87</v>
      </c>
      <c r="G9091" t="s">
        <v>99</v>
      </c>
      <c r="H9091">
        <v>61</v>
      </c>
      <c r="I9091">
        <v>0.23134645649571661</v>
      </c>
      <c r="J9091">
        <v>1.8489975409465401E-2</v>
      </c>
      <c r="K9091">
        <v>2.1285556496950499E-2</v>
      </c>
      <c r="L9091">
        <v>1.05535125452711</v>
      </c>
    </row>
    <row r="9092" spans="1:12">
      <c r="A9092" t="s">
        <v>317</v>
      </c>
      <c r="B9092" t="s">
        <v>510</v>
      </c>
      <c r="C9092">
        <v>48503</v>
      </c>
      <c r="D9092" t="s">
        <v>135</v>
      </c>
      <c r="E9092">
        <v>888</v>
      </c>
      <c r="F9092" t="s">
        <v>87</v>
      </c>
      <c r="G9092" t="s">
        <v>100</v>
      </c>
      <c r="H9092">
        <v>1435</v>
      </c>
      <c r="I9092">
        <v>0.96444419651281887</v>
      </c>
      <c r="J9092">
        <v>8.8597234521018645E-3</v>
      </c>
      <c r="K9092">
        <v>-2.384991457250548E-2</v>
      </c>
      <c r="L9092">
        <v>1.7145287896389081</v>
      </c>
    </row>
    <row r="9093" spans="1:12">
      <c r="A9093" t="s">
        <v>317</v>
      </c>
      <c r="B9093" t="s">
        <v>510</v>
      </c>
      <c r="C9093">
        <v>48503</v>
      </c>
      <c r="D9093" t="s">
        <v>135</v>
      </c>
      <c r="E9093">
        <v>888</v>
      </c>
      <c r="F9093" t="s">
        <v>87</v>
      </c>
      <c r="G9093" t="s">
        <v>101</v>
      </c>
      <c r="H9093">
        <v>61</v>
      </c>
      <c r="I9093">
        <v>0.47184610825208101</v>
      </c>
      <c r="J9093">
        <v>2.4216259703552789E-2</v>
      </c>
      <c r="K9093">
        <v>6.2112472097935287E-2</v>
      </c>
      <c r="L9093">
        <v>1.453689670827518</v>
      </c>
    </row>
    <row r="9094" spans="1:12">
      <c r="A9094" t="s">
        <v>317</v>
      </c>
      <c r="B9094" t="s">
        <v>510</v>
      </c>
      <c r="C9094">
        <v>48503</v>
      </c>
      <c r="D9094" t="s">
        <v>135</v>
      </c>
      <c r="E9094">
        <v>888</v>
      </c>
      <c r="F9094" t="s">
        <v>87</v>
      </c>
      <c r="G9094" t="s">
        <v>102</v>
      </c>
      <c r="H9094">
        <v>1435</v>
      </c>
      <c r="I9094">
        <v>1.0751618395245071</v>
      </c>
      <c r="J9094">
        <v>9.7131767144820989E-3</v>
      </c>
      <c r="K9094">
        <v>-2.4884099079827651E-2</v>
      </c>
      <c r="L9094">
        <v>1.9243529201860841</v>
      </c>
    </row>
    <row r="9095" spans="1:12">
      <c r="A9095" t="s">
        <v>317</v>
      </c>
      <c r="B9095" t="s">
        <v>510</v>
      </c>
      <c r="C9095">
        <v>48503</v>
      </c>
      <c r="D9095" t="s">
        <v>135</v>
      </c>
      <c r="E9095">
        <v>888</v>
      </c>
      <c r="F9095" t="s">
        <v>87</v>
      </c>
      <c r="G9095" t="s">
        <v>103</v>
      </c>
      <c r="H9095">
        <v>61</v>
      </c>
      <c r="I9095">
        <v>0.53221269765659407</v>
      </c>
      <c r="J9095">
        <v>2.5417373815379701E-2</v>
      </c>
      <c r="K9095">
        <v>7.1487299425340725E-2</v>
      </c>
      <c r="L9095">
        <v>1.532404753678752</v>
      </c>
    </row>
    <row r="9096" spans="1:12">
      <c r="A9096" t="s">
        <v>317</v>
      </c>
      <c r="B9096" t="s">
        <v>510</v>
      </c>
      <c r="C9096">
        <v>48503</v>
      </c>
      <c r="D9096" t="s">
        <v>135</v>
      </c>
      <c r="E9096">
        <v>888</v>
      </c>
      <c r="F9096" t="s">
        <v>87</v>
      </c>
      <c r="G9096" t="s">
        <v>104</v>
      </c>
      <c r="H9096">
        <v>1435</v>
      </c>
      <c r="I9096">
        <v>1.1798274446060759</v>
      </c>
      <c r="J9096">
        <v>1.0862334810937509E-2</v>
      </c>
      <c r="K9096">
        <v>-2.5136157414089019E-2</v>
      </c>
      <c r="L9096">
        <v>2.1563404134395738</v>
      </c>
    </row>
    <row r="9097" spans="1:12">
      <c r="A9097" t="s">
        <v>317</v>
      </c>
      <c r="B9097" t="s">
        <v>510</v>
      </c>
      <c r="C9097">
        <v>48503</v>
      </c>
      <c r="D9097" t="s">
        <v>135</v>
      </c>
      <c r="E9097">
        <v>888</v>
      </c>
      <c r="F9097" t="s">
        <v>87</v>
      </c>
      <c r="G9097" t="s">
        <v>105</v>
      </c>
      <c r="H9097">
        <v>61</v>
      </c>
      <c r="I9097">
        <v>0.57293790786756016</v>
      </c>
      <c r="J9097">
        <v>2.7408757829644709E-2</v>
      </c>
      <c r="K9097">
        <v>7.5158203460067949E-2</v>
      </c>
      <c r="L9097">
        <v>1.6387530814726949</v>
      </c>
    </row>
    <row r="9098" spans="1:12">
      <c r="A9098" t="s">
        <v>317</v>
      </c>
      <c r="B9098" t="s">
        <v>510</v>
      </c>
      <c r="C9098">
        <v>48503</v>
      </c>
      <c r="D9098" t="s">
        <v>135</v>
      </c>
      <c r="E9098">
        <v>888</v>
      </c>
      <c r="F9098" t="s">
        <v>87</v>
      </c>
      <c r="G9098" t="s">
        <v>106</v>
      </c>
      <c r="H9098">
        <v>1435</v>
      </c>
      <c r="I9098">
        <v>1.2848069795372521</v>
      </c>
      <c r="J9098">
        <v>1.180578206737439E-2</v>
      </c>
      <c r="K9098">
        <v>-2.5310456542379539E-2</v>
      </c>
      <c r="L9098">
        <v>2.3764599037730378</v>
      </c>
    </row>
    <row r="9099" spans="1:12">
      <c r="A9099" t="s">
        <v>317</v>
      </c>
      <c r="B9099" t="s">
        <v>510</v>
      </c>
      <c r="C9099">
        <v>48503</v>
      </c>
      <c r="D9099" t="s">
        <v>135</v>
      </c>
      <c r="E9099">
        <v>888</v>
      </c>
      <c r="F9099" t="s">
        <v>87</v>
      </c>
      <c r="G9099" t="s">
        <v>107</v>
      </c>
      <c r="H9099">
        <v>61</v>
      </c>
      <c r="I9099">
        <v>0.62722757666832196</v>
      </c>
      <c r="J9099">
        <v>2.8606035585723329E-2</v>
      </c>
      <c r="K9099">
        <v>8.9403503383330585E-2</v>
      </c>
      <c r="L9099">
        <v>1.7103514071907739</v>
      </c>
    </row>
    <row r="9100" spans="1:12">
      <c r="A9100" t="s">
        <v>317</v>
      </c>
      <c r="B9100" t="s">
        <v>510</v>
      </c>
      <c r="C9100">
        <v>48503</v>
      </c>
      <c r="D9100" t="s">
        <v>135</v>
      </c>
      <c r="E9100">
        <v>888</v>
      </c>
      <c r="F9100" t="s">
        <v>87</v>
      </c>
      <c r="G9100" t="s">
        <v>108</v>
      </c>
      <c r="H9100">
        <v>1435</v>
      </c>
      <c r="I9100">
        <v>0.44938322313342283</v>
      </c>
      <c r="J9100">
        <v>5.1740255637772034E-3</v>
      </c>
      <c r="K9100">
        <v>-3.2002229346426367E-2</v>
      </c>
      <c r="L9100">
        <v>0.99697612260483626</v>
      </c>
    </row>
    <row r="9101" spans="1:12">
      <c r="A9101" t="s">
        <v>317</v>
      </c>
      <c r="B9101" t="s">
        <v>510</v>
      </c>
      <c r="C9101">
        <v>48503</v>
      </c>
      <c r="D9101" t="s">
        <v>135</v>
      </c>
      <c r="E9101">
        <v>888</v>
      </c>
      <c r="F9101" t="s">
        <v>87</v>
      </c>
      <c r="G9101" t="s">
        <v>109</v>
      </c>
      <c r="H9101">
        <v>61</v>
      </c>
      <c r="I9101">
        <v>0.20905041752087011</v>
      </c>
      <c r="J9101">
        <v>8.8593619855150511E-3</v>
      </c>
      <c r="K9101">
        <v>2.5441399933407889E-2</v>
      </c>
      <c r="L9101">
        <v>0.48696529386408949</v>
      </c>
    </row>
    <row r="9102" spans="1:12">
      <c r="A9102" t="s">
        <v>317</v>
      </c>
      <c r="B9102" t="s">
        <v>511</v>
      </c>
      <c r="C9102">
        <v>48505</v>
      </c>
      <c r="D9102" t="s">
        <v>135</v>
      </c>
      <c r="E9102">
        <v>888</v>
      </c>
      <c r="F9102" t="s">
        <v>87</v>
      </c>
      <c r="G9102" t="s">
        <v>88</v>
      </c>
      <c r="H9102">
        <v>249</v>
      </c>
      <c r="I9102">
        <v>1.3272480698098581</v>
      </c>
      <c r="J9102">
        <v>2.9221485110950358E-2</v>
      </c>
      <c r="K9102">
        <v>1.053024294447052E-2</v>
      </c>
      <c r="L9102">
        <v>2.3126070646557242</v>
      </c>
    </row>
    <row r="9103" spans="1:12">
      <c r="A9103" t="s">
        <v>317</v>
      </c>
      <c r="B9103" t="s">
        <v>511</v>
      </c>
      <c r="C9103">
        <v>48505</v>
      </c>
      <c r="D9103" t="s">
        <v>135</v>
      </c>
      <c r="E9103">
        <v>888</v>
      </c>
      <c r="F9103" t="s">
        <v>87</v>
      </c>
      <c r="G9103" t="s">
        <v>89</v>
      </c>
      <c r="H9103">
        <v>334</v>
      </c>
      <c r="I9103">
        <v>0.93556248128234332</v>
      </c>
      <c r="J9103">
        <v>2.2023634848507591E-2</v>
      </c>
      <c r="K9103">
        <v>4.1614353289900017E-3</v>
      </c>
      <c r="L9103">
        <v>1.706692669819454</v>
      </c>
    </row>
    <row r="9104" spans="1:12">
      <c r="A9104" t="s">
        <v>317</v>
      </c>
      <c r="B9104" t="s">
        <v>511</v>
      </c>
      <c r="C9104">
        <v>48505</v>
      </c>
      <c r="D9104" t="s">
        <v>135</v>
      </c>
      <c r="E9104">
        <v>888</v>
      </c>
      <c r="F9104" t="s">
        <v>87</v>
      </c>
      <c r="G9104" t="s">
        <v>90</v>
      </c>
      <c r="H9104">
        <v>249</v>
      </c>
      <c r="I9104">
        <v>1.6014957864240591</v>
      </c>
      <c r="J9104">
        <v>2.677911337687541E-2</v>
      </c>
      <c r="K9104">
        <v>0.49831347890596522</v>
      </c>
      <c r="L9104">
        <v>2.602420348373006</v>
      </c>
    </row>
    <row r="9105" spans="1:12">
      <c r="A9105" t="s">
        <v>317</v>
      </c>
      <c r="B9105" t="s">
        <v>511</v>
      </c>
      <c r="C9105">
        <v>48505</v>
      </c>
      <c r="D9105" t="s">
        <v>135</v>
      </c>
      <c r="E9105">
        <v>888</v>
      </c>
      <c r="F9105" t="s">
        <v>87</v>
      </c>
      <c r="G9105" t="s">
        <v>91</v>
      </c>
      <c r="H9105">
        <v>334</v>
      </c>
      <c r="I9105">
        <v>1.0729427022260389</v>
      </c>
      <c r="J9105">
        <v>2.1274704283514741E-2</v>
      </c>
      <c r="K9105">
        <v>4.1614353289900017E-3</v>
      </c>
      <c r="L9105">
        <v>1.87317238244714</v>
      </c>
    </row>
    <row r="9106" spans="1:12">
      <c r="A9106" t="s">
        <v>317</v>
      </c>
      <c r="B9106" t="s">
        <v>511</v>
      </c>
      <c r="C9106">
        <v>48505</v>
      </c>
      <c r="D9106" t="s">
        <v>135</v>
      </c>
      <c r="E9106">
        <v>888</v>
      </c>
      <c r="F9106" t="s">
        <v>87</v>
      </c>
      <c r="G9106" t="s">
        <v>92</v>
      </c>
      <c r="H9106">
        <v>249</v>
      </c>
      <c r="I9106">
        <v>1.7203459735095981</v>
      </c>
      <c r="J9106">
        <v>2.7397561904270479E-2</v>
      </c>
      <c r="K9106">
        <v>0.54872026536986995</v>
      </c>
      <c r="L9106">
        <v>2.7076279604979629</v>
      </c>
    </row>
    <row r="9107" spans="1:12">
      <c r="A9107" t="s">
        <v>317</v>
      </c>
      <c r="B9107" t="s">
        <v>511</v>
      </c>
      <c r="C9107">
        <v>48505</v>
      </c>
      <c r="D9107" t="s">
        <v>135</v>
      </c>
      <c r="E9107">
        <v>888</v>
      </c>
      <c r="F9107" t="s">
        <v>87</v>
      </c>
      <c r="G9107" t="s">
        <v>93</v>
      </c>
      <c r="H9107">
        <v>334</v>
      </c>
      <c r="I9107">
        <v>1.1490833999046499</v>
      </c>
      <c r="J9107">
        <v>2.1986764885354771E-2</v>
      </c>
      <c r="K9107">
        <v>4.1614353289900017E-3</v>
      </c>
      <c r="L9107">
        <v>1.9688439470527781</v>
      </c>
    </row>
    <row r="9108" spans="1:12">
      <c r="A9108" t="s">
        <v>317</v>
      </c>
      <c r="B9108" t="s">
        <v>511</v>
      </c>
      <c r="C9108">
        <v>48505</v>
      </c>
      <c r="D9108" t="s">
        <v>135</v>
      </c>
      <c r="E9108">
        <v>888</v>
      </c>
      <c r="F9108" t="s">
        <v>87</v>
      </c>
      <c r="G9108" t="s">
        <v>94</v>
      </c>
      <c r="H9108">
        <v>249</v>
      </c>
      <c r="I9108">
        <v>1.8293863573636191</v>
      </c>
      <c r="J9108">
        <v>2.8282093848543799E-2</v>
      </c>
      <c r="K9108">
        <v>0.59331533431868477</v>
      </c>
      <c r="L9108">
        <v>2.8069506566597289</v>
      </c>
    </row>
    <row r="9109" spans="1:12">
      <c r="A9109" t="s">
        <v>317</v>
      </c>
      <c r="B9109" t="s">
        <v>511</v>
      </c>
      <c r="C9109">
        <v>48505</v>
      </c>
      <c r="D9109" t="s">
        <v>135</v>
      </c>
      <c r="E9109">
        <v>888</v>
      </c>
      <c r="F9109" t="s">
        <v>87</v>
      </c>
      <c r="G9109" t="s">
        <v>95</v>
      </c>
      <c r="H9109">
        <v>334</v>
      </c>
      <c r="I9109">
        <v>1.2202182048336909</v>
      </c>
      <c r="J9109">
        <v>2.295495060049876E-2</v>
      </c>
      <c r="K9109">
        <v>4.1614353289900017E-3</v>
      </c>
      <c r="L9109">
        <v>2.061355500296886</v>
      </c>
    </row>
    <row r="9110" spans="1:12">
      <c r="A9110" t="s">
        <v>317</v>
      </c>
      <c r="B9110" t="s">
        <v>511</v>
      </c>
      <c r="C9110">
        <v>48505</v>
      </c>
      <c r="D9110" t="s">
        <v>135</v>
      </c>
      <c r="E9110">
        <v>888</v>
      </c>
      <c r="F9110" t="s">
        <v>87</v>
      </c>
      <c r="G9110" t="s">
        <v>96</v>
      </c>
      <c r="H9110">
        <v>249</v>
      </c>
      <c r="I9110">
        <v>1.941685238272935</v>
      </c>
      <c r="J9110">
        <v>2.9294338369352801E-2</v>
      </c>
      <c r="K9110">
        <v>0.64230054599177022</v>
      </c>
      <c r="L9110">
        <v>2.9081630121167361</v>
      </c>
    </row>
    <row r="9111" spans="1:12">
      <c r="A9111" t="s">
        <v>317</v>
      </c>
      <c r="B9111" t="s">
        <v>511</v>
      </c>
      <c r="C9111">
        <v>48505</v>
      </c>
      <c r="D9111" t="s">
        <v>135</v>
      </c>
      <c r="E9111">
        <v>888</v>
      </c>
      <c r="F9111" t="s">
        <v>87</v>
      </c>
      <c r="G9111" t="s">
        <v>97</v>
      </c>
      <c r="H9111">
        <v>334</v>
      </c>
      <c r="I9111">
        <v>1.2957319808449399</v>
      </c>
      <c r="J9111">
        <v>2.372832784324478E-2</v>
      </c>
      <c r="K9111">
        <v>4.1614353289900017E-3</v>
      </c>
      <c r="L9111">
        <v>2.159219318568498</v>
      </c>
    </row>
    <row r="9112" spans="1:12">
      <c r="A9112" t="s">
        <v>317</v>
      </c>
      <c r="B9112" t="s">
        <v>511</v>
      </c>
      <c r="C9112">
        <v>48505</v>
      </c>
      <c r="D9112" t="s">
        <v>135</v>
      </c>
      <c r="E9112">
        <v>888</v>
      </c>
      <c r="F9112" t="s">
        <v>87</v>
      </c>
      <c r="G9112" t="s">
        <v>98</v>
      </c>
      <c r="H9112">
        <v>249</v>
      </c>
      <c r="I9112">
        <v>0.36131823872605923</v>
      </c>
      <c r="J9112">
        <v>8.2331965856959986E-3</v>
      </c>
      <c r="K9112">
        <v>4.6123935453918873E-2</v>
      </c>
      <c r="L9112">
        <v>0.74911958182097538</v>
      </c>
    </row>
    <row r="9113" spans="1:12">
      <c r="A9113" t="s">
        <v>317</v>
      </c>
      <c r="B9113" t="s">
        <v>511</v>
      </c>
      <c r="C9113">
        <v>48505</v>
      </c>
      <c r="D9113" t="s">
        <v>135</v>
      </c>
      <c r="E9113">
        <v>888</v>
      </c>
      <c r="F9113" t="s">
        <v>87</v>
      </c>
      <c r="G9113" t="s">
        <v>99</v>
      </c>
      <c r="H9113">
        <v>334</v>
      </c>
      <c r="I9113">
        <v>0.5174270922006633</v>
      </c>
      <c r="J9113">
        <v>1.22237438095791E-2</v>
      </c>
      <c r="K9113">
        <v>4.1614353289900017E-3</v>
      </c>
      <c r="L9113">
        <v>1.4691269464682379</v>
      </c>
    </row>
    <row r="9114" spans="1:12">
      <c r="A9114" t="s">
        <v>317</v>
      </c>
      <c r="B9114" t="s">
        <v>511</v>
      </c>
      <c r="C9114">
        <v>48505</v>
      </c>
      <c r="D9114" t="s">
        <v>135</v>
      </c>
      <c r="E9114">
        <v>888</v>
      </c>
      <c r="F9114" t="s">
        <v>87</v>
      </c>
      <c r="G9114" t="s">
        <v>100</v>
      </c>
      <c r="H9114">
        <v>249</v>
      </c>
      <c r="I9114">
        <v>0.89069621579053615</v>
      </c>
      <c r="J9114">
        <v>1.397342157549925E-2</v>
      </c>
      <c r="K9114">
        <v>0.30177960208981791</v>
      </c>
      <c r="L9114">
        <v>1.5829159676324409</v>
      </c>
    </row>
    <row r="9115" spans="1:12">
      <c r="A9115" t="s">
        <v>317</v>
      </c>
      <c r="B9115" t="s">
        <v>511</v>
      </c>
      <c r="C9115">
        <v>48505</v>
      </c>
      <c r="D9115" t="s">
        <v>135</v>
      </c>
      <c r="E9115">
        <v>888</v>
      </c>
      <c r="F9115" t="s">
        <v>87</v>
      </c>
      <c r="G9115" t="s">
        <v>101</v>
      </c>
      <c r="H9115">
        <v>334</v>
      </c>
      <c r="I9115">
        <v>0.85425630206694236</v>
      </c>
      <c r="J9115">
        <v>1.640922888839667E-2</v>
      </c>
      <c r="K9115">
        <v>4.1614353289900017E-3</v>
      </c>
      <c r="L9115">
        <v>1.669365192606491</v>
      </c>
    </row>
    <row r="9116" spans="1:12">
      <c r="A9116" t="s">
        <v>317</v>
      </c>
      <c r="B9116" t="s">
        <v>511</v>
      </c>
      <c r="C9116">
        <v>48505</v>
      </c>
      <c r="D9116" t="s">
        <v>135</v>
      </c>
      <c r="E9116">
        <v>888</v>
      </c>
      <c r="F9116" t="s">
        <v>87</v>
      </c>
      <c r="G9116" t="s">
        <v>102</v>
      </c>
      <c r="H9116">
        <v>249</v>
      </c>
      <c r="I9116">
        <v>1.034406762641952</v>
      </c>
      <c r="J9116">
        <v>1.606533954106712E-2</v>
      </c>
      <c r="K9116">
        <v>0.34926510901995339</v>
      </c>
      <c r="L9116">
        <v>1.807250993445032</v>
      </c>
    </row>
    <row r="9117" spans="1:12">
      <c r="A9117" t="s">
        <v>317</v>
      </c>
      <c r="B9117" t="s">
        <v>511</v>
      </c>
      <c r="C9117">
        <v>48505</v>
      </c>
      <c r="D9117" t="s">
        <v>135</v>
      </c>
      <c r="E9117">
        <v>888</v>
      </c>
      <c r="F9117" t="s">
        <v>87</v>
      </c>
      <c r="G9117" t="s">
        <v>103</v>
      </c>
      <c r="H9117">
        <v>334</v>
      </c>
      <c r="I9117">
        <v>0.91622912745186424</v>
      </c>
      <c r="J9117">
        <v>1.695355120275259E-2</v>
      </c>
      <c r="K9117">
        <v>4.1614353289900017E-3</v>
      </c>
      <c r="L9117">
        <v>1.7552037239467351</v>
      </c>
    </row>
    <row r="9118" spans="1:12">
      <c r="A9118" t="s">
        <v>317</v>
      </c>
      <c r="B9118" t="s">
        <v>511</v>
      </c>
      <c r="C9118">
        <v>48505</v>
      </c>
      <c r="D9118" t="s">
        <v>135</v>
      </c>
      <c r="E9118">
        <v>888</v>
      </c>
      <c r="F9118" t="s">
        <v>87</v>
      </c>
      <c r="G9118" t="s">
        <v>104</v>
      </c>
      <c r="H9118">
        <v>249</v>
      </c>
      <c r="I9118">
        <v>1.1539110409009741</v>
      </c>
      <c r="J9118">
        <v>1.846123127568056E-2</v>
      </c>
      <c r="K9118">
        <v>0.38619646686531461</v>
      </c>
      <c r="L9118">
        <v>2.0264769473838631</v>
      </c>
    </row>
    <row r="9119" spans="1:12">
      <c r="A9119" t="s">
        <v>317</v>
      </c>
      <c r="B9119" t="s">
        <v>511</v>
      </c>
      <c r="C9119">
        <v>48505</v>
      </c>
      <c r="D9119" t="s">
        <v>135</v>
      </c>
      <c r="E9119">
        <v>888</v>
      </c>
      <c r="F9119" t="s">
        <v>87</v>
      </c>
      <c r="G9119" t="s">
        <v>105</v>
      </c>
      <c r="H9119">
        <v>334</v>
      </c>
      <c r="I9119">
        <v>0.97328528897562816</v>
      </c>
      <c r="J9119">
        <v>1.7690778734537841E-2</v>
      </c>
      <c r="K9119">
        <v>4.1614353289900017E-3</v>
      </c>
      <c r="L9119">
        <v>1.873398708947267</v>
      </c>
    </row>
    <row r="9120" spans="1:12">
      <c r="A9120" t="s">
        <v>317</v>
      </c>
      <c r="B9120" t="s">
        <v>511</v>
      </c>
      <c r="C9120">
        <v>48505</v>
      </c>
      <c r="D9120" t="s">
        <v>135</v>
      </c>
      <c r="E9120">
        <v>888</v>
      </c>
      <c r="F9120" t="s">
        <v>87</v>
      </c>
      <c r="G9120" t="s">
        <v>106</v>
      </c>
      <c r="H9120">
        <v>249</v>
      </c>
      <c r="I9120">
        <v>1.274700707272173</v>
      </c>
      <c r="J9120">
        <v>2.0400490154223849E-2</v>
      </c>
      <c r="K9120">
        <v>0.42467210722072118</v>
      </c>
      <c r="L9120">
        <v>2.2211555003748829</v>
      </c>
    </row>
    <row r="9121" spans="1:12">
      <c r="A9121" t="s">
        <v>317</v>
      </c>
      <c r="B9121" t="s">
        <v>511</v>
      </c>
      <c r="C9121">
        <v>48505</v>
      </c>
      <c r="D9121" t="s">
        <v>135</v>
      </c>
      <c r="E9121">
        <v>888</v>
      </c>
      <c r="F9121" t="s">
        <v>87</v>
      </c>
      <c r="G9121" t="s">
        <v>107</v>
      </c>
      <c r="H9121">
        <v>334</v>
      </c>
      <c r="I9121">
        <v>1.034456032103954</v>
      </c>
      <c r="J9121">
        <v>1.8213001586436881E-2</v>
      </c>
      <c r="K9121">
        <v>4.1614353289900017E-3</v>
      </c>
      <c r="L9121">
        <v>1.983613718707478</v>
      </c>
    </row>
    <row r="9122" spans="1:12">
      <c r="A9122" t="s">
        <v>317</v>
      </c>
      <c r="B9122" t="s">
        <v>511</v>
      </c>
      <c r="C9122">
        <v>48505</v>
      </c>
      <c r="D9122" t="s">
        <v>135</v>
      </c>
      <c r="E9122">
        <v>888</v>
      </c>
      <c r="F9122" t="s">
        <v>87</v>
      </c>
      <c r="G9122" t="s">
        <v>108</v>
      </c>
      <c r="H9122">
        <v>249</v>
      </c>
      <c r="I9122">
        <v>0.15102283323612989</v>
      </c>
      <c r="J9122">
        <v>3.707735769284539E-3</v>
      </c>
      <c r="K9122">
        <v>-5.9524557316616919E-2</v>
      </c>
      <c r="L9122">
        <v>0.32297402595527569</v>
      </c>
    </row>
    <row r="9123" spans="1:12">
      <c r="A9123" t="s">
        <v>317</v>
      </c>
      <c r="B9123" t="s">
        <v>511</v>
      </c>
      <c r="C9123">
        <v>48505</v>
      </c>
      <c r="D9123" t="s">
        <v>135</v>
      </c>
      <c r="E9123">
        <v>888</v>
      </c>
      <c r="F9123" t="s">
        <v>87</v>
      </c>
      <c r="G9123" t="s">
        <v>109</v>
      </c>
      <c r="H9123">
        <v>334</v>
      </c>
      <c r="I9123">
        <v>0.27599937877004338</v>
      </c>
      <c r="J9123">
        <v>5.1653140136114313E-3</v>
      </c>
      <c r="K9123">
        <v>4.1614353289900017E-3</v>
      </c>
      <c r="L9123">
        <v>0.646276259831436</v>
      </c>
    </row>
    <row r="9124" spans="1:12">
      <c r="A9124" t="s">
        <v>317</v>
      </c>
      <c r="B9124" t="s">
        <v>512</v>
      </c>
      <c r="C9124">
        <v>48507</v>
      </c>
      <c r="D9124" t="s">
        <v>135</v>
      </c>
      <c r="E9124">
        <v>888</v>
      </c>
      <c r="F9124" t="s">
        <v>87</v>
      </c>
      <c r="G9124" t="s">
        <v>88</v>
      </c>
      <c r="H9124">
        <v>109</v>
      </c>
      <c r="I9124">
        <v>1.0619888102769051</v>
      </c>
      <c r="J9124">
        <v>4.3872120819350567E-2</v>
      </c>
      <c r="K9124">
        <v>3.3643878631180971E-2</v>
      </c>
      <c r="L9124">
        <v>1.9686728462365859</v>
      </c>
    </row>
    <row r="9125" spans="1:12">
      <c r="A9125" t="s">
        <v>317</v>
      </c>
      <c r="B9125" t="s">
        <v>512</v>
      </c>
      <c r="C9125">
        <v>48507</v>
      </c>
      <c r="D9125" t="s">
        <v>135</v>
      </c>
      <c r="E9125">
        <v>888</v>
      </c>
      <c r="F9125" t="s">
        <v>87</v>
      </c>
      <c r="G9125" t="s">
        <v>89</v>
      </c>
      <c r="H9125">
        <v>68</v>
      </c>
      <c r="I9125">
        <v>0.84345779895734851</v>
      </c>
      <c r="J9125">
        <v>4.6886094879399813E-2</v>
      </c>
      <c r="K9125">
        <v>4.1614353289900017E-3</v>
      </c>
      <c r="L9125">
        <v>1.640357445004176</v>
      </c>
    </row>
    <row r="9126" spans="1:12">
      <c r="A9126" t="s">
        <v>317</v>
      </c>
      <c r="B9126" t="s">
        <v>512</v>
      </c>
      <c r="C9126">
        <v>48507</v>
      </c>
      <c r="D9126" t="s">
        <v>135</v>
      </c>
      <c r="E9126">
        <v>888</v>
      </c>
      <c r="F9126" t="s">
        <v>87</v>
      </c>
      <c r="G9126" t="s">
        <v>90</v>
      </c>
      <c r="H9126">
        <v>109</v>
      </c>
      <c r="I9126">
        <v>1.402767470978636</v>
      </c>
      <c r="J9126">
        <v>4.1727443457266207E-2</v>
      </c>
      <c r="K9126">
        <v>0.49831347890596522</v>
      </c>
      <c r="L9126">
        <v>2.2672979831746138</v>
      </c>
    </row>
    <row r="9127" spans="1:12">
      <c r="A9127" t="s">
        <v>317</v>
      </c>
      <c r="B9127" t="s">
        <v>512</v>
      </c>
      <c r="C9127">
        <v>48507</v>
      </c>
      <c r="D9127" t="s">
        <v>135</v>
      </c>
      <c r="E9127">
        <v>888</v>
      </c>
      <c r="F9127" t="s">
        <v>87</v>
      </c>
      <c r="G9127" t="s">
        <v>91</v>
      </c>
      <c r="H9127">
        <v>68</v>
      </c>
      <c r="I9127">
        <v>0.95195617615450367</v>
      </c>
      <c r="J9127">
        <v>4.8783587579212577E-2</v>
      </c>
      <c r="K9127">
        <v>4.1614353289900017E-3</v>
      </c>
      <c r="L9127">
        <v>1.7403378110366829</v>
      </c>
    </row>
    <row r="9128" spans="1:12">
      <c r="A9128" t="s">
        <v>317</v>
      </c>
      <c r="B9128" t="s">
        <v>512</v>
      </c>
      <c r="C9128">
        <v>48507</v>
      </c>
      <c r="D9128" t="s">
        <v>135</v>
      </c>
      <c r="E9128">
        <v>888</v>
      </c>
      <c r="F9128" t="s">
        <v>87</v>
      </c>
      <c r="G9128" t="s">
        <v>92</v>
      </c>
      <c r="H9128">
        <v>109</v>
      </c>
      <c r="I9128">
        <v>1.5429487447784911</v>
      </c>
      <c r="J9128">
        <v>4.4390034565158512E-2</v>
      </c>
      <c r="K9128">
        <v>0.54872026536986995</v>
      </c>
      <c r="L9128">
        <v>2.4937297059836201</v>
      </c>
    </row>
    <row r="9129" spans="1:12">
      <c r="A9129" t="s">
        <v>317</v>
      </c>
      <c r="B9129" t="s">
        <v>512</v>
      </c>
      <c r="C9129">
        <v>48507</v>
      </c>
      <c r="D9129" t="s">
        <v>135</v>
      </c>
      <c r="E9129">
        <v>888</v>
      </c>
      <c r="F9129" t="s">
        <v>87</v>
      </c>
      <c r="G9129" t="s">
        <v>93</v>
      </c>
      <c r="H9129">
        <v>68</v>
      </c>
      <c r="I9129">
        <v>1.028466587735311</v>
      </c>
      <c r="J9129">
        <v>5.2824536082489333E-2</v>
      </c>
      <c r="K9129">
        <v>4.1614353289900017E-3</v>
      </c>
      <c r="L9129">
        <v>1.8723757614156089</v>
      </c>
    </row>
    <row r="9130" spans="1:12">
      <c r="A9130" t="s">
        <v>317</v>
      </c>
      <c r="B9130" t="s">
        <v>512</v>
      </c>
      <c r="C9130">
        <v>48507</v>
      </c>
      <c r="D9130" t="s">
        <v>135</v>
      </c>
      <c r="E9130">
        <v>888</v>
      </c>
      <c r="F9130" t="s">
        <v>87</v>
      </c>
      <c r="G9130" t="s">
        <v>94</v>
      </c>
      <c r="H9130">
        <v>109</v>
      </c>
      <c r="I9130">
        <v>1.6726294726574</v>
      </c>
      <c r="J9130">
        <v>4.7263881436702633E-2</v>
      </c>
      <c r="K9130">
        <v>0.59331533431868477</v>
      </c>
      <c r="L9130">
        <v>2.7026850488827998</v>
      </c>
    </row>
    <row r="9131" spans="1:12">
      <c r="A9131" t="s">
        <v>317</v>
      </c>
      <c r="B9131" t="s">
        <v>512</v>
      </c>
      <c r="C9131">
        <v>48507</v>
      </c>
      <c r="D9131" t="s">
        <v>135</v>
      </c>
      <c r="E9131">
        <v>888</v>
      </c>
      <c r="F9131" t="s">
        <v>87</v>
      </c>
      <c r="G9131" t="s">
        <v>95</v>
      </c>
      <c r="H9131">
        <v>68</v>
      </c>
      <c r="I9131">
        <v>1.1011260390498769</v>
      </c>
      <c r="J9131">
        <v>5.6981098707934837E-2</v>
      </c>
      <c r="K9131">
        <v>4.1614353289900017E-3</v>
      </c>
      <c r="L9131">
        <v>1.995065720649235</v>
      </c>
    </row>
    <row r="9132" spans="1:12">
      <c r="A9132" t="s">
        <v>317</v>
      </c>
      <c r="B9132" t="s">
        <v>512</v>
      </c>
      <c r="C9132">
        <v>48507</v>
      </c>
      <c r="D9132" t="s">
        <v>135</v>
      </c>
      <c r="E9132">
        <v>888</v>
      </c>
      <c r="F9132" t="s">
        <v>87</v>
      </c>
      <c r="G9132" t="s">
        <v>96</v>
      </c>
      <c r="H9132">
        <v>109</v>
      </c>
      <c r="I9132">
        <v>1.8018724086785121</v>
      </c>
      <c r="J9132">
        <v>5.0107166053421873E-2</v>
      </c>
      <c r="K9132">
        <v>0.64230054599177022</v>
      </c>
      <c r="L9132">
        <v>2.9019578442689529</v>
      </c>
    </row>
    <row r="9133" spans="1:12">
      <c r="A9133" t="s">
        <v>317</v>
      </c>
      <c r="B9133" t="s">
        <v>512</v>
      </c>
      <c r="C9133">
        <v>48507</v>
      </c>
      <c r="D9133" t="s">
        <v>135</v>
      </c>
      <c r="E9133">
        <v>888</v>
      </c>
      <c r="F9133" t="s">
        <v>87</v>
      </c>
      <c r="G9133" t="s">
        <v>97</v>
      </c>
      <c r="H9133">
        <v>68</v>
      </c>
      <c r="I9133">
        <v>1.1709863633725861</v>
      </c>
      <c r="J9133">
        <v>6.0666161244871043E-2</v>
      </c>
      <c r="K9133">
        <v>4.1614353289900017E-3</v>
      </c>
      <c r="L9133">
        <v>2.1067011027884139</v>
      </c>
    </row>
    <row r="9134" spans="1:12">
      <c r="A9134" t="s">
        <v>317</v>
      </c>
      <c r="B9134" t="s">
        <v>512</v>
      </c>
      <c r="C9134">
        <v>48507</v>
      </c>
      <c r="D9134" t="s">
        <v>135</v>
      </c>
      <c r="E9134">
        <v>888</v>
      </c>
      <c r="F9134" t="s">
        <v>87</v>
      </c>
      <c r="G9134" t="s">
        <v>98</v>
      </c>
      <c r="H9134">
        <v>109</v>
      </c>
      <c r="I9134">
        <v>0.35818418360035048</v>
      </c>
      <c r="J9134">
        <v>1.2725201533440381E-2</v>
      </c>
      <c r="K9134">
        <v>5.9323117904128288E-2</v>
      </c>
      <c r="L9134">
        <v>0.73433204145452791</v>
      </c>
    </row>
    <row r="9135" spans="1:12">
      <c r="A9135" t="s">
        <v>317</v>
      </c>
      <c r="B9135" t="s">
        <v>512</v>
      </c>
      <c r="C9135">
        <v>48507</v>
      </c>
      <c r="D9135" t="s">
        <v>135</v>
      </c>
      <c r="E9135">
        <v>888</v>
      </c>
      <c r="F9135" t="s">
        <v>87</v>
      </c>
      <c r="G9135" t="s">
        <v>99</v>
      </c>
      <c r="H9135">
        <v>68</v>
      </c>
      <c r="I9135">
        <v>0.57697554713869492</v>
      </c>
      <c r="J9135">
        <v>3.7907735055044897E-2</v>
      </c>
      <c r="K9135">
        <v>4.1614353289900017E-3</v>
      </c>
      <c r="L9135">
        <v>1.4691269464682379</v>
      </c>
    </row>
    <row r="9136" spans="1:12">
      <c r="A9136" t="s">
        <v>317</v>
      </c>
      <c r="B9136" t="s">
        <v>512</v>
      </c>
      <c r="C9136">
        <v>48507</v>
      </c>
      <c r="D9136" t="s">
        <v>135</v>
      </c>
      <c r="E9136">
        <v>888</v>
      </c>
      <c r="F9136" t="s">
        <v>87</v>
      </c>
      <c r="G9136" t="s">
        <v>100</v>
      </c>
      <c r="H9136">
        <v>109</v>
      </c>
      <c r="I9136">
        <v>0.9254680701082979</v>
      </c>
      <c r="J9136">
        <v>2.4001225673548041E-2</v>
      </c>
      <c r="K9136">
        <v>0.35881808001486099</v>
      </c>
      <c r="L9136">
        <v>1.572489588677076</v>
      </c>
    </row>
    <row r="9137" spans="1:12">
      <c r="A9137" t="s">
        <v>317</v>
      </c>
      <c r="B9137" t="s">
        <v>512</v>
      </c>
      <c r="C9137">
        <v>48507</v>
      </c>
      <c r="D9137" t="s">
        <v>135</v>
      </c>
      <c r="E9137">
        <v>888</v>
      </c>
      <c r="F9137" t="s">
        <v>87</v>
      </c>
      <c r="G9137" t="s">
        <v>101</v>
      </c>
      <c r="H9137">
        <v>68</v>
      </c>
      <c r="I9137">
        <v>0.83231572058160741</v>
      </c>
      <c r="J9137">
        <v>4.8037700084064702E-2</v>
      </c>
      <c r="K9137">
        <v>4.1614353289900017E-3</v>
      </c>
      <c r="L9137">
        <v>1.669365192606491</v>
      </c>
    </row>
    <row r="9138" spans="1:12">
      <c r="A9138" t="s">
        <v>317</v>
      </c>
      <c r="B9138" t="s">
        <v>512</v>
      </c>
      <c r="C9138">
        <v>48507</v>
      </c>
      <c r="D9138" t="s">
        <v>135</v>
      </c>
      <c r="E9138">
        <v>888</v>
      </c>
      <c r="F9138" t="s">
        <v>87</v>
      </c>
      <c r="G9138" t="s">
        <v>102</v>
      </c>
      <c r="H9138">
        <v>109</v>
      </c>
      <c r="I9138">
        <v>1.082711998811323</v>
      </c>
      <c r="J9138">
        <v>2.760684355198113E-2</v>
      </c>
      <c r="K9138">
        <v>0.41693844654953233</v>
      </c>
      <c r="L9138">
        <v>1.7923248954084749</v>
      </c>
    </row>
    <row r="9139" spans="1:12">
      <c r="A9139" t="s">
        <v>317</v>
      </c>
      <c r="B9139" t="s">
        <v>512</v>
      </c>
      <c r="C9139">
        <v>48507</v>
      </c>
      <c r="D9139" t="s">
        <v>135</v>
      </c>
      <c r="E9139">
        <v>888</v>
      </c>
      <c r="F9139" t="s">
        <v>87</v>
      </c>
      <c r="G9139" t="s">
        <v>103</v>
      </c>
      <c r="H9139">
        <v>68</v>
      </c>
      <c r="I9139">
        <v>0.89841384467700913</v>
      </c>
      <c r="J9139">
        <v>5.1693086632234257E-2</v>
      </c>
      <c r="K9139">
        <v>4.1614353289900017E-3</v>
      </c>
      <c r="L9139">
        <v>1.7552037239467351</v>
      </c>
    </row>
    <row r="9140" spans="1:12">
      <c r="A9140" t="s">
        <v>317</v>
      </c>
      <c r="B9140" t="s">
        <v>512</v>
      </c>
      <c r="C9140">
        <v>48507</v>
      </c>
      <c r="D9140" t="s">
        <v>135</v>
      </c>
      <c r="E9140">
        <v>888</v>
      </c>
      <c r="F9140" t="s">
        <v>87</v>
      </c>
      <c r="G9140" t="s">
        <v>104</v>
      </c>
      <c r="H9140">
        <v>109</v>
      </c>
      <c r="I9140">
        <v>1.219397052804452</v>
      </c>
      <c r="J9140">
        <v>3.1245576488129919E-2</v>
      </c>
      <c r="K9140">
        <v>0.46326203091374568</v>
      </c>
      <c r="L9140">
        <v>2.003374221774441</v>
      </c>
    </row>
    <row r="9141" spans="1:12">
      <c r="A9141" t="s">
        <v>317</v>
      </c>
      <c r="B9141" t="s">
        <v>512</v>
      </c>
      <c r="C9141">
        <v>48507</v>
      </c>
      <c r="D9141" t="s">
        <v>135</v>
      </c>
      <c r="E9141">
        <v>888</v>
      </c>
      <c r="F9141" t="s">
        <v>87</v>
      </c>
      <c r="G9141" t="s">
        <v>105</v>
      </c>
      <c r="H9141">
        <v>68</v>
      </c>
      <c r="I9141">
        <v>0.96089047963159691</v>
      </c>
      <c r="J9141">
        <v>5.550501801677403E-2</v>
      </c>
      <c r="K9141">
        <v>4.1614353289900017E-3</v>
      </c>
      <c r="L9141">
        <v>1.873398708947267</v>
      </c>
    </row>
    <row r="9142" spans="1:12">
      <c r="A9142" t="s">
        <v>317</v>
      </c>
      <c r="B9142" t="s">
        <v>512</v>
      </c>
      <c r="C9142">
        <v>48507</v>
      </c>
      <c r="D9142" t="s">
        <v>135</v>
      </c>
      <c r="E9142">
        <v>888</v>
      </c>
      <c r="F9142" t="s">
        <v>87</v>
      </c>
      <c r="G9142" t="s">
        <v>106</v>
      </c>
      <c r="H9142">
        <v>109</v>
      </c>
      <c r="I9142">
        <v>1.352715863696738</v>
      </c>
      <c r="J9142">
        <v>3.4529793693643243E-2</v>
      </c>
      <c r="K9142">
        <v>0.50792079545145641</v>
      </c>
      <c r="L9142">
        <v>2.1938144240469111</v>
      </c>
    </row>
    <row r="9143" spans="1:12">
      <c r="A9143" t="s">
        <v>317</v>
      </c>
      <c r="B9143" t="s">
        <v>512</v>
      </c>
      <c r="C9143">
        <v>48507</v>
      </c>
      <c r="D9143" t="s">
        <v>135</v>
      </c>
      <c r="E9143">
        <v>888</v>
      </c>
      <c r="F9143" t="s">
        <v>87</v>
      </c>
      <c r="G9143" t="s">
        <v>107</v>
      </c>
      <c r="H9143">
        <v>68</v>
      </c>
      <c r="I9143">
        <v>1.018116575680418</v>
      </c>
      <c r="J9143">
        <v>5.8643064421555639E-2</v>
      </c>
      <c r="K9143">
        <v>4.1614353289900017E-3</v>
      </c>
      <c r="L9143">
        <v>1.983613718707478</v>
      </c>
    </row>
    <row r="9144" spans="1:12">
      <c r="A9144" t="s">
        <v>317</v>
      </c>
      <c r="B9144" t="s">
        <v>512</v>
      </c>
      <c r="C9144">
        <v>48507</v>
      </c>
      <c r="D9144" t="s">
        <v>135</v>
      </c>
      <c r="E9144">
        <v>888</v>
      </c>
      <c r="F9144" t="s">
        <v>87</v>
      </c>
      <c r="G9144" t="s">
        <v>108</v>
      </c>
      <c r="H9144">
        <v>109</v>
      </c>
      <c r="I9144">
        <v>0.17860457351798939</v>
      </c>
      <c r="J9144">
        <v>4.9711577580345417E-3</v>
      </c>
      <c r="K9144">
        <v>7.8532537549117071E-2</v>
      </c>
      <c r="L9144">
        <v>0.30375442582782591</v>
      </c>
    </row>
    <row r="9145" spans="1:12">
      <c r="A9145" t="s">
        <v>317</v>
      </c>
      <c r="B9145" t="s">
        <v>512</v>
      </c>
      <c r="C9145">
        <v>48507</v>
      </c>
      <c r="D9145" t="s">
        <v>135</v>
      </c>
      <c r="E9145">
        <v>888</v>
      </c>
      <c r="F9145" t="s">
        <v>87</v>
      </c>
      <c r="G9145" t="s">
        <v>109</v>
      </c>
      <c r="H9145">
        <v>68</v>
      </c>
      <c r="I9145">
        <v>0.28545138849334378</v>
      </c>
      <c r="J9145">
        <v>1.6349592638427349E-2</v>
      </c>
      <c r="K9145">
        <v>4.1614353289900017E-3</v>
      </c>
      <c r="L9145">
        <v>0.646276259831436</v>
      </c>
    </row>
    <row r="9146" spans="1:12">
      <c r="A9146" t="s">
        <v>317</v>
      </c>
      <c r="B9146" t="s">
        <v>306</v>
      </c>
      <c r="C9146">
        <v>48001</v>
      </c>
      <c r="D9146" t="s">
        <v>135</v>
      </c>
      <c r="E9146">
        <v>590</v>
      </c>
      <c r="F9146" t="s">
        <v>110</v>
      </c>
      <c r="G9146" t="s">
        <v>111</v>
      </c>
      <c r="H9146">
        <v>385</v>
      </c>
      <c r="I9146">
        <v>1.8352986050037819E-2</v>
      </c>
      <c r="J9146">
        <v>9.4481767279943002E-4</v>
      </c>
      <c r="K9146">
        <v>-999</v>
      </c>
      <c r="L9146">
        <v>-999</v>
      </c>
    </row>
    <row r="9147" spans="1:12">
      <c r="A9147" t="s">
        <v>317</v>
      </c>
      <c r="B9147" t="s">
        <v>306</v>
      </c>
      <c r="C9147">
        <v>48001</v>
      </c>
      <c r="D9147" t="s">
        <v>135</v>
      </c>
      <c r="E9147">
        <v>590</v>
      </c>
      <c r="F9147" t="s">
        <v>110</v>
      </c>
      <c r="G9147" t="s">
        <v>112</v>
      </c>
      <c r="H9147">
        <v>614</v>
      </c>
      <c r="I9147">
        <v>-1.524708937272541E-2</v>
      </c>
      <c r="J9147">
        <v>8.0153164432649913E-4</v>
      </c>
      <c r="K9147">
        <v>-999</v>
      </c>
      <c r="L9147">
        <v>-999</v>
      </c>
    </row>
    <row r="9148" spans="1:12">
      <c r="A9148" t="s">
        <v>317</v>
      </c>
      <c r="B9148" t="s">
        <v>306</v>
      </c>
      <c r="C9148">
        <v>48001</v>
      </c>
      <c r="D9148" t="s">
        <v>135</v>
      </c>
      <c r="E9148">
        <v>590</v>
      </c>
      <c r="F9148" t="s">
        <v>110</v>
      </c>
      <c r="G9148" t="s">
        <v>113</v>
      </c>
      <c r="H9148">
        <v>385</v>
      </c>
      <c r="I9148">
        <v>0.34441876035027852</v>
      </c>
      <c r="J9148">
        <v>8.249744552857298E-3</v>
      </c>
      <c r="K9148">
        <v>-2.2209100711948191E-3</v>
      </c>
      <c r="L9148">
        <v>0.92904004690239772</v>
      </c>
    </row>
    <row r="9149" spans="1:12">
      <c r="A9149" t="s">
        <v>317</v>
      </c>
      <c r="B9149" t="s">
        <v>306</v>
      </c>
      <c r="C9149">
        <v>48001</v>
      </c>
      <c r="D9149" t="s">
        <v>135</v>
      </c>
      <c r="E9149">
        <v>590</v>
      </c>
      <c r="F9149" t="s">
        <v>110</v>
      </c>
      <c r="G9149" t="s">
        <v>114</v>
      </c>
      <c r="H9149">
        <v>614</v>
      </c>
      <c r="I9149">
        <v>0.1498283722983309</v>
      </c>
      <c r="J9149">
        <v>4.8396967617221004E-3</v>
      </c>
      <c r="K9149">
        <v>-8.0042395586124887E-2</v>
      </c>
      <c r="L9149">
        <v>0.50609167636517527</v>
      </c>
    </row>
    <row r="9150" spans="1:12">
      <c r="A9150" t="s">
        <v>317</v>
      </c>
      <c r="B9150" t="s">
        <v>306</v>
      </c>
      <c r="C9150">
        <v>48001</v>
      </c>
      <c r="D9150" t="s">
        <v>135</v>
      </c>
      <c r="E9150">
        <v>590</v>
      </c>
      <c r="F9150" t="s">
        <v>110</v>
      </c>
      <c r="G9150" t="s">
        <v>115</v>
      </c>
      <c r="H9150">
        <v>385</v>
      </c>
      <c r="I9150">
        <v>0.2395383713506733</v>
      </c>
      <c r="J9150">
        <v>5.9711598132804493E-3</v>
      </c>
      <c r="K9150">
        <v>-6.9626939183345697E-3</v>
      </c>
      <c r="L9150">
        <v>0.68818917119285972</v>
      </c>
    </row>
    <row r="9151" spans="1:12">
      <c r="A9151" t="s">
        <v>317</v>
      </c>
      <c r="B9151" t="s">
        <v>306</v>
      </c>
      <c r="C9151">
        <v>48001</v>
      </c>
      <c r="D9151" t="s">
        <v>135</v>
      </c>
      <c r="E9151">
        <v>590</v>
      </c>
      <c r="F9151" t="s">
        <v>110</v>
      </c>
      <c r="G9151" t="s">
        <v>116</v>
      </c>
      <c r="H9151">
        <v>613</v>
      </c>
      <c r="I9151">
        <v>7.1637483097242008E-2</v>
      </c>
      <c r="J9151">
        <v>2.9817369722901959E-3</v>
      </c>
      <c r="K9151">
        <v>-0.16779746486992439</v>
      </c>
      <c r="L9151">
        <v>0.33039547440439881</v>
      </c>
    </row>
    <row r="9152" spans="1:12">
      <c r="A9152" t="s">
        <v>317</v>
      </c>
      <c r="B9152" t="s">
        <v>306</v>
      </c>
      <c r="C9152">
        <v>48001</v>
      </c>
      <c r="D9152" t="s">
        <v>135</v>
      </c>
      <c r="E9152">
        <v>590</v>
      </c>
      <c r="F9152" t="s">
        <v>110</v>
      </c>
      <c r="G9152" t="s">
        <v>117</v>
      </c>
      <c r="H9152">
        <v>385</v>
      </c>
      <c r="I9152">
        <v>0.2395383713506733</v>
      </c>
      <c r="J9152">
        <v>5.9711598132804493E-3</v>
      </c>
      <c r="K9152">
        <v>-6.9626939183345697E-3</v>
      </c>
      <c r="L9152">
        <v>0.68818917119285972</v>
      </c>
    </row>
    <row r="9153" spans="1:12">
      <c r="A9153" t="s">
        <v>317</v>
      </c>
      <c r="B9153" t="s">
        <v>306</v>
      </c>
      <c r="C9153">
        <v>48001</v>
      </c>
      <c r="D9153" t="s">
        <v>135</v>
      </c>
      <c r="E9153">
        <v>590</v>
      </c>
      <c r="F9153" t="s">
        <v>110</v>
      </c>
      <c r="G9153" t="s">
        <v>118</v>
      </c>
      <c r="H9153">
        <v>614</v>
      </c>
      <c r="I9153">
        <v>7.1404604684808304E-2</v>
      </c>
      <c r="J9153">
        <v>2.9590933539898941E-3</v>
      </c>
      <c r="K9153">
        <v>-0.16779746486992439</v>
      </c>
      <c r="L9153">
        <v>0.33039547440439881</v>
      </c>
    </row>
    <row r="9154" spans="1:12">
      <c r="A9154" t="s">
        <v>317</v>
      </c>
      <c r="B9154" t="s">
        <v>306</v>
      </c>
      <c r="C9154">
        <v>48001</v>
      </c>
      <c r="D9154" t="s">
        <v>135</v>
      </c>
      <c r="E9154">
        <v>590</v>
      </c>
      <c r="F9154" t="s">
        <v>110</v>
      </c>
      <c r="G9154" t="s">
        <v>119</v>
      </c>
      <c r="H9154">
        <v>385</v>
      </c>
      <c r="I9154">
        <v>0.29576395856467402</v>
      </c>
      <c r="J9154">
        <v>7.0892260102168444E-3</v>
      </c>
      <c r="K9154">
        <v>-2.2209100711948191E-3</v>
      </c>
      <c r="L9154">
        <v>0.81137074150351796</v>
      </c>
    </row>
    <row r="9155" spans="1:12">
      <c r="A9155" t="s">
        <v>317</v>
      </c>
      <c r="B9155" t="s">
        <v>306</v>
      </c>
      <c r="C9155">
        <v>48001</v>
      </c>
      <c r="D9155" t="s">
        <v>135</v>
      </c>
      <c r="E9155">
        <v>590</v>
      </c>
      <c r="F9155" t="s">
        <v>110</v>
      </c>
      <c r="G9155" t="s">
        <v>120</v>
      </c>
      <c r="H9155">
        <v>613</v>
      </c>
      <c r="I9155">
        <v>0.11001215318394671</v>
      </c>
      <c r="J9155">
        <v>3.8584855263824221E-3</v>
      </c>
      <c r="K9155">
        <v>-0.2476950842242015</v>
      </c>
      <c r="L9155">
        <v>0.39452015270246482</v>
      </c>
    </row>
    <row r="9156" spans="1:12">
      <c r="A9156" t="s">
        <v>317</v>
      </c>
      <c r="B9156" t="s">
        <v>306</v>
      </c>
      <c r="C9156">
        <v>48001</v>
      </c>
      <c r="D9156" t="s">
        <v>135</v>
      </c>
      <c r="E9156">
        <v>590</v>
      </c>
      <c r="F9156" t="s">
        <v>110</v>
      </c>
      <c r="G9156" t="s">
        <v>121</v>
      </c>
      <c r="H9156">
        <v>385</v>
      </c>
      <c r="I9156">
        <v>0.4297038202545681</v>
      </c>
      <c r="J9156">
        <v>1.013879700250065E-2</v>
      </c>
      <c r="K9156">
        <v>-2.2209100711948191E-3</v>
      </c>
      <c r="L9156">
        <v>1.118222396893668</v>
      </c>
    </row>
    <row r="9157" spans="1:12">
      <c r="A9157" t="s">
        <v>317</v>
      </c>
      <c r="B9157" t="s">
        <v>306</v>
      </c>
      <c r="C9157">
        <v>48001</v>
      </c>
      <c r="D9157" t="s">
        <v>135</v>
      </c>
      <c r="E9157">
        <v>590</v>
      </c>
      <c r="F9157" t="s">
        <v>110</v>
      </c>
      <c r="G9157" t="s">
        <v>122</v>
      </c>
      <c r="H9157">
        <v>613</v>
      </c>
      <c r="I9157">
        <v>0.20595179397059071</v>
      </c>
      <c r="J9157">
        <v>6.34815665797029E-3</v>
      </c>
      <c r="K9157">
        <v>-8.9453533457064499E-2</v>
      </c>
      <c r="L9157">
        <v>0.72098393098243763</v>
      </c>
    </row>
    <row r="9158" spans="1:12">
      <c r="A9158" t="s">
        <v>317</v>
      </c>
      <c r="B9158" t="s">
        <v>306</v>
      </c>
      <c r="C9158">
        <v>48001</v>
      </c>
      <c r="D9158" t="s">
        <v>135</v>
      </c>
      <c r="E9158">
        <v>590</v>
      </c>
      <c r="F9158" t="s">
        <v>110</v>
      </c>
      <c r="G9158" t="s">
        <v>123</v>
      </c>
      <c r="H9158">
        <v>385</v>
      </c>
      <c r="I9158">
        <v>0.55269707530607393</v>
      </c>
      <c r="J9158">
        <v>1.275900907091471E-2</v>
      </c>
      <c r="K9158">
        <v>-2.2209100711948191E-3</v>
      </c>
      <c r="L9158">
        <v>1.3667531928650181</v>
      </c>
    </row>
    <row r="9159" spans="1:12">
      <c r="A9159" t="s">
        <v>317</v>
      </c>
      <c r="B9159" t="s">
        <v>306</v>
      </c>
      <c r="C9159">
        <v>48001</v>
      </c>
      <c r="D9159" t="s">
        <v>135</v>
      </c>
      <c r="E9159">
        <v>590</v>
      </c>
      <c r="F9159" t="s">
        <v>110</v>
      </c>
      <c r="G9159" t="s">
        <v>124</v>
      </c>
      <c r="H9159">
        <v>613</v>
      </c>
      <c r="I9159">
        <v>0.3002740318735681</v>
      </c>
      <c r="J9159">
        <v>9.0247575333122013E-3</v>
      </c>
      <c r="K9159">
        <v>-7.0983799909851417E-2</v>
      </c>
      <c r="L9159">
        <v>1.075421990035097</v>
      </c>
    </row>
    <row r="9160" spans="1:12">
      <c r="A9160" t="s">
        <v>317</v>
      </c>
      <c r="B9160" t="s">
        <v>306</v>
      </c>
      <c r="C9160">
        <v>48001</v>
      </c>
      <c r="D9160" t="s">
        <v>135</v>
      </c>
      <c r="E9160">
        <v>590</v>
      </c>
      <c r="F9160" t="s">
        <v>110</v>
      </c>
      <c r="G9160" t="s">
        <v>125</v>
      </c>
      <c r="H9160">
        <v>385</v>
      </c>
      <c r="I9160">
        <v>0.67998199748401</v>
      </c>
      <c r="J9160">
        <v>1.574057216947199E-2</v>
      </c>
      <c r="K9160">
        <v>-2.2209100711948191E-3</v>
      </c>
      <c r="L9160">
        <v>1.640437809315836</v>
      </c>
    </row>
    <row r="9161" spans="1:12">
      <c r="A9161" t="s">
        <v>317</v>
      </c>
      <c r="B9161" t="s">
        <v>306</v>
      </c>
      <c r="C9161">
        <v>48001</v>
      </c>
      <c r="D9161" t="s">
        <v>135</v>
      </c>
      <c r="E9161">
        <v>590</v>
      </c>
      <c r="F9161" t="s">
        <v>110</v>
      </c>
      <c r="G9161" t="s">
        <v>126</v>
      </c>
      <c r="H9161">
        <v>613</v>
      </c>
      <c r="I9161">
        <v>0.40004617640704782</v>
      </c>
      <c r="J9161">
        <v>1.199303012229227E-2</v>
      </c>
      <c r="K9161">
        <v>-3.9806647781455047E-2</v>
      </c>
      <c r="L9161">
        <v>1.4206787509393499</v>
      </c>
    </row>
    <row r="9162" spans="1:12">
      <c r="A9162" t="s">
        <v>317</v>
      </c>
      <c r="B9162" t="s">
        <v>306</v>
      </c>
      <c r="C9162">
        <v>48001</v>
      </c>
      <c r="D9162" t="s">
        <v>135</v>
      </c>
      <c r="E9162">
        <v>590</v>
      </c>
      <c r="F9162" t="s">
        <v>110</v>
      </c>
      <c r="G9162" t="s">
        <v>127</v>
      </c>
      <c r="H9162">
        <v>385</v>
      </c>
      <c r="I9162">
        <v>0.34441875361720181</v>
      </c>
      <c r="J9162">
        <v>8.2497437891071949E-3</v>
      </c>
      <c r="K9162">
        <v>-2.2209100711948191E-3</v>
      </c>
      <c r="L9162">
        <v>0.92904004690239772</v>
      </c>
    </row>
    <row r="9163" spans="1:12">
      <c r="A9163" t="s">
        <v>317</v>
      </c>
      <c r="B9163" t="s">
        <v>306</v>
      </c>
      <c r="C9163">
        <v>48001</v>
      </c>
      <c r="D9163" t="s">
        <v>135</v>
      </c>
      <c r="E9163">
        <v>590</v>
      </c>
      <c r="F9163" t="s">
        <v>110</v>
      </c>
      <c r="G9163" t="s">
        <v>128</v>
      </c>
      <c r="H9163">
        <v>613</v>
      </c>
      <c r="I9163">
        <v>0.15109181448930389</v>
      </c>
      <c r="J9163">
        <v>4.9589034281511228E-3</v>
      </c>
      <c r="K9163">
        <v>-8.0042395586124887E-2</v>
      </c>
      <c r="L9163">
        <v>0.50609167636517527</v>
      </c>
    </row>
    <row r="9164" spans="1:12">
      <c r="A9164" t="s">
        <v>317</v>
      </c>
      <c r="B9164" t="s">
        <v>306</v>
      </c>
      <c r="C9164">
        <v>48001</v>
      </c>
      <c r="D9164" t="s">
        <v>135</v>
      </c>
      <c r="E9164">
        <v>590</v>
      </c>
      <c r="F9164" t="s">
        <v>110</v>
      </c>
      <c r="G9164" t="s">
        <v>129</v>
      </c>
      <c r="H9164">
        <v>385</v>
      </c>
      <c r="I9164">
        <v>0.34441875361720181</v>
      </c>
      <c r="J9164">
        <v>8.2497437891071931E-3</v>
      </c>
      <c r="K9164">
        <v>-2.2209100711948191E-3</v>
      </c>
      <c r="L9164">
        <v>0.92904004690239772</v>
      </c>
    </row>
    <row r="9165" spans="1:12">
      <c r="A9165" t="s">
        <v>317</v>
      </c>
      <c r="B9165" t="s">
        <v>306</v>
      </c>
      <c r="C9165">
        <v>48001</v>
      </c>
      <c r="D9165" t="s">
        <v>135</v>
      </c>
      <c r="E9165">
        <v>590</v>
      </c>
      <c r="F9165" t="s">
        <v>110</v>
      </c>
      <c r="G9165" t="s">
        <v>130</v>
      </c>
      <c r="H9165">
        <v>613</v>
      </c>
      <c r="I9165">
        <v>0.15109181448930389</v>
      </c>
      <c r="J9165">
        <v>4.9589034281511228E-3</v>
      </c>
      <c r="K9165">
        <v>-8.0042395586124887E-2</v>
      </c>
      <c r="L9165">
        <v>0.50609167636517527</v>
      </c>
    </row>
    <row r="9166" spans="1:12">
      <c r="A9166" t="s">
        <v>317</v>
      </c>
      <c r="B9166" t="s">
        <v>306</v>
      </c>
      <c r="C9166">
        <v>48001</v>
      </c>
      <c r="D9166" t="s">
        <v>135</v>
      </c>
      <c r="E9166">
        <v>590</v>
      </c>
      <c r="F9166" t="s">
        <v>110</v>
      </c>
      <c r="G9166" t="s">
        <v>131</v>
      </c>
      <c r="H9166">
        <v>385</v>
      </c>
      <c r="I9166">
        <v>0.34441875361720181</v>
      </c>
      <c r="J9166">
        <v>8.2497437891071931E-3</v>
      </c>
      <c r="K9166">
        <v>-2.2209100711948191E-3</v>
      </c>
      <c r="L9166">
        <v>0.92904004690239772</v>
      </c>
    </row>
    <row r="9167" spans="1:12">
      <c r="A9167" t="s">
        <v>317</v>
      </c>
      <c r="B9167" t="s">
        <v>306</v>
      </c>
      <c r="C9167">
        <v>48001</v>
      </c>
      <c r="D9167" t="s">
        <v>135</v>
      </c>
      <c r="E9167">
        <v>590</v>
      </c>
      <c r="F9167" t="s">
        <v>110</v>
      </c>
      <c r="G9167" t="s">
        <v>132</v>
      </c>
      <c r="H9167">
        <v>613</v>
      </c>
      <c r="I9167">
        <v>0.15109181448930389</v>
      </c>
      <c r="J9167">
        <v>4.9589034281511219E-3</v>
      </c>
      <c r="K9167">
        <v>-8.0042395586124887E-2</v>
      </c>
      <c r="L9167">
        <v>0.50609167636517527</v>
      </c>
    </row>
    <row r="9168" spans="1:12">
      <c r="A9168" t="s">
        <v>317</v>
      </c>
      <c r="B9168" t="s">
        <v>306</v>
      </c>
      <c r="C9168">
        <v>48001</v>
      </c>
      <c r="D9168" t="s">
        <v>135</v>
      </c>
      <c r="E9168">
        <v>590</v>
      </c>
      <c r="F9168" t="s">
        <v>110</v>
      </c>
      <c r="G9168" t="s">
        <v>133</v>
      </c>
      <c r="H9168">
        <v>385</v>
      </c>
      <c r="I9168">
        <v>0.4698351658084205</v>
      </c>
      <c r="J9168">
        <v>1.0090794398264141E-2</v>
      </c>
      <c r="K9168">
        <v>-2.2209100711948191E-3</v>
      </c>
      <c r="L9168">
        <v>1.0498195309448459</v>
      </c>
    </row>
    <row r="9169" spans="1:12">
      <c r="A9169" t="s">
        <v>317</v>
      </c>
      <c r="B9169" t="s">
        <v>306</v>
      </c>
      <c r="C9169">
        <v>48001</v>
      </c>
      <c r="D9169" t="s">
        <v>135</v>
      </c>
      <c r="E9169">
        <v>590</v>
      </c>
      <c r="F9169" t="s">
        <v>110</v>
      </c>
      <c r="G9169" t="s">
        <v>134</v>
      </c>
      <c r="H9169">
        <v>613</v>
      </c>
      <c r="I9169">
        <v>0.2479334897645504</v>
      </c>
      <c r="J9169">
        <v>7.6990058058874558E-3</v>
      </c>
      <c r="K9169">
        <v>-3.9806647781455047E-2</v>
      </c>
      <c r="L9169">
        <v>0.95830643174613483</v>
      </c>
    </row>
    <row r="9170" spans="1:12">
      <c r="A9170" t="s">
        <v>317</v>
      </c>
      <c r="B9170" t="s">
        <v>318</v>
      </c>
      <c r="C9170">
        <v>48003</v>
      </c>
      <c r="D9170" t="s">
        <v>135</v>
      </c>
      <c r="E9170">
        <v>590</v>
      </c>
      <c r="F9170" t="s">
        <v>110</v>
      </c>
      <c r="G9170" t="s">
        <v>111</v>
      </c>
      <c r="H9170">
        <v>20</v>
      </c>
      <c r="I9170">
        <v>1.9306199376541509E-2</v>
      </c>
      <c r="J9170">
        <v>3.9190238478528667E-3</v>
      </c>
      <c r="K9170">
        <v>-999</v>
      </c>
      <c r="L9170">
        <v>-999</v>
      </c>
    </row>
    <row r="9171" spans="1:12">
      <c r="A9171" t="s">
        <v>317</v>
      </c>
      <c r="B9171" t="s">
        <v>318</v>
      </c>
      <c r="C9171">
        <v>48003</v>
      </c>
      <c r="D9171" t="s">
        <v>135</v>
      </c>
      <c r="E9171">
        <v>590</v>
      </c>
      <c r="F9171" t="s">
        <v>110</v>
      </c>
      <c r="G9171" t="s">
        <v>112</v>
      </c>
      <c r="H9171">
        <v>2225</v>
      </c>
      <c r="I9171">
        <v>1.6585750228609621E-2</v>
      </c>
      <c r="J9171">
        <v>1.078329027893319E-3</v>
      </c>
      <c r="K9171">
        <v>-999</v>
      </c>
      <c r="L9171">
        <v>-999</v>
      </c>
    </row>
    <row r="9172" spans="1:12">
      <c r="A9172" t="s">
        <v>317</v>
      </c>
      <c r="B9172" t="s">
        <v>318</v>
      </c>
      <c r="C9172">
        <v>48003</v>
      </c>
      <c r="D9172" t="s">
        <v>135</v>
      </c>
      <c r="E9172">
        <v>590</v>
      </c>
      <c r="F9172" t="s">
        <v>110</v>
      </c>
      <c r="G9172" t="s">
        <v>113</v>
      </c>
      <c r="H9172">
        <v>20</v>
      </c>
      <c r="I9172">
        <v>0.35501589726921301</v>
      </c>
      <c r="J9172">
        <v>3.076136213496344E-2</v>
      </c>
      <c r="K9172">
        <v>0.1597968519917001</v>
      </c>
      <c r="L9172">
        <v>0.60038087250570604</v>
      </c>
    </row>
    <row r="9173" spans="1:12">
      <c r="A9173" t="s">
        <v>317</v>
      </c>
      <c r="B9173" t="s">
        <v>318</v>
      </c>
      <c r="C9173">
        <v>48003</v>
      </c>
      <c r="D9173" t="s">
        <v>135</v>
      </c>
      <c r="E9173">
        <v>590</v>
      </c>
      <c r="F9173" t="s">
        <v>110</v>
      </c>
      <c r="G9173" t="s">
        <v>114</v>
      </c>
      <c r="H9173">
        <v>2225</v>
      </c>
      <c r="I9173">
        <v>0.19723422712057881</v>
      </c>
      <c r="J9173">
        <v>2.436970947397539E-3</v>
      </c>
      <c r="K9173">
        <v>-0.18928993464282901</v>
      </c>
      <c r="L9173">
        <v>0.69539218026535576</v>
      </c>
    </row>
    <row r="9174" spans="1:12">
      <c r="A9174" t="s">
        <v>317</v>
      </c>
      <c r="B9174" t="s">
        <v>318</v>
      </c>
      <c r="C9174">
        <v>48003</v>
      </c>
      <c r="D9174" t="s">
        <v>135</v>
      </c>
      <c r="E9174">
        <v>590</v>
      </c>
      <c r="F9174" t="s">
        <v>110</v>
      </c>
      <c r="G9174" t="s">
        <v>115</v>
      </c>
      <c r="H9174">
        <v>20</v>
      </c>
      <c r="I9174">
        <v>0.26236384757670711</v>
      </c>
      <c r="J9174">
        <v>2.4954151380779159E-2</v>
      </c>
      <c r="K9174">
        <v>0.1242219858311927</v>
      </c>
      <c r="L9174">
        <v>0.48965824773471922</v>
      </c>
    </row>
    <row r="9175" spans="1:12">
      <c r="A9175" t="s">
        <v>317</v>
      </c>
      <c r="B9175" t="s">
        <v>318</v>
      </c>
      <c r="C9175">
        <v>48003</v>
      </c>
      <c r="D9175" t="s">
        <v>135</v>
      </c>
      <c r="E9175">
        <v>590</v>
      </c>
      <c r="F9175" t="s">
        <v>110</v>
      </c>
      <c r="G9175" t="s">
        <v>116</v>
      </c>
      <c r="H9175">
        <v>2225</v>
      </c>
      <c r="I9175">
        <v>0.1181366320013827</v>
      </c>
      <c r="J9175">
        <v>2.1739992909726902E-3</v>
      </c>
      <c r="K9175">
        <v>-0.31738454155604201</v>
      </c>
      <c r="L9175">
        <v>0.57552630434634322</v>
      </c>
    </row>
    <row r="9176" spans="1:12">
      <c r="A9176" t="s">
        <v>317</v>
      </c>
      <c r="B9176" t="s">
        <v>318</v>
      </c>
      <c r="C9176">
        <v>48003</v>
      </c>
      <c r="D9176" t="s">
        <v>135</v>
      </c>
      <c r="E9176">
        <v>590</v>
      </c>
      <c r="F9176" t="s">
        <v>110</v>
      </c>
      <c r="G9176" t="s">
        <v>117</v>
      </c>
      <c r="H9176">
        <v>20</v>
      </c>
      <c r="I9176">
        <v>0.26236384757670711</v>
      </c>
      <c r="J9176">
        <v>2.4954151380779159E-2</v>
      </c>
      <c r="K9176">
        <v>0.1242219858311927</v>
      </c>
      <c r="L9176">
        <v>0.48965824773471922</v>
      </c>
    </row>
    <row r="9177" spans="1:12">
      <c r="A9177" t="s">
        <v>317</v>
      </c>
      <c r="B9177" t="s">
        <v>318</v>
      </c>
      <c r="C9177">
        <v>48003</v>
      </c>
      <c r="D9177" t="s">
        <v>135</v>
      </c>
      <c r="E9177">
        <v>590</v>
      </c>
      <c r="F9177" t="s">
        <v>110</v>
      </c>
      <c r="G9177" t="s">
        <v>118</v>
      </c>
      <c r="H9177">
        <v>2225</v>
      </c>
      <c r="I9177">
        <v>0.1181435219977354</v>
      </c>
      <c r="J9177">
        <v>2.173866492017671E-3</v>
      </c>
      <c r="K9177">
        <v>-0.31738454155604201</v>
      </c>
      <c r="L9177">
        <v>0.57552630434634322</v>
      </c>
    </row>
    <row r="9178" spans="1:12">
      <c r="A9178" t="s">
        <v>317</v>
      </c>
      <c r="B9178" t="s">
        <v>318</v>
      </c>
      <c r="C9178">
        <v>48003</v>
      </c>
      <c r="D9178" t="s">
        <v>135</v>
      </c>
      <c r="E9178">
        <v>590</v>
      </c>
      <c r="F9178" t="s">
        <v>110</v>
      </c>
      <c r="G9178" t="s">
        <v>119</v>
      </c>
      <c r="H9178">
        <v>20</v>
      </c>
      <c r="I9178">
        <v>0.31037342720726102</v>
      </c>
      <c r="J9178">
        <v>2.6909774238259309E-2</v>
      </c>
      <c r="K9178">
        <v>0.14761707107821101</v>
      </c>
      <c r="L9178">
        <v>0.526889300170023</v>
      </c>
    </row>
    <row r="9179" spans="1:12">
      <c r="A9179" t="s">
        <v>317</v>
      </c>
      <c r="B9179" t="s">
        <v>318</v>
      </c>
      <c r="C9179">
        <v>48003</v>
      </c>
      <c r="D9179" t="s">
        <v>135</v>
      </c>
      <c r="E9179">
        <v>590</v>
      </c>
      <c r="F9179" t="s">
        <v>110</v>
      </c>
      <c r="G9179" t="s">
        <v>120</v>
      </c>
      <c r="H9179">
        <v>2225</v>
      </c>
      <c r="I9179">
        <v>0.1613576570108321</v>
      </c>
      <c r="J9179">
        <v>2.3269268724723049E-3</v>
      </c>
      <c r="K9179">
        <v>-0.25034914049472179</v>
      </c>
      <c r="L9179">
        <v>0.64368389818880523</v>
      </c>
    </row>
    <row r="9180" spans="1:12">
      <c r="A9180" t="s">
        <v>317</v>
      </c>
      <c r="B9180" t="s">
        <v>318</v>
      </c>
      <c r="C9180">
        <v>48003</v>
      </c>
      <c r="D9180" t="s">
        <v>135</v>
      </c>
      <c r="E9180">
        <v>590</v>
      </c>
      <c r="F9180" t="s">
        <v>110</v>
      </c>
      <c r="G9180" t="s">
        <v>121</v>
      </c>
      <c r="H9180">
        <v>20</v>
      </c>
      <c r="I9180">
        <v>0.41327724195946858</v>
      </c>
      <c r="J9180">
        <v>3.4210398451636932E-2</v>
      </c>
      <c r="K9180">
        <v>0.17752394335369001</v>
      </c>
      <c r="L9180">
        <v>0.69242921109573285</v>
      </c>
    </row>
    <row r="9181" spans="1:12">
      <c r="A9181" t="s">
        <v>317</v>
      </c>
      <c r="B9181" t="s">
        <v>318</v>
      </c>
      <c r="C9181">
        <v>48003</v>
      </c>
      <c r="D9181" t="s">
        <v>135</v>
      </c>
      <c r="E9181">
        <v>590</v>
      </c>
      <c r="F9181" t="s">
        <v>110</v>
      </c>
      <c r="G9181" t="s">
        <v>122</v>
      </c>
      <c r="H9181">
        <v>2225</v>
      </c>
      <c r="I9181">
        <v>0.26260793628794032</v>
      </c>
      <c r="J9181">
        <v>2.7373645650370548E-3</v>
      </c>
      <c r="K9181">
        <v>-9.2702975154077036E-2</v>
      </c>
      <c r="L9181">
        <v>0.81987028744605939</v>
      </c>
    </row>
    <row r="9182" spans="1:12">
      <c r="A9182" t="s">
        <v>317</v>
      </c>
      <c r="B9182" t="s">
        <v>318</v>
      </c>
      <c r="C9182">
        <v>48003</v>
      </c>
      <c r="D9182" t="s">
        <v>135</v>
      </c>
      <c r="E9182">
        <v>590</v>
      </c>
      <c r="F9182" t="s">
        <v>110</v>
      </c>
      <c r="G9182" t="s">
        <v>123</v>
      </c>
      <c r="H9182">
        <v>20</v>
      </c>
      <c r="I9182">
        <v>0.51937497833131607</v>
      </c>
      <c r="J9182">
        <v>4.0606849889757872E-2</v>
      </c>
      <c r="K9182">
        <v>0.21562823788507901</v>
      </c>
      <c r="L9182">
        <v>0.87133555310891031</v>
      </c>
    </row>
    <row r="9183" spans="1:12">
      <c r="A9183" t="s">
        <v>317</v>
      </c>
      <c r="B9183" t="s">
        <v>318</v>
      </c>
      <c r="C9183">
        <v>48003</v>
      </c>
      <c r="D9183" t="s">
        <v>135</v>
      </c>
      <c r="E9183">
        <v>590</v>
      </c>
      <c r="F9183" t="s">
        <v>110</v>
      </c>
      <c r="G9183" t="s">
        <v>124</v>
      </c>
      <c r="H9183">
        <v>2225</v>
      </c>
      <c r="I9183">
        <v>0.35389265275368459</v>
      </c>
      <c r="J9183">
        <v>3.2541719309162362E-3</v>
      </c>
      <c r="K9183">
        <v>-9.9773359172317996E-3</v>
      </c>
      <c r="L9183">
        <v>1.0497557383883771</v>
      </c>
    </row>
    <row r="9184" spans="1:12">
      <c r="A9184" t="s">
        <v>317</v>
      </c>
      <c r="B9184" t="s">
        <v>318</v>
      </c>
      <c r="C9184">
        <v>48003</v>
      </c>
      <c r="D9184" t="s">
        <v>135</v>
      </c>
      <c r="E9184">
        <v>590</v>
      </c>
      <c r="F9184" t="s">
        <v>110</v>
      </c>
      <c r="G9184" t="s">
        <v>125</v>
      </c>
      <c r="H9184">
        <v>20</v>
      </c>
      <c r="I9184">
        <v>0.6263817555839285</v>
      </c>
      <c r="J9184">
        <v>4.8312324165604867E-2</v>
      </c>
      <c r="K9184">
        <v>0.25279472097579181</v>
      </c>
      <c r="L9184">
        <v>1.050067159583292</v>
      </c>
    </row>
    <row r="9185" spans="1:12">
      <c r="A9185" t="s">
        <v>317</v>
      </c>
      <c r="B9185" t="s">
        <v>318</v>
      </c>
      <c r="C9185">
        <v>48003</v>
      </c>
      <c r="D9185" t="s">
        <v>135</v>
      </c>
      <c r="E9185">
        <v>590</v>
      </c>
      <c r="F9185" t="s">
        <v>110</v>
      </c>
      <c r="G9185" t="s">
        <v>126</v>
      </c>
      <c r="H9185">
        <v>2225</v>
      </c>
      <c r="I9185">
        <v>0.45593679838711881</v>
      </c>
      <c r="J9185">
        <v>3.920636853020615E-3</v>
      </c>
      <c r="K9185">
        <v>-6.7803292568170206E-3</v>
      </c>
      <c r="L9185">
        <v>1.2664680882836681</v>
      </c>
    </row>
    <row r="9186" spans="1:12">
      <c r="A9186" t="s">
        <v>317</v>
      </c>
      <c r="B9186" t="s">
        <v>318</v>
      </c>
      <c r="C9186">
        <v>48003</v>
      </c>
      <c r="D9186" t="s">
        <v>135</v>
      </c>
      <c r="E9186">
        <v>590</v>
      </c>
      <c r="F9186" t="s">
        <v>110</v>
      </c>
      <c r="G9186" t="s">
        <v>127</v>
      </c>
      <c r="H9186">
        <v>20</v>
      </c>
      <c r="I9186">
        <v>0.35501589726921301</v>
      </c>
      <c r="J9186">
        <v>3.076136213496344E-2</v>
      </c>
      <c r="K9186">
        <v>0.1597968519917001</v>
      </c>
      <c r="L9186">
        <v>0.60038087250570604</v>
      </c>
    </row>
    <row r="9187" spans="1:12">
      <c r="A9187" t="s">
        <v>317</v>
      </c>
      <c r="B9187" t="s">
        <v>318</v>
      </c>
      <c r="C9187">
        <v>48003</v>
      </c>
      <c r="D9187" t="s">
        <v>135</v>
      </c>
      <c r="E9187">
        <v>590</v>
      </c>
      <c r="F9187" t="s">
        <v>110</v>
      </c>
      <c r="G9187" t="s">
        <v>128</v>
      </c>
      <c r="H9187">
        <v>2225</v>
      </c>
      <c r="I9187">
        <v>0.1972526833185807</v>
      </c>
      <c r="J9187">
        <v>2.4368230489028148E-3</v>
      </c>
      <c r="K9187">
        <v>-0.18928993464282901</v>
      </c>
      <c r="L9187">
        <v>0.69539218026535576</v>
      </c>
    </row>
    <row r="9188" spans="1:12">
      <c r="A9188" t="s">
        <v>317</v>
      </c>
      <c r="B9188" t="s">
        <v>318</v>
      </c>
      <c r="C9188">
        <v>48003</v>
      </c>
      <c r="D9188" t="s">
        <v>135</v>
      </c>
      <c r="E9188">
        <v>590</v>
      </c>
      <c r="F9188" t="s">
        <v>110</v>
      </c>
      <c r="G9188" t="s">
        <v>129</v>
      </c>
      <c r="H9188">
        <v>20</v>
      </c>
      <c r="I9188">
        <v>0.35501589726921301</v>
      </c>
      <c r="J9188">
        <v>3.076136213496344E-2</v>
      </c>
      <c r="K9188">
        <v>0.1597968519917001</v>
      </c>
      <c r="L9188">
        <v>0.60038087250570604</v>
      </c>
    </row>
    <row r="9189" spans="1:12">
      <c r="A9189" t="s">
        <v>317</v>
      </c>
      <c r="B9189" t="s">
        <v>318</v>
      </c>
      <c r="C9189">
        <v>48003</v>
      </c>
      <c r="D9189" t="s">
        <v>135</v>
      </c>
      <c r="E9189">
        <v>590</v>
      </c>
      <c r="F9189" t="s">
        <v>110</v>
      </c>
      <c r="G9189" t="s">
        <v>130</v>
      </c>
      <c r="H9189">
        <v>2225</v>
      </c>
      <c r="I9189">
        <v>0.1972526833185807</v>
      </c>
      <c r="J9189">
        <v>2.4368230489028148E-3</v>
      </c>
      <c r="K9189">
        <v>-0.18928993464282901</v>
      </c>
      <c r="L9189">
        <v>0.69539218026535576</v>
      </c>
    </row>
    <row r="9190" spans="1:12">
      <c r="A9190" t="s">
        <v>317</v>
      </c>
      <c r="B9190" t="s">
        <v>318</v>
      </c>
      <c r="C9190">
        <v>48003</v>
      </c>
      <c r="D9190" t="s">
        <v>135</v>
      </c>
      <c r="E9190">
        <v>590</v>
      </c>
      <c r="F9190" t="s">
        <v>110</v>
      </c>
      <c r="G9190" t="s">
        <v>131</v>
      </c>
      <c r="H9190">
        <v>20</v>
      </c>
      <c r="I9190">
        <v>0.35501589726921301</v>
      </c>
      <c r="J9190">
        <v>3.076136213496344E-2</v>
      </c>
      <c r="K9190">
        <v>0.1597968519917001</v>
      </c>
      <c r="L9190">
        <v>0.60038087250570604</v>
      </c>
    </row>
    <row r="9191" spans="1:12">
      <c r="A9191" t="s">
        <v>317</v>
      </c>
      <c r="B9191" t="s">
        <v>318</v>
      </c>
      <c r="C9191">
        <v>48003</v>
      </c>
      <c r="D9191" t="s">
        <v>135</v>
      </c>
      <c r="E9191">
        <v>590</v>
      </c>
      <c r="F9191" t="s">
        <v>110</v>
      </c>
      <c r="G9191" t="s">
        <v>132</v>
      </c>
      <c r="H9191">
        <v>2225</v>
      </c>
      <c r="I9191">
        <v>0.1972526833185807</v>
      </c>
      <c r="J9191">
        <v>2.4368230489028161E-3</v>
      </c>
      <c r="K9191">
        <v>-0.18928993464282901</v>
      </c>
      <c r="L9191">
        <v>0.69539218026535576</v>
      </c>
    </row>
    <row r="9192" spans="1:12">
      <c r="A9192" t="s">
        <v>317</v>
      </c>
      <c r="B9192" t="s">
        <v>318</v>
      </c>
      <c r="C9192">
        <v>48003</v>
      </c>
      <c r="D9192" t="s">
        <v>135</v>
      </c>
      <c r="E9192">
        <v>590</v>
      </c>
      <c r="F9192" t="s">
        <v>110</v>
      </c>
      <c r="G9192" t="s">
        <v>133</v>
      </c>
      <c r="H9192">
        <v>20</v>
      </c>
      <c r="I9192">
        <v>0.40096876995430603</v>
      </c>
      <c r="J9192">
        <v>2.9273988148523031E-2</v>
      </c>
      <c r="K9192">
        <v>0.14356468216379431</v>
      </c>
      <c r="L9192">
        <v>0.66422207382041631</v>
      </c>
    </row>
    <row r="9193" spans="1:12">
      <c r="A9193" t="s">
        <v>317</v>
      </c>
      <c r="B9193" t="s">
        <v>318</v>
      </c>
      <c r="C9193">
        <v>48003</v>
      </c>
      <c r="D9193" t="s">
        <v>135</v>
      </c>
      <c r="E9193">
        <v>590</v>
      </c>
      <c r="F9193" t="s">
        <v>110</v>
      </c>
      <c r="G9193" t="s">
        <v>134</v>
      </c>
      <c r="H9193">
        <v>2225</v>
      </c>
      <c r="I9193">
        <v>0.3135603376430261</v>
      </c>
      <c r="J9193">
        <v>2.8590611126174388E-3</v>
      </c>
      <c r="K9193">
        <v>-6.7803292568170206E-3</v>
      </c>
      <c r="L9193">
        <v>0.95614997039392535</v>
      </c>
    </row>
    <row r="9194" spans="1:12">
      <c r="A9194" t="s">
        <v>317</v>
      </c>
      <c r="B9194" t="s">
        <v>319</v>
      </c>
      <c r="C9194">
        <v>48005</v>
      </c>
      <c r="D9194" t="s">
        <v>135</v>
      </c>
      <c r="E9194">
        <v>590</v>
      </c>
      <c r="F9194" t="s">
        <v>110</v>
      </c>
      <c r="G9194" t="s">
        <v>111</v>
      </c>
      <c r="H9194">
        <v>385</v>
      </c>
      <c r="I9194">
        <v>1.8352986050037819E-2</v>
      </c>
      <c r="J9194">
        <v>9.4481767279943002E-4</v>
      </c>
      <c r="K9194">
        <v>-999</v>
      </c>
      <c r="L9194">
        <v>-999</v>
      </c>
    </row>
    <row r="9195" spans="1:12">
      <c r="A9195" t="s">
        <v>317</v>
      </c>
      <c r="B9195" t="s">
        <v>319</v>
      </c>
      <c r="C9195">
        <v>48005</v>
      </c>
      <c r="D9195" t="s">
        <v>135</v>
      </c>
      <c r="E9195">
        <v>590</v>
      </c>
      <c r="F9195" t="s">
        <v>110</v>
      </c>
      <c r="G9195" t="s">
        <v>112</v>
      </c>
      <c r="H9195">
        <v>614</v>
      </c>
      <c r="I9195">
        <v>-1.524708937272541E-2</v>
      </c>
      <c r="J9195">
        <v>8.0153164432649913E-4</v>
      </c>
      <c r="K9195">
        <v>-999</v>
      </c>
      <c r="L9195">
        <v>-999</v>
      </c>
    </row>
    <row r="9196" spans="1:12">
      <c r="A9196" t="s">
        <v>317</v>
      </c>
      <c r="B9196" t="s">
        <v>319</v>
      </c>
      <c r="C9196">
        <v>48005</v>
      </c>
      <c r="D9196" t="s">
        <v>135</v>
      </c>
      <c r="E9196">
        <v>590</v>
      </c>
      <c r="F9196" t="s">
        <v>110</v>
      </c>
      <c r="G9196" t="s">
        <v>113</v>
      </c>
      <c r="H9196">
        <v>385</v>
      </c>
      <c r="I9196">
        <v>0.34441876035027852</v>
      </c>
      <c r="J9196">
        <v>8.249744552857298E-3</v>
      </c>
      <c r="K9196">
        <v>-2.2209100711948191E-3</v>
      </c>
      <c r="L9196">
        <v>0.92904004690239772</v>
      </c>
    </row>
    <row r="9197" spans="1:12">
      <c r="A9197" t="s">
        <v>317</v>
      </c>
      <c r="B9197" t="s">
        <v>319</v>
      </c>
      <c r="C9197">
        <v>48005</v>
      </c>
      <c r="D9197" t="s">
        <v>135</v>
      </c>
      <c r="E9197">
        <v>590</v>
      </c>
      <c r="F9197" t="s">
        <v>110</v>
      </c>
      <c r="G9197" t="s">
        <v>114</v>
      </c>
      <c r="H9197">
        <v>614</v>
      </c>
      <c r="I9197">
        <v>0.1498283722983309</v>
      </c>
      <c r="J9197">
        <v>4.8396967617221004E-3</v>
      </c>
      <c r="K9197">
        <v>-8.0042395586124887E-2</v>
      </c>
      <c r="L9197">
        <v>0.50609167636517527</v>
      </c>
    </row>
    <row r="9198" spans="1:12">
      <c r="A9198" t="s">
        <v>317</v>
      </c>
      <c r="B9198" t="s">
        <v>319</v>
      </c>
      <c r="C9198">
        <v>48005</v>
      </c>
      <c r="D9198" t="s">
        <v>135</v>
      </c>
      <c r="E9198">
        <v>590</v>
      </c>
      <c r="F9198" t="s">
        <v>110</v>
      </c>
      <c r="G9198" t="s">
        <v>115</v>
      </c>
      <c r="H9198">
        <v>385</v>
      </c>
      <c r="I9198">
        <v>0.2395383713506733</v>
      </c>
      <c r="J9198">
        <v>5.9711598132804493E-3</v>
      </c>
      <c r="K9198">
        <v>-6.9626939183345697E-3</v>
      </c>
      <c r="L9198">
        <v>0.68818917119285972</v>
      </c>
    </row>
    <row r="9199" spans="1:12">
      <c r="A9199" t="s">
        <v>317</v>
      </c>
      <c r="B9199" t="s">
        <v>319</v>
      </c>
      <c r="C9199">
        <v>48005</v>
      </c>
      <c r="D9199" t="s">
        <v>135</v>
      </c>
      <c r="E9199">
        <v>590</v>
      </c>
      <c r="F9199" t="s">
        <v>110</v>
      </c>
      <c r="G9199" t="s">
        <v>116</v>
      </c>
      <c r="H9199">
        <v>613</v>
      </c>
      <c r="I9199">
        <v>7.1637483097242008E-2</v>
      </c>
      <c r="J9199">
        <v>2.9817369722901959E-3</v>
      </c>
      <c r="K9199">
        <v>-0.16779746486992439</v>
      </c>
      <c r="L9199">
        <v>0.33039547440439881</v>
      </c>
    </row>
    <row r="9200" spans="1:12">
      <c r="A9200" t="s">
        <v>317</v>
      </c>
      <c r="B9200" t="s">
        <v>319</v>
      </c>
      <c r="C9200">
        <v>48005</v>
      </c>
      <c r="D9200" t="s">
        <v>135</v>
      </c>
      <c r="E9200">
        <v>590</v>
      </c>
      <c r="F9200" t="s">
        <v>110</v>
      </c>
      <c r="G9200" t="s">
        <v>117</v>
      </c>
      <c r="H9200">
        <v>385</v>
      </c>
      <c r="I9200">
        <v>0.2395383713506733</v>
      </c>
      <c r="J9200">
        <v>5.9711598132804493E-3</v>
      </c>
      <c r="K9200">
        <v>-6.9626939183345697E-3</v>
      </c>
      <c r="L9200">
        <v>0.68818917119285972</v>
      </c>
    </row>
    <row r="9201" spans="1:12">
      <c r="A9201" t="s">
        <v>317</v>
      </c>
      <c r="B9201" t="s">
        <v>319</v>
      </c>
      <c r="C9201">
        <v>48005</v>
      </c>
      <c r="D9201" t="s">
        <v>135</v>
      </c>
      <c r="E9201">
        <v>590</v>
      </c>
      <c r="F9201" t="s">
        <v>110</v>
      </c>
      <c r="G9201" t="s">
        <v>118</v>
      </c>
      <c r="H9201">
        <v>614</v>
      </c>
      <c r="I9201">
        <v>7.1404604684808304E-2</v>
      </c>
      <c r="J9201">
        <v>2.9590933539898941E-3</v>
      </c>
      <c r="K9201">
        <v>-0.16779746486992439</v>
      </c>
      <c r="L9201">
        <v>0.33039547440439881</v>
      </c>
    </row>
    <row r="9202" spans="1:12">
      <c r="A9202" t="s">
        <v>317</v>
      </c>
      <c r="B9202" t="s">
        <v>319</v>
      </c>
      <c r="C9202">
        <v>48005</v>
      </c>
      <c r="D9202" t="s">
        <v>135</v>
      </c>
      <c r="E9202">
        <v>590</v>
      </c>
      <c r="F9202" t="s">
        <v>110</v>
      </c>
      <c r="G9202" t="s">
        <v>119</v>
      </c>
      <c r="H9202">
        <v>385</v>
      </c>
      <c r="I9202">
        <v>0.29576395856467402</v>
      </c>
      <c r="J9202">
        <v>7.0892260102168444E-3</v>
      </c>
      <c r="K9202">
        <v>-2.2209100711948191E-3</v>
      </c>
      <c r="L9202">
        <v>0.81137074150351796</v>
      </c>
    </row>
    <row r="9203" spans="1:12">
      <c r="A9203" t="s">
        <v>317</v>
      </c>
      <c r="B9203" t="s">
        <v>319</v>
      </c>
      <c r="C9203">
        <v>48005</v>
      </c>
      <c r="D9203" t="s">
        <v>135</v>
      </c>
      <c r="E9203">
        <v>590</v>
      </c>
      <c r="F9203" t="s">
        <v>110</v>
      </c>
      <c r="G9203" t="s">
        <v>120</v>
      </c>
      <c r="H9203">
        <v>613</v>
      </c>
      <c r="I9203">
        <v>0.11001215318394671</v>
      </c>
      <c r="J9203">
        <v>3.8584855263824221E-3</v>
      </c>
      <c r="K9203">
        <v>-0.2476950842242015</v>
      </c>
      <c r="L9203">
        <v>0.39452015270246482</v>
      </c>
    </row>
    <row r="9204" spans="1:12">
      <c r="A9204" t="s">
        <v>317</v>
      </c>
      <c r="B9204" t="s">
        <v>319</v>
      </c>
      <c r="C9204">
        <v>48005</v>
      </c>
      <c r="D9204" t="s">
        <v>135</v>
      </c>
      <c r="E9204">
        <v>590</v>
      </c>
      <c r="F9204" t="s">
        <v>110</v>
      </c>
      <c r="G9204" t="s">
        <v>121</v>
      </c>
      <c r="H9204">
        <v>385</v>
      </c>
      <c r="I9204">
        <v>0.4297038202545681</v>
      </c>
      <c r="J9204">
        <v>1.013879700250065E-2</v>
      </c>
      <c r="K9204">
        <v>-2.2209100711948191E-3</v>
      </c>
      <c r="L9204">
        <v>1.118222396893668</v>
      </c>
    </row>
    <row r="9205" spans="1:12">
      <c r="A9205" t="s">
        <v>317</v>
      </c>
      <c r="B9205" t="s">
        <v>319</v>
      </c>
      <c r="C9205">
        <v>48005</v>
      </c>
      <c r="D9205" t="s">
        <v>135</v>
      </c>
      <c r="E9205">
        <v>590</v>
      </c>
      <c r="F9205" t="s">
        <v>110</v>
      </c>
      <c r="G9205" t="s">
        <v>122</v>
      </c>
      <c r="H9205">
        <v>613</v>
      </c>
      <c r="I9205">
        <v>0.20595179397059071</v>
      </c>
      <c r="J9205">
        <v>6.34815665797029E-3</v>
      </c>
      <c r="K9205">
        <v>-8.9453533457064499E-2</v>
      </c>
      <c r="L9205">
        <v>0.72098393098243763</v>
      </c>
    </row>
    <row r="9206" spans="1:12">
      <c r="A9206" t="s">
        <v>317</v>
      </c>
      <c r="B9206" t="s">
        <v>319</v>
      </c>
      <c r="C9206">
        <v>48005</v>
      </c>
      <c r="D9206" t="s">
        <v>135</v>
      </c>
      <c r="E9206">
        <v>590</v>
      </c>
      <c r="F9206" t="s">
        <v>110</v>
      </c>
      <c r="G9206" t="s">
        <v>123</v>
      </c>
      <c r="H9206">
        <v>385</v>
      </c>
      <c r="I9206">
        <v>0.55269707530607393</v>
      </c>
      <c r="J9206">
        <v>1.275900907091471E-2</v>
      </c>
      <c r="K9206">
        <v>-2.2209100711948191E-3</v>
      </c>
      <c r="L9206">
        <v>1.3667531928650181</v>
      </c>
    </row>
    <row r="9207" spans="1:12">
      <c r="A9207" t="s">
        <v>317</v>
      </c>
      <c r="B9207" t="s">
        <v>319</v>
      </c>
      <c r="C9207">
        <v>48005</v>
      </c>
      <c r="D9207" t="s">
        <v>135</v>
      </c>
      <c r="E9207">
        <v>590</v>
      </c>
      <c r="F9207" t="s">
        <v>110</v>
      </c>
      <c r="G9207" t="s">
        <v>124</v>
      </c>
      <c r="H9207">
        <v>613</v>
      </c>
      <c r="I9207">
        <v>0.3002740318735681</v>
      </c>
      <c r="J9207">
        <v>9.0247575333122013E-3</v>
      </c>
      <c r="K9207">
        <v>-7.0983799909851417E-2</v>
      </c>
      <c r="L9207">
        <v>1.075421990035097</v>
      </c>
    </row>
    <row r="9208" spans="1:12">
      <c r="A9208" t="s">
        <v>317</v>
      </c>
      <c r="B9208" t="s">
        <v>319</v>
      </c>
      <c r="C9208">
        <v>48005</v>
      </c>
      <c r="D9208" t="s">
        <v>135</v>
      </c>
      <c r="E9208">
        <v>590</v>
      </c>
      <c r="F9208" t="s">
        <v>110</v>
      </c>
      <c r="G9208" t="s">
        <v>125</v>
      </c>
      <c r="H9208">
        <v>385</v>
      </c>
      <c r="I9208">
        <v>0.67998199748401</v>
      </c>
      <c r="J9208">
        <v>1.574057216947199E-2</v>
      </c>
      <c r="K9208">
        <v>-2.2209100711948191E-3</v>
      </c>
      <c r="L9208">
        <v>1.640437809315836</v>
      </c>
    </row>
    <row r="9209" spans="1:12">
      <c r="A9209" t="s">
        <v>317</v>
      </c>
      <c r="B9209" t="s">
        <v>319</v>
      </c>
      <c r="C9209">
        <v>48005</v>
      </c>
      <c r="D9209" t="s">
        <v>135</v>
      </c>
      <c r="E9209">
        <v>590</v>
      </c>
      <c r="F9209" t="s">
        <v>110</v>
      </c>
      <c r="G9209" t="s">
        <v>126</v>
      </c>
      <c r="H9209">
        <v>613</v>
      </c>
      <c r="I9209">
        <v>0.40004617640704782</v>
      </c>
      <c r="J9209">
        <v>1.199303012229227E-2</v>
      </c>
      <c r="K9209">
        <v>-3.9806647781455047E-2</v>
      </c>
      <c r="L9209">
        <v>1.4206787509393499</v>
      </c>
    </row>
    <row r="9210" spans="1:12">
      <c r="A9210" t="s">
        <v>317</v>
      </c>
      <c r="B9210" t="s">
        <v>319</v>
      </c>
      <c r="C9210">
        <v>48005</v>
      </c>
      <c r="D9210" t="s">
        <v>135</v>
      </c>
      <c r="E9210">
        <v>590</v>
      </c>
      <c r="F9210" t="s">
        <v>110</v>
      </c>
      <c r="G9210" t="s">
        <v>127</v>
      </c>
      <c r="H9210">
        <v>385</v>
      </c>
      <c r="I9210">
        <v>0.34441875361720181</v>
      </c>
      <c r="J9210">
        <v>8.2497437891071949E-3</v>
      </c>
      <c r="K9210">
        <v>-2.2209100711948191E-3</v>
      </c>
      <c r="L9210">
        <v>0.92904004690239772</v>
      </c>
    </row>
    <row r="9211" spans="1:12">
      <c r="A9211" t="s">
        <v>317</v>
      </c>
      <c r="B9211" t="s">
        <v>319</v>
      </c>
      <c r="C9211">
        <v>48005</v>
      </c>
      <c r="D9211" t="s">
        <v>135</v>
      </c>
      <c r="E9211">
        <v>590</v>
      </c>
      <c r="F9211" t="s">
        <v>110</v>
      </c>
      <c r="G9211" t="s">
        <v>128</v>
      </c>
      <c r="H9211">
        <v>613</v>
      </c>
      <c r="I9211">
        <v>0.15109181448930389</v>
      </c>
      <c r="J9211">
        <v>4.9589034281511228E-3</v>
      </c>
      <c r="K9211">
        <v>-8.0042395586124887E-2</v>
      </c>
      <c r="L9211">
        <v>0.50609167636517527</v>
      </c>
    </row>
    <row r="9212" spans="1:12">
      <c r="A9212" t="s">
        <v>317</v>
      </c>
      <c r="B9212" t="s">
        <v>319</v>
      </c>
      <c r="C9212">
        <v>48005</v>
      </c>
      <c r="D9212" t="s">
        <v>135</v>
      </c>
      <c r="E9212">
        <v>590</v>
      </c>
      <c r="F9212" t="s">
        <v>110</v>
      </c>
      <c r="G9212" t="s">
        <v>129</v>
      </c>
      <c r="H9212">
        <v>385</v>
      </c>
      <c r="I9212">
        <v>0.34441875361720181</v>
      </c>
      <c r="J9212">
        <v>8.2497437891071931E-3</v>
      </c>
      <c r="K9212">
        <v>-2.2209100711948191E-3</v>
      </c>
      <c r="L9212">
        <v>0.92904004690239772</v>
      </c>
    </row>
    <row r="9213" spans="1:12">
      <c r="A9213" t="s">
        <v>317</v>
      </c>
      <c r="B9213" t="s">
        <v>319</v>
      </c>
      <c r="C9213">
        <v>48005</v>
      </c>
      <c r="D9213" t="s">
        <v>135</v>
      </c>
      <c r="E9213">
        <v>590</v>
      </c>
      <c r="F9213" t="s">
        <v>110</v>
      </c>
      <c r="G9213" t="s">
        <v>130</v>
      </c>
      <c r="H9213">
        <v>613</v>
      </c>
      <c r="I9213">
        <v>0.15109181448930389</v>
      </c>
      <c r="J9213">
        <v>4.9589034281511228E-3</v>
      </c>
      <c r="K9213">
        <v>-8.0042395586124887E-2</v>
      </c>
      <c r="L9213">
        <v>0.50609167636517527</v>
      </c>
    </row>
    <row r="9214" spans="1:12">
      <c r="A9214" t="s">
        <v>317</v>
      </c>
      <c r="B9214" t="s">
        <v>319</v>
      </c>
      <c r="C9214">
        <v>48005</v>
      </c>
      <c r="D9214" t="s">
        <v>135</v>
      </c>
      <c r="E9214">
        <v>590</v>
      </c>
      <c r="F9214" t="s">
        <v>110</v>
      </c>
      <c r="G9214" t="s">
        <v>131</v>
      </c>
      <c r="H9214">
        <v>385</v>
      </c>
      <c r="I9214">
        <v>0.34441875361720181</v>
      </c>
      <c r="J9214">
        <v>8.2497437891071931E-3</v>
      </c>
      <c r="K9214">
        <v>-2.2209100711948191E-3</v>
      </c>
      <c r="L9214">
        <v>0.92904004690239772</v>
      </c>
    </row>
    <row r="9215" spans="1:12">
      <c r="A9215" t="s">
        <v>317</v>
      </c>
      <c r="B9215" t="s">
        <v>319</v>
      </c>
      <c r="C9215">
        <v>48005</v>
      </c>
      <c r="D9215" t="s">
        <v>135</v>
      </c>
      <c r="E9215">
        <v>590</v>
      </c>
      <c r="F9215" t="s">
        <v>110</v>
      </c>
      <c r="G9215" t="s">
        <v>132</v>
      </c>
      <c r="H9215">
        <v>613</v>
      </c>
      <c r="I9215">
        <v>0.15109181448930389</v>
      </c>
      <c r="J9215">
        <v>4.9589034281511219E-3</v>
      </c>
      <c r="K9215">
        <v>-8.0042395586124887E-2</v>
      </c>
      <c r="L9215">
        <v>0.50609167636517527</v>
      </c>
    </row>
    <row r="9216" spans="1:12">
      <c r="A9216" t="s">
        <v>317</v>
      </c>
      <c r="B9216" t="s">
        <v>319</v>
      </c>
      <c r="C9216">
        <v>48005</v>
      </c>
      <c r="D9216" t="s">
        <v>135</v>
      </c>
      <c r="E9216">
        <v>590</v>
      </c>
      <c r="F9216" t="s">
        <v>110</v>
      </c>
      <c r="G9216" t="s">
        <v>133</v>
      </c>
      <c r="H9216">
        <v>385</v>
      </c>
      <c r="I9216">
        <v>0.4698351658084205</v>
      </c>
      <c r="J9216">
        <v>1.0090794398264141E-2</v>
      </c>
      <c r="K9216">
        <v>-2.2209100711948191E-3</v>
      </c>
      <c r="L9216">
        <v>1.0498195309448459</v>
      </c>
    </row>
    <row r="9217" spans="1:12">
      <c r="A9217" t="s">
        <v>317</v>
      </c>
      <c r="B9217" t="s">
        <v>319</v>
      </c>
      <c r="C9217">
        <v>48005</v>
      </c>
      <c r="D9217" t="s">
        <v>135</v>
      </c>
      <c r="E9217">
        <v>590</v>
      </c>
      <c r="F9217" t="s">
        <v>110</v>
      </c>
      <c r="G9217" t="s">
        <v>134</v>
      </c>
      <c r="H9217">
        <v>613</v>
      </c>
      <c r="I9217">
        <v>0.2479334897645504</v>
      </c>
      <c r="J9217">
        <v>7.6990058058874558E-3</v>
      </c>
      <c r="K9217">
        <v>-3.9806647781455047E-2</v>
      </c>
      <c r="L9217">
        <v>0.95830643174613483</v>
      </c>
    </row>
    <row r="9218" spans="1:12">
      <c r="A9218" t="s">
        <v>317</v>
      </c>
      <c r="B9218" t="s">
        <v>320</v>
      </c>
      <c r="C9218">
        <v>48007</v>
      </c>
      <c r="D9218" t="s">
        <v>135</v>
      </c>
      <c r="E9218">
        <v>590</v>
      </c>
      <c r="F9218" t="s">
        <v>110</v>
      </c>
      <c r="G9218" t="s">
        <v>111</v>
      </c>
      <c r="H9218">
        <v>554</v>
      </c>
      <c r="I9218">
        <v>1.460651892403044E-2</v>
      </c>
      <c r="J9218">
        <v>1.3028572847708401E-3</v>
      </c>
      <c r="K9218">
        <v>-999</v>
      </c>
      <c r="L9218">
        <v>-999</v>
      </c>
    </row>
    <row r="9219" spans="1:12">
      <c r="A9219" t="s">
        <v>317</v>
      </c>
      <c r="B9219" t="s">
        <v>320</v>
      </c>
      <c r="C9219">
        <v>48007</v>
      </c>
      <c r="D9219" t="s">
        <v>135</v>
      </c>
      <c r="E9219">
        <v>590</v>
      </c>
      <c r="F9219" t="s">
        <v>110</v>
      </c>
      <c r="G9219" t="s">
        <v>112</v>
      </c>
      <c r="H9219">
        <v>457</v>
      </c>
      <c r="I9219">
        <v>-1.86172351601761E-3</v>
      </c>
      <c r="J9219">
        <v>6.528531832133823E-4</v>
      </c>
      <c r="K9219">
        <v>-999</v>
      </c>
      <c r="L9219">
        <v>-999</v>
      </c>
    </row>
    <row r="9220" spans="1:12">
      <c r="A9220" t="s">
        <v>317</v>
      </c>
      <c r="B9220" t="s">
        <v>320</v>
      </c>
      <c r="C9220">
        <v>48007</v>
      </c>
      <c r="D9220" t="s">
        <v>135</v>
      </c>
      <c r="E9220">
        <v>590</v>
      </c>
      <c r="F9220" t="s">
        <v>110</v>
      </c>
      <c r="G9220" t="s">
        <v>113</v>
      </c>
      <c r="H9220">
        <v>554</v>
      </c>
      <c r="I9220">
        <v>0.39106485362190901</v>
      </c>
      <c r="J9220">
        <v>9.0984609307248679E-3</v>
      </c>
      <c r="K9220">
        <v>-9.2137968296049037E-3</v>
      </c>
      <c r="L9220">
        <v>1.167587709455941</v>
      </c>
    </row>
    <row r="9221" spans="1:12">
      <c r="A9221" t="s">
        <v>317</v>
      </c>
      <c r="B9221" t="s">
        <v>320</v>
      </c>
      <c r="C9221">
        <v>48007</v>
      </c>
      <c r="D9221" t="s">
        <v>135</v>
      </c>
      <c r="E9221">
        <v>590</v>
      </c>
      <c r="F9221" t="s">
        <v>110</v>
      </c>
      <c r="G9221" t="s">
        <v>114</v>
      </c>
      <c r="H9221">
        <v>457</v>
      </c>
      <c r="I9221">
        <v>0.1470925403862994</v>
      </c>
      <c r="J9221">
        <v>4.9125544401079201E-3</v>
      </c>
      <c r="K9221">
        <v>-0.1648007615647171</v>
      </c>
      <c r="L9221">
        <v>0.56084747552493552</v>
      </c>
    </row>
    <row r="9222" spans="1:12">
      <c r="A9222" t="s">
        <v>317</v>
      </c>
      <c r="B9222" t="s">
        <v>320</v>
      </c>
      <c r="C9222">
        <v>48007</v>
      </c>
      <c r="D9222" t="s">
        <v>135</v>
      </c>
      <c r="E9222">
        <v>590</v>
      </c>
      <c r="F9222" t="s">
        <v>110</v>
      </c>
      <c r="G9222" t="s">
        <v>115</v>
      </c>
      <c r="H9222">
        <v>554</v>
      </c>
      <c r="I9222">
        <v>0.26114279343715441</v>
      </c>
      <c r="J9222">
        <v>6.9052068409646838E-3</v>
      </c>
      <c r="K9222">
        <v>-9.3929551569146078E-2</v>
      </c>
      <c r="L9222">
        <v>0.83509783911325841</v>
      </c>
    </row>
    <row r="9223" spans="1:12">
      <c r="A9223" t="s">
        <v>317</v>
      </c>
      <c r="B9223" t="s">
        <v>320</v>
      </c>
      <c r="C9223">
        <v>48007</v>
      </c>
      <c r="D9223" t="s">
        <v>135</v>
      </c>
      <c r="E9223">
        <v>590</v>
      </c>
      <c r="F9223" t="s">
        <v>110</v>
      </c>
      <c r="G9223" t="s">
        <v>116</v>
      </c>
      <c r="H9223">
        <v>457</v>
      </c>
      <c r="I9223">
        <v>8.0266214636333363E-2</v>
      </c>
      <c r="J9223">
        <v>4.3076283521457431E-3</v>
      </c>
      <c r="K9223">
        <v>-0.2965267321163389</v>
      </c>
      <c r="L9223">
        <v>0.41629983760602968</v>
      </c>
    </row>
    <row r="9224" spans="1:12">
      <c r="A9224" t="s">
        <v>317</v>
      </c>
      <c r="B9224" t="s">
        <v>320</v>
      </c>
      <c r="C9224">
        <v>48007</v>
      </c>
      <c r="D9224" t="s">
        <v>135</v>
      </c>
      <c r="E9224">
        <v>590</v>
      </c>
      <c r="F9224" t="s">
        <v>110</v>
      </c>
      <c r="G9224" t="s">
        <v>117</v>
      </c>
      <c r="H9224">
        <v>554</v>
      </c>
      <c r="I9224">
        <v>0.26114277859869123</v>
      </c>
      <c r="J9224">
        <v>6.9052058968952978E-3</v>
      </c>
      <c r="K9224">
        <v>-9.3929551569146078E-2</v>
      </c>
      <c r="L9224">
        <v>0.83509783911325841</v>
      </c>
    </row>
    <row r="9225" spans="1:12">
      <c r="A9225" t="s">
        <v>317</v>
      </c>
      <c r="B9225" t="s">
        <v>320</v>
      </c>
      <c r="C9225">
        <v>48007</v>
      </c>
      <c r="D9225" t="s">
        <v>135</v>
      </c>
      <c r="E9225">
        <v>590</v>
      </c>
      <c r="F9225" t="s">
        <v>110</v>
      </c>
      <c r="G9225" t="s">
        <v>118</v>
      </c>
      <c r="H9225">
        <v>457</v>
      </c>
      <c r="I9225">
        <v>8.0272409751422913E-2</v>
      </c>
      <c r="J9225">
        <v>4.3077151536024269E-3</v>
      </c>
      <c r="K9225">
        <v>-0.2965267321163389</v>
      </c>
      <c r="L9225">
        <v>0.41629983760602968</v>
      </c>
    </row>
    <row r="9226" spans="1:12">
      <c r="A9226" t="s">
        <v>317</v>
      </c>
      <c r="B9226" t="s">
        <v>320</v>
      </c>
      <c r="C9226">
        <v>48007</v>
      </c>
      <c r="D9226" t="s">
        <v>135</v>
      </c>
      <c r="E9226">
        <v>590</v>
      </c>
      <c r="F9226" t="s">
        <v>110</v>
      </c>
      <c r="G9226" t="s">
        <v>119</v>
      </c>
      <c r="H9226">
        <v>554</v>
      </c>
      <c r="I9226">
        <v>0.33138495759383763</v>
      </c>
      <c r="J9226">
        <v>7.9770600698473148E-3</v>
      </c>
      <c r="K9226">
        <v>-2.1958422706210519E-2</v>
      </c>
      <c r="L9226">
        <v>1.0065041022987671</v>
      </c>
    </row>
    <row r="9227" spans="1:12">
      <c r="A9227" t="s">
        <v>317</v>
      </c>
      <c r="B9227" t="s">
        <v>320</v>
      </c>
      <c r="C9227">
        <v>48007</v>
      </c>
      <c r="D9227" t="s">
        <v>135</v>
      </c>
      <c r="E9227">
        <v>590</v>
      </c>
      <c r="F9227" t="s">
        <v>110</v>
      </c>
      <c r="G9227" t="s">
        <v>120</v>
      </c>
      <c r="H9227">
        <v>457</v>
      </c>
      <c r="I9227">
        <v>0.1186126440851976</v>
      </c>
      <c r="J9227">
        <v>4.758443056163888E-3</v>
      </c>
      <c r="K9227">
        <v>-0.24312261054794609</v>
      </c>
      <c r="L9227">
        <v>0.49828496149187951</v>
      </c>
    </row>
    <row r="9228" spans="1:12">
      <c r="A9228" t="s">
        <v>317</v>
      </c>
      <c r="B9228" t="s">
        <v>320</v>
      </c>
      <c r="C9228">
        <v>48007</v>
      </c>
      <c r="D9228" t="s">
        <v>135</v>
      </c>
      <c r="E9228">
        <v>590</v>
      </c>
      <c r="F9228" t="s">
        <v>110</v>
      </c>
      <c r="G9228" t="s">
        <v>121</v>
      </c>
      <c r="H9228">
        <v>554</v>
      </c>
      <c r="I9228">
        <v>0.48303967371960949</v>
      </c>
      <c r="J9228">
        <v>1.0592409822487169E-2</v>
      </c>
      <c r="K9228">
        <v>-6.8014914002422755E-5</v>
      </c>
      <c r="L9228">
        <v>1.362928753414266</v>
      </c>
    </row>
    <row r="9229" spans="1:12">
      <c r="A9229" t="s">
        <v>317</v>
      </c>
      <c r="B9229" t="s">
        <v>320</v>
      </c>
      <c r="C9229">
        <v>48007</v>
      </c>
      <c r="D9229" t="s">
        <v>135</v>
      </c>
      <c r="E9229">
        <v>590</v>
      </c>
      <c r="F9229" t="s">
        <v>110</v>
      </c>
      <c r="G9229" t="s">
        <v>122</v>
      </c>
      <c r="H9229">
        <v>457</v>
      </c>
      <c r="I9229">
        <v>0.20418897586232901</v>
      </c>
      <c r="J9229">
        <v>5.9090972605021271E-3</v>
      </c>
      <c r="K9229">
        <v>-8.7787914512305359E-2</v>
      </c>
      <c r="L9229">
        <v>0.71699065535889961</v>
      </c>
    </row>
    <row r="9230" spans="1:12">
      <c r="A9230" t="s">
        <v>317</v>
      </c>
      <c r="B9230" t="s">
        <v>320</v>
      </c>
      <c r="C9230">
        <v>48007</v>
      </c>
      <c r="D9230" t="s">
        <v>135</v>
      </c>
      <c r="E9230">
        <v>590</v>
      </c>
      <c r="F9230" t="s">
        <v>110</v>
      </c>
      <c r="G9230" t="s">
        <v>123</v>
      </c>
      <c r="H9230">
        <v>554</v>
      </c>
      <c r="I9230">
        <v>0.62582914489139119</v>
      </c>
      <c r="J9230">
        <v>1.3176552703707789E-2</v>
      </c>
      <c r="K9230">
        <v>-6.8014914002422755E-5</v>
      </c>
      <c r="L9230">
        <v>1.722766894029135</v>
      </c>
    </row>
    <row r="9231" spans="1:12">
      <c r="A9231" t="s">
        <v>317</v>
      </c>
      <c r="B9231" t="s">
        <v>320</v>
      </c>
      <c r="C9231">
        <v>48007</v>
      </c>
      <c r="D9231" t="s">
        <v>135</v>
      </c>
      <c r="E9231">
        <v>590</v>
      </c>
      <c r="F9231" t="s">
        <v>110</v>
      </c>
      <c r="G9231" t="s">
        <v>124</v>
      </c>
      <c r="H9231">
        <v>457</v>
      </c>
      <c r="I9231">
        <v>0.28741539384997428</v>
      </c>
      <c r="J9231">
        <v>7.4595255803360976E-3</v>
      </c>
      <c r="K9231">
        <v>-4.876037192802548E-2</v>
      </c>
      <c r="L9231">
        <v>0.93825560750798298</v>
      </c>
    </row>
    <row r="9232" spans="1:12">
      <c r="A9232" t="s">
        <v>317</v>
      </c>
      <c r="B9232" t="s">
        <v>320</v>
      </c>
      <c r="C9232">
        <v>48007</v>
      </c>
      <c r="D9232" t="s">
        <v>135</v>
      </c>
      <c r="E9232">
        <v>590</v>
      </c>
      <c r="F9232" t="s">
        <v>110</v>
      </c>
      <c r="G9232" t="s">
        <v>125</v>
      </c>
      <c r="H9232">
        <v>554</v>
      </c>
      <c r="I9232">
        <v>0.76446694874705567</v>
      </c>
      <c r="J9232">
        <v>1.5725655310926401E-2</v>
      </c>
      <c r="K9232">
        <v>-6.8014914002422755E-5</v>
      </c>
      <c r="L9232">
        <v>2.050532687710747</v>
      </c>
    </row>
    <row r="9233" spans="1:12">
      <c r="A9233" t="s">
        <v>317</v>
      </c>
      <c r="B9233" t="s">
        <v>320</v>
      </c>
      <c r="C9233">
        <v>48007</v>
      </c>
      <c r="D9233" t="s">
        <v>135</v>
      </c>
      <c r="E9233">
        <v>590</v>
      </c>
      <c r="F9233" t="s">
        <v>110</v>
      </c>
      <c r="G9233" t="s">
        <v>126</v>
      </c>
      <c r="H9233">
        <v>457</v>
      </c>
      <c r="I9233">
        <v>0.37629714713481222</v>
      </c>
      <c r="J9233">
        <v>9.2324777420426819E-3</v>
      </c>
      <c r="K9233">
        <v>-3.8011763760457451E-2</v>
      </c>
      <c r="L9233">
        <v>1.107028819515256</v>
      </c>
    </row>
    <row r="9234" spans="1:12">
      <c r="A9234" t="s">
        <v>317</v>
      </c>
      <c r="B9234" t="s">
        <v>320</v>
      </c>
      <c r="C9234">
        <v>48007</v>
      </c>
      <c r="D9234" t="s">
        <v>135</v>
      </c>
      <c r="E9234">
        <v>590</v>
      </c>
      <c r="F9234" t="s">
        <v>110</v>
      </c>
      <c r="G9234" t="s">
        <v>127</v>
      </c>
      <c r="H9234">
        <v>554</v>
      </c>
      <c r="I9234">
        <v>0.39106485616286329</v>
      </c>
      <c r="J9234">
        <v>9.0984604152846826E-3</v>
      </c>
      <c r="K9234">
        <v>-9.2137968296049037E-3</v>
      </c>
      <c r="L9234">
        <v>1.167587709455941</v>
      </c>
    </row>
    <row r="9235" spans="1:12">
      <c r="A9235" t="s">
        <v>317</v>
      </c>
      <c r="B9235" t="s">
        <v>320</v>
      </c>
      <c r="C9235">
        <v>48007</v>
      </c>
      <c r="D9235" t="s">
        <v>135</v>
      </c>
      <c r="E9235">
        <v>590</v>
      </c>
      <c r="F9235" t="s">
        <v>110</v>
      </c>
      <c r="G9235" t="s">
        <v>128</v>
      </c>
      <c r="H9235">
        <v>457</v>
      </c>
      <c r="I9235">
        <v>0.14708950874289189</v>
      </c>
      <c r="J9235">
        <v>4.9122184434087224E-3</v>
      </c>
      <c r="K9235">
        <v>-0.1648007615647171</v>
      </c>
      <c r="L9235">
        <v>0.56084747552493552</v>
      </c>
    </row>
    <row r="9236" spans="1:12">
      <c r="A9236" t="s">
        <v>317</v>
      </c>
      <c r="B9236" t="s">
        <v>320</v>
      </c>
      <c r="C9236">
        <v>48007</v>
      </c>
      <c r="D9236" t="s">
        <v>135</v>
      </c>
      <c r="E9236">
        <v>590</v>
      </c>
      <c r="F9236" t="s">
        <v>110</v>
      </c>
      <c r="G9236" t="s">
        <v>129</v>
      </c>
      <c r="H9236">
        <v>554</v>
      </c>
      <c r="I9236">
        <v>0.39106484461915791</v>
      </c>
      <c r="J9236">
        <v>9.0984610452702185E-3</v>
      </c>
      <c r="K9236">
        <v>-9.2137968296049037E-3</v>
      </c>
      <c r="L9236">
        <v>1.167587709455941</v>
      </c>
    </row>
    <row r="9237" spans="1:12">
      <c r="A9237" t="s">
        <v>317</v>
      </c>
      <c r="B9237" t="s">
        <v>320</v>
      </c>
      <c r="C9237">
        <v>48007</v>
      </c>
      <c r="D9237" t="s">
        <v>135</v>
      </c>
      <c r="E9237">
        <v>590</v>
      </c>
      <c r="F9237" t="s">
        <v>110</v>
      </c>
      <c r="G9237" t="s">
        <v>130</v>
      </c>
      <c r="H9237">
        <v>457</v>
      </c>
      <c r="I9237">
        <v>0.14708950874289189</v>
      </c>
      <c r="J9237">
        <v>4.9122184434087224E-3</v>
      </c>
      <c r="K9237">
        <v>-0.1648007615647171</v>
      </c>
      <c r="L9237">
        <v>0.56084747552493552</v>
      </c>
    </row>
    <row r="9238" spans="1:12">
      <c r="A9238" t="s">
        <v>317</v>
      </c>
      <c r="B9238" t="s">
        <v>320</v>
      </c>
      <c r="C9238">
        <v>48007</v>
      </c>
      <c r="D9238" t="s">
        <v>135</v>
      </c>
      <c r="E9238">
        <v>590</v>
      </c>
      <c r="F9238" t="s">
        <v>110</v>
      </c>
      <c r="G9238" t="s">
        <v>131</v>
      </c>
      <c r="H9238">
        <v>554</v>
      </c>
      <c r="I9238">
        <v>0.39106484750387382</v>
      </c>
      <c r="J9238">
        <v>9.0984609643665962E-3</v>
      </c>
      <c r="K9238">
        <v>-9.2137968296049037E-3</v>
      </c>
      <c r="L9238">
        <v>1.167587709455941</v>
      </c>
    </row>
    <row r="9239" spans="1:12">
      <c r="A9239" t="s">
        <v>317</v>
      </c>
      <c r="B9239" t="s">
        <v>320</v>
      </c>
      <c r="C9239">
        <v>48007</v>
      </c>
      <c r="D9239" t="s">
        <v>135</v>
      </c>
      <c r="E9239">
        <v>590</v>
      </c>
      <c r="F9239" t="s">
        <v>110</v>
      </c>
      <c r="G9239" t="s">
        <v>132</v>
      </c>
      <c r="H9239">
        <v>457</v>
      </c>
      <c r="I9239">
        <v>0.14708950874289189</v>
      </c>
      <c r="J9239">
        <v>4.9122184434087224E-3</v>
      </c>
      <c r="K9239">
        <v>-0.1648007615647171</v>
      </c>
      <c r="L9239">
        <v>0.56084747552493552</v>
      </c>
    </row>
    <row r="9240" spans="1:12">
      <c r="A9240" t="s">
        <v>317</v>
      </c>
      <c r="B9240" t="s">
        <v>320</v>
      </c>
      <c r="C9240">
        <v>48007</v>
      </c>
      <c r="D9240" t="s">
        <v>135</v>
      </c>
      <c r="E9240">
        <v>590</v>
      </c>
      <c r="F9240" t="s">
        <v>110</v>
      </c>
      <c r="G9240" t="s">
        <v>133</v>
      </c>
      <c r="H9240">
        <v>554</v>
      </c>
      <c r="I9240">
        <v>0.53880993576014469</v>
      </c>
      <c r="J9240">
        <v>1.1181555889302671E-2</v>
      </c>
      <c r="K9240">
        <v>-6.8014914002422755E-5</v>
      </c>
      <c r="L9240">
        <v>1.4331333234507451</v>
      </c>
    </row>
    <row r="9241" spans="1:12">
      <c r="A9241" t="s">
        <v>317</v>
      </c>
      <c r="B9241" t="s">
        <v>320</v>
      </c>
      <c r="C9241">
        <v>48007</v>
      </c>
      <c r="D9241" t="s">
        <v>135</v>
      </c>
      <c r="E9241">
        <v>590</v>
      </c>
      <c r="F9241" t="s">
        <v>110</v>
      </c>
      <c r="G9241" t="s">
        <v>134</v>
      </c>
      <c r="H9241">
        <v>457</v>
      </c>
      <c r="I9241">
        <v>0.2260432630488034</v>
      </c>
      <c r="J9241">
        <v>5.4859734762049556E-3</v>
      </c>
      <c r="K9241">
        <v>-4.3575776734784223E-2</v>
      </c>
      <c r="L9241">
        <v>0.67055148480300786</v>
      </c>
    </row>
    <row r="9242" spans="1:12">
      <c r="A9242" t="s">
        <v>317</v>
      </c>
      <c r="B9242" t="s">
        <v>321</v>
      </c>
      <c r="C9242">
        <v>48009</v>
      </c>
      <c r="D9242" t="s">
        <v>135</v>
      </c>
      <c r="E9242">
        <v>590</v>
      </c>
      <c r="F9242" t="s">
        <v>110</v>
      </c>
      <c r="G9242" t="s">
        <v>111</v>
      </c>
      <c r="H9242">
        <v>78</v>
      </c>
      <c r="I9242">
        <v>6.6008889768371009E-3</v>
      </c>
      <c r="J9242">
        <v>4.0552110813387096E-3</v>
      </c>
      <c r="K9242">
        <v>-999</v>
      </c>
      <c r="L9242">
        <v>-999</v>
      </c>
    </row>
    <row r="9243" spans="1:12">
      <c r="A9243" t="s">
        <v>317</v>
      </c>
      <c r="B9243" t="s">
        <v>321</v>
      </c>
      <c r="C9243">
        <v>48009</v>
      </c>
      <c r="D9243" t="s">
        <v>135</v>
      </c>
      <c r="E9243">
        <v>590</v>
      </c>
      <c r="F9243" t="s">
        <v>110</v>
      </c>
      <c r="G9243" t="s">
        <v>112</v>
      </c>
      <c r="H9243">
        <v>258</v>
      </c>
      <c r="I9243">
        <v>3.5245390083877989E-2</v>
      </c>
      <c r="J9243">
        <v>2.7455725363550441E-3</v>
      </c>
      <c r="K9243">
        <v>-999</v>
      </c>
      <c r="L9243">
        <v>-999</v>
      </c>
    </row>
    <row r="9244" spans="1:12">
      <c r="A9244" t="s">
        <v>317</v>
      </c>
      <c r="B9244" t="s">
        <v>321</v>
      </c>
      <c r="C9244">
        <v>48009</v>
      </c>
      <c r="D9244" t="s">
        <v>135</v>
      </c>
      <c r="E9244">
        <v>590</v>
      </c>
      <c r="F9244" t="s">
        <v>110</v>
      </c>
      <c r="G9244" t="s">
        <v>113</v>
      </c>
      <c r="H9244">
        <v>78</v>
      </c>
      <c r="I9244">
        <v>0.38077939453761878</v>
      </c>
      <c r="J9244">
        <v>1.945559745882057E-2</v>
      </c>
      <c r="K9244">
        <v>7.6765367776111454E-2</v>
      </c>
      <c r="L9244">
        <v>0.90040912958063313</v>
      </c>
    </row>
    <row r="9245" spans="1:12">
      <c r="A9245" t="s">
        <v>317</v>
      </c>
      <c r="B9245" t="s">
        <v>321</v>
      </c>
      <c r="C9245">
        <v>48009</v>
      </c>
      <c r="D9245" t="s">
        <v>135</v>
      </c>
      <c r="E9245">
        <v>590</v>
      </c>
      <c r="F9245" t="s">
        <v>110</v>
      </c>
      <c r="G9245" t="s">
        <v>114</v>
      </c>
      <c r="H9245">
        <v>258</v>
      </c>
      <c r="I9245">
        <v>0.25992075562957029</v>
      </c>
      <c r="J9245">
        <v>5.9884853612385816E-3</v>
      </c>
      <c r="K9245">
        <v>-2.195959561981921E-3</v>
      </c>
      <c r="L9245">
        <v>0.53935850489628279</v>
      </c>
    </row>
    <row r="9246" spans="1:12">
      <c r="A9246" t="s">
        <v>317</v>
      </c>
      <c r="B9246" t="s">
        <v>321</v>
      </c>
      <c r="C9246">
        <v>48009</v>
      </c>
      <c r="D9246" t="s">
        <v>135</v>
      </c>
      <c r="E9246">
        <v>590</v>
      </c>
      <c r="F9246" t="s">
        <v>110</v>
      </c>
      <c r="G9246" t="s">
        <v>115</v>
      </c>
      <c r="H9246">
        <v>78</v>
      </c>
      <c r="I9246">
        <v>0.25704824981724678</v>
      </c>
      <c r="J9246">
        <v>1.469540867584976E-2</v>
      </c>
      <c r="K9246">
        <v>2.159992711543595E-2</v>
      </c>
      <c r="L9246">
        <v>0.6276362199684884</v>
      </c>
    </row>
    <row r="9247" spans="1:12">
      <c r="A9247" t="s">
        <v>317</v>
      </c>
      <c r="B9247" t="s">
        <v>321</v>
      </c>
      <c r="C9247">
        <v>48009</v>
      </c>
      <c r="D9247" t="s">
        <v>135</v>
      </c>
      <c r="E9247">
        <v>590</v>
      </c>
      <c r="F9247" t="s">
        <v>110</v>
      </c>
      <c r="G9247" t="s">
        <v>116</v>
      </c>
      <c r="H9247">
        <v>258</v>
      </c>
      <c r="I9247">
        <v>0.19321763927345389</v>
      </c>
      <c r="J9247">
        <v>4.9482991485010923E-3</v>
      </c>
      <c r="K9247">
        <v>-3.9172338073554101E-2</v>
      </c>
      <c r="L9247">
        <v>0.42693274692303129</v>
      </c>
    </row>
    <row r="9248" spans="1:12">
      <c r="A9248" t="s">
        <v>317</v>
      </c>
      <c r="B9248" t="s">
        <v>321</v>
      </c>
      <c r="C9248">
        <v>48009</v>
      </c>
      <c r="D9248" t="s">
        <v>135</v>
      </c>
      <c r="E9248">
        <v>590</v>
      </c>
      <c r="F9248" t="s">
        <v>110</v>
      </c>
      <c r="G9248" t="s">
        <v>117</v>
      </c>
      <c r="H9248">
        <v>78</v>
      </c>
      <c r="I9248">
        <v>0.25712773241691078</v>
      </c>
      <c r="J9248">
        <v>1.4691637586453921E-2</v>
      </c>
      <c r="K9248">
        <v>2.159992711543595E-2</v>
      </c>
      <c r="L9248">
        <v>0.6276362199684884</v>
      </c>
    </row>
    <row r="9249" spans="1:12">
      <c r="A9249" t="s">
        <v>317</v>
      </c>
      <c r="B9249" t="s">
        <v>321</v>
      </c>
      <c r="C9249">
        <v>48009</v>
      </c>
      <c r="D9249" t="s">
        <v>135</v>
      </c>
      <c r="E9249">
        <v>590</v>
      </c>
      <c r="F9249" t="s">
        <v>110</v>
      </c>
      <c r="G9249" t="s">
        <v>118</v>
      </c>
      <c r="H9249">
        <v>258</v>
      </c>
      <c r="I9249">
        <v>0.19320665376712939</v>
      </c>
      <c r="J9249">
        <v>4.9482178834019822E-3</v>
      </c>
      <c r="K9249">
        <v>-3.9172338073554101E-2</v>
      </c>
      <c r="L9249">
        <v>0.42693274692303129</v>
      </c>
    </row>
    <row r="9250" spans="1:12">
      <c r="A9250" t="s">
        <v>317</v>
      </c>
      <c r="B9250" t="s">
        <v>321</v>
      </c>
      <c r="C9250">
        <v>48009</v>
      </c>
      <c r="D9250" t="s">
        <v>135</v>
      </c>
      <c r="E9250">
        <v>590</v>
      </c>
      <c r="F9250" t="s">
        <v>110</v>
      </c>
      <c r="G9250" t="s">
        <v>119</v>
      </c>
      <c r="H9250">
        <v>78</v>
      </c>
      <c r="I9250">
        <v>0.31548760064719228</v>
      </c>
      <c r="J9250">
        <v>1.6896811738722779E-2</v>
      </c>
      <c r="K9250">
        <v>5.9156618103700188E-2</v>
      </c>
      <c r="L9250">
        <v>0.76750840912848584</v>
      </c>
    </row>
    <row r="9251" spans="1:12">
      <c r="A9251" t="s">
        <v>317</v>
      </c>
      <c r="B9251" t="s">
        <v>321</v>
      </c>
      <c r="C9251">
        <v>48009</v>
      </c>
      <c r="D9251" t="s">
        <v>135</v>
      </c>
      <c r="E9251">
        <v>590</v>
      </c>
      <c r="F9251" t="s">
        <v>110</v>
      </c>
      <c r="G9251" t="s">
        <v>120</v>
      </c>
      <c r="H9251">
        <v>258</v>
      </c>
      <c r="I9251">
        <v>0.22904493567346981</v>
      </c>
      <c r="J9251">
        <v>5.5738529139264768E-3</v>
      </c>
      <c r="K9251">
        <v>-2.195959561981921E-3</v>
      </c>
      <c r="L9251">
        <v>0.50448762861044805</v>
      </c>
    </row>
    <row r="9252" spans="1:12">
      <c r="A9252" t="s">
        <v>317</v>
      </c>
      <c r="B9252" t="s">
        <v>321</v>
      </c>
      <c r="C9252">
        <v>48009</v>
      </c>
      <c r="D9252" t="s">
        <v>135</v>
      </c>
      <c r="E9252">
        <v>590</v>
      </c>
      <c r="F9252" t="s">
        <v>110</v>
      </c>
      <c r="G9252" t="s">
        <v>121</v>
      </c>
      <c r="H9252">
        <v>78</v>
      </c>
      <c r="I9252">
        <v>0.46599912948101108</v>
      </c>
      <c r="J9252">
        <v>2.2799977690889869E-2</v>
      </c>
      <c r="K9252">
        <v>9.4535797011777292E-2</v>
      </c>
      <c r="L9252">
        <v>1.076904027627366</v>
      </c>
    </row>
    <row r="9253" spans="1:12">
      <c r="A9253" t="s">
        <v>317</v>
      </c>
      <c r="B9253" t="s">
        <v>321</v>
      </c>
      <c r="C9253">
        <v>48009</v>
      </c>
      <c r="D9253" t="s">
        <v>135</v>
      </c>
      <c r="E9253">
        <v>590</v>
      </c>
      <c r="F9253" t="s">
        <v>110</v>
      </c>
      <c r="G9253" t="s">
        <v>122</v>
      </c>
      <c r="H9253">
        <v>258</v>
      </c>
      <c r="I9253">
        <v>0.3161670495944392</v>
      </c>
      <c r="J9253">
        <v>6.8244381417860061E-3</v>
      </c>
      <c r="K9253">
        <v>-2.195959561981921E-3</v>
      </c>
      <c r="L9253">
        <v>0.57033419874339564</v>
      </c>
    </row>
    <row r="9254" spans="1:12">
      <c r="A9254" t="s">
        <v>317</v>
      </c>
      <c r="B9254" t="s">
        <v>321</v>
      </c>
      <c r="C9254">
        <v>48009</v>
      </c>
      <c r="D9254" t="s">
        <v>135</v>
      </c>
      <c r="E9254">
        <v>590</v>
      </c>
      <c r="F9254" t="s">
        <v>110</v>
      </c>
      <c r="G9254" t="s">
        <v>123</v>
      </c>
      <c r="H9254">
        <v>78</v>
      </c>
      <c r="I9254">
        <v>0.60653874787875672</v>
      </c>
      <c r="J9254">
        <v>2.9054983467937719E-2</v>
      </c>
      <c r="K9254">
        <v>0.113541165711423</v>
      </c>
      <c r="L9254">
        <v>1.386190953036313</v>
      </c>
    </row>
    <row r="9255" spans="1:12">
      <c r="A9255" t="s">
        <v>317</v>
      </c>
      <c r="B9255" t="s">
        <v>321</v>
      </c>
      <c r="C9255">
        <v>48009</v>
      </c>
      <c r="D9255" t="s">
        <v>135</v>
      </c>
      <c r="E9255">
        <v>590</v>
      </c>
      <c r="F9255" t="s">
        <v>110</v>
      </c>
      <c r="G9255" t="s">
        <v>124</v>
      </c>
      <c r="H9255">
        <v>258</v>
      </c>
      <c r="I9255">
        <v>0.40022002378851768</v>
      </c>
      <c r="J9255">
        <v>8.3916693295604632E-3</v>
      </c>
      <c r="K9255">
        <v>-2.195959561981921E-3</v>
      </c>
      <c r="L9255">
        <v>0.67723055667651832</v>
      </c>
    </row>
    <row r="9256" spans="1:12">
      <c r="A9256" t="s">
        <v>317</v>
      </c>
      <c r="B9256" t="s">
        <v>321</v>
      </c>
      <c r="C9256">
        <v>48009</v>
      </c>
      <c r="D9256" t="s">
        <v>135</v>
      </c>
      <c r="E9256">
        <v>590</v>
      </c>
      <c r="F9256" t="s">
        <v>110</v>
      </c>
      <c r="G9256" t="s">
        <v>125</v>
      </c>
      <c r="H9256">
        <v>78</v>
      </c>
      <c r="I9256">
        <v>0.74315886664415265</v>
      </c>
      <c r="J9256">
        <v>3.4906848834277138E-2</v>
      </c>
      <c r="K9256">
        <v>0.13471707735209831</v>
      </c>
      <c r="L9256">
        <v>1.675294513610122</v>
      </c>
    </row>
    <row r="9257" spans="1:12">
      <c r="A9257" t="s">
        <v>317</v>
      </c>
      <c r="B9257" t="s">
        <v>321</v>
      </c>
      <c r="C9257">
        <v>48009</v>
      </c>
      <c r="D9257" t="s">
        <v>135</v>
      </c>
      <c r="E9257">
        <v>590</v>
      </c>
      <c r="F9257" t="s">
        <v>110</v>
      </c>
      <c r="G9257" t="s">
        <v>126</v>
      </c>
      <c r="H9257">
        <v>258</v>
      </c>
      <c r="I9257">
        <v>0.4887867680963412</v>
      </c>
      <c r="J9257">
        <v>1.005116634691163E-2</v>
      </c>
      <c r="K9257">
        <v>-2.195959561981921E-3</v>
      </c>
      <c r="L9257">
        <v>0.80938699803348757</v>
      </c>
    </row>
    <row r="9258" spans="1:12">
      <c r="A9258" t="s">
        <v>317</v>
      </c>
      <c r="B9258" t="s">
        <v>321</v>
      </c>
      <c r="C9258">
        <v>48009</v>
      </c>
      <c r="D9258" t="s">
        <v>135</v>
      </c>
      <c r="E9258">
        <v>590</v>
      </c>
      <c r="F9258" t="s">
        <v>110</v>
      </c>
      <c r="G9258" t="s">
        <v>127</v>
      </c>
      <c r="H9258">
        <v>78</v>
      </c>
      <c r="I9258">
        <v>0.38059781865296438</v>
      </c>
      <c r="J9258">
        <v>1.9458140236512111E-2</v>
      </c>
      <c r="K9258">
        <v>7.6765367776111454E-2</v>
      </c>
      <c r="L9258">
        <v>0.90040912958063313</v>
      </c>
    </row>
    <row r="9259" spans="1:12">
      <c r="A9259" t="s">
        <v>317</v>
      </c>
      <c r="B9259" t="s">
        <v>321</v>
      </c>
      <c r="C9259">
        <v>48009</v>
      </c>
      <c r="D9259" t="s">
        <v>135</v>
      </c>
      <c r="E9259">
        <v>590</v>
      </c>
      <c r="F9259" t="s">
        <v>110</v>
      </c>
      <c r="G9259" t="s">
        <v>128</v>
      </c>
      <c r="H9259">
        <v>258</v>
      </c>
      <c r="I9259">
        <v>0.25992785258357642</v>
      </c>
      <c r="J9259">
        <v>5.9879145204579627E-3</v>
      </c>
      <c r="K9259">
        <v>-2.195959561981921E-3</v>
      </c>
      <c r="L9259">
        <v>0.53935850489628279</v>
      </c>
    </row>
    <row r="9260" spans="1:12">
      <c r="A9260" t="s">
        <v>317</v>
      </c>
      <c r="B9260" t="s">
        <v>321</v>
      </c>
      <c r="C9260">
        <v>48009</v>
      </c>
      <c r="D9260" t="s">
        <v>135</v>
      </c>
      <c r="E9260">
        <v>590</v>
      </c>
      <c r="F9260" t="s">
        <v>110</v>
      </c>
      <c r="G9260" t="s">
        <v>129</v>
      </c>
      <c r="H9260">
        <v>78</v>
      </c>
      <c r="I9260">
        <v>0.38059781865296438</v>
      </c>
      <c r="J9260">
        <v>1.9458140236512111E-2</v>
      </c>
      <c r="K9260">
        <v>7.6765367776111454E-2</v>
      </c>
      <c r="L9260">
        <v>0.90040912958063313</v>
      </c>
    </row>
    <row r="9261" spans="1:12">
      <c r="A9261" t="s">
        <v>317</v>
      </c>
      <c r="B9261" t="s">
        <v>321</v>
      </c>
      <c r="C9261">
        <v>48009</v>
      </c>
      <c r="D9261" t="s">
        <v>135</v>
      </c>
      <c r="E9261">
        <v>590</v>
      </c>
      <c r="F9261" t="s">
        <v>110</v>
      </c>
      <c r="G9261" t="s">
        <v>130</v>
      </c>
      <c r="H9261">
        <v>258</v>
      </c>
      <c r="I9261">
        <v>0.25992785258357648</v>
      </c>
      <c r="J9261">
        <v>5.987914520457961E-3</v>
      </c>
      <c r="K9261">
        <v>-2.195959561981921E-3</v>
      </c>
      <c r="L9261">
        <v>0.53935850489628279</v>
      </c>
    </row>
    <row r="9262" spans="1:12">
      <c r="A9262" t="s">
        <v>317</v>
      </c>
      <c r="B9262" t="s">
        <v>321</v>
      </c>
      <c r="C9262">
        <v>48009</v>
      </c>
      <c r="D9262" t="s">
        <v>135</v>
      </c>
      <c r="E9262">
        <v>590</v>
      </c>
      <c r="F9262" t="s">
        <v>110</v>
      </c>
      <c r="G9262" t="s">
        <v>131</v>
      </c>
      <c r="H9262">
        <v>78</v>
      </c>
      <c r="I9262">
        <v>0.38059781865296438</v>
      </c>
      <c r="J9262">
        <v>1.9458140236512111E-2</v>
      </c>
      <c r="K9262">
        <v>7.6765367776111454E-2</v>
      </c>
      <c r="L9262">
        <v>0.90040912958063313</v>
      </c>
    </row>
    <row r="9263" spans="1:12">
      <c r="A9263" t="s">
        <v>317</v>
      </c>
      <c r="B9263" t="s">
        <v>321</v>
      </c>
      <c r="C9263">
        <v>48009</v>
      </c>
      <c r="D9263" t="s">
        <v>135</v>
      </c>
      <c r="E9263">
        <v>590</v>
      </c>
      <c r="F9263" t="s">
        <v>110</v>
      </c>
      <c r="G9263" t="s">
        <v>132</v>
      </c>
      <c r="H9263">
        <v>258</v>
      </c>
      <c r="I9263">
        <v>0.25992785258357648</v>
      </c>
      <c r="J9263">
        <v>5.987914520457961E-3</v>
      </c>
      <c r="K9263">
        <v>-2.195959561981921E-3</v>
      </c>
      <c r="L9263">
        <v>0.53935850489628279</v>
      </c>
    </row>
    <row r="9264" spans="1:12">
      <c r="A9264" t="s">
        <v>317</v>
      </c>
      <c r="B9264" t="s">
        <v>321</v>
      </c>
      <c r="C9264">
        <v>48009</v>
      </c>
      <c r="D9264" t="s">
        <v>135</v>
      </c>
      <c r="E9264">
        <v>590</v>
      </c>
      <c r="F9264" t="s">
        <v>110</v>
      </c>
      <c r="G9264" t="s">
        <v>133</v>
      </c>
      <c r="H9264">
        <v>78</v>
      </c>
      <c r="I9264">
        <v>0.47575306733077621</v>
      </c>
      <c r="J9264">
        <v>2.2603411020603609E-2</v>
      </c>
      <c r="K9264">
        <v>8.5810640199140115E-2</v>
      </c>
      <c r="L9264">
        <v>1.0673163726330119</v>
      </c>
    </row>
    <row r="9265" spans="1:12">
      <c r="A9265" t="s">
        <v>317</v>
      </c>
      <c r="B9265" t="s">
        <v>321</v>
      </c>
      <c r="C9265">
        <v>48009</v>
      </c>
      <c r="D9265" t="s">
        <v>135</v>
      </c>
      <c r="E9265">
        <v>590</v>
      </c>
      <c r="F9265" t="s">
        <v>110</v>
      </c>
      <c r="G9265" t="s">
        <v>134</v>
      </c>
      <c r="H9265">
        <v>258</v>
      </c>
      <c r="I9265">
        <v>0.32524249663244759</v>
      </c>
      <c r="J9265">
        <v>8.1836853353054097E-3</v>
      </c>
      <c r="K9265">
        <v>-2.195959561981921E-3</v>
      </c>
      <c r="L9265">
        <v>0.64457706138151327</v>
      </c>
    </row>
    <row r="9266" spans="1:12">
      <c r="A9266" t="s">
        <v>317</v>
      </c>
      <c r="B9266" t="s">
        <v>301</v>
      </c>
      <c r="C9266">
        <v>48011</v>
      </c>
      <c r="D9266" t="s">
        <v>135</v>
      </c>
      <c r="E9266">
        <v>590</v>
      </c>
      <c r="F9266" t="s">
        <v>110</v>
      </c>
      <c r="G9266" t="s">
        <v>111</v>
      </c>
      <c r="H9266">
        <v>195</v>
      </c>
      <c r="I9266">
        <v>1.280066447151627E-2</v>
      </c>
      <c r="J9266">
        <v>1.5078502414576499E-3</v>
      </c>
      <c r="K9266">
        <v>-999</v>
      </c>
      <c r="L9266">
        <v>-999</v>
      </c>
    </row>
    <row r="9267" spans="1:12">
      <c r="A9267" t="s">
        <v>317</v>
      </c>
      <c r="B9267" t="s">
        <v>301</v>
      </c>
      <c r="C9267">
        <v>48011</v>
      </c>
      <c r="D9267" t="s">
        <v>135</v>
      </c>
      <c r="E9267">
        <v>590</v>
      </c>
      <c r="F9267" t="s">
        <v>110</v>
      </c>
      <c r="G9267" t="s">
        <v>112</v>
      </c>
      <c r="H9267">
        <v>190</v>
      </c>
      <c r="I9267">
        <v>-9.2924923593182586E-3</v>
      </c>
      <c r="J9267">
        <v>1.02729659439014E-3</v>
      </c>
      <c r="K9267">
        <v>-999</v>
      </c>
      <c r="L9267">
        <v>-999</v>
      </c>
    </row>
    <row r="9268" spans="1:12">
      <c r="A9268" t="s">
        <v>317</v>
      </c>
      <c r="B9268" t="s">
        <v>301</v>
      </c>
      <c r="C9268">
        <v>48011</v>
      </c>
      <c r="D9268" t="s">
        <v>135</v>
      </c>
      <c r="E9268">
        <v>590</v>
      </c>
      <c r="F9268" t="s">
        <v>110</v>
      </c>
      <c r="G9268" t="s">
        <v>113</v>
      </c>
      <c r="H9268">
        <v>195</v>
      </c>
      <c r="I9268">
        <v>0.40708836443639601</v>
      </c>
      <c r="J9268">
        <v>1.4367217897190461E-2</v>
      </c>
      <c r="K9268">
        <v>6.1616498831277053E-2</v>
      </c>
      <c r="L9268">
        <v>1.0445898330844281</v>
      </c>
    </row>
    <row r="9269" spans="1:12">
      <c r="A9269" t="s">
        <v>317</v>
      </c>
      <c r="B9269" t="s">
        <v>301</v>
      </c>
      <c r="C9269">
        <v>48011</v>
      </c>
      <c r="D9269" t="s">
        <v>135</v>
      </c>
      <c r="E9269">
        <v>590</v>
      </c>
      <c r="F9269" t="s">
        <v>110</v>
      </c>
      <c r="G9269" t="s">
        <v>114</v>
      </c>
      <c r="H9269">
        <v>190</v>
      </c>
      <c r="I9269">
        <v>7.7813854277962002E-2</v>
      </c>
      <c r="J9269">
        <v>3.9358693629893728E-3</v>
      </c>
      <c r="K9269">
        <v>-1.7118735742734901E-2</v>
      </c>
      <c r="L9269">
        <v>0.27114206432046323</v>
      </c>
    </row>
    <row r="9270" spans="1:12">
      <c r="A9270" t="s">
        <v>317</v>
      </c>
      <c r="B9270" t="s">
        <v>301</v>
      </c>
      <c r="C9270">
        <v>48011</v>
      </c>
      <c r="D9270" t="s">
        <v>135</v>
      </c>
      <c r="E9270">
        <v>590</v>
      </c>
      <c r="F9270" t="s">
        <v>110</v>
      </c>
      <c r="G9270" t="s">
        <v>115</v>
      </c>
      <c r="H9270">
        <v>195</v>
      </c>
      <c r="I9270">
        <v>0.30513565012848759</v>
      </c>
      <c r="J9270">
        <v>1.0706964281424159E-2</v>
      </c>
      <c r="K9270">
        <v>3.9435271980070033E-2</v>
      </c>
      <c r="L9270">
        <v>0.71570367352633091</v>
      </c>
    </row>
    <row r="9271" spans="1:12">
      <c r="A9271" t="s">
        <v>317</v>
      </c>
      <c r="B9271" t="s">
        <v>301</v>
      </c>
      <c r="C9271">
        <v>48011</v>
      </c>
      <c r="D9271" t="s">
        <v>135</v>
      </c>
      <c r="E9271">
        <v>590</v>
      </c>
      <c r="F9271" t="s">
        <v>110</v>
      </c>
      <c r="G9271" t="s">
        <v>116</v>
      </c>
      <c r="H9271">
        <v>190</v>
      </c>
      <c r="I9271">
        <v>1.2001574140206729E-2</v>
      </c>
      <c r="J9271">
        <v>3.2866643379730002E-3</v>
      </c>
      <c r="K9271">
        <v>-7.5404002868393591E-2</v>
      </c>
      <c r="L9271">
        <v>0.16463460659000639</v>
      </c>
    </row>
    <row r="9272" spans="1:12">
      <c r="A9272" t="s">
        <v>317</v>
      </c>
      <c r="B9272" t="s">
        <v>301</v>
      </c>
      <c r="C9272">
        <v>48011</v>
      </c>
      <c r="D9272" t="s">
        <v>135</v>
      </c>
      <c r="E9272">
        <v>590</v>
      </c>
      <c r="F9272" t="s">
        <v>110</v>
      </c>
      <c r="G9272" t="s">
        <v>117</v>
      </c>
      <c r="H9272">
        <v>195</v>
      </c>
      <c r="I9272">
        <v>0.30513566503163342</v>
      </c>
      <c r="J9272">
        <v>1.070696596274592E-2</v>
      </c>
      <c r="K9272">
        <v>3.9435271980070033E-2</v>
      </c>
      <c r="L9272">
        <v>0.71570367352633091</v>
      </c>
    </row>
    <row r="9273" spans="1:12">
      <c r="A9273" t="s">
        <v>317</v>
      </c>
      <c r="B9273" t="s">
        <v>301</v>
      </c>
      <c r="C9273">
        <v>48011</v>
      </c>
      <c r="D9273" t="s">
        <v>135</v>
      </c>
      <c r="E9273">
        <v>590</v>
      </c>
      <c r="F9273" t="s">
        <v>110</v>
      </c>
      <c r="G9273" t="s">
        <v>118</v>
      </c>
      <c r="H9273">
        <v>190</v>
      </c>
      <c r="I9273">
        <v>1.2030466238897411E-2</v>
      </c>
      <c r="J9273">
        <v>3.2861171791652758E-3</v>
      </c>
      <c r="K9273">
        <v>-7.5404002868393591E-2</v>
      </c>
      <c r="L9273">
        <v>0.16463460659000639</v>
      </c>
    </row>
    <row r="9274" spans="1:12">
      <c r="A9274" t="s">
        <v>317</v>
      </c>
      <c r="B9274" t="s">
        <v>301</v>
      </c>
      <c r="C9274">
        <v>48011</v>
      </c>
      <c r="D9274" t="s">
        <v>135</v>
      </c>
      <c r="E9274">
        <v>590</v>
      </c>
      <c r="F9274" t="s">
        <v>110</v>
      </c>
      <c r="G9274" t="s">
        <v>119</v>
      </c>
      <c r="H9274">
        <v>195</v>
      </c>
      <c r="I9274">
        <v>0.34320672442635802</v>
      </c>
      <c r="J9274">
        <v>1.247625352405689E-2</v>
      </c>
      <c r="K9274">
        <v>4.7958638566990848E-2</v>
      </c>
      <c r="L9274">
        <v>0.87469436781935861</v>
      </c>
    </row>
    <row r="9275" spans="1:12">
      <c r="A9275" t="s">
        <v>317</v>
      </c>
      <c r="B9275" t="s">
        <v>301</v>
      </c>
      <c r="C9275">
        <v>48011</v>
      </c>
      <c r="D9275" t="s">
        <v>135</v>
      </c>
      <c r="E9275">
        <v>590</v>
      </c>
      <c r="F9275" t="s">
        <v>110</v>
      </c>
      <c r="G9275" t="s">
        <v>120</v>
      </c>
      <c r="H9275">
        <v>190</v>
      </c>
      <c r="I9275">
        <v>4.6138024045417947E-2</v>
      </c>
      <c r="J9275">
        <v>3.6055265816889869E-3</v>
      </c>
      <c r="K9275">
        <v>-3.6358419341025107E-2</v>
      </c>
      <c r="L9275">
        <v>0.22138591011327369</v>
      </c>
    </row>
    <row r="9276" spans="1:12">
      <c r="A9276" t="s">
        <v>317</v>
      </c>
      <c r="B9276" t="s">
        <v>301</v>
      </c>
      <c r="C9276">
        <v>48011</v>
      </c>
      <c r="D9276" t="s">
        <v>135</v>
      </c>
      <c r="E9276">
        <v>590</v>
      </c>
      <c r="F9276" t="s">
        <v>110</v>
      </c>
      <c r="G9276" t="s">
        <v>121</v>
      </c>
      <c r="H9276">
        <v>195</v>
      </c>
      <c r="I9276">
        <v>0.46847809257867168</v>
      </c>
      <c r="J9276">
        <v>1.6532577787320611E-2</v>
      </c>
      <c r="K9276">
        <v>7.6488431358555903E-2</v>
      </c>
      <c r="L9276">
        <v>1.2294122453740419</v>
      </c>
    </row>
    <row r="9277" spans="1:12">
      <c r="A9277" t="s">
        <v>317</v>
      </c>
      <c r="B9277" t="s">
        <v>301</v>
      </c>
      <c r="C9277">
        <v>48011</v>
      </c>
      <c r="D9277" t="s">
        <v>135</v>
      </c>
      <c r="E9277">
        <v>590</v>
      </c>
      <c r="F9277" t="s">
        <v>110</v>
      </c>
      <c r="G9277" t="s">
        <v>122</v>
      </c>
      <c r="H9277">
        <v>190</v>
      </c>
      <c r="I9277">
        <v>0.1336305878317513</v>
      </c>
      <c r="J9277">
        <v>5.0660177865624904E-3</v>
      </c>
      <c r="K9277">
        <v>6.8583110542747407E-3</v>
      </c>
      <c r="L9277">
        <v>0.38294899232820739</v>
      </c>
    </row>
    <row r="9278" spans="1:12">
      <c r="A9278" t="s">
        <v>317</v>
      </c>
      <c r="B9278" t="s">
        <v>301</v>
      </c>
      <c r="C9278">
        <v>48011</v>
      </c>
      <c r="D9278" t="s">
        <v>135</v>
      </c>
      <c r="E9278">
        <v>590</v>
      </c>
      <c r="F9278" t="s">
        <v>110</v>
      </c>
      <c r="G9278" t="s">
        <v>123</v>
      </c>
      <c r="H9278">
        <v>195</v>
      </c>
      <c r="I9278">
        <v>0.57143065106157542</v>
      </c>
      <c r="J9278">
        <v>2.0939690307789919E-2</v>
      </c>
      <c r="K9278">
        <v>9.6644327978629749E-2</v>
      </c>
      <c r="L9278">
        <v>1.586068888403962</v>
      </c>
    </row>
    <row r="9279" spans="1:12">
      <c r="A9279" t="s">
        <v>317</v>
      </c>
      <c r="B9279" t="s">
        <v>301</v>
      </c>
      <c r="C9279">
        <v>48011</v>
      </c>
      <c r="D9279" t="s">
        <v>135</v>
      </c>
      <c r="E9279">
        <v>590</v>
      </c>
      <c r="F9279" t="s">
        <v>110</v>
      </c>
      <c r="G9279" t="s">
        <v>124</v>
      </c>
      <c r="H9279">
        <v>190</v>
      </c>
      <c r="I9279">
        <v>0.216825874518845</v>
      </c>
      <c r="J9279">
        <v>6.4478154442222336E-3</v>
      </c>
      <c r="K9279">
        <v>5.0699452501801502E-2</v>
      </c>
      <c r="L9279">
        <v>0.52078327133154723</v>
      </c>
    </row>
    <row r="9280" spans="1:12">
      <c r="A9280" t="s">
        <v>317</v>
      </c>
      <c r="B9280" t="s">
        <v>301</v>
      </c>
      <c r="C9280">
        <v>48011</v>
      </c>
      <c r="D9280" t="s">
        <v>135</v>
      </c>
      <c r="E9280">
        <v>590</v>
      </c>
      <c r="F9280" t="s">
        <v>110</v>
      </c>
      <c r="G9280" t="s">
        <v>125</v>
      </c>
      <c r="H9280">
        <v>195</v>
      </c>
      <c r="I9280">
        <v>0.68792056233084986</v>
      </c>
      <c r="J9280">
        <v>2.4846330383766699E-2</v>
      </c>
      <c r="K9280">
        <v>0.1100626279377805</v>
      </c>
      <c r="L9280">
        <v>1.882481460986257</v>
      </c>
    </row>
    <row r="9281" spans="1:12">
      <c r="A9281" t="s">
        <v>317</v>
      </c>
      <c r="B9281" t="s">
        <v>301</v>
      </c>
      <c r="C9281">
        <v>48011</v>
      </c>
      <c r="D9281" t="s">
        <v>135</v>
      </c>
      <c r="E9281">
        <v>590</v>
      </c>
      <c r="F9281" t="s">
        <v>110</v>
      </c>
      <c r="G9281" t="s">
        <v>126</v>
      </c>
      <c r="H9281">
        <v>190</v>
      </c>
      <c r="I9281">
        <v>0.31011238155261978</v>
      </c>
      <c r="J9281">
        <v>8.3102156555515776E-3</v>
      </c>
      <c r="K9281">
        <v>8.6149699873777838E-2</v>
      </c>
      <c r="L9281">
        <v>0.67560886604146608</v>
      </c>
    </row>
    <row r="9282" spans="1:12">
      <c r="A9282" t="s">
        <v>317</v>
      </c>
      <c r="B9282" t="s">
        <v>301</v>
      </c>
      <c r="C9282">
        <v>48011</v>
      </c>
      <c r="D9282" t="s">
        <v>135</v>
      </c>
      <c r="E9282">
        <v>590</v>
      </c>
      <c r="F9282" t="s">
        <v>110</v>
      </c>
      <c r="G9282" t="s">
        <v>127</v>
      </c>
      <c r="H9282">
        <v>195</v>
      </c>
      <c r="I9282">
        <v>0.40708836443639612</v>
      </c>
      <c r="J9282">
        <v>1.4367217897190461E-2</v>
      </c>
      <c r="K9282">
        <v>6.1616498831277053E-2</v>
      </c>
      <c r="L9282">
        <v>1.0445898330844281</v>
      </c>
    </row>
    <row r="9283" spans="1:12">
      <c r="A9283" t="s">
        <v>317</v>
      </c>
      <c r="B9283" t="s">
        <v>301</v>
      </c>
      <c r="C9283">
        <v>48011</v>
      </c>
      <c r="D9283" t="s">
        <v>135</v>
      </c>
      <c r="E9283">
        <v>590</v>
      </c>
      <c r="F9283" t="s">
        <v>110</v>
      </c>
      <c r="G9283" t="s">
        <v>128</v>
      </c>
      <c r="H9283">
        <v>190</v>
      </c>
      <c r="I9283">
        <v>7.7813854277962002E-2</v>
      </c>
      <c r="J9283">
        <v>3.9358693629893736E-3</v>
      </c>
      <c r="K9283">
        <v>-1.7118735742734901E-2</v>
      </c>
      <c r="L9283">
        <v>0.27114206432046323</v>
      </c>
    </row>
    <row r="9284" spans="1:12">
      <c r="A9284" t="s">
        <v>317</v>
      </c>
      <c r="B9284" t="s">
        <v>301</v>
      </c>
      <c r="C9284">
        <v>48011</v>
      </c>
      <c r="D9284" t="s">
        <v>135</v>
      </c>
      <c r="E9284">
        <v>590</v>
      </c>
      <c r="F9284" t="s">
        <v>110</v>
      </c>
      <c r="G9284" t="s">
        <v>129</v>
      </c>
      <c r="H9284">
        <v>195</v>
      </c>
      <c r="I9284">
        <v>0.40708836443639612</v>
      </c>
      <c r="J9284">
        <v>1.4367217897190469E-2</v>
      </c>
      <c r="K9284">
        <v>6.1616498831277053E-2</v>
      </c>
      <c r="L9284">
        <v>1.0445898330844281</v>
      </c>
    </row>
    <row r="9285" spans="1:12">
      <c r="A9285" t="s">
        <v>317</v>
      </c>
      <c r="B9285" t="s">
        <v>301</v>
      </c>
      <c r="C9285">
        <v>48011</v>
      </c>
      <c r="D9285" t="s">
        <v>135</v>
      </c>
      <c r="E9285">
        <v>590</v>
      </c>
      <c r="F9285" t="s">
        <v>110</v>
      </c>
      <c r="G9285" t="s">
        <v>130</v>
      </c>
      <c r="H9285">
        <v>190</v>
      </c>
      <c r="I9285">
        <v>7.7813854277962002E-2</v>
      </c>
      <c r="J9285">
        <v>3.9358693629893736E-3</v>
      </c>
      <c r="K9285">
        <v>-1.7118735742734901E-2</v>
      </c>
      <c r="L9285">
        <v>0.27114206432046323</v>
      </c>
    </row>
    <row r="9286" spans="1:12">
      <c r="A9286" t="s">
        <v>317</v>
      </c>
      <c r="B9286" t="s">
        <v>301</v>
      </c>
      <c r="C9286">
        <v>48011</v>
      </c>
      <c r="D9286" t="s">
        <v>135</v>
      </c>
      <c r="E9286">
        <v>590</v>
      </c>
      <c r="F9286" t="s">
        <v>110</v>
      </c>
      <c r="G9286" t="s">
        <v>131</v>
      </c>
      <c r="H9286">
        <v>195</v>
      </c>
      <c r="I9286">
        <v>0.40708836443639612</v>
      </c>
      <c r="J9286">
        <v>1.4367217897190461E-2</v>
      </c>
      <c r="K9286">
        <v>6.1616498831277053E-2</v>
      </c>
      <c r="L9286">
        <v>1.0445898330844281</v>
      </c>
    </row>
    <row r="9287" spans="1:12">
      <c r="A9287" t="s">
        <v>317</v>
      </c>
      <c r="B9287" t="s">
        <v>301</v>
      </c>
      <c r="C9287">
        <v>48011</v>
      </c>
      <c r="D9287" t="s">
        <v>135</v>
      </c>
      <c r="E9287">
        <v>590</v>
      </c>
      <c r="F9287" t="s">
        <v>110</v>
      </c>
      <c r="G9287" t="s">
        <v>132</v>
      </c>
      <c r="H9287">
        <v>190</v>
      </c>
      <c r="I9287">
        <v>7.7813854277962002E-2</v>
      </c>
      <c r="J9287">
        <v>3.9358693629893736E-3</v>
      </c>
      <c r="K9287">
        <v>-1.7118735742734901E-2</v>
      </c>
      <c r="L9287">
        <v>0.27114206432046323</v>
      </c>
    </row>
    <row r="9288" spans="1:12">
      <c r="A9288" t="s">
        <v>317</v>
      </c>
      <c r="B9288" t="s">
        <v>301</v>
      </c>
      <c r="C9288">
        <v>48011</v>
      </c>
      <c r="D9288" t="s">
        <v>135</v>
      </c>
      <c r="E9288">
        <v>590</v>
      </c>
      <c r="F9288" t="s">
        <v>110</v>
      </c>
      <c r="G9288" t="s">
        <v>133</v>
      </c>
      <c r="H9288">
        <v>195</v>
      </c>
      <c r="I9288">
        <v>0.42197723401868331</v>
      </c>
      <c r="J9288">
        <v>1.523064055750196E-2</v>
      </c>
      <c r="K9288">
        <v>7.3995564455217239E-2</v>
      </c>
      <c r="L9288">
        <v>1.1930003476107121</v>
      </c>
    </row>
    <row r="9289" spans="1:12">
      <c r="A9289" t="s">
        <v>317</v>
      </c>
      <c r="B9289" t="s">
        <v>301</v>
      </c>
      <c r="C9289">
        <v>48011</v>
      </c>
      <c r="D9289" t="s">
        <v>135</v>
      </c>
      <c r="E9289">
        <v>590</v>
      </c>
      <c r="F9289" t="s">
        <v>110</v>
      </c>
      <c r="G9289" t="s">
        <v>134</v>
      </c>
      <c r="H9289">
        <v>190</v>
      </c>
      <c r="I9289">
        <v>0.2079940356221685</v>
      </c>
      <c r="J9289">
        <v>6.3123908138744298E-3</v>
      </c>
      <c r="K9289">
        <v>4.7425370198004912E-2</v>
      </c>
      <c r="L9289">
        <v>0.51319062766465262</v>
      </c>
    </row>
    <row r="9290" spans="1:12">
      <c r="A9290" t="s">
        <v>317</v>
      </c>
      <c r="B9290" t="s">
        <v>322</v>
      </c>
      <c r="C9290">
        <v>48013</v>
      </c>
      <c r="D9290" t="s">
        <v>135</v>
      </c>
      <c r="E9290">
        <v>590</v>
      </c>
      <c r="F9290" t="s">
        <v>110</v>
      </c>
      <c r="G9290" t="s">
        <v>111</v>
      </c>
      <c r="H9290">
        <v>109</v>
      </c>
      <c r="I9290">
        <v>3.041251372319638E-2</v>
      </c>
      <c r="J9290">
        <v>9.9540105842593285E-4</v>
      </c>
      <c r="K9290">
        <v>-999</v>
      </c>
      <c r="L9290">
        <v>-999</v>
      </c>
    </row>
    <row r="9291" spans="1:12">
      <c r="A9291" t="s">
        <v>317</v>
      </c>
      <c r="B9291" t="s">
        <v>322</v>
      </c>
      <c r="C9291">
        <v>48013</v>
      </c>
      <c r="D9291" t="s">
        <v>135</v>
      </c>
      <c r="E9291">
        <v>590</v>
      </c>
      <c r="F9291" t="s">
        <v>110</v>
      </c>
      <c r="G9291" t="s">
        <v>112</v>
      </c>
      <c r="H9291">
        <v>68</v>
      </c>
      <c r="I9291">
        <v>4.7075064049499626E-3</v>
      </c>
      <c r="J9291">
        <v>1.31483075008077E-3</v>
      </c>
      <c r="K9291">
        <v>-999</v>
      </c>
      <c r="L9291">
        <v>-999</v>
      </c>
    </row>
    <row r="9292" spans="1:12">
      <c r="A9292" t="s">
        <v>317</v>
      </c>
      <c r="B9292" t="s">
        <v>322</v>
      </c>
      <c r="C9292">
        <v>48013</v>
      </c>
      <c r="D9292" t="s">
        <v>135</v>
      </c>
      <c r="E9292">
        <v>590</v>
      </c>
      <c r="F9292" t="s">
        <v>110</v>
      </c>
      <c r="G9292" t="s">
        <v>113</v>
      </c>
      <c r="H9292">
        <v>109</v>
      </c>
      <c r="I9292">
        <v>0.57739016631517415</v>
      </c>
      <c r="J9292">
        <v>1.6996054902111871E-2</v>
      </c>
      <c r="K9292">
        <v>0.1035332790563049</v>
      </c>
      <c r="L9292">
        <v>0.98030706364718623</v>
      </c>
    </row>
    <row r="9293" spans="1:12">
      <c r="A9293" t="s">
        <v>317</v>
      </c>
      <c r="B9293" t="s">
        <v>322</v>
      </c>
      <c r="C9293">
        <v>48013</v>
      </c>
      <c r="D9293" t="s">
        <v>135</v>
      </c>
      <c r="E9293">
        <v>590</v>
      </c>
      <c r="F9293" t="s">
        <v>110</v>
      </c>
      <c r="G9293" t="s">
        <v>114</v>
      </c>
      <c r="H9293">
        <v>68</v>
      </c>
      <c r="I9293">
        <v>0.1310261961827392</v>
      </c>
      <c r="J9293">
        <v>9.4464678812520783E-3</v>
      </c>
      <c r="K9293">
        <v>-7.1017343752349901E-2</v>
      </c>
      <c r="L9293">
        <v>0.37361870577517597</v>
      </c>
    </row>
    <row r="9294" spans="1:12">
      <c r="A9294" t="s">
        <v>317</v>
      </c>
      <c r="B9294" t="s">
        <v>322</v>
      </c>
      <c r="C9294">
        <v>48013</v>
      </c>
      <c r="D9294" t="s">
        <v>135</v>
      </c>
      <c r="E9294">
        <v>590</v>
      </c>
      <c r="F9294" t="s">
        <v>110</v>
      </c>
      <c r="G9294" t="s">
        <v>115</v>
      </c>
      <c r="H9294">
        <v>109</v>
      </c>
      <c r="I9294">
        <v>0.41173196371926052</v>
      </c>
      <c r="J9294">
        <v>1.338148165964485E-2</v>
      </c>
      <c r="K9294">
        <v>5.705854626682396E-2</v>
      </c>
      <c r="L9294">
        <v>0.73430831483007752</v>
      </c>
    </row>
    <row r="9295" spans="1:12">
      <c r="A9295" t="s">
        <v>317</v>
      </c>
      <c r="B9295" t="s">
        <v>322</v>
      </c>
      <c r="C9295">
        <v>48013</v>
      </c>
      <c r="D9295" t="s">
        <v>135</v>
      </c>
      <c r="E9295">
        <v>590</v>
      </c>
      <c r="F9295" t="s">
        <v>110</v>
      </c>
      <c r="G9295" t="s">
        <v>116</v>
      </c>
      <c r="H9295">
        <v>68</v>
      </c>
      <c r="I9295">
        <v>4.6902638637727229E-2</v>
      </c>
      <c r="J9295">
        <v>9.0723327106680528E-3</v>
      </c>
      <c r="K9295">
        <v>-0.18785613027978981</v>
      </c>
      <c r="L9295">
        <v>0.27292184294543398</v>
      </c>
    </row>
    <row r="9296" spans="1:12">
      <c r="A9296" t="s">
        <v>317</v>
      </c>
      <c r="B9296" t="s">
        <v>322</v>
      </c>
      <c r="C9296">
        <v>48013</v>
      </c>
      <c r="D9296" t="s">
        <v>135</v>
      </c>
      <c r="E9296">
        <v>590</v>
      </c>
      <c r="F9296" t="s">
        <v>110</v>
      </c>
      <c r="G9296" t="s">
        <v>117</v>
      </c>
      <c r="H9296">
        <v>109</v>
      </c>
      <c r="I9296">
        <v>0.41173196371926052</v>
      </c>
      <c r="J9296">
        <v>1.338148165964485E-2</v>
      </c>
      <c r="K9296">
        <v>5.705854626682396E-2</v>
      </c>
      <c r="L9296">
        <v>0.73430831483007752</v>
      </c>
    </row>
    <row r="9297" spans="1:12">
      <c r="A9297" t="s">
        <v>317</v>
      </c>
      <c r="B9297" t="s">
        <v>322</v>
      </c>
      <c r="C9297">
        <v>48013</v>
      </c>
      <c r="D9297" t="s">
        <v>135</v>
      </c>
      <c r="E9297">
        <v>590</v>
      </c>
      <c r="F9297" t="s">
        <v>110</v>
      </c>
      <c r="G9297" t="s">
        <v>118</v>
      </c>
      <c r="H9297">
        <v>68</v>
      </c>
      <c r="I9297">
        <v>4.6876417383662758E-2</v>
      </c>
      <c r="J9297">
        <v>9.0721680322811381E-3</v>
      </c>
      <c r="K9297">
        <v>-0.18785613027978981</v>
      </c>
      <c r="L9297">
        <v>0.27292184294543398</v>
      </c>
    </row>
    <row r="9298" spans="1:12">
      <c r="A9298" t="s">
        <v>317</v>
      </c>
      <c r="B9298" t="s">
        <v>322</v>
      </c>
      <c r="C9298">
        <v>48013</v>
      </c>
      <c r="D9298" t="s">
        <v>135</v>
      </c>
      <c r="E9298">
        <v>590</v>
      </c>
      <c r="F9298" t="s">
        <v>110</v>
      </c>
      <c r="G9298" t="s">
        <v>119</v>
      </c>
      <c r="H9298">
        <v>109</v>
      </c>
      <c r="I9298">
        <v>0.48801850983567607</v>
      </c>
      <c r="J9298">
        <v>1.499954751078752E-2</v>
      </c>
      <c r="K9298">
        <v>7.6466862284991111E-2</v>
      </c>
      <c r="L9298">
        <v>0.8511285230059078</v>
      </c>
    </row>
    <row r="9299" spans="1:12">
      <c r="A9299" t="s">
        <v>317</v>
      </c>
      <c r="B9299" t="s">
        <v>322</v>
      </c>
      <c r="C9299">
        <v>48013</v>
      </c>
      <c r="D9299" t="s">
        <v>135</v>
      </c>
      <c r="E9299">
        <v>590</v>
      </c>
      <c r="F9299" t="s">
        <v>110</v>
      </c>
      <c r="G9299" t="s">
        <v>120</v>
      </c>
      <c r="H9299">
        <v>68</v>
      </c>
      <c r="I9299">
        <v>9.0476925790849469E-2</v>
      </c>
      <c r="J9299">
        <v>9.0461611314315415E-3</v>
      </c>
      <c r="K9299">
        <v>-0.13429024912388771</v>
      </c>
      <c r="L9299">
        <v>0.33238008964030108</v>
      </c>
    </row>
    <row r="9300" spans="1:12">
      <c r="A9300" t="s">
        <v>317</v>
      </c>
      <c r="B9300" t="s">
        <v>322</v>
      </c>
      <c r="C9300">
        <v>48013</v>
      </c>
      <c r="D9300" t="s">
        <v>135</v>
      </c>
      <c r="E9300">
        <v>590</v>
      </c>
      <c r="F9300" t="s">
        <v>110</v>
      </c>
      <c r="G9300" t="s">
        <v>121</v>
      </c>
      <c r="H9300">
        <v>109</v>
      </c>
      <c r="I9300">
        <v>0.68067482373671084</v>
      </c>
      <c r="J9300">
        <v>1.934175329442793E-2</v>
      </c>
      <c r="K9300">
        <v>0.1363118648097805</v>
      </c>
      <c r="L9300">
        <v>1.1300487698310651</v>
      </c>
    </row>
    <row r="9301" spans="1:12">
      <c r="A9301" t="s">
        <v>317</v>
      </c>
      <c r="B9301" t="s">
        <v>322</v>
      </c>
      <c r="C9301">
        <v>48013</v>
      </c>
      <c r="D9301" t="s">
        <v>135</v>
      </c>
      <c r="E9301">
        <v>590</v>
      </c>
      <c r="F9301" t="s">
        <v>110</v>
      </c>
      <c r="G9301" t="s">
        <v>122</v>
      </c>
      <c r="H9301">
        <v>68</v>
      </c>
      <c r="I9301">
        <v>0.19617859015869021</v>
      </c>
      <c r="J9301">
        <v>1.1884857627013169E-2</v>
      </c>
      <c r="K9301">
        <v>-2.9603177133575849E-3</v>
      </c>
      <c r="L9301">
        <v>0.45912038110681419</v>
      </c>
    </row>
    <row r="9302" spans="1:12">
      <c r="A9302" t="s">
        <v>317</v>
      </c>
      <c r="B9302" t="s">
        <v>322</v>
      </c>
      <c r="C9302">
        <v>48013</v>
      </c>
      <c r="D9302" t="s">
        <v>135</v>
      </c>
      <c r="E9302">
        <v>590</v>
      </c>
      <c r="F9302" t="s">
        <v>110</v>
      </c>
      <c r="G9302" t="s">
        <v>123</v>
      </c>
      <c r="H9302">
        <v>109</v>
      </c>
      <c r="I9302">
        <v>0.86062117695760243</v>
      </c>
      <c r="J9302">
        <v>2.422587312274883E-2</v>
      </c>
      <c r="K9302">
        <v>0.1925092283393052</v>
      </c>
      <c r="L9302">
        <v>1.407135650628663</v>
      </c>
    </row>
    <row r="9303" spans="1:12">
      <c r="A9303" t="s">
        <v>317</v>
      </c>
      <c r="B9303" t="s">
        <v>322</v>
      </c>
      <c r="C9303">
        <v>48013</v>
      </c>
      <c r="D9303" t="s">
        <v>135</v>
      </c>
      <c r="E9303">
        <v>590</v>
      </c>
      <c r="F9303" t="s">
        <v>110</v>
      </c>
      <c r="G9303" t="s">
        <v>124</v>
      </c>
      <c r="H9303">
        <v>68</v>
      </c>
      <c r="I9303">
        <v>0.29055007121042958</v>
      </c>
      <c r="J9303">
        <v>1.6314890332224739E-2</v>
      </c>
      <c r="K9303">
        <v>-2.9603177133575849E-3</v>
      </c>
      <c r="L9303">
        <v>0.66866024082954811</v>
      </c>
    </row>
    <row r="9304" spans="1:12">
      <c r="A9304" t="s">
        <v>317</v>
      </c>
      <c r="B9304" t="s">
        <v>322</v>
      </c>
      <c r="C9304">
        <v>48013</v>
      </c>
      <c r="D9304" t="s">
        <v>135</v>
      </c>
      <c r="E9304">
        <v>590</v>
      </c>
      <c r="F9304" t="s">
        <v>110</v>
      </c>
      <c r="G9304" t="s">
        <v>125</v>
      </c>
      <c r="H9304">
        <v>109</v>
      </c>
      <c r="I9304">
        <v>1.039852976709235</v>
      </c>
      <c r="J9304">
        <v>2.8898819363624751E-2</v>
      </c>
      <c r="K9304">
        <v>0.24692628372133291</v>
      </c>
      <c r="L9304">
        <v>1.665955837431321</v>
      </c>
    </row>
    <row r="9305" spans="1:12">
      <c r="A9305" t="s">
        <v>317</v>
      </c>
      <c r="B9305" t="s">
        <v>322</v>
      </c>
      <c r="C9305">
        <v>48013</v>
      </c>
      <c r="D9305" t="s">
        <v>135</v>
      </c>
      <c r="E9305">
        <v>590</v>
      </c>
      <c r="F9305" t="s">
        <v>110</v>
      </c>
      <c r="G9305" t="s">
        <v>126</v>
      </c>
      <c r="H9305">
        <v>68</v>
      </c>
      <c r="I9305">
        <v>0.38255331193682268</v>
      </c>
      <c r="J9305">
        <v>2.10138504537772E-2</v>
      </c>
      <c r="K9305">
        <v>-2.9603177133575849E-3</v>
      </c>
      <c r="L9305">
        <v>0.83618455498745559</v>
      </c>
    </row>
    <row r="9306" spans="1:12">
      <c r="A9306" t="s">
        <v>317</v>
      </c>
      <c r="B9306" t="s">
        <v>322</v>
      </c>
      <c r="C9306">
        <v>48013</v>
      </c>
      <c r="D9306" t="s">
        <v>135</v>
      </c>
      <c r="E9306">
        <v>590</v>
      </c>
      <c r="F9306" t="s">
        <v>110</v>
      </c>
      <c r="G9306" t="s">
        <v>127</v>
      </c>
      <c r="H9306">
        <v>109</v>
      </c>
      <c r="I9306">
        <v>0.57739016631517426</v>
      </c>
      <c r="J9306">
        <v>1.6996054902111871E-2</v>
      </c>
      <c r="K9306">
        <v>0.1035332790563049</v>
      </c>
      <c r="L9306">
        <v>0.98030706364718623</v>
      </c>
    </row>
    <row r="9307" spans="1:12">
      <c r="A9307" t="s">
        <v>317</v>
      </c>
      <c r="B9307" t="s">
        <v>322</v>
      </c>
      <c r="C9307">
        <v>48013</v>
      </c>
      <c r="D9307" t="s">
        <v>135</v>
      </c>
      <c r="E9307">
        <v>590</v>
      </c>
      <c r="F9307" t="s">
        <v>110</v>
      </c>
      <c r="G9307" t="s">
        <v>128</v>
      </c>
      <c r="H9307">
        <v>68</v>
      </c>
      <c r="I9307">
        <v>0.13108892132839561</v>
      </c>
      <c r="J9307">
        <v>9.4406367663458363E-3</v>
      </c>
      <c r="K9307">
        <v>-7.1017343752349901E-2</v>
      </c>
      <c r="L9307">
        <v>0.37361870577517597</v>
      </c>
    </row>
    <row r="9308" spans="1:12">
      <c r="A9308" t="s">
        <v>317</v>
      </c>
      <c r="B9308" t="s">
        <v>322</v>
      </c>
      <c r="C9308">
        <v>48013</v>
      </c>
      <c r="D9308" t="s">
        <v>135</v>
      </c>
      <c r="E9308">
        <v>590</v>
      </c>
      <c r="F9308" t="s">
        <v>110</v>
      </c>
      <c r="G9308" t="s">
        <v>129</v>
      </c>
      <c r="H9308">
        <v>109</v>
      </c>
      <c r="I9308">
        <v>0.57739016631517415</v>
      </c>
      <c r="J9308">
        <v>1.6996054902111878E-2</v>
      </c>
      <c r="K9308">
        <v>0.1035332790563049</v>
      </c>
      <c r="L9308">
        <v>0.98030706364718623</v>
      </c>
    </row>
    <row r="9309" spans="1:12">
      <c r="A9309" t="s">
        <v>317</v>
      </c>
      <c r="B9309" t="s">
        <v>322</v>
      </c>
      <c r="C9309">
        <v>48013</v>
      </c>
      <c r="D9309" t="s">
        <v>135</v>
      </c>
      <c r="E9309">
        <v>590</v>
      </c>
      <c r="F9309" t="s">
        <v>110</v>
      </c>
      <c r="G9309" t="s">
        <v>130</v>
      </c>
      <c r="H9309">
        <v>68</v>
      </c>
      <c r="I9309">
        <v>0.13108892132839561</v>
      </c>
      <c r="J9309">
        <v>9.4406367663458363E-3</v>
      </c>
      <c r="K9309">
        <v>-7.1017343752349901E-2</v>
      </c>
      <c r="L9309">
        <v>0.37361870577517597</v>
      </c>
    </row>
    <row r="9310" spans="1:12">
      <c r="A9310" t="s">
        <v>317</v>
      </c>
      <c r="B9310" t="s">
        <v>322</v>
      </c>
      <c r="C9310">
        <v>48013</v>
      </c>
      <c r="D9310" t="s">
        <v>135</v>
      </c>
      <c r="E9310">
        <v>590</v>
      </c>
      <c r="F9310" t="s">
        <v>110</v>
      </c>
      <c r="G9310" t="s">
        <v>131</v>
      </c>
      <c r="H9310">
        <v>109</v>
      </c>
      <c r="I9310">
        <v>0.57739016631517426</v>
      </c>
      <c r="J9310">
        <v>1.6996054902111871E-2</v>
      </c>
      <c r="K9310">
        <v>0.1035332790563049</v>
      </c>
      <c r="L9310">
        <v>0.98030706364718623</v>
      </c>
    </row>
    <row r="9311" spans="1:12">
      <c r="A9311" t="s">
        <v>317</v>
      </c>
      <c r="B9311" t="s">
        <v>322</v>
      </c>
      <c r="C9311">
        <v>48013</v>
      </c>
      <c r="D9311" t="s">
        <v>135</v>
      </c>
      <c r="E9311">
        <v>590</v>
      </c>
      <c r="F9311" t="s">
        <v>110</v>
      </c>
      <c r="G9311" t="s">
        <v>132</v>
      </c>
      <c r="H9311">
        <v>68</v>
      </c>
      <c r="I9311">
        <v>0.13108892132839561</v>
      </c>
      <c r="J9311">
        <v>9.4406367663458363E-3</v>
      </c>
      <c r="K9311">
        <v>-7.1017343752349901E-2</v>
      </c>
      <c r="L9311">
        <v>0.37361870577517597</v>
      </c>
    </row>
    <row r="9312" spans="1:12">
      <c r="A9312" t="s">
        <v>317</v>
      </c>
      <c r="B9312" t="s">
        <v>322</v>
      </c>
      <c r="C9312">
        <v>48013</v>
      </c>
      <c r="D9312" t="s">
        <v>135</v>
      </c>
      <c r="E9312">
        <v>590</v>
      </c>
      <c r="F9312" t="s">
        <v>110</v>
      </c>
      <c r="G9312" t="s">
        <v>133</v>
      </c>
      <c r="H9312">
        <v>109</v>
      </c>
      <c r="I9312">
        <v>0.66167765560911485</v>
      </c>
      <c r="J9312">
        <v>1.8324779483823061E-2</v>
      </c>
      <c r="K9312">
        <v>0.17937101341866499</v>
      </c>
      <c r="L9312">
        <v>1.0515140306815709</v>
      </c>
    </row>
    <row r="9313" spans="1:12">
      <c r="A9313" t="s">
        <v>317</v>
      </c>
      <c r="B9313" t="s">
        <v>322</v>
      </c>
      <c r="C9313">
        <v>48013</v>
      </c>
      <c r="D9313" t="s">
        <v>135</v>
      </c>
      <c r="E9313">
        <v>590</v>
      </c>
      <c r="F9313" t="s">
        <v>110</v>
      </c>
      <c r="G9313" t="s">
        <v>134</v>
      </c>
      <c r="H9313">
        <v>68</v>
      </c>
      <c r="I9313">
        <v>0.26387111965055232</v>
      </c>
      <c r="J9313">
        <v>1.445553613394151E-2</v>
      </c>
      <c r="K9313">
        <v>-2.9603177133575849E-3</v>
      </c>
      <c r="L9313">
        <v>0.49923968709117561</v>
      </c>
    </row>
    <row r="9314" spans="1:12">
      <c r="A9314" t="s">
        <v>317</v>
      </c>
      <c r="B9314" t="s">
        <v>323</v>
      </c>
      <c r="C9314">
        <v>48015</v>
      </c>
      <c r="D9314" t="s">
        <v>135</v>
      </c>
      <c r="E9314">
        <v>590</v>
      </c>
      <c r="F9314" t="s">
        <v>110</v>
      </c>
      <c r="G9314" t="s">
        <v>111</v>
      </c>
      <c r="H9314">
        <v>119</v>
      </c>
      <c r="I9314">
        <v>4.344054371735321E-2</v>
      </c>
      <c r="J9314">
        <v>3.0583080619406241E-3</v>
      </c>
      <c r="K9314">
        <v>-999</v>
      </c>
      <c r="L9314">
        <v>-999</v>
      </c>
    </row>
    <row r="9315" spans="1:12">
      <c r="A9315" t="s">
        <v>317</v>
      </c>
      <c r="B9315" t="s">
        <v>323</v>
      </c>
      <c r="C9315">
        <v>48015</v>
      </c>
      <c r="D9315" t="s">
        <v>135</v>
      </c>
      <c r="E9315">
        <v>590</v>
      </c>
      <c r="F9315" t="s">
        <v>110</v>
      </c>
      <c r="G9315" t="s">
        <v>112</v>
      </c>
      <c r="H9315">
        <v>154</v>
      </c>
      <c r="I9315">
        <v>1.010576887515535E-2</v>
      </c>
      <c r="J9315">
        <v>1.007986004360896E-3</v>
      </c>
      <c r="K9315">
        <v>-999</v>
      </c>
      <c r="L9315">
        <v>-999</v>
      </c>
    </row>
    <row r="9316" spans="1:12">
      <c r="A9316" t="s">
        <v>317</v>
      </c>
      <c r="B9316" t="s">
        <v>323</v>
      </c>
      <c r="C9316">
        <v>48015</v>
      </c>
      <c r="D9316" t="s">
        <v>135</v>
      </c>
      <c r="E9316">
        <v>590</v>
      </c>
      <c r="F9316" t="s">
        <v>110</v>
      </c>
      <c r="G9316" t="s">
        <v>113</v>
      </c>
      <c r="H9316">
        <v>119</v>
      </c>
      <c r="I9316">
        <v>0.54223212982136748</v>
      </c>
      <c r="J9316">
        <v>2.2402894704769659E-2</v>
      </c>
      <c r="K9316">
        <v>-6.8014914002422755E-5</v>
      </c>
      <c r="L9316">
        <v>1.167587709455941</v>
      </c>
    </row>
    <row r="9317" spans="1:12">
      <c r="A9317" t="s">
        <v>317</v>
      </c>
      <c r="B9317" t="s">
        <v>323</v>
      </c>
      <c r="C9317">
        <v>48015</v>
      </c>
      <c r="D9317" t="s">
        <v>135</v>
      </c>
      <c r="E9317">
        <v>590</v>
      </c>
      <c r="F9317" t="s">
        <v>110</v>
      </c>
      <c r="G9317" t="s">
        <v>114</v>
      </c>
      <c r="H9317">
        <v>154</v>
      </c>
      <c r="I9317">
        <v>0.13614671302070411</v>
      </c>
      <c r="J9317">
        <v>1.006211760132609E-2</v>
      </c>
      <c r="K9317">
        <v>-0.1648007615647171</v>
      </c>
      <c r="L9317">
        <v>0.56084747552493552</v>
      </c>
    </row>
    <row r="9318" spans="1:12">
      <c r="A9318" t="s">
        <v>317</v>
      </c>
      <c r="B9318" t="s">
        <v>323</v>
      </c>
      <c r="C9318">
        <v>48015</v>
      </c>
      <c r="D9318" t="s">
        <v>135</v>
      </c>
      <c r="E9318">
        <v>590</v>
      </c>
      <c r="F9318" t="s">
        <v>110</v>
      </c>
      <c r="G9318" t="s">
        <v>115</v>
      </c>
      <c r="H9318">
        <v>119</v>
      </c>
      <c r="I9318">
        <v>0.35744820166864288</v>
      </c>
      <c r="J9318">
        <v>1.8388921166261309E-2</v>
      </c>
      <c r="K9318">
        <v>-9.3929551569146078E-2</v>
      </c>
      <c r="L9318">
        <v>0.83509783911325841</v>
      </c>
    </row>
    <row r="9319" spans="1:12">
      <c r="A9319" t="s">
        <v>317</v>
      </c>
      <c r="B9319" t="s">
        <v>323</v>
      </c>
      <c r="C9319">
        <v>48015</v>
      </c>
      <c r="D9319" t="s">
        <v>135</v>
      </c>
      <c r="E9319">
        <v>590</v>
      </c>
      <c r="F9319" t="s">
        <v>110</v>
      </c>
      <c r="G9319" t="s">
        <v>116</v>
      </c>
      <c r="H9319">
        <v>154</v>
      </c>
      <c r="I9319">
        <v>5.8262439736304593E-2</v>
      </c>
      <c r="J9319">
        <v>9.4519299594805518E-3</v>
      </c>
      <c r="K9319">
        <v>-0.2965267321163389</v>
      </c>
      <c r="L9319">
        <v>0.34774509743010268</v>
      </c>
    </row>
    <row r="9320" spans="1:12">
      <c r="A9320" t="s">
        <v>317</v>
      </c>
      <c r="B9320" t="s">
        <v>323</v>
      </c>
      <c r="C9320">
        <v>48015</v>
      </c>
      <c r="D9320" t="s">
        <v>135</v>
      </c>
      <c r="E9320">
        <v>590</v>
      </c>
      <c r="F9320" t="s">
        <v>110</v>
      </c>
      <c r="G9320" t="s">
        <v>117</v>
      </c>
      <c r="H9320">
        <v>119</v>
      </c>
      <c r="I9320">
        <v>0.35744820166864288</v>
      </c>
      <c r="J9320">
        <v>1.8388921166261309E-2</v>
      </c>
      <c r="K9320">
        <v>-9.3929551569146078E-2</v>
      </c>
      <c r="L9320">
        <v>0.83509783911325841</v>
      </c>
    </row>
    <row r="9321" spans="1:12">
      <c r="A9321" t="s">
        <v>317</v>
      </c>
      <c r="B9321" t="s">
        <v>323</v>
      </c>
      <c r="C9321">
        <v>48015</v>
      </c>
      <c r="D9321" t="s">
        <v>135</v>
      </c>
      <c r="E9321">
        <v>590</v>
      </c>
      <c r="F9321" t="s">
        <v>110</v>
      </c>
      <c r="G9321" t="s">
        <v>118</v>
      </c>
      <c r="H9321">
        <v>154</v>
      </c>
      <c r="I9321">
        <v>5.8262439736304593E-2</v>
      </c>
      <c r="J9321">
        <v>9.4519299594805518E-3</v>
      </c>
      <c r="K9321">
        <v>-0.2965267321163389</v>
      </c>
      <c r="L9321">
        <v>0.34774509743010268</v>
      </c>
    </row>
    <row r="9322" spans="1:12">
      <c r="A9322" t="s">
        <v>317</v>
      </c>
      <c r="B9322" t="s">
        <v>323</v>
      </c>
      <c r="C9322">
        <v>48015</v>
      </c>
      <c r="D9322" t="s">
        <v>135</v>
      </c>
      <c r="E9322">
        <v>590</v>
      </c>
      <c r="F9322" t="s">
        <v>110</v>
      </c>
      <c r="G9322" t="s">
        <v>119</v>
      </c>
      <c r="H9322">
        <v>119</v>
      </c>
      <c r="I9322">
        <v>0.44640003195052641</v>
      </c>
      <c r="J9322">
        <v>2.017620395139887E-2</v>
      </c>
      <c r="K9322">
        <v>-6.8014914002422755E-5</v>
      </c>
      <c r="L9322">
        <v>1.0065041022987671</v>
      </c>
    </row>
    <row r="9323" spans="1:12">
      <c r="A9323" t="s">
        <v>317</v>
      </c>
      <c r="B9323" t="s">
        <v>323</v>
      </c>
      <c r="C9323">
        <v>48015</v>
      </c>
      <c r="D9323" t="s">
        <v>135</v>
      </c>
      <c r="E9323">
        <v>590</v>
      </c>
      <c r="F9323" t="s">
        <v>110</v>
      </c>
      <c r="G9323" t="s">
        <v>120</v>
      </c>
      <c r="H9323">
        <v>154</v>
      </c>
      <c r="I9323">
        <v>9.8542597284439759E-2</v>
      </c>
      <c r="J9323">
        <v>1.005330279515171E-2</v>
      </c>
      <c r="K9323">
        <v>-0.24312261054794609</v>
      </c>
      <c r="L9323">
        <v>0.47072010799174657</v>
      </c>
    </row>
    <row r="9324" spans="1:12">
      <c r="A9324" t="s">
        <v>317</v>
      </c>
      <c r="B9324" t="s">
        <v>323</v>
      </c>
      <c r="C9324">
        <v>48015</v>
      </c>
      <c r="D9324" t="s">
        <v>135</v>
      </c>
      <c r="E9324">
        <v>590</v>
      </c>
      <c r="F9324" t="s">
        <v>110</v>
      </c>
      <c r="G9324" t="s">
        <v>121</v>
      </c>
      <c r="H9324">
        <v>119</v>
      </c>
      <c r="I9324">
        <v>0.65603744095005223</v>
      </c>
      <c r="J9324">
        <v>2.571803551448653E-2</v>
      </c>
      <c r="K9324">
        <v>-6.8014914002422755E-5</v>
      </c>
      <c r="L9324">
        <v>1.362928753414266</v>
      </c>
    </row>
    <row r="9325" spans="1:12">
      <c r="A9325" t="s">
        <v>317</v>
      </c>
      <c r="B9325" t="s">
        <v>323</v>
      </c>
      <c r="C9325">
        <v>48015</v>
      </c>
      <c r="D9325" t="s">
        <v>135</v>
      </c>
      <c r="E9325">
        <v>590</v>
      </c>
      <c r="F9325" t="s">
        <v>110</v>
      </c>
      <c r="G9325" t="s">
        <v>122</v>
      </c>
      <c r="H9325">
        <v>154</v>
      </c>
      <c r="I9325">
        <v>0.20211812595804701</v>
      </c>
      <c r="J9325">
        <v>1.169530440944319E-2</v>
      </c>
      <c r="K9325">
        <v>-8.7787914512305359E-2</v>
      </c>
      <c r="L9325">
        <v>0.71699065535889961</v>
      </c>
    </row>
    <row r="9326" spans="1:12">
      <c r="A9326" t="s">
        <v>317</v>
      </c>
      <c r="B9326" t="s">
        <v>323</v>
      </c>
      <c r="C9326">
        <v>48015</v>
      </c>
      <c r="D9326" t="s">
        <v>135</v>
      </c>
      <c r="E9326">
        <v>590</v>
      </c>
      <c r="F9326" t="s">
        <v>110</v>
      </c>
      <c r="G9326" t="s">
        <v>123</v>
      </c>
      <c r="H9326">
        <v>119</v>
      </c>
      <c r="I9326">
        <v>0.85245977191256961</v>
      </c>
      <c r="J9326">
        <v>3.2272663101109947E-2</v>
      </c>
      <c r="K9326">
        <v>-6.8014914002422755E-5</v>
      </c>
      <c r="L9326">
        <v>1.722766894029135</v>
      </c>
    </row>
    <row r="9327" spans="1:12">
      <c r="A9327" t="s">
        <v>317</v>
      </c>
      <c r="B9327" t="s">
        <v>323</v>
      </c>
      <c r="C9327">
        <v>48015</v>
      </c>
      <c r="D9327" t="s">
        <v>135</v>
      </c>
      <c r="E9327">
        <v>590</v>
      </c>
      <c r="F9327" t="s">
        <v>110</v>
      </c>
      <c r="G9327" t="s">
        <v>124</v>
      </c>
      <c r="H9327">
        <v>154</v>
      </c>
      <c r="I9327">
        <v>0.30613086388350969</v>
      </c>
      <c r="J9327">
        <v>1.458451087164732E-2</v>
      </c>
      <c r="K9327">
        <v>-7.1362469007284768E-3</v>
      </c>
      <c r="L9327">
        <v>0.93825560750798298</v>
      </c>
    </row>
    <row r="9328" spans="1:12">
      <c r="A9328" t="s">
        <v>317</v>
      </c>
      <c r="B9328" t="s">
        <v>323</v>
      </c>
      <c r="C9328">
        <v>48015</v>
      </c>
      <c r="D9328" t="s">
        <v>135</v>
      </c>
      <c r="E9328">
        <v>590</v>
      </c>
      <c r="F9328" t="s">
        <v>110</v>
      </c>
      <c r="G9328" t="s">
        <v>125</v>
      </c>
      <c r="H9328">
        <v>119</v>
      </c>
      <c r="I9328">
        <v>1.043641561352562</v>
      </c>
      <c r="J9328">
        <v>3.8907464032135061E-2</v>
      </c>
      <c r="K9328">
        <v>-6.8014914002422755E-5</v>
      </c>
      <c r="L9328">
        <v>2.050532687710747</v>
      </c>
    </row>
    <row r="9329" spans="1:12">
      <c r="A9329" t="s">
        <v>317</v>
      </c>
      <c r="B9329" t="s">
        <v>323</v>
      </c>
      <c r="C9329">
        <v>48015</v>
      </c>
      <c r="D9329" t="s">
        <v>135</v>
      </c>
      <c r="E9329">
        <v>590</v>
      </c>
      <c r="F9329" t="s">
        <v>110</v>
      </c>
      <c r="G9329" t="s">
        <v>126</v>
      </c>
      <c r="H9329">
        <v>154</v>
      </c>
      <c r="I9329">
        <v>0.41259931489748708</v>
      </c>
      <c r="J9329">
        <v>1.7729208915557289E-2</v>
      </c>
      <c r="K9329">
        <v>-7.1362469007284768E-3</v>
      </c>
      <c r="L9329">
        <v>1.107028819515256</v>
      </c>
    </row>
    <row r="9330" spans="1:12">
      <c r="A9330" t="s">
        <v>317</v>
      </c>
      <c r="B9330" t="s">
        <v>323</v>
      </c>
      <c r="C9330">
        <v>48015</v>
      </c>
      <c r="D9330" t="s">
        <v>135</v>
      </c>
      <c r="E9330">
        <v>590</v>
      </c>
      <c r="F9330" t="s">
        <v>110</v>
      </c>
      <c r="G9330" t="s">
        <v>127</v>
      </c>
      <c r="H9330">
        <v>119</v>
      </c>
      <c r="I9330">
        <v>0.54223212982136759</v>
      </c>
      <c r="J9330">
        <v>2.2402894704769669E-2</v>
      </c>
      <c r="K9330">
        <v>-6.8014914002422755E-5</v>
      </c>
      <c r="L9330">
        <v>1.167587709455941</v>
      </c>
    </row>
    <row r="9331" spans="1:12">
      <c r="A9331" t="s">
        <v>317</v>
      </c>
      <c r="B9331" t="s">
        <v>323</v>
      </c>
      <c r="C9331">
        <v>48015</v>
      </c>
      <c r="D9331" t="s">
        <v>135</v>
      </c>
      <c r="E9331">
        <v>590</v>
      </c>
      <c r="F9331" t="s">
        <v>110</v>
      </c>
      <c r="G9331" t="s">
        <v>128</v>
      </c>
      <c r="H9331">
        <v>154</v>
      </c>
      <c r="I9331">
        <v>0.13614671302070411</v>
      </c>
      <c r="J9331">
        <v>1.006211760132609E-2</v>
      </c>
      <c r="K9331">
        <v>-0.1648007615647171</v>
      </c>
      <c r="L9331">
        <v>0.56084747552493552</v>
      </c>
    </row>
    <row r="9332" spans="1:12">
      <c r="A9332" t="s">
        <v>317</v>
      </c>
      <c r="B9332" t="s">
        <v>323</v>
      </c>
      <c r="C9332">
        <v>48015</v>
      </c>
      <c r="D9332" t="s">
        <v>135</v>
      </c>
      <c r="E9332">
        <v>590</v>
      </c>
      <c r="F9332" t="s">
        <v>110</v>
      </c>
      <c r="G9332" t="s">
        <v>129</v>
      </c>
      <c r="H9332">
        <v>119</v>
      </c>
      <c r="I9332">
        <v>0.54223213514268054</v>
      </c>
      <c r="J9332">
        <v>2.2402894354175851E-2</v>
      </c>
      <c r="K9332">
        <v>-6.8014914002422755E-5</v>
      </c>
      <c r="L9332">
        <v>1.167587709455941</v>
      </c>
    </row>
    <row r="9333" spans="1:12">
      <c r="A9333" t="s">
        <v>317</v>
      </c>
      <c r="B9333" t="s">
        <v>323</v>
      </c>
      <c r="C9333">
        <v>48015</v>
      </c>
      <c r="D9333" t="s">
        <v>135</v>
      </c>
      <c r="E9333">
        <v>590</v>
      </c>
      <c r="F9333" t="s">
        <v>110</v>
      </c>
      <c r="G9333" t="s">
        <v>130</v>
      </c>
      <c r="H9333">
        <v>154</v>
      </c>
      <c r="I9333">
        <v>0.13614671302070411</v>
      </c>
      <c r="J9333">
        <v>1.006211760132609E-2</v>
      </c>
      <c r="K9333">
        <v>-0.1648007615647171</v>
      </c>
      <c r="L9333">
        <v>0.56084747552493552</v>
      </c>
    </row>
    <row r="9334" spans="1:12">
      <c r="A9334" t="s">
        <v>317</v>
      </c>
      <c r="B9334" t="s">
        <v>323</v>
      </c>
      <c r="C9334">
        <v>48015</v>
      </c>
      <c r="D9334" t="s">
        <v>135</v>
      </c>
      <c r="E9334">
        <v>590</v>
      </c>
      <c r="F9334" t="s">
        <v>110</v>
      </c>
      <c r="G9334" t="s">
        <v>131</v>
      </c>
      <c r="H9334">
        <v>119</v>
      </c>
      <c r="I9334">
        <v>0.54223212982136759</v>
      </c>
      <c r="J9334">
        <v>2.2402894704769669E-2</v>
      </c>
      <c r="K9334">
        <v>-6.8014914002422755E-5</v>
      </c>
      <c r="L9334">
        <v>1.167587709455941</v>
      </c>
    </row>
    <row r="9335" spans="1:12">
      <c r="A9335" t="s">
        <v>317</v>
      </c>
      <c r="B9335" t="s">
        <v>323</v>
      </c>
      <c r="C9335">
        <v>48015</v>
      </c>
      <c r="D9335" t="s">
        <v>135</v>
      </c>
      <c r="E9335">
        <v>590</v>
      </c>
      <c r="F9335" t="s">
        <v>110</v>
      </c>
      <c r="G9335" t="s">
        <v>132</v>
      </c>
      <c r="H9335">
        <v>154</v>
      </c>
      <c r="I9335">
        <v>0.13614671302070411</v>
      </c>
      <c r="J9335">
        <v>1.006211760132609E-2</v>
      </c>
      <c r="K9335">
        <v>-0.1648007615647171</v>
      </c>
      <c r="L9335">
        <v>0.56084747552493552</v>
      </c>
    </row>
    <row r="9336" spans="1:12">
      <c r="A9336" t="s">
        <v>317</v>
      </c>
      <c r="B9336" t="s">
        <v>323</v>
      </c>
      <c r="C9336">
        <v>48015</v>
      </c>
      <c r="D9336" t="s">
        <v>135</v>
      </c>
      <c r="E9336">
        <v>590</v>
      </c>
      <c r="F9336" t="s">
        <v>110</v>
      </c>
      <c r="G9336" t="s">
        <v>133</v>
      </c>
      <c r="H9336">
        <v>119</v>
      </c>
      <c r="I9336">
        <v>0.71148490009686993</v>
      </c>
      <c r="J9336">
        <v>2.8626114169949951E-2</v>
      </c>
      <c r="K9336">
        <v>-6.8014914002422755E-5</v>
      </c>
      <c r="L9336">
        <v>1.4331333234507451</v>
      </c>
    </row>
    <row r="9337" spans="1:12">
      <c r="A9337" t="s">
        <v>317</v>
      </c>
      <c r="B9337" t="s">
        <v>323</v>
      </c>
      <c r="C9337">
        <v>48015</v>
      </c>
      <c r="D9337" t="s">
        <v>135</v>
      </c>
      <c r="E9337">
        <v>590</v>
      </c>
      <c r="F9337" t="s">
        <v>110</v>
      </c>
      <c r="G9337" t="s">
        <v>134</v>
      </c>
      <c r="H9337">
        <v>154</v>
      </c>
      <c r="I9337">
        <v>0.25524593365470882</v>
      </c>
      <c r="J9337">
        <v>1.069283385560706E-2</v>
      </c>
      <c r="K9337">
        <v>-7.1362469007284768E-3</v>
      </c>
      <c r="L9337">
        <v>0.67055148480300786</v>
      </c>
    </row>
    <row r="9338" spans="1:12">
      <c r="A9338" t="s">
        <v>317</v>
      </c>
      <c r="B9338" t="s">
        <v>324</v>
      </c>
      <c r="C9338">
        <v>48017</v>
      </c>
      <c r="D9338" t="s">
        <v>135</v>
      </c>
      <c r="E9338">
        <v>590</v>
      </c>
      <c r="F9338" t="s">
        <v>110</v>
      </c>
      <c r="G9338" t="s">
        <v>111</v>
      </c>
      <c r="H9338">
        <v>195</v>
      </c>
      <c r="I9338">
        <v>1.280066447151627E-2</v>
      </c>
      <c r="J9338">
        <v>1.5078502414576499E-3</v>
      </c>
      <c r="K9338">
        <v>-999</v>
      </c>
      <c r="L9338">
        <v>-999</v>
      </c>
    </row>
    <row r="9339" spans="1:12">
      <c r="A9339" t="s">
        <v>317</v>
      </c>
      <c r="B9339" t="s">
        <v>324</v>
      </c>
      <c r="C9339">
        <v>48017</v>
      </c>
      <c r="D9339" t="s">
        <v>135</v>
      </c>
      <c r="E9339">
        <v>590</v>
      </c>
      <c r="F9339" t="s">
        <v>110</v>
      </c>
      <c r="G9339" t="s">
        <v>112</v>
      </c>
      <c r="H9339">
        <v>190</v>
      </c>
      <c r="I9339">
        <v>-9.2924923593182586E-3</v>
      </c>
      <c r="J9339">
        <v>1.02729659439014E-3</v>
      </c>
      <c r="K9339">
        <v>-999</v>
      </c>
      <c r="L9339">
        <v>-999</v>
      </c>
    </row>
    <row r="9340" spans="1:12">
      <c r="A9340" t="s">
        <v>317</v>
      </c>
      <c r="B9340" t="s">
        <v>324</v>
      </c>
      <c r="C9340">
        <v>48017</v>
      </c>
      <c r="D9340" t="s">
        <v>135</v>
      </c>
      <c r="E9340">
        <v>590</v>
      </c>
      <c r="F9340" t="s">
        <v>110</v>
      </c>
      <c r="G9340" t="s">
        <v>113</v>
      </c>
      <c r="H9340">
        <v>195</v>
      </c>
      <c r="I9340">
        <v>0.40708836443639601</v>
      </c>
      <c r="J9340">
        <v>1.4367217897190461E-2</v>
      </c>
      <c r="K9340">
        <v>6.1616498831277053E-2</v>
      </c>
      <c r="L9340">
        <v>1.0445898330844281</v>
      </c>
    </row>
    <row r="9341" spans="1:12">
      <c r="A9341" t="s">
        <v>317</v>
      </c>
      <c r="B9341" t="s">
        <v>324</v>
      </c>
      <c r="C9341">
        <v>48017</v>
      </c>
      <c r="D9341" t="s">
        <v>135</v>
      </c>
      <c r="E9341">
        <v>590</v>
      </c>
      <c r="F9341" t="s">
        <v>110</v>
      </c>
      <c r="G9341" t="s">
        <v>114</v>
      </c>
      <c r="H9341">
        <v>190</v>
      </c>
      <c r="I9341">
        <v>7.7813854277962002E-2</v>
      </c>
      <c r="J9341">
        <v>3.9358693629893728E-3</v>
      </c>
      <c r="K9341">
        <v>-1.7118735742734901E-2</v>
      </c>
      <c r="L9341">
        <v>0.27114206432046323</v>
      </c>
    </row>
    <row r="9342" spans="1:12">
      <c r="A9342" t="s">
        <v>317</v>
      </c>
      <c r="B9342" t="s">
        <v>324</v>
      </c>
      <c r="C9342">
        <v>48017</v>
      </c>
      <c r="D9342" t="s">
        <v>135</v>
      </c>
      <c r="E9342">
        <v>590</v>
      </c>
      <c r="F9342" t="s">
        <v>110</v>
      </c>
      <c r="G9342" t="s">
        <v>115</v>
      </c>
      <c r="H9342">
        <v>195</v>
      </c>
      <c r="I9342">
        <v>0.30513565012848759</v>
      </c>
      <c r="J9342">
        <v>1.0706964281424159E-2</v>
      </c>
      <c r="K9342">
        <v>3.9435271980070033E-2</v>
      </c>
      <c r="L9342">
        <v>0.71570367352633091</v>
      </c>
    </row>
    <row r="9343" spans="1:12">
      <c r="A9343" t="s">
        <v>317</v>
      </c>
      <c r="B9343" t="s">
        <v>324</v>
      </c>
      <c r="C9343">
        <v>48017</v>
      </c>
      <c r="D9343" t="s">
        <v>135</v>
      </c>
      <c r="E9343">
        <v>590</v>
      </c>
      <c r="F9343" t="s">
        <v>110</v>
      </c>
      <c r="G9343" t="s">
        <v>116</v>
      </c>
      <c r="H9343">
        <v>190</v>
      </c>
      <c r="I9343">
        <v>1.2001574140206729E-2</v>
      </c>
      <c r="J9343">
        <v>3.2866643379730002E-3</v>
      </c>
      <c r="K9343">
        <v>-7.5404002868393591E-2</v>
      </c>
      <c r="L9343">
        <v>0.16463460659000639</v>
      </c>
    </row>
    <row r="9344" spans="1:12">
      <c r="A9344" t="s">
        <v>317</v>
      </c>
      <c r="B9344" t="s">
        <v>324</v>
      </c>
      <c r="C9344">
        <v>48017</v>
      </c>
      <c r="D9344" t="s">
        <v>135</v>
      </c>
      <c r="E9344">
        <v>590</v>
      </c>
      <c r="F9344" t="s">
        <v>110</v>
      </c>
      <c r="G9344" t="s">
        <v>117</v>
      </c>
      <c r="H9344">
        <v>195</v>
      </c>
      <c r="I9344">
        <v>0.30513566503163342</v>
      </c>
      <c r="J9344">
        <v>1.070696596274592E-2</v>
      </c>
      <c r="K9344">
        <v>3.9435271980070033E-2</v>
      </c>
      <c r="L9344">
        <v>0.71570367352633091</v>
      </c>
    </row>
    <row r="9345" spans="1:12">
      <c r="A9345" t="s">
        <v>317</v>
      </c>
      <c r="B9345" t="s">
        <v>324</v>
      </c>
      <c r="C9345">
        <v>48017</v>
      </c>
      <c r="D9345" t="s">
        <v>135</v>
      </c>
      <c r="E9345">
        <v>590</v>
      </c>
      <c r="F9345" t="s">
        <v>110</v>
      </c>
      <c r="G9345" t="s">
        <v>118</v>
      </c>
      <c r="H9345">
        <v>190</v>
      </c>
      <c r="I9345">
        <v>1.2030466238897411E-2</v>
      </c>
      <c r="J9345">
        <v>3.2861171791652758E-3</v>
      </c>
      <c r="K9345">
        <v>-7.5404002868393591E-2</v>
      </c>
      <c r="L9345">
        <v>0.16463460659000639</v>
      </c>
    </row>
    <row r="9346" spans="1:12">
      <c r="A9346" t="s">
        <v>317</v>
      </c>
      <c r="B9346" t="s">
        <v>324</v>
      </c>
      <c r="C9346">
        <v>48017</v>
      </c>
      <c r="D9346" t="s">
        <v>135</v>
      </c>
      <c r="E9346">
        <v>590</v>
      </c>
      <c r="F9346" t="s">
        <v>110</v>
      </c>
      <c r="G9346" t="s">
        <v>119</v>
      </c>
      <c r="H9346">
        <v>195</v>
      </c>
      <c r="I9346">
        <v>0.34320672442635802</v>
      </c>
      <c r="J9346">
        <v>1.247625352405689E-2</v>
      </c>
      <c r="K9346">
        <v>4.7958638566990848E-2</v>
      </c>
      <c r="L9346">
        <v>0.87469436781935861</v>
      </c>
    </row>
    <row r="9347" spans="1:12">
      <c r="A9347" t="s">
        <v>317</v>
      </c>
      <c r="B9347" t="s">
        <v>324</v>
      </c>
      <c r="C9347">
        <v>48017</v>
      </c>
      <c r="D9347" t="s">
        <v>135</v>
      </c>
      <c r="E9347">
        <v>590</v>
      </c>
      <c r="F9347" t="s">
        <v>110</v>
      </c>
      <c r="G9347" t="s">
        <v>120</v>
      </c>
      <c r="H9347">
        <v>190</v>
      </c>
      <c r="I9347">
        <v>4.6138024045417947E-2</v>
      </c>
      <c r="J9347">
        <v>3.6055265816889869E-3</v>
      </c>
      <c r="K9347">
        <v>-3.6358419341025107E-2</v>
      </c>
      <c r="L9347">
        <v>0.22138591011327369</v>
      </c>
    </row>
    <row r="9348" spans="1:12">
      <c r="A9348" t="s">
        <v>317</v>
      </c>
      <c r="B9348" t="s">
        <v>324</v>
      </c>
      <c r="C9348">
        <v>48017</v>
      </c>
      <c r="D9348" t="s">
        <v>135</v>
      </c>
      <c r="E9348">
        <v>590</v>
      </c>
      <c r="F9348" t="s">
        <v>110</v>
      </c>
      <c r="G9348" t="s">
        <v>121</v>
      </c>
      <c r="H9348">
        <v>195</v>
      </c>
      <c r="I9348">
        <v>0.46847809257867168</v>
      </c>
      <c r="J9348">
        <v>1.6532577787320611E-2</v>
      </c>
      <c r="K9348">
        <v>7.6488431358555903E-2</v>
      </c>
      <c r="L9348">
        <v>1.2294122453740419</v>
      </c>
    </row>
    <row r="9349" spans="1:12">
      <c r="A9349" t="s">
        <v>317</v>
      </c>
      <c r="B9349" t="s">
        <v>324</v>
      </c>
      <c r="C9349">
        <v>48017</v>
      </c>
      <c r="D9349" t="s">
        <v>135</v>
      </c>
      <c r="E9349">
        <v>590</v>
      </c>
      <c r="F9349" t="s">
        <v>110</v>
      </c>
      <c r="G9349" t="s">
        <v>122</v>
      </c>
      <c r="H9349">
        <v>190</v>
      </c>
      <c r="I9349">
        <v>0.1336305878317513</v>
      </c>
      <c r="J9349">
        <v>5.0660177865624904E-3</v>
      </c>
      <c r="K9349">
        <v>6.8583110542747407E-3</v>
      </c>
      <c r="L9349">
        <v>0.38294899232820739</v>
      </c>
    </row>
    <row r="9350" spans="1:12">
      <c r="A9350" t="s">
        <v>317</v>
      </c>
      <c r="B9350" t="s">
        <v>324</v>
      </c>
      <c r="C9350">
        <v>48017</v>
      </c>
      <c r="D9350" t="s">
        <v>135</v>
      </c>
      <c r="E9350">
        <v>590</v>
      </c>
      <c r="F9350" t="s">
        <v>110</v>
      </c>
      <c r="G9350" t="s">
        <v>123</v>
      </c>
      <c r="H9350">
        <v>195</v>
      </c>
      <c r="I9350">
        <v>0.57143065106157542</v>
      </c>
      <c r="J9350">
        <v>2.0939690307789919E-2</v>
      </c>
      <c r="K9350">
        <v>9.6644327978629749E-2</v>
      </c>
      <c r="L9350">
        <v>1.586068888403962</v>
      </c>
    </row>
    <row r="9351" spans="1:12">
      <c r="A9351" t="s">
        <v>317</v>
      </c>
      <c r="B9351" t="s">
        <v>324</v>
      </c>
      <c r="C9351">
        <v>48017</v>
      </c>
      <c r="D9351" t="s">
        <v>135</v>
      </c>
      <c r="E9351">
        <v>590</v>
      </c>
      <c r="F9351" t="s">
        <v>110</v>
      </c>
      <c r="G9351" t="s">
        <v>124</v>
      </c>
      <c r="H9351">
        <v>190</v>
      </c>
      <c r="I9351">
        <v>0.216825874518845</v>
      </c>
      <c r="J9351">
        <v>6.4478154442222336E-3</v>
      </c>
      <c r="K9351">
        <v>5.0699452501801502E-2</v>
      </c>
      <c r="L9351">
        <v>0.52078327133154723</v>
      </c>
    </row>
    <row r="9352" spans="1:12">
      <c r="A9352" t="s">
        <v>317</v>
      </c>
      <c r="B9352" t="s">
        <v>324</v>
      </c>
      <c r="C9352">
        <v>48017</v>
      </c>
      <c r="D9352" t="s">
        <v>135</v>
      </c>
      <c r="E9352">
        <v>590</v>
      </c>
      <c r="F9352" t="s">
        <v>110</v>
      </c>
      <c r="G9352" t="s">
        <v>125</v>
      </c>
      <c r="H9352">
        <v>195</v>
      </c>
      <c r="I9352">
        <v>0.68792056233084986</v>
      </c>
      <c r="J9352">
        <v>2.4846330383766699E-2</v>
      </c>
      <c r="K9352">
        <v>0.1100626279377805</v>
      </c>
      <c r="L9352">
        <v>1.882481460986257</v>
      </c>
    </row>
    <row r="9353" spans="1:12">
      <c r="A9353" t="s">
        <v>317</v>
      </c>
      <c r="B9353" t="s">
        <v>324</v>
      </c>
      <c r="C9353">
        <v>48017</v>
      </c>
      <c r="D9353" t="s">
        <v>135</v>
      </c>
      <c r="E9353">
        <v>590</v>
      </c>
      <c r="F9353" t="s">
        <v>110</v>
      </c>
      <c r="G9353" t="s">
        <v>126</v>
      </c>
      <c r="H9353">
        <v>190</v>
      </c>
      <c r="I9353">
        <v>0.31011238155261978</v>
      </c>
      <c r="J9353">
        <v>8.3102156555515776E-3</v>
      </c>
      <c r="K9353">
        <v>8.6149699873777838E-2</v>
      </c>
      <c r="L9353">
        <v>0.67560886604146608</v>
      </c>
    </row>
    <row r="9354" spans="1:12">
      <c r="A9354" t="s">
        <v>317</v>
      </c>
      <c r="B9354" t="s">
        <v>324</v>
      </c>
      <c r="C9354">
        <v>48017</v>
      </c>
      <c r="D9354" t="s">
        <v>135</v>
      </c>
      <c r="E9354">
        <v>590</v>
      </c>
      <c r="F9354" t="s">
        <v>110</v>
      </c>
      <c r="G9354" t="s">
        <v>127</v>
      </c>
      <c r="H9354">
        <v>195</v>
      </c>
      <c r="I9354">
        <v>0.40708836443639612</v>
      </c>
      <c r="J9354">
        <v>1.4367217897190461E-2</v>
      </c>
      <c r="K9354">
        <v>6.1616498831277053E-2</v>
      </c>
      <c r="L9354">
        <v>1.0445898330844281</v>
      </c>
    </row>
    <row r="9355" spans="1:12">
      <c r="A9355" t="s">
        <v>317</v>
      </c>
      <c r="B9355" t="s">
        <v>324</v>
      </c>
      <c r="C9355">
        <v>48017</v>
      </c>
      <c r="D9355" t="s">
        <v>135</v>
      </c>
      <c r="E9355">
        <v>590</v>
      </c>
      <c r="F9355" t="s">
        <v>110</v>
      </c>
      <c r="G9355" t="s">
        <v>128</v>
      </c>
      <c r="H9355">
        <v>190</v>
      </c>
      <c r="I9355">
        <v>7.7813854277962002E-2</v>
      </c>
      <c r="J9355">
        <v>3.9358693629893736E-3</v>
      </c>
      <c r="K9355">
        <v>-1.7118735742734901E-2</v>
      </c>
      <c r="L9355">
        <v>0.27114206432046323</v>
      </c>
    </row>
    <row r="9356" spans="1:12">
      <c r="A9356" t="s">
        <v>317</v>
      </c>
      <c r="B9356" t="s">
        <v>324</v>
      </c>
      <c r="C9356">
        <v>48017</v>
      </c>
      <c r="D9356" t="s">
        <v>135</v>
      </c>
      <c r="E9356">
        <v>590</v>
      </c>
      <c r="F9356" t="s">
        <v>110</v>
      </c>
      <c r="G9356" t="s">
        <v>129</v>
      </c>
      <c r="H9356">
        <v>195</v>
      </c>
      <c r="I9356">
        <v>0.40708836443639612</v>
      </c>
      <c r="J9356">
        <v>1.4367217897190469E-2</v>
      </c>
      <c r="K9356">
        <v>6.1616498831277053E-2</v>
      </c>
      <c r="L9356">
        <v>1.0445898330844281</v>
      </c>
    </row>
    <row r="9357" spans="1:12">
      <c r="A9357" t="s">
        <v>317</v>
      </c>
      <c r="B9357" t="s">
        <v>324</v>
      </c>
      <c r="C9357">
        <v>48017</v>
      </c>
      <c r="D9357" t="s">
        <v>135</v>
      </c>
      <c r="E9357">
        <v>590</v>
      </c>
      <c r="F9357" t="s">
        <v>110</v>
      </c>
      <c r="G9357" t="s">
        <v>130</v>
      </c>
      <c r="H9357">
        <v>190</v>
      </c>
      <c r="I9357">
        <v>7.7813854277962002E-2</v>
      </c>
      <c r="J9357">
        <v>3.9358693629893736E-3</v>
      </c>
      <c r="K9357">
        <v>-1.7118735742734901E-2</v>
      </c>
      <c r="L9357">
        <v>0.27114206432046323</v>
      </c>
    </row>
    <row r="9358" spans="1:12">
      <c r="A9358" t="s">
        <v>317</v>
      </c>
      <c r="B9358" t="s">
        <v>324</v>
      </c>
      <c r="C9358">
        <v>48017</v>
      </c>
      <c r="D9358" t="s">
        <v>135</v>
      </c>
      <c r="E9358">
        <v>590</v>
      </c>
      <c r="F9358" t="s">
        <v>110</v>
      </c>
      <c r="G9358" t="s">
        <v>131</v>
      </c>
      <c r="H9358">
        <v>195</v>
      </c>
      <c r="I9358">
        <v>0.40708836443639612</v>
      </c>
      <c r="J9358">
        <v>1.4367217897190461E-2</v>
      </c>
      <c r="K9358">
        <v>6.1616498831277053E-2</v>
      </c>
      <c r="L9358">
        <v>1.0445898330844281</v>
      </c>
    </row>
    <row r="9359" spans="1:12">
      <c r="A9359" t="s">
        <v>317</v>
      </c>
      <c r="B9359" t="s">
        <v>324</v>
      </c>
      <c r="C9359">
        <v>48017</v>
      </c>
      <c r="D9359" t="s">
        <v>135</v>
      </c>
      <c r="E9359">
        <v>590</v>
      </c>
      <c r="F9359" t="s">
        <v>110</v>
      </c>
      <c r="G9359" t="s">
        <v>132</v>
      </c>
      <c r="H9359">
        <v>190</v>
      </c>
      <c r="I9359">
        <v>7.7813854277962002E-2</v>
      </c>
      <c r="J9359">
        <v>3.9358693629893736E-3</v>
      </c>
      <c r="K9359">
        <v>-1.7118735742734901E-2</v>
      </c>
      <c r="L9359">
        <v>0.27114206432046323</v>
      </c>
    </row>
    <row r="9360" spans="1:12">
      <c r="A9360" t="s">
        <v>317</v>
      </c>
      <c r="B9360" t="s">
        <v>324</v>
      </c>
      <c r="C9360">
        <v>48017</v>
      </c>
      <c r="D9360" t="s">
        <v>135</v>
      </c>
      <c r="E9360">
        <v>590</v>
      </c>
      <c r="F9360" t="s">
        <v>110</v>
      </c>
      <c r="G9360" t="s">
        <v>133</v>
      </c>
      <c r="H9360">
        <v>195</v>
      </c>
      <c r="I9360">
        <v>0.42197723401868331</v>
      </c>
      <c r="J9360">
        <v>1.523064055750196E-2</v>
      </c>
      <c r="K9360">
        <v>7.3995564455217239E-2</v>
      </c>
      <c r="L9360">
        <v>1.1930003476107121</v>
      </c>
    </row>
    <row r="9361" spans="1:12">
      <c r="A9361" t="s">
        <v>317</v>
      </c>
      <c r="B9361" t="s">
        <v>324</v>
      </c>
      <c r="C9361">
        <v>48017</v>
      </c>
      <c r="D9361" t="s">
        <v>135</v>
      </c>
      <c r="E9361">
        <v>590</v>
      </c>
      <c r="F9361" t="s">
        <v>110</v>
      </c>
      <c r="G9361" t="s">
        <v>134</v>
      </c>
      <c r="H9361">
        <v>190</v>
      </c>
      <c r="I9361">
        <v>0.2079940356221685</v>
      </c>
      <c r="J9361">
        <v>6.3123908138744298E-3</v>
      </c>
      <c r="K9361">
        <v>4.7425370198004912E-2</v>
      </c>
      <c r="L9361">
        <v>0.51319062766465262</v>
      </c>
    </row>
    <row r="9362" spans="1:12">
      <c r="A9362" t="s">
        <v>317</v>
      </c>
      <c r="B9362" t="s">
        <v>325</v>
      </c>
      <c r="C9362">
        <v>48019</v>
      </c>
      <c r="D9362" t="s">
        <v>135</v>
      </c>
      <c r="E9362">
        <v>590</v>
      </c>
      <c r="F9362" t="s">
        <v>110</v>
      </c>
      <c r="G9362" t="s">
        <v>111</v>
      </c>
      <c r="H9362">
        <v>249</v>
      </c>
      <c r="I9362">
        <v>2.8781502944510269E-2</v>
      </c>
      <c r="J9362">
        <v>8.7103573533337268E-4</v>
      </c>
      <c r="K9362">
        <v>-999</v>
      </c>
      <c r="L9362">
        <v>-999</v>
      </c>
    </row>
    <row r="9363" spans="1:12">
      <c r="A9363" t="s">
        <v>317</v>
      </c>
      <c r="B9363" t="s">
        <v>325</v>
      </c>
      <c r="C9363">
        <v>48019</v>
      </c>
      <c r="D9363" t="s">
        <v>135</v>
      </c>
      <c r="E9363">
        <v>590</v>
      </c>
      <c r="F9363" t="s">
        <v>110</v>
      </c>
      <c r="G9363" t="s">
        <v>112</v>
      </c>
      <c r="H9363">
        <v>334</v>
      </c>
      <c r="I9363">
        <v>5.7337774181871813E-4</v>
      </c>
      <c r="J9363">
        <v>6.8644977716263221E-4</v>
      </c>
      <c r="K9363">
        <v>-999</v>
      </c>
      <c r="L9363">
        <v>-999</v>
      </c>
    </row>
    <row r="9364" spans="1:12">
      <c r="A9364" t="s">
        <v>317</v>
      </c>
      <c r="B9364" t="s">
        <v>325</v>
      </c>
      <c r="C9364">
        <v>48019</v>
      </c>
      <c r="D9364" t="s">
        <v>135</v>
      </c>
      <c r="E9364">
        <v>590</v>
      </c>
      <c r="F9364" t="s">
        <v>110</v>
      </c>
      <c r="G9364" t="s">
        <v>113</v>
      </c>
      <c r="H9364">
        <v>249</v>
      </c>
      <c r="I9364">
        <v>0.56137201362039857</v>
      </c>
      <c r="J9364">
        <v>1.012382244926258E-2</v>
      </c>
      <c r="K9364">
        <v>-4.829477607592584E-2</v>
      </c>
      <c r="L9364">
        <v>0.98030706364718623</v>
      </c>
    </row>
    <row r="9365" spans="1:12">
      <c r="A9365" t="s">
        <v>317</v>
      </c>
      <c r="B9365" t="s">
        <v>325</v>
      </c>
      <c r="C9365">
        <v>48019</v>
      </c>
      <c r="D9365" t="s">
        <v>135</v>
      </c>
      <c r="E9365">
        <v>590</v>
      </c>
      <c r="F9365" t="s">
        <v>110</v>
      </c>
      <c r="G9365" t="s">
        <v>114</v>
      </c>
      <c r="H9365">
        <v>334</v>
      </c>
      <c r="I9365">
        <v>0.17057928021147739</v>
      </c>
      <c r="J9365">
        <v>4.6225297974527048E-3</v>
      </c>
      <c r="K9365">
        <v>-0.1664199960492774</v>
      </c>
      <c r="L9365">
        <v>0.40550754015868767</v>
      </c>
    </row>
    <row r="9366" spans="1:12">
      <c r="A9366" t="s">
        <v>317</v>
      </c>
      <c r="B9366" t="s">
        <v>325</v>
      </c>
      <c r="C9366">
        <v>48019</v>
      </c>
      <c r="D9366" t="s">
        <v>135</v>
      </c>
      <c r="E9366">
        <v>590</v>
      </c>
      <c r="F9366" t="s">
        <v>110</v>
      </c>
      <c r="G9366" t="s">
        <v>115</v>
      </c>
      <c r="H9366">
        <v>249</v>
      </c>
      <c r="I9366">
        <v>0.42181423762013498</v>
      </c>
      <c r="J9366">
        <v>8.0289533675778849E-3</v>
      </c>
      <c r="K9366">
        <v>-8.3428415144320325E-2</v>
      </c>
      <c r="L9366">
        <v>0.73430831483007752</v>
      </c>
    </row>
    <row r="9367" spans="1:12">
      <c r="A9367" t="s">
        <v>317</v>
      </c>
      <c r="B9367" t="s">
        <v>325</v>
      </c>
      <c r="C9367">
        <v>48019</v>
      </c>
      <c r="D9367" t="s">
        <v>135</v>
      </c>
      <c r="E9367">
        <v>590</v>
      </c>
      <c r="F9367" t="s">
        <v>110</v>
      </c>
      <c r="G9367" t="s">
        <v>116</v>
      </c>
      <c r="H9367">
        <v>334</v>
      </c>
      <c r="I9367">
        <v>9.3343811315799871E-2</v>
      </c>
      <c r="J9367">
        <v>4.9802479425159994E-3</v>
      </c>
      <c r="K9367">
        <v>-0.24716632621721901</v>
      </c>
      <c r="L9367">
        <v>0.37254397000429879</v>
      </c>
    </row>
    <row r="9368" spans="1:12">
      <c r="A9368" t="s">
        <v>317</v>
      </c>
      <c r="B9368" t="s">
        <v>325</v>
      </c>
      <c r="C9368">
        <v>48019</v>
      </c>
      <c r="D9368" t="s">
        <v>135</v>
      </c>
      <c r="E9368">
        <v>590</v>
      </c>
      <c r="F9368" t="s">
        <v>110</v>
      </c>
      <c r="G9368" t="s">
        <v>117</v>
      </c>
      <c r="H9368">
        <v>249</v>
      </c>
      <c r="I9368">
        <v>0.42181423762013492</v>
      </c>
      <c r="J9368">
        <v>8.0289533675778832E-3</v>
      </c>
      <c r="K9368">
        <v>-8.3428415144320325E-2</v>
      </c>
      <c r="L9368">
        <v>0.73430831483007752</v>
      </c>
    </row>
    <row r="9369" spans="1:12">
      <c r="A9369" t="s">
        <v>317</v>
      </c>
      <c r="B9369" t="s">
        <v>325</v>
      </c>
      <c r="C9369">
        <v>48019</v>
      </c>
      <c r="D9369" t="s">
        <v>135</v>
      </c>
      <c r="E9369">
        <v>590</v>
      </c>
      <c r="F9369" t="s">
        <v>110</v>
      </c>
      <c r="G9369" t="s">
        <v>118</v>
      </c>
      <c r="H9369">
        <v>334</v>
      </c>
      <c r="I9369">
        <v>9.3338472856888552E-2</v>
      </c>
      <c r="J9369">
        <v>4.9803851799246068E-3</v>
      </c>
      <c r="K9369">
        <v>-0.24716632621721901</v>
      </c>
      <c r="L9369">
        <v>0.37254397000429879</v>
      </c>
    </row>
    <row r="9370" spans="1:12">
      <c r="A9370" t="s">
        <v>317</v>
      </c>
      <c r="B9370" t="s">
        <v>325</v>
      </c>
      <c r="C9370">
        <v>48019</v>
      </c>
      <c r="D9370" t="s">
        <v>135</v>
      </c>
      <c r="E9370">
        <v>590</v>
      </c>
      <c r="F9370" t="s">
        <v>110</v>
      </c>
      <c r="G9370" t="s">
        <v>119</v>
      </c>
      <c r="H9370">
        <v>249</v>
      </c>
      <c r="I9370">
        <v>0.48311767984334331</v>
      </c>
      <c r="J9370">
        <v>8.9584892760862043E-3</v>
      </c>
      <c r="K9370">
        <v>-7.3014897064594519E-2</v>
      </c>
      <c r="L9370">
        <v>0.8511285230059078</v>
      </c>
    </row>
    <row r="9371" spans="1:12">
      <c r="A9371" t="s">
        <v>317</v>
      </c>
      <c r="B9371" t="s">
        <v>325</v>
      </c>
      <c r="C9371">
        <v>48019</v>
      </c>
      <c r="D9371" t="s">
        <v>135</v>
      </c>
      <c r="E9371">
        <v>590</v>
      </c>
      <c r="F9371" t="s">
        <v>110</v>
      </c>
      <c r="G9371" t="s">
        <v>120</v>
      </c>
      <c r="H9371">
        <v>334</v>
      </c>
      <c r="I9371">
        <v>0.13623217973237531</v>
      </c>
      <c r="J9371">
        <v>4.8584786283880754E-3</v>
      </c>
      <c r="K9371">
        <v>-0.21468350489427621</v>
      </c>
      <c r="L9371">
        <v>0.39735487538562231</v>
      </c>
    </row>
    <row r="9372" spans="1:12">
      <c r="A9372" t="s">
        <v>317</v>
      </c>
      <c r="B9372" t="s">
        <v>325</v>
      </c>
      <c r="C9372">
        <v>48019</v>
      </c>
      <c r="D9372" t="s">
        <v>135</v>
      </c>
      <c r="E9372">
        <v>590</v>
      </c>
      <c r="F9372" t="s">
        <v>110</v>
      </c>
      <c r="G9372" t="s">
        <v>121</v>
      </c>
      <c r="H9372">
        <v>249</v>
      </c>
      <c r="I9372">
        <v>0.64951290937184847</v>
      </c>
      <c r="J9372">
        <v>1.146535267839118E-2</v>
      </c>
      <c r="K9372">
        <v>-4.0010588328953517E-3</v>
      </c>
      <c r="L9372">
        <v>1.1300487698310651</v>
      </c>
    </row>
    <row r="9373" spans="1:12">
      <c r="A9373" t="s">
        <v>317</v>
      </c>
      <c r="B9373" t="s">
        <v>325</v>
      </c>
      <c r="C9373">
        <v>48019</v>
      </c>
      <c r="D9373" t="s">
        <v>135</v>
      </c>
      <c r="E9373">
        <v>590</v>
      </c>
      <c r="F9373" t="s">
        <v>110</v>
      </c>
      <c r="G9373" t="s">
        <v>122</v>
      </c>
      <c r="H9373">
        <v>334</v>
      </c>
      <c r="I9373">
        <v>0.2397085674600217</v>
      </c>
      <c r="J9373">
        <v>5.1335323488057661E-3</v>
      </c>
      <c r="K9373">
        <v>-0.1134357744722686</v>
      </c>
      <c r="L9373">
        <v>0.47108975947694159</v>
      </c>
    </row>
    <row r="9374" spans="1:12">
      <c r="A9374" t="s">
        <v>317</v>
      </c>
      <c r="B9374" t="s">
        <v>325</v>
      </c>
      <c r="C9374">
        <v>48019</v>
      </c>
      <c r="D9374" t="s">
        <v>135</v>
      </c>
      <c r="E9374">
        <v>590</v>
      </c>
      <c r="F9374" t="s">
        <v>110</v>
      </c>
      <c r="G9374" t="s">
        <v>123</v>
      </c>
      <c r="H9374">
        <v>249</v>
      </c>
      <c r="I9374">
        <v>0.79967414725325914</v>
      </c>
      <c r="J9374">
        <v>1.421601526972642E-2</v>
      </c>
      <c r="K9374">
        <v>0.19127582959611239</v>
      </c>
      <c r="L9374">
        <v>1.407135650628663</v>
      </c>
    </row>
    <row r="9375" spans="1:12">
      <c r="A9375" t="s">
        <v>317</v>
      </c>
      <c r="B9375" t="s">
        <v>325</v>
      </c>
      <c r="C9375">
        <v>48019</v>
      </c>
      <c r="D9375" t="s">
        <v>135</v>
      </c>
      <c r="E9375">
        <v>590</v>
      </c>
      <c r="F9375" t="s">
        <v>110</v>
      </c>
      <c r="G9375" t="s">
        <v>124</v>
      </c>
      <c r="H9375">
        <v>334</v>
      </c>
      <c r="I9375">
        <v>0.33573687337132402</v>
      </c>
      <c r="J9375">
        <v>5.9373779151517146E-3</v>
      </c>
      <c r="K9375">
        <v>-3.2848782864860163E-2</v>
      </c>
      <c r="L9375">
        <v>0.67193973333280543</v>
      </c>
    </row>
    <row r="9376" spans="1:12">
      <c r="A9376" t="s">
        <v>317</v>
      </c>
      <c r="B9376" t="s">
        <v>325</v>
      </c>
      <c r="C9376">
        <v>48019</v>
      </c>
      <c r="D9376" t="s">
        <v>135</v>
      </c>
      <c r="E9376">
        <v>590</v>
      </c>
      <c r="F9376" t="s">
        <v>110</v>
      </c>
      <c r="G9376" t="s">
        <v>125</v>
      </c>
      <c r="H9376">
        <v>249</v>
      </c>
      <c r="I9376">
        <v>0.95519366448157772</v>
      </c>
      <c r="J9376">
        <v>1.686457795238341E-2</v>
      </c>
      <c r="K9376">
        <v>0.24692628372133291</v>
      </c>
      <c r="L9376">
        <v>1.665955837431321</v>
      </c>
    </row>
    <row r="9377" spans="1:12">
      <c r="A9377" t="s">
        <v>317</v>
      </c>
      <c r="B9377" t="s">
        <v>325</v>
      </c>
      <c r="C9377">
        <v>48019</v>
      </c>
      <c r="D9377" t="s">
        <v>135</v>
      </c>
      <c r="E9377">
        <v>590</v>
      </c>
      <c r="F9377" t="s">
        <v>110</v>
      </c>
      <c r="G9377" t="s">
        <v>126</v>
      </c>
      <c r="H9377">
        <v>334</v>
      </c>
      <c r="I9377">
        <v>0.4371562454710286</v>
      </c>
      <c r="J9377">
        <v>7.312892419487918E-3</v>
      </c>
      <c r="K9377">
        <v>-2.9603177133575849E-3</v>
      </c>
      <c r="L9377">
        <v>0.83618455498745559</v>
      </c>
    </row>
    <row r="9378" spans="1:12">
      <c r="A9378" t="s">
        <v>317</v>
      </c>
      <c r="B9378" t="s">
        <v>325</v>
      </c>
      <c r="C9378">
        <v>48019</v>
      </c>
      <c r="D9378" t="s">
        <v>135</v>
      </c>
      <c r="E9378">
        <v>590</v>
      </c>
      <c r="F9378" t="s">
        <v>110</v>
      </c>
      <c r="G9378" t="s">
        <v>127</v>
      </c>
      <c r="H9378">
        <v>249</v>
      </c>
      <c r="I9378">
        <v>0.56137201362039857</v>
      </c>
      <c r="J9378">
        <v>1.012382244926258E-2</v>
      </c>
      <c r="K9378">
        <v>-4.829477607592584E-2</v>
      </c>
      <c r="L9378">
        <v>0.98030706364718623</v>
      </c>
    </row>
    <row r="9379" spans="1:12">
      <c r="A9379" t="s">
        <v>317</v>
      </c>
      <c r="B9379" t="s">
        <v>325</v>
      </c>
      <c r="C9379">
        <v>48019</v>
      </c>
      <c r="D9379" t="s">
        <v>135</v>
      </c>
      <c r="E9379">
        <v>590</v>
      </c>
      <c r="F9379" t="s">
        <v>110</v>
      </c>
      <c r="G9379" t="s">
        <v>128</v>
      </c>
      <c r="H9379">
        <v>334</v>
      </c>
      <c r="I9379">
        <v>0.17057968067662579</v>
      </c>
      <c r="J9379">
        <v>4.6214440431201122E-3</v>
      </c>
      <c r="K9379">
        <v>-0.1664199960492774</v>
      </c>
      <c r="L9379">
        <v>0.40550754015868767</v>
      </c>
    </row>
    <row r="9380" spans="1:12">
      <c r="A9380" t="s">
        <v>317</v>
      </c>
      <c r="B9380" t="s">
        <v>325</v>
      </c>
      <c r="C9380">
        <v>48019</v>
      </c>
      <c r="D9380" t="s">
        <v>135</v>
      </c>
      <c r="E9380">
        <v>590</v>
      </c>
      <c r="F9380" t="s">
        <v>110</v>
      </c>
      <c r="G9380" t="s">
        <v>129</v>
      </c>
      <c r="H9380">
        <v>249</v>
      </c>
      <c r="I9380">
        <v>0.56137201362039857</v>
      </c>
      <c r="J9380">
        <v>1.012382244926258E-2</v>
      </c>
      <c r="K9380">
        <v>-4.829477607592584E-2</v>
      </c>
      <c r="L9380">
        <v>0.98030706364718623</v>
      </c>
    </row>
    <row r="9381" spans="1:12">
      <c r="A9381" t="s">
        <v>317</v>
      </c>
      <c r="B9381" t="s">
        <v>325</v>
      </c>
      <c r="C9381">
        <v>48019</v>
      </c>
      <c r="D9381" t="s">
        <v>135</v>
      </c>
      <c r="E9381">
        <v>590</v>
      </c>
      <c r="F9381" t="s">
        <v>110</v>
      </c>
      <c r="G9381" t="s">
        <v>130</v>
      </c>
      <c r="H9381">
        <v>334</v>
      </c>
      <c r="I9381">
        <v>0.17057968067662579</v>
      </c>
      <c r="J9381">
        <v>4.6214440431201122E-3</v>
      </c>
      <c r="K9381">
        <v>-0.1664199960492774</v>
      </c>
      <c r="L9381">
        <v>0.40550754015868767</v>
      </c>
    </row>
    <row r="9382" spans="1:12">
      <c r="A9382" t="s">
        <v>317</v>
      </c>
      <c r="B9382" t="s">
        <v>325</v>
      </c>
      <c r="C9382">
        <v>48019</v>
      </c>
      <c r="D9382" t="s">
        <v>135</v>
      </c>
      <c r="E9382">
        <v>590</v>
      </c>
      <c r="F9382" t="s">
        <v>110</v>
      </c>
      <c r="G9382" t="s">
        <v>131</v>
      </c>
      <c r="H9382">
        <v>249</v>
      </c>
      <c r="I9382">
        <v>0.56137201362039857</v>
      </c>
      <c r="J9382">
        <v>1.012382244926258E-2</v>
      </c>
      <c r="K9382">
        <v>-4.829477607592584E-2</v>
      </c>
      <c r="L9382">
        <v>0.98030706364718623</v>
      </c>
    </row>
    <row r="9383" spans="1:12">
      <c r="A9383" t="s">
        <v>317</v>
      </c>
      <c r="B9383" t="s">
        <v>325</v>
      </c>
      <c r="C9383">
        <v>48019</v>
      </c>
      <c r="D9383" t="s">
        <v>135</v>
      </c>
      <c r="E9383">
        <v>590</v>
      </c>
      <c r="F9383" t="s">
        <v>110</v>
      </c>
      <c r="G9383" t="s">
        <v>132</v>
      </c>
      <c r="H9383">
        <v>334</v>
      </c>
      <c r="I9383">
        <v>0.17057968067662579</v>
      </c>
      <c r="J9383">
        <v>4.6214440431201114E-3</v>
      </c>
      <c r="K9383">
        <v>-0.1664199960492774</v>
      </c>
      <c r="L9383">
        <v>0.40550754015868767</v>
      </c>
    </row>
    <row r="9384" spans="1:12">
      <c r="A9384" t="s">
        <v>317</v>
      </c>
      <c r="B9384" t="s">
        <v>325</v>
      </c>
      <c r="C9384">
        <v>48019</v>
      </c>
      <c r="D9384" t="s">
        <v>135</v>
      </c>
      <c r="E9384">
        <v>590</v>
      </c>
      <c r="F9384" t="s">
        <v>110</v>
      </c>
      <c r="G9384" t="s">
        <v>133</v>
      </c>
      <c r="H9384">
        <v>249</v>
      </c>
      <c r="I9384">
        <v>0.60025793537664518</v>
      </c>
      <c r="J9384">
        <v>1.127974245643126E-2</v>
      </c>
      <c r="K9384">
        <v>0.15360769622612799</v>
      </c>
      <c r="L9384">
        <v>1.0610174274965309</v>
      </c>
    </row>
    <row r="9385" spans="1:12">
      <c r="A9385" t="s">
        <v>317</v>
      </c>
      <c r="B9385" t="s">
        <v>325</v>
      </c>
      <c r="C9385">
        <v>48019</v>
      </c>
      <c r="D9385" t="s">
        <v>135</v>
      </c>
      <c r="E9385">
        <v>590</v>
      </c>
      <c r="F9385" t="s">
        <v>110</v>
      </c>
      <c r="G9385" t="s">
        <v>134</v>
      </c>
      <c r="H9385">
        <v>334</v>
      </c>
      <c r="I9385">
        <v>0.26600563503707358</v>
      </c>
      <c r="J9385">
        <v>4.4683730213794064E-3</v>
      </c>
      <c r="K9385">
        <v>-2.9603177133575849E-3</v>
      </c>
      <c r="L9385">
        <v>0.50047131994690186</v>
      </c>
    </row>
    <row r="9386" spans="1:12">
      <c r="A9386" t="s">
        <v>317</v>
      </c>
      <c r="B9386" t="s">
        <v>326</v>
      </c>
      <c r="C9386">
        <v>48021</v>
      </c>
      <c r="D9386" t="s">
        <v>135</v>
      </c>
      <c r="E9386">
        <v>590</v>
      </c>
      <c r="F9386" t="s">
        <v>110</v>
      </c>
      <c r="G9386" t="s">
        <v>111</v>
      </c>
      <c r="H9386">
        <v>21</v>
      </c>
      <c r="I9386">
        <v>2.9097044164964801E-2</v>
      </c>
      <c r="J9386">
        <v>6.0724630505607641E-3</v>
      </c>
      <c r="K9386">
        <v>-999</v>
      </c>
      <c r="L9386">
        <v>-999</v>
      </c>
    </row>
    <row r="9387" spans="1:12">
      <c r="A9387" t="s">
        <v>317</v>
      </c>
      <c r="B9387" t="s">
        <v>326</v>
      </c>
      <c r="C9387">
        <v>48021</v>
      </c>
      <c r="D9387" t="s">
        <v>135</v>
      </c>
      <c r="E9387">
        <v>590</v>
      </c>
      <c r="F9387" t="s">
        <v>110</v>
      </c>
      <c r="G9387" t="s">
        <v>112</v>
      </c>
      <c r="H9387">
        <v>22</v>
      </c>
      <c r="I9387">
        <v>1.5355177589415139E-2</v>
      </c>
      <c r="J9387">
        <v>4.1655954432258781E-3</v>
      </c>
      <c r="K9387">
        <v>-999</v>
      </c>
      <c r="L9387">
        <v>-999</v>
      </c>
    </row>
    <row r="9388" spans="1:12">
      <c r="A9388" t="s">
        <v>317</v>
      </c>
      <c r="B9388" t="s">
        <v>326</v>
      </c>
      <c r="C9388">
        <v>48021</v>
      </c>
      <c r="D9388" t="s">
        <v>135</v>
      </c>
      <c r="E9388">
        <v>590</v>
      </c>
      <c r="F9388" t="s">
        <v>110</v>
      </c>
      <c r="G9388" t="s">
        <v>113</v>
      </c>
      <c r="H9388">
        <v>21</v>
      </c>
      <c r="I9388">
        <v>0.53153354669199482</v>
      </c>
      <c r="J9388">
        <v>5.1312881201294069E-2</v>
      </c>
      <c r="K9388">
        <v>0.15938401467315549</v>
      </c>
      <c r="L9388">
        <v>1.035220974542278</v>
      </c>
    </row>
    <row r="9389" spans="1:12">
      <c r="A9389" t="s">
        <v>317</v>
      </c>
      <c r="B9389" t="s">
        <v>326</v>
      </c>
      <c r="C9389">
        <v>48021</v>
      </c>
      <c r="D9389" t="s">
        <v>135</v>
      </c>
      <c r="E9389">
        <v>590</v>
      </c>
      <c r="F9389" t="s">
        <v>110</v>
      </c>
      <c r="G9389" t="s">
        <v>114</v>
      </c>
      <c r="H9389">
        <v>22</v>
      </c>
      <c r="I9389">
        <v>0.31324313049824931</v>
      </c>
      <c r="J9389">
        <v>3.4895925037371982E-2</v>
      </c>
      <c r="K9389">
        <v>-0.16414735651336651</v>
      </c>
      <c r="L9389">
        <v>0.63938462987154421</v>
      </c>
    </row>
    <row r="9390" spans="1:12">
      <c r="A9390" t="s">
        <v>317</v>
      </c>
      <c r="B9390" t="s">
        <v>326</v>
      </c>
      <c r="C9390">
        <v>48021</v>
      </c>
      <c r="D9390" t="s">
        <v>135</v>
      </c>
      <c r="E9390">
        <v>590</v>
      </c>
      <c r="F9390" t="s">
        <v>110</v>
      </c>
      <c r="G9390" t="s">
        <v>115</v>
      </c>
      <c r="H9390">
        <v>21</v>
      </c>
      <c r="I9390">
        <v>0.30580196078704569</v>
      </c>
      <c r="J9390">
        <v>4.3764517371572248E-2</v>
      </c>
      <c r="K9390">
        <v>-0.1030372468641147</v>
      </c>
      <c r="L9390">
        <v>0.70150015117042142</v>
      </c>
    </row>
    <row r="9391" spans="1:12">
      <c r="A9391" t="s">
        <v>317</v>
      </c>
      <c r="B9391" t="s">
        <v>326</v>
      </c>
      <c r="C9391">
        <v>48021</v>
      </c>
      <c r="D9391" t="s">
        <v>135</v>
      </c>
      <c r="E9391">
        <v>590</v>
      </c>
      <c r="F9391" t="s">
        <v>110</v>
      </c>
      <c r="G9391" t="s">
        <v>116</v>
      </c>
      <c r="H9391">
        <v>22</v>
      </c>
      <c r="I9391">
        <v>0.20062066142975449</v>
      </c>
      <c r="J9391">
        <v>3.4028137536560567E-2</v>
      </c>
      <c r="K9391">
        <v>-0.33569746113997068</v>
      </c>
      <c r="L9391">
        <v>0.49991750930318302</v>
      </c>
    </row>
    <row r="9392" spans="1:12">
      <c r="A9392" t="s">
        <v>317</v>
      </c>
      <c r="B9392" t="s">
        <v>326</v>
      </c>
      <c r="C9392">
        <v>48021</v>
      </c>
      <c r="D9392" t="s">
        <v>135</v>
      </c>
      <c r="E9392">
        <v>590</v>
      </c>
      <c r="F9392" t="s">
        <v>110</v>
      </c>
      <c r="G9392" t="s">
        <v>117</v>
      </c>
      <c r="H9392">
        <v>21</v>
      </c>
      <c r="I9392">
        <v>0.30580196078704569</v>
      </c>
      <c r="J9392">
        <v>4.3764517371572248E-2</v>
      </c>
      <c r="K9392">
        <v>-0.1030372468641147</v>
      </c>
      <c r="L9392">
        <v>0.70150015117042142</v>
      </c>
    </row>
    <row r="9393" spans="1:12">
      <c r="A9393" t="s">
        <v>317</v>
      </c>
      <c r="B9393" t="s">
        <v>326</v>
      </c>
      <c r="C9393">
        <v>48021</v>
      </c>
      <c r="D9393" t="s">
        <v>135</v>
      </c>
      <c r="E9393">
        <v>590</v>
      </c>
      <c r="F9393" t="s">
        <v>110</v>
      </c>
      <c r="G9393" t="s">
        <v>118</v>
      </c>
      <c r="H9393">
        <v>22</v>
      </c>
      <c r="I9393">
        <v>0.20062066142975449</v>
      </c>
      <c r="J9393">
        <v>3.4028137536560567E-2</v>
      </c>
      <c r="K9393">
        <v>-0.33569746113997068</v>
      </c>
      <c r="L9393">
        <v>0.49991750930318302</v>
      </c>
    </row>
    <row r="9394" spans="1:12">
      <c r="A9394" t="s">
        <v>317</v>
      </c>
      <c r="B9394" t="s">
        <v>326</v>
      </c>
      <c r="C9394">
        <v>48021</v>
      </c>
      <c r="D9394" t="s">
        <v>135</v>
      </c>
      <c r="E9394">
        <v>590</v>
      </c>
      <c r="F9394" t="s">
        <v>110</v>
      </c>
      <c r="G9394" t="s">
        <v>119</v>
      </c>
      <c r="H9394">
        <v>21</v>
      </c>
      <c r="I9394">
        <v>0.41894103250454029</v>
      </c>
      <c r="J9394">
        <v>4.5897237089403013E-2</v>
      </c>
      <c r="K9394">
        <v>0.13843076486317521</v>
      </c>
      <c r="L9394">
        <v>0.87417234015293099</v>
      </c>
    </row>
    <row r="9395" spans="1:12">
      <c r="A9395" t="s">
        <v>317</v>
      </c>
      <c r="B9395" t="s">
        <v>326</v>
      </c>
      <c r="C9395">
        <v>48021</v>
      </c>
      <c r="D9395" t="s">
        <v>135</v>
      </c>
      <c r="E9395">
        <v>590</v>
      </c>
      <c r="F9395" t="s">
        <v>110</v>
      </c>
      <c r="G9395" t="s">
        <v>120</v>
      </c>
      <c r="H9395">
        <v>22</v>
      </c>
      <c r="I9395">
        <v>0.26558821430918689</v>
      </c>
      <c r="J9395">
        <v>3.6054290216693853E-2</v>
      </c>
      <c r="K9395">
        <v>-0.27059212214967959</v>
      </c>
      <c r="L9395">
        <v>0.59904537497238053</v>
      </c>
    </row>
    <row r="9396" spans="1:12">
      <c r="A9396" t="s">
        <v>317</v>
      </c>
      <c r="B9396" t="s">
        <v>326</v>
      </c>
      <c r="C9396">
        <v>48021</v>
      </c>
      <c r="D9396" t="s">
        <v>135</v>
      </c>
      <c r="E9396">
        <v>590</v>
      </c>
      <c r="F9396" t="s">
        <v>110</v>
      </c>
      <c r="G9396" t="s">
        <v>121</v>
      </c>
      <c r="H9396">
        <v>21</v>
      </c>
      <c r="I9396">
        <v>0.67011258961515197</v>
      </c>
      <c r="J9396">
        <v>5.9670154189357102E-2</v>
      </c>
      <c r="K9396">
        <v>0.1920892174148528</v>
      </c>
      <c r="L9396">
        <v>1.2323829158348369</v>
      </c>
    </row>
    <row r="9397" spans="1:12">
      <c r="A9397" t="s">
        <v>317</v>
      </c>
      <c r="B9397" t="s">
        <v>326</v>
      </c>
      <c r="C9397">
        <v>48021</v>
      </c>
      <c r="D9397" t="s">
        <v>135</v>
      </c>
      <c r="E9397">
        <v>590</v>
      </c>
      <c r="F9397" t="s">
        <v>110</v>
      </c>
      <c r="G9397" t="s">
        <v>122</v>
      </c>
      <c r="H9397">
        <v>22</v>
      </c>
      <c r="I9397">
        <v>0.41391436545790078</v>
      </c>
      <c r="J9397">
        <v>3.7131683516289468E-2</v>
      </c>
      <c r="K9397">
        <v>-3.4186443216771278E-2</v>
      </c>
      <c r="L9397">
        <v>0.75427689858210012</v>
      </c>
    </row>
    <row r="9398" spans="1:12">
      <c r="A9398" t="s">
        <v>317</v>
      </c>
      <c r="B9398" t="s">
        <v>326</v>
      </c>
      <c r="C9398">
        <v>48021</v>
      </c>
      <c r="D9398" t="s">
        <v>135</v>
      </c>
      <c r="E9398">
        <v>590</v>
      </c>
      <c r="F9398" t="s">
        <v>110</v>
      </c>
      <c r="G9398" t="s">
        <v>123</v>
      </c>
      <c r="H9398">
        <v>21</v>
      </c>
      <c r="I9398">
        <v>0.90529997341020851</v>
      </c>
      <c r="J9398">
        <v>7.7002491223631439E-2</v>
      </c>
      <c r="K9398">
        <v>0.22213573584840979</v>
      </c>
      <c r="L9398">
        <v>1.5856410023960681</v>
      </c>
    </row>
    <row r="9399" spans="1:12">
      <c r="A9399" t="s">
        <v>317</v>
      </c>
      <c r="B9399" t="s">
        <v>326</v>
      </c>
      <c r="C9399">
        <v>48021</v>
      </c>
      <c r="D9399" t="s">
        <v>135</v>
      </c>
      <c r="E9399">
        <v>590</v>
      </c>
      <c r="F9399" t="s">
        <v>110</v>
      </c>
      <c r="G9399" t="s">
        <v>124</v>
      </c>
      <c r="H9399">
        <v>22</v>
      </c>
      <c r="I9399">
        <v>0.55378040218019597</v>
      </c>
      <c r="J9399">
        <v>4.0340756920227733E-2</v>
      </c>
      <c r="K9399">
        <v>0.1448065976744457</v>
      </c>
      <c r="L9399">
        <v>0.92437883638706209</v>
      </c>
    </row>
    <row r="9400" spans="1:12">
      <c r="A9400" t="s">
        <v>317</v>
      </c>
      <c r="B9400" t="s">
        <v>326</v>
      </c>
      <c r="C9400">
        <v>48021</v>
      </c>
      <c r="D9400" t="s">
        <v>135</v>
      </c>
      <c r="E9400">
        <v>590</v>
      </c>
      <c r="F9400" t="s">
        <v>110</v>
      </c>
      <c r="G9400" t="s">
        <v>125</v>
      </c>
      <c r="H9400">
        <v>21</v>
      </c>
      <c r="I9400">
        <v>1.12839611071775</v>
      </c>
      <c r="J9400">
        <v>9.2851381894181975E-2</v>
      </c>
      <c r="K9400">
        <v>0.25170032977500628</v>
      </c>
      <c r="L9400">
        <v>1.9083088080071371</v>
      </c>
    </row>
    <row r="9401" spans="1:12">
      <c r="A9401" t="s">
        <v>317</v>
      </c>
      <c r="B9401" t="s">
        <v>326</v>
      </c>
      <c r="C9401">
        <v>48021</v>
      </c>
      <c r="D9401" t="s">
        <v>135</v>
      </c>
      <c r="E9401">
        <v>590</v>
      </c>
      <c r="F9401" t="s">
        <v>110</v>
      </c>
      <c r="G9401" t="s">
        <v>126</v>
      </c>
      <c r="H9401">
        <v>22</v>
      </c>
      <c r="I9401">
        <v>0.6918965666122241</v>
      </c>
      <c r="J9401">
        <v>4.3898802427865098E-2</v>
      </c>
      <c r="K9401">
        <v>0.15575074417179119</v>
      </c>
      <c r="L9401">
        <v>1.063485198090296</v>
      </c>
    </row>
    <row r="9402" spans="1:12">
      <c r="A9402" t="s">
        <v>317</v>
      </c>
      <c r="B9402" t="s">
        <v>326</v>
      </c>
      <c r="C9402">
        <v>48021</v>
      </c>
      <c r="D9402" t="s">
        <v>135</v>
      </c>
      <c r="E9402">
        <v>590</v>
      </c>
      <c r="F9402" t="s">
        <v>110</v>
      </c>
      <c r="G9402" t="s">
        <v>127</v>
      </c>
      <c r="H9402">
        <v>21</v>
      </c>
      <c r="I9402">
        <v>0.53153354669199482</v>
      </c>
      <c r="J9402">
        <v>5.1312881201294069E-2</v>
      </c>
      <c r="K9402">
        <v>0.15938401467315549</v>
      </c>
      <c r="L9402">
        <v>1.035220974542278</v>
      </c>
    </row>
    <row r="9403" spans="1:12">
      <c r="A9403" t="s">
        <v>317</v>
      </c>
      <c r="B9403" t="s">
        <v>326</v>
      </c>
      <c r="C9403">
        <v>48021</v>
      </c>
      <c r="D9403" t="s">
        <v>135</v>
      </c>
      <c r="E9403">
        <v>590</v>
      </c>
      <c r="F9403" t="s">
        <v>110</v>
      </c>
      <c r="G9403" t="s">
        <v>128</v>
      </c>
      <c r="H9403">
        <v>22</v>
      </c>
      <c r="I9403">
        <v>0.31324313049824931</v>
      </c>
      <c r="J9403">
        <v>3.4895925037371982E-2</v>
      </c>
      <c r="K9403">
        <v>-0.16414735651336651</v>
      </c>
      <c r="L9403">
        <v>0.63938462987154421</v>
      </c>
    </row>
    <row r="9404" spans="1:12">
      <c r="A9404" t="s">
        <v>317</v>
      </c>
      <c r="B9404" t="s">
        <v>326</v>
      </c>
      <c r="C9404">
        <v>48021</v>
      </c>
      <c r="D9404" t="s">
        <v>135</v>
      </c>
      <c r="E9404">
        <v>590</v>
      </c>
      <c r="F9404" t="s">
        <v>110</v>
      </c>
      <c r="G9404" t="s">
        <v>129</v>
      </c>
      <c r="H9404">
        <v>21</v>
      </c>
      <c r="I9404">
        <v>0.53153354669199482</v>
      </c>
      <c r="J9404">
        <v>5.1312881201294069E-2</v>
      </c>
      <c r="K9404">
        <v>0.15938401467315549</v>
      </c>
      <c r="L9404">
        <v>1.035220974542278</v>
      </c>
    </row>
    <row r="9405" spans="1:12">
      <c r="A9405" t="s">
        <v>317</v>
      </c>
      <c r="B9405" t="s">
        <v>326</v>
      </c>
      <c r="C9405">
        <v>48021</v>
      </c>
      <c r="D9405" t="s">
        <v>135</v>
      </c>
      <c r="E9405">
        <v>590</v>
      </c>
      <c r="F9405" t="s">
        <v>110</v>
      </c>
      <c r="G9405" t="s">
        <v>130</v>
      </c>
      <c r="H9405">
        <v>22</v>
      </c>
      <c r="I9405">
        <v>0.31324313049824931</v>
      </c>
      <c r="J9405">
        <v>3.4895925037371982E-2</v>
      </c>
      <c r="K9405">
        <v>-0.16414735651336651</v>
      </c>
      <c r="L9405">
        <v>0.63938462987154421</v>
      </c>
    </row>
    <row r="9406" spans="1:12">
      <c r="A9406" t="s">
        <v>317</v>
      </c>
      <c r="B9406" t="s">
        <v>326</v>
      </c>
      <c r="C9406">
        <v>48021</v>
      </c>
      <c r="D9406" t="s">
        <v>135</v>
      </c>
      <c r="E9406">
        <v>590</v>
      </c>
      <c r="F9406" t="s">
        <v>110</v>
      </c>
      <c r="G9406" t="s">
        <v>131</v>
      </c>
      <c r="H9406">
        <v>21</v>
      </c>
      <c r="I9406">
        <v>0.53153354669199482</v>
      </c>
      <c r="J9406">
        <v>5.1312881201294069E-2</v>
      </c>
      <c r="K9406">
        <v>0.15938401467315549</v>
      </c>
      <c r="L9406">
        <v>1.035220974542278</v>
      </c>
    </row>
    <row r="9407" spans="1:12">
      <c r="A9407" t="s">
        <v>317</v>
      </c>
      <c r="B9407" t="s">
        <v>326</v>
      </c>
      <c r="C9407">
        <v>48021</v>
      </c>
      <c r="D9407" t="s">
        <v>135</v>
      </c>
      <c r="E9407">
        <v>590</v>
      </c>
      <c r="F9407" t="s">
        <v>110</v>
      </c>
      <c r="G9407" t="s">
        <v>132</v>
      </c>
      <c r="H9407">
        <v>22</v>
      </c>
      <c r="I9407">
        <v>0.31324313049824931</v>
      </c>
      <c r="J9407">
        <v>3.4895925037371982E-2</v>
      </c>
      <c r="K9407">
        <v>-0.16414735651336651</v>
      </c>
      <c r="L9407">
        <v>0.63938462987154421</v>
      </c>
    </row>
    <row r="9408" spans="1:12">
      <c r="A9408" t="s">
        <v>317</v>
      </c>
      <c r="B9408" t="s">
        <v>326</v>
      </c>
      <c r="C9408">
        <v>48021</v>
      </c>
      <c r="D9408" t="s">
        <v>135</v>
      </c>
      <c r="E9408">
        <v>590</v>
      </c>
      <c r="F9408" t="s">
        <v>110</v>
      </c>
      <c r="G9408" t="s">
        <v>133</v>
      </c>
      <c r="H9408">
        <v>21</v>
      </c>
      <c r="I9408">
        <v>0.80092700356517643</v>
      </c>
      <c r="J9408">
        <v>6.6061947049611949E-2</v>
      </c>
      <c r="K9408">
        <v>0.13062001870250631</v>
      </c>
      <c r="L9408">
        <v>1.2634740516146179</v>
      </c>
    </row>
    <row r="9409" spans="1:12">
      <c r="A9409" t="s">
        <v>317</v>
      </c>
      <c r="B9409" t="s">
        <v>326</v>
      </c>
      <c r="C9409">
        <v>48021</v>
      </c>
      <c r="D9409" t="s">
        <v>135</v>
      </c>
      <c r="E9409">
        <v>590</v>
      </c>
      <c r="F9409" t="s">
        <v>110</v>
      </c>
      <c r="G9409" t="s">
        <v>134</v>
      </c>
      <c r="H9409">
        <v>22</v>
      </c>
      <c r="I9409">
        <v>0.4057453069487339</v>
      </c>
      <c r="J9409">
        <v>2.6469596542703842E-2</v>
      </c>
      <c r="K9409">
        <v>6.1140330434416509E-2</v>
      </c>
      <c r="L9409">
        <v>0.62567865296459479</v>
      </c>
    </row>
    <row r="9410" spans="1:12">
      <c r="A9410" t="s">
        <v>317</v>
      </c>
      <c r="B9410" t="s">
        <v>327</v>
      </c>
      <c r="C9410">
        <v>48023</v>
      </c>
      <c r="D9410" t="s">
        <v>135</v>
      </c>
      <c r="E9410">
        <v>590</v>
      </c>
      <c r="F9410" t="s">
        <v>110</v>
      </c>
      <c r="G9410" t="s">
        <v>111</v>
      </c>
      <c r="H9410">
        <v>119</v>
      </c>
      <c r="I9410">
        <v>1.140820601885309E-2</v>
      </c>
      <c r="J9410">
        <v>1.555286819299056E-3</v>
      </c>
      <c r="K9410">
        <v>-999</v>
      </c>
      <c r="L9410">
        <v>-999</v>
      </c>
    </row>
    <row r="9411" spans="1:12">
      <c r="A9411" t="s">
        <v>317</v>
      </c>
      <c r="B9411" t="s">
        <v>327</v>
      </c>
      <c r="C9411">
        <v>48023</v>
      </c>
      <c r="D9411" t="s">
        <v>135</v>
      </c>
      <c r="E9411">
        <v>590</v>
      </c>
      <c r="F9411" t="s">
        <v>110</v>
      </c>
      <c r="G9411" t="s">
        <v>112</v>
      </c>
      <c r="H9411">
        <v>249</v>
      </c>
      <c r="I9411">
        <v>1.7658757837572741E-2</v>
      </c>
      <c r="J9411">
        <v>1.9727070536314948E-3</v>
      </c>
      <c r="K9411">
        <v>-999</v>
      </c>
      <c r="L9411">
        <v>-999</v>
      </c>
    </row>
    <row r="9412" spans="1:12">
      <c r="A9412" t="s">
        <v>317</v>
      </c>
      <c r="B9412" t="s">
        <v>327</v>
      </c>
      <c r="C9412">
        <v>48023</v>
      </c>
      <c r="D9412" t="s">
        <v>135</v>
      </c>
      <c r="E9412">
        <v>590</v>
      </c>
      <c r="F9412" t="s">
        <v>110</v>
      </c>
      <c r="G9412" t="s">
        <v>113</v>
      </c>
      <c r="H9412">
        <v>119</v>
      </c>
      <c r="I9412">
        <v>0.43201694207967622</v>
      </c>
      <c r="J9412">
        <v>1.467775409181417E-2</v>
      </c>
      <c r="K9412">
        <v>-999</v>
      </c>
      <c r="L9412">
        <v>0.77540715494041401</v>
      </c>
    </row>
    <row r="9413" spans="1:12">
      <c r="A9413" t="s">
        <v>317</v>
      </c>
      <c r="B9413" t="s">
        <v>327</v>
      </c>
      <c r="C9413">
        <v>48023</v>
      </c>
      <c r="D9413" t="s">
        <v>135</v>
      </c>
      <c r="E9413">
        <v>590</v>
      </c>
      <c r="F9413" t="s">
        <v>110</v>
      </c>
      <c r="G9413" t="s">
        <v>114</v>
      </c>
      <c r="H9413">
        <v>249</v>
      </c>
      <c r="I9413">
        <v>0.21377616855957829</v>
      </c>
      <c r="J9413">
        <v>5.0578291676846377E-3</v>
      </c>
      <c r="K9413">
        <v>-6.8388802885162275E-2</v>
      </c>
      <c r="L9413">
        <v>0.39676246338379179</v>
      </c>
    </row>
    <row r="9414" spans="1:12">
      <c r="A9414" t="s">
        <v>317</v>
      </c>
      <c r="B9414" t="s">
        <v>327</v>
      </c>
      <c r="C9414">
        <v>48023</v>
      </c>
      <c r="D9414" t="s">
        <v>135</v>
      </c>
      <c r="E9414">
        <v>590</v>
      </c>
      <c r="F9414" t="s">
        <v>110</v>
      </c>
      <c r="G9414" t="s">
        <v>115</v>
      </c>
      <c r="H9414">
        <v>119</v>
      </c>
      <c r="I9414">
        <v>0.32872256492853108</v>
      </c>
      <c r="J9414">
        <v>1.1673735540984109E-2</v>
      </c>
      <c r="K9414">
        <v>-999</v>
      </c>
      <c r="L9414">
        <v>0.61666313658404837</v>
      </c>
    </row>
    <row r="9415" spans="1:12">
      <c r="A9415" t="s">
        <v>317</v>
      </c>
      <c r="B9415" t="s">
        <v>327</v>
      </c>
      <c r="C9415">
        <v>48023</v>
      </c>
      <c r="D9415" t="s">
        <v>135</v>
      </c>
      <c r="E9415">
        <v>590</v>
      </c>
      <c r="F9415" t="s">
        <v>110</v>
      </c>
      <c r="G9415" t="s">
        <v>116</v>
      </c>
      <c r="H9415">
        <v>249</v>
      </c>
      <c r="I9415">
        <v>0.13484520442868089</v>
      </c>
      <c r="J9415">
        <v>4.6486115461383121E-3</v>
      </c>
      <c r="K9415">
        <v>-0.14823327133492659</v>
      </c>
      <c r="L9415">
        <v>0.31182416552438941</v>
      </c>
    </row>
    <row r="9416" spans="1:12">
      <c r="A9416" t="s">
        <v>317</v>
      </c>
      <c r="B9416" t="s">
        <v>327</v>
      </c>
      <c r="C9416">
        <v>48023</v>
      </c>
      <c r="D9416" t="s">
        <v>135</v>
      </c>
      <c r="E9416">
        <v>590</v>
      </c>
      <c r="F9416" t="s">
        <v>110</v>
      </c>
      <c r="G9416" t="s">
        <v>117</v>
      </c>
      <c r="H9416">
        <v>119</v>
      </c>
      <c r="I9416">
        <v>0.32909088705213491</v>
      </c>
      <c r="J9416">
        <v>1.1682174781495139E-2</v>
      </c>
      <c r="K9416">
        <v>-999</v>
      </c>
      <c r="L9416">
        <v>0.61666313658404837</v>
      </c>
    </row>
    <row r="9417" spans="1:12">
      <c r="A9417" t="s">
        <v>317</v>
      </c>
      <c r="B9417" t="s">
        <v>327</v>
      </c>
      <c r="C9417">
        <v>48023</v>
      </c>
      <c r="D9417" t="s">
        <v>135</v>
      </c>
      <c r="E9417">
        <v>590</v>
      </c>
      <c r="F9417" t="s">
        <v>110</v>
      </c>
      <c r="G9417" t="s">
        <v>118</v>
      </c>
      <c r="H9417">
        <v>249</v>
      </c>
      <c r="I9417">
        <v>0.13484520442868089</v>
      </c>
      <c r="J9417">
        <v>4.6486115461383121E-3</v>
      </c>
      <c r="K9417">
        <v>-0.14823327133492659</v>
      </c>
      <c r="L9417">
        <v>0.31182416552438941</v>
      </c>
    </row>
    <row r="9418" spans="1:12">
      <c r="A9418" t="s">
        <v>317</v>
      </c>
      <c r="B9418" t="s">
        <v>327</v>
      </c>
      <c r="C9418">
        <v>48023</v>
      </c>
      <c r="D9418" t="s">
        <v>135</v>
      </c>
      <c r="E9418">
        <v>590</v>
      </c>
      <c r="F9418" t="s">
        <v>110</v>
      </c>
      <c r="G9418" t="s">
        <v>119</v>
      </c>
      <c r="H9418">
        <v>119</v>
      </c>
      <c r="I9418">
        <v>0.36878264116342219</v>
      </c>
      <c r="J9418">
        <v>1.2628471351821271E-2</v>
      </c>
      <c r="K9418">
        <v>-999</v>
      </c>
      <c r="L9418">
        <v>0.66018978291997776</v>
      </c>
    </row>
    <row r="9419" spans="1:12">
      <c r="A9419" t="s">
        <v>317</v>
      </c>
      <c r="B9419" t="s">
        <v>327</v>
      </c>
      <c r="C9419">
        <v>48023</v>
      </c>
      <c r="D9419" t="s">
        <v>135</v>
      </c>
      <c r="E9419">
        <v>590</v>
      </c>
      <c r="F9419" t="s">
        <v>110</v>
      </c>
      <c r="G9419" t="s">
        <v>120</v>
      </c>
      <c r="H9419">
        <v>249</v>
      </c>
      <c r="I9419">
        <v>0.17699366310280051</v>
      </c>
      <c r="J9419">
        <v>4.834839207356975E-3</v>
      </c>
      <c r="K9419">
        <v>-0.110440307075323</v>
      </c>
      <c r="L9419">
        <v>0.35949481920312698</v>
      </c>
    </row>
    <row r="9420" spans="1:12">
      <c r="A9420" t="s">
        <v>317</v>
      </c>
      <c r="B9420" t="s">
        <v>327</v>
      </c>
      <c r="C9420">
        <v>48023</v>
      </c>
      <c r="D9420" t="s">
        <v>135</v>
      </c>
      <c r="E9420">
        <v>590</v>
      </c>
      <c r="F9420" t="s">
        <v>110</v>
      </c>
      <c r="G9420" t="s">
        <v>121</v>
      </c>
      <c r="H9420">
        <v>119</v>
      </c>
      <c r="I9420">
        <v>0.49941062810184877</v>
      </c>
      <c r="J9420">
        <v>1.6715829198715192E-2</v>
      </c>
      <c r="K9420">
        <v>-999</v>
      </c>
      <c r="L9420">
        <v>0.90576837500515262</v>
      </c>
    </row>
    <row r="9421" spans="1:12">
      <c r="A9421" t="s">
        <v>317</v>
      </c>
      <c r="B9421" t="s">
        <v>327</v>
      </c>
      <c r="C9421">
        <v>48023</v>
      </c>
      <c r="D9421" t="s">
        <v>135</v>
      </c>
      <c r="E9421">
        <v>590</v>
      </c>
      <c r="F9421" t="s">
        <v>110</v>
      </c>
      <c r="G9421" t="s">
        <v>122</v>
      </c>
      <c r="H9421">
        <v>249</v>
      </c>
      <c r="I9421">
        <v>0.28210141588337878</v>
      </c>
      <c r="J9421">
        <v>5.8136283926642929E-3</v>
      </c>
      <c r="K9421">
        <v>-1.20704335229051E-3</v>
      </c>
      <c r="L9421">
        <v>0.46340287480711517</v>
      </c>
    </row>
    <row r="9422" spans="1:12">
      <c r="A9422" t="s">
        <v>317</v>
      </c>
      <c r="B9422" t="s">
        <v>327</v>
      </c>
      <c r="C9422">
        <v>48023</v>
      </c>
      <c r="D9422" t="s">
        <v>135</v>
      </c>
      <c r="E9422">
        <v>590</v>
      </c>
      <c r="F9422" t="s">
        <v>110</v>
      </c>
      <c r="G9422" t="s">
        <v>123</v>
      </c>
      <c r="H9422">
        <v>119</v>
      </c>
      <c r="I9422">
        <v>0.60779388222891562</v>
      </c>
      <c r="J9422">
        <v>2.0046754828781151E-2</v>
      </c>
      <c r="K9422">
        <v>-999</v>
      </c>
      <c r="L9422">
        <v>1.065417881734922</v>
      </c>
    </row>
    <row r="9423" spans="1:12">
      <c r="A9423" t="s">
        <v>317</v>
      </c>
      <c r="B9423" t="s">
        <v>327</v>
      </c>
      <c r="C9423">
        <v>48023</v>
      </c>
      <c r="D9423" t="s">
        <v>135</v>
      </c>
      <c r="E9423">
        <v>590</v>
      </c>
      <c r="F9423" t="s">
        <v>110</v>
      </c>
      <c r="G9423" t="s">
        <v>124</v>
      </c>
      <c r="H9423">
        <v>249</v>
      </c>
      <c r="I9423">
        <v>0.37772565825152188</v>
      </c>
      <c r="J9423">
        <v>6.9048532390674202E-3</v>
      </c>
      <c r="K9423">
        <v>-1.20704335229051E-3</v>
      </c>
      <c r="L9423">
        <v>0.57869405708987265</v>
      </c>
    </row>
    <row r="9424" spans="1:12">
      <c r="A9424" t="s">
        <v>317</v>
      </c>
      <c r="B9424" t="s">
        <v>327</v>
      </c>
      <c r="C9424">
        <v>48023</v>
      </c>
      <c r="D9424" t="s">
        <v>135</v>
      </c>
      <c r="E9424">
        <v>590</v>
      </c>
      <c r="F9424" t="s">
        <v>110</v>
      </c>
      <c r="G9424" t="s">
        <v>125</v>
      </c>
      <c r="H9424">
        <v>119</v>
      </c>
      <c r="I9424">
        <v>0.7268857928793756</v>
      </c>
      <c r="J9424">
        <v>2.390373533295459E-2</v>
      </c>
      <c r="K9424">
        <v>-999</v>
      </c>
      <c r="L9424">
        <v>1.2610175070735949</v>
      </c>
    </row>
    <row r="9425" spans="1:12">
      <c r="A9425" t="s">
        <v>317</v>
      </c>
      <c r="B9425" t="s">
        <v>327</v>
      </c>
      <c r="C9425">
        <v>48023</v>
      </c>
      <c r="D9425" t="s">
        <v>135</v>
      </c>
      <c r="E9425">
        <v>590</v>
      </c>
      <c r="F9425" t="s">
        <v>110</v>
      </c>
      <c r="G9425" t="s">
        <v>126</v>
      </c>
      <c r="H9425">
        <v>249</v>
      </c>
      <c r="I9425">
        <v>0.47957466292110262</v>
      </c>
      <c r="J9425">
        <v>8.3121883576528534E-3</v>
      </c>
      <c r="K9425">
        <v>-1.20704335229051E-3</v>
      </c>
      <c r="L9425">
        <v>0.71595461619493217</v>
      </c>
    </row>
    <row r="9426" spans="1:12">
      <c r="A9426" t="s">
        <v>317</v>
      </c>
      <c r="B9426" t="s">
        <v>327</v>
      </c>
      <c r="C9426">
        <v>48023</v>
      </c>
      <c r="D9426" t="s">
        <v>135</v>
      </c>
      <c r="E9426">
        <v>590</v>
      </c>
      <c r="F9426" t="s">
        <v>110</v>
      </c>
      <c r="G9426" t="s">
        <v>127</v>
      </c>
      <c r="H9426">
        <v>119</v>
      </c>
      <c r="I9426">
        <v>0.43168861642356549</v>
      </c>
      <c r="J9426">
        <v>1.467501765815254E-2</v>
      </c>
      <c r="K9426">
        <v>-999</v>
      </c>
      <c r="L9426">
        <v>0.77540715494041401</v>
      </c>
    </row>
    <row r="9427" spans="1:12">
      <c r="A9427" t="s">
        <v>317</v>
      </c>
      <c r="B9427" t="s">
        <v>327</v>
      </c>
      <c r="C9427">
        <v>48023</v>
      </c>
      <c r="D9427" t="s">
        <v>135</v>
      </c>
      <c r="E9427">
        <v>590</v>
      </c>
      <c r="F9427" t="s">
        <v>110</v>
      </c>
      <c r="G9427" t="s">
        <v>128</v>
      </c>
      <c r="H9427">
        <v>249</v>
      </c>
      <c r="I9427">
        <v>0.2137405771086304</v>
      </c>
      <c r="J9427">
        <v>5.0568875708171786E-3</v>
      </c>
      <c r="K9427">
        <v>-6.8388802885162275E-2</v>
      </c>
      <c r="L9427">
        <v>0.39676246338379179</v>
      </c>
    </row>
    <row r="9428" spans="1:12">
      <c r="A9428" t="s">
        <v>317</v>
      </c>
      <c r="B9428" t="s">
        <v>327</v>
      </c>
      <c r="C9428">
        <v>48023</v>
      </c>
      <c r="D9428" t="s">
        <v>135</v>
      </c>
      <c r="E9428">
        <v>590</v>
      </c>
      <c r="F9428" t="s">
        <v>110</v>
      </c>
      <c r="G9428" t="s">
        <v>129</v>
      </c>
      <c r="H9428">
        <v>119</v>
      </c>
      <c r="I9428">
        <v>0.43168862514370498</v>
      </c>
      <c r="J9428">
        <v>1.467501771878506E-2</v>
      </c>
      <c r="K9428">
        <v>-999</v>
      </c>
      <c r="L9428">
        <v>0.77540715494041401</v>
      </c>
    </row>
    <row r="9429" spans="1:12">
      <c r="A9429" t="s">
        <v>317</v>
      </c>
      <c r="B9429" t="s">
        <v>327</v>
      </c>
      <c r="C9429">
        <v>48023</v>
      </c>
      <c r="D9429" t="s">
        <v>135</v>
      </c>
      <c r="E9429">
        <v>590</v>
      </c>
      <c r="F9429" t="s">
        <v>110</v>
      </c>
      <c r="G9429" t="s">
        <v>130</v>
      </c>
      <c r="H9429">
        <v>249</v>
      </c>
      <c r="I9429">
        <v>0.2137405771086304</v>
      </c>
      <c r="J9429">
        <v>5.0568875708171803E-3</v>
      </c>
      <c r="K9429">
        <v>-6.8388802885162275E-2</v>
      </c>
      <c r="L9429">
        <v>0.39676246338379179</v>
      </c>
    </row>
    <row r="9430" spans="1:12">
      <c r="A9430" t="s">
        <v>317</v>
      </c>
      <c r="B9430" t="s">
        <v>327</v>
      </c>
      <c r="C9430">
        <v>48023</v>
      </c>
      <c r="D9430" t="s">
        <v>135</v>
      </c>
      <c r="E9430">
        <v>590</v>
      </c>
      <c r="F9430" t="s">
        <v>110</v>
      </c>
      <c r="G9430" t="s">
        <v>131</v>
      </c>
      <c r="H9430">
        <v>119</v>
      </c>
      <c r="I9430">
        <v>0.43168862514370498</v>
      </c>
      <c r="J9430">
        <v>1.467501771878506E-2</v>
      </c>
      <c r="K9430">
        <v>-999</v>
      </c>
      <c r="L9430">
        <v>0.77540715494041401</v>
      </c>
    </row>
    <row r="9431" spans="1:12">
      <c r="A9431" t="s">
        <v>317</v>
      </c>
      <c r="B9431" t="s">
        <v>327</v>
      </c>
      <c r="C9431">
        <v>48023</v>
      </c>
      <c r="D9431" t="s">
        <v>135</v>
      </c>
      <c r="E9431">
        <v>590</v>
      </c>
      <c r="F9431" t="s">
        <v>110</v>
      </c>
      <c r="G9431" t="s">
        <v>132</v>
      </c>
      <c r="H9431">
        <v>249</v>
      </c>
      <c r="I9431">
        <v>0.2137405771086304</v>
      </c>
      <c r="J9431">
        <v>5.0568875708171803E-3</v>
      </c>
      <c r="K9431">
        <v>-6.8388802885162275E-2</v>
      </c>
      <c r="L9431">
        <v>0.39676246338379179</v>
      </c>
    </row>
    <row r="9432" spans="1:12">
      <c r="A9432" t="s">
        <v>317</v>
      </c>
      <c r="B9432" t="s">
        <v>327</v>
      </c>
      <c r="C9432">
        <v>48023</v>
      </c>
      <c r="D9432" t="s">
        <v>135</v>
      </c>
      <c r="E9432">
        <v>590</v>
      </c>
      <c r="F9432" t="s">
        <v>110</v>
      </c>
      <c r="G9432" t="s">
        <v>133</v>
      </c>
      <c r="H9432">
        <v>119</v>
      </c>
      <c r="I9432">
        <v>0.43433714910275228</v>
      </c>
      <c r="J9432">
        <v>1.3735449922206201E-2</v>
      </c>
      <c r="K9432">
        <v>-999</v>
      </c>
      <c r="L9432">
        <v>0.70198398761031777</v>
      </c>
    </row>
    <row r="9433" spans="1:12">
      <c r="A9433" t="s">
        <v>317</v>
      </c>
      <c r="B9433" t="s">
        <v>327</v>
      </c>
      <c r="C9433">
        <v>48023</v>
      </c>
      <c r="D9433" t="s">
        <v>135</v>
      </c>
      <c r="E9433">
        <v>590</v>
      </c>
      <c r="F9433" t="s">
        <v>110</v>
      </c>
      <c r="G9433" t="s">
        <v>134</v>
      </c>
      <c r="H9433">
        <v>249</v>
      </c>
      <c r="I9433">
        <v>0.30223545983059369</v>
      </c>
      <c r="J9433">
        <v>5.5730783064963313E-3</v>
      </c>
      <c r="K9433">
        <v>-1.20704335229051E-3</v>
      </c>
      <c r="L9433">
        <v>0.62168249683176779</v>
      </c>
    </row>
    <row r="9434" spans="1:12">
      <c r="A9434" t="s">
        <v>317</v>
      </c>
      <c r="B9434" t="s">
        <v>328</v>
      </c>
      <c r="C9434">
        <v>48025</v>
      </c>
      <c r="D9434" t="s">
        <v>135</v>
      </c>
      <c r="E9434">
        <v>590</v>
      </c>
      <c r="F9434" t="s">
        <v>110</v>
      </c>
      <c r="G9434" t="s">
        <v>111</v>
      </c>
      <c r="H9434">
        <v>109</v>
      </c>
      <c r="I9434">
        <v>3.041251372319638E-2</v>
      </c>
      <c r="J9434">
        <v>9.9540105842593285E-4</v>
      </c>
      <c r="K9434">
        <v>-999</v>
      </c>
      <c r="L9434">
        <v>-999</v>
      </c>
    </row>
    <row r="9435" spans="1:12">
      <c r="A9435" t="s">
        <v>317</v>
      </c>
      <c r="B9435" t="s">
        <v>328</v>
      </c>
      <c r="C9435">
        <v>48025</v>
      </c>
      <c r="D9435" t="s">
        <v>135</v>
      </c>
      <c r="E9435">
        <v>590</v>
      </c>
      <c r="F9435" t="s">
        <v>110</v>
      </c>
      <c r="G9435" t="s">
        <v>112</v>
      </c>
      <c r="H9435">
        <v>68</v>
      </c>
      <c r="I9435">
        <v>4.7075064049499626E-3</v>
      </c>
      <c r="J9435">
        <v>1.31483075008077E-3</v>
      </c>
      <c r="K9435">
        <v>-999</v>
      </c>
      <c r="L9435">
        <v>-999</v>
      </c>
    </row>
    <row r="9436" spans="1:12">
      <c r="A9436" t="s">
        <v>317</v>
      </c>
      <c r="B9436" t="s">
        <v>328</v>
      </c>
      <c r="C9436">
        <v>48025</v>
      </c>
      <c r="D9436" t="s">
        <v>135</v>
      </c>
      <c r="E9436">
        <v>590</v>
      </c>
      <c r="F9436" t="s">
        <v>110</v>
      </c>
      <c r="G9436" t="s">
        <v>113</v>
      </c>
      <c r="H9436">
        <v>109</v>
      </c>
      <c r="I9436">
        <v>0.57739016631517415</v>
      </c>
      <c r="J9436">
        <v>1.6996054902111871E-2</v>
      </c>
      <c r="K9436">
        <v>0.1035332790563049</v>
      </c>
      <c r="L9436">
        <v>0.98030706364718623</v>
      </c>
    </row>
    <row r="9437" spans="1:12">
      <c r="A9437" t="s">
        <v>317</v>
      </c>
      <c r="B9437" t="s">
        <v>328</v>
      </c>
      <c r="C9437">
        <v>48025</v>
      </c>
      <c r="D9437" t="s">
        <v>135</v>
      </c>
      <c r="E9437">
        <v>590</v>
      </c>
      <c r="F9437" t="s">
        <v>110</v>
      </c>
      <c r="G9437" t="s">
        <v>114</v>
      </c>
      <c r="H9437">
        <v>68</v>
      </c>
      <c r="I9437">
        <v>0.1310261961827392</v>
      </c>
      <c r="J9437">
        <v>9.4464678812520783E-3</v>
      </c>
      <c r="K9437">
        <v>-7.1017343752349901E-2</v>
      </c>
      <c r="L9437">
        <v>0.37361870577517597</v>
      </c>
    </row>
    <row r="9438" spans="1:12">
      <c r="A9438" t="s">
        <v>317</v>
      </c>
      <c r="B9438" t="s">
        <v>328</v>
      </c>
      <c r="C9438">
        <v>48025</v>
      </c>
      <c r="D9438" t="s">
        <v>135</v>
      </c>
      <c r="E9438">
        <v>590</v>
      </c>
      <c r="F9438" t="s">
        <v>110</v>
      </c>
      <c r="G9438" t="s">
        <v>115</v>
      </c>
      <c r="H9438">
        <v>109</v>
      </c>
      <c r="I9438">
        <v>0.41173196371926052</v>
      </c>
      <c r="J9438">
        <v>1.338148165964485E-2</v>
      </c>
      <c r="K9438">
        <v>5.705854626682396E-2</v>
      </c>
      <c r="L9438">
        <v>0.73430831483007752</v>
      </c>
    </row>
    <row r="9439" spans="1:12">
      <c r="A9439" t="s">
        <v>317</v>
      </c>
      <c r="B9439" t="s">
        <v>328</v>
      </c>
      <c r="C9439">
        <v>48025</v>
      </c>
      <c r="D9439" t="s">
        <v>135</v>
      </c>
      <c r="E9439">
        <v>590</v>
      </c>
      <c r="F9439" t="s">
        <v>110</v>
      </c>
      <c r="G9439" t="s">
        <v>116</v>
      </c>
      <c r="H9439">
        <v>68</v>
      </c>
      <c r="I9439">
        <v>4.6902638637727229E-2</v>
      </c>
      <c r="J9439">
        <v>9.0723327106680528E-3</v>
      </c>
      <c r="K9439">
        <v>-0.18785613027978981</v>
      </c>
      <c r="L9439">
        <v>0.27292184294543398</v>
      </c>
    </row>
    <row r="9440" spans="1:12">
      <c r="A9440" t="s">
        <v>317</v>
      </c>
      <c r="B9440" t="s">
        <v>328</v>
      </c>
      <c r="C9440">
        <v>48025</v>
      </c>
      <c r="D9440" t="s">
        <v>135</v>
      </c>
      <c r="E9440">
        <v>590</v>
      </c>
      <c r="F9440" t="s">
        <v>110</v>
      </c>
      <c r="G9440" t="s">
        <v>117</v>
      </c>
      <c r="H9440">
        <v>109</v>
      </c>
      <c r="I9440">
        <v>0.41173196371926052</v>
      </c>
      <c r="J9440">
        <v>1.338148165964485E-2</v>
      </c>
      <c r="K9440">
        <v>5.705854626682396E-2</v>
      </c>
      <c r="L9440">
        <v>0.73430831483007752</v>
      </c>
    </row>
    <row r="9441" spans="1:12">
      <c r="A9441" t="s">
        <v>317</v>
      </c>
      <c r="B9441" t="s">
        <v>328</v>
      </c>
      <c r="C9441">
        <v>48025</v>
      </c>
      <c r="D9441" t="s">
        <v>135</v>
      </c>
      <c r="E9441">
        <v>590</v>
      </c>
      <c r="F9441" t="s">
        <v>110</v>
      </c>
      <c r="G9441" t="s">
        <v>118</v>
      </c>
      <c r="H9441">
        <v>68</v>
      </c>
      <c r="I9441">
        <v>4.6876417383662758E-2</v>
      </c>
      <c r="J9441">
        <v>9.0721680322811381E-3</v>
      </c>
      <c r="K9441">
        <v>-0.18785613027978981</v>
      </c>
      <c r="L9441">
        <v>0.27292184294543398</v>
      </c>
    </row>
    <row r="9442" spans="1:12">
      <c r="A9442" t="s">
        <v>317</v>
      </c>
      <c r="B9442" t="s">
        <v>328</v>
      </c>
      <c r="C9442">
        <v>48025</v>
      </c>
      <c r="D9442" t="s">
        <v>135</v>
      </c>
      <c r="E9442">
        <v>590</v>
      </c>
      <c r="F9442" t="s">
        <v>110</v>
      </c>
      <c r="G9442" t="s">
        <v>119</v>
      </c>
      <c r="H9442">
        <v>109</v>
      </c>
      <c r="I9442">
        <v>0.48801850983567607</v>
      </c>
      <c r="J9442">
        <v>1.499954751078752E-2</v>
      </c>
      <c r="K9442">
        <v>7.6466862284991111E-2</v>
      </c>
      <c r="L9442">
        <v>0.8511285230059078</v>
      </c>
    </row>
    <row r="9443" spans="1:12">
      <c r="A9443" t="s">
        <v>317</v>
      </c>
      <c r="B9443" t="s">
        <v>328</v>
      </c>
      <c r="C9443">
        <v>48025</v>
      </c>
      <c r="D9443" t="s">
        <v>135</v>
      </c>
      <c r="E9443">
        <v>590</v>
      </c>
      <c r="F9443" t="s">
        <v>110</v>
      </c>
      <c r="G9443" t="s">
        <v>120</v>
      </c>
      <c r="H9443">
        <v>68</v>
      </c>
      <c r="I9443">
        <v>9.0476925790849469E-2</v>
      </c>
      <c r="J9443">
        <v>9.0461611314315415E-3</v>
      </c>
      <c r="K9443">
        <v>-0.13429024912388771</v>
      </c>
      <c r="L9443">
        <v>0.33238008964030108</v>
      </c>
    </row>
    <row r="9444" spans="1:12">
      <c r="A9444" t="s">
        <v>317</v>
      </c>
      <c r="B9444" t="s">
        <v>328</v>
      </c>
      <c r="C9444">
        <v>48025</v>
      </c>
      <c r="D9444" t="s">
        <v>135</v>
      </c>
      <c r="E9444">
        <v>590</v>
      </c>
      <c r="F9444" t="s">
        <v>110</v>
      </c>
      <c r="G9444" t="s">
        <v>121</v>
      </c>
      <c r="H9444">
        <v>109</v>
      </c>
      <c r="I9444">
        <v>0.68067482373671084</v>
      </c>
      <c r="J9444">
        <v>1.934175329442793E-2</v>
      </c>
      <c r="K9444">
        <v>0.1363118648097805</v>
      </c>
      <c r="L9444">
        <v>1.1300487698310651</v>
      </c>
    </row>
    <row r="9445" spans="1:12">
      <c r="A9445" t="s">
        <v>317</v>
      </c>
      <c r="B9445" t="s">
        <v>328</v>
      </c>
      <c r="C9445">
        <v>48025</v>
      </c>
      <c r="D9445" t="s">
        <v>135</v>
      </c>
      <c r="E9445">
        <v>590</v>
      </c>
      <c r="F9445" t="s">
        <v>110</v>
      </c>
      <c r="G9445" t="s">
        <v>122</v>
      </c>
      <c r="H9445">
        <v>68</v>
      </c>
      <c r="I9445">
        <v>0.19617859015869021</v>
      </c>
      <c r="J9445">
        <v>1.1884857627013169E-2</v>
      </c>
      <c r="K9445">
        <v>-2.9603177133575849E-3</v>
      </c>
      <c r="L9445">
        <v>0.45912038110681419</v>
      </c>
    </row>
    <row r="9446" spans="1:12">
      <c r="A9446" t="s">
        <v>317</v>
      </c>
      <c r="B9446" t="s">
        <v>328</v>
      </c>
      <c r="C9446">
        <v>48025</v>
      </c>
      <c r="D9446" t="s">
        <v>135</v>
      </c>
      <c r="E9446">
        <v>590</v>
      </c>
      <c r="F9446" t="s">
        <v>110</v>
      </c>
      <c r="G9446" t="s">
        <v>123</v>
      </c>
      <c r="H9446">
        <v>109</v>
      </c>
      <c r="I9446">
        <v>0.86062117695760243</v>
      </c>
      <c r="J9446">
        <v>2.422587312274883E-2</v>
      </c>
      <c r="K9446">
        <v>0.1925092283393052</v>
      </c>
      <c r="L9446">
        <v>1.407135650628663</v>
      </c>
    </row>
    <row r="9447" spans="1:12">
      <c r="A9447" t="s">
        <v>317</v>
      </c>
      <c r="B9447" t="s">
        <v>328</v>
      </c>
      <c r="C9447">
        <v>48025</v>
      </c>
      <c r="D9447" t="s">
        <v>135</v>
      </c>
      <c r="E9447">
        <v>590</v>
      </c>
      <c r="F9447" t="s">
        <v>110</v>
      </c>
      <c r="G9447" t="s">
        <v>124</v>
      </c>
      <c r="H9447">
        <v>68</v>
      </c>
      <c r="I9447">
        <v>0.29055007121042958</v>
      </c>
      <c r="J9447">
        <v>1.6314890332224739E-2</v>
      </c>
      <c r="K9447">
        <v>-2.9603177133575849E-3</v>
      </c>
      <c r="L9447">
        <v>0.66866024082954811</v>
      </c>
    </row>
    <row r="9448" spans="1:12">
      <c r="A9448" t="s">
        <v>317</v>
      </c>
      <c r="B9448" t="s">
        <v>328</v>
      </c>
      <c r="C9448">
        <v>48025</v>
      </c>
      <c r="D9448" t="s">
        <v>135</v>
      </c>
      <c r="E9448">
        <v>590</v>
      </c>
      <c r="F9448" t="s">
        <v>110</v>
      </c>
      <c r="G9448" t="s">
        <v>125</v>
      </c>
      <c r="H9448">
        <v>109</v>
      </c>
      <c r="I9448">
        <v>1.039852976709235</v>
      </c>
      <c r="J9448">
        <v>2.8898819363624751E-2</v>
      </c>
      <c r="K9448">
        <v>0.24692628372133291</v>
      </c>
      <c r="L9448">
        <v>1.665955837431321</v>
      </c>
    </row>
    <row r="9449" spans="1:12">
      <c r="A9449" t="s">
        <v>317</v>
      </c>
      <c r="B9449" t="s">
        <v>328</v>
      </c>
      <c r="C9449">
        <v>48025</v>
      </c>
      <c r="D9449" t="s">
        <v>135</v>
      </c>
      <c r="E9449">
        <v>590</v>
      </c>
      <c r="F9449" t="s">
        <v>110</v>
      </c>
      <c r="G9449" t="s">
        <v>126</v>
      </c>
      <c r="H9449">
        <v>68</v>
      </c>
      <c r="I9449">
        <v>0.38255331193682268</v>
      </c>
      <c r="J9449">
        <v>2.10138504537772E-2</v>
      </c>
      <c r="K9449">
        <v>-2.9603177133575849E-3</v>
      </c>
      <c r="L9449">
        <v>0.83618455498745559</v>
      </c>
    </row>
    <row r="9450" spans="1:12">
      <c r="A9450" t="s">
        <v>317</v>
      </c>
      <c r="B9450" t="s">
        <v>328</v>
      </c>
      <c r="C9450">
        <v>48025</v>
      </c>
      <c r="D9450" t="s">
        <v>135</v>
      </c>
      <c r="E9450">
        <v>590</v>
      </c>
      <c r="F9450" t="s">
        <v>110</v>
      </c>
      <c r="G9450" t="s">
        <v>127</v>
      </c>
      <c r="H9450">
        <v>109</v>
      </c>
      <c r="I9450">
        <v>0.57739016631517426</v>
      </c>
      <c r="J9450">
        <v>1.6996054902111871E-2</v>
      </c>
      <c r="K9450">
        <v>0.1035332790563049</v>
      </c>
      <c r="L9450">
        <v>0.98030706364718623</v>
      </c>
    </row>
    <row r="9451" spans="1:12">
      <c r="A9451" t="s">
        <v>317</v>
      </c>
      <c r="B9451" t="s">
        <v>328</v>
      </c>
      <c r="C9451">
        <v>48025</v>
      </c>
      <c r="D9451" t="s">
        <v>135</v>
      </c>
      <c r="E9451">
        <v>590</v>
      </c>
      <c r="F9451" t="s">
        <v>110</v>
      </c>
      <c r="G9451" t="s">
        <v>128</v>
      </c>
      <c r="H9451">
        <v>68</v>
      </c>
      <c r="I9451">
        <v>0.13108892132839561</v>
      </c>
      <c r="J9451">
        <v>9.4406367663458363E-3</v>
      </c>
      <c r="K9451">
        <v>-7.1017343752349901E-2</v>
      </c>
      <c r="L9451">
        <v>0.37361870577517597</v>
      </c>
    </row>
    <row r="9452" spans="1:12">
      <c r="A9452" t="s">
        <v>317</v>
      </c>
      <c r="B9452" t="s">
        <v>328</v>
      </c>
      <c r="C9452">
        <v>48025</v>
      </c>
      <c r="D9452" t="s">
        <v>135</v>
      </c>
      <c r="E9452">
        <v>590</v>
      </c>
      <c r="F9452" t="s">
        <v>110</v>
      </c>
      <c r="G9452" t="s">
        <v>129</v>
      </c>
      <c r="H9452">
        <v>109</v>
      </c>
      <c r="I9452">
        <v>0.57739016631517415</v>
      </c>
      <c r="J9452">
        <v>1.6996054902111878E-2</v>
      </c>
      <c r="K9452">
        <v>0.1035332790563049</v>
      </c>
      <c r="L9452">
        <v>0.98030706364718623</v>
      </c>
    </row>
    <row r="9453" spans="1:12">
      <c r="A9453" t="s">
        <v>317</v>
      </c>
      <c r="B9453" t="s">
        <v>328</v>
      </c>
      <c r="C9453">
        <v>48025</v>
      </c>
      <c r="D9453" t="s">
        <v>135</v>
      </c>
      <c r="E9453">
        <v>590</v>
      </c>
      <c r="F9453" t="s">
        <v>110</v>
      </c>
      <c r="G9453" t="s">
        <v>130</v>
      </c>
      <c r="H9453">
        <v>68</v>
      </c>
      <c r="I9453">
        <v>0.13108892132839561</v>
      </c>
      <c r="J9453">
        <v>9.4406367663458363E-3</v>
      </c>
      <c r="K9453">
        <v>-7.1017343752349901E-2</v>
      </c>
      <c r="L9453">
        <v>0.37361870577517597</v>
      </c>
    </row>
    <row r="9454" spans="1:12">
      <c r="A9454" t="s">
        <v>317</v>
      </c>
      <c r="B9454" t="s">
        <v>328</v>
      </c>
      <c r="C9454">
        <v>48025</v>
      </c>
      <c r="D9454" t="s">
        <v>135</v>
      </c>
      <c r="E9454">
        <v>590</v>
      </c>
      <c r="F9454" t="s">
        <v>110</v>
      </c>
      <c r="G9454" t="s">
        <v>131</v>
      </c>
      <c r="H9454">
        <v>109</v>
      </c>
      <c r="I9454">
        <v>0.57739016631517426</v>
      </c>
      <c r="J9454">
        <v>1.6996054902111871E-2</v>
      </c>
      <c r="K9454">
        <v>0.1035332790563049</v>
      </c>
      <c r="L9454">
        <v>0.98030706364718623</v>
      </c>
    </row>
    <row r="9455" spans="1:12">
      <c r="A9455" t="s">
        <v>317</v>
      </c>
      <c r="B9455" t="s">
        <v>328</v>
      </c>
      <c r="C9455">
        <v>48025</v>
      </c>
      <c r="D9455" t="s">
        <v>135</v>
      </c>
      <c r="E9455">
        <v>590</v>
      </c>
      <c r="F9455" t="s">
        <v>110</v>
      </c>
      <c r="G9455" t="s">
        <v>132</v>
      </c>
      <c r="H9455">
        <v>68</v>
      </c>
      <c r="I9455">
        <v>0.13108892132839561</v>
      </c>
      <c r="J9455">
        <v>9.4406367663458363E-3</v>
      </c>
      <c r="K9455">
        <v>-7.1017343752349901E-2</v>
      </c>
      <c r="L9455">
        <v>0.37361870577517597</v>
      </c>
    </row>
    <row r="9456" spans="1:12">
      <c r="A9456" t="s">
        <v>317</v>
      </c>
      <c r="B9456" t="s">
        <v>328</v>
      </c>
      <c r="C9456">
        <v>48025</v>
      </c>
      <c r="D9456" t="s">
        <v>135</v>
      </c>
      <c r="E9456">
        <v>590</v>
      </c>
      <c r="F9456" t="s">
        <v>110</v>
      </c>
      <c r="G9456" t="s">
        <v>133</v>
      </c>
      <c r="H9456">
        <v>109</v>
      </c>
      <c r="I9456">
        <v>0.66167765560911485</v>
      </c>
      <c r="J9456">
        <v>1.8324779483823061E-2</v>
      </c>
      <c r="K9456">
        <v>0.17937101341866499</v>
      </c>
      <c r="L9456">
        <v>1.0515140306815709</v>
      </c>
    </row>
    <row r="9457" spans="1:12">
      <c r="A9457" t="s">
        <v>317</v>
      </c>
      <c r="B9457" t="s">
        <v>328</v>
      </c>
      <c r="C9457">
        <v>48025</v>
      </c>
      <c r="D9457" t="s">
        <v>135</v>
      </c>
      <c r="E9457">
        <v>590</v>
      </c>
      <c r="F9457" t="s">
        <v>110</v>
      </c>
      <c r="G9457" t="s">
        <v>134</v>
      </c>
      <c r="H9457">
        <v>68</v>
      </c>
      <c r="I9457">
        <v>0.26387111965055232</v>
      </c>
      <c r="J9457">
        <v>1.445553613394151E-2</v>
      </c>
      <c r="K9457">
        <v>-2.9603177133575849E-3</v>
      </c>
      <c r="L9457">
        <v>0.49923968709117561</v>
      </c>
    </row>
    <row r="9458" spans="1:12">
      <c r="A9458" t="s">
        <v>317</v>
      </c>
      <c r="B9458" t="s">
        <v>329</v>
      </c>
      <c r="C9458">
        <v>48027</v>
      </c>
      <c r="D9458" t="s">
        <v>135</v>
      </c>
      <c r="E9458">
        <v>590</v>
      </c>
      <c r="F9458" t="s">
        <v>110</v>
      </c>
      <c r="G9458" t="s">
        <v>111</v>
      </c>
      <c r="H9458">
        <v>21</v>
      </c>
      <c r="I9458">
        <v>2.9097044164964801E-2</v>
      </c>
      <c r="J9458">
        <v>6.0724630505607641E-3</v>
      </c>
      <c r="K9458">
        <v>-999</v>
      </c>
      <c r="L9458">
        <v>-999</v>
      </c>
    </row>
    <row r="9459" spans="1:12">
      <c r="A9459" t="s">
        <v>317</v>
      </c>
      <c r="B9459" t="s">
        <v>329</v>
      </c>
      <c r="C9459">
        <v>48027</v>
      </c>
      <c r="D9459" t="s">
        <v>135</v>
      </c>
      <c r="E9459">
        <v>590</v>
      </c>
      <c r="F9459" t="s">
        <v>110</v>
      </c>
      <c r="G9459" t="s">
        <v>112</v>
      </c>
      <c r="H9459">
        <v>321</v>
      </c>
      <c r="I9459">
        <v>1.1771322730770689E-2</v>
      </c>
      <c r="J9459">
        <v>9.7415495005715423E-4</v>
      </c>
      <c r="K9459">
        <v>-999</v>
      </c>
      <c r="L9459">
        <v>-999</v>
      </c>
    </row>
    <row r="9460" spans="1:12">
      <c r="A9460" t="s">
        <v>317</v>
      </c>
      <c r="B9460" t="s">
        <v>329</v>
      </c>
      <c r="C9460">
        <v>48027</v>
      </c>
      <c r="D9460" t="s">
        <v>135</v>
      </c>
      <c r="E9460">
        <v>590</v>
      </c>
      <c r="F9460" t="s">
        <v>110</v>
      </c>
      <c r="G9460" t="s">
        <v>113</v>
      </c>
      <c r="H9460">
        <v>21</v>
      </c>
      <c r="I9460">
        <v>0.53153354669199482</v>
      </c>
      <c r="J9460">
        <v>5.1312881201294069E-2</v>
      </c>
      <c r="K9460">
        <v>0.15938401467315549</v>
      </c>
      <c r="L9460">
        <v>1.035220974542278</v>
      </c>
    </row>
    <row r="9461" spans="1:12">
      <c r="A9461" t="s">
        <v>317</v>
      </c>
      <c r="B9461" t="s">
        <v>329</v>
      </c>
      <c r="C9461">
        <v>48027</v>
      </c>
      <c r="D9461" t="s">
        <v>135</v>
      </c>
      <c r="E9461">
        <v>590</v>
      </c>
      <c r="F9461" t="s">
        <v>110</v>
      </c>
      <c r="G9461" t="s">
        <v>114</v>
      </c>
      <c r="H9461">
        <v>321</v>
      </c>
      <c r="I9461">
        <v>0.23164837642102629</v>
      </c>
      <c r="J9461">
        <v>8.0827884914033525E-3</v>
      </c>
      <c r="K9461">
        <v>-0.41821509723516131</v>
      </c>
      <c r="L9461">
        <v>0.68929894522485269</v>
      </c>
    </row>
    <row r="9462" spans="1:12">
      <c r="A9462" t="s">
        <v>317</v>
      </c>
      <c r="B9462" t="s">
        <v>329</v>
      </c>
      <c r="C9462">
        <v>48027</v>
      </c>
      <c r="D9462" t="s">
        <v>135</v>
      </c>
      <c r="E9462">
        <v>590</v>
      </c>
      <c r="F9462" t="s">
        <v>110</v>
      </c>
      <c r="G9462" t="s">
        <v>115</v>
      </c>
      <c r="H9462">
        <v>21</v>
      </c>
      <c r="I9462">
        <v>0.30580196078704569</v>
      </c>
      <c r="J9462">
        <v>4.3764517371572248E-2</v>
      </c>
      <c r="K9462">
        <v>-0.1030372468641147</v>
      </c>
      <c r="L9462">
        <v>0.70150015117042142</v>
      </c>
    </row>
    <row r="9463" spans="1:12">
      <c r="A9463" t="s">
        <v>317</v>
      </c>
      <c r="B9463" t="s">
        <v>329</v>
      </c>
      <c r="C9463">
        <v>48027</v>
      </c>
      <c r="D9463" t="s">
        <v>135</v>
      </c>
      <c r="E9463">
        <v>590</v>
      </c>
      <c r="F9463" t="s">
        <v>110</v>
      </c>
      <c r="G9463" t="s">
        <v>116</v>
      </c>
      <c r="H9463">
        <v>321</v>
      </c>
      <c r="I9463">
        <v>0.1247548738293294</v>
      </c>
      <c r="J9463">
        <v>8.6834885509622095E-3</v>
      </c>
      <c r="K9463">
        <v>-0.62373865412019058</v>
      </c>
      <c r="L9463">
        <v>0.53022528668276903</v>
      </c>
    </row>
    <row r="9464" spans="1:12">
      <c r="A9464" t="s">
        <v>317</v>
      </c>
      <c r="B9464" t="s">
        <v>329</v>
      </c>
      <c r="C9464">
        <v>48027</v>
      </c>
      <c r="D9464" t="s">
        <v>135</v>
      </c>
      <c r="E9464">
        <v>590</v>
      </c>
      <c r="F9464" t="s">
        <v>110</v>
      </c>
      <c r="G9464" t="s">
        <v>117</v>
      </c>
      <c r="H9464">
        <v>21</v>
      </c>
      <c r="I9464">
        <v>0.30580196078704569</v>
      </c>
      <c r="J9464">
        <v>4.3764517371572248E-2</v>
      </c>
      <c r="K9464">
        <v>-0.1030372468641147</v>
      </c>
      <c r="L9464">
        <v>0.70150015117042142</v>
      </c>
    </row>
    <row r="9465" spans="1:12">
      <c r="A9465" t="s">
        <v>317</v>
      </c>
      <c r="B9465" t="s">
        <v>329</v>
      </c>
      <c r="C9465">
        <v>48027</v>
      </c>
      <c r="D9465" t="s">
        <v>135</v>
      </c>
      <c r="E9465">
        <v>590</v>
      </c>
      <c r="F9465" t="s">
        <v>110</v>
      </c>
      <c r="G9465" t="s">
        <v>118</v>
      </c>
      <c r="H9465">
        <v>321</v>
      </c>
      <c r="I9465">
        <v>0.1247548738293294</v>
      </c>
      <c r="J9465">
        <v>8.6834885509622095E-3</v>
      </c>
      <c r="K9465">
        <v>-0.62373865412019058</v>
      </c>
      <c r="L9465">
        <v>0.53022528668276903</v>
      </c>
    </row>
    <row r="9466" spans="1:12">
      <c r="A9466" t="s">
        <v>317</v>
      </c>
      <c r="B9466" t="s">
        <v>329</v>
      </c>
      <c r="C9466">
        <v>48027</v>
      </c>
      <c r="D9466" t="s">
        <v>135</v>
      </c>
      <c r="E9466">
        <v>590</v>
      </c>
      <c r="F9466" t="s">
        <v>110</v>
      </c>
      <c r="G9466" t="s">
        <v>119</v>
      </c>
      <c r="H9466">
        <v>21</v>
      </c>
      <c r="I9466">
        <v>0.41894103250454029</v>
      </c>
      <c r="J9466">
        <v>4.5897237089403013E-2</v>
      </c>
      <c r="K9466">
        <v>0.13843076486317521</v>
      </c>
      <c r="L9466">
        <v>0.87417234015293099</v>
      </c>
    </row>
    <row r="9467" spans="1:12">
      <c r="A9467" t="s">
        <v>317</v>
      </c>
      <c r="B9467" t="s">
        <v>329</v>
      </c>
      <c r="C9467">
        <v>48027</v>
      </c>
      <c r="D9467" t="s">
        <v>135</v>
      </c>
      <c r="E9467">
        <v>590</v>
      </c>
      <c r="F9467" t="s">
        <v>110</v>
      </c>
      <c r="G9467" t="s">
        <v>120</v>
      </c>
      <c r="H9467">
        <v>321</v>
      </c>
      <c r="I9467">
        <v>0.18022115110756809</v>
      </c>
      <c r="J9467">
        <v>8.4896625091484008E-3</v>
      </c>
      <c r="K9467">
        <v>-0.48132900060174078</v>
      </c>
      <c r="L9467">
        <v>0.61784843715681403</v>
      </c>
    </row>
    <row r="9468" spans="1:12">
      <c r="A9468" t="s">
        <v>317</v>
      </c>
      <c r="B9468" t="s">
        <v>329</v>
      </c>
      <c r="C9468">
        <v>48027</v>
      </c>
      <c r="D9468" t="s">
        <v>135</v>
      </c>
      <c r="E9468">
        <v>590</v>
      </c>
      <c r="F9468" t="s">
        <v>110</v>
      </c>
      <c r="G9468" t="s">
        <v>121</v>
      </c>
      <c r="H9468">
        <v>21</v>
      </c>
      <c r="I9468">
        <v>0.67011258961515197</v>
      </c>
      <c r="J9468">
        <v>5.9670154189357102E-2</v>
      </c>
      <c r="K9468">
        <v>0.1920892174148528</v>
      </c>
      <c r="L9468">
        <v>1.2323829158348369</v>
      </c>
    </row>
    <row r="9469" spans="1:12">
      <c r="A9469" t="s">
        <v>317</v>
      </c>
      <c r="B9469" t="s">
        <v>329</v>
      </c>
      <c r="C9469">
        <v>48027</v>
      </c>
      <c r="D9469" t="s">
        <v>135</v>
      </c>
      <c r="E9469">
        <v>590</v>
      </c>
      <c r="F9469" t="s">
        <v>110</v>
      </c>
      <c r="G9469" t="s">
        <v>122</v>
      </c>
      <c r="H9469">
        <v>321</v>
      </c>
      <c r="I9469">
        <v>0.32797103326668042</v>
      </c>
      <c r="J9469">
        <v>8.5366815968959363E-3</v>
      </c>
      <c r="K9469">
        <v>-0.17449362842845009</v>
      </c>
      <c r="L9469">
        <v>0.81663580721431916</v>
      </c>
    </row>
    <row r="9470" spans="1:12">
      <c r="A9470" t="s">
        <v>317</v>
      </c>
      <c r="B9470" t="s">
        <v>329</v>
      </c>
      <c r="C9470">
        <v>48027</v>
      </c>
      <c r="D9470" t="s">
        <v>135</v>
      </c>
      <c r="E9470">
        <v>590</v>
      </c>
      <c r="F9470" t="s">
        <v>110</v>
      </c>
      <c r="G9470" t="s">
        <v>123</v>
      </c>
      <c r="H9470">
        <v>21</v>
      </c>
      <c r="I9470">
        <v>0.90529997341020851</v>
      </c>
      <c r="J9470">
        <v>7.7002491223631439E-2</v>
      </c>
      <c r="K9470">
        <v>0.22213573584840979</v>
      </c>
      <c r="L9470">
        <v>1.5856410023960681</v>
      </c>
    </row>
    <row r="9471" spans="1:12">
      <c r="A9471" t="s">
        <v>317</v>
      </c>
      <c r="B9471" t="s">
        <v>329</v>
      </c>
      <c r="C9471">
        <v>48027</v>
      </c>
      <c r="D9471" t="s">
        <v>135</v>
      </c>
      <c r="E9471">
        <v>590</v>
      </c>
      <c r="F9471" t="s">
        <v>110</v>
      </c>
      <c r="G9471" t="s">
        <v>124</v>
      </c>
      <c r="H9471">
        <v>321</v>
      </c>
      <c r="I9471">
        <v>0.4696498088056949</v>
      </c>
      <c r="J9471">
        <v>9.8175126864820592E-3</v>
      </c>
      <c r="K9471">
        <v>-2.937424300232781E-3</v>
      </c>
      <c r="L9471">
        <v>1.0116504290241439</v>
      </c>
    </row>
    <row r="9472" spans="1:12">
      <c r="A9472" t="s">
        <v>317</v>
      </c>
      <c r="B9472" t="s">
        <v>329</v>
      </c>
      <c r="C9472">
        <v>48027</v>
      </c>
      <c r="D9472" t="s">
        <v>135</v>
      </c>
      <c r="E9472">
        <v>590</v>
      </c>
      <c r="F9472" t="s">
        <v>110</v>
      </c>
      <c r="G9472" t="s">
        <v>125</v>
      </c>
      <c r="H9472">
        <v>21</v>
      </c>
      <c r="I9472">
        <v>1.12839611071775</v>
      </c>
      <c r="J9472">
        <v>9.2851381894181975E-2</v>
      </c>
      <c r="K9472">
        <v>0.25170032977500628</v>
      </c>
      <c r="L9472">
        <v>1.9083088080071371</v>
      </c>
    </row>
    <row r="9473" spans="1:12">
      <c r="A9473" t="s">
        <v>317</v>
      </c>
      <c r="B9473" t="s">
        <v>329</v>
      </c>
      <c r="C9473">
        <v>48027</v>
      </c>
      <c r="D9473" t="s">
        <v>135</v>
      </c>
      <c r="E9473">
        <v>590</v>
      </c>
      <c r="F9473" t="s">
        <v>110</v>
      </c>
      <c r="G9473" t="s">
        <v>126</v>
      </c>
      <c r="H9473">
        <v>321</v>
      </c>
      <c r="I9473">
        <v>0.60606330375964446</v>
      </c>
      <c r="J9473">
        <v>1.1511580136324719E-2</v>
      </c>
      <c r="K9473">
        <v>-2.937424300232781E-3</v>
      </c>
      <c r="L9473">
        <v>1.193299581612685</v>
      </c>
    </row>
    <row r="9474" spans="1:12">
      <c r="A9474" t="s">
        <v>317</v>
      </c>
      <c r="B9474" t="s">
        <v>329</v>
      </c>
      <c r="C9474">
        <v>48027</v>
      </c>
      <c r="D9474" t="s">
        <v>135</v>
      </c>
      <c r="E9474">
        <v>590</v>
      </c>
      <c r="F9474" t="s">
        <v>110</v>
      </c>
      <c r="G9474" t="s">
        <v>127</v>
      </c>
      <c r="H9474">
        <v>21</v>
      </c>
      <c r="I9474">
        <v>0.53153354669199482</v>
      </c>
      <c r="J9474">
        <v>5.1312881201294069E-2</v>
      </c>
      <c r="K9474">
        <v>0.15938401467315549</v>
      </c>
      <c r="L9474">
        <v>1.035220974542278</v>
      </c>
    </row>
    <row r="9475" spans="1:12">
      <c r="A9475" t="s">
        <v>317</v>
      </c>
      <c r="B9475" t="s">
        <v>329</v>
      </c>
      <c r="C9475">
        <v>48027</v>
      </c>
      <c r="D9475" t="s">
        <v>135</v>
      </c>
      <c r="E9475">
        <v>590</v>
      </c>
      <c r="F9475" t="s">
        <v>110</v>
      </c>
      <c r="G9475" t="s">
        <v>128</v>
      </c>
      <c r="H9475">
        <v>321</v>
      </c>
      <c r="I9475">
        <v>0.23164837642102629</v>
      </c>
      <c r="J9475">
        <v>8.0827884914033508E-3</v>
      </c>
      <c r="K9475">
        <v>-0.41821509723516131</v>
      </c>
      <c r="L9475">
        <v>0.68929894522485269</v>
      </c>
    </row>
    <row r="9476" spans="1:12">
      <c r="A9476" t="s">
        <v>317</v>
      </c>
      <c r="B9476" t="s">
        <v>329</v>
      </c>
      <c r="C9476">
        <v>48027</v>
      </c>
      <c r="D9476" t="s">
        <v>135</v>
      </c>
      <c r="E9476">
        <v>590</v>
      </c>
      <c r="F9476" t="s">
        <v>110</v>
      </c>
      <c r="G9476" t="s">
        <v>129</v>
      </c>
      <c r="H9476">
        <v>21</v>
      </c>
      <c r="I9476">
        <v>0.53153354669199482</v>
      </c>
      <c r="J9476">
        <v>5.1312881201294069E-2</v>
      </c>
      <c r="K9476">
        <v>0.15938401467315549</v>
      </c>
      <c r="L9476">
        <v>1.035220974542278</v>
      </c>
    </row>
    <row r="9477" spans="1:12">
      <c r="A9477" t="s">
        <v>317</v>
      </c>
      <c r="B9477" t="s">
        <v>329</v>
      </c>
      <c r="C9477">
        <v>48027</v>
      </c>
      <c r="D9477" t="s">
        <v>135</v>
      </c>
      <c r="E9477">
        <v>590</v>
      </c>
      <c r="F9477" t="s">
        <v>110</v>
      </c>
      <c r="G9477" t="s">
        <v>130</v>
      </c>
      <c r="H9477">
        <v>321</v>
      </c>
      <c r="I9477">
        <v>0.23164837642102629</v>
      </c>
      <c r="J9477">
        <v>8.0827884914033508E-3</v>
      </c>
      <c r="K9477">
        <v>-0.41821509723516131</v>
      </c>
      <c r="L9477">
        <v>0.68929894522485269</v>
      </c>
    </row>
    <row r="9478" spans="1:12">
      <c r="A9478" t="s">
        <v>317</v>
      </c>
      <c r="B9478" t="s">
        <v>329</v>
      </c>
      <c r="C9478">
        <v>48027</v>
      </c>
      <c r="D9478" t="s">
        <v>135</v>
      </c>
      <c r="E9478">
        <v>590</v>
      </c>
      <c r="F9478" t="s">
        <v>110</v>
      </c>
      <c r="G9478" t="s">
        <v>131</v>
      </c>
      <c r="H9478">
        <v>21</v>
      </c>
      <c r="I9478">
        <v>0.53153354669199482</v>
      </c>
      <c r="J9478">
        <v>5.1312881201294069E-2</v>
      </c>
      <c r="K9478">
        <v>0.15938401467315549</v>
      </c>
      <c r="L9478">
        <v>1.035220974542278</v>
      </c>
    </row>
    <row r="9479" spans="1:12">
      <c r="A9479" t="s">
        <v>317</v>
      </c>
      <c r="B9479" t="s">
        <v>329</v>
      </c>
      <c r="C9479">
        <v>48027</v>
      </c>
      <c r="D9479" t="s">
        <v>135</v>
      </c>
      <c r="E9479">
        <v>590</v>
      </c>
      <c r="F9479" t="s">
        <v>110</v>
      </c>
      <c r="G9479" t="s">
        <v>132</v>
      </c>
      <c r="H9479">
        <v>321</v>
      </c>
      <c r="I9479">
        <v>0.23164837642102629</v>
      </c>
      <c r="J9479">
        <v>8.0827884914033508E-3</v>
      </c>
      <c r="K9479">
        <v>-0.41821509723516131</v>
      </c>
      <c r="L9479">
        <v>0.68929894522485269</v>
      </c>
    </row>
    <row r="9480" spans="1:12">
      <c r="A9480" t="s">
        <v>317</v>
      </c>
      <c r="B9480" t="s">
        <v>329</v>
      </c>
      <c r="C9480">
        <v>48027</v>
      </c>
      <c r="D9480" t="s">
        <v>135</v>
      </c>
      <c r="E9480">
        <v>590</v>
      </c>
      <c r="F9480" t="s">
        <v>110</v>
      </c>
      <c r="G9480" t="s">
        <v>133</v>
      </c>
      <c r="H9480">
        <v>21</v>
      </c>
      <c r="I9480">
        <v>0.80092700356517643</v>
      </c>
      <c r="J9480">
        <v>6.6061947049611949E-2</v>
      </c>
      <c r="K9480">
        <v>0.13062001870250631</v>
      </c>
      <c r="L9480">
        <v>1.2634740516146179</v>
      </c>
    </row>
    <row r="9481" spans="1:12">
      <c r="A9481" t="s">
        <v>317</v>
      </c>
      <c r="B9481" t="s">
        <v>329</v>
      </c>
      <c r="C9481">
        <v>48027</v>
      </c>
      <c r="D9481" t="s">
        <v>135</v>
      </c>
      <c r="E9481">
        <v>590</v>
      </c>
      <c r="F9481" t="s">
        <v>110</v>
      </c>
      <c r="G9481" t="s">
        <v>134</v>
      </c>
      <c r="H9481">
        <v>321</v>
      </c>
      <c r="I9481">
        <v>0.36995161043315689</v>
      </c>
      <c r="J9481">
        <v>7.001253153496847E-3</v>
      </c>
      <c r="K9481">
        <v>-2.937424300232781E-3</v>
      </c>
      <c r="L9481">
        <v>0.69068353536398719</v>
      </c>
    </row>
    <row r="9482" spans="1:12">
      <c r="A9482" t="s">
        <v>317</v>
      </c>
      <c r="B9482" t="s">
        <v>330</v>
      </c>
      <c r="C9482">
        <v>48029</v>
      </c>
      <c r="D9482" t="s">
        <v>135</v>
      </c>
      <c r="E9482">
        <v>590</v>
      </c>
      <c r="F9482" t="s">
        <v>110</v>
      </c>
      <c r="G9482" t="s">
        <v>111</v>
      </c>
      <c r="H9482">
        <v>21</v>
      </c>
      <c r="I9482">
        <v>2.9097044164964801E-2</v>
      </c>
      <c r="J9482">
        <v>6.0724630505607641E-3</v>
      </c>
      <c r="K9482">
        <v>-999</v>
      </c>
      <c r="L9482">
        <v>-999</v>
      </c>
    </row>
    <row r="9483" spans="1:12">
      <c r="A9483" t="s">
        <v>317</v>
      </c>
      <c r="B9483" t="s">
        <v>330</v>
      </c>
      <c r="C9483">
        <v>48029</v>
      </c>
      <c r="D9483" t="s">
        <v>135</v>
      </c>
      <c r="E9483">
        <v>590</v>
      </c>
      <c r="F9483" t="s">
        <v>110</v>
      </c>
      <c r="G9483" t="s">
        <v>112</v>
      </c>
      <c r="H9483">
        <v>321</v>
      </c>
      <c r="I9483">
        <v>1.1771322730770689E-2</v>
      </c>
      <c r="J9483">
        <v>9.7415495005715423E-4</v>
      </c>
      <c r="K9483">
        <v>-999</v>
      </c>
      <c r="L9483">
        <v>-999</v>
      </c>
    </row>
    <row r="9484" spans="1:12">
      <c r="A9484" t="s">
        <v>317</v>
      </c>
      <c r="B9484" t="s">
        <v>330</v>
      </c>
      <c r="C9484">
        <v>48029</v>
      </c>
      <c r="D9484" t="s">
        <v>135</v>
      </c>
      <c r="E9484">
        <v>590</v>
      </c>
      <c r="F9484" t="s">
        <v>110</v>
      </c>
      <c r="G9484" t="s">
        <v>113</v>
      </c>
      <c r="H9484">
        <v>21</v>
      </c>
      <c r="I9484">
        <v>0.53153354669199482</v>
      </c>
      <c r="J9484">
        <v>5.1312881201294069E-2</v>
      </c>
      <c r="K9484">
        <v>0.15938401467315549</v>
      </c>
      <c r="L9484">
        <v>1.035220974542278</v>
      </c>
    </row>
    <row r="9485" spans="1:12">
      <c r="A9485" t="s">
        <v>317</v>
      </c>
      <c r="B9485" t="s">
        <v>330</v>
      </c>
      <c r="C9485">
        <v>48029</v>
      </c>
      <c r="D9485" t="s">
        <v>135</v>
      </c>
      <c r="E9485">
        <v>590</v>
      </c>
      <c r="F9485" t="s">
        <v>110</v>
      </c>
      <c r="G9485" t="s">
        <v>114</v>
      </c>
      <c r="H9485">
        <v>321</v>
      </c>
      <c r="I9485">
        <v>0.23164837642102629</v>
      </c>
      <c r="J9485">
        <v>8.0827884914033525E-3</v>
      </c>
      <c r="K9485">
        <v>-0.41821509723516131</v>
      </c>
      <c r="L9485">
        <v>0.68929894522485269</v>
      </c>
    </row>
    <row r="9486" spans="1:12">
      <c r="A9486" t="s">
        <v>317</v>
      </c>
      <c r="B9486" t="s">
        <v>330</v>
      </c>
      <c r="C9486">
        <v>48029</v>
      </c>
      <c r="D9486" t="s">
        <v>135</v>
      </c>
      <c r="E9486">
        <v>590</v>
      </c>
      <c r="F9486" t="s">
        <v>110</v>
      </c>
      <c r="G9486" t="s">
        <v>115</v>
      </c>
      <c r="H9486">
        <v>21</v>
      </c>
      <c r="I9486">
        <v>0.30580196078704569</v>
      </c>
      <c r="J9486">
        <v>4.3764517371572248E-2</v>
      </c>
      <c r="K9486">
        <v>-0.1030372468641147</v>
      </c>
      <c r="L9486">
        <v>0.70150015117042142</v>
      </c>
    </row>
    <row r="9487" spans="1:12">
      <c r="A9487" t="s">
        <v>317</v>
      </c>
      <c r="B9487" t="s">
        <v>330</v>
      </c>
      <c r="C9487">
        <v>48029</v>
      </c>
      <c r="D9487" t="s">
        <v>135</v>
      </c>
      <c r="E9487">
        <v>590</v>
      </c>
      <c r="F9487" t="s">
        <v>110</v>
      </c>
      <c r="G9487" t="s">
        <v>116</v>
      </c>
      <c r="H9487">
        <v>321</v>
      </c>
      <c r="I9487">
        <v>0.1247548738293294</v>
      </c>
      <c r="J9487">
        <v>8.6834885509622095E-3</v>
      </c>
      <c r="K9487">
        <v>-0.62373865412019058</v>
      </c>
      <c r="L9487">
        <v>0.53022528668276903</v>
      </c>
    </row>
    <row r="9488" spans="1:12">
      <c r="A9488" t="s">
        <v>317</v>
      </c>
      <c r="B9488" t="s">
        <v>330</v>
      </c>
      <c r="C9488">
        <v>48029</v>
      </c>
      <c r="D9488" t="s">
        <v>135</v>
      </c>
      <c r="E9488">
        <v>590</v>
      </c>
      <c r="F9488" t="s">
        <v>110</v>
      </c>
      <c r="G9488" t="s">
        <v>117</v>
      </c>
      <c r="H9488">
        <v>21</v>
      </c>
      <c r="I9488">
        <v>0.30580196078704569</v>
      </c>
      <c r="J9488">
        <v>4.3764517371572248E-2</v>
      </c>
      <c r="K9488">
        <v>-0.1030372468641147</v>
      </c>
      <c r="L9488">
        <v>0.70150015117042142</v>
      </c>
    </row>
    <row r="9489" spans="1:12">
      <c r="A9489" t="s">
        <v>317</v>
      </c>
      <c r="B9489" t="s">
        <v>330</v>
      </c>
      <c r="C9489">
        <v>48029</v>
      </c>
      <c r="D9489" t="s">
        <v>135</v>
      </c>
      <c r="E9489">
        <v>590</v>
      </c>
      <c r="F9489" t="s">
        <v>110</v>
      </c>
      <c r="G9489" t="s">
        <v>118</v>
      </c>
      <c r="H9489">
        <v>321</v>
      </c>
      <c r="I9489">
        <v>0.1247548738293294</v>
      </c>
      <c r="J9489">
        <v>8.6834885509622095E-3</v>
      </c>
      <c r="K9489">
        <v>-0.62373865412019058</v>
      </c>
      <c r="L9489">
        <v>0.53022528668276903</v>
      </c>
    </row>
    <row r="9490" spans="1:12">
      <c r="A9490" t="s">
        <v>317</v>
      </c>
      <c r="B9490" t="s">
        <v>330</v>
      </c>
      <c r="C9490">
        <v>48029</v>
      </c>
      <c r="D9490" t="s">
        <v>135</v>
      </c>
      <c r="E9490">
        <v>590</v>
      </c>
      <c r="F9490" t="s">
        <v>110</v>
      </c>
      <c r="G9490" t="s">
        <v>119</v>
      </c>
      <c r="H9490">
        <v>21</v>
      </c>
      <c r="I9490">
        <v>0.41894103250454029</v>
      </c>
      <c r="J9490">
        <v>4.5897237089403013E-2</v>
      </c>
      <c r="K9490">
        <v>0.13843076486317521</v>
      </c>
      <c r="L9490">
        <v>0.87417234015293099</v>
      </c>
    </row>
    <row r="9491" spans="1:12">
      <c r="A9491" t="s">
        <v>317</v>
      </c>
      <c r="B9491" t="s">
        <v>330</v>
      </c>
      <c r="C9491">
        <v>48029</v>
      </c>
      <c r="D9491" t="s">
        <v>135</v>
      </c>
      <c r="E9491">
        <v>590</v>
      </c>
      <c r="F9491" t="s">
        <v>110</v>
      </c>
      <c r="G9491" t="s">
        <v>120</v>
      </c>
      <c r="H9491">
        <v>321</v>
      </c>
      <c r="I9491">
        <v>0.18022115110756809</v>
      </c>
      <c r="J9491">
        <v>8.4896625091484008E-3</v>
      </c>
      <c r="K9491">
        <v>-0.48132900060174078</v>
      </c>
      <c r="L9491">
        <v>0.61784843715681403</v>
      </c>
    </row>
    <row r="9492" spans="1:12">
      <c r="A9492" t="s">
        <v>317</v>
      </c>
      <c r="B9492" t="s">
        <v>330</v>
      </c>
      <c r="C9492">
        <v>48029</v>
      </c>
      <c r="D9492" t="s">
        <v>135</v>
      </c>
      <c r="E9492">
        <v>590</v>
      </c>
      <c r="F9492" t="s">
        <v>110</v>
      </c>
      <c r="G9492" t="s">
        <v>121</v>
      </c>
      <c r="H9492">
        <v>21</v>
      </c>
      <c r="I9492">
        <v>0.67011258961515197</v>
      </c>
      <c r="J9492">
        <v>5.9670154189357102E-2</v>
      </c>
      <c r="K9492">
        <v>0.1920892174148528</v>
      </c>
      <c r="L9492">
        <v>1.2323829158348369</v>
      </c>
    </row>
    <row r="9493" spans="1:12">
      <c r="A9493" t="s">
        <v>317</v>
      </c>
      <c r="B9493" t="s">
        <v>330</v>
      </c>
      <c r="C9493">
        <v>48029</v>
      </c>
      <c r="D9493" t="s">
        <v>135</v>
      </c>
      <c r="E9493">
        <v>590</v>
      </c>
      <c r="F9493" t="s">
        <v>110</v>
      </c>
      <c r="G9493" t="s">
        <v>122</v>
      </c>
      <c r="H9493">
        <v>321</v>
      </c>
      <c r="I9493">
        <v>0.32797103326668042</v>
      </c>
      <c r="J9493">
        <v>8.5366815968959363E-3</v>
      </c>
      <c r="K9493">
        <v>-0.17449362842845009</v>
      </c>
      <c r="L9493">
        <v>0.81663580721431916</v>
      </c>
    </row>
    <row r="9494" spans="1:12">
      <c r="A9494" t="s">
        <v>317</v>
      </c>
      <c r="B9494" t="s">
        <v>330</v>
      </c>
      <c r="C9494">
        <v>48029</v>
      </c>
      <c r="D9494" t="s">
        <v>135</v>
      </c>
      <c r="E9494">
        <v>590</v>
      </c>
      <c r="F9494" t="s">
        <v>110</v>
      </c>
      <c r="G9494" t="s">
        <v>123</v>
      </c>
      <c r="H9494">
        <v>21</v>
      </c>
      <c r="I9494">
        <v>0.90529997341020851</v>
      </c>
      <c r="J9494">
        <v>7.7002491223631439E-2</v>
      </c>
      <c r="K9494">
        <v>0.22213573584840979</v>
      </c>
      <c r="L9494">
        <v>1.5856410023960681</v>
      </c>
    </row>
    <row r="9495" spans="1:12">
      <c r="A9495" t="s">
        <v>317</v>
      </c>
      <c r="B9495" t="s">
        <v>330</v>
      </c>
      <c r="C9495">
        <v>48029</v>
      </c>
      <c r="D9495" t="s">
        <v>135</v>
      </c>
      <c r="E9495">
        <v>590</v>
      </c>
      <c r="F9495" t="s">
        <v>110</v>
      </c>
      <c r="G9495" t="s">
        <v>124</v>
      </c>
      <c r="H9495">
        <v>321</v>
      </c>
      <c r="I9495">
        <v>0.4696498088056949</v>
      </c>
      <c r="J9495">
        <v>9.8175126864820592E-3</v>
      </c>
      <c r="K9495">
        <v>-2.937424300232781E-3</v>
      </c>
      <c r="L9495">
        <v>1.0116504290241439</v>
      </c>
    </row>
    <row r="9496" spans="1:12">
      <c r="A9496" t="s">
        <v>317</v>
      </c>
      <c r="B9496" t="s">
        <v>330</v>
      </c>
      <c r="C9496">
        <v>48029</v>
      </c>
      <c r="D9496" t="s">
        <v>135</v>
      </c>
      <c r="E9496">
        <v>590</v>
      </c>
      <c r="F9496" t="s">
        <v>110</v>
      </c>
      <c r="G9496" t="s">
        <v>125</v>
      </c>
      <c r="H9496">
        <v>21</v>
      </c>
      <c r="I9496">
        <v>1.12839611071775</v>
      </c>
      <c r="J9496">
        <v>9.2851381894181975E-2</v>
      </c>
      <c r="K9496">
        <v>0.25170032977500628</v>
      </c>
      <c r="L9496">
        <v>1.9083088080071371</v>
      </c>
    </row>
    <row r="9497" spans="1:12">
      <c r="A9497" t="s">
        <v>317</v>
      </c>
      <c r="B9497" t="s">
        <v>330</v>
      </c>
      <c r="C9497">
        <v>48029</v>
      </c>
      <c r="D9497" t="s">
        <v>135</v>
      </c>
      <c r="E9497">
        <v>590</v>
      </c>
      <c r="F9497" t="s">
        <v>110</v>
      </c>
      <c r="G9497" t="s">
        <v>126</v>
      </c>
      <c r="H9497">
        <v>321</v>
      </c>
      <c r="I9497">
        <v>0.60606330375964446</v>
      </c>
      <c r="J9497">
        <v>1.1511580136324719E-2</v>
      </c>
      <c r="K9497">
        <v>-2.937424300232781E-3</v>
      </c>
      <c r="L9497">
        <v>1.193299581612685</v>
      </c>
    </row>
    <row r="9498" spans="1:12">
      <c r="A9498" t="s">
        <v>317</v>
      </c>
      <c r="B9498" t="s">
        <v>330</v>
      </c>
      <c r="C9498">
        <v>48029</v>
      </c>
      <c r="D9498" t="s">
        <v>135</v>
      </c>
      <c r="E9498">
        <v>590</v>
      </c>
      <c r="F9498" t="s">
        <v>110</v>
      </c>
      <c r="G9498" t="s">
        <v>127</v>
      </c>
      <c r="H9498">
        <v>21</v>
      </c>
      <c r="I9498">
        <v>0.53153354669199482</v>
      </c>
      <c r="J9498">
        <v>5.1312881201294069E-2</v>
      </c>
      <c r="K9498">
        <v>0.15938401467315549</v>
      </c>
      <c r="L9498">
        <v>1.035220974542278</v>
      </c>
    </row>
    <row r="9499" spans="1:12">
      <c r="A9499" t="s">
        <v>317</v>
      </c>
      <c r="B9499" t="s">
        <v>330</v>
      </c>
      <c r="C9499">
        <v>48029</v>
      </c>
      <c r="D9499" t="s">
        <v>135</v>
      </c>
      <c r="E9499">
        <v>590</v>
      </c>
      <c r="F9499" t="s">
        <v>110</v>
      </c>
      <c r="G9499" t="s">
        <v>128</v>
      </c>
      <c r="H9499">
        <v>321</v>
      </c>
      <c r="I9499">
        <v>0.23164837642102629</v>
      </c>
      <c r="J9499">
        <v>8.0827884914033508E-3</v>
      </c>
      <c r="K9499">
        <v>-0.41821509723516131</v>
      </c>
      <c r="L9499">
        <v>0.68929894522485269</v>
      </c>
    </row>
    <row r="9500" spans="1:12">
      <c r="A9500" t="s">
        <v>317</v>
      </c>
      <c r="B9500" t="s">
        <v>330</v>
      </c>
      <c r="C9500">
        <v>48029</v>
      </c>
      <c r="D9500" t="s">
        <v>135</v>
      </c>
      <c r="E9500">
        <v>590</v>
      </c>
      <c r="F9500" t="s">
        <v>110</v>
      </c>
      <c r="G9500" t="s">
        <v>129</v>
      </c>
      <c r="H9500">
        <v>21</v>
      </c>
      <c r="I9500">
        <v>0.53153354669199482</v>
      </c>
      <c r="J9500">
        <v>5.1312881201294069E-2</v>
      </c>
      <c r="K9500">
        <v>0.15938401467315549</v>
      </c>
      <c r="L9500">
        <v>1.035220974542278</v>
      </c>
    </row>
    <row r="9501" spans="1:12">
      <c r="A9501" t="s">
        <v>317</v>
      </c>
      <c r="B9501" t="s">
        <v>330</v>
      </c>
      <c r="C9501">
        <v>48029</v>
      </c>
      <c r="D9501" t="s">
        <v>135</v>
      </c>
      <c r="E9501">
        <v>590</v>
      </c>
      <c r="F9501" t="s">
        <v>110</v>
      </c>
      <c r="G9501" t="s">
        <v>130</v>
      </c>
      <c r="H9501">
        <v>321</v>
      </c>
      <c r="I9501">
        <v>0.23164837642102629</v>
      </c>
      <c r="J9501">
        <v>8.0827884914033508E-3</v>
      </c>
      <c r="K9501">
        <v>-0.41821509723516131</v>
      </c>
      <c r="L9501">
        <v>0.68929894522485269</v>
      </c>
    </row>
    <row r="9502" spans="1:12">
      <c r="A9502" t="s">
        <v>317</v>
      </c>
      <c r="B9502" t="s">
        <v>330</v>
      </c>
      <c r="C9502">
        <v>48029</v>
      </c>
      <c r="D9502" t="s">
        <v>135</v>
      </c>
      <c r="E9502">
        <v>590</v>
      </c>
      <c r="F9502" t="s">
        <v>110</v>
      </c>
      <c r="G9502" t="s">
        <v>131</v>
      </c>
      <c r="H9502">
        <v>21</v>
      </c>
      <c r="I9502">
        <v>0.53153354669199482</v>
      </c>
      <c r="J9502">
        <v>5.1312881201294069E-2</v>
      </c>
      <c r="K9502">
        <v>0.15938401467315549</v>
      </c>
      <c r="L9502">
        <v>1.035220974542278</v>
      </c>
    </row>
    <row r="9503" spans="1:12">
      <c r="A9503" t="s">
        <v>317</v>
      </c>
      <c r="B9503" t="s">
        <v>330</v>
      </c>
      <c r="C9503">
        <v>48029</v>
      </c>
      <c r="D9503" t="s">
        <v>135</v>
      </c>
      <c r="E9503">
        <v>590</v>
      </c>
      <c r="F9503" t="s">
        <v>110</v>
      </c>
      <c r="G9503" t="s">
        <v>132</v>
      </c>
      <c r="H9503">
        <v>321</v>
      </c>
      <c r="I9503">
        <v>0.23164837642102629</v>
      </c>
      <c r="J9503">
        <v>8.0827884914033508E-3</v>
      </c>
      <c r="K9503">
        <v>-0.41821509723516131</v>
      </c>
      <c r="L9503">
        <v>0.68929894522485269</v>
      </c>
    </row>
    <row r="9504" spans="1:12">
      <c r="A9504" t="s">
        <v>317</v>
      </c>
      <c r="B9504" t="s">
        <v>330</v>
      </c>
      <c r="C9504">
        <v>48029</v>
      </c>
      <c r="D9504" t="s">
        <v>135</v>
      </c>
      <c r="E9504">
        <v>590</v>
      </c>
      <c r="F9504" t="s">
        <v>110</v>
      </c>
      <c r="G9504" t="s">
        <v>133</v>
      </c>
      <c r="H9504">
        <v>21</v>
      </c>
      <c r="I9504">
        <v>0.80092700356517643</v>
      </c>
      <c r="J9504">
        <v>6.6061947049611949E-2</v>
      </c>
      <c r="K9504">
        <v>0.13062001870250631</v>
      </c>
      <c r="L9504">
        <v>1.2634740516146179</v>
      </c>
    </row>
    <row r="9505" spans="1:12">
      <c r="A9505" t="s">
        <v>317</v>
      </c>
      <c r="B9505" t="s">
        <v>330</v>
      </c>
      <c r="C9505">
        <v>48029</v>
      </c>
      <c r="D9505" t="s">
        <v>135</v>
      </c>
      <c r="E9505">
        <v>590</v>
      </c>
      <c r="F9505" t="s">
        <v>110</v>
      </c>
      <c r="G9505" t="s">
        <v>134</v>
      </c>
      <c r="H9505">
        <v>321</v>
      </c>
      <c r="I9505">
        <v>0.36995161043315689</v>
      </c>
      <c r="J9505">
        <v>7.001253153496847E-3</v>
      </c>
      <c r="K9505">
        <v>-2.937424300232781E-3</v>
      </c>
      <c r="L9505">
        <v>0.69068353536398719</v>
      </c>
    </row>
    <row r="9506" spans="1:12">
      <c r="A9506" t="s">
        <v>317</v>
      </c>
      <c r="B9506" t="s">
        <v>331</v>
      </c>
      <c r="C9506">
        <v>48031</v>
      </c>
      <c r="D9506" t="s">
        <v>135</v>
      </c>
      <c r="E9506">
        <v>590</v>
      </c>
      <c r="F9506" t="s">
        <v>110</v>
      </c>
      <c r="G9506" t="s">
        <v>111</v>
      </c>
      <c r="H9506">
        <v>249</v>
      </c>
      <c r="I9506">
        <v>2.8781502944510269E-2</v>
      </c>
      <c r="J9506">
        <v>8.7103573533337268E-4</v>
      </c>
      <c r="K9506">
        <v>-999</v>
      </c>
      <c r="L9506">
        <v>-999</v>
      </c>
    </row>
    <row r="9507" spans="1:12">
      <c r="A9507" t="s">
        <v>317</v>
      </c>
      <c r="B9507" t="s">
        <v>331</v>
      </c>
      <c r="C9507">
        <v>48031</v>
      </c>
      <c r="D9507" t="s">
        <v>135</v>
      </c>
      <c r="E9507">
        <v>590</v>
      </c>
      <c r="F9507" t="s">
        <v>110</v>
      </c>
      <c r="G9507" t="s">
        <v>112</v>
      </c>
      <c r="H9507">
        <v>334</v>
      </c>
      <c r="I9507">
        <v>5.7337774181871813E-4</v>
      </c>
      <c r="J9507">
        <v>6.8644977716263221E-4</v>
      </c>
      <c r="K9507">
        <v>-999</v>
      </c>
      <c r="L9507">
        <v>-999</v>
      </c>
    </row>
    <row r="9508" spans="1:12">
      <c r="A9508" t="s">
        <v>317</v>
      </c>
      <c r="B9508" t="s">
        <v>331</v>
      </c>
      <c r="C9508">
        <v>48031</v>
      </c>
      <c r="D9508" t="s">
        <v>135</v>
      </c>
      <c r="E9508">
        <v>590</v>
      </c>
      <c r="F9508" t="s">
        <v>110</v>
      </c>
      <c r="G9508" t="s">
        <v>113</v>
      </c>
      <c r="H9508">
        <v>249</v>
      </c>
      <c r="I9508">
        <v>0.56137201362039857</v>
      </c>
      <c r="J9508">
        <v>1.012382244926258E-2</v>
      </c>
      <c r="K9508">
        <v>-4.829477607592584E-2</v>
      </c>
      <c r="L9508">
        <v>0.98030706364718623</v>
      </c>
    </row>
    <row r="9509" spans="1:12">
      <c r="A9509" t="s">
        <v>317</v>
      </c>
      <c r="B9509" t="s">
        <v>331</v>
      </c>
      <c r="C9509">
        <v>48031</v>
      </c>
      <c r="D9509" t="s">
        <v>135</v>
      </c>
      <c r="E9509">
        <v>590</v>
      </c>
      <c r="F9509" t="s">
        <v>110</v>
      </c>
      <c r="G9509" t="s">
        <v>114</v>
      </c>
      <c r="H9509">
        <v>334</v>
      </c>
      <c r="I9509">
        <v>0.17057928021147739</v>
      </c>
      <c r="J9509">
        <v>4.6225297974527048E-3</v>
      </c>
      <c r="K9509">
        <v>-0.1664199960492774</v>
      </c>
      <c r="L9509">
        <v>0.40550754015868767</v>
      </c>
    </row>
    <row r="9510" spans="1:12">
      <c r="A9510" t="s">
        <v>317</v>
      </c>
      <c r="B9510" t="s">
        <v>331</v>
      </c>
      <c r="C9510">
        <v>48031</v>
      </c>
      <c r="D9510" t="s">
        <v>135</v>
      </c>
      <c r="E9510">
        <v>590</v>
      </c>
      <c r="F9510" t="s">
        <v>110</v>
      </c>
      <c r="G9510" t="s">
        <v>115</v>
      </c>
      <c r="H9510">
        <v>249</v>
      </c>
      <c r="I9510">
        <v>0.42181423762013498</v>
      </c>
      <c r="J9510">
        <v>8.0289533675778849E-3</v>
      </c>
      <c r="K9510">
        <v>-8.3428415144320325E-2</v>
      </c>
      <c r="L9510">
        <v>0.73430831483007752</v>
      </c>
    </row>
    <row r="9511" spans="1:12">
      <c r="A9511" t="s">
        <v>317</v>
      </c>
      <c r="B9511" t="s">
        <v>331</v>
      </c>
      <c r="C9511">
        <v>48031</v>
      </c>
      <c r="D9511" t="s">
        <v>135</v>
      </c>
      <c r="E9511">
        <v>590</v>
      </c>
      <c r="F9511" t="s">
        <v>110</v>
      </c>
      <c r="G9511" t="s">
        <v>116</v>
      </c>
      <c r="H9511">
        <v>334</v>
      </c>
      <c r="I9511">
        <v>9.3343811315799871E-2</v>
      </c>
      <c r="J9511">
        <v>4.9802479425159994E-3</v>
      </c>
      <c r="K9511">
        <v>-0.24716632621721901</v>
      </c>
      <c r="L9511">
        <v>0.37254397000429879</v>
      </c>
    </row>
    <row r="9512" spans="1:12">
      <c r="A9512" t="s">
        <v>317</v>
      </c>
      <c r="B9512" t="s">
        <v>331</v>
      </c>
      <c r="C9512">
        <v>48031</v>
      </c>
      <c r="D9512" t="s">
        <v>135</v>
      </c>
      <c r="E9512">
        <v>590</v>
      </c>
      <c r="F9512" t="s">
        <v>110</v>
      </c>
      <c r="G9512" t="s">
        <v>117</v>
      </c>
      <c r="H9512">
        <v>249</v>
      </c>
      <c r="I9512">
        <v>0.42181423762013492</v>
      </c>
      <c r="J9512">
        <v>8.0289533675778832E-3</v>
      </c>
      <c r="K9512">
        <v>-8.3428415144320325E-2</v>
      </c>
      <c r="L9512">
        <v>0.73430831483007752</v>
      </c>
    </row>
    <row r="9513" spans="1:12">
      <c r="A9513" t="s">
        <v>317</v>
      </c>
      <c r="B9513" t="s">
        <v>331</v>
      </c>
      <c r="C9513">
        <v>48031</v>
      </c>
      <c r="D9513" t="s">
        <v>135</v>
      </c>
      <c r="E9513">
        <v>590</v>
      </c>
      <c r="F9513" t="s">
        <v>110</v>
      </c>
      <c r="G9513" t="s">
        <v>118</v>
      </c>
      <c r="H9513">
        <v>334</v>
      </c>
      <c r="I9513">
        <v>9.3338472856888552E-2</v>
      </c>
      <c r="J9513">
        <v>4.9803851799246068E-3</v>
      </c>
      <c r="K9513">
        <v>-0.24716632621721901</v>
      </c>
      <c r="L9513">
        <v>0.37254397000429879</v>
      </c>
    </row>
    <row r="9514" spans="1:12">
      <c r="A9514" t="s">
        <v>317</v>
      </c>
      <c r="B9514" t="s">
        <v>331</v>
      </c>
      <c r="C9514">
        <v>48031</v>
      </c>
      <c r="D9514" t="s">
        <v>135</v>
      </c>
      <c r="E9514">
        <v>590</v>
      </c>
      <c r="F9514" t="s">
        <v>110</v>
      </c>
      <c r="G9514" t="s">
        <v>119</v>
      </c>
      <c r="H9514">
        <v>249</v>
      </c>
      <c r="I9514">
        <v>0.48311767984334331</v>
      </c>
      <c r="J9514">
        <v>8.9584892760862043E-3</v>
      </c>
      <c r="K9514">
        <v>-7.3014897064594519E-2</v>
      </c>
      <c r="L9514">
        <v>0.8511285230059078</v>
      </c>
    </row>
    <row r="9515" spans="1:12">
      <c r="A9515" t="s">
        <v>317</v>
      </c>
      <c r="B9515" t="s">
        <v>331</v>
      </c>
      <c r="C9515">
        <v>48031</v>
      </c>
      <c r="D9515" t="s">
        <v>135</v>
      </c>
      <c r="E9515">
        <v>590</v>
      </c>
      <c r="F9515" t="s">
        <v>110</v>
      </c>
      <c r="G9515" t="s">
        <v>120</v>
      </c>
      <c r="H9515">
        <v>334</v>
      </c>
      <c r="I9515">
        <v>0.13623217973237531</v>
      </c>
      <c r="J9515">
        <v>4.8584786283880754E-3</v>
      </c>
      <c r="K9515">
        <v>-0.21468350489427621</v>
      </c>
      <c r="L9515">
        <v>0.39735487538562231</v>
      </c>
    </row>
    <row r="9516" spans="1:12">
      <c r="A9516" t="s">
        <v>317</v>
      </c>
      <c r="B9516" t="s">
        <v>331</v>
      </c>
      <c r="C9516">
        <v>48031</v>
      </c>
      <c r="D9516" t="s">
        <v>135</v>
      </c>
      <c r="E9516">
        <v>590</v>
      </c>
      <c r="F9516" t="s">
        <v>110</v>
      </c>
      <c r="G9516" t="s">
        <v>121</v>
      </c>
      <c r="H9516">
        <v>249</v>
      </c>
      <c r="I9516">
        <v>0.64951290937184847</v>
      </c>
      <c r="J9516">
        <v>1.146535267839118E-2</v>
      </c>
      <c r="K9516">
        <v>-4.0010588328953517E-3</v>
      </c>
      <c r="L9516">
        <v>1.1300487698310651</v>
      </c>
    </row>
    <row r="9517" spans="1:12">
      <c r="A9517" t="s">
        <v>317</v>
      </c>
      <c r="B9517" t="s">
        <v>331</v>
      </c>
      <c r="C9517">
        <v>48031</v>
      </c>
      <c r="D9517" t="s">
        <v>135</v>
      </c>
      <c r="E9517">
        <v>590</v>
      </c>
      <c r="F9517" t="s">
        <v>110</v>
      </c>
      <c r="G9517" t="s">
        <v>122</v>
      </c>
      <c r="H9517">
        <v>334</v>
      </c>
      <c r="I9517">
        <v>0.2397085674600217</v>
      </c>
      <c r="J9517">
        <v>5.1335323488057661E-3</v>
      </c>
      <c r="K9517">
        <v>-0.1134357744722686</v>
      </c>
      <c r="L9517">
        <v>0.47108975947694159</v>
      </c>
    </row>
    <row r="9518" spans="1:12">
      <c r="A9518" t="s">
        <v>317</v>
      </c>
      <c r="B9518" t="s">
        <v>331</v>
      </c>
      <c r="C9518">
        <v>48031</v>
      </c>
      <c r="D9518" t="s">
        <v>135</v>
      </c>
      <c r="E9518">
        <v>590</v>
      </c>
      <c r="F9518" t="s">
        <v>110</v>
      </c>
      <c r="G9518" t="s">
        <v>123</v>
      </c>
      <c r="H9518">
        <v>249</v>
      </c>
      <c r="I9518">
        <v>0.79967414725325914</v>
      </c>
      <c r="J9518">
        <v>1.421601526972642E-2</v>
      </c>
      <c r="K9518">
        <v>0.19127582959611239</v>
      </c>
      <c r="L9518">
        <v>1.407135650628663</v>
      </c>
    </row>
    <row r="9519" spans="1:12">
      <c r="A9519" t="s">
        <v>317</v>
      </c>
      <c r="B9519" t="s">
        <v>331</v>
      </c>
      <c r="C9519">
        <v>48031</v>
      </c>
      <c r="D9519" t="s">
        <v>135</v>
      </c>
      <c r="E9519">
        <v>590</v>
      </c>
      <c r="F9519" t="s">
        <v>110</v>
      </c>
      <c r="G9519" t="s">
        <v>124</v>
      </c>
      <c r="H9519">
        <v>334</v>
      </c>
      <c r="I9519">
        <v>0.33573687337132402</v>
      </c>
      <c r="J9519">
        <v>5.9373779151517146E-3</v>
      </c>
      <c r="K9519">
        <v>-3.2848782864860163E-2</v>
      </c>
      <c r="L9519">
        <v>0.67193973333280543</v>
      </c>
    </row>
    <row r="9520" spans="1:12">
      <c r="A9520" t="s">
        <v>317</v>
      </c>
      <c r="B9520" t="s">
        <v>331</v>
      </c>
      <c r="C9520">
        <v>48031</v>
      </c>
      <c r="D9520" t="s">
        <v>135</v>
      </c>
      <c r="E9520">
        <v>590</v>
      </c>
      <c r="F9520" t="s">
        <v>110</v>
      </c>
      <c r="G9520" t="s">
        <v>125</v>
      </c>
      <c r="H9520">
        <v>249</v>
      </c>
      <c r="I9520">
        <v>0.95519366448157772</v>
      </c>
      <c r="J9520">
        <v>1.686457795238341E-2</v>
      </c>
      <c r="K9520">
        <v>0.24692628372133291</v>
      </c>
      <c r="L9520">
        <v>1.665955837431321</v>
      </c>
    </row>
    <row r="9521" spans="1:12">
      <c r="A9521" t="s">
        <v>317</v>
      </c>
      <c r="B9521" t="s">
        <v>331</v>
      </c>
      <c r="C9521">
        <v>48031</v>
      </c>
      <c r="D9521" t="s">
        <v>135</v>
      </c>
      <c r="E9521">
        <v>590</v>
      </c>
      <c r="F9521" t="s">
        <v>110</v>
      </c>
      <c r="G9521" t="s">
        <v>126</v>
      </c>
      <c r="H9521">
        <v>334</v>
      </c>
      <c r="I9521">
        <v>0.4371562454710286</v>
      </c>
      <c r="J9521">
        <v>7.312892419487918E-3</v>
      </c>
      <c r="K9521">
        <v>-2.9603177133575849E-3</v>
      </c>
      <c r="L9521">
        <v>0.83618455498745559</v>
      </c>
    </row>
    <row r="9522" spans="1:12">
      <c r="A9522" t="s">
        <v>317</v>
      </c>
      <c r="B9522" t="s">
        <v>331</v>
      </c>
      <c r="C9522">
        <v>48031</v>
      </c>
      <c r="D9522" t="s">
        <v>135</v>
      </c>
      <c r="E9522">
        <v>590</v>
      </c>
      <c r="F9522" t="s">
        <v>110</v>
      </c>
      <c r="G9522" t="s">
        <v>127</v>
      </c>
      <c r="H9522">
        <v>249</v>
      </c>
      <c r="I9522">
        <v>0.56137201362039857</v>
      </c>
      <c r="J9522">
        <v>1.012382244926258E-2</v>
      </c>
      <c r="K9522">
        <v>-4.829477607592584E-2</v>
      </c>
      <c r="L9522">
        <v>0.98030706364718623</v>
      </c>
    </row>
    <row r="9523" spans="1:12">
      <c r="A9523" t="s">
        <v>317</v>
      </c>
      <c r="B9523" t="s">
        <v>331</v>
      </c>
      <c r="C9523">
        <v>48031</v>
      </c>
      <c r="D9523" t="s">
        <v>135</v>
      </c>
      <c r="E9523">
        <v>590</v>
      </c>
      <c r="F9523" t="s">
        <v>110</v>
      </c>
      <c r="G9523" t="s">
        <v>128</v>
      </c>
      <c r="H9523">
        <v>334</v>
      </c>
      <c r="I9523">
        <v>0.17057968067662579</v>
      </c>
      <c r="J9523">
        <v>4.6214440431201122E-3</v>
      </c>
      <c r="K9523">
        <v>-0.1664199960492774</v>
      </c>
      <c r="L9523">
        <v>0.40550754015868767</v>
      </c>
    </row>
    <row r="9524" spans="1:12">
      <c r="A9524" t="s">
        <v>317</v>
      </c>
      <c r="B9524" t="s">
        <v>331</v>
      </c>
      <c r="C9524">
        <v>48031</v>
      </c>
      <c r="D9524" t="s">
        <v>135</v>
      </c>
      <c r="E9524">
        <v>590</v>
      </c>
      <c r="F9524" t="s">
        <v>110</v>
      </c>
      <c r="G9524" t="s">
        <v>129</v>
      </c>
      <c r="H9524">
        <v>249</v>
      </c>
      <c r="I9524">
        <v>0.56137201362039857</v>
      </c>
      <c r="J9524">
        <v>1.012382244926258E-2</v>
      </c>
      <c r="K9524">
        <v>-4.829477607592584E-2</v>
      </c>
      <c r="L9524">
        <v>0.98030706364718623</v>
      </c>
    </row>
    <row r="9525" spans="1:12">
      <c r="A9525" t="s">
        <v>317</v>
      </c>
      <c r="B9525" t="s">
        <v>331</v>
      </c>
      <c r="C9525">
        <v>48031</v>
      </c>
      <c r="D9525" t="s">
        <v>135</v>
      </c>
      <c r="E9525">
        <v>590</v>
      </c>
      <c r="F9525" t="s">
        <v>110</v>
      </c>
      <c r="G9525" t="s">
        <v>130</v>
      </c>
      <c r="H9525">
        <v>334</v>
      </c>
      <c r="I9525">
        <v>0.17057968067662579</v>
      </c>
      <c r="J9525">
        <v>4.6214440431201122E-3</v>
      </c>
      <c r="K9525">
        <v>-0.1664199960492774</v>
      </c>
      <c r="L9525">
        <v>0.40550754015868767</v>
      </c>
    </row>
    <row r="9526" spans="1:12">
      <c r="A9526" t="s">
        <v>317</v>
      </c>
      <c r="B9526" t="s">
        <v>331</v>
      </c>
      <c r="C9526">
        <v>48031</v>
      </c>
      <c r="D9526" t="s">
        <v>135</v>
      </c>
      <c r="E9526">
        <v>590</v>
      </c>
      <c r="F9526" t="s">
        <v>110</v>
      </c>
      <c r="G9526" t="s">
        <v>131</v>
      </c>
      <c r="H9526">
        <v>249</v>
      </c>
      <c r="I9526">
        <v>0.56137201362039857</v>
      </c>
      <c r="J9526">
        <v>1.012382244926258E-2</v>
      </c>
      <c r="K9526">
        <v>-4.829477607592584E-2</v>
      </c>
      <c r="L9526">
        <v>0.98030706364718623</v>
      </c>
    </row>
    <row r="9527" spans="1:12">
      <c r="A9527" t="s">
        <v>317</v>
      </c>
      <c r="B9527" t="s">
        <v>331</v>
      </c>
      <c r="C9527">
        <v>48031</v>
      </c>
      <c r="D9527" t="s">
        <v>135</v>
      </c>
      <c r="E9527">
        <v>590</v>
      </c>
      <c r="F9527" t="s">
        <v>110</v>
      </c>
      <c r="G9527" t="s">
        <v>132</v>
      </c>
      <c r="H9527">
        <v>334</v>
      </c>
      <c r="I9527">
        <v>0.17057968067662579</v>
      </c>
      <c r="J9527">
        <v>4.6214440431201114E-3</v>
      </c>
      <c r="K9527">
        <v>-0.1664199960492774</v>
      </c>
      <c r="L9527">
        <v>0.40550754015868767</v>
      </c>
    </row>
    <row r="9528" spans="1:12">
      <c r="A9528" t="s">
        <v>317</v>
      </c>
      <c r="B9528" t="s">
        <v>331</v>
      </c>
      <c r="C9528">
        <v>48031</v>
      </c>
      <c r="D9528" t="s">
        <v>135</v>
      </c>
      <c r="E9528">
        <v>590</v>
      </c>
      <c r="F9528" t="s">
        <v>110</v>
      </c>
      <c r="G9528" t="s">
        <v>133</v>
      </c>
      <c r="H9528">
        <v>249</v>
      </c>
      <c r="I9528">
        <v>0.60025793537664518</v>
      </c>
      <c r="J9528">
        <v>1.127974245643126E-2</v>
      </c>
      <c r="K9528">
        <v>0.15360769622612799</v>
      </c>
      <c r="L9528">
        <v>1.0610174274965309</v>
      </c>
    </row>
    <row r="9529" spans="1:12">
      <c r="A9529" t="s">
        <v>317</v>
      </c>
      <c r="B9529" t="s">
        <v>331</v>
      </c>
      <c r="C9529">
        <v>48031</v>
      </c>
      <c r="D9529" t="s">
        <v>135</v>
      </c>
      <c r="E9529">
        <v>590</v>
      </c>
      <c r="F9529" t="s">
        <v>110</v>
      </c>
      <c r="G9529" t="s">
        <v>134</v>
      </c>
      <c r="H9529">
        <v>334</v>
      </c>
      <c r="I9529">
        <v>0.26600563503707358</v>
      </c>
      <c r="J9529">
        <v>4.4683730213794064E-3</v>
      </c>
      <c r="K9529">
        <v>-2.9603177133575849E-3</v>
      </c>
      <c r="L9529">
        <v>0.50047131994690186</v>
      </c>
    </row>
    <row r="9530" spans="1:12">
      <c r="A9530" t="s">
        <v>317</v>
      </c>
      <c r="B9530" t="s">
        <v>332</v>
      </c>
      <c r="C9530">
        <v>48033</v>
      </c>
      <c r="D9530" t="s">
        <v>135</v>
      </c>
      <c r="E9530">
        <v>590</v>
      </c>
      <c r="F9530" t="s">
        <v>110</v>
      </c>
      <c r="G9530" t="s">
        <v>111</v>
      </c>
      <c r="H9530">
        <v>109</v>
      </c>
      <c r="I9530">
        <v>-5.2608808702153014E-4</v>
      </c>
      <c r="J9530">
        <v>1.2750771255643199E-3</v>
      </c>
      <c r="K9530">
        <v>-999</v>
      </c>
      <c r="L9530">
        <v>-999</v>
      </c>
    </row>
    <row r="9531" spans="1:12">
      <c r="A9531" t="s">
        <v>317</v>
      </c>
      <c r="B9531" t="s">
        <v>332</v>
      </c>
      <c r="C9531">
        <v>48033</v>
      </c>
      <c r="D9531" t="s">
        <v>135</v>
      </c>
      <c r="E9531">
        <v>590</v>
      </c>
      <c r="F9531" t="s">
        <v>110</v>
      </c>
      <c r="G9531" t="s">
        <v>112</v>
      </c>
      <c r="H9531">
        <v>185</v>
      </c>
      <c r="I9531">
        <v>1.5017661552764619E-3</v>
      </c>
      <c r="J9531">
        <v>2.3759524363066581E-3</v>
      </c>
      <c r="K9531">
        <v>-999</v>
      </c>
      <c r="L9531">
        <v>-999</v>
      </c>
    </row>
    <row r="9532" spans="1:12">
      <c r="A9532" t="s">
        <v>317</v>
      </c>
      <c r="B9532" t="s">
        <v>332</v>
      </c>
      <c r="C9532">
        <v>48033</v>
      </c>
      <c r="D9532" t="s">
        <v>135</v>
      </c>
      <c r="E9532">
        <v>590</v>
      </c>
      <c r="F9532" t="s">
        <v>110</v>
      </c>
      <c r="G9532" t="s">
        <v>113</v>
      </c>
      <c r="H9532">
        <v>109</v>
      </c>
      <c r="I9532">
        <v>0.37373321337284687</v>
      </c>
      <c r="J9532">
        <v>1.3476077985116131E-2</v>
      </c>
      <c r="K9532">
        <v>7.1544570863134177E-3</v>
      </c>
      <c r="L9532">
        <v>0.7133728245419243</v>
      </c>
    </row>
    <row r="9533" spans="1:12">
      <c r="A9533" t="s">
        <v>317</v>
      </c>
      <c r="B9533" t="s">
        <v>332</v>
      </c>
      <c r="C9533">
        <v>48033</v>
      </c>
      <c r="D9533" t="s">
        <v>135</v>
      </c>
      <c r="E9533">
        <v>590</v>
      </c>
      <c r="F9533" t="s">
        <v>110</v>
      </c>
      <c r="G9533" t="s">
        <v>114</v>
      </c>
      <c r="H9533">
        <v>185</v>
      </c>
      <c r="I9533">
        <v>0.17108570784333191</v>
      </c>
      <c r="J9533">
        <v>5.0105115523151568E-3</v>
      </c>
      <c r="K9533">
        <v>1.112253870171254E-2</v>
      </c>
      <c r="L9533">
        <v>0.35550166117782322</v>
      </c>
    </row>
    <row r="9534" spans="1:12">
      <c r="A9534" t="s">
        <v>317</v>
      </c>
      <c r="B9534" t="s">
        <v>332</v>
      </c>
      <c r="C9534">
        <v>48033</v>
      </c>
      <c r="D9534" t="s">
        <v>135</v>
      </c>
      <c r="E9534">
        <v>590</v>
      </c>
      <c r="F9534" t="s">
        <v>110</v>
      </c>
      <c r="G9534" t="s">
        <v>115</v>
      </c>
      <c r="H9534">
        <v>109</v>
      </c>
      <c r="I9534">
        <v>0.28961297240710843</v>
      </c>
      <c r="J9534">
        <v>1.1383997043049319E-2</v>
      </c>
      <c r="K9534">
        <v>-1.7946656518021811E-2</v>
      </c>
      <c r="L9534">
        <v>0.54453904621127391</v>
      </c>
    </row>
    <row r="9535" spans="1:12">
      <c r="A9535" t="s">
        <v>317</v>
      </c>
      <c r="B9535" t="s">
        <v>332</v>
      </c>
      <c r="C9535">
        <v>48033</v>
      </c>
      <c r="D9535" t="s">
        <v>135</v>
      </c>
      <c r="E9535">
        <v>590</v>
      </c>
      <c r="F9535" t="s">
        <v>110</v>
      </c>
      <c r="G9535" t="s">
        <v>116</v>
      </c>
      <c r="H9535">
        <v>185</v>
      </c>
      <c r="I9535">
        <v>8.5296566232054782E-2</v>
      </c>
      <c r="J9535">
        <v>4.9228632047380264E-3</v>
      </c>
      <c r="K9535">
        <v>-5.7008063693509553E-2</v>
      </c>
      <c r="L9535">
        <v>0.26560942726821729</v>
      </c>
    </row>
    <row r="9536" spans="1:12">
      <c r="A9536" t="s">
        <v>317</v>
      </c>
      <c r="B9536" t="s">
        <v>332</v>
      </c>
      <c r="C9536">
        <v>48033</v>
      </c>
      <c r="D9536" t="s">
        <v>135</v>
      </c>
      <c r="E9536">
        <v>590</v>
      </c>
      <c r="F9536" t="s">
        <v>110</v>
      </c>
      <c r="G9536" t="s">
        <v>117</v>
      </c>
      <c r="H9536">
        <v>109</v>
      </c>
      <c r="I9536">
        <v>0.28961295582137048</v>
      </c>
      <c r="J9536">
        <v>1.138400038198843E-2</v>
      </c>
      <c r="K9536">
        <v>-1.7946656518021811E-2</v>
      </c>
      <c r="L9536">
        <v>0.54453904621127391</v>
      </c>
    </row>
    <row r="9537" spans="1:12">
      <c r="A9537" t="s">
        <v>317</v>
      </c>
      <c r="B9537" t="s">
        <v>332</v>
      </c>
      <c r="C9537">
        <v>48033</v>
      </c>
      <c r="D9537" t="s">
        <v>135</v>
      </c>
      <c r="E9537">
        <v>590</v>
      </c>
      <c r="F9537" t="s">
        <v>110</v>
      </c>
      <c r="G9537" t="s">
        <v>118</v>
      </c>
      <c r="H9537">
        <v>185</v>
      </c>
      <c r="I9537">
        <v>8.5296566232054782E-2</v>
      </c>
      <c r="J9537">
        <v>4.9228632047380264E-3</v>
      </c>
      <c r="K9537">
        <v>-5.7008063693509553E-2</v>
      </c>
      <c r="L9537">
        <v>0.26560942726821729</v>
      </c>
    </row>
    <row r="9538" spans="1:12">
      <c r="A9538" t="s">
        <v>317</v>
      </c>
      <c r="B9538" t="s">
        <v>332</v>
      </c>
      <c r="C9538">
        <v>48033</v>
      </c>
      <c r="D9538" t="s">
        <v>135</v>
      </c>
      <c r="E9538">
        <v>590</v>
      </c>
      <c r="F9538" t="s">
        <v>110</v>
      </c>
      <c r="G9538" t="s">
        <v>119</v>
      </c>
      <c r="H9538">
        <v>109</v>
      </c>
      <c r="I9538">
        <v>0.31377840320472983</v>
      </c>
      <c r="J9538">
        <v>1.19392289410088E-2</v>
      </c>
      <c r="K9538">
        <v>-5.4531078796244319E-3</v>
      </c>
      <c r="L9538">
        <v>0.60787086013814906</v>
      </c>
    </row>
    <row r="9539" spans="1:12">
      <c r="A9539" t="s">
        <v>317</v>
      </c>
      <c r="B9539" t="s">
        <v>332</v>
      </c>
      <c r="C9539">
        <v>48033</v>
      </c>
      <c r="D9539" t="s">
        <v>135</v>
      </c>
      <c r="E9539">
        <v>590</v>
      </c>
      <c r="F9539" t="s">
        <v>110</v>
      </c>
      <c r="G9539" t="s">
        <v>120</v>
      </c>
      <c r="H9539">
        <v>185</v>
      </c>
      <c r="I9539">
        <v>0.13081665483403709</v>
      </c>
      <c r="J9539">
        <v>4.9519957668733182E-3</v>
      </c>
      <c r="K9539">
        <v>-2.002714146858749E-2</v>
      </c>
      <c r="L9539">
        <v>0.31390430789418788</v>
      </c>
    </row>
    <row r="9540" spans="1:12">
      <c r="A9540" t="s">
        <v>317</v>
      </c>
      <c r="B9540" t="s">
        <v>332</v>
      </c>
      <c r="C9540">
        <v>48033</v>
      </c>
      <c r="D9540" t="s">
        <v>135</v>
      </c>
      <c r="E9540">
        <v>590</v>
      </c>
      <c r="F9540" t="s">
        <v>110</v>
      </c>
      <c r="G9540" t="s">
        <v>121</v>
      </c>
      <c r="H9540">
        <v>109</v>
      </c>
      <c r="I9540">
        <v>0.42598871782481701</v>
      </c>
      <c r="J9540">
        <v>1.4711688258305249E-2</v>
      </c>
      <c r="K9540">
        <v>2.626012599915499E-2</v>
      </c>
      <c r="L9540">
        <v>0.8129822778515795</v>
      </c>
    </row>
    <row r="9541" spans="1:12">
      <c r="A9541" t="s">
        <v>317</v>
      </c>
      <c r="B9541" t="s">
        <v>332</v>
      </c>
      <c r="C9541">
        <v>48033</v>
      </c>
      <c r="D9541" t="s">
        <v>135</v>
      </c>
      <c r="E9541">
        <v>590</v>
      </c>
      <c r="F9541" t="s">
        <v>110</v>
      </c>
      <c r="G9541" t="s">
        <v>122</v>
      </c>
      <c r="H9541">
        <v>185</v>
      </c>
      <c r="I9541">
        <v>0.24668600217402659</v>
      </c>
      <c r="J9541">
        <v>5.4664548939314366E-3</v>
      </c>
      <c r="K9541">
        <v>1.69673634204534E-2</v>
      </c>
      <c r="L9541">
        <v>0.42461468505656791</v>
      </c>
    </row>
    <row r="9542" spans="1:12">
      <c r="A9542" t="s">
        <v>317</v>
      </c>
      <c r="B9542" t="s">
        <v>332</v>
      </c>
      <c r="C9542">
        <v>48033</v>
      </c>
      <c r="D9542" t="s">
        <v>135</v>
      </c>
      <c r="E9542">
        <v>590</v>
      </c>
      <c r="F9542" t="s">
        <v>110</v>
      </c>
      <c r="G9542" t="s">
        <v>123</v>
      </c>
      <c r="H9542">
        <v>109</v>
      </c>
      <c r="I9542">
        <v>0.50520726373458447</v>
      </c>
      <c r="J9542">
        <v>1.7077787016098901E-2</v>
      </c>
      <c r="K9542">
        <v>6.197669814011568E-2</v>
      </c>
      <c r="L9542">
        <v>1.0039911330348541</v>
      </c>
    </row>
    <row r="9543" spans="1:12">
      <c r="A9543" t="s">
        <v>317</v>
      </c>
      <c r="B9543" t="s">
        <v>332</v>
      </c>
      <c r="C9543">
        <v>48033</v>
      </c>
      <c r="D9543" t="s">
        <v>135</v>
      </c>
      <c r="E9543">
        <v>590</v>
      </c>
      <c r="F9543" t="s">
        <v>110</v>
      </c>
      <c r="G9543" t="s">
        <v>124</v>
      </c>
      <c r="H9543">
        <v>185</v>
      </c>
      <c r="I9543">
        <v>0.35142052786679318</v>
      </c>
      <c r="J9543">
        <v>6.1383712513879592E-3</v>
      </c>
      <c r="K9543">
        <v>2.222570259427864E-2</v>
      </c>
      <c r="L9543">
        <v>0.52740692739829442</v>
      </c>
    </row>
    <row r="9544" spans="1:12">
      <c r="A9544" t="s">
        <v>317</v>
      </c>
      <c r="B9544" t="s">
        <v>332</v>
      </c>
      <c r="C9544">
        <v>48033</v>
      </c>
      <c r="D9544" t="s">
        <v>135</v>
      </c>
      <c r="E9544">
        <v>590</v>
      </c>
      <c r="F9544" t="s">
        <v>110</v>
      </c>
      <c r="G9544" t="s">
        <v>125</v>
      </c>
      <c r="H9544">
        <v>109</v>
      </c>
      <c r="I9544">
        <v>0.60827380053118063</v>
      </c>
      <c r="J9544">
        <v>1.9787072727830639E-2</v>
      </c>
      <c r="K9544">
        <v>9.0687244856611809E-2</v>
      </c>
      <c r="L9544">
        <v>1.184171269562668</v>
      </c>
    </row>
    <row r="9545" spans="1:12">
      <c r="A9545" t="s">
        <v>317</v>
      </c>
      <c r="B9545" t="s">
        <v>332</v>
      </c>
      <c r="C9545">
        <v>48033</v>
      </c>
      <c r="D9545" t="s">
        <v>135</v>
      </c>
      <c r="E9545">
        <v>590</v>
      </c>
      <c r="F9545" t="s">
        <v>110</v>
      </c>
      <c r="G9545" t="s">
        <v>126</v>
      </c>
      <c r="H9545">
        <v>185</v>
      </c>
      <c r="I9545">
        <v>0.47332010470589231</v>
      </c>
      <c r="J9545">
        <v>7.0115979680656516E-3</v>
      </c>
      <c r="K9545">
        <v>2.9303351145557589E-2</v>
      </c>
      <c r="L9545">
        <v>0.67457651028692767</v>
      </c>
    </row>
    <row r="9546" spans="1:12">
      <c r="A9546" t="s">
        <v>317</v>
      </c>
      <c r="B9546" t="s">
        <v>332</v>
      </c>
      <c r="C9546">
        <v>48033</v>
      </c>
      <c r="D9546" t="s">
        <v>135</v>
      </c>
      <c r="E9546">
        <v>590</v>
      </c>
      <c r="F9546" t="s">
        <v>110</v>
      </c>
      <c r="G9546" t="s">
        <v>127</v>
      </c>
      <c r="H9546">
        <v>109</v>
      </c>
      <c r="I9546">
        <v>0.37373321337284687</v>
      </c>
      <c r="J9546">
        <v>1.3476077985116131E-2</v>
      </c>
      <c r="K9546">
        <v>7.1544570863134177E-3</v>
      </c>
      <c r="L9546">
        <v>0.7133728245419243</v>
      </c>
    </row>
    <row r="9547" spans="1:12">
      <c r="A9547" t="s">
        <v>317</v>
      </c>
      <c r="B9547" t="s">
        <v>332</v>
      </c>
      <c r="C9547">
        <v>48033</v>
      </c>
      <c r="D9547" t="s">
        <v>135</v>
      </c>
      <c r="E9547">
        <v>590</v>
      </c>
      <c r="F9547" t="s">
        <v>110</v>
      </c>
      <c r="G9547" t="s">
        <v>128</v>
      </c>
      <c r="H9547">
        <v>185</v>
      </c>
      <c r="I9547">
        <v>0.17108570784333191</v>
      </c>
      <c r="J9547">
        <v>5.0105115523151568E-3</v>
      </c>
      <c r="K9547">
        <v>1.112253870171254E-2</v>
      </c>
      <c r="L9547">
        <v>0.35550166117782322</v>
      </c>
    </row>
    <row r="9548" spans="1:12">
      <c r="A9548" t="s">
        <v>317</v>
      </c>
      <c r="B9548" t="s">
        <v>332</v>
      </c>
      <c r="C9548">
        <v>48033</v>
      </c>
      <c r="D9548" t="s">
        <v>135</v>
      </c>
      <c r="E9548">
        <v>590</v>
      </c>
      <c r="F9548" t="s">
        <v>110</v>
      </c>
      <c r="G9548" t="s">
        <v>129</v>
      </c>
      <c r="H9548">
        <v>109</v>
      </c>
      <c r="I9548">
        <v>0.37373321337284687</v>
      </c>
      <c r="J9548">
        <v>1.3476077985116131E-2</v>
      </c>
      <c r="K9548">
        <v>7.1544570863134177E-3</v>
      </c>
      <c r="L9548">
        <v>0.7133728245419243</v>
      </c>
    </row>
    <row r="9549" spans="1:12">
      <c r="A9549" t="s">
        <v>317</v>
      </c>
      <c r="B9549" t="s">
        <v>332</v>
      </c>
      <c r="C9549">
        <v>48033</v>
      </c>
      <c r="D9549" t="s">
        <v>135</v>
      </c>
      <c r="E9549">
        <v>590</v>
      </c>
      <c r="F9549" t="s">
        <v>110</v>
      </c>
      <c r="G9549" t="s">
        <v>130</v>
      </c>
      <c r="H9549">
        <v>185</v>
      </c>
      <c r="I9549">
        <v>0.17108570784333191</v>
      </c>
      <c r="J9549">
        <v>5.0105115523151568E-3</v>
      </c>
      <c r="K9549">
        <v>1.112253870171254E-2</v>
      </c>
      <c r="L9549">
        <v>0.35550166117782322</v>
      </c>
    </row>
    <row r="9550" spans="1:12">
      <c r="A9550" t="s">
        <v>317</v>
      </c>
      <c r="B9550" t="s">
        <v>332</v>
      </c>
      <c r="C9550">
        <v>48033</v>
      </c>
      <c r="D9550" t="s">
        <v>135</v>
      </c>
      <c r="E9550">
        <v>590</v>
      </c>
      <c r="F9550" t="s">
        <v>110</v>
      </c>
      <c r="G9550" t="s">
        <v>131</v>
      </c>
      <c r="H9550">
        <v>109</v>
      </c>
      <c r="I9550">
        <v>0.37373321337284687</v>
      </c>
      <c r="J9550">
        <v>1.3476077985116131E-2</v>
      </c>
      <c r="K9550">
        <v>7.1544570863134177E-3</v>
      </c>
      <c r="L9550">
        <v>0.7133728245419243</v>
      </c>
    </row>
    <row r="9551" spans="1:12">
      <c r="A9551" t="s">
        <v>317</v>
      </c>
      <c r="B9551" t="s">
        <v>332</v>
      </c>
      <c r="C9551">
        <v>48033</v>
      </c>
      <c r="D9551" t="s">
        <v>135</v>
      </c>
      <c r="E9551">
        <v>590</v>
      </c>
      <c r="F9551" t="s">
        <v>110</v>
      </c>
      <c r="G9551" t="s">
        <v>132</v>
      </c>
      <c r="H9551">
        <v>185</v>
      </c>
      <c r="I9551">
        <v>0.17108570784333191</v>
      </c>
      <c r="J9551">
        <v>5.0105115523151568E-3</v>
      </c>
      <c r="K9551">
        <v>1.112253870171254E-2</v>
      </c>
      <c r="L9551">
        <v>0.35550166117782322</v>
      </c>
    </row>
    <row r="9552" spans="1:12">
      <c r="A9552" t="s">
        <v>317</v>
      </c>
      <c r="B9552" t="s">
        <v>332</v>
      </c>
      <c r="C9552">
        <v>48033</v>
      </c>
      <c r="D9552" t="s">
        <v>135</v>
      </c>
      <c r="E9552">
        <v>590</v>
      </c>
      <c r="F9552" t="s">
        <v>110</v>
      </c>
      <c r="G9552" t="s">
        <v>133</v>
      </c>
      <c r="H9552">
        <v>109</v>
      </c>
      <c r="I9552">
        <v>0.35625459407813048</v>
      </c>
      <c r="J9552">
        <v>1.1326333655082571E-2</v>
      </c>
      <c r="K9552">
        <v>4.8590525121547469E-2</v>
      </c>
      <c r="L9552">
        <v>0.71280724959205255</v>
      </c>
    </row>
    <row r="9553" spans="1:12">
      <c r="A9553" t="s">
        <v>317</v>
      </c>
      <c r="B9553" t="s">
        <v>332</v>
      </c>
      <c r="C9553">
        <v>48033</v>
      </c>
      <c r="D9553" t="s">
        <v>135</v>
      </c>
      <c r="E9553">
        <v>590</v>
      </c>
      <c r="F9553" t="s">
        <v>110</v>
      </c>
      <c r="G9553" t="s">
        <v>134</v>
      </c>
      <c r="H9553">
        <v>185</v>
      </c>
      <c r="I9553">
        <v>0.28277127053771872</v>
      </c>
      <c r="J9553">
        <v>4.7003638913312856E-3</v>
      </c>
      <c r="K9553">
        <v>1.4409000517682451E-2</v>
      </c>
      <c r="L9553">
        <v>0.45147817620409059</v>
      </c>
    </row>
    <row r="9554" spans="1:12">
      <c r="A9554" t="s">
        <v>317</v>
      </c>
      <c r="B9554" t="s">
        <v>333</v>
      </c>
      <c r="C9554">
        <v>48035</v>
      </c>
      <c r="D9554" t="s">
        <v>135</v>
      </c>
      <c r="E9554">
        <v>590</v>
      </c>
      <c r="F9554" t="s">
        <v>110</v>
      </c>
      <c r="G9554" t="s">
        <v>111</v>
      </c>
      <c r="H9554">
        <v>21</v>
      </c>
      <c r="I9554">
        <v>2.9097044164964801E-2</v>
      </c>
      <c r="J9554">
        <v>6.0724630505607641E-3</v>
      </c>
      <c r="K9554">
        <v>-999</v>
      </c>
      <c r="L9554">
        <v>-999</v>
      </c>
    </row>
    <row r="9555" spans="1:12">
      <c r="A9555" t="s">
        <v>317</v>
      </c>
      <c r="B9555" t="s">
        <v>333</v>
      </c>
      <c r="C9555">
        <v>48035</v>
      </c>
      <c r="D9555" t="s">
        <v>135</v>
      </c>
      <c r="E9555">
        <v>590</v>
      </c>
      <c r="F9555" t="s">
        <v>110</v>
      </c>
      <c r="G9555" t="s">
        <v>112</v>
      </c>
      <c r="H9555">
        <v>73</v>
      </c>
      <c r="I9555">
        <v>1.0477218896655441E-2</v>
      </c>
      <c r="J9555">
        <v>1.3485294630891361E-3</v>
      </c>
      <c r="K9555">
        <v>-999</v>
      </c>
      <c r="L9555">
        <v>-999</v>
      </c>
    </row>
    <row r="9556" spans="1:12">
      <c r="A9556" t="s">
        <v>317</v>
      </c>
      <c r="B9556" t="s">
        <v>333</v>
      </c>
      <c r="C9556">
        <v>48035</v>
      </c>
      <c r="D9556" t="s">
        <v>135</v>
      </c>
      <c r="E9556">
        <v>590</v>
      </c>
      <c r="F9556" t="s">
        <v>110</v>
      </c>
      <c r="G9556" t="s">
        <v>113</v>
      </c>
      <c r="H9556">
        <v>21</v>
      </c>
      <c r="I9556">
        <v>0.53153354669199482</v>
      </c>
      <c r="J9556">
        <v>5.1312881201294069E-2</v>
      </c>
      <c r="K9556">
        <v>0.15938401467315549</v>
      </c>
      <c r="L9556">
        <v>1.035220974542278</v>
      </c>
    </row>
    <row r="9557" spans="1:12">
      <c r="A9557" t="s">
        <v>317</v>
      </c>
      <c r="B9557" t="s">
        <v>333</v>
      </c>
      <c r="C9557">
        <v>48035</v>
      </c>
      <c r="D9557" t="s">
        <v>135</v>
      </c>
      <c r="E9557">
        <v>590</v>
      </c>
      <c r="F9557" t="s">
        <v>110</v>
      </c>
      <c r="G9557" t="s">
        <v>114</v>
      </c>
      <c r="H9557">
        <v>73</v>
      </c>
      <c r="I9557">
        <v>0.2486778891190583</v>
      </c>
      <c r="J9557">
        <v>1.040599405079709E-2</v>
      </c>
      <c r="K9557">
        <v>-1.4258210904547579E-3</v>
      </c>
      <c r="L9557">
        <v>0.43558443721303541</v>
      </c>
    </row>
    <row r="9558" spans="1:12">
      <c r="A9558" t="s">
        <v>317</v>
      </c>
      <c r="B9558" t="s">
        <v>333</v>
      </c>
      <c r="C9558">
        <v>48035</v>
      </c>
      <c r="D9558" t="s">
        <v>135</v>
      </c>
      <c r="E9558">
        <v>590</v>
      </c>
      <c r="F9558" t="s">
        <v>110</v>
      </c>
      <c r="G9558" t="s">
        <v>115</v>
      </c>
      <c r="H9558">
        <v>21</v>
      </c>
      <c r="I9558">
        <v>0.30580196078704569</v>
      </c>
      <c r="J9558">
        <v>4.3764517371572248E-2</v>
      </c>
      <c r="K9558">
        <v>-0.1030372468641147</v>
      </c>
      <c r="L9558">
        <v>0.70150015117042142</v>
      </c>
    </row>
    <row r="9559" spans="1:12">
      <c r="A9559" t="s">
        <v>317</v>
      </c>
      <c r="B9559" t="s">
        <v>333</v>
      </c>
      <c r="C9559">
        <v>48035</v>
      </c>
      <c r="D9559" t="s">
        <v>135</v>
      </c>
      <c r="E9559">
        <v>590</v>
      </c>
      <c r="F9559" t="s">
        <v>110</v>
      </c>
      <c r="G9559" t="s">
        <v>116</v>
      </c>
      <c r="H9559">
        <v>73</v>
      </c>
      <c r="I9559">
        <v>0.1720758613783174</v>
      </c>
      <c r="J9559">
        <v>1.1549350099597219E-2</v>
      </c>
      <c r="K9559">
        <v>-5.736439068397374E-2</v>
      </c>
      <c r="L9559">
        <v>0.37156919040709002</v>
      </c>
    </row>
    <row r="9560" spans="1:12">
      <c r="A9560" t="s">
        <v>317</v>
      </c>
      <c r="B9560" t="s">
        <v>333</v>
      </c>
      <c r="C9560">
        <v>48035</v>
      </c>
      <c r="D9560" t="s">
        <v>135</v>
      </c>
      <c r="E9560">
        <v>590</v>
      </c>
      <c r="F9560" t="s">
        <v>110</v>
      </c>
      <c r="G9560" t="s">
        <v>117</v>
      </c>
      <c r="H9560">
        <v>21</v>
      </c>
      <c r="I9560">
        <v>0.30580196078704569</v>
      </c>
      <c r="J9560">
        <v>4.3764517371572248E-2</v>
      </c>
      <c r="K9560">
        <v>-0.1030372468641147</v>
      </c>
      <c r="L9560">
        <v>0.70150015117042142</v>
      </c>
    </row>
    <row r="9561" spans="1:12">
      <c r="A9561" t="s">
        <v>317</v>
      </c>
      <c r="B9561" t="s">
        <v>333</v>
      </c>
      <c r="C9561">
        <v>48035</v>
      </c>
      <c r="D9561" t="s">
        <v>135</v>
      </c>
      <c r="E9561">
        <v>590</v>
      </c>
      <c r="F9561" t="s">
        <v>110</v>
      </c>
      <c r="G9561" t="s">
        <v>118</v>
      </c>
      <c r="H9561">
        <v>73</v>
      </c>
      <c r="I9561">
        <v>0.1720758613783174</v>
      </c>
      <c r="J9561">
        <v>1.1549350099597219E-2</v>
      </c>
      <c r="K9561">
        <v>-5.736439068397374E-2</v>
      </c>
      <c r="L9561">
        <v>0.37156919040709002</v>
      </c>
    </row>
    <row r="9562" spans="1:12">
      <c r="A9562" t="s">
        <v>317</v>
      </c>
      <c r="B9562" t="s">
        <v>333</v>
      </c>
      <c r="C9562">
        <v>48035</v>
      </c>
      <c r="D9562" t="s">
        <v>135</v>
      </c>
      <c r="E9562">
        <v>590</v>
      </c>
      <c r="F9562" t="s">
        <v>110</v>
      </c>
      <c r="G9562" t="s">
        <v>119</v>
      </c>
      <c r="H9562">
        <v>21</v>
      </c>
      <c r="I9562">
        <v>0.41894103250454029</v>
      </c>
      <c r="J9562">
        <v>4.5897237089403013E-2</v>
      </c>
      <c r="K9562">
        <v>0.13843076486317521</v>
      </c>
      <c r="L9562">
        <v>0.87417234015293099</v>
      </c>
    </row>
    <row r="9563" spans="1:12">
      <c r="A9563" t="s">
        <v>317</v>
      </c>
      <c r="B9563" t="s">
        <v>333</v>
      </c>
      <c r="C9563">
        <v>48035</v>
      </c>
      <c r="D9563" t="s">
        <v>135</v>
      </c>
      <c r="E9563">
        <v>590</v>
      </c>
      <c r="F9563" t="s">
        <v>110</v>
      </c>
      <c r="G9563" t="s">
        <v>120</v>
      </c>
      <c r="H9563">
        <v>73</v>
      </c>
      <c r="I9563">
        <v>0.21369404620266499</v>
      </c>
      <c r="J9563">
        <v>1.095812523897532E-2</v>
      </c>
      <c r="K9563">
        <v>-1.4258210904547579E-3</v>
      </c>
      <c r="L9563">
        <v>0.42703457621357532</v>
      </c>
    </row>
    <row r="9564" spans="1:12">
      <c r="A9564" t="s">
        <v>317</v>
      </c>
      <c r="B9564" t="s">
        <v>333</v>
      </c>
      <c r="C9564">
        <v>48035</v>
      </c>
      <c r="D9564" t="s">
        <v>135</v>
      </c>
      <c r="E9564">
        <v>590</v>
      </c>
      <c r="F9564" t="s">
        <v>110</v>
      </c>
      <c r="G9564" t="s">
        <v>121</v>
      </c>
      <c r="H9564">
        <v>21</v>
      </c>
      <c r="I9564">
        <v>0.67011258961515197</v>
      </c>
      <c r="J9564">
        <v>5.9670154189357102E-2</v>
      </c>
      <c r="K9564">
        <v>0.1920892174148528</v>
      </c>
      <c r="L9564">
        <v>1.2323829158348369</v>
      </c>
    </row>
    <row r="9565" spans="1:12">
      <c r="A9565" t="s">
        <v>317</v>
      </c>
      <c r="B9565" t="s">
        <v>333</v>
      </c>
      <c r="C9565">
        <v>48035</v>
      </c>
      <c r="D9565" t="s">
        <v>135</v>
      </c>
      <c r="E9565">
        <v>590</v>
      </c>
      <c r="F9565" t="s">
        <v>110</v>
      </c>
      <c r="G9565" t="s">
        <v>122</v>
      </c>
      <c r="H9565">
        <v>73</v>
      </c>
      <c r="I9565">
        <v>0.32836845820626243</v>
      </c>
      <c r="J9565">
        <v>1.2378409388653779E-2</v>
      </c>
      <c r="K9565">
        <v>-1.4258210904547579E-3</v>
      </c>
      <c r="L9565">
        <v>0.53230241805782197</v>
      </c>
    </row>
    <row r="9566" spans="1:12">
      <c r="A9566" t="s">
        <v>317</v>
      </c>
      <c r="B9566" t="s">
        <v>333</v>
      </c>
      <c r="C9566">
        <v>48035</v>
      </c>
      <c r="D9566" t="s">
        <v>135</v>
      </c>
      <c r="E9566">
        <v>590</v>
      </c>
      <c r="F9566" t="s">
        <v>110</v>
      </c>
      <c r="G9566" t="s">
        <v>123</v>
      </c>
      <c r="H9566">
        <v>21</v>
      </c>
      <c r="I9566">
        <v>0.90529997341020851</v>
      </c>
      <c r="J9566">
        <v>7.7002491223631439E-2</v>
      </c>
      <c r="K9566">
        <v>0.22213573584840979</v>
      </c>
      <c r="L9566">
        <v>1.5856410023960681</v>
      </c>
    </row>
    <row r="9567" spans="1:12">
      <c r="A9567" t="s">
        <v>317</v>
      </c>
      <c r="B9567" t="s">
        <v>333</v>
      </c>
      <c r="C9567">
        <v>48035</v>
      </c>
      <c r="D9567" t="s">
        <v>135</v>
      </c>
      <c r="E9567">
        <v>590</v>
      </c>
      <c r="F9567" t="s">
        <v>110</v>
      </c>
      <c r="G9567" t="s">
        <v>124</v>
      </c>
      <c r="H9567">
        <v>73</v>
      </c>
      <c r="I9567">
        <v>0.43168202879694328</v>
      </c>
      <c r="J9567">
        <v>1.552441590973885E-2</v>
      </c>
      <c r="K9567">
        <v>-1.4258210904547579E-3</v>
      </c>
      <c r="L9567">
        <v>0.72705437832591224</v>
      </c>
    </row>
    <row r="9568" spans="1:12">
      <c r="A9568" t="s">
        <v>317</v>
      </c>
      <c r="B9568" t="s">
        <v>333</v>
      </c>
      <c r="C9568">
        <v>48035</v>
      </c>
      <c r="D9568" t="s">
        <v>135</v>
      </c>
      <c r="E9568">
        <v>590</v>
      </c>
      <c r="F9568" t="s">
        <v>110</v>
      </c>
      <c r="G9568" t="s">
        <v>125</v>
      </c>
      <c r="H9568">
        <v>21</v>
      </c>
      <c r="I9568">
        <v>1.12839611071775</v>
      </c>
      <c r="J9568">
        <v>9.2851381894181975E-2</v>
      </c>
      <c r="K9568">
        <v>0.25170032977500628</v>
      </c>
      <c r="L9568">
        <v>1.9083088080071371</v>
      </c>
    </row>
    <row r="9569" spans="1:12">
      <c r="A9569" t="s">
        <v>317</v>
      </c>
      <c r="B9569" t="s">
        <v>333</v>
      </c>
      <c r="C9569">
        <v>48035</v>
      </c>
      <c r="D9569" t="s">
        <v>135</v>
      </c>
      <c r="E9569">
        <v>590</v>
      </c>
      <c r="F9569" t="s">
        <v>110</v>
      </c>
      <c r="G9569" t="s">
        <v>126</v>
      </c>
      <c r="H9569">
        <v>73</v>
      </c>
      <c r="I9569">
        <v>0.54160772122883072</v>
      </c>
      <c r="J9569">
        <v>1.9583889082644069E-2</v>
      </c>
      <c r="K9569">
        <v>-1.4258210904547579E-3</v>
      </c>
      <c r="L9569">
        <v>0.94170012906595413</v>
      </c>
    </row>
    <row r="9570" spans="1:12">
      <c r="A9570" t="s">
        <v>317</v>
      </c>
      <c r="B9570" t="s">
        <v>333</v>
      </c>
      <c r="C9570">
        <v>48035</v>
      </c>
      <c r="D9570" t="s">
        <v>135</v>
      </c>
      <c r="E9570">
        <v>590</v>
      </c>
      <c r="F9570" t="s">
        <v>110</v>
      </c>
      <c r="G9570" t="s">
        <v>127</v>
      </c>
      <c r="H9570">
        <v>21</v>
      </c>
      <c r="I9570">
        <v>0.53153354669199482</v>
      </c>
      <c r="J9570">
        <v>5.1312881201294069E-2</v>
      </c>
      <c r="K9570">
        <v>0.15938401467315549</v>
      </c>
      <c r="L9570">
        <v>1.035220974542278</v>
      </c>
    </row>
    <row r="9571" spans="1:12">
      <c r="A9571" t="s">
        <v>317</v>
      </c>
      <c r="B9571" t="s">
        <v>333</v>
      </c>
      <c r="C9571">
        <v>48035</v>
      </c>
      <c r="D9571" t="s">
        <v>135</v>
      </c>
      <c r="E9571">
        <v>590</v>
      </c>
      <c r="F9571" t="s">
        <v>110</v>
      </c>
      <c r="G9571" t="s">
        <v>128</v>
      </c>
      <c r="H9571">
        <v>73</v>
      </c>
      <c r="I9571">
        <v>0.2486770489728917</v>
      </c>
      <c r="J9571">
        <v>1.0406185610671741E-2</v>
      </c>
      <c r="K9571">
        <v>-1.4258210904547579E-3</v>
      </c>
      <c r="L9571">
        <v>0.43558443721303541</v>
      </c>
    </row>
    <row r="9572" spans="1:12">
      <c r="A9572" t="s">
        <v>317</v>
      </c>
      <c r="B9572" t="s">
        <v>333</v>
      </c>
      <c r="C9572">
        <v>48035</v>
      </c>
      <c r="D9572" t="s">
        <v>135</v>
      </c>
      <c r="E9572">
        <v>590</v>
      </c>
      <c r="F9572" t="s">
        <v>110</v>
      </c>
      <c r="G9572" t="s">
        <v>129</v>
      </c>
      <c r="H9572">
        <v>21</v>
      </c>
      <c r="I9572">
        <v>0.53153354669199482</v>
      </c>
      <c r="J9572">
        <v>5.1312881201294069E-2</v>
      </c>
      <c r="K9572">
        <v>0.15938401467315549</v>
      </c>
      <c r="L9572">
        <v>1.035220974542278</v>
      </c>
    </row>
    <row r="9573" spans="1:12">
      <c r="A9573" t="s">
        <v>317</v>
      </c>
      <c r="B9573" t="s">
        <v>333</v>
      </c>
      <c r="C9573">
        <v>48035</v>
      </c>
      <c r="D9573" t="s">
        <v>135</v>
      </c>
      <c r="E9573">
        <v>590</v>
      </c>
      <c r="F9573" t="s">
        <v>110</v>
      </c>
      <c r="G9573" t="s">
        <v>130</v>
      </c>
      <c r="H9573">
        <v>73</v>
      </c>
      <c r="I9573">
        <v>0.2486770489728917</v>
      </c>
      <c r="J9573">
        <v>1.0406185610671741E-2</v>
      </c>
      <c r="K9573">
        <v>-1.4258210904547579E-3</v>
      </c>
      <c r="L9573">
        <v>0.43558443721303541</v>
      </c>
    </row>
    <row r="9574" spans="1:12">
      <c r="A9574" t="s">
        <v>317</v>
      </c>
      <c r="B9574" t="s">
        <v>333</v>
      </c>
      <c r="C9574">
        <v>48035</v>
      </c>
      <c r="D9574" t="s">
        <v>135</v>
      </c>
      <c r="E9574">
        <v>590</v>
      </c>
      <c r="F9574" t="s">
        <v>110</v>
      </c>
      <c r="G9574" t="s">
        <v>131</v>
      </c>
      <c r="H9574">
        <v>21</v>
      </c>
      <c r="I9574">
        <v>0.53153354669199482</v>
      </c>
      <c r="J9574">
        <v>5.1312881201294069E-2</v>
      </c>
      <c r="K9574">
        <v>0.15938401467315549</v>
      </c>
      <c r="L9574">
        <v>1.035220974542278</v>
      </c>
    </row>
    <row r="9575" spans="1:12">
      <c r="A9575" t="s">
        <v>317</v>
      </c>
      <c r="B9575" t="s">
        <v>333</v>
      </c>
      <c r="C9575">
        <v>48035</v>
      </c>
      <c r="D9575" t="s">
        <v>135</v>
      </c>
      <c r="E9575">
        <v>590</v>
      </c>
      <c r="F9575" t="s">
        <v>110</v>
      </c>
      <c r="G9575" t="s">
        <v>132</v>
      </c>
      <c r="H9575">
        <v>73</v>
      </c>
      <c r="I9575">
        <v>0.2486770489728917</v>
      </c>
      <c r="J9575">
        <v>1.0406185610671741E-2</v>
      </c>
      <c r="K9575">
        <v>-1.4258210904547579E-3</v>
      </c>
      <c r="L9575">
        <v>0.43558443721303541</v>
      </c>
    </row>
    <row r="9576" spans="1:12">
      <c r="A9576" t="s">
        <v>317</v>
      </c>
      <c r="B9576" t="s">
        <v>333</v>
      </c>
      <c r="C9576">
        <v>48035</v>
      </c>
      <c r="D9576" t="s">
        <v>135</v>
      </c>
      <c r="E9576">
        <v>590</v>
      </c>
      <c r="F9576" t="s">
        <v>110</v>
      </c>
      <c r="G9576" t="s">
        <v>133</v>
      </c>
      <c r="H9576">
        <v>21</v>
      </c>
      <c r="I9576">
        <v>0.80092700356517643</v>
      </c>
      <c r="J9576">
        <v>6.6061947049611949E-2</v>
      </c>
      <c r="K9576">
        <v>0.13062001870250631</v>
      </c>
      <c r="L9576">
        <v>1.2634740516146179</v>
      </c>
    </row>
    <row r="9577" spans="1:12">
      <c r="A9577" t="s">
        <v>317</v>
      </c>
      <c r="B9577" t="s">
        <v>333</v>
      </c>
      <c r="C9577">
        <v>48035</v>
      </c>
      <c r="D9577" t="s">
        <v>135</v>
      </c>
      <c r="E9577">
        <v>590</v>
      </c>
      <c r="F9577" t="s">
        <v>110</v>
      </c>
      <c r="G9577" t="s">
        <v>134</v>
      </c>
      <c r="H9577">
        <v>73</v>
      </c>
      <c r="I9577">
        <v>0.32679980708552181</v>
      </c>
      <c r="J9577">
        <v>1.223364149823643E-2</v>
      </c>
      <c r="K9577">
        <v>-1.4258210904547579E-3</v>
      </c>
      <c r="L9577">
        <v>0.59209628847376294</v>
      </c>
    </row>
    <row r="9578" spans="1:12">
      <c r="A9578" t="s">
        <v>317</v>
      </c>
      <c r="B9578" t="s">
        <v>334</v>
      </c>
      <c r="C9578">
        <v>48037</v>
      </c>
      <c r="D9578" t="s">
        <v>135</v>
      </c>
      <c r="E9578">
        <v>590</v>
      </c>
      <c r="F9578" t="s">
        <v>110</v>
      </c>
      <c r="G9578" t="s">
        <v>111</v>
      </c>
      <c r="H9578">
        <v>385</v>
      </c>
      <c r="I9578">
        <v>1.8352986050037819E-2</v>
      </c>
      <c r="J9578">
        <v>9.4481767279943002E-4</v>
      </c>
      <c r="K9578">
        <v>-999</v>
      </c>
      <c r="L9578">
        <v>-999</v>
      </c>
    </row>
    <row r="9579" spans="1:12">
      <c r="A9579" t="s">
        <v>317</v>
      </c>
      <c r="B9579" t="s">
        <v>334</v>
      </c>
      <c r="C9579">
        <v>48037</v>
      </c>
      <c r="D9579" t="s">
        <v>135</v>
      </c>
      <c r="E9579">
        <v>590</v>
      </c>
      <c r="F9579" t="s">
        <v>110</v>
      </c>
      <c r="G9579" t="s">
        <v>112</v>
      </c>
      <c r="H9579">
        <v>614</v>
      </c>
      <c r="I9579">
        <v>-1.524708937272541E-2</v>
      </c>
      <c r="J9579">
        <v>8.0153164432649913E-4</v>
      </c>
      <c r="K9579">
        <v>-999</v>
      </c>
      <c r="L9579">
        <v>-999</v>
      </c>
    </row>
    <row r="9580" spans="1:12">
      <c r="A9580" t="s">
        <v>317</v>
      </c>
      <c r="B9580" t="s">
        <v>334</v>
      </c>
      <c r="C9580">
        <v>48037</v>
      </c>
      <c r="D9580" t="s">
        <v>135</v>
      </c>
      <c r="E9580">
        <v>590</v>
      </c>
      <c r="F9580" t="s">
        <v>110</v>
      </c>
      <c r="G9580" t="s">
        <v>113</v>
      </c>
      <c r="H9580">
        <v>385</v>
      </c>
      <c r="I9580">
        <v>0.34441876035027852</v>
      </c>
      <c r="J9580">
        <v>8.249744552857298E-3</v>
      </c>
      <c r="K9580">
        <v>-2.2209100711948191E-3</v>
      </c>
      <c r="L9580">
        <v>0.92904004690239772</v>
      </c>
    </row>
    <row r="9581" spans="1:12">
      <c r="A9581" t="s">
        <v>317</v>
      </c>
      <c r="B9581" t="s">
        <v>334</v>
      </c>
      <c r="C9581">
        <v>48037</v>
      </c>
      <c r="D9581" t="s">
        <v>135</v>
      </c>
      <c r="E9581">
        <v>590</v>
      </c>
      <c r="F9581" t="s">
        <v>110</v>
      </c>
      <c r="G9581" t="s">
        <v>114</v>
      </c>
      <c r="H9581">
        <v>614</v>
      </c>
      <c r="I9581">
        <v>0.1498283722983309</v>
      </c>
      <c r="J9581">
        <v>4.8396967617221004E-3</v>
      </c>
      <c r="K9581">
        <v>-8.0042395586124887E-2</v>
      </c>
      <c r="L9581">
        <v>0.50609167636517527</v>
      </c>
    </row>
    <row r="9582" spans="1:12">
      <c r="A9582" t="s">
        <v>317</v>
      </c>
      <c r="B9582" t="s">
        <v>334</v>
      </c>
      <c r="C9582">
        <v>48037</v>
      </c>
      <c r="D9582" t="s">
        <v>135</v>
      </c>
      <c r="E9582">
        <v>590</v>
      </c>
      <c r="F9582" t="s">
        <v>110</v>
      </c>
      <c r="G9582" t="s">
        <v>115</v>
      </c>
      <c r="H9582">
        <v>385</v>
      </c>
      <c r="I9582">
        <v>0.2395383713506733</v>
      </c>
      <c r="J9582">
        <v>5.9711598132804493E-3</v>
      </c>
      <c r="K9582">
        <v>-6.9626939183345697E-3</v>
      </c>
      <c r="L9582">
        <v>0.68818917119285972</v>
      </c>
    </row>
    <row r="9583" spans="1:12">
      <c r="A9583" t="s">
        <v>317</v>
      </c>
      <c r="B9583" t="s">
        <v>334</v>
      </c>
      <c r="C9583">
        <v>48037</v>
      </c>
      <c r="D9583" t="s">
        <v>135</v>
      </c>
      <c r="E9583">
        <v>590</v>
      </c>
      <c r="F9583" t="s">
        <v>110</v>
      </c>
      <c r="G9583" t="s">
        <v>116</v>
      </c>
      <c r="H9583">
        <v>613</v>
      </c>
      <c r="I9583">
        <v>7.1637483097242008E-2</v>
      </c>
      <c r="J9583">
        <v>2.9817369722901959E-3</v>
      </c>
      <c r="K9583">
        <v>-0.16779746486992439</v>
      </c>
      <c r="L9583">
        <v>0.33039547440439881</v>
      </c>
    </row>
    <row r="9584" spans="1:12">
      <c r="A9584" t="s">
        <v>317</v>
      </c>
      <c r="B9584" t="s">
        <v>334</v>
      </c>
      <c r="C9584">
        <v>48037</v>
      </c>
      <c r="D9584" t="s">
        <v>135</v>
      </c>
      <c r="E9584">
        <v>590</v>
      </c>
      <c r="F9584" t="s">
        <v>110</v>
      </c>
      <c r="G9584" t="s">
        <v>117</v>
      </c>
      <c r="H9584">
        <v>385</v>
      </c>
      <c r="I9584">
        <v>0.2395383713506733</v>
      </c>
      <c r="J9584">
        <v>5.9711598132804493E-3</v>
      </c>
      <c r="K9584">
        <v>-6.9626939183345697E-3</v>
      </c>
      <c r="L9584">
        <v>0.68818917119285972</v>
      </c>
    </row>
    <row r="9585" spans="1:12">
      <c r="A9585" t="s">
        <v>317</v>
      </c>
      <c r="B9585" t="s">
        <v>334</v>
      </c>
      <c r="C9585">
        <v>48037</v>
      </c>
      <c r="D9585" t="s">
        <v>135</v>
      </c>
      <c r="E9585">
        <v>590</v>
      </c>
      <c r="F9585" t="s">
        <v>110</v>
      </c>
      <c r="G9585" t="s">
        <v>118</v>
      </c>
      <c r="H9585">
        <v>614</v>
      </c>
      <c r="I9585">
        <v>7.1404604684808304E-2</v>
      </c>
      <c r="J9585">
        <v>2.9590933539898941E-3</v>
      </c>
      <c r="K9585">
        <v>-0.16779746486992439</v>
      </c>
      <c r="L9585">
        <v>0.33039547440439881</v>
      </c>
    </row>
    <row r="9586" spans="1:12">
      <c r="A9586" t="s">
        <v>317</v>
      </c>
      <c r="B9586" t="s">
        <v>334</v>
      </c>
      <c r="C9586">
        <v>48037</v>
      </c>
      <c r="D9586" t="s">
        <v>135</v>
      </c>
      <c r="E9586">
        <v>590</v>
      </c>
      <c r="F9586" t="s">
        <v>110</v>
      </c>
      <c r="G9586" t="s">
        <v>119</v>
      </c>
      <c r="H9586">
        <v>385</v>
      </c>
      <c r="I9586">
        <v>0.29576395856467402</v>
      </c>
      <c r="J9586">
        <v>7.0892260102168444E-3</v>
      </c>
      <c r="K9586">
        <v>-2.2209100711948191E-3</v>
      </c>
      <c r="L9586">
        <v>0.81137074150351796</v>
      </c>
    </row>
    <row r="9587" spans="1:12">
      <c r="A9587" t="s">
        <v>317</v>
      </c>
      <c r="B9587" t="s">
        <v>334</v>
      </c>
      <c r="C9587">
        <v>48037</v>
      </c>
      <c r="D9587" t="s">
        <v>135</v>
      </c>
      <c r="E9587">
        <v>590</v>
      </c>
      <c r="F9587" t="s">
        <v>110</v>
      </c>
      <c r="G9587" t="s">
        <v>120</v>
      </c>
      <c r="H9587">
        <v>613</v>
      </c>
      <c r="I9587">
        <v>0.11001215318394671</v>
      </c>
      <c r="J9587">
        <v>3.8584855263824221E-3</v>
      </c>
      <c r="K9587">
        <v>-0.2476950842242015</v>
      </c>
      <c r="L9587">
        <v>0.39452015270246482</v>
      </c>
    </row>
    <row r="9588" spans="1:12">
      <c r="A9588" t="s">
        <v>317</v>
      </c>
      <c r="B9588" t="s">
        <v>334</v>
      </c>
      <c r="C9588">
        <v>48037</v>
      </c>
      <c r="D9588" t="s">
        <v>135</v>
      </c>
      <c r="E9588">
        <v>590</v>
      </c>
      <c r="F9588" t="s">
        <v>110</v>
      </c>
      <c r="G9588" t="s">
        <v>121</v>
      </c>
      <c r="H9588">
        <v>385</v>
      </c>
      <c r="I9588">
        <v>0.4297038202545681</v>
      </c>
      <c r="J9588">
        <v>1.013879700250065E-2</v>
      </c>
      <c r="K9588">
        <v>-2.2209100711948191E-3</v>
      </c>
      <c r="L9588">
        <v>1.118222396893668</v>
      </c>
    </row>
    <row r="9589" spans="1:12">
      <c r="A9589" t="s">
        <v>317</v>
      </c>
      <c r="B9589" t="s">
        <v>334</v>
      </c>
      <c r="C9589">
        <v>48037</v>
      </c>
      <c r="D9589" t="s">
        <v>135</v>
      </c>
      <c r="E9589">
        <v>590</v>
      </c>
      <c r="F9589" t="s">
        <v>110</v>
      </c>
      <c r="G9589" t="s">
        <v>122</v>
      </c>
      <c r="H9589">
        <v>613</v>
      </c>
      <c r="I9589">
        <v>0.20595179397059071</v>
      </c>
      <c r="J9589">
        <v>6.34815665797029E-3</v>
      </c>
      <c r="K9589">
        <v>-8.9453533457064499E-2</v>
      </c>
      <c r="L9589">
        <v>0.72098393098243763</v>
      </c>
    </row>
    <row r="9590" spans="1:12">
      <c r="A9590" t="s">
        <v>317</v>
      </c>
      <c r="B9590" t="s">
        <v>334</v>
      </c>
      <c r="C9590">
        <v>48037</v>
      </c>
      <c r="D9590" t="s">
        <v>135</v>
      </c>
      <c r="E9590">
        <v>590</v>
      </c>
      <c r="F9590" t="s">
        <v>110</v>
      </c>
      <c r="G9590" t="s">
        <v>123</v>
      </c>
      <c r="H9590">
        <v>385</v>
      </c>
      <c r="I9590">
        <v>0.55269707530607393</v>
      </c>
      <c r="J9590">
        <v>1.275900907091471E-2</v>
      </c>
      <c r="K9590">
        <v>-2.2209100711948191E-3</v>
      </c>
      <c r="L9590">
        <v>1.3667531928650181</v>
      </c>
    </row>
    <row r="9591" spans="1:12">
      <c r="A9591" t="s">
        <v>317</v>
      </c>
      <c r="B9591" t="s">
        <v>334</v>
      </c>
      <c r="C9591">
        <v>48037</v>
      </c>
      <c r="D9591" t="s">
        <v>135</v>
      </c>
      <c r="E9591">
        <v>590</v>
      </c>
      <c r="F9591" t="s">
        <v>110</v>
      </c>
      <c r="G9591" t="s">
        <v>124</v>
      </c>
      <c r="H9591">
        <v>613</v>
      </c>
      <c r="I9591">
        <v>0.3002740318735681</v>
      </c>
      <c r="J9591">
        <v>9.0247575333122013E-3</v>
      </c>
      <c r="K9591">
        <v>-7.0983799909851417E-2</v>
      </c>
      <c r="L9591">
        <v>1.075421990035097</v>
      </c>
    </row>
    <row r="9592" spans="1:12">
      <c r="A9592" t="s">
        <v>317</v>
      </c>
      <c r="B9592" t="s">
        <v>334</v>
      </c>
      <c r="C9592">
        <v>48037</v>
      </c>
      <c r="D9592" t="s">
        <v>135</v>
      </c>
      <c r="E9592">
        <v>590</v>
      </c>
      <c r="F9592" t="s">
        <v>110</v>
      </c>
      <c r="G9592" t="s">
        <v>125</v>
      </c>
      <c r="H9592">
        <v>385</v>
      </c>
      <c r="I9592">
        <v>0.67998199748401</v>
      </c>
      <c r="J9592">
        <v>1.574057216947199E-2</v>
      </c>
      <c r="K9592">
        <v>-2.2209100711948191E-3</v>
      </c>
      <c r="L9592">
        <v>1.640437809315836</v>
      </c>
    </row>
    <row r="9593" spans="1:12">
      <c r="A9593" t="s">
        <v>317</v>
      </c>
      <c r="B9593" t="s">
        <v>334</v>
      </c>
      <c r="C9593">
        <v>48037</v>
      </c>
      <c r="D9593" t="s">
        <v>135</v>
      </c>
      <c r="E9593">
        <v>590</v>
      </c>
      <c r="F9593" t="s">
        <v>110</v>
      </c>
      <c r="G9593" t="s">
        <v>126</v>
      </c>
      <c r="H9593">
        <v>613</v>
      </c>
      <c r="I9593">
        <v>0.40004617640704782</v>
      </c>
      <c r="J9593">
        <v>1.199303012229227E-2</v>
      </c>
      <c r="K9593">
        <v>-3.9806647781455047E-2</v>
      </c>
      <c r="L9593">
        <v>1.4206787509393499</v>
      </c>
    </row>
    <row r="9594" spans="1:12">
      <c r="A9594" t="s">
        <v>317</v>
      </c>
      <c r="B9594" t="s">
        <v>334</v>
      </c>
      <c r="C9594">
        <v>48037</v>
      </c>
      <c r="D9594" t="s">
        <v>135</v>
      </c>
      <c r="E9594">
        <v>590</v>
      </c>
      <c r="F9594" t="s">
        <v>110</v>
      </c>
      <c r="G9594" t="s">
        <v>127</v>
      </c>
      <c r="H9594">
        <v>385</v>
      </c>
      <c r="I9594">
        <v>0.34441875361720181</v>
      </c>
      <c r="J9594">
        <v>8.2497437891071949E-3</v>
      </c>
      <c r="K9594">
        <v>-2.2209100711948191E-3</v>
      </c>
      <c r="L9594">
        <v>0.92904004690239772</v>
      </c>
    </row>
    <row r="9595" spans="1:12">
      <c r="A9595" t="s">
        <v>317</v>
      </c>
      <c r="B9595" t="s">
        <v>334</v>
      </c>
      <c r="C9595">
        <v>48037</v>
      </c>
      <c r="D9595" t="s">
        <v>135</v>
      </c>
      <c r="E9595">
        <v>590</v>
      </c>
      <c r="F9595" t="s">
        <v>110</v>
      </c>
      <c r="G9595" t="s">
        <v>128</v>
      </c>
      <c r="H9595">
        <v>613</v>
      </c>
      <c r="I9595">
        <v>0.15109181448930389</v>
      </c>
      <c r="J9595">
        <v>4.9589034281511228E-3</v>
      </c>
      <c r="K9595">
        <v>-8.0042395586124887E-2</v>
      </c>
      <c r="L9595">
        <v>0.50609167636517527</v>
      </c>
    </row>
    <row r="9596" spans="1:12">
      <c r="A9596" t="s">
        <v>317</v>
      </c>
      <c r="B9596" t="s">
        <v>334</v>
      </c>
      <c r="C9596">
        <v>48037</v>
      </c>
      <c r="D9596" t="s">
        <v>135</v>
      </c>
      <c r="E9596">
        <v>590</v>
      </c>
      <c r="F9596" t="s">
        <v>110</v>
      </c>
      <c r="G9596" t="s">
        <v>129</v>
      </c>
      <c r="H9596">
        <v>385</v>
      </c>
      <c r="I9596">
        <v>0.34441875361720181</v>
      </c>
      <c r="J9596">
        <v>8.2497437891071931E-3</v>
      </c>
      <c r="K9596">
        <v>-2.2209100711948191E-3</v>
      </c>
      <c r="L9596">
        <v>0.92904004690239772</v>
      </c>
    </row>
    <row r="9597" spans="1:12">
      <c r="A9597" t="s">
        <v>317</v>
      </c>
      <c r="B9597" t="s">
        <v>334</v>
      </c>
      <c r="C9597">
        <v>48037</v>
      </c>
      <c r="D9597" t="s">
        <v>135</v>
      </c>
      <c r="E9597">
        <v>590</v>
      </c>
      <c r="F9597" t="s">
        <v>110</v>
      </c>
      <c r="G9597" t="s">
        <v>130</v>
      </c>
      <c r="H9597">
        <v>613</v>
      </c>
      <c r="I9597">
        <v>0.15109181448930389</v>
      </c>
      <c r="J9597">
        <v>4.9589034281511228E-3</v>
      </c>
      <c r="K9597">
        <v>-8.0042395586124887E-2</v>
      </c>
      <c r="L9597">
        <v>0.50609167636517527</v>
      </c>
    </row>
    <row r="9598" spans="1:12">
      <c r="A9598" t="s">
        <v>317</v>
      </c>
      <c r="B9598" t="s">
        <v>334</v>
      </c>
      <c r="C9598">
        <v>48037</v>
      </c>
      <c r="D9598" t="s">
        <v>135</v>
      </c>
      <c r="E9598">
        <v>590</v>
      </c>
      <c r="F9598" t="s">
        <v>110</v>
      </c>
      <c r="G9598" t="s">
        <v>131</v>
      </c>
      <c r="H9598">
        <v>385</v>
      </c>
      <c r="I9598">
        <v>0.34441875361720181</v>
      </c>
      <c r="J9598">
        <v>8.2497437891071931E-3</v>
      </c>
      <c r="K9598">
        <v>-2.2209100711948191E-3</v>
      </c>
      <c r="L9598">
        <v>0.92904004690239772</v>
      </c>
    </row>
    <row r="9599" spans="1:12">
      <c r="A9599" t="s">
        <v>317</v>
      </c>
      <c r="B9599" t="s">
        <v>334</v>
      </c>
      <c r="C9599">
        <v>48037</v>
      </c>
      <c r="D9599" t="s">
        <v>135</v>
      </c>
      <c r="E9599">
        <v>590</v>
      </c>
      <c r="F9599" t="s">
        <v>110</v>
      </c>
      <c r="G9599" t="s">
        <v>132</v>
      </c>
      <c r="H9599">
        <v>613</v>
      </c>
      <c r="I9599">
        <v>0.15109181448930389</v>
      </c>
      <c r="J9599">
        <v>4.9589034281511219E-3</v>
      </c>
      <c r="K9599">
        <v>-8.0042395586124887E-2</v>
      </c>
      <c r="L9599">
        <v>0.50609167636517527</v>
      </c>
    </row>
    <row r="9600" spans="1:12">
      <c r="A9600" t="s">
        <v>317</v>
      </c>
      <c r="B9600" t="s">
        <v>334</v>
      </c>
      <c r="C9600">
        <v>48037</v>
      </c>
      <c r="D9600" t="s">
        <v>135</v>
      </c>
      <c r="E9600">
        <v>590</v>
      </c>
      <c r="F9600" t="s">
        <v>110</v>
      </c>
      <c r="G9600" t="s">
        <v>133</v>
      </c>
      <c r="H9600">
        <v>385</v>
      </c>
      <c r="I9600">
        <v>0.4698351658084205</v>
      </c>
      <c r="J9600">
        <v>1.0090794398264141E-2</v>
      </c>
      <c r="K9600">
        <v>-2.2209100711948191E-3</v>
      </c>
      <c r="L9600">
        <v>1.0498195309448459</v>
      </c>
    </row>
    <row r="9601" spans="1:12">
      <c r="A9601" t="s">
        <v>317</v>
      </c>
      <c r="B9601" t="s">
        <v>334</v>
      </c>
      <c r="C9601">
        <v>48037</v>
      </c>
      <c r="D9601" t="s">
        <v>135</v>
      </c>
      <c r="E9601">
        <v>590</v>
      </c>
      <c r="F9601" t="s">
        <v>110</v>
      </c>
      <c r="G9601" t="s">
        <v>134</v>
      </c>
      <c r="H9601">
        <v>613</v>
      </c>
      <c r="I9601">
        <v>0.2479334897645504</v>
      </c>
      <c r="J9601">
        <v>7.6990058058874558E-3</v>
      </c>
      <c r="K9601">
        <v>-3.9806647781455047E-2</v>
      </c>
      <c r="L9601">
        <v>0.95830643174613483</v>
      </c>
    </row>
    <row r="9602" spans="1:12">
      <c r="A9602" t="s">
        <v>317</v>
      </c>
      <c r="B9602" t="s">
        <v>335</v>
      </c>
      <c r="C9602">
        <v>48039</v>
      </c>
      <c r="D9602" t="s">
        <v>135</v>
      </c>
      <c r="E9602">
        <v>590</v>
      </c>
      <c r="F9602" t="s">
        <v>110</v>
      </c>
      <c r="G9602" t="s">
        <v>111</v>
      </c>
      <c r="H9602">
        <v>119</v>
      </c>
      <c r="I9602">
        <v>4.344054371735321E-2</v>
      </c>
      <c r="J9602">
        <v>3.0583080619406241E-3</v>
      </c>
      <c r="K9602">
        <v>-999</v>
      </c>
      <c r="L9602">
        <v>-999</v>
      </c>
    </row>
    <row r="9603" spans="1:12">
      <c r="A9603" t="s">
        <v>317</v>
      </c>
      <c r="B9603" t="s">
        <v>335</v>
      </c>
      <c r="C9603">
        <v>48039</v>
      </c>
      <c r="D9603" t="s">
        <v>135</v>
      </c>
      <c r="E9603">
        <v>590</v>
      </c>
      <c r="F9603" t="s">
        <v>110</v>
      </c>
      <c r="G9603" t="s">
        <v>112</v>
      </c>
      <c r="H9603">
        <v>154</v>
      </c>
      <c r="I9603">
        <v>1.010576887515535E-2</v>
      </c>
      <c r="J9603">
        <v>1.007986004360896E-3</v>
      </c>
      <c r="K9603">
        <v>-999</v>
      </c>
      <c r="L9603">
        <v>-999</v>
      </c>
    </row>
    <row r="9604" spans="1:12">
      <c r="A9604" t="s">
        <v>317</v>
      </c>
      <c r="B9604" t="s">
        <v>335</v>
      </c>
      <c r="C9604">
        <v>48039</v>
      </c>
      <c r="D9604" t="s">
        <v>135</v>
      </c>
      <c r="E9604">
        <v>590</v>
      </c>
      <c r="F9604" t="s">
        <v>110</v>
      </c>
      <c r="G9604" t="s">
        <v>113</v>
      </c>
      <c r="H9604">
        <v>119</v>
      </c>
      <c r="I9604">
        <v>0.54223212982136748</v>
      </c>
      <c r="J9604">
        <v>2.2402894704769659E-2</v>
      </c>
      <c r="K9604">
        <v>-6.8014914002422755E-5</v>
      </c>
      <c r="L9604">
        <v>1.167587709455941</v>
      </c>
    </row>
    <row r="9605" spans="1:12">
      <c r="A9605" t="s">
        <v>317</v>
      </c>
      <c r="B9605" t="s">
        <v>335</v>
      </c>
      <c r="C9605">
        <v>48039</v>
      </c>
      <c r="D9605" t="s">
        <v>135</v>
      </c>
      <c r="E9605">
        <v>590</v>
      </c>
      <c r="F9605" t="s">
        <v>110</v>
      </c>
      <c r="G9605" t="s">
        <v>114</v>
      </c>
      <c r="H9605">
        <v>154</v>
      </c>
      <c r="I9605">
        <v>0.13614671302070411</v>
      </c>
      <c r="J9605">
        <v>1.006211760132609E-2</v>
      </c>
      <c r="K9605">
        <v>-0.1648007615647171</v>
      </c>
      <c r="L9605">
        <v>0.56084747552493552</v>
      </c>
    </row>
    <row r="9606" spans="1:12">
      <c r="A9606" t="s">
        <v>317</v>
      </c>
      <c r="B9606" t="s">
        <v>335</v>
      </c>
      <c r="C9606">
        <v>48039</v>
      </c>
      <c r="D9606" t="s">
        <v>135</v>
      </c>
      <c r="E9606">
        <v>590</v>
      </c>
      <c r="F9606" t="s">
        <v>110</v>
      </c>
      <c r="G9606" t="s">
        <v>115</v>
      </c>
      <c r="H9606">
        <v>119</v>
      </c>
      <c r="I9606">
        <v>0.35744820166864288</v>
      </c>
      <c r="J9606">
        <v>1.8388921166261309E-2</v>
      </c>
      <c r="K9606">
        <v>-9.3929551569146078E-2</v>
      </c>
      <c r="L9606">
        <v>0.83509783911325841</v>
      </c>
    </row>
    <row r="9607" spans="1:12">
      <c r="A9607" t="s">
        <v>317</v>
      </c>
      <c r="B9607" t="s">
        <v>335</v>
      </c>
      <c r="C9607">
        <v>48039</v>
      </c>
      <c r="D9607" t="s">
        <v>135</v>
      </c>
      <c r="E9607">
        <v>590</v>
      </c>
      <c r="F9607" t="s">
        <v>110</v>
      </c>
      <c r="G9607" t="s">
        <v>116</v>
      </c>
      <c r="H9607">
        <v>154</v>
      </c>
      <c r="I9607">
        <v>5.8262439736304593E-2</v>
      </c>
      <c r="J9607">
        <v>9.4519299594805518E-3</v>
      </c>
      <c r="K9607">
        <v>-0.2965267321163389</v>
      </c>
      <c r="L9607">
        <v>0.34774509743010268</v>
      </c>
    </row>
    <row r="9608" spans="1:12">
      <c r="A9608" t="s">
        <v>317</v>
      </c>
      <c r="B9608" t="s">
        <v>335</v>
      </c>
      <c r="C9608">
        <v>48039</v>
      </c>
      <c r="D9608" t="s">
        <v>135</v>
      </c>
      <c r="E9608">
        <v>590</v>
      </c>
      <c r="F9608" t="s">
        <v>110</v>
      </c>
      <c r="G9608" t="s">
        <v>117</v>
      </c>
      <c r="H9608">
        <v>119</v>
      </c>
      <c r="I9608">
        <v>0.35744820166864288</v>
      </c>
      <c r="J9608">
        <v>1.8388921166261309E-2</v>
      </c>
      <c r="K9608">
        <v>-9.3929551569146078E-2</v>
      </c>
      <c r="L9608">
        <v>0.83509783911325841</v>
      </c>
    </row>
    <row r="9609" spans="1:12">
      <c r="A9609" t="s">
        <v>317</v>
      </c>
      <c r="B9609" t="s">
        <v>335</v>
      </c>
      <c r="C9609">
        <v>48039</v>
      </c>
      <c r="D9609" t="s">
        <v>135</v>
      </c>
      <c r="E9609">
        <v>590</v>
      </c>
      <c r="F9609" t="s">
        <v>110</v>
      </c>
      <c r="G9609" t="s">
        <v>118</v>
      </c>
      <c r="H9609">
        <v>154</v>
      </c>
      <c r="I9609">
        <v>5.8262439736304593E-2</v>
      </c>
      <c r="J9609">
        <v>9.4519299594805518E-3</v>
      </c>
      <c r="K9609">
        <v>-0.2965267321163389</v>
      </c>
      <c r="L9609">
        <v>0.34774509743010268</v>
      </c>
    </row>
    <row r="9610" spans="1:12">
      <c r="A9610" t="s">
        <v>317</v>
      </c>
      <c r="B9610" t="s">
        <v>335</v>
      </c>
      <c r="C9610">
        <v>48039</v>
      </c>
      <c r="D9610" t="s">
        <v>135</v>
      </c>
      <c r="E9610">
        <v>590</v>
      </c>
      <c r="F9610" t="s">
        <v>110</v>
      </c>
      <c r="G9610" t="s">
        <v>119</v>
      </c>
      <c r="H9610">
        <v>119</v>
      </c>
      <c r="I9610">
        <v>0.44640003195052641</v>
      </c>
      <c r="J9610">
        <v>2.017620395139887E-2</v>
      </c>
      <c r="K9610">
        <v>-6.8014914002422755E-5</v>
      </c>
      <c r="L9610">
        <v>1.0065041022987671</v>
      </c>
    </row>
    <row r="9611" spans="1:12">
      <c r="A9611" t="s">
        <v>317</v>
      </c>
      <c r="B9611" t="s">
        <v>335</v>
      </c>
      <c r="C9611">
        <v>48039</v>
      </c>
      <c r="D9611" t="s">
        <v>135</v>
      </c>
      <c r="E9611">
        <v>590</v>
      </c>
      <c r="F9611" t="s">
        <v>110</v>
      </c>
      <c r="G9611" t="s">
        <v>120</v>
      </c>
      <c r="H9611">
        <v>154</v>
      </c>
      <c r="I9611">
        <v>9.8542597284439759E-2</v>
      </c>
      <c r="J9611">
        <v>1.005330279515171E-2</v>
      </c>
      <c r="K9611">
        <v>-0.24312261054794609</v>
      </c>
      <c r="L9611">
        <v>0.47072010799174657</v>
      </c>
    </row>
    <row r="9612" spans="1:12">
      <c r="A9612" t="s">
        <v>317</v>
      </c>
      <c r="B9612" t="s">
        <v>335</v>
      </c>
      <c r="C9612">
        <v>48039</v>
      </c>
      <c r="D9612" t="s">
        <v>135</v>
      </c>
      <c r="E9612">
        <v>590</v>
      </c>
      <c r="F9612" t="s">
        <v>110</v>
      </c>
      <c r="G9612" t="s">
        <v>121</v>
      </c>
      <c r="H9612">
        <v>119</v>
      </c>
      <c r="I9612">
        <v>0.65603744095005223</v>
      </c>
      <c r="J9612">
        <v>2.571803551448653E-2</v>
      </c>
      <c r="K9612">
        <v>-6.8014914002422755E-5</v>
      </c>
      <c r="L9612">
        <v>1.362928753414266</v>
      </c>
    </row>
    <row r="9613" spans="1:12">
      <c r="A9613" t="s">
        <v>317</v>
      </c>
      <c r="B9613" t="s">
        <v>335</v>
      </c>
      <c r="C9613">
        <v>48039</v>
      </c>
      <c r="D9613" t="s">
        <v>135</v>
      </c>
      <c r="E9613">
        <v>590</v>
      </c>
      <c r="F9613" t="s">
        <v>110</v>
      </c>
      <c r="G9613" t="s">
        <v>122</v>
      </c>
      <c r="H9613">
        <v>154</v>
      </c>
      <c r="I9613">
        <v>0.20211812595804701</v>
      </c>
      <c r="J9613">
        <v>1.169530440944319E-2</v>
      </c>
      <c r="K9613">
        <v>-8.7787914512305359E-2</v>
      </c>
      <c r="L9613">
        <v>0.71699065535889961</v>
      </c>
    </row>
    <row r="9614" spans="1:12">
      <c r="A9614" t="s">
        <v>317</v>
      </c>
      <c r="B9614" t="s">
        <v>335</v>
      </c>
      <c r="C9614">
        <v>48039</v>
      </c>
      <c r="D9614" t="s">
        <v>135</v>
      </c>
      <c r="E9614">
        <v>590</v>
      </c>
      <c r="F9614" t="s">
        <v>110</v>
      </c>
      <c r="G9614" t="s">
        <v>123</v>
      </c>
      <c r="H9614">
        <v>119</v>
      </c>
      <c r="I9614">
        <v>0.85245977191256961</v>
      </c>
      <c r="J9614">
        <v>3.2272663101109947E-2</v>
      </c>
      <c r="K9614">
        <v>-6.8014914002422755E-5</v>
      </c>
      <c r="L9614">
        <v>1.722766894029135</v>
      </c>
    </row>
    <row r="9615" spans="1:12">
      <c r="A9615" t="s">
        <v>317</v>
      </c>
      <c r="B9615" t="s">
        <v>335</v>
      </c>
      <c r="C9615">
        <v>48039</v>
      </c>
      <c r="D9615" t="s">
        <v>135</v>
      </c>
      <c r="E9615">
        <v>590</v>
      </c>
      <c r="F9615" t="s">
        <v>110</v>
      </c>
      <c r="G9615" t="s">
        <v>124</v>
      </c>
      <c r="H9615">
        <v>154</v>
      </c>
      <c r="I9615">
        <v>0.30613086388350969</v>
      </c>
      <c r="J9615">
        <v>1.458451087164732E-2</v>
      </c>
      <c r="K9615">
        <v>-7.1362469007284768E-3</v>
      </c>
      <c r="L9615">
        <v>0.93825560750798298</v>
      </c>
    </row>
    <row r="9616" spans="1:12">
      <c r="A9616" t="s">
        <v>317</v>
      </c>
      <c r="B9616" t="s">
        <v>335</v>
      </c>
      <c r="C9616">
        <v>48039</v>
      </c>
      <c r="D9616" t="s">
        <v>135</v>
      </c>
      <c r="E9616">
        <v>590</v>
      </c>
      <c r="F9616" t="s">
        <v>110</v>
      </c>
      <c r="G9616" t="s">
        <v>125</v>
      </c>
      <c r="H9616">
        <v>119</v>
      </c>
      <c r="I9616">
        <v>1.043641561352562</v>
      </c>
      <c r="J9616">
        <v>3.8907464032135061E-2</v>
      </c>
      <c r="K9616">
        <v>-6.8014914002422755E-5</v>
      </c>
      <c r="L9616">
        <v>2.050532687710747</v>
      </c>
    </row>
    <row r="9617" spans="1:12">
      <c r="A9617" t="s">
        <v>317</v>
      </c>
      <c r="B9617" t="s">
        <v>335</v>
      </c>
      <c r="C9617">
        <v>48039</v>
      </c>
      <c r="D9617" t="s">
        <v>135</v>
      </c>
      <c r="E9617">
        <v>590</v>
      </c>
      <c r="F9617" t="s">
        <v>110</v>
      </c>
      <c r="G9617" t="s">
        <v>126</v>
      </c>
      <c r="H9617">
        <v>154</v>
      </c>
      <c r="I9617">
        <v>0.41259931489748708</v>
      </c>
      <c r="J9617">
        <v>1.7729208915557289E-2</v>
      </c>
      <c r="K9617">
        <v>-7.1362469007284768E-3</v>
      </c>
      <c r="L9617">
        <v>1.107028819515256</v>
      </c>
    </row>
    <row r="9618" spans="1:12">
      <c r="A9618" t="s">
        <v>317</v>
      </c>
      <c r="B9618" t="s">
        <v>335</v>
      </c>
      <c r="C9618">
        <v>48039</v>
      </c>
      <c r="D9618" t="s">
        <v>135</v>
      </c>
      <c r="E9618">
        <v>590</v>
      </c>
      <c r="F9618" t="s">
        <v>110</v>
      </c>
      <c r="G9618" t="s">
        <v>127</v>
      </c>
      <c r="H9618">
        <v>119</v>
      </c>
      <c r="I9618">
        <v>0.54223212982136759</v>
      </c>
      <c r="J9618">
        <v>2.2402894704769669E-2</v>
      </c>
      <c r="K9618">
        <v>-6.8014914002422755E-5</v>
      </c>
      <c r="L9618">
        <v>1.167587709455941</v>
      </c>
    </row>
    <row r="9619" spans="1:12">
      <c r="A9619" t="s">
        <v>317</v>
      </c>
      <c r="B9619" t="s">
        <v>335</v>
      </c>
      <c r="C9619">
        <v>48039</v>
      </c>
      <c r="D9619" t="s">
        <v>135</v>
      </c>
      <c r="E9619">
        <v>590</v>
      </c>
      <c r="F9619" t="s">
        <v>110</v>
      </c>
      <c r="G9619" t="s">
        <v>128</v>
      </c>
      <c r="H9619">
        <v>154</v>
      </c>
      <c r="I9619">
        <v>0.13614671302070411</v>
      </c>
      <c r="J9619">
        <v>1.006211760132609E-2</v>
      </c>
      <c r="K9619">
        <v>-0.1648007615647171</v>
      </c>
      <c r="L9619">
        <v>0.56084747552493552</v>
      </c>
    </row>
    <row r="9620" spans="1:12">
      <c r="A9620" t="s">
        <v>317</v>
      </c>
      <c r="B9620" t="s">
        <v>335</v>
      </c>
      <c r="C9620">
        <v>48039</v>
      </c>
      <c r="D9620" t="s">
        <v>135</v>
      </c>
      <c r="E9620">
        <v>590</v>
      </c>
      <c r="F9620" t="s">
        <v>110</v>
      </c>
      <c r="G9620" t="s">
        <v>129</v>
      </c>
      <c r="H9620">
        <v>119</v>
      </c>
      <c r="I9620">
        <v>0.54223213514268054</v>
      </c>
      <c r="J9620">
        <v>2.2402894354175851E-2</v>
      </c>
      <c r="K9620">
        <v>-6.8014914002422755E-5</v>
      </c>
      <c r="L9620">
        <v>1.167587709455941</v>
      </c>
    </row>
    <row r="9621" spans="1:12">
      <c r="A9621" t="s">
        <v>317</v>
      </c>
      <c r="B9621" t="s">
        <v>335</v>
      </c>
      <c r="C9621">
        <v>48039</v>
      </c>
      <c r="D9621" t="s">
        <v>135</v>
      </c>
      <c r="E9621">
        <v>590</v>
      </c>
      <c r="F9621" t="s">
        <v>110</v>
      </c>
      <c r="G9621" t="s">
        <v>130</v>
      </c>
      <c r="H9621">
        <v>154</v>
      </c>
      <c r="I9621">
        <v>0.13614671302070411</v>
      </c>
      <c r="J9621">
        <v>1.006211760132609E-2</v>
      </c>
      <c r="K9621">
        <v>-0.1648007615647171</v>
      </c>
      <c r="L9621">
        <v>0.56084747552493552</v>
      </c>
    </row>
    <row r="9622" spans="1:12">
      <c r="A9622" t="s">
        <v>317</v>
      </c>
      <c r="B9622" t="s">
        <v>335</v>
      </c>
      <c r="C9622">
        <v>48039</v>
      </c>
      <c r="D9622" t="s">
        <v>135</v>
      </c>
      <c r="E9622">
        <v>590</v>
      </c>
      <c r="F9622" t="s">
        <v>110</v>
      </c>
      <c r="G9622" t="s">
        <v>131</v>
      </c>
      <c r="H9622">
        <v>119</v>
      </c>
      <c r="I9622">
        <v>0.54223212982136759</v>
      </c>
      <c r="J9622">
        <v>2.2402894704769669E-2</v>
      </c>
      <c r="K9622">
        <v>-6.8014914002422755E-5</v>
      </c>
      <c r="L9622">
        <v>1.167587709455941</v>
      </c>
    </row>
    <row r="9623" spans="1:12">
      <c r="A9623" t="s">
        <v>317</v>
      </c>
      <c r="B9623" t="s">
        <v>335</v>
      </c>
      <c r="C9623">
        <v>48039</v>
      </c>
      <c r="D9623" t="s">
        <v>135</v>
      </c>
      <c r="E9623">
        <v>590</v>
      </c>
      <c r="F9623" t="s">
        <v>110</v>
      </c>
      <c r="G9623" t="s">
        <v>132</v>
      </c>
      <c r="H9623">
        <v>154</v>
      </c>
      <c r="I9623">
        <v>0.13614671302070411</v>
      </c>
      <c r="J9623">
        <v>1.006211760132609E-2</v>
      </c>
      <c r="K9623">
        <v>-0.1648007615647171</v>
      </c>
      <c r="L9623">
        <v>0.56084747552493552</v>
      </c>
    </row>
    <row r="9624" spans="1:12">
      <c r="A9624" t="s">
        <v>317</v>
      </c>
      <c r="B9624" t="s">
        <v>335</v>
      </c>
      <c r="C9624">
        <v>48039</v>
      </c>
      <c r="D9624" t="s">
        <v>135</v>
      </c>
      <c r="E9624">
        <v>590</v>
      </c>
      <c r="F9624" t="s">
        <v>110</v>
      </c>
      <c r="G9624" t="s">
        <v>133</v>
      </c>
      <c r="H9624">
        <v>119</v>
      </c>
      <c r="I9624">
        <v>0.71148490009686993</v>
      </c>
      <c r="J9624">
        <v>2.8626114169949951E-2</v>
      </c>
      <c r="K9624">
        <v>-6.8014914002422755E-5</v>
      </c>
      <c r="L9624">
        <v>1.4331333234507451</v>
      </c>
    </row>
    <row r="9625" spans="1:12">
      <c r="A9625" t="s">
        <v>317</v>
      </c>
      <c r="B9625" t="s">
        <v>335</v>
      </c>
      <c r="C9625">
        <v>48039</v>
      </c>
      <c r="D9625" t="s">
        <v>135</v>
      </c>
      <c r="E9625">
        <v>590</v>
      </c>
      <c r="F9625" t="s">
        <v>110</v>
      </c>
      <c r="G9625" t="s">
        <v>134</v>
      </c>
      <c r="H9625">
        <v>154</v>
      </c>
      <c r="I9625">
        <v>0.25524593365470882</v>
      </c>
      <c r="J9625">
        <v>1.069283385560706E-2</v>
      </c>
      <c r="K9625">
        <v>-7.1362469007284768E-3</v>
      </c>
      <c r="L9625">
        <v>0.67055148480300786</v>
      </c>
    </row>
    <row r="9626" spans="1:12">
      <c r="A9626" t="s">
        <v>317</v>
      </c>
      <c r="B9626" t="s">
        <v>336</v>
      </c>
      <c r="C9626">
        <v>48041</v>
      </c>
      <c r="D9626" t="s">
        <v>135</v>
      </c>
      <c r="E9626">
        <v>590</v>
      </c>
      <c r="F9626" t="s">
        <v>110</v>
      </c>
      <c r="G9626" t="s">
        <v>111</v>
      </c>
      <c r="H9626">
        <v>21</v>
      </c>
      <c r="I9626">
        <v>2.9097044164964801E-2</v>
      </c>
      <c r="J9626">
        <v>6.0724630505607641E-3</v>
      </c>
      <c r="K9626">
        <v>-999</v>
      </c>
      <c r="L9626">
        <v>-999</v>
      </c>
    </row>
    <row r="9627" spans="1:12">
      <c r="A9627" t="s">
        <v>317</v>
      </c>
      <c r="B9627" t="s">
        <v>336</v>
      </c>
      <c r="C9627">
        <v>48041</v>
      </c>
      <c r="D9627" t="s">
        <v>135</v>
      </c>
      <c r="E9627">
        <v>590</v>
      </c>
      <c r="F9627" t="s">
        <v>110</v>
      </c>
      <c r="G9627" t="s">
        <v>112</v>
      </c>
      <c r="H9627">
        <v>22</v>
      </c>
      <c r="I9627">
        <v>1.5355177589415139E-2</v>
      </c>
      <c r="J9627">
        <v>4.1655954432258781E-3</v>
      </c>
      <c r="K9627">
        <v>-999</v>
      </c>
      <c r="L9627">
        <v>-999</v>
      </c>
    </row>
    <row r="9628" spans="1:12">
      <c r="A9628" t="s">
        <v>317</v>
      </c>
      <c r="B9628" t="s">
        <v>336</v>
      </c>
      <c r="C9628">
        <v>48041</v>
      </c>
      <c r="D9628" t="s">
        <v>135</v>
      </c>
      <c r="E9628">
        <v>590</v>
      </c>
      <c r="F9628" t="s">
        <v>110</v>
      </c>
      <c r="G9628" t="s">
        <v>113</v>
      </c>
      <c r="H9628">
        <v>21</v>
      </c>
      <c r="I9628">
        <v>0.53153354669199482</v>
      </c>
      <c r="J9628">
        <v>5.1312881201294069E-2</v>
      </c>
      <c r="K9628">
        <v>0.15938401467315549</v>
      </c>
      <c r="L9628">
        <v>1.035220974542278</v>
      </c>
    </row>
    <row r="9629" spans="1:12">
      <c r="A9629" t="s">
        <v>317</v>
      </c>
      <c r="B9629" t="s">
        <v>336</v>
      </c>
      <c r="C9629">
        <v>48041</v>
      </c>
      <c r="D9629" t="s">
        <v>135</v>
      </c>
      <c r="E9629">
        <v>590</v>
      </c>
      <c r="F9629" t="s">
        <v>110</v>
      </c>
      <c r="G9629" t="s">
        <v>114</v>
      </c>
      <c r="H9629">
        <v>22</v>
      </c>
      <c r="I9629">
        <v>0.31324313049824931</v>
      </c>
      <c r="J9629">
        <v>3.4895925037371982E-2</v>
      </c>
      <c r="K9629">
        <v>-0.16414735651336651</v>
      </c>
      <c r="L9629">
        <v>0.63938462987154421</v>
      </c>
    </row>
    <row r="9630" spans="1:12">
      <c r="A9630" t="s">
        <v>317</v>
      </c>
      <c r="B9630" t="s">
        <v>336</v>
      </c>
      <c r="C9630">
        <v>48041</v>
      </c>
      <c r="D9630" t="s">
        <v>135</v>
      </c>
      <c r="E9630">
        <v>590</v>
      </c>
      <c r="F9630" t="s">
        <v>110</v>
      </c>
      <c r="G9630" t="s">
        <v>115</v>
      </c>
      <c r="H9630">
        <v>21</v>
      </c>
      <c r="I9630">
        <v>0.30580196078704569</v>
      </c>
      <c r="J9630">
        <v>4.3764517371572248E-2</v>
      </c>
      <c r="K9630">
        <v>-0.1030372468641147</v>
      </c>
      <c r="L9630">
        <v>0.70150015117042142</v>
      </c>
    </row>
    <row r="9631" spans="1:12">
      <c r="A9631" t="s">
        <v>317</v>
      </c>
      <c r="B9631" t="s">
        <v>336</v>
      </c>
      <c r="C9631">
        <v>48041</v>
      </c>
      <c r="D9631" t="s">
        <v>135</v>
      </c>
      <c r="E9631">
        <v>590</v>
      </c>
      <c r="F9631" t="s">
        <v>110</v>
      </c>
      <c r="G9631" t="s">
        <v>116</v>
      </c>
      <c r="H9631">
        <v>22</v>
      </c>
      <c r="I9631">
        <v>0.20062066142975449</v>
      </c>
      <c r="J9631">
        <v>3.4028137536560567E-2</v>
      </c>
      <c r="K9631">
        <v>-0.33569746113997068</v>
      </c>
      <c r="L9631">
        <v>0.49991750930318302</v>
      </c>
    </row>
    <row r="9632" spans="1:12">
      <c r="A9632" t="s">
        <v>317</v>
      </c>
      <c r="B9632" t="s">
        <v>336</v>
      </c>
      <c r="C9632">
        <v>48041</v>
      </c>
      <c r="D9632" t="s">
        <v>135</v>
      </c>
      <c r="E9632">
        <v>590</v>
      </c>
      <c r="F9632" t="s">
        <v>110</v>
      </c>
      <c r="G9632" t="s">
        <v>117</v>
      </c>
      <c r="H9632">
        <v>21</v>
      </c>
      <c r="I9632">
        <v>0.30580196078704569</v>
      </c>
      <c r="J9632">
        <v>4.3764517371572248E-2</v>
      </c>
      <c r="K9632">
        <v>-0.1030372468641147</v>
      </c>
      <c r="L9632">
        <v>0.70150015117042142</v>
      </c>
    </row>
    <row r="9633" spans="1:12">
      <c r="A9633" t="s">
        <v>317</v>
      </c>
      <c r="B9633" t="s">
        <v>336</v>
      </c>
      <c r="C9633">
        <v>48041</v>
      </c>
      <c r="D9633" t="s">
        <v>135</v>
      </c>
      <c r="E9633">
        <v>590</v>
      </c>
      <c r="F9633" t="s">
        <v>110</v>
      </c>
      <c r="G9633" t="s">
        <v>118</v>
      </c>
      <c r="H9633">
        <v>22</v>
      </c>
      <c r="I9633">
        <v>0.20062066142975449</v>
      </c>
      <c r="J9633">
        <v>3.4028137536560567E-2</v>
      </c>
      <c r="K9633">
        <v>-0.33569746113997068</v>
      </c>
      <c r="L9633">
        <v>0.49991750930318302</v>
      </c>
    </row>
    <row r="9634" spans="1:12">
      <c r="A9634" t="s">
        <v>317</v>
      </c>
      <c r="B9634" t="s">
        <v>336</v>
      </c>
      <c r="C9634">
        <v>48041</v>
      </c>
      <c r="D9634" t="s">
        <v>135</v>
      </c>
      <c r="E9634">
        <v>590</v>
      </c>
      <c r="F9634" t="s">
        <v>110</v>
      </c>
      <c r="G9634" t="s">
        <v>119</v>
      </c>
      <c r="H9634">
        <v>21</v>
      </c>
      <c r="I9634">
        <v>0.41894103250454029</v>
      </c>
      <c r="J9634">
        <v>4.5897237089403013E-2</v>
      </c>
      <c r="K9634">
        <v>0.13843076486317521</v>
      </c>
      <c r="L9634">
        <v>0.87417234015293099</v>
      </c>
    </row>
    <row r="9635" spans="1:12">
      <c r="A9635" t="s">
        <v>317</v>
      </c>
      <c r="B9635" t="s">
        <v>336</v>
      </c>
      <c r="C9635">
        <v>48041</v>
      </c>
      <c r="D9635" t="s">
        <v>135</v>
      </c>
      <c r="E9635">
        <v>590</v>
      </c>
      <c r="F9635" t="s">
        <v>110</v>
      </c>
      <c r="G9635" t="s">
        <v>120</v>
      </c>
      <c r="H9635">
        <v>22</v>
      </c>
      <c r="I9635">
        <v>0.26558821430918689</v>
      </c>
      <c r="J9635">
        <v>3.6054290216693853E-2</v>
      </c>
      <c r="K9635">
        <v>-0.27059212214967959</v>
      </c>
      <c r="L9635">
        <v>0.59904537497238053</v>
      </c>
    </row>
    <row r="9636" spans="1:12">
      <c r="A9636" t="s">
        <v>317</v>
      </c>
      <c r="B9636" t="s">
        <v>336</v>
      </c>
      <c r="C9636">
        <v>48041</v>
      </c>
      <c r="D9636" t="s">
        <v>135</v>
      </c>
      <c r="E9636">
        <v>590</v>
      </c>
      <c r="F9636" t="s">
        <v>110</v>
      </c>
      <c r="G9636" t="s">
        <v>121</v>
      </c>
      <c r="H9636">
        <v>21</v>
      </c>
      <c r="I9636">
        <v>0.67011258961515197</v>
      </c>
      <c r="J9636">
        <v>5.9670154189357102E-2</v>
      </c>
      <c r="K9636">
        <v>0.1920892174148528</v>
      </c>
      <c r="L9636">
        <v>1.2323829158348369</v>
      </c>
    </row>
    <row r="9637" spans="1:12">
      <c r="A9637" t="s">
        <v>317</v>
      </c>
      <c r="B9637" t="s">
        <v>336</v>
      </c>
      <c r="C9637">
        <v>48041</v>
      </c>
      <c r="D9637" t="s">
        <v>135</v>
      </c>
      <c r="E9637">
        <v>590</v>
      </c>
      <c r="F9637" t="s">
        <v>110</v>
      </c>
      <c r="G9637" t="s">
        <v>122</v>
      </c>
      <c r="H9637">
        <v>22</v>
      </c>
      <c r="I9637">
        <v>0.41391436545790078</v>
      </c>
      <c r="J9637">
        <v>3.7131683516289468E-2</v>
      </c>
      <c r="K9637">
        <v>-3.4186443216771278E-2</v>
      </c>
      <c r="L9637">
        <v>0.75427689858210012</v>
      </c>
    </row>
    <row r="9638" spans="1:12">
      <c r="A9638" t="s">
        <v>317</v>
      </c>
      <c r="B9638" t="s">
        <v>336</v>
      </c>
      <c r="C9638">
        <v>48041</v>
      </c>
      <c r="D9638" t="s">
        <v>135</v>
      </c>
      <c r="E9638">
        <v>590</v>
      </c>
      <c r="F9638" t="s">
        <v>110</v>
      </c>
      <c r="G9638" t="s">
        <v>123</v>
      </c>
      <c r="H9638">
        <v>21</v>
      </c>
      <c r="I9638">
        <v>0.90529997341020851</v>
      </c>
      <c r="J9638">
        <v>7.7002491223631439E-2</v>
      </c>
      <c r="K9638">
        <v>0.22213573584840979</v>
      </c>
      <c r="L9638">
        <v>1.5856410023960681</v>
      </c>
    </row>
    <row r="9639" spans="1:12">
      <c r="A9639" t="s">
        <v>317</v>
      </c>
      <c r="B9639" t="s">
        <v>336</v>
      </c>
      <c r="C9639">
        <v>48041</v>
      </c>
      <c r="D9639" t="s">
        <v>135</v>
      </c>
      <c r="E9639">
        <v>590</v>
      </c>
      <c r="F9639" t="s">
        <v>110</v>
      </c>
      <c r="G9639" t="s">
        <v>124</v>
      </c>
      <c r="H9639">
        <v>22</v>
      </c>
      <c r="I9639">
        <v>0.55378040218019597</v>
      </c>
      <c r="J9639">
        <v>4.0340756920227733E-2</v>
      </c>
      <c r="K9639">
        <v>0.1448065976744457</v>
      </c>
      <c r="L9639">
        <v>0.92437883638706209</v>
      </c>
    </row>
    <row r="9640" spans="1:12">
      <c r="A9640" t="s">
        <v>317</v>
      </c>
      <c r="B9640" t="s">
        <v>336</v>
      </c>
      <c r="C9640">
        <v>48041</v>
      </c>
      <c r="D9640" t="s">
        <v>135</v>
      </c>
      <c r="E9640">
        <v>590</v>
      </c>
      <c r="F9640" t="s">
        <v>110</v>
      </c>
      <c r="G9640" t="s">
        <v>125</v>
      </c>
      <c r="H9640">
        <v>21</v>
      </c>
      <c r="I9640">
        <v>1.12839611071775</v>
      </c>
      <c r="J9640">
        <v>9.2851381894181975E-2</v>
      </c>
      <c r="K9640">
        <v>0.25170032977500628</v>
      </c>
      <c r="L9640">
        <v>1.9083088080071371</v>
      </c>
    </row>
    <row r="9641" spans="1:12">
      <c r="A9641" t="s">
        <v>317</v>
      </c>
      <c r="B9641" t="s">
        <v>336</v>
      </c>
      <c r="C9641">
        <v>48041</v>
      </c>
      <c r="D9641" t="s">
        <v>135</v>
      </c>
      <c r="E9641">
        <v>590</v>
      </c>
      <c r="F9641" t="s">
        <v>110</v>
      </c>
      <c r="G9641" t="s">
        <v>126</v>
      </c>
      <c r="H9641">
        <v>22</v>
      </c>
      <c r="I9641">
        <v>0.6918965666122241</v>
      </c>
      <c r="J9641">
        <v>4.3898802427865098E-2</v>
      </c>
      <c r="K9641">
        <v>0.15575074417179119</v>
      </c>
      <c r="L9641">
        <v>1.063485198090296</v>
      </c>
    </row>
    <row r="9642" spans="1:12">
      <c r="A9642" t="s">
        <v>317</v>
      </c>
      <c r="B9642" t="s">
        <v>336</v>
      </c>
      <c r="C9642">
        <v>48041</v>
      </c>
      <c r="D9642" t="s">
        <v>135</v>
      </c>
      <c r="E9642">
        <v>590</v>
      </c>
      <c r="F9642" t="s">
        <v>110</v>
      </c>
      <c r="G9642" t="s">
        <v>127</v>
      </c>
      <c r="H9642">
        <v>21</v>
      </c>
      <c r="I9642">
        <v>0.53153354669199482</v>
      </c>
      <c r="J9642">
        <v>5.1312881201294069E-2</v>
      </c>
      <c r="K9642">
        <v>0.15938401467315549</v>
      </c>
      <c r="L9642">
        <v>1.035220974542278</v>
      </c>
    </row>
    <row r="9643" spans="1:12">
      <c r="A9643" t="s">
        <v>317</v>
      </c>
      <c r="B9643" t="s">
        <v>336</v>
      </c>
      <c r="C9643">
        <v>48041</v>
      </c>
      <c r="D9643" t="s">
        <v>135</v>
      </c>
      <c r="E9643">
        <v>590</v>
      </c>
      <c r="F9643" t="s">
        <v>110</v>
      </c>
      <c r="G9643" t="s">
        <v>128</v>
      </c>
      <c r="H9643">
        <v>22</v>
      </c>
      <c r="I9643">
        <v>0.31324313049824931</v>
      </c>
      <c r="J9643">
        <v>3.4895925037371982E-2</v>
      </c>
      <c r="K9643">
        <v>-0.16414735651336651</v>
      </c>
      <c r="L9643">
        <v>0.63938462987154421</v>
      </c>
    </row>
    <row r="9644" spans="1:12">
      <c r="A9644" t="s">
        <v>317</v>
      </c>
      <c r="B9644" t="s">
        <v>336</v>
      </c>
      <c r="C9644">
        <v>48041</v>
      </c>
      <c r="D9644" t="s">
        <v>135</v>
      </c>
      <c r="E9644">
        <v>590</v>
      </c>
      <c r="F9644" t="s">
        <v>110</v>
      </c>
      <c r="G9644" t="s">
        <v>129</v>
      </c>
      <c r="H9644">
        <v>21</v>
      </c>
      <c r="I9644">
        <v>0.53153354669199482</v>
      </c>
      <c r="J9644">
        <v>5.1312881201294069E-2</v>
      </c>
      <c r="K9644">
        <v>0.15938401467315549</v>
      </c>
      <c r="L9644">
        <v>1.035220974542278</v>
      </c>
    </row>
    <row r="9645" spans="1:12">
      <c r="A9645" t="s">
        <v>317</v>
      </c>
      <c r="B9645" t="s">
        <v>336</v>
      </c>
      <c r="C9645">
        <v>48041</v>
      </c>
      <c r="D9645" t="s">
        <v>135</v>
      </c>
      <c r="E9645">
        <v>590</v>
      </c>
      <c r="F9645" t="s">
        <v>110</v>
      </c>
      <c r="G9645" t="s">
        <v>130</v>
      </c>
      <c r="H9645">
        <v>22</v>
      </c>
      <c r="I9645">
        <v>0.31324313049824931</v>
      </c>
      <c r="J9645">
        <v>3.4895925037371982E-2</v>
      </c>
      <c r="K9645">
        <v>-0.16414735651336651</v>
      </c>
      <c r="L9645">
        <v>0.63938462987154421</v>
      </c>
    </row>
    <row r="9646" spans="1:12">
      <c r="A9646" t="s">
        <v>317</v>
      </c>
      <c r="B9646" t="s">
        <v>336</v>
      </c>
      <c r="C9646">
        <v>48041</v>
      </c>
      <c r="D9646" t="s">
        <v>135</v>
      </c>
      <c r="E9646">
        <v>590</v>
      </c>
      <c r="F9646" t="s">
        <v>110</v>
      </c>
      <c r="G9646" t="s">
        <v>131</v>
      </c>
      <c r="H9646">
        <v>21</v>
      </c>
      <c r="I9646">
        <v>0.53153354669199482</v>
      </c>
      <c r="J9646">
        <v>5.1312881201294069E-2</v>
      </c>
      <c r="K9646">
        <v>0.15938401467315549</v>
      </c>
      <c r="L9646">
        <v>1.035220974542278</v>
      </c>
    </row>
    <row r="9647" spans="1:12">
      <c r="A9647" t="s">
        <v>317</v>
      </c>
      <c r="B9647" t="s">
        <v>336</v>
      </c>
      <c r="C9647">
        <v>48041</v>
      </c>
      <c r="D9647" t="s">
        <v>135</v>
      </c>
      <c r="E9647">
        <v>590</v>
      </c>
      <c r="F9647" t="s">
        <v>110</v>
      </c>
      <c r="G9647" t="s">
        <v>132</v>
      </c>
      <c r="H9647">
        <v>22</v>
      </c>
      <c r="I9647">
        <v>0.31324313049824931</v>
      </c>
      <c r="J9647">
        <v>3.4895925037371982E-2</v>
      </c>
      <c r="K9647">
        <v>-0.16414735651336651</v>
      </c>
      <c r="L9647">
        <v>0.63938462987154421</v>
      </c>
    </row>
    <row r="9648" spans="1:12">
      <c r="A9648" t="s">
        <v>317</v>
      </c>
      <c r="B9648" t="s">
        <v>336</v>
      </c>
      <c r="C9648">
        <v>48041</v>
      </c>
      <c r="D9648" t="s">
        <v>135</v>
      </c>
      <c r="E9648">
        <v>590</v>
      </c>
      <c r="F9648" t="s">
        <v>110</v>
      </c>
      <c r="G9648" t="s">
        <v>133</v>
      </c>
      <c r="H9648">
        <v>21</v>
      </c>
      <c r="I9648">
        <v>0.80092700356517643</v>
      </c>
      <c r="J9648">
        <v>6.6061947049611949E-2</v>
      </c>
      <c r="K9648">
        <v>0.13062001870250631</v>
      </c>
      <c r="L9648">
        <v>1.2634740516146179</v>
      </c>
    </row>
    <row r="9649" spans="1:12">
      <c r="A9649" t="s">
        <v>317</v>
      </c>
      <c r="B9649" t="s">
        <v>336</v>
      </c>
      <c r="C9649">
        <v>48041</v>
      </c>
      <c r="D9649" t="s">
        <v>135</v>
      </c>
      <c r="E9649">
        <v>590</v>
      </c>
      <c r="F9649" t="s">
        <v>110</v>
      </c>
      <c r="G9649" t="s">
        <v>134</v>
      </c>
      <c r="H9649">
        <v>22</v>
      </c>
      <c r="I9649">
        <v>0.4057453069487339</v>
      </c>
      <c r="J9649">
        <v>2.6469596542703842E-2</v>
      </c>
      <c r="K9649">
        <v>6.1140330434416509E-2</v>
      </c>
      <c r="L9649">
        <v>0.62567865296459479</v>
      </c>
    </row>
    <row r="9650" spans="1:12">
      <c r="A9650" t="s">
        <v>317</v>
      </c>
      <c r="B9650" t="s">
        <v>337</v>
      </c>
      <c r="C9650">
        <v>48043</v>
      </c>
      <c r="D9650" t="s">
        <v>135</v>
      </c>
      <c r="E9650">
        <v>590</v>
      </c>
      <c r="F9650" t="s">
        <v>110</v>
      </c>
      <c r="G9650" t="s">
        <v>111</v>
      </c>
      <c r="H9650">
        <v>389</v>
      </c>
      <c r="I9650">
        <v>3.367616646610908E-3</v>
      </c>
      <c r="J9650">
        <v>2.8671242530992689E-3</v>
      </c>
      <c r="K9650">
        <v>-999</v>
      </c>
      <c r="L9650">
        <v>-999</v>
      </c>
    </row>
    <row r="9651" spans="1:12">
      <c r="A9651" t="s">
        <v>317</v>
      </c>
      <c r="B9651" t="s">
        <v>337</v>
      </c>
      <c r="C9651">
        <v>48043</v>
      </c>
      <c r="D9651" t="s">
        <v>135</v>
      </c>
      <c r="E9651">
        <v>590</v>
      </c>
      <c r="F9651" t="s">
        <v>110</v>
      </c>
      <c r="G9651" t="s">
        <v>112</v>
      </c>
      <c r="H9651">
        <v>138</v>
      </c>
      <c r="I9651">
        <v>-6.2486136977612963E-4</v>
      </c>
      <c r="J9651">
        <v>1.6205216815530399E-3</v>
      </c>
      <c r="K9651">
        <v>-999</v>
      </c>
      <c r="L9651">
        <v>-999</v>
      </c>
    </row>
    <row r="9652" spans="1:12">
      <c r="A9652" t="s">
        <v>317</v>
      </c>
      <c r="B9652" t="s">
        <v>337</v>
      </c>
      <c r="C9652">
        <v>48043</v>
      </c>
      <c r="D9652" t="s">
        <v>135</v>
      </c>
      <c r="E9652">
        <v>590</v>
      </c>
      <c r="F9652" t="s">
        <v>110</v>
      </c>
      <c r="G9652" t="s">
        <v>113</v>
      </c>
      <c r="H9652">
        <v>389</v>
      </c>
      <c r="I9652">
        <v>0.17060113957908279</v>
      </c>
      <c r="J9652">
        <v>9.5024499945869229E-3</v>
      </c>
      <c r="K9652">
        <v>-0.27744604644236331</v>
      </c>
      <c r="L9652">
        <v>0.88011733211208598</v>
      </c>
    </row>
    <row r="9653" spans="1:12">
      <c r="A9653" t="s">
        <v>317</v>
      </c>
      <c r="B9653" t="s">
        <v>337</v>
      </c>
      <c r="C9653">
        <v>48043</v>
      </c>
      <c r="D9653" t="s">
        <v>135</v>
      </c>
      <c r="E9653">
        <v>590</v>
      </c>
      <c r="F9653" t="s">
        <v>110</v>
      </c>
      <c r="G9653" t="s">
        <v>114</v>
      </c>
      <c r="H9653">
        <v>138</v>
      </c>
      <c r="I9653">
        <v>3.7149821030887271E-2</v>
      </c>
      <c r="J9653">
        <v>5.9074061674457244E-3</v>
      </c>
      <c r="K9653">
        <v>-0.1061005274078473</v>
      </c>
      <c r="L9653">
        <v>0.34235197123096311</v>
      </c>
    </row>
    <row r="9654" spans="1:12">
      <c r="A9654" t="s">
        <v>317</v>
      </c>
      <c r="B9654" t="s">
        <v>337</v>
      </c>
      <c r="C9654">
        <v>48043</v>
      </c>
      <c r="D9654" t="s">
        <v>135</v>
      </c>
      <c r="E9654">
        <v>590</v>
      </c>
      <c r="F9654" t="s">
        <v>110</v>
      </c>
      <c r="G9654" t="s">
        <v>115</v>
      </c>
      <c r="H9654">
        <v>389</v>
      </c>
      <c r="I9654">
        <v>0.1189318501023274</v>
      </c>
      <c r="J9654">
        <v>7.0556665999627101E-3</v>
      </c>
      <c r="K9654">
        <v>-0.31209224886269232</v>
      </c>
      <c r="L9654">
        <v>0.6814792330507794</v>
      </c>
    </row>
    <row r="9655" spans="1:12">
      <c r="A9655" t="s">
        <v>317</v>
      </c>
      <c r="B9655" t="s">
        <v>337</v>
      </c>
      <c r="C9655">
        <v>48043</v>
      </c>
      <c r="D9655" t="s">
        <v>135</v>
      </c>
      <c r="E9655">
        <v>590</v>
      </c>
      <c r="F9655" t="s">
        <v>110</v>
      </c>
      <c r="G9655" t="s">
        <v>116</v>
      </c>
      <c r="H9655">
        <v>138</v>
      </c>
      <c r="I9655">
        <v>1.9742935437243959E-2</v>
      </c>
      <c r="J9655">
        <v>4.0265396752577499E-3</v>
      </c>
      <c r="K9655">
        <v>-0.1061005274078473</v>
      </c>
      <c r="L9655">
        <v>0.27402940192639741</v>
      </c>
    </row>
    <row r="9656" spans="1:12">
      <c r="A9656" t="s">
        <v>317</v>
      </c>
      <c r="B9656" t="s">
        <v>337</v>
      </c>
      <c r="C9656">
        <v>48043</v>
      </c>
      <c r="D9656" t="s">
        <v>135</v>
      </c>
      <c r="E9656">
        <v>590</v>
      </c>
      <c r="F9656" t="s">
        <v>110</v>
      </c>
      <c r="G9656" t="s">
        <v>117</v>
      </c>
      <c r="H9656">
        <v>389</v>
      </c>
      <c r="I9656">
        <v>0.11893185648859381</v>
      </c>
      <c r="J9656">
        <v>7.0556673463669272E-3</v>
      </c>
      <c r="K9656">
        <v>-0.31209224886269232</v>
      </c>
      <c r="L9656">
        <v>0.6814792330507794</v>
      </c>
    </row>
    <row r="9657" spans="1:12">
      <c r="A9657" t="s">
        <v>317</v>
      </c>
      <c r="B9657" t="s">
        <v>337</v>
      </c>
      <c r="C9657">
        <v>48043</v>
      </c>
      <c r="D9657" t="s">
        <v>135</v>
      </c>
      <c r="E9657">
        <v>590</v>
      </c>
      <c r="F9657" t="s">
        <v>110</v>
      </c>
      <c r="G9657" t="s">
        <v>118</v>
      </c>
      <c r="H9657">
        <v>138</v>
      </c>
      <c r="I9657">
        <v>1.9756412312588539E-2</v>
      </c>
      <c r="J9657">
        <v>4.0267656815370402E-3</v>
      </c>
      <c r="K9657">
        <v>-0.1061005274078473</v>
      </c>
      <c r="L9657">
        <v>0.27402940192639741</v>
      </c>
    </row>
    <row r="9658" spans="1:12">
      <c r="A9658" t="s">
        <v>317</v>
      </c>
      <c r="B9658" t="s">
        <v>337</v>
      </c>
      <c r="C9658">
        <v>48043</v>
      </c>
      <c r="D9658" t="s">
        <v>135</v>
      </c>
      <c r="E9658">
        <v>590</v>
      </c>
      <c r="F9658" t="s">
        <v>110</v>
      </c>
      <c r="G9658" t="s">
        <v>119</v>
      </c>
      <c r="H9658">
        <v>389</v>
      </c>
      <c r="I9658">
        <v>0.14527904465884159</v>
      </c>
      <c r="J9658">
        <v>8.2607488872263029E-3</v>
      </c>
      <c r="K9658">
        <v>-0.2945105278026845</v>
      </c>
      <c r="L9658">
        <v>0.79099388730408382</v>
      </c>
    </row>
    <row r="9659" spans="1:12">
      <c r="A9659" t="s">
        <v>317</v>
      </c>
      <c r="B9659" t="s">
        <v>337</v>
      </c>
      <c r="C9659">
        <v>48043</v>
      </c>
      <c r="D9659" t="s">
        <v>135</v>
      </c>
      <c r="E9659">
        <v>590</v>
      </c>
      <c r="F9659" t="s">
        <v>110</v>
      </c>
      <c r="G9659" t="s">
        <v>120</v>
      </c>
      <c r="H9659">
        <v>138</v>
      </c>
      <c r="I9659">
        <v>2.8321853323145161E-2</v>
      </c>
      <c r="J9659">
        <v>4.8887590086394966E-3</v>
      </c>
      <c r="K9659">
        <v>-0.1061005274078473</v>
      </c>
      <c r="L9659">
        <v>0.32139422092164532</v>
      </c>
    </row>
    <row r="9660" spans="1:12">
      <c r="A9660" t="s">
        <v>317</v>
      </c>
      <c r="B9660" t="s">
        <v>337</v>
      </c>
      <c r="C9660">
        <v>48043</v>
      </c>
      <c r="D9660" t="s">
        <v>135</v>
      </c>
      <c r="E9660">
        <v>590</v>
      </c>
      <c r="F9660" t="s">
        <v>110</v>
      </c>
      <c r="G9660" t="s">
        <v>121</v>
      </c>
      <c r="H9660">
        <v>389</v>
      </c>
      <c r="I9660">
        <v>0.2044427927659748</v>
      </c>
      <c r="J9660">
        <v>1.11116561033196E-2</v>
      </c>
      <c r="K9660">
        <v>-0.249642021293209</v>
      </c>
      <c r="L9660">
        <v>0.98030008918255496</v>
      </c>
    </row>
    <row r="9661" spans="1:12">
      <c r="A9661" t="s">
        <v>317</v>
      </c>
      <c r="B9661" t="s">
        <v>337</v>
      </c>
      <c r="C9661">
        <v>48043</v>
      </c>
      <c r="D9661" t="s">
        <v>135</v>
      </c>
      <c r="E9661">
        <v>590</v>
      </c>
      <c r="F9661" t="s">
        <v>110</v>
      </c>
      <c r="G9661" t="s">
        <v>122</v>
      </c>
      <c r="H9661">
        <v>138</v>
      </c>
      <c r="I9661">
        <v>5.1825587035191911E-2</v>
      </c>
      <c r="J9661">
        <v>7.7925439625980324E-3</v>
      </c>
      <c r="K9661">
        <v>-0.1061005274078473</v>
      </c>
      <c r="L9661">
        <v>0.40164197009413832</v>
      </c>
    </row>
    <row r="9662" spans="1:12">
      <c r="A9662" t="s">
        <v>317</v>
      </c>
      <c r="B9662" t="s">
        <v>337</v>
      </c>
      <c r="C9662">
        <v>48043</v>
      </c>
      <c r="D9662" t="s">
        <v>135</v>
      </c>
      <c r="E9662">
        <v>590</v>
      </c>
      <c r="F9662" t="s">
        <v>110</v>
      </c>
      <c r="G9662" t="s">
        <v>123</v>
      </c>
      <c r="H9662">
        <v>389</v>
      </c>
      <c r="I9662">
        <v>0.26263081432812041</v>
      </c>
      <c r="J9662">
        <v>1.4102252607124541E-2</v>
      </c>
      <c r="K9662">
        <v>-0.2058181962328966</v>
      </c>
      <c r="L9662">
        <v>1.2056476697045659</v>
      </c>
    </row>
    <row r="9663" spans="1:12">
      <c r="A9663" t="s">
        <v>317</v>
      </c>
      <c r="B9663" t="s">
        <v>337</v>
      </c>
      <c r="C9663">
        <v>48043</v>
      </c>
      <c r="D9663" t="s">
        <v>135</v>
      </c>
      <c r="E9663">
        <v>590</v>
      </c>
      <c r="F9663" t="s">
        <v>110</v>
      </c>
      <c r="G9663" t="s">
        <v>124</v>
      </c>
      <c r="H9663">
        <v>138</v>
      </c>
      <c r="I9663">
        <v>7.2790449998364218E-2</v>
      </c>
      <c r="J9663">
        <v>1.0545260696849711E-2</v>
      </c>
      <c r="K9663">
        <v>-0.1061005274078473</v>
      </c>
      <c r="L9663">
        <v>0.50546998109441388</v>
      </c>
    </row>
    <row r="9664" spans="1:12">
      <c r="A9664" t="s">
        <v>317</v>
      </c>
      <c r="B9664" t="s">
        <v>337</v>
      </c>
      <c r="C9664">
        <v>48043</v>
      </c>
      <c r="D9664" t="s">
        <v>135</v>
      </c>
      <c r="E9664">
        <v>590</v>
      </c>
      <c r="F9664" t="s">
        <v>110</v>
      </c>
      <c r="G9664" t="s">
        <v>125</v>
      </c>
      <c r="H9664">
        <v>389</v>
      </c>
      <c r="I9664">
        <v>0.31876709654216401</v>
      </c>
      <c r="J9664">
        <v>1.7020406450394869E-2</v>
      </c>
      <c r="K9664">
        <v>-0.16472553342171539</v>
      </c>
      <c r="L9664">
        <v>1.389601357563462</v>
      </c>
    </row>
    <row r="9665" spans="1:12">
      <c r="A9665" t="s">
        <v>317</v>
      </c>
      <c r="B9665" t="s">
        <v>337</v>
      </c>
      <c r="C9665">
        <v>48043</v>
      </c>
      <c r="D9665" t="s">
        <v>135</v>
      </c>
      <c r="E9665">
        <v>590</v>
      </c>
      <c r="F9665" t="s">
        <v>110</v>
      </c>
      <c r="G9665" t="s">
        <v>126</v>
      </c>
      <c r="H9665">
        <v>138</v>
      </c>
      <c r="I9665">
        <v>9.177240609768271E-2</v>
      </c>
      <c r="J9665">
        <v>1.317316348648518E-2</v>
      </c>
      <c r="K9665">
        <v>-0.1061005274078473</v>
      </c>
      <c r="L9665">
        <v>0.64390321379096727</v>
      </c>
    </row>
    <row r="9666" spans="1:12">
      <c r="A9666" t="s">
        <v>317</v>
      </c>
      <c r="B9666" t="s">
        <v>337</v>
      </c>
      <c r="C9666">
        <v>48043</v>
      </c>
      <c r="D9666" t="s">
        <v>135</v>
      </c>
      <c r="E9666">
        <v>590</v>
      </c>
      <c r="F9666" t="s">
        <v>110</v>
      </c>
      <c r="G9666" t="s">
        <v>127</v>
      </c>
      <c r="H9666">
        <v>389</v>
      </c>
      <c r="I9666">
        <v>0.1709026595442979</v>
      </c>
      <c r="J9666">
        <v>9.4978976054796056E-3</v>
      </c>
      <c r="K9666">
        <v>-0.27744604644236331</v>
      </c>
      <c r="L9666">
        <v>0.88011733211208598</v>
      </c>
    </row>
    <row r="9667" spans="1:12">
      <c r="A9667" t="s">
        <v>317</v>
      </c>
      <c r="B9667" t="s">
        <v>337</v>
      </c>
      <c r="C9667">
        <v>48043</v>
      </c>
      <c r="D9667" t="s">
        <v>135</v>
      </c>
      <c r="E9667">
        <v>590</v>
      </c>
      <c r="F9667" t="s">
        <v>110</v>
      </c>
      <c r="G9667" t="s">
        <v>128</v>
      </c>
      <c r="H9667">
        <v>138</v>
      </c>
      <c r="I9667">
        <v>3.7149821030887271E-2</v>
      </c>
      <c r="J9667">
        <v>5.9074061674457218E-3</v>
      </c>
      <c r="K9667">
        <v>-0.1061005274078473</v>
      </c>
      <c r="L9667">
        <v>0.34235197123096311</v>
      </c>
    </row>
    <row r="9668" spans="1:12">
      <c r="A9668" t="s">
        <v>317</v>
      </c>
      <c r="B9668" t="s">
        <v>337</v>
      </c>
      <c r="C9668">
        <v>48043</v>
      </c>
      <c r="D9668" t="s">
        <v>135</v>
      </c>
      <c r="E9668">
        <v>590</v>
      </c>
      <c r="F9668" t="s">
        <v>110</v>
      </c>
      <c r="G9668" t="s">
        <v>129</v>
      </c>
      <c r="H9668">
        <v>389</v>
      </c>
      <c r="I9668">
        <v>0.17090265222758039</v>
      </c>
      <c r="J9668">
        <v>9.4978967775152783E-3</v>
      </c>
      <c r="K9668">
        <v>-0.27744604644236331</v>
      </c>
      <c r="L9668">
        <v>0.88011733211208598</v>
      </c>
    </row>
    <row r="9669" spans="1:12">
      <c r="A9669" t="s">
        <v>317</v>
      </c>
      <c r="B9669" t="s">
        <v>337</v>
      </c>
      <c r="C9669">
        <v>48043</v>
      </c>
      <c r="D9669" t="s">
        <v>135</v>
      </c>
      <c r="E9669">
        <v>590</v>
      </c>
      <c r="F9669" t="s">
        <v>110</v>
      </c>
      <c r="G9669" t="s">
        <v>130</v>
      </c>
      <c r="H9669">
        <v>138</v>
      </c>
      <c r="I9669">
        <v>3.7149821030887271E-2</v>
      </c>
      <c r="J9669">
        <v>5.9074061674457218E-3</v>
      </c>
      <c r="K9669">
        <v>-0.1061005274078473</v>
      </c>
      <c r="L9669">
        <v>0.34235197123096311</v>
      </c>
    </row>
    <row r="9670" spans="1:12">
      <c r="A9670" t="s">
        <v>317</v>
      </c>
      <c r="B9670" t="s">
        <v>337</v>
      </c>
      <c r="C9670">
        <v>48043</v>
      </c>
      <c r="D9670" t="s">
        <v>135</v>
      </c>
      <c r="E9670">
        <v>590</v>
      </c>
      <c r="F9670" t="s">
        <v>110</v>
      </c>
      <c r="G9670" t="s">
        <v>131</v>
      </c>
      <c r="H9670">
        <v>389</v>
      </c>
      <c r="I9670">
        <v>0.171022769468057</v>
      </c>
      <c r="J9670">
        <v>9.4976399332435939E-3</v>
      </c>
      <c r="K9670">
        <v>-0.27744604644236331</v>
      </c>
      <c r="L9670">
        <v>0.88011733211208598</v>
      </c>
    </row>
    <row r="9671" spans="1:12">
      <c r="A9671" t="s">
        <v>317</v>
      </c>
      <c r="B9671" t="s">
        <v>337</v>
      </c>
      <c r="C9671">
        <v>48043</v>
      </c>
      <c r="D9671" t="s">
        <v>135</v>
      </c>
      <c r="E9671">
        <v>590</v>
      </c>
      <c r="F9671" t="s">
        <v>110</v>
      </c>
      <c r="G9671" t="s">
        <v>132</v>
      </c>
      <c r="H9671">
        <v>138</v>
      </c>
      <c r="I9671">
        <v>3.7149821030887271E-2</v>
      </c>
      <c r="J9671">
        <v>5.9074061674457218E-3</v>
      </c>
      <c r="K9671">
        <v>-0.1061005274078473</v>
      </c>
      <c r="L9671">
        <v>0.34235197123096311</v>
      </c>
    </row>
    <row r="9672" spans="1:12">
      <c r="A9672" t="s">
        <v>317</v>
      </c>
      <c r="B9672" t="s">
        <v>337</v>
      </c>
      <c r="C9672">
        <v>48043</v>
      </c>
      <c r="D9672" t="s">
        <v>135</v>
      </c>
      <c r="E9672">
        <v>590</v>
      </c>
      <c r="F9672" t="s">
        <v>110</v>
      </c>
      <c r="G9672" t="s">
        <v>133</v>
      </c>
      <c r="H9672">
        <v>389</v>
      </c>
      <c r="I9672">
        <v>0.2044356828379951</v>
      </c>
      <c r="J9672">
        <v>1.072228013292716E-2</v>
      </c>
      <c r="K9672">
        <v>-0.18956297804962291</v>
      </c>
      <c r="L9672">
        <v>0.83243428356972127</v>
      </c>
    </row>
    <row r="9673" spans="1:12">
      <c r="A9673" t="s">
        <v>317</v>
      </c>
      <c r="B9673" t="s">
        <v>337</v>
      </c>
      <c r="C9673">
        <v>48043</v>
      </c>
      <c r="D9673" t="s">
        <v>135</v>
      </c>
      <c r="E9673">
        <v>590</v>
      </c>
      <c r="F9673" t="s">
        <v>110</v>
      </c>
      <c r="G9673" t="s">
        <v>134</v>
      </c>
      <c r="H9673">
        <v>138</v>
      </c>
      <c r="I9673">
        <v>7.0007144103249402E-2</v>
      </c>
      <c r="J9673">
        <v>1.039676263913963E-2</v>
      </c>
      <c r="K9673">
        <v>-0.1061005274078473</v>
      </c>
      <c r="L9673">
        <v>0.55235816392204629</v>
      </c>
    </row>
    <row r="9674" spans="1:12">
      <c r="A9674" t="s">
        <v>317</v>
      </c>
      <c r="B9674" t="s">
        <v>338</v>
      </c>
      <c r="C9674">
        <v>48045</v>
      </c>
      <c r="D9674" t="s">
        <v>135</v>
      </c>
      <c r="E9674">
        <v>590</v>
      </c>
      <c r="F9674" t="s">
        <v>110</v>
      </c>
      <c r="G9674" t="s">
        <v>111</v>
      </c>
      <c r="H9674">
        <v>109</v>
      </c>
      <c r="I9674">
        <v>-5.2608808702153014E-4</v>
      </c>
      <c r="J9674">
        <v>1.2750771255643199E-3</v>
      </c>
      <c r="K9674">
        <v>-999</v>
      </c>
      <c r="L9674">
        <v>-999</v>
      </c>
    </row>
    <row r="9675" spans="1:12">
      <c r="A9675" t="s">
        <v>317</v>
      </c>
      <c r="B9675" t="s">
        <v>338</v>
      </c>
      <c r="C9675">
        <v>48045</v>
      </c>
      <c r="D9675" t="s">
        <v>135</v>
      </c>
      <c r="E9675">
        <v>590</v>
      </c>
      <c r="F9675" t="s">
        <v>110</v>
      </c>
      <c r="G9675" t="s">
        <v>112</v>
      </c>
      <c r="H9675">
        <v>185</v>
      </c>
      <c r="I9675">
        <v>1.5017661552764619E-3</v>
      </c>
      <c r="J9675">
        <v>2.3759524363066581E-3</v>
      </c>
      <c r="K9675">
        <v>-999</v>
      </c>
      <c r="L9675">
        <v>-999</v>
      </c>
    </row>
    <row r="9676" spans="1:12">
      <c r="A9676" t="s">
        <v>317</v>
      </c>
      <c r="B9676" t="s">
        <v>338</v>
      </c>
      <c r="C9676">
        <v>48045</v>
      </c>
      <c r="D9676" t="s">
        <v>135</v>
      </c>
      <c r="E9676">
        <v>590</v>
      </c>
      <c r="F9676" t="s">
        <v>110</v>
      </c>
      <c r="G9676" t="s">
        <v>113</v>
      </c>
      <c r="H9676">
        <v>109</v>
      </c>
      <c r="I9676">
        <v>0.37373321337284687</v>
      </c>
      <c r="J9676">
        <v>1.3476077985116131E-2</v>
      </c>
      <c r="K9676">
        <v>7.1544570863134177E-3</v>
      </c>
      <c r="L9676">
        <v>0.7133728245419243</v>
      </c>
    </row>
    <row r="9677" spans="1:12">
      <c r="A9677" t="s">
        <v>317</v>
      </c>
      <c r="B9677" t="s">
        <v>338</v>
      </c>
      <c r="C9677">
        <v>48045</v>
      </c>
      <c r="D9677" t="s">
        <v>135</v>
      </c>
      <c r="E9677">
        <v>590</v>
      </c>
      <c r="F9677" t="s">
        <v>110</v>
      </c>
      <c r="G9677" t="s">
        <v>114</v>
      </c>
      <c r="H9677">
        <v>185</v>
      </c>
      <c r="I9677">
        <v>0.17108570784333191</v>
      </c>
      <c r="J9677">
        <v>5.0105115523151568E-3</v>
      </c>
      <c r="K9677">
        <v>1.112253870171254E-2</v>
      </c>
      <c r="L9677">
        <v>0.35550166117782322</v>
      </c>
    </row>
    <row r="9678" spans="1:12">
      <c r="A9678" t="s">
        <v>317</v>
      </c>
      <c r="B9678" t="s">
        <v>338</v>
      </c>
      <c r="C9678">
        <v>48045</v>
      </c>
      <c r="D9678" t="s">
        <v>135</v>
      </c>
      <c r="E9678">
        <v>590</v>
      </c>
      <c r="F9678" t="s">
        <v>110</v>
      </c>
      <c r="G9678" t="s">
        <v>115</v>
      </c>
      <c r="H9678">
        <v>109</v>
      </c>
      <c r="I9678">
        <v>0.28961297240710843</v>
      </c>
      <c r="J9678">
        <v>1.1383997043049319E-2</v>
      </c>
      <c r="K9678">
        <v>-1.7946656518021811E-2</v>
      </c>
      <c r="L9678">
        <v>0.54453904621127391</v>
      </c>
    </row>
    <row r="9679" spans="1:12">
      <c r="A9679" t="s">
        <v>317</v>
      </c>
      <c r="B9679" t="s">
        <v>338</v>
      </c>
      <c r="C9679">
        <v>48045</v>
      </c>
      <c r="D9679" t="s">
        <v>135</v>
      </c>
      <c r="E9679">
        <v>590</v>
      </c>
      <c r="F9679" t="s">
        <v>110</v>
      </c>
      <c r="G9679" t="s">
        <v>116</v>
      </c>
      <c r="H9679">
        <v>185</v>
      </c>
      <c r="I9679">
        <v>8.5296566232054782E-2</v>
      </c>
      <c r="J9679">
        <v>4.9228632047380264E-3</v>
      </c>
      <c r="K9679">
        <v>-5.7008063693509553E-2</v>
      </c>
      <c r="L9679">
        <v>0.26560942726821729</v>
      </c>
    </row>
    <row r="9680" spans="1:12">
      <c r="A9680" t="s">
        <v>317</v>
      </c>
      <c r="B9680" t="s">
        <v>338</v>
      </c>
      <c r="C9680">
        <v>48045</v>
      </c>
      <c r="D9680" t="s">
        <v>135</v>
      </c>
      <c r="E9680">
        <v>590</v>
      </c>
      <c r="F9680" t="s">
        <v>110</v>
      </c>
      <c r="G9680" t="s">
        <v>117</v>
      </c>
      <c r="H9680">
        <v>109</v>
      </c>
      <c r="I9680">
        <v>0.28961295582137048</v>
      </c>
      <c r="J9680">
        <v>1.138400038198843E-2</v>
      </c>
      <c r="K9680">
        <v>-1.7946656518021811E-2</v>
      </c>
      <c r="L9680">
        <v>0.54453904621127391</v>
      </c>
    </row>
    <row r="9681" spans="1:12">
      <c r="A9681" t="s">
        <v>317</v>
      </c>
      <c r="B9681" t="s">
        <v>338</v>
      </c>
      <c r="C9681">
        <v>48045</v>
      </c>
      <c r="D9681" t="s">
        <v>135</v>
      </c>
      <c r="E9681">
        <v>590</v>
      </c>
      <c r="F9681" t="s">
        <v>110</v>
      </c>
      <c r="G9681" t="s">
        <v>118</v>
      </c>
      <c r="H9681">
        <v>185</v>
      </c>
      <c r="I9681">
        <v>8.5296566232054782E-2</v>
      </c>
      <c r="J9681">
        <v>4.9228632047380264E-3</v>
      </c>
      <c r="K9681">
        <v>-5.7008063693509553E-2</v>
      </c>
      <c r="L9681">
        <v>0.26560942726821729</v>
      </c>
    </row>
    <row r="9682" spans="1:12">
      <c r="A9682" t="s">
        <v>317</v>
      </c>
      <c r="B9682" t="s">
        <v>338</v>
      </c>
      <c r="C9682">
        <v>48045</v>
      </c>
      <c r="D9682" t="s">
        <v>135</v>
      </c>
      <c r="E9682">
        <v>590</v>
      </c>
      <c r="F9682" t="s">
        <v>110</v>
      </c>
      <c r="G9682" t="s">
        <v>119</v>
      </c>
      <c r="H9682">
        <v>109</v>
      </c>
      <c r="I9682">
        <v>0.31377840320472983</v>
      </c>
      <c r="J9682">
        <v>1.19392289410088E-2</v>
      </c>
      <c r="K9682">
        <v>-5.4531078796244319E-3</v>
      </c>
      <c r="L9682">
        <v>0.60787086013814906</v>
      </c>
    </row>
    <row r="9683" spans="1:12">
      <c r="A9683" t="s">
        <v>317</v>
      </c>
      <c r="B9683" t="s">
        <v>338</v>
      </c>
      <c r="C9683">
        <v>48045</v>
      </c>
      <c r="D9683" t="s">
        <v>135</v>
      </c>
      <c r="E9683">
        <v>590</v>
      </c>
      <c r="F9683" t="s">
        <v>110</v>
      </c>
      <c r="G9683" t="s">
        <v>120</v>
      </c>
      <c r="H9683">
        <v>185</v>
      </c>
      <c r="I9683">
        <v>0.13081665483403709</v>
      </c>
      <c r="J9683">
        <v>4.9519957668733182E-3</v>
      </c>
      <c r="K9683">
        <v>-2.002714146858749E-2</v>
      </c>
      <c r="L9683">
        <v>0.31390430789418788</v>
      </c>
    </row>
    <row r="9684" spans="1:12">
      <c r="A9684" t="s">
        <v>317</v>
      </c>
      <c r="B9684" t="s">
        <v>338</v>
      </c>
      <c r="C9684">
        <v>48045</v>
      </c>
      <c r="D9684" t="s">
        <v>135</v>
      </c>
      <c r="E9684">
        <v>590</v>
      </c>
      <c r="F9684" t="s">
        <v>110</v>
      </c>
      <c r="G9684" t="s">
        <v>121</v>
      </c>
      <c r="H9684">
        <v>109</v>
      </c>
      <c r="I9684">
        <v>0.42598871782481701</v>
      </c>
      <c r="J9684">
        <v>1.4711688258305249E-2</v>
      </c>
      <c r="K9684">
        <v>2.626012599915499E-2</v>
      </c>
      <c r="L9684">
        <v>0.8129822778515795</v>
      </c>
    </row>
    <row r="9685" spans="1:12">
      <c r="A9685" t="s">
        <v>317</v>
      </c>
      <c r="B9685" t="s">
        <v>338</v>
      </c>
      <c r="C9685">
        <v>48045</v>
      </c>
      <c r="D9685" t="s">
        <v>135</v>
      </c>
      <c r="E9685">
        <v>590</v>
      </c>
      <c r="F9685" t="s">
        <v>110</v>
      </c>
      <c r="G9685" t="s">
        <v>122</v>
      </c>
      <c r="H9685">
        <v>185</v>
      </c>
      <c r="I9685">
        <v>0.24668600217402659</v>
      </c>
      <c r="J9685">
        <v>5.4664548939314366E-3</v>
      </c>
      <c r="K9685">
        <v>1.69673634204534E-2</v>
      </c>
      <c r="L9685">
        <v>0.42461468505656791</v>
      </c>
    </row>
    <row r="9686" spans="1:12">
      <c r="A9686" t="s">
        <v>317</v>
      </c>
      <c r="B9686" t="s">
        <v>338</v>
      </c>
      <c r="C9686">
        <v>48045</v>
      </c>
      <c r="D9686" t="s">
        <v>135</v>
      </c>
      <c r="E9686">
        <v>590</v>
      </c>
      <c r="F9686" t="s">
        <v>110</v>
      </c>
      <c r="G9686" t="s">
        <v>123</v>
      </c>
      <c r="H9686">
        <v>109</v>
      </c>
      <c r="I9686">
        <v>0.50520726373458447</v>
      </c>
      <c r="J9686">
        <v>1.7077787016098901E-2</v>
      </c>
      <c r="K9686">
        <v>6.197669814011568E-2</v>
      </c>
      <c r="L9686">
        <v>1.0039911330348541</v>
      </c>
    </row>
    <row r="9687" spans="1:12">
      <c r="A9687" t="s">
        <v>317</v>
      </c>
      <c r="B9687" t="s">
        <v>338</v>
      </c>
      <c r="C9687">
        <v>48045</v>
      </c>
      <c r="D9687" t="s">
        <v>135</v>
      </c>
      <c r="E9687">
        <v>590</v>
      </c>
      <c r="F9687" t="s">
        <v>110</v>
      </c>
      <c r="G9687" t="s">
        <v>124</v>
      </c>
      <c r="H9687">
        <v>185</v>
      </c>
      <c r="I9687">
        <v>0.35142052786679318</v>
      </c>
      <c r="J9687">
        <v>6.1383712513879592E-3</v>
      </c>
      <c r="K9687">
        <v>2.222570259427864E-2</v>
      </c>
      <c r="L9687">
        <v>0.52740692739829442</v>
      </c>
    </row>
    <row r="9688" spans="1:12">
      <c r="A9688" t="s">
        <v>317</v>
      </c>
      <c r="B9688" t="s">
        <v>338</v>
      </c>
      <c r="C9688">
        <v>48045</v>
      </c>
      <c r="D9688" t="s">
        <v>135</v>
      </c>
      <c r="E9688">
        <v>590</v>
      </c>
      <c r="F9688" t="s">
        <v>110</v>
      </c>
      <c r="G9688" t="s">
        <v>125</v>
      </c>
      <c r="H9688">
        <v>109</v>
      </c>
      <c r="I9688">
        <v>0.60827380053118063</v>
      </c>
      <c r="J9688">
        <v>1.9787072727830639E-2</v>
      </c>
      <c r="K9688">
        <v>9.0687244856611809E-2</v>
      </c>
      <c r="L9688">
        <v>1.184171269562668</v>
      </c>
    </row>
    <row r="9689" spans="1:12">
      <c r="A9689" t="s">
        <v>317</v>
      </c>
      <c r="B9689" t="s">
        <v>338</v>
      </c>
      <c r="C9689">
        <v>48045</v>
      </c>
      <c r="D9689" t="s">
        <v>135</v>
      </c>
      <c r="E9689">
        <v>590</v>
      </c>
      <c r="F9689" t="s">
        <v>110</v>
      </c>
      <c r="G9689" t="s">
        <v>126</v>
      </c>
      <c r="H9689">
        <v>185</v>
      </c>
      <c r="I9689">
        <v>0.47332010470589231</v>
      </c>
      <c r="J9689">
        <v>7.0115979680656516E-3</v>
      </c>
      <c r="K9689">
        <v>2.9303351145557589E-2</v>
      </c>
      <c r="L9689">
        <v>0.67457651028692767</v>
      </c>
    </row>
    <row r="9690" spans="1:12">
      <c r="A9690" t="s">
        <v>317</v>
      </c>
      <c r="B9690" t="s">
        <v>338</v>
      </c>
      <c r="C9690">
        <v>48045</v>
      </c>
      <c r="D9690" t="s">
        <v>135</v>
      </c>
      <c r="E9690">
        <v>590</v>
      </c>
      <c r="F9690" t="s">
        <v>110</v>
      </c>
      <c r="G9690" t="s">
        <v>127</v>
      </c>
      <c r="H9690">
        <v>109</v>
      </c>
      <c r="I9690">
        <v>0.37373321337284687</v>
      </c>
      <c r="J9690">
        <v>1.3476077985116131E-2</v>
      </c>
      <c r="K9690">
        <v>7.1544570863134177E-3</v>
      </c>
      <c r="L9690">
        <v>0.7133728245419243</v>
      </c>
    </row>
    <row r="9691" spans="1:12">
      <c r="A9691" t="s">
        <v>317</v>
      </c>
      <c r="B9691" t="s">
        <v>338</v>
      </c>
      <c r="C9691">
        <v>48045</v>
      </c>
      <c r="D9691" t="s">
        <v>135</v>
      </c>
      <c r="E9691">
        <v>590</v>
      </c>
      <c r="F9691" t="s">
        <v>110</v>
      </c>
      <c r="G9691" t="s">
        <v>128</v>
      </c>
      <c r="H9691">
        <v>185</v>
      </c>
      <c r="I9691">
        <v>0.17108570784333191</v>
      </c>
      <c r="J9691">
        <v>5.0105115523151568E-3</v>
      </c>
      <c r="K9691">
        <v>1.112253870171254E-2</v>
      </c>
      <c r="L9691">
        <v>0.35550166117782322</v>
      </c>
    </row>
    <row r="9692" spans="1:12">
      <c r="A9692" t="s">
        <v>317</v>
      </c>
      <c r="B9692" t="s">
        <v>338</v>
      </c>
      <c r="C9692">
        <v>48045</v>
      </c>
      <c r="D9692" t="s">
        <v>135</v>
      </c>
      <c r="E9692">
        <v>590</v>
      </c>
      <c r="F9692" t="s">
        <v>110</v>
      </c>
      <c r="G9692" t="s">
        <v>129</v>
      </c>
      <c r="H9692">
        <v>109</v>
      </c>
      <c r="I9692">
        <v>0.37373321337284687</v>
      </c>
      <c r="J9692">
        <v>1.3476077985116131E-2</v>
      </c>
      <c r="K9692">
        <v>7.1544570863134177E-3</v>
      </c>
      <c r="L9692">
        <v>0.7133728245419243</v>
      </c>
    </row>
    <row r="9693" spans="1:12">
      <c r="A9693" t="s">
        <v>317</v>
      </c>
      <c r="B9693" t="s">
        <v>338</v>
      </c>
      <c r="C9693">
        <v>48045</v>
      </c>
      <c r="D9693" t="s">
        <v>135</v>
      </c>
      <c r="E9693">
        <v>590</v>
      </c>
      <c r="F9693" t="s">
        <v>110</v>
      </c>
      <c r="G9693" t="s">
        <v>130</v>
      </c>
      <c r="H9693">
        <v>185</v>
      </c>
      <c r="I9693">
        <v>0.17108570784333191</v>
      </c>
      <c r="J9693">
        <v>5.0105115523151568E-3</v>
      </c>
      <c r="K9693">
        <v>1.112253870171254E-2</v>
      </c>
      <c r="L9693">
        <v>0.35550166117782322</v>
      </c>
    </row>
    <row r="9694" spans="1:12">
      <c r="A9694" t="s">
        <v>317</v>
      </c>
      <c r="B9694" t="s">
        <v>338</v>
      </c>
      <c r="C9694">
        <v>48045</v>
      </c>
      <c r="D9694" t="s">
        <v>135</v>
      </c>
      <c r="E9694">
        <v>590</v>
      </c>
      <c r="F9694" t="s">
        <v>110</v>
      </c>
      <c r="G9694" t="s">
        <v>131</v>
      </c>
      <c r="H9694">
        <v>109</v>
      </c>
      <c r="I9694">
        <v>0.37373321337284687</v>
      </c>
      <c r="J9694">
        <v>1.3476077985116131E-2</v>
      </c>
      <c r="K9694">
        <v>7.1544570863134177E-3</v>
      </c>
      <c r="L9694">
        <v>0.7133728245419243</v>
      </c>
    </row>
    <row r="9695" spans="1:12">
      <c r="A9695" t="s">
        <v>317</v>
      </c>
      <c r="B9695" t="s">
        <v>338</v>
      </c>
      <c r="C9695">
        <v>48045</v>
      </c>
      <c r="D9695" t="s">
        <v>135</v>
      </c>
      <c r="E9695">
        <v>590</v>
      </c>
      <c r="F9695" t="s">
        <v>110</v>
      </c>
      <c r="G9695" t="s">
        <v>132</v>
      </c>
      <c r="H9695">
        <v>185</v>
      </c>
      <c r="I9695">
        <v>0.17108570784333191</v>
      </c>
      <c r="J9695">
        <v>5.0105115523151568E-3</v>
      </c>
      <c r="K9695">
        <v>1.112253870171254E-2</v>
      </c>
      <c r="L9695">
        <v>0.35550166117782322</v>
      </c>
    </row>
    <row r="9696" spans="1:12">
      <c r="A9696" t="s">
        <v>317</v>
      </c>
      <c r="B9696" t="s">
        <v>338</v>
      </c>
      <c r="C9696">
        <v>48045</v>
      </c>
      <c r="D9696" t="s">
        <v>135</v>
      </c>
      <c r="E9696">
        <v>590</v>
      </c>
      <c r="F9696" t="s">
        <v>110</v>
      </c>
      <c r="G9696" t="s">
        <v>133</v>
      </c>
      <c r="H9696">
        <v>109</v>
      </c>
      <c r="I9696">
        <v>0.35625459407813048</v>
      </c>
      <c r="J9696">
        <v>1.1326333655082571E-2</v>
      </c>
      <c r="K9696">
        <v>4.8590525121547469E-2</v>
      </c>
      <c r="L9696">
        <v>0.71280724959205255</v>
      </c>
    </row>
    <row r="9697" spans="1:12">
      <c r="A9697" t="s">
        <v>317</v>
      </c>
      <c r="B9697" t="s">
        <v>338</v>
      </c>
      <c r="C9697">
        <v>48045</v>
      </c>
      <c r="D9697" t="s">
        <v>135</v>
      </c>
      <c r="E9697">
        <v>590</v>
      </c>
      <c r="F9697" t="s">
        <v>110</v>
      </c>
      <c r="G9697" t="s">
        <v>134</v>
      </c>
      <c r="H9697">
        <v>185</v>
      </c>
      <c r="I9697">
        <v>0.28277127053771872</v>
      </c>
      <c r="J9697">
        <v>4.7003638913312856E-3</v>
      </c>
      <c r="K9697">
        <v>1.4409000517682451E-2</v>
      </c>
      <c r="L9697">
        <v>0.45147817620409059</v>
      </c>
    </row>
    <row r="9698" spans="1:12">
      <c r="A9698" t="s">
        <v>317</v>
      </c>
      <c r="B9698" t="s">
        <v>339</v>
      </c>
      <c r="C9698">
        <v>48047</v>
      </c>
      <c r="D9698" t="s">
        <v>135</v>
      </c>
      <c r="E9698">
        <v>590</v>
      </c>
      <c r="F9698" t="s">
        <v>110</v>
      </c>
      <c r="G9698" t="s">
        <v>111</v>
      </c>
      <c r="H9698">
        <v>249</v>
      </c>
      <c r="I9698">
        <v>2.8781502944510269E-2</v>
      </c>
      <c r="J9698">
        <v>8.7103573533337268E-4</v>
      </c>
      <c r="K9698">
        <v>-999</v>
      </c>
      <c r="L9698">
        <v>-999</v>
      </c>
    </row>
    <row r="9699" spans="1:12">
      <c r="A9699" t="s">
        <v>317</v>
      </c>
      <c r="B9699" t="s">
        <v>339</v>
      </c>
      <c r="C9699">
        <v>48047</v>
      </c>
      <c r="D9699" t="s">
        <v>135</v>
      </c>
      <c r="E9699">
        <v>590</v>
      </c>
      <c r="F9699" t="s">
        <v>110</v>
      </c>
      <c r="G9699" t="s">
        <v>112</v>
      </c>
      <c r="H9699">
        <v>74</v>
      </c>
      <c r="I9699">
        <v>2.1428229099570381E-3</v>
      </c>
      <c r="J9699">
        <v>6.5642172830176169E-4</v>
      </c>
      <c r="K9699">
        <v>-999</v>
      </c>
      <c r="L9699">
        <v>-999</v>
      </c>
    </row>
    <row r="9700" spans="1:12">
      <c r="A9700" t="s">
        <v>317</v>
      </c>
      <c r="B9700" t="s">
        <v>339</v>
      </c>
      <c r="C9700">
        <v>48047</v>
      </c>
      <c r="D9700" t="s">
        <v>135</v>
      </c>
      <c r="E9700">
        <v>590</v>
      </c>
      <c r="F9700" t="s">
        <v>110</v>
      </c>
      <c r="G9700" t="s">
        <v>113</v>
      </c>
      <c r="H9700">
        <v>249</v>
      </c>
      <c r="I9700">
        <v>0.56137201362039857</v>
      </c>
      <c r="J9700">
        <v>1.012382244926258E-2</v>
      </c>
      <c r="K9700">
        <v>-4.829477607592584E-2</v>
      </c>
      <c r="L9700">
        <v>0.98030706364718623</v>
      </c>
    </row>
    <row r="9701" spans="1:12">
      <c r="A9701" t="s">
        <v>317</v>
      </c>
      <c r="B9701" t="s">
        <v>339</v>
      </c>
      <c r="C9701">
        <v>48047</v>
      </c>
      <c r="D9701" t="s">
        <v>135</v>
      </c>
      <c r="E9701">
        <v>590</v>
      </c>
      <c r="F9701" t="s">
        <v>110</v>
      </c>
      <c r="G9701" t="s">
        <v>114</v>
      </c>
      <c r="H9701">
        <v>74</v>
      </c>
      <c r="I9701">
        <v>0.16667711423512169</v>
      </c>
      <c r="J9701">
        <v>7.1276274074552328E-3</v>
      </c>
      <c r="K9701">
        <v>-2.690895991961055E-3</v>
      </c>
      <c r="L9701">
        <v>0.25402506628176902</v>
      </c>
    </row>
    <row r="9702" spans="1:12">
      <c r="A9702" t="s">
        <v>317</v>
      </c>
      <c r="B9702" t="s">
        <v>339</v>
      </c>
      <c r="C9702">
        <v>48047</v>
      </c>
      <c r="D9702" t="s">
        <v>135</v>
      </c>
      <c r="E9702">
        <v>590</v>
      </c>
      <c r="F9702" t="s">
        <v>110</v>
      </c>
      <c r="G9702" t="s">
        <v>115</v>
      </c>
      <c r="H9702">
        <v>249</v>
      </c>
      <c r="I9702">
        <v>0.42181423762013498</v>
      </c>
      <c r="J9702">
        <v>8.0289533675778849E-3</v>
      </c>
      <c r="K9702">
        <v>-8.3428415144320325E-2</v>
      </c>
      <c r="L9702">
        <v>0.73430831483007752</v>
      </c>
    </row>
    <row r="9703" spans="1:12">
      <c r="A9703" t="s">
        <v>317</v>
      </c>
      <c r="B9703" t="s">
        <v>339</v>
      </c>
      <c r="C9703">
        <v>48047</v>
      </c>
      <c r="D9703" t="s">
        <v>135</v>
      </c>
      <c r="E9703">
        <v>590</v>
      </c>
      <c r="F9703" t="s">
        <v>110</v>
      </c>
      <c r="G9703" t="s">
        <v>116</v>
      </c>
      <c r="H9703">
        <v>74</v>
      </c>
      <c r="I9703">
        <v>9.7138185877619201E-2</v>
      </c>
      <c r="J9703">
        <v>7.2445167942722464E-3</v>
      </c>
      <c r="K9703">
        <v>-9.1750006213082907E-2</v>
      </c>
      <c r="L9703">
        <v>0.1814832424997623</v>
      </c>
    </row>
    <row r="9704" spans="1:12">
      <c r="A9704" t="s">
        <v>317</v>
      </c>
      <c r="B9704" t="s">
        <v>339</v>
      </c>
      <c r="C9704">
        <v>48047</v>
      </c>
      <c r="D9704" t="s">
        <v>135</v>
      </c>
      <c r="E9704">
        <v>590</v>
      </c>
      <c r="F9704" t="s">
        <v>110</v>
      </c>
      <c r="G9704" t="s">
        <v>117</v>
      </c>
      <c r="H9704">
        <v>249</v>
      </c>
      <c r="I9704">
        <v>0.42181423762013492</v>
      </c>
      <c r="J9704">
        <v>8.0289533675778832E-3</v>
      </c>
      <c r="K9704">
        <v>-8.3428415144320325E-2</v>
      </c>
      <c r="L9704">
        <v>0.73430831483007752</v>
      </c>
    </row>
    <row r="9705" spans="1:12">
      <c r="A9705" t="s">
        <v>317</v>
      </c>
      <c r="B9705" t="s">
        <v>339</v>
      </c>
      <c r="C9705">
        <v>48047</v>
      </c>
      <c r="D9705" t="s">
        <v>135</v>
      </c>
      <c r="E9705">
        <v>590</v>
      </c>
      <c r="F9705" t="s">
        <v>110</v>
      </c>
      <c r="G9705" t="s">
        <v>118</v>
      </c>
      <c r="H9705">
        <v>74</v>
      </c>
      <c r="I9705">
        <v>9.7138185877619201E-2</v>
      </c>
      <c r="J9705">
        <v>7.2445167942722473E-3</v>
      </c>
      <c r="K9705">
        <v>-9.1750006213082907E-2</v>
      </c>
      <c r="L9705">
        <v>0.1814832424997623</v>
      </c>
    </row>
    <row r="9706" spans="1:12">
      <c r="A9706" t="s">
        <v>317</v>
      </c>
      <c r="B9706" t="s">
        <v>339</v>
      </c>
      <c r="C9706">
        <v>48047</v>
      </c>
      <c r="D9706" t="s">
        <v>135</v>
      </c>
      <c r="E9706">
        <v>590</v>
      </c>
      <c r="F9706" t="s">
        <v>110</v>
      </c>
      <c r="G9706" t="s">
        <v>119</v>
      </c>
      <c r="H9706">
        <v>249</v>
      </c>
      <c r="I9706">
        <v>0.48311767984334331</v>
      </c>
      <c r="J9706">
        <v>8.9584892760862043E-3</v>
      </c>
      <c r="K9706">
        <v>-7.3014897064594519E-2</v>
      </c>
      <c r="L9706">
        <v>0.8511285230059078</v>
      </c>
    </row>
    <row r="9707" spans="1:12">
      <c r="A9707" t="s">
        <v>317</v>
      </c>
      <c r="B9707" t="s">
        <v>339</v>
      </c>
      <c r="C9707">
        <v>48047</v>
      </c>
      <c r="D9707" t="s">
        <v>135</v>
      </c>
      <c r="E9707">
        <v>590</v>
      </c>
      <c r="F9707" t="s">
        <v>110</v>
      </c>
      <c r="G9707" t="s">
        <v>120</v>
      </c>
      <c r="H9707">
        <v>74</v>
      </c>
      <c r="I9707">
        <v>0.13750887063327069</v>
      </c>
      <c r="J9707">
        <v>7.2345075191028087E-3</v>
      </c>
      <c r="K9707">
        <v>-3.9600482457658542E-2</v>
      </c>
      <c r="L9707">
        <v>0.22362886087234621</v>
      </c>
    </row>
    <row r="9708" spans="1:12">
      <c r="A9708" t="s">
        <v>317</v>
      </c>
      <c r="B9708" t="s">
        <v>339</v>
      </c>
      <c r="C9708">
        <v>48047</v>
      </c>
      <c r="D9708" t="s">
        <v>135</v>
      </c>
      <c r="E9708">
        <v>590</v>
      </c>
      <c r="F9708" t="s">
        <v>110</v>
      </c>
      <c r="G9708" t="s">
        <v>121</v>
      </c>
      <c r="H9708">
        <v>249</v>
      </c>
      <c r="I9708">
        <v>0.64951290937184847</v>
      </c>
      <c r="J9708">
        <v>1.146535267839118E-2</v>
      </c>
      <c r="K9708">
        <v>-4.0010588328953517E-3</v>
      </c>
      <c r="L9708">
        <v>1.1300487698310651</v>
      </c>
    </row>
    <row r="9709" spans="1:12">
      <c r="A9709" t="s">
        <v>317</v>
      </c>
      <c r="B9709" t="s">
        <v>339</v>
      </c>
      <c r="C9709">
        <v>48047</v>
      </c>
      <c r="D9709" t="s">
        <v>135</v>
      </c>
      <c r="E9709">
        <v>590</v>
      </c>
      <c r="F9709" t="s">
        <v>110</v>
      </c>
      <c r="G9709" t="s">
        <v>122</v>
      </c>
      <c r="H9709">
        <v>74</v>
      </c>
      <c r="I9709">
        <v>0.22886063837502121</v>
      </c>
      <c r="J9709">
        <v>8.1562493817685534E-3</v>
      </c>
      <c r="K9709">
        <v>-2.690895991961055E-3</v>
      </c>
      <c r="L9709">
        <v>0.32017611461597029</v>
      </c>
    </row>
    <row r="9710" spans="1:12">
      <c r="A9710" t="s">
        <v>317</v>
      </c>
      <c r="B9710" t="s">
        <v>339</v>
      </c>
      <c r="C9710">
        <v>48047</v>
      </c>
      <c r="D9710" t="s">
        <v>135</v>
      </c>
      <c r="E9710">
        <v>590</v>
      </c>
      <c r="F9710" t="s">
        <v>110</v>
      </c>
      <c r="G9710" t="s">
        <v>123</v>
      </c>
      <c r="H9710">
        <v>249</v>
      </c>
      <c r="I9710">
        <v>0.79967414725325914</v>
      </c>
      <c r="J9710">
        <v>1.421601526972642E-2</v>
      </c>
      <c r="K9710">
        <v>0.19127582959611239</v>
      </c>
      <c r="L9710">
        <v>1.407135650628663</v>
      </c>
    </row>
    <row r="9711" spans="1:12">
      <c r="A9711" t="s">
        <v>317</v>
      </c>
      <c r="B9711" t="s">
        <v>339</v>
      </c>
      <c r="C9711">
        <v>48047</v>
      </c>
      <c r="D9711" t="s">
        <v>135</v>
      </c>
      <c r="E9711">
        <v>590</v>
      </c>
      <c r="F9711" t="s">
        <v>110</v>
      </c>
      <c r="G9711" t="s">
        <v>124</v>
      </c>
      <c r="H9711">
        <v>74</v>
      </c>
      <c r="I9711">
        <v>0.3163989855938496</v>
      </c>
      <c r="J9711">
        <v>1.030409293254687E-2</v>
      </c>
      <c r="K9711">
        <v>-2.690895991961055E-3</v>
      </c>
      <c r="L9711">
        <v>0.42904353806851381</v>
      </c>
    </row>
    <row r="9712" spans="1:12">
      <c r="A9712" t="s">
        <v>317</v>
      </c>
      <c r="B9712" t="s">
        <v>339</v>
      </c>
      <c r="C9712">
        <v>48047</v>
      </c>
      <c r="D9712" t="s">
        <v>135</v>
      </c>
      <c r="E9712">
        <v>590</v>
      </c>
      <c r="F9712" t="s">
        <v>110</v>
      </c>
      <c r="G9712" t="s">
        <v>125</v>
      </c>
      <c r="H9712">
        <v>249</v>
      </c>
      <c r="I9712">
        <v>0.95519366448157772</v>
      </c>
      <c r="J9712">
        <v>1.686457795238341E-2</v>
      </c>
      <c r="K9712">
        <v>0.24692628372133291</v>
      </c>
      <c r="L9712">
        <v>1.665955837431321</v>
      </c>
    </row>
    <row r="9713" spans="1:12">
      <c r="A9713" t="s">
        <v>317</v>
      </c>
      <c r="B9713" t="s">
        <v>339</v>
      </c>
      <c r="C9713">
        <v>48047</v>
      </c>
      <c r="D9713" t="s">
        <v>135</v>
      </c>
      <c r="E9713">
        <v>590</v>
      </c>
      <c r="F9713" t="s">
        <v>110</v>
      </c>
      <c r="G9713" t="s">
        <v>126</v>
      </c>
      <c r="H9713">
        <v>74</v>
      </c>
      <c r="I9713">
        <v>0.40399900036806707</v>
      </c>
      <c r="J9713">
        <v>1.3171885884231131E-2</v>
      </c>
      <c r="K9713">
        <v>-2.690895991961055E-3</v>
      </c>
      <c r="L9713">
        <v>0.5384412382029089</v>
      </c>
    </row>
    <row r="9714" spans="1:12">
      <c r="A9714" t="s">
        <v>317</v>
      </c>
      <c r="B9714" t="s">
        <v>339</v>
      </c>
      <c r="C9714">
        <v>48047</v>
      </c>
      <c r="D9714" t="s">
        <v>135</v>
      </c>
      <c r="E9714">
        <v>590</v>
      </c>
      <c r="F9714" t="s">
        <v>110</v>
      </c>
      <c r="G9714" t="s">
        <v>127</v>
      </c>
      <c r="H9714">
        <v>249</v>
      </c>
      <c r="I9714">
        <v>0.56137201362039857</v>
      </c>
      <c r="J9714">
        <v>1.012382244926258E-2</v>
      </c>
      <c r="K9714">
        <v>-4.829477607592584E-2</v>
      </c>
      <c r="L9714">
        <v>0.98030706364718623</v>
      </c>
    </row>
    <row r="9715" spans="1:12">
      <c r="A9715" t="s">
        <v>317</v>
      </c>
      <c r="B9715" t="s">
        <v>339</v>
      </c>
      <c r="C9715">
        <v>48047</v>
      </c>
      <c r="D9715" t="s">
        <v>135</v>
      </c>
      <c r="E9715">
        <v>590</v>
      </c>
      <c r="F9715" t="s">
        <v>110</v>
      </c>
      <c r="G9715" t="s">
        <v>128</v>
      </c>
      <c r="H9715">
        <v>74</v>
      </c>
      <c r="I9715">
        <v>0.16667711423512169</v>
      </c>
      <c r="J9715">
        <v>7.127627407455232E-3</v>
      </c>
      <c r="K9715">
        <v>-2.690895991961055E-3</v>
      </c>
      <c r="L9715">
        <v>0.25402506628176902</v>
      </c>
    </row>
    <row r="9716" spans="1:12">
      <c r="A9716" t="s">
        <v>317</v>
      </c>
      <c r="B9716" t="s">
        <v>339</v>
      </c>
      <c r="C9716">
        <v>48047</v>
      </c>
      <c r="D9716" t="s">
        <v>135</v>
      </c>
      <c r="E9716">
        <v>590</v>
      </c>
      <c r="F9716" t="s">
        <v>110</v>
      </c>
      <c r="G9716" t="s">
        <v>129</v>
      </c>
      <c r="H9716">
        <v>249</v>
      </c>
      <c r="I9716">
        <v>0.56137201362039857</v>
      </c>
      <c r="J9716">
        <v>1.012382244926258E-2</v>
      </c>
      <c r="K9716">
        <v>-4.829477607592584E-2</v>
      </c>
      <c r="L9716">
        <v>0.98030706364718623</v>
      </c>
    </row>
    <row r="9717" spans="1:12">
      <c r="A9717" t="s">
        <v>317</v>
      </c>
      <c r="B9717" t="s">
        <v>339</v>
      </c>
      <c r="C9717">
        <v>48047</v>
      </c>
      <c r="D9717" t="s">
        <v>135</v>
      </c>
      <c r="E9717">
        <v>590</v>
      </c>
      <c r="F9717" t="s">
        <v>110</v>
      </c>
      <c r="G9717" t="s">
        <v>130</v>
      </c>
      <c r="H9717">
        <v>74</v>
      </c>
      <c r="I9717">
        <v>0.16667711423512169</v>
      </c>
      <c r="J9717">
        <v>7.127627407455232E-3</v>
      </c>
      <c r="K9717">
        <v>-2.690895991961055E-3</v>
      </c>
      <c r="L9717">
        <v>0.25402506628176902</v>
      </c>
    </row>
    <row r="9718" spans="1:12">
      <c r="A9718" t="s">
        <v>317</v>
      </c>
      <c r="B9718" t="s">
        <v>339</v>
      </c>
      <c r="C9718">
        <v>48047</v>
      </c>
      <c r="D9718" t="s">
        <v>135</v>
      </c>
      <c r="E9718">
        <v>590</v>
      </c>
      <c r="F9718" t="s">
        <v>110</v>
      </c>
      <c r="G9718" t="s">
        <v>131</v>
      </c>
      <c r="H9718">
        <v>249</v>
      </c>
      <c r="I9718">
        <v>0.56137201362039857</v>
      </c>
      <c r="J9718">
        <v>1.012382244926258E-2</v>
      </c>
      <c r="K9718">
        <v>-4.829477607592584E-2</v>
      </c>
      <c r="L9718">
        <v>0.98030706364718623</v>
      </c>
    </row>
    <row r="9719" spans="1:12">
      <c r="A9719" t="s">
        <v>317</v>
      </c>
      <c r="B9719" t="s">
        <v>339</v>
      </c>
      <c r="C9719">
        <v>48047</v>
      </c>
      <c r="D9719" t="s">
        <v>135</v>
      </c>
      <c r="E9719">
        <v>590</v>
      </c>
      <c r="F9719" t="s">
        <v>110</v>
      </c>
      <c r="G9719" t="s">
        <v>132</v>
      </c>
      <c r="H9719">
        <v>74</v>
      </c>
      <c r="I9719">
        <v>0.16667711423512169</v>
      </c>
      <c r="J9719">
        <v>7.127627407455232E-3</v>
      </c>
      <c r="K9719">
        <v>-2.690895991961055E-3</v>
      </c>
      <c r="L9719">
        <v>0.25402506628176902</v>
      </c>
    </row>
    <row r="9720" spans="1:12">
      <c r="A9720" t="s">
        <v>317</v>
      </c>
      <c r="B9720" t="s">
        <v>339</v>
      </c>
      <c r="C9720">
        <v>48047</v>
      </c>
      <c r="D9720" t="s">
        <v>135</v>
      </c>
      <c r="E9720">
        <v>590</v>
      </c>
      <c r="F9720" t="s">
        <v>110</v>
      </c>
      <c r="G9720" t="s">
        <v>133</v>
      </c>
      <c r="H9720">
        <v>249</v>
      </c>
      <c r="I9720">
        <v>0.60025793537664518</v>
      </c>
      <c r="J9720">
        <v>1.127974245643126E-2</v>
      </c>
      <c r="K9720">
        <v>0.15360769622612799</v>
      </c>
      <c r="L9720">
        <v>1.0610174274965309</v>
      </c>
    </row>
    <row r="9721" spans="1:12">
      <c r="A9721" t="s">
        <v>317</v>
      </c>
      <c r="B9721" t="s">
        <v>339</v>
      </c>
      <c r="C9721">
        <v>48047</v>
      </c>
      <c r="D9721" t="s">
        <v>135</v>
      </c>
      <c r="E9721">
        <v>590</v>
      </c>
      <c r="F9721" t="s">
        <v>110</v>
      </c>
      <c r="G9721" t="s">
        <v>134</v>
      </c>
      <c r="H9721">
        <v>74</v>
      </c>
      <c r="I9721">
        <v>0.23817632348139531</v>
      </c>
      <c r="J9721">
        <v>8.4127091304050453E-3</v>
      </c>
      <c r="K9721">
        <v>-2.690895991961055E-3</v>
      </c>
      <c r="L9721">
        <v>0.31928491389048108</v>
      </c>
    </row>
    <row r="9722" spans="1:12">
      <c r="A9722" t="s">
        <v>317</v>
      </c>
      <c r="B9722" t="s">
        <v>340</v>
      </c>
      <c r="C9722">
        <v>48049</v>
      </c>
      <c r="D9722" t="s">
        <v>135</v>
      </c>
      <c r="E9722">
        <v>590</v>
      </c>
      <c r="F9722" t="s">
        <v>110</v>
      </c>
      <c r="G9722" t="s">
        <v>111</v>
      </c>
      <c r="H9722">
        <v>1435</v>
      </c>
      <c r="I9722">
        <v>5.9834292631143144E-3</v>
      </c>
      <c r="J9722">
        <v>6.1175442341835609E-4</v>
      </c>
      <c r="K9722">
        <v>-999</v>
      </c>
      <c r="L9722">
        <v>-999</v>
      </c>
    </row>
    <row r="9723" spans="1:12">
      <c r="A9723" t="s">
        <v>317</v>
      </c>
      <c r="B9723" t="s">
        <v>340</v>
      </c>
      <c r="C9723">
        <v>48049</v>
      </c>
      <c r="D9723" t="s">
        <v>135</v>
      </c>
      <c r="E9723">
        <v>590</v>
      </c>
      <c r="F9723" t="s">
        <v>110</v>
      </c>
      <c r="G9723" t="s">
        <v>112</v>
      </c>
      <c r="H9723">
        <v>61</v>
      </c>
      <c r="I9723">
        <v>9.9954188655271541E-3</v>
      </c>
      <c r="J9723">
        <v>2.445029078169078E-3</v>
      </c>
      <c r="K9723">
        <v>-999</v>
      </c>
      <c r="L9723">
        <v>-999</v>
      </c>
    </row>
    <row r="9724" spans="1:12">
      <c r="A9724" t="s">
        <v>317</v>
      </c>
      <c r="B9724" t="s">
        <v>340</v>
      </c>
      <c r="C9724">
        <v>48049</v>
      </c>
      <c r="D9724" t="s">
        <v>135</v>
      </c>
      <c r="E9724">
        <v>590</v>
      </c>
      <c r="F9724" t="s">
        <v>110</v>
      </c>
      <c r="G9724" t="s">
        <v>113</v>
      </c>
      <c r="H9724">
        <v>1435</v>
      </c>
      <c r="I9724">
        <v>0.46376585003571102</v>
      </c>
      <c r="J9724">
        <v>5.1894412073743906E-3</v>
      </c>
      <c r="K9724">
        <v>-2.4882057950703741E-2</v>
      </c>
      <c r="L9724">
        <v>1.0445898330844281</v>
      </c>
    </row>
    <row r="9725" spans="1:12">
      <c r="A9725" t="s">
        <v>317</v>
      </c>
      <c r="B9725" t="s">
        <v>340</v>
      </c>
      <c r="C9725">
        <v>48049</v>
      </c>
      <c r="D9725" t="s">
        <v>135</v>
      </c>
      <c r="E9725">
        <v>590</v>
      </c>
      <c r="F9725" t="s">
        <v>110</v>
      </c>
      <c r="G9725" t="s">
        <v>114</v>
      </c>
      <c r="H9725">
        <v>61</v>
      </c>
      <c r="I9725">
        <v>0.23217283085531901</v>
      </c>
      <c r="J9725">
        <v>7.4950714762266448E-3</v>
      </c>
      <c r="K9725">
        <v>4.4751702272343721E-2</v>
      </c>
      <c r="L9725">
        <v>0.35252022681702871</v>
      </c>
    </row>
    <row r="9726" spans="1:12">
      <c r="A9726" t="s">
        <v>317</v>
      </c>
      <c r="B9726" t="s">
        <v>340</v>
      </c>
      <c r="C9726">
        <v>48049</v>
      </c>
      <c r="D9726" t="s">
        <v>135</v>
      </c>
      <c r="E9726">
        <v>590</v>
      </c>
      <c r="F9726" t="s">
        <v>110</v>
      </c>
      <c r="G9726" t="s">
        <v>115</v>
      </c>
      <c r="H9726">
        <v>1435</v>
      </c>
      <c r="I9726">
        <v>0.32120311732066331</v>
      </c>
      <c r="J9726">
        <v>3.78357317435644E-3</v>
      </c>
      <c r="K9726">
        <v>-7.2748698721840921E-2</v>
      </c>
      <c r="L9726">
        <v>0.73635543458873776</v>
      </c>
    </row>
    <row r="9727" spans="1:12">
      <c r="A9727" t="s">
        <v>317</v>
      </c>
      <c r="B9727" t="s">
        <v>340</v>
      </c>
      <c r="C9727">
        <v>48049</v>
      </c>
      <c r="D9727" t="s">
        <v>135</v>
      </c>
      <c r="E9727">
        <v>590</v>
      </c>
      <c r="F9727" t="s">
        <v>110</v>
      </c>
      <c r="G9727" t="s">
        <v>116</v>
      </c>
      <c r="H9727">
        <v>61</v>
      </c>
      <c r="I9727">
        <v>0.17273227535104829</v>
      </c>
      <c r="J9727">
        <v>7.6017671944760392E-3</v>
      </c>
      <c r="K9727">
        <v>-2.434947647628859E-2</v>
      </c>
      <c r="L9727">
        <v>0.28838572765595322</v>
      </c>
    </row>
    <row r="9728" spans="1:12">
      <c r="A9728" t="s">
        <v>317</v>
      </c>
      <c r="B9728" t="s">
        <v>340</v>
      </c>
      <c r="C9728">
        <v>48049</v>
      </c>
      <c r="D9728" t="s">
        <v>135</v>
      </c>
      <c r="E9728">
        <v>590</v>
      </c>
      <c r="F9728" t="s">
        <v>110</v>
      </c>
      <c r="G9728" t="s">
        <v>117</v>
      </c>
      <c r="H9728">
        <v>1435</v>
      </c>
      <c r="I9728">
        <v>0.32184674594258622</v>
      </c>
      <c r="J9728">
        <v>3.7891795901429772E-3</v>
      </c>
      <c r="K9728">
        <v>-7.2748698721840921E-2</v>
      </c>
      <c r="L9728">
        <v>0.74146969624769143</v>
      </c>
    </row>
    <row r="9729" spans="1:12">
      <c r="A9729" t="s">
        <v>317</v>
      </c>
      <c r="B9729" t="s">
        <v>340</v>
      </c>
      <c r="C9729">
        <v>48049</v>
      </c>
      <c r="D9729" t="s">
        <v>135</v>
      </c>
      <c r="E9729">
        <v>590</v>
      </c>
      <c r="F9729" t="s">
        <v>110</v>
      </c>
      <c r="G9729" t="s">
        <v>118</v>
      </c>
      <c r="H9729">
        <v>61</v>
      </c>
      <c r="I9729">
        <v>0.17273227535104829</v>
      </c>
      <c r="J9729">
        <v>7.6017671944760392E-3</v>
      </c>
      <c r="K9729">
        <v>-2.434947647628859E-2</v>
      </c>
      <c r="L9729">
        <v>0.28838572765595322</v>
      </c>
    </row>
    <row r="9730" spans="1:12">
      <c r="A9730" t="s">
        <v>317</v>
      </c>
      <c r="B9730" t="s">
        <v>340</v>
      </c>
      <c r="C9730">
        <v>48049</v>
      </c>
      <c r="D9730" t="s">
        <v>135</v>
      </c>
      <c r="E9730">
        <v>590</v>
      </c>
      <c r="F9730" t="s">
        <v>110</v>
      </c>
      <c r="G9730" t="s">
        <v>119</v>
      </c>
      <c r="H9730">
        <v>1435</v>
      </c>
      <c r="I9730">
        <v>0.39035324642638708</v>
      </c>
      <c r="J9730">
        <v>4.506183261465185E-3</v>
      </c>
      <c r="K9730">
        <v>-3.7781432639593653E-2</v>
      </c>
      <c r="L9730">
        <v>0.8789163861954854</v>
      </c>
    </row>
    <row r="9731" spans="1:12">
      <c r="A9731" t="s">
        <v>317</v>
      </c>
      <c r="B9731" t="s">
        <v>340</v>
      </c>
      <c r="C9731">
        <v>48049</v>
      </c>
      <c r="D9731" t="s">
        <v>135</v>
      </c>
      <c r="E9731">
        <v>590</v>
      </c>
      <c r="F9731" t="s">
        <v>110</v>
      </c>
      <c r="G9731" t="s">
        <v>120</v>
      </c>
      <c r="H9731">
        <v>61</v>
      </c>
      <c r="I9731">
        <v>0.20446562580444361</v>
      </c>
      <c r="J9731">
        <v>7.4096786668852218E-3</v>
      </c>
      <c r="K9731">
        <v>4.2025433979200347E-2</v>
      </c>
      <c r="L9731">
        <v>0.32555756030280703</v>
      </c>
    </row>
    <row r="9732" spans="1:12">
      <c r="A9732" t="s">
        <v>317</v>
      </c>
      <c r="B9732" t="s">
        <v>340</v>
      </c>
      <c r="C9732">
        <v>48049</v>
      </c>
      <c r="D9732" t="s">
        <v>135</v>
      </c>
      <c r="E9732">
        <v>590</v>
      </c>
      <c r="F9732" t="s">
        <v>110</v>
      </c>
      <c r="G9732" t="s">
        <v>121</v>
      </c>
      <c r="H9732">
        <v>1435</v>
      </c>
      <c r="I9732">
        <v>0.55588416201816682</v>
      </c>
      <c r="J9732">
        <v>6.1443362336091227E-3</v>
      </c>
      <c r="K9732">
        <v>-1.0238741522058521E-2</v>
      </c>
      <c r="L9732">
        <v>1.2294122453740419</v>
      </c>
    </row>
    <row r="9733" spans="1:12">
      <c r="A9733" t="s">
        <v>317</v>
      </c>
      <c r="B9733" t="s">
        <v>340</v>
      </c>
      <c r="C9733">
        <v>48049</v>
      </c>
      <c r="D9733" t="s">
        <v>135</v>
      </c>
      <c r="E9733">
        <v>590</v>
      </c>
      <c r="F9733" t="s">
        <v>110</v>
      </c>
      <c r="G9733" t="s">
        <v>122</v>
      </c>
      <c r="H9733">
        <v>61</v>
      </c>
      <c r="I9733">
        <v>0.30388177698274699</v>
      </c>
      <c r="J9733">
        <v>9.3469390740951921E-3</v>
      </c>
      <c r="K9733">
        <v>5.7939550757218128E-2</v>
      </c>
      <c r="L9733">
        <v>0.4351263292164263</v>
      </c>
    </row>
    <row r="9734" spans="1:12">
      <c r="A9734" t="s">
        <v>317</v>
      </c>
      <c r="B9734" t="s">
        <v>340</v>
      </c>
      <c r="C9734">
        <v>48049</v>
      </c>
      <c r="D9734" t="s">
        <v>135</v>
      </c>
      <c r="E9734">
        <v>590</v>
      </c>
      <c r="F9734" t="s">
        <v>110</v>
      </c>
      <c r="G9734" t="s">
        <v>123</v>
      </c>
      <c r="H9734">
        <v>1435</v>
      </c>
      <c r="I9734">
        <v>0.71515708957710988</v>
      </c>
      <c r="J9734">
        <v>8.0003988524832547E-3</v>
      </c>
      <c r="K9734">
        <v>-1.7631739374351929E-4</v>
      </c>
      <c r="L9734">
        <v>1.586068888403962</v>
      </c>
    </row>
    <row r="9735" spans="1:12">
      <c r="A9735" t="s">
        <v>317</v>
      </c>
      <c r="B9735" t="s">
        <v>340</v>
      </c>
      <c r="C9735">
        <v>48049</v>
      </c>
      <c r="D9735" t="s">
        <v>135</v>
      </c>
      <c r="E9735">
        <v>590</v>
      </c>
      <c r="F9735" t="s">
        <v>110</v>
      </c>
      <c r="G9735" t="s">
        <v>124</v>
      </c>
      <c r="H9735">
        <v>61</v>
      </c>
      <c r="I9735">
        <v>0.38243490535788321</v>
      </c>
      <c r="J9735">
        <v>1.1712023440347989E-2</v>
      </c>
      <c r="K9735">
        <v>6.747084092325327E-2</v>
      </c>
      <c r="L9735">
        <v>0.58620341959214728</v>
      </c>
    </row>
    <row r="9736" spans="1:12">
      <c r="A9736" t="s">
        <v>317</v>
      </c>
      <c r="B9736" t="s">
        <v>340</v>
      </c>
      <c r="C9736">
        <v>48049</v>
      </c>
      <c r="D9736" t="s">
        <v>135</v>
      </c>
      <c r="E9736">
        <v>590</v>
      </c>
      <c r="F9736" t="s">
        <v>110</v>
      </c>
      <c r="G9736" t="s">
        <v>125</v>
      </c>
      <c r="H9736">
        <v>1435</v>
      </c>
      <c r="I9736">
        <v>0.86965771020004723</v>
      </c>
      <c r="J9736">
        <v>9.6610980965178769E-3</v>
      </c>
      <c r="K9736">
        <v>-1.7631739374351929E-4</v>
      </c>
      <c r="L9736">
        <v>1.882481460986257</v>
      </c>
    </row>
    <row r="9737" spans="1:12">
      <c r="A9737" t="s">
        <v>317</v>
      </c>
      <c r="B9737" t="s">
        <v>340</v>
      </c>
      <c r="C9737">
        <v>48049</v>
      </c>
      <c r="D9737" t="s">
        <v>135</v>
      </c>
      <c r="E9737">
        <v>590</v>
      </c>
      <c r="F9737" t="s">
        <v>110</v>
      </c>
      <c r="G9737" t="s">
        <v>126</v>
      </c>
      <c r="H9737">
        <v>61</v>
      </c>
      <c r="I9737">
        <v>0.4776440165954004</v>
      </c>
      <c r="J9737">
        <v>1.495764843171093E-2</v>
      </c>
      <c r="K9737">
        <v>8.2249255951595393E-2</v>
      </c>
      <c r="L9737">
        <v>0.75884547322774942</v>
      </c>
    </row>
    <row r="9738" spans="1:12">
      <c r="A9738" t="s">
        <v>317</v>
      </c>
      <c r="B9738" t="s">
        <v>340</v>
      </c>
      <c r="C9738">
        <v>48049</v>
      </c>
      <c r="D9738" t="s">
        <v>135</v>
      </c>
      <c r="E9738">
        <v>590</v>
      </c>
      <c r="F9738" t="s">
        <v>110</v>
      </c>
      <c r="G9738" t="s">
        <v>127</v>
      </c>
      <c r="H9738">
        <v>1435</v>
      </c>
      <c r="I9738">
        <v>0.46312309575669669</v>
      </c>
      <c r="J9738">
        <v>5.1859418767402944E-3</v>
      </c>
      <c r="K9738">
        <v>-2.4882057950703741E-2</v>
      </c>
      <c r="L9738">
        <v>1.0445898330844281</v>
      </c>
    </row>
    <row r="9739" spans="1:12">
      <c r="A9739" t="s">
        <v>317</v>
      </c>
      <c r="B9739" t="s">
        <v>340</v>
      </c>
      <c r="C9739">
        <v>48049</v>
      </c>
      <c r="D9739" t="s">
        <v>135</v>
      </c>
      <c r="E9739">
        <v>590</v>
      </c>
      <c r="F9739" t="s">
        <v>110</v>
      </c>
      <c r="G9739" t="s">
        <v>128</v>
      </c>
      <c r="H9739">
        <v>61</v>
      </c>
      <c r="I9739">
        <v>0.23217283085531901</v>
      </c>
      <c r="J9739">
        <v>7.4950714762266448E-3</v>
      </c>
      <c r="K9739">
        <v>4.4751702272343721E-2</v>
      </c>
      <c r="L9739">
        <v>0.35252022681702871</v>
      </c>
    </row>
    <row r="9740" spans="1:12">
      <c r="A9740" t="s">
        <v>317</v>
      </c>
      <c r="B9740" t="s">
        <v>340</v>
      </c>
      <c r="C9740">
        <v>48049</v>
      </c>
      <c r="D9740" t="s">
        <v>135</v>
      </c>
      <c r="E9740">
        <v>590</v>
      </c>
      <c r="F9740" t="s">
        <v>110</v>
      </c>
      <c r="G9740" t="s">
        <v>129</v>
      </c>
      <c r="H9740">
        <v>1435</v>
      </c>
      <c r="I9740">
        <v>0.46312309648774741</v>
      </c>
      <c r="J9740">
        <v>5.1859418748636107E-3</v>
      </c>
      <c r="K9740">
        <v>-2.4882057950703741E-2</v>
      </c>
      <c r="L9740">
        <v>1.0445898330844281</v>
      </c>
    </row>
    <row r="9741" spans="1:12">
      <c r="A9741" t="s">
        <v>317</v>
      </c>
      <c r="B9741" t="s">
        <v>340</v>
      </c>
      <c r="C9741">
        <v>48049</v>
      </c>
      <c r="D9741" t="s">
        <v>135</v>
      </c>
      <c r="E9741">
        <v>590</v>
      </c>
      <c r="F9741" t="s">
        <v>110</v>
      </c>
      <c r="G9741" t="s">
        <v>130</v>
      </c>
      <c r="H9741">
        <v>61</v>
      </c>
      <c r="I9741">
        <v>0.23217283085531901</v>
      </c>
      <c r="J9741">
        <v>7.4950714762266448E-3</v>
      </c>
      <c r="K9741">
        <v>4.4751702272343721E-2</v>
      </c>
      <c r="L9741">
        <v>0.35252022681702871</v>
      </c>
    </row>
    <row r="9742" spans="1:12">
      <c r="A9742" t="s">
        <v>317</v>
      </c>
      <c r="B9742" t="s">
        <v>340</v>
      </c>
      <c r="C9742">
        <v>48049</v>
      </c>
      <c r="D9742" t="s">
        <v>135</v>
      </c>
      <c r="E9742">
        <v>590</v>
      </c>
      <c r="F9742" t="s">
        <v>110</v>
      </c>
      <c r="G9742" t="s">
        <v>131</v>
      </c>
      <c r="H9742">
        <v>1435</v>
      </c>
      <c r="I9742">
        <v>0.46312309626816522</v>
      </c>
      <c r="J9742">
        <v>5.1859418749559544E-3</v>
      </c>
      <c r="K9742">
        <v>-2.4882057950703741E-2</v>
      </c>
      <c r="L9742">
        <v>1.0445898330844281</v>
      </c>
    </row>
    <row r="9743" spans="1:12">
      <c r="A9743" t="s">
        <v>317</v>
      </c>
      <c r="B9743" t="s">
        <v>340</v>
      </c>
      <c r="C9743">
        <v>48049</v>
      </c>
      <c r="D9743" t="s">
        <v>135</v>
      </c>
      <c r="E9743">
        <v>590</v>
      </c>
      <c r="F9743" t="s">
        <v>110</v>
      </c>
      <c r="G9743" t="s">
        <v>132</v>
      </c>
      <c r="H9743">
        <v>61</v>
      </c>
      <c r="I9743">
        <v>0.23217283085531901</v>
      </c>
      <c r="J9743">
        <v>7.4950714762266448E-3</v>
      </c>
      <c r="K9743">
        <v>4.4751702272343721E-2</v>
      </c>
      <c r="L9743">
        <v>0.35252022681702871</v>
      </c>
    </row>
    <row r="9744" spans="1:12">
      <c r="A9744" t="s">
        <v>317</v>
      </c>
      <c r="B9744" t="s">
        <v>340</v>
      </c>
      <c r="C9744">
        <v>48049</v>
      </c>
      <c r="D9744" t="s">
        <v>135</v>
      </c>
      <c r="E9744">
        <v>590</v>
      </c>
      <c r="F9744" t="s">
        <v>110</v>
      </c>
      <c r="G9744" t="s">
        <v>133</v>
      </c>
      <c r="H9744">
        <v>1435</v>
      </c>
      <c r="I9744">
        <v>0.55378203990716468</v>
      </c>
      <c r="J9744">
        <v>6.2546745532555559E-3</v>
      </c>
      <c r="K9744">
        <v>-1.4333065093495401E-3</v>
      </c>
      <c r="L9744">
        <v>1.3067001439901109</v>
      </c>
    </row>
    <row r="9745" spans="1:12">
      <c r="A9745" t="s">
        <v>317</v>
      </c>
      <c r="B9745" t="s">
        <v>340</v>
      </c>
      <c r="C9745">
        <v>48049</v>
      </c>
      <c r="D9745" t="s">
        <v>135</v>
      </c>
      <c r="E9745">
        <v>590</v>
      </c>
      <c r="F9745" t="s">
        <v>110</v>
      </c>
      <c r="G9745" t="s">
        <v>134</v>
      </c>
      <c r="H9745">
        <v>61</v>
      </c>
      <c r="I9745">
        <v>0.28874487922905012</v>
      </c>
      <c r="J9745">
        <v>1.0325144890336769E-2</v>
      </c>
      <c r="K9745">
        <v>4.3298736763396413E-2</v>
      </c>
      <c r="L9745">
        <v>0.49094550654515817</v>
      </c>
    </row>
    <row r="9746" spans="1:12">
      <c r="A9746" t="s">
        <v>317</v>
      </c>
      <c r="B9746" t="s">
        <v>341</v>
      </c>
      <c r="C9746">
        <v>48051</v>
      </c>
      <c r="D9746" t="s">
        <v>135</v>
      </c>
      <c r="E9746">
        <v>590</v>
      </c>
      <c r="F9746" t="s">
        <v>110</v>
      </c>
      <c r="G9746" t="s">
        <v>111</v>
      </c>
      <c r="H9746">
        <v>21</v>
      </c>
      <c r="I9746">
        <v>2.9097044164964801E-2</v>
      </c>
      <c r="J9746">
        <v>6.0724630505607641E-3</v>
      </c>
      <c r="K9746">
        <v>-999</v>
      </c>
      <c r="L9746">
        <v>-999</v>
      </c>
    </row>
    <row r="9747" spans="1:12">
      <c r="A9747" t="s">
        <v>317</v>
      </c>
      <c r="B9747" t="s">
        <v>341</v>
      </c>
      <c r="C9747">
        <v>48051</v>
      </c>
      <c r="D9747" t="s">
        <v>135</v>
      </c>
      <c r="E9747">
        <v>590</v>
      </c>
      <c r="F9747" t="s">
        <v>110</v>
      </c>
      <c r="G9747" t="s">
        <v>112</v>
      </c>
      <c r="H9747">
        <v>22</v>
      </c>
      <c r="I9747">
        <v>1.5355177589415139E-2</v>
      </c>
      <c r="J9747">
        <v>4.1655954432258781E-3</v>
      </c>
      <c r="K9747">
        <v>-999</v>
      </c>
      <c r="L9747">
        <v>-999</v>
      </c>
    </row>
    <row r="9748" spans="1:12">
      <c r="A9748" t="s">
        <v>317</v>
      </c>
      <c r="B9748" t="s">
        <v>341</v>
      </c>
      <c r="C9748">
        <v>48051</v>
      </c>
      <c r="D9748" t="s">
        <v>135</v>
      </c>
      <c r="E9748">
        <v>590</v>
      </c>
      <c r="F9748" t="s">
        <v>110</v>
      </c>
      <c r="G9748" t="s">
        <v>113</v>
      </c>
      <c r="H9748">
        <v>21</v>
      </c>
      <c r="I9748">
        <v>0.53153354669199482</v>
      </c>
      <c r="J9748">
        <v>5.1312881201294069E-2</v>
      </c>
      <c r="K9748">
        <v>0.15938401467315549</v>
      </c>
      <c r="L9748">
        <v>1.035220974542278</v>
      </c>
    </row>
    <row r="9749" spans="1:12">
      <c r="A9749" t="s">
        <v>317</v>
      </c>
      <c r="B9749" t="s">
        <v>341</v>
      </c>
      <c r="C9749">
        <v>48051</v>
      </c>
      <c r="D9749" t="s">
        <v>135</v>
      </c>
      <c r="E9749">
        <v>590</v>
      </c>
      <c r="F9749" t="s">
        <v>110</v>
      </c>
      <c r="G9749" t="s">
        <v>114</v>
      </c>
      <c r="H9749">
        <v>22</v>
      </c>
      <c r="I9749">
        <v>0.31324313049824931</v>
      </c>
      <c r="J9749">
        <v>3.4895925037371982E-2</v>
      </c>
      <c r="K9749">
        <v>-0.16414735651336651</v>
      </c>
      <c r="L9749">
        <v>0.63938462987154421</v>
      </c>
    </row>
    <row r="9750" spans="1:12">
      <c r="A9750" t="s">
        <v>317</v>
      </c>
      <c r="B9750" t="s">
        <v>341</v>
      </c>
      <c r="C9750">
        <v>48051</v>
      </c>
      <c r="D9750" t="s">
        <v>135</v>
      </c>
      <c r="E9750">
        <v>590</v>
      </c>
      <c r="F9750" t="s">
        <v>110</v>
      </c>
      <c r="G9750" t="s">
        <v>115</v>
      </c>
      <c r="H9750">
        <v>21</v>
      </c>
      <c r="I9750">
        <v>0.30580196078704569</v>
      </c>
      <c r="J9750">
        <v>4.3764517371572248E-2</v>
      </c>
      <c r="K9750">
        <v>-0.1030372468641147</v>
      </c>
      <c r="L9750">
        <v>0.70150015117042142</v>
      </c>
    </row>
    <row r="9751" spans="1:12">
      <c r="A9751" t="s">
        <v>317</v>
      </c>
      <c r="B9751" t="s">
        <v>341</v>
      </c>
      <c r="C9751">
        <v>48051</v>
      </c>
      <c r="D9751" t="s">
        <v>135</v>
      </c>
      <c r="E9751">
        <v>590</v>
      </c>
      <c r="F9751" t="s">
        <v>110</v>
      </c>
      <c r="G9751" t="s">
        <v>116</v>
      </c>
      <c r="H9751">
        <v>22</v>
      </c>
      <c r="I9751">
        <v>0.20062066142975449</v>
      </c>
      <c r="J9751">
        <v>3.4028137536560567E-2</v>
      </c>
      <c r="K9751">
        <v>-0.33569746113997068</v>
      </c>
      <c r="L9751">
        <v>0.49991750930318302</v>
      </c>
    </row>
    <row r="9752" spans="1:12">
      <c r="A9752" t="s">
        <v>317</v>
      </c>
      <c r="B9752" t="s">
        <v>341</v>
      </c>
      <c r="C9752">
        <v>48051</v>
      </c>
      <c r="D9752" t="s">
        <v>135</v>
      </c>
      <c r="E9752">
        <v>590</v>
      </c>
      <c r="F9752" t="s">
        <v>110</v>
      </c>
      <c r="G9752" t="s">
        <v>117</v>
      </c>
      <c r="H9752">
        <v>21</v>
      </c>
      <c r="I9752">
        <v>0.30580196078704569</v>
      </c>
      <c r="J9752">
        <v>4.3764517371572248E-2</v>
      </c>
      <c r="K9752">
        <v>-0.1030372468641147</v>
      </c>
      <c r="L9752">
        <v>0.70150015117042142</v>
      </c>
    </row>
    <row r="9753" spans="1:12">
      <c r="A9753" t="s">
        <v>317</v>
      </c>
      <c r="B9753" t="s">
        <v>341</v>
      </c>
      <c r="C9753">
        <v>48051</v>
      </c>
      <c r="D9753" t="s">
        <v>135</v>
      </c>
      <c r="E9753">
        <v>590</v>
      </c>
      <c r="F9753" t="s">
        <v>110</v>
      </c>
      <c r="G9753" t="s">
        <v>118</v>
      </c>
      <c r="H9753">
        <v>22</v>
      </c>
      <c r="I9753">
        <v>0.20062066142975449</v>
      </c>
      <c r="J9753">
        <v>3.4028137536560567E-2</v>
      </c>
      <c r="K9753">
        <v>-0.33569746113997068</v>
      </c>
      <c r="L9753">
        <v>0.49991750930318302</v>
      </c>
    </row>
    <row r="9754" spans="1:12">
      <c r="A9754" t="s">
        <v>317</v>
      </c>
      <c r="B9754" t="s">
        <v>341</v>
      </c>
      <c r="C9754">
        <v>48051</v>
      </c>
      <c r="D9754" t="s">
        <v>135</v>
      </c>
      <c r="E9754">
        <v>590</v>
      </c>
      <c r="F9754" t="s">
        <v>110</v>
      </c>
      <c r="G9754" t="s">
        <v>119</v>
      </c>
      <c r="H9754">
        <v>21</v>
      </c>
      <c r="I9754">
        <v>0.41894103250454029</v>
      </c>
      <c r="J9754">
        <v>4.5897237089403013E-2</v>
      </c>
      <c r="K9754">
        <v>0.13843076486317521</v>
      </c>
      <c r="L9754">
        <v>0.87417234015293099</v>
      </c>
    </row>
    <row r="9755" spans="1:12">
      <c r="A9755" t="s">
        <v>317</v>
      </c>
      <c r="B9755" t="s">
        <v>341</v>
      </c>
      <c r="C9755">
        <v>48051</v>
      </c>
      <c r="D9755" t="s">
        <v>135</v>
      </c>
      <c r="E9755">
        <v>590</v>
      </c>
      <c r="F9755" t="s">
        <v>110</v>
      </c>
      <c r="G9755" t="s">
        <v>120</v>
      </c>
      <c r="H9755">
        <v>22</v>
      </c>
      <c r="I9755">
        <v>0.26558821430918689</v>
      </c>
      <c r="J9755">
        <v>3.6054290216693853E-2</v>
      </c>
      <c r="K9755">
        <v>-0.27059212214967959</v>
      </c>
      <c r="L9755">
        <v>0.59904537497238053</v>
      </c>
    </row>
    <row r="9756" spans="1:12">
      <c r="A9756" t="s">
        <v>317</v>
      </c>
      <c r="B9756" t="s">
        <v>341</v>
      </c>
      <c r="C9756">
        <v>48051</v>
      </c>
      <c r="D9756" t="s">
        <v>135</v>
      </c>
      <c r="E9756">
        <v>590</v>
      </c>
      <c r="F9756" t="s">
        <v>110</v>
      </c>
      <c r="G9756" t="s">
        <v>121</v>
      </c>
      <c r="H9756">
        <v>21</v>
      </c>
      <c r="I9756">
        <v>0.67011258961515197</v>
      </c>
      <c r="J9756">
        <v>5.9670154189357102E-2</v>
      </c>
      <c r="K9756">
        <v>0.1920892174148528</v>
      </c>
      <c r="L9756">
        <v>1.2323829158348369</v>
      </c>
    </row>
    <row r="9757" spans="1:12">
      <c r="A9757" t="s">
        <v>317</v>
      </c>
      <c r="B9757" t="s">
        <v>341</v>
      </c>
      <c r="C9757">
        <v>48051</v>
      </c>
      <c r="D9757" t="s">
        <v>135</v>
      </c>
      <c r="E9757">
        <v>590</v>
      </c>
      <c r="F9757" t="s">
        <v>110</v>
      </c>
      <c r="G9757" t="s">
        <v>122</v>
      </c>
      <c r="H9757">
        <v>22</v>
      </c>
      <c r="I9757">
        <v>0.41391436545790078</v>
      </c>
      <c r="J9757">
        <v>3.7131683516289468E-2</v>
      </c>
      <c r="K9757">
        <v>-3.4186443216771278E-2</v>
      </c>
      <c r="L9757">
        <v>0.75427689858210012</v>
      </c>
    </row>
    <row r="9758" spans="1:12">
      <c r="A9758" t="s">
        <v>317</v>
      </c>
      <c r="B9758" t="s">
        <v>341</v>
      </c>
      <c r="C9758">
        <v>48051</v>
      </c>
      <c r="D9758" t="s">
        <v>135</v>
      </c>
      <c r="E9758">
        <v>590</v>
      </c>
      <c r="F9758" t="s">
        <v>110</v>
      </c>
      <c r="G9758" t="s">
        <v>123</v>
      </c>
      <c r="H9758">
        <v>21</v>
      </c>
      <c r="I9758">
        <v>0.90529997341020851</v>
      </c>
      <c r="J9758">
        <v>7.7002491223631439E-2</v>
      </c>
      <c r="K9758">
        <v>0.22213573584840979</v>
      </c>
      <c r="L9758">
        <v>1.5856410023960681</v>
      </c>
    </row>
    <row r="9759" spans="1:12">
      <c r="A9759" t="s">
        <v>317</v>
      </c>
      <c r="B9759" t="s">
        <v>341</v>
      </c>
      <c r="C9759">
        <v>48051</v>
      </c>
      <c r="D9759" t="s">
        <v>135</v>
      </c>
      <c r="E9759">
        <v>590</v>
      </c>
      <c r="F9759" t="s">
        <v>110</v>
      </c>
      <c r="G9759" t="s">
        <v>124</v>
      </c>
      <c r="H9759">
        <v>22</v>
      </c>
      <c r="I9759">
        <v>0.55378040218019597</v>
      </c>
      <c r="J9759">
        <v>4.0340756920227733E-2</v>
      </c>
      <c r="K9759">
        <v>0.1448065976744457</v>
      </c>
      <c r="L9759">
        <v>0.92437883638706209</v>
      </c>
    </row>
    <row r="9760" spans="1:12">
      <c r="A9760" t="s">
        <v>317</v>
      </c>
      <c r="B9760" t="s">
        <v>341</v>
      </c>
      <c r="C9760">
        <v>48051</v>
      </c>
      <c r="D9760" t="s">
        <v>135</v>
      </c>
      <c r="E9760">
        <v>590</v>
      </c>
      <c r="F9760" t="s">
        <v>110</v>
      </c>
      <c r="G9760" t="s">
        <v>125</v>
      </c>
      <c r="H9760">
        <v>21</v>
      </c>
      <c r="I9760">
        <v>1.12839611071775</v>
      </c>
      <c r="J9760">
        <v>9.2851381894181975E-2</v>
      </c>
      <c r="K9760">
        <v>0.25170032977500628</v>
      </c>
      <c r="L9760">
        <v>1.9083088080071371</v>
      </c>
    </row>
    <row r="9761" spans="1:12">
      <c r="A9761" t="s">
        <v>317</v>
      </c>
      <c r="B9761" t="s">
        <v>341</v>
      </c>
      <c r="C9761">
        <v>48051</v>
      </c>
      <c r="D9761" t="s">
        <v>135</v>
      </c>
      <c r="E9761">
        <v>590</v>
      </c>
      <c r="F9761" t="s">
        <v>110</v>
      </c>
      <c r="G9761" t="s">
        <v>126</v>
      </c>
      <c r="H9761">
        <v>22</v>
      </c>
      <c r="I9761">
        <v>0.6918965666122241</v>
      </c>
      <c r="J9761">
        <v>4.3898802427865098E-2</v>
      </c>
      <c r="K9761">
        <v>0.15575074417179119</v>
      </c>
      <c r="L9761">
        <v>1.063485198090296</v>
      </c>
    </row>
    <row r="9762" spans="1:12">
      <c r="A9762" t="s">
        <v>317</v>
      </c>
      <c r="B9762" t="s">
        <v>341</v>
      </c>
      <c r="C9762">
        <v>48051</v>
      </c>
      <c r="D9762" t="s">
        <v>135</v>
      </c>
      <c r="E9762">
        <v>590</v>
      </c>
      <c r="F9762" t="s">
        <v>110</v>
      </c>
      <c r="G9762" t="s">
        <v>127</v>
      </c>
      <c r="H9762">
        <v>21</v>
      </c>
      <c r="I9762">
        <v>0.53153354669199482</v>
      </c>
      <c r="J9762">
        <v>5.1312881201294069E-2</v>
      </c>
      <c r="K9762">
        <v>0.15938401467315549</v>
      </c>
      <c r="L9762">
        <v>1.035220974542278</v>
      </c>
    </row>
    <row r="9763" spans="1:12">
      <c r="A9763" t="s">
        <v>317</v>
      </c>
      <c r="B9763" t="s">
        <v>341</v>
      </c>
      <c r="C9763">
        <v>48051</v>
      </c>
      <c r="D9763" t="s">
        <v>135</v>
      </c>
      <c r="E9763">
        <v>590</v>
      </c>
      <c r="F9763" t="s">
        <v>110</v>
      </c>
      <c r="G9763" t="s">
        <v>128</v>
      </c>
      <c r="H9763">
        <v>22</v>
      </c>
      <c r="I9763">
        <v>0.31324313049824931</v>
      </c>
      <c r="J9763">
        <v>3.4895925037371982E-2</v>
      </c>
      <c r="K9763">
        <v>-0.16414735651336651</v>
      </c>
      <c r="L9763">
        <v>0.63938462987154421</v>
      </c>
    </row>
    <row r="9764" spans="1:12">
      <c r="A9764" t="s">
        <v>317</v>
      </c>
      <c r="B9764" t="s">
        <v>341</v>
      </c>
      <c r="C9764">
        <v>48051</v>
      </c>
      <c r="D9764" t="s">
        <v>135</v>
      </c>
      <c r="E9764">
        <v>590</v>
      </c>
      <c r="F9764" t="s">
        <v>110</v>
      </c>
      <c r="G9764" t="s">
        <v>129</v>
      </c>
      <c r="H9764">
        <v>21</v>
      </c>
      <c r="I9764">
        <v>0.53153354669199482</v>
      </c>
      <c r="J9764">
        <v>5.1312881201294069E-2</v>
      </c>
      <c r="K9764">
        <v>0.15938401467315549</v>
      </c>
      <c r="L9764">
        <v>1.035220974542278</v>
      </c>
    </row>
    <row r="9765" spans="1:12">
      <c r="A9765" t="s">
        <v>317</v>
      </c>
      <c r="B9765" t="s">
        <v>341</v>
      </c>
      <c r="C9765">
        <v>48051</v>
      </c>
      <c r="D9765" t="s">
        <v>135</v>
      </c>
      <c r="E9765">
        <v>590</v>
      </c>
      <c r="F9765" t="s">
        <v>110</v>
      </c>
      <c r="G9765" t="s">
        <v>130</v>
      </c>
      <c r="H9765">
        <v>22</v>
      </c>
      <c r="I9765">
        <v>0.31324313049824931</v>
      </c>
      <c r="J9765">
        <v>3.4895925037371982E-2</v>
      </c>
      <c r="K9765">
        <v>-0.16414735651336651</v>
      </c>
      <c r="L9765">
        <v>0.63938462987154421</v>
      </c>
    </row>
    <row r="9766" spans="1:12">
      <c r="A9766" t="s">
        <v>317</v>
      </c>
      <c r="B9766" t="s">
        <v>341</v>
      </c>
      <c r="C9766">
        <v>48051</v>
      </c>
      <c r="D9766" t="s">
        <v>135</v>
      </c>
      <c r="E9766">
        <v>590</v>
      </c>
      <c r="F9766" t="s">
        <v>110</v>
      </c>
      <c r="G9766" t="s">
        <v>131</v>
      </c>
      <c r="H9766">
        <v>21</v>
      </c>
      <c r="I9766">
        <v>0.53153354669199482</v>
      </c>
      <c r="J9766">
        <v>5.1312881201294069E-2</v>
      </c>
      <c r="K9766">
        <v>0.15938401467315549</v>
      </c>
      <c r="L9766">
        <v>1.035220974542278</v>
      </c>
    </row>
    <row r="9767" spans="1:12">
      <c r="A9767" t="s">
        <v>317</v>
      </c>
      <c r="B9767" t="s">
        <v>341</v>
      </c>
      <c r="C9767">
        <v>48051</v>
      </c>
      <c r="D9767" t="s">
        <v>135</v>
      </c>
      <c r="E9767">
        <v>590</v>
      </c>
      <c r="F9767" t="s">
        <v>110</v>
      </c>
      <c r="G9767" t="s">
        <v>132</v>
      </c>
      <c r="H9767">
        <v>22</v>
      </c>
      <c r="I9767">
        <v>0.31324313049824931</v>
      </c>
      <c r="J9767">
        <v>3.4895925037371982E-2</v>
      </c>
      <c r="K9767">
        <v>-0.16414735651336651</v>
      </c>
      <c r="L9767">
        <v>0.63938462987154421</v>
      </c>
    </row>
    <row r="9768" spans="1:12">
      <c r="A9768" t="s">
        <v>317</v>
      </c>
      <c r="B9768" t="s">
        <v>341</v>
      </c>
      <c r="C9768">
        <v>48051</v>
      </c>
      <c r="D9768" t="s">
        <v>135</v>
      </c>
      <c r="E9768">
        <v>590</v>
      </c>
      <c r="F9768" t="s">
        <v>110</v>
      </c>
      <c r="G9768" t="s">
        <v>133</v>
      </c>
      <c r="H9768">
        <v>21</v>
      </c>
      <c r="I9768">
        <v>0.80092700356517643</v>
      </c>
      <c r="J9768">
        <v>6.6061947049611949E-2</v>
      </c>
      <c r="K9768">
        <v>0.13062001870250631</v>
      </c>
      <c r="L9768">
        <v>1.2634740516146179</v>
      </c>
    </row>
    <row r="9769" spans="1:12">
      <c r="A9769" t="s">
        <v>317</v>
      </c>
      <c r="B9769" t="s">
        <v>341</v>
      </c>
      <c r="C9769">
        <v>48051</v>
      </c>
      <c r="D9769" t="s">
        <v>135</v>
      </c>
      <c r="E9769">
        <v>590</v>
      </c>
      <c r="F9769" t="s">
        <v>110</v>
      </c>
      <c r="G9769" t="s">
        <v>134</v>
      </c>
      <c r="H9769">
        <v>22</v>
      </c>
      <c r="I9769">
        <v>0.4057453069487339</v>
      </c>
      <c r="J9769">
        <v>2.6469596542703842E-2</v>
      </c>
      <c r="K9769">
        <v>6.1140330434416509E-2</v>
      </c>
      <c r="L9769">
        <v>0.62567865296459479</v>
      </c>
    </row>
    <row r="9770" spans="1:12">
      <c r="A9770" t="s">
        <v>317</v>
      </c>
      <c r="B9770" t="s">
        <v>342</v>
      </c>
      <c r="C9770">
        <v>48053</v>
      </c>
      <c r="D9770" t="s">
        <v>135</v>
      </c>
      <c r="E9770">
        <v>590</v>
      </c>
      <c r="F9770" t="s">
        <v>110</v>
      </c>
      <c r="G9770" t="s">
        <v>111</v>
      </c>
      <c r="H9770">
        <v>249</v>
      </c>
      <c r="I9770">
        <v>2.8781502944510269E-2</v>
      </c>
      <c r="J9770">
        <v>8.7103573533337268E-4</v>
      </c>
      <c r="K9770">
        <v>-999</v>
      </c>
      <c r="L9770">
        <v>-999</v>
      </c>
    </row>
    <row r="9771" spans="1:12">
      <c r="A9771" t="s">
        <v>317</v>
      </c>
      <c r="B9771" t="s">
        <v>342</v>
      </c>
      <c r="C9771">
        <v>48053</v>
      </c>
      <c r="D9771" t="s">
        <v>135</v>
      </c>
      <c r="E9771">
        <v>590</v>
      </c>
      <c r="F9771" t="s">
        <v>110</v>
      </c>
      <c r="G9771" t="s">
        <v>112</v>
      </c>
      <c r="H9771">
        <v>334</v>
      </c>
      <c r="I9771">
        <v>5.7337774181871813E-4</v>
      </c>
      <c r="J9771">
        <v>6.8644977716263221E-4</v>
      </c>
      <c r="K9771">
        <v>-999</v>
      </c>
      <c r="L9771">
        <v>-999</v>
      </c>
    </row>
    <row r="9772" spans="1:12">
      <c r="A9772" t="s">
        <v>317</v>
      </c>
      <c r="B9772" t="s">
        <v>342</v>
      </c>
      <c r="C9772">
        <v>48053</v>
      </c>
      <c r="D9772" t="s">
        <v>135</v>
      </c>
      <c r="E9772">
        <v>590</v>
      </c>
      <c r="F9772" t="s">
        <v>110</v>
      </c>
      <c r="G9772" t="s">
        <v>113</v>
      </c>
      <c r="H9772">
        <v>249</v>
      </c>
      <c r="I9772">
        <v>0.56137201362039857</v>
      </c>
      <c r="J9772">
        <v>1.012382244926258E-2</v>
      </c>
      <c r="K9772">
        <v>-4.829477607592584E-2</v>
      </c>
      <c r="L9772">
        <v>0.98030706364718623</v>
      </c>
    </row>
    <row r="9773" spans="1:12">
      <c r="A9773" t="s">
        <v>317</v>
      </c>
      <c r="B9773" t="s">
        <v>342</v>
      </c>
      <c r="C9773">
        <v>48053</v>
      </c>
      <c r="D9773" t="s">
        <v>135</v>
      </c>
      <c r="E9773">
        <v>590</v>
      </c>
      <c r="F9773" t="s">
        <v>110</v>
      </c>
      <c r="G9773" t="s">
        <v>114</v>
      </c>
      <c r="H9773">
        <v>334</v>
      </c>
      <c r="I9773">
        <v>0.17057928021147739</v>
      </c>
      <c r="J9773">
        <v>4.6225297974527048E-3</v>
      </c>
      <c r="K9773">
        <v>-0.1664199960492774</v>
      </c>
      <c r="L9773">
        <v>0.40550754015868767</v>
      </c>
    </row>
    <row r="9774" spans="1:12">
      <c r="A9774" t="s">
        <v>317</v>
      </c>
      <c r="B9774" t="s">
        <v>342</v>
      </c>
      <c r="C9774">
        <v>48053</v>
      </c>
      <c r="D9774" t="s">
        <v>135</v>
      </c>
      <c r="E9774">
        <v>590</v>
      </c>
      <c r="F9774" t="s">
        <v>110</v>
      </c>
      <c r="G9774" t="s">
        <v>115</v>
      </c>
      <c r="H9774">
        <v>249</v>
      </c>
      <c r="I9774">
        <v>0.42181423762013498</v>
      </c>
      <c r="J9774">
        <v>8.0289533675778849E-3</v>
      </c>
      <c r="K9774">
        <v>-8.3428415144320325E-2</v>
      </c>
      <c r="L9774">
        <v>0.73430831483007752</v>
      </c>
    </row>
    <row r="9775" spans="1:12">
      <c r="A9775" t="s">
        <v>317</v>
      </c>
      <c r="B9775" t="s">
        <v>342</v>
      </c>
      <c r="C9775">
        <v>48053</v>
      </c>
      <c r="D9775" t="s">
        <v>135</v>
      </c>
      <c r="E9775">
        <v>590</v>
      </c>
      <c r="F9775" t="s">
        <v>110</v>
      </c>
      <c r="G9775" t="s">
        <v>116</v>
      </c>
      <c r="H9775">
        <v>334</v>
      </c>
      <c r="I9775">
        <v>9.3343811315799871E-2</v>
      </c>
      <c r="J9775">
        <v>4.9802479425159994E-3</v>
      </c>
      <c r="K9775">
        <v>-0.24716632621721901</v>
      </c>
      <c r="L9775">
        <v>0.37254397000429879</v>
      </c>
    </row>
    <row r="9776" spans="1:12">
      <c r="A9776" t="s">
        <v>317</v>
      </c>
      <c r="B9776" t="s">
        <v>342</v>
      </c>
      <c r="C9776">
        <v>48053</v>
      </c>
      <c r="D9776" t="s">
        <v>135</v>
      </c>
      <c r="E9776">
        <v>590</v>
      </c>
      <c r="F9776" t="s">
        <v>110</v>
      </c>
      <c r="G9776" t="s">
        <v>117</v>
      </c>
      <c r="H9776">
        <v>249</v>
      </c>
      <c r="I9776">
        <v>0.42181423762013492</v>
      </c>
      <c r="J9776">
        <v>8.0289533675778832E-3</v>
      </c>
      <c r="K9776">
        <v>-8.3428415144320325E-2</v>
      </c>
      <c r="L9776">
        <v>0.73430831483007752</v>
      </c>
    </row>
    <row r="9777" spans="1:12">
      <c r="A9777" t="s">
        <v>317</v>
      </c>
      <c r="B9777" t="s">
        <v>342</v>
      </c>
      <c r="C9777">
        <v>48053</v>
      </c>
      <c r="D9777" t="s">
        <v>135</v>
      </c>
      <c r="E9777">
        <v>590</v>
      </c>
      <c r="F9777" t="s">
        <v>110</v>
      </c>
      <c r="G9777" t="s">
        <v>118</v>
      </c>
      <c r="H9777">
        <v>334</v>
      </c>
      <c r="I9777">
        <v>9.3338472856888552E-2</v>
      </c>
      <c r="J9777">
        <v>4.9803851799246068E-3</v>
      </c>
      <c r="K9777">
        <v>-0.24716632621721901</v>
      </c>
      <c r="L9777">
        <v>0.37254397000429879</v>
      </c>
    </row>
    <row r="9778" spans="1:12">
      <c r="A9778" t="s">
        <v>317</v>
      </c>
      <c r="B9778" t="s">
        <v>342</v>
      </c>
      <c r="C9778">
        <v>48053</v>
      </c>
      <c r="D9778" t="s">
        <v>135</v>
      </c>
      <c r="E9778">
        <v>590</v>
      </c>
      <c r="F9778" t="s">
        <v>110</v>
      </c>
      <c r="G9778" t="s">
        <v>119</v>
      </c>
      <c r="H9778">
        <v>249</v>
      </c>
      <c r="I9778">
        <v>0.48311767984334331</v>
      </c>
      <c r="J9778">
        <v>8.9584892760862043E-3</v>
      </c>
      <c r="K9778">
        <v>-7.3014897064594519E-2</v>
      </c>
      <c r="L9778">
        <v>0.8511285230059078</v>
      </c>
    </row>
    <row r="9779" spans="1:12">
      <c r="A9779" t="s">
        <v>317</v>
      </c>
      <c r="B9779" t="s">
        <v>342</v>
      </c>
      <c r="C9779">
        <v>48053</v>
      </c>
      <c r="D9779" t="s">
        <v>135</v>
      </c>
      <c r="E9779">
        <v>590</v>
      </c>
      <c r="F9779" t="s">
        <v>110</v>
      </c>
      <c r="G9779" t="s">
        <v>120</v>
      </c>
      <c r="H9779">
        <v>334</v>
      </c>
      <c r="I9779">
        <v>0.13623217973237531</v>
      </c>
      <c r="J9779">
        <v>4.8584786283880754E-3</v>
      </c>
      <c r="K9779">
        <v>-0.21468350489427621</v>
      </c>
      <c r="L9779">
        <v>0.39735487538562231</v>
      </c>
    </row>
    <row r="9780" spans="1:12">
      <c r="A9780" t="s">
        <v>317</v>
      </c>
      <c r="B9780" t="s">
        <v>342</v>
      </c>
      <c r="C9780">
        <v>48053</v>
      </c>
      <c r="D9780" t="s">
        <v>135</v>
      </c>
      <c r="E9780">
        <v>590</v>
      </c>
      <c r="F9780" t="s">
        <v>110</v>
      </c>
      <c r="G9780" t="s">
        <v>121</v>
      </c>
      <c r="H9780">
        <v>249</v>
      </c>
      <c r="I9780">
        <v>0.64951290937184847</v>
      </c>
      <c r="J9780">
        <v>1.146535267839118E-2</v>
      </c>
      <c r="K9780">
        <v>-4.0010588328953517E-3</v>
      </c>
      <c r="L9780">
        <v>1.1300487698310651</v>
      </c>
    </row>
    <row r="9781" spans="1:12">
      <c r="A9781" t="s">
        <v>317</v>
      </c>
      <c r="B9781" t="s">
        <v>342</v>
      </c>
      <c r="C9781">
        <v>48053</v>
      </c>
      <c r="D9781" t="s">
        <v>135</v>
      </c>
      <c r="E9781">
        <v>590</v>
      </c>
      <c r="F9781" t="s">
        <v>110</v>
      </c>
      <c r="G9781" t="s">
        <v>122</v>
      </c>
      <c r="H9781">
        <v>334</v>
      </c>
      <c r="I9781">
        <v>0.2397085674600217</v>
      </c>
      <c r="J9781">
        <v>5.1335323488057661E-3</v>
      </c>
      <c r="K9781">
        <v>-0.1134357744722686</v>
      </c>
      <c r="L9781">
        <v>0.47108975947694159</v>
      </c>
    </row>
    <row r="9782" spans="1:12">
      <c r="A9782" t="s">
        <v>317</v>
      </c>
      <c r="B9782" t="s">
        <v>342</v>
      </c>
      <c r="C9782">
        <v>48053</v>
      </c>
      <c r="D9782" t="s">
        <v>135</v>
      </c>
      <c r="E9782">
        <v>590</v>
      </c>
      <c r="F9782" t="s">
        <v>110</v>
      </c>
      <c r="G9782" t="s">
        <v>123</v>
      </c>
      <c r="H9782">
        <v>249</v>
      </c>
      <c r="I9782">
        <v>0.79967414725325914</v>
      </c>
      <c r="J9782">
        <v>1.421601526972642E-2</v>
      </c>
      <c r="K9782">
        <v>0.19127582959611239</v>
      </c>
      <c r="L9782">
        <v>1.407135650628663</v>
      </c>
    </row>
    <row r="9783" spans="1:12">
      <c r="A9783" t="s">
        <v>317</v>
      </c>
      <c r="B9783" t="s">
        <v>342</v>
      </c>
      <c r="C9783">
        <v>48053</v>
      </c>
      <c r="D9783" t="s">
        <v>135</v>
      </c>
      <c r="E9783">
        <v>590</v>
      </c>
      <c r="F9783" t="s">
        <v>110</v>
      </c>
      <c r="G9783" t="s">
        <v>124</v>
      </c>
      <c r="H9783">
        <v>334</v>
      </c>
      <c r="I9783">
        <v>0.33573687337132402</v>
      </c>
      <c r="J9783">
        <v>5.9373779151517146E-3</v>
      </c>
      <c r="K9783">
        <v>-3.2848782864860163E-2</v>
      </c>
      <c r="L9783">
        <v>0.67193973333280543</v>
      </c>
    </row>
    <row r="9784" spans="1:12">
      <c r="A9784" t="s">
        <v>317</v>
      </c>
      <c r="B9784" t="s">
        <v>342</v>
      </c>
      <c r="C9784">
        <v>48053</v>
      </c>
      <c r="D9784" t="s">
        <v>135</v>
      </c>
      <c r="E9784">
        <v>590</v>
      </c>
      <c r="F9784" t="s">
        <v>110</v>
      </c>
      <c r="G9784" t="s">
        <v>125</v>
      </c>
      <c r="H9784">
        <v>249</v>
      </c>
      <c r="I9784">
        <v>0.95519366448157772</v>
      </c>
      <c r="J9784">
        <v>1.686457795238341E-2</v>
      </c>
      <c r="K9784">
        <v>0.24692628372133291</v>
      </c>
      <c r="L9784">
        <v>1.665955837431321</v>
      </c>
    </row>
    <row r="9785" spans="1:12">
      <c r="A9785" t="s">
        <v>317</v>
      </c>
      <c r="B9785" t="s">
        <v>342</v>
      </c>
      <c r="C9785">
        <v>48053</v>
      </c>
      <c r="D9785" t="s">
        <v>135</v>
      </c>
      <c r="E9785">
        <v>590</v>
      </c>
      <c r="F9785" t="s">
        <v>110</v>
      </c>
      <c r="G9785" t="s">
        <v>126</v>
      </c>
      <c r="H9785">
        <v>334</v>
      </c>
      <c r="I9785">
        <v>0.4371562454710286</v>
      </c>
      <c r="J9785">
        <v>7.312892419487918E-3</v>
      </c>
      <c r="K9785">
        <v>-2.9603177133575849E-3</v>
      </c>
      <c r="L9785">
        <v>0.83618455498745559</v>
      </c>
    </row>
    <row r="9786" spans="1:12">
      <c r="A9786" t="s">
        <v>317</v>
      </c>
      <c r="B9786" t="s">
        <v>342</v>
      </c>
      <c r="C9786">
        <v>48053</v>
      </c>
      <c r="D9786" t="s">
        <v>135</v>
      </c>
      <c r="E9786">
        <v>590</v>
      </c>
      <c r="F9786" t="s">
        <v>110</v>
      </c>
      <c r="G9786" t="s">
        <v>127</v>
      </c>
      <c r="H9786">
        <v>249</v>
      </c>
      <c r="I9786">
        <v>0.56137201362039857</v>
      </c>
      <c r="J9786">
        <v>1.012382244926258E-2</v>
      </c>
      <c r="K9786">
        <v>-4.829477607592584E-2</v>
      </c>
      <c r="L9786">
        <v>0.98030706364718623</v>
      </c>
    </row>
    <row r="9787" spans="1:12">
      <c r="A9787" t="s">
        <v>317</v>
      </c>
      <c r="B9787" t="s">
        <v>342</v>
      </c>
      <c r="C9787">
        <v>48053</v>
      </c>
      <c r="D9787" t="s">
        <v>135</v>
      </c>
      <c r="E9787">
        <v>590</v>
      </c>
      <c r="F9787" t="s">
        <v>110</v>
      </c>
      <c r="G9787" t="s">
        <v>128</v>
      </c>
      <c r="H9787">
        <v>334</v>
      </c>
      <c r="I9787">
        <v>0.17057968067662579</v>
      </c>
      <c r="J9787">
        <v>4.6214440431201122E-3</v>
      </c>
      <c r="K9787">
        <v>-0.1664199960492774</v>
      </c>
      <c r="L9787">
        <v>0.40550754015868767</v>
      </c>
    </row>
    <row r="9788" spans="1:12">
      <c r="A9788" t="s">
        <v>317</v>
      </c>
      <c r="B9788" t="s">
        <v>342</v>
      </c>
      <c r="C9788">
        <v>48053</v>
      </c>
      <c r="D9788" t="s">
        <v>135</v>
      </c>
      <c r="E9788">
        <v>590</v>
      </c>
      <c r="F9788" t="s">
        <v>110</v>
      </c>
      <c r="G9788" t="s">
        <v>129</v>
      </c>
      <c r="H9788">
        <v>249</v>
      </c>
      <c r="I9788">
        <v>0.56137201362039857</v>
      </c>
      <c r="J9788">
        <v>1.012382244926258E-2</v>
      </c>
      <c r="K9788">
        <v>-4.829477607592584E-2</v>
      </c>
      <c r="L9788">
        <v>0.98030706364718623</v>
      </c>
    </row>
    <row r="9789" spans="1:12">
      <c r="A9789" t="s">
        <v>317</v>
      </c>
      <c r="B9789" t="s">
        <v>342</v>
      </c>
      <c r="C9789">
        <v>48053</v>
      </c>
      <c r="D9789" t="s">
        <v>135</v>
      </c>
      <c r="E9789">
        <v>590</v>
      </c>
      <c r="F9789" t="s">
        <v>110</v>
      </c>
      <c r="G9789" t="s">
        <v>130</v>
      </c>
      <c r="H9789">
        <v>334</v>
      </c>
      <c r="I9789">
        <v>0.17057968067662579</v>
      </c>
      <c r="J9789">
        <v>4.6214440431201122E-3</v>
      </c>
      <c r="K9789">
        <v>-0.1664199960492774</v>
      </c>
      <c r="L9789">
        <v>0.40550754015868767</v>
      </c>
    </row>
    <row r="9790" spans="1:12">
      <c r="A9790" t="s">
        <v>317</v>
      </c>
      <c r="B9790" t="s">
        <v>342</v>
      </c>
      <c r="C9790">
        <v>48053</v>
      </c>
      <c r="D9790" t="s">
        <v>135</v>
      </c>
      <c r="E9790">
        <v>590</v>
      </c>
      <c r="F9790" t="s">
        <v>110</v>
      </c>
      <c r="G9790" t="s">
        <v>131</v>
      </c>
      <c r="H9790">
        <v>249</v>
      </c>
      <c r="I9790">
        <v>0.56137201362039857</v>
      </c>
      <c r="J9790">
        <v>1.012382244926258E-2</v>
      </c>
      <c r="K9790">
        <v>-4.829477607592584E-2</v>
      </c>
      <c r="L9790">
        <v>0.98030706364718623</v>
      </c>
    </row>
    <row r="9791" spans="1:12">
      <c r="A9791" t="s">
        <v>317</v>
      </c>
      <c r="B9791" t="s">
        <v>342</v>
      </c>
      <c r="C9791">
        <v>48053</v>
      </c>
      <c r="D9791" t="s">
        <v>135</v>
      </c>
      <c r="E9791">
        <v>590</v>
      </c>
      <c r="F9791" t="s">
        <v>110</v>
      </c>
      <c r="G9791" t="s">
        <v>132</v>
      </c>
      <c r="H9791">
        <v>334</v>
      </c>
      <c r="I9791">
        <v>0.17057968067662579</v>
      </c>
      <c r="J9791">
        <v>4.6214440431201114E-3</v>
      </c>
      <c r="K9791">
        <v>-0.1664199960492774</v>
      </c>
      <c r="L9791">
        <v>0.40550754015868767</v>
      </c>
    </row>
    <row r="9792" spans="1:12">
      <c r="A9792" t="s">
        <v>317</v>
      </c>
      <c r="B9792" t="s">
        <v>342</v>
      </c>
      <c r="C9792">
        <v>48053</v>
      </c>
      <c r="D9792" t="s">
        <v>135</v>
      </c>
      <c r="E9792">
        <v>590</v>
      </c>
      <c r="F9792" t="s">
        <v>110</v>
      </c>
      <c r="G9792" t="s">
        <v>133</v>
      </c>
      <c r="H9792">
        <v>249</v>
      </c>
      <c r="I9792">
        <v>0.60025793537664518</v>
      </c>
      <c r="J9792">
        <v>1.127974245643126E-2</v>
      </c>
      <c r="K9792">
        <v>0.15360769622612799</v>
      </c>
      <c r="L9792">
        <v>1.0610174274965309</v>
      </c>
    </row>
    <row r="9793" spans="1:12">
      <c r="A9793" t="s">
        <v>317</v>
      </c>
      <c r="B9793" t="s">
        <v>342</v>
      </c>
      <c r="C9793">
        <v>48053</v>
      </c>
      <c r="D9793" t="s">
        <v>135</v>
      </c>
      <c r="E9793">
        <v>590</v>
      </c>
      <c r="F9793" t="s">
        <v>110</v>
      </c>
      <c r="G9793" t="s">
        <v>134</v>
      </c>
      <c r="H9793">
        <v>334</v>
      </c>
      <c r="I9793">
        <v>0.26600563503707358</v>
      </c>
      <c r="J9793">
        <v>4.4683730213794064E-3</v>
      </c>
      <c r="K9793">
        <v>-2.9603177133575849E-3</v>
      </c>
      <c r="L9793">
        <v>0.50047131994690186</v>
      </c>
    </row>
    <row r="9794" spans="1:12">
      <c r="A9794" t="s">
        <v>317</v>
      </c>
      <c r="B9794" t="s">
        <v>282</v>
      </c>
      <c r="C9794">
        <v>48055</v>
      </c>
      <c r="D9794" t="s">
        <v>135</v>
      </c>
      <c r="E9794">
        <v>590</v>
      </c>
      <c r="F9794" t="s">
        <v>110</v>
      </c>
      <c r="G9794" t="s">
        <v>111</v>
      </c>
      <c r="H9794">
        <v>21</v>
      </c>
      <c r="I9794">
        <v>2.9097044164964801E-2</v>
      </c>
      <c r="J9794">
        <v>6.0724630505607641E-3</v>
      </c>
      <c r="K9794">
        <v>-999</v>
      </c>
      <c r="L9794">
        <v>-999</v>
      </c>
    </row>
    <row r="9795" spans="1:12">
      <c r="A9795" t="s">
        <v>317</v>
      </c>
      <c r="B9795" t="s">
        <v>282</v>
      </c>
      <c r="C9795">
        <v>48055</v>
      </c>
      <c r="D9795" t="s">
        <v>135</v>
      </c>
      <c r="E9795">
        <v>590</v>
      </c>
      <c r="F9795" t="s">
        <v>110</v>
      </c>
      <c r="G9795" t="s">
        <v>112</v>
      </c>
      <c r="H9795">
        <v>321</v>
      </c>
      <c r="I9795">
        <v>1.1771322730770689E-2</v>
      </c>
      <c r="J9795">
        <v>9.7415495005715423E-4</v>
      </c>
      <c r="K9795">
        <v>-999</v>
      </c>
      <c r="L9795">
        <v>-999</v>
      </c>
    </row>
    <row r="9796" spans="1:12">
      <c r="A9796" t="s">
        <v>317</v>
      </c>
      <c r="B9796" t="s">
        <v>282</v>
      </c>
      <c r="C9796">
        <v>48055</v>
      </c>
      <c r="D9796" t="s">
        <v>135</v>
      </c>
      <c r="E9796">
        <v>590</v>
      </c>
      <c r="F9796" t="s">
        <v>110</v>
      </c>
      <c r="G9796" t="s">
        <v>113</v>
      </c>
      <c r="H9796">
        <v>21</v>
      </c>
      <c r="I9796">
        <v>0.53153354669199482</v>
      </c>
      <c r="J9796">
        <v>5.1312881201294069E-2</v>
      </c>
      <c r="K9796">
        <v>0.15938401467315549</v>
      </c>
      <c r="L9796">
        <v>1.035220974542278</v>
      </c>
    </row>
    <row r="9797" spans="1:12">
      <c r="A9797" t="s">
        <v>317</v>
      </c>
      <c r="B9797" t="s">
        <v>282</v>
      </c>
      <c r="C9797">
        <v>48055</v>
      </c>
      <c r="D9797" t="s">
        <v>135</v>
      </c>
      <c r="E9797">
        <v>590</v>
      </c>
      <c r="F9797" t="s">
        <v>110</v>
      </c>
      <c r="G9797" t="s">
        <v>114</v>
      </c>
      <c r="H9797">
        <v>321</v>
      </c>
      <c r="I9797">
        <v>0.23164837642102629</v>
      </c>
      <c r="J9797">
        <v>8.0827884914033525E-3</v>
      </c>
      <c r="K9797">
        <v>-0.41821509723516131</v>
      </c>
      <c r="L9797">
        <v>0.68929894522485269</v>
      </c>
    </row>
    <row r="9798" spans="1:12">
      <c r="A9798" t="s">
        <v>317</v>
      </c>
      <c r="B9798" t="s">
        <v>282</v>
      </c>
      <c r="C9798">
        <v>48055</v>
      </c>
      <c r="D9798" t="s">
        <v>135</v>
      </c>
      <c r="E9798">
        <v>590</v>
      </c>
      <c r="F9798" t="s">
        <v>110</v>
      </c>
      <c r="G9798" t="s">
        <v>115</v>
      </c>
      <c r="H9798">
        <v>21</v>
      </c>
      <c r="I9798">
        <v>0.30580196078704569</v>
      </c>
      <c r="J9798">
        <v>4.3764517371572248E-2</v>
      </c>
      <c r="K9798">
        <v>-0.1030372468641147</v>
      </c>
      <c r="L9798">
        <v>0.70150015117042142</v>
      </c>
    </row>
    <row r="9799" spans="1:12">
      <c r="A9799" t="s">
        <v>317</v>
      </c>
      <c r="B9799" t="s">
        <v>282</v>
      </c>
      <c r="C9799">
        <v>48055</v>
      </c>
      <c r="D9799" t="s">
        <v>135</v>
      </c>
      <c r="E9799">
        <v>590</v>
      </c>
      <c r="F9799" t="s">
        <v>110</v>
      </c>
      <c r="G9799" t="s">
        <v>116</v>
      </c>
      <c r="H9799">
        <v>321</v>
      </c>
      <c r="I9799">
        <v>0.1247548738293294</v>
      </c>
      <c r="J9799">
        <v>8.6834885509622095E-3</v>
      </c>
      <c r="K9799">
        <v>-0.62373865412019058</v>
      </c>
      <c r="L9799">
        <v>0.53022528668276903</v>
      </c>
    </row>
    <row r="9800" spans="1:12">
      <c r="A9800" t="s">
        <v>317</v>
      </c>
      <c r="B9800" t="s">
        <v>282</v>
      </c>
      <c r="C9800">
        <v>48055</v>
      </c>
      <c r="D9800" t="s">
        <v>135</v>
      </c>
      <c r="E9800">
        <v>590</v>
      </c>
      <c r="F9800" t="s">
        <v>110</v>
      </c>
      <c r="G9800" t="s">
        <v>117</v>
      </c>
      <c r="H9800">
        <v>21</v>
      </c>
      <c r="I9800">
        <v>0.30580196078704569</v>
      </c>
      <c r="J9800">
        <v>4.3764517371572248E-2</v>
      </c>
      <c r="K9800">
        <v>-0.1030372468641147</v>
      </c>
      <c r="L9800">
        <v>0.70150015117042142</v>
      </c>
    </row>
    <row r="9801" spans="1:12">
      <c r="A9801" t="s">
        <v>317</v>
      </c>
      <c r="B9801" t="s">
        <v>282</v>
      </c>
      <c r="C9801">
        <v>48055</v>
      </c>
      <c r="D9801" t="s">
        <v>135</v>
      </c>
      <c r="E9801">
        <v>590</v>
      </c>
      <c r="F9801" t="s">
        <v>110</v>
      </c>
      <c r="G9801" t="s">
        <v>118</v>
      </c>
      <c r="H9801">
        <v>321</v>
      </c>
      <c r="I9801">
        <v>0.1247548738293294</v>
      </c>
      <c r="J9801">
        <v>8.6834885509622095E-3</v>
      </c>
      <c r="K9801">
        <v>-0.62373865412019058</v>
      </c>
      <c r="L9801">
        <v>0.53022528668276903</v>
      </c>
    </row>
    <row r="9802" spans="1:12">
      <c r="A9802" t="s">
        <v>317</v>
      </c>
      <c r="B9802" t="s">
        <v>282</v>
      </c>
      <c r="C9802">
        <v>48055</v>
      </c>
      <c r="D9802" t="s">
        <v>135</v>
      </c>
      <c r="E9802">
        <v>590</v>
      </c>
      <c r="F9802" t="s">
        <v>110</v>
      </c>
      <c r="G9802" t="s">
        <v>119</v>
      </c>
      <c r="H9802">
        <v>21</v>
      </c>
      <c r="I9802">
        <v>0.41894103250454029</v>
      </c>
      <c r="J9802">
        <v>4.5897237089403013E-2</v>
      </c>
      <c r="K9802">
        <v>0.13843076486317521</v>
      </c>
      <c r="L9802">
        <v>0.87417234015293099</v>
      </c>
    </row>
    <row r="9803" spans="1:12">
      <c r="A9803" t="s">
        <v>317</v>
      </c>
      <c r="B9803" t="s">
        <v>282</v>
      </c>
      <c r="C9803">
        <v>48055</v>
      </c>
      <c r="D9803" t="s">
        <v>135</v>
      </c>
      <c r="E9803">
        <v>590</v>
      </c>
      <c r="F9803" t="s">
        <v>110</v>
      </c>
      <c r="G9803" t="s">
        <v>120</v>
      </c>
      <c r="H9803">
        <v>321</v>
      </c>
      <c r="I9803">
        <v>0.18022115110756809</v>
      </c>
      <c r="J9803">
        <v>8.4896625091484008E-3</v>
      </c>
      <c r="K9803">
        <v>-0.48132900060174078</v>
      </c>
      <c r="L9803">
        <v>0.61784843715681403</v>
      </c>
    </row>
    <row r="9804" spans="1:12">
      <c r="A9804" t="s">
        <v>317</v>
      </c>
      <c r="B9804" t="s">
        <v>282</v>
      </c>
      <c r="C9804">
        <v>48055</v>
      </c>
      <c r="D9804" t="s">
        <v>135</v>
      </c>
      <c r="E9804">
        <v>590</v>
      </c>
      <c r="F9804" t="s">
        <v>110</v>
      </c>
      <c r="G9804" t="s">
        <v>121</v>
      </c>
      <c r="H9804">
        <v>21</v>
      </c>
      <c r="I9804">
        <v>0.67011258961515197</v>
      </c>
      <c r="J9804">
        <v>5.9670154189357102E-2</v>
      </c>
      <c r="K9804">
        <v>0.1920892174148528</v>
      </c>
      <c r="L9804">
        <v>1.2323829158348369</v>
      </c>
    </row>
    <row r="9805" spans="1:12">
      <c r="A9805" t="s">
        <v>317</v>
      </c>
      <c r="B9805" t="s">
        <v>282</v>
      </c>
      <c r="C9805">
        <v>48055</v>
      </c>
      <c r="D9805" t="s">
        <v>135</v>
      </c>
      <c r="E9805">
        <v>590</v>
      </c>
      <c r="F9805" t="s">
        <v>110</v>
      </c>
      <c r="G9805" t="s">
        <v>122</v>
      </c>
      <c r="H9805">
        <v>321</v>
      </c>
      <c r="I9805">
        <v>0.32797103326668042</v>
      </c>
      <c r="J9805">
        <v>8.5366815968959363E-3</v>
      </c>
      <c r="K9805">
        <v>-0.17449362842845009</v>
      </c>
      <c r="L9805">
        <v>0.81663580721431916</v>
      </c>
    </row>
    <row r="9806" spans="1:12">
      <c r="A9806" t="s">
        <v>317</v>
      </c>
      <c r="B9806" t="s">
        <v>282</v>
      </c>
      <c r="C9806">
        <v>48055</v>
      </c>
      <c r="D9806" t="s">
        <v>135</v>
      </c>
      <c r="E9806">
        <v>590</v>
      </c>
      <c r="F9806" t="s">
        <v>110</v>
      </c>
      <c r="G9806" t="s">
        <v>123</v>
      </c>
      <c r="H9806">
        <v>21</v>
      </c>
      <c r="I9806">
        <v>0.90529997341020851</v>
      </c>
      <c r="J9806">
        <v>7.7002491223631439E-2</v>
      </c>
      <c r="K9806">
        <v>0.22213573584840979</v>
      </c>
      <c r="L9806">
        <v>1.5856410023960681</v>
      </c>
    </row>
    <row r="9807" spans="1:12">
      <c r="A9807" t="s">
        <v>317</v>
      </c>
      <c r="B9807" t="s">
        <v>282</v>
      </c>
      <c r="C9807">
        <v>48055</v>
      </c>
      <c r="D9807" t="s">
        <v>135</v>
      </c>
      <c r="E9807">
        <v>590</v>
      </c>
      <c r="F9807" t="s">
        <v>110</v>
      </c>
      <c r="G9807" t="s">
        <v>124</v>
      </c>
      <c r="H9807">
        <v>321</v>
      </c>
      <c r="I9807">
        <v>0.4696498088056949</v>
      </c>
      <c r="J9807">
        <v>9.8175126864820592E-3</v>
      </c>
      <c r="K9807">
        <v>-2.937424300232781E-3</v>
      </c>
      <c r="L9807">
        <v>1.0116504290241439</v>
      </c>
    </row>
    <row r="9808" spans="1:12">
      <c r="A9808" t="s">
        <v>317</v>
      </c>
      <c r="B9808" t="s">
        <v>282</v>
      </c>
      <c r="C9808">
        <v>48055</v>
      </c>
      <c r="D9808" t="s">
        <v>135</v>
      </c>
      <c r="E9808">
        <v>590</v>
      </c>
      <c r="F9808" t="s">
        <v>110</v>
      </c>
      <c r="G9808" t="s">
        <v>125</v>
      </c>
      <c r="H9808">
        <v>21</v>
      </c>
      <c r="I9808">
        <v>1.12839611071775</v>
      </c>
      <c r="J9808">
        <v>9.2851381894181975E-2</v>
      </c>
      <c r="K9808">
        <v>0.25170032977500628</v>
      </c>
      <c r="L9808">
        <v>1.9083088080071371</v>
      </c>
    </row>
    <row r="9809" spans="1:12">
      <c r="A9809" t="s">
        <v>317</v>
      </c>
      <c r="B9809" t="s">
        <v>282</v>
      </c>
      <c r="C9809">
        <v>48055</v>
      </c>
      <c r="D9809" t="s">
        <v>135</v>
      </c>
      <c r="E9809">
        <v>590</v>
      </c>
      <c r="F9809" t="s">
        <v>110</v>
      </c>
      <c r="G9809" t="s">
        <v>126</v>
      </c>
      <c r="H9809">
        <v>321</v>
      </c>
      <c r="I9809">
        <v>0.60606330375964446</v>
      </c>
      <c r="J9809">
        <v>1.1511580136324719E-2</v>
      </c>
      <c r="K9809">
        <v>-2.937424300232781E-3</v>
      </c>
      <c r="L9809">
        <v>1.193299581612685</v>
      </c>
    </row>
    <row r="9810" spans="1:12">
      <c r="A9810" t="s">
        <v>317</v>
      </c>
      <c r="B9810" t="s">
        <v>282</v>
      </c>
      <c r="C9810">
        <v>48055</v>
      </c>
      <c r="D9810" t="s">
        <v>135</v>
      </c>
      <c r="E9810">
        <v>590</v>
      </c>
      <c r="F9810" t="s">
        <v>110</v>
      </c>
      <c r="G9810" t="s">
        <v>127</v>
      </c>
      <c r="H9810">
        <v>21</v>
      </c>
      <c r="I9810">
        <v>0.53153354669199482</v>
      </c>
      <c r="J9810">
        <v>5.1312881201294069E-2</v>
      </c>
      <c r="K9810">
        <v>0.15938401467315549</v>
      </c>
      <c r="L9810">
        <v>1.035220974542278</v>
      </c>
    </row>
    <row r="9811" spans="1:12">
      <c r="A9811" t="s">
        <v>317</v>
      </c>
      <c r="B9811" t="s">
        <v>282</v>
      </c>
      <c r="C9811">
        <v>48055</v>
      </c>
      <c r="D9811" t="s">
        <v>135</v>
      </c>
      <c r="E9811">
        <v>590</v>
      </c>
      <c r="F9811" t="s">
        <v>110</v>
      </c>
      <c r="G9811" t="s">
        <v>128</v>
      </c>
      <c r="H9811">
        <v>321</v>
      </c>
      <c r="I9811">
        <v>0.23164837642102629</v>
      </c>
      <c r="J9811">
        <v>8.0827884914033508E-3</v>
      </c>
      <c r="K9811">
        <v>-0.41821509723516131</v>
      </c>
      <c r="L9811">
        <v>0.68929894522485269</v>
      </c>
    </row>
    <row r="9812" spans="1:12">
      <c r="A9812" t="s">
        <v>317</v>
      </c>
      <c r="B9812" t="s">
        <v>282</v>
      </c>
      <c r="C9812">
        <v>48055</v>
      </c>
      <c r="D9812" t="s">
        <v>135</v>
      </c>
      <c r="E9812">
        <v>590</v>
      </c>
      <c r="F9812" t="s">
        <v>110</v>
      </c>
      <c r="G9812" t="s">
        <v>129</v>
      </c>
      <c r="H9812">
        <v>21</v>
      </c>
      <c r="I9812">
        <v>0.53153354669199482</v>
      </c>
      <c r="J9812">
        <v>5.1312881201294069E-2</v>
      </c>
      <c r="K9812">
        <v>0.15938401467315549</v>
      </c>
      <c r="L9812">
        <v>1.035220974542278</v>
      </c>
    </row>
    <row r="9813" spans="1:12">
      <c r="A9813" t="s">
        <v>317</v>
      </c>
      <c r="B9813" t="s">
        <v>282</v>
      </c>
      <c r="C9813">
        <v>48055</v>
      </c>
      <c r="D9813" t="s">
        <v>135</v>
      </c>
      <c r="E9813">
        <v>590</v>
      </c>
      <c r="F9813" t="s">
        <v>110</v>
      </c>
      <c r="G9813" t="s">
        <v>130</v>
      </c>
      <c r="H9813">
        <v>321</v>
      </c>
      <c r="I9813">
        <v>0.23164837642102629</v>
      </c>
      <c r="J9813">
        <v>8.0827884914033508E-3</v>
      </c>
      <c r="K9813">
        <v>-0.41821509723516131</v>
      </c>
      <c r="L9813">
        <v>0.68929894522485269</v>
      </c>
    </row>
    <row r="9814" spans="1:12">
      <c r="A9814" t="s">
        <v>317</v>
      </c>
      <c r="B9814" t="s">
        <v>282</v>
      </c>
      <c r="C9814">
        <v>48055</v>
      </c>
      <c r="D9814" t="s">
        <v>135</v>
      </c>
      <c r="E9814">
        <v>590</v>
      </c>
      <c r="F9814" t="s">
        <v>110</v>
      </c>
      <c r="G9814" t="s">
        <v>131</v>
      </c>
      <c r="H9814">
        <v>21</v>
      </c>
      <c r="I9814">
        <v>0.53153354669199482</v>
      </c>
      <c r="J9814">
        <v>5.1312881201294069E-2</v>
      </c>
      <c r="K9814">
        <v>0.15938401467315549</v>
      </c>
      <c r="L9814">
        <v>1.035220974542278</v>
      </c>
    </row>
    <row r="9815" spans="1:12">
      <c r="A9815" t="s">
        <v>317</v>
      </c>
      <c r="B9815" t="s">
        <v>282</v>
      </c>
      <c r="C9815">
        <v>48055</v>
      </c>
      <c r="D9815" t="s">
        <v>135</v>
      </c>
      <c r="E9815">
        <v>590</v>
      </c>
      <c r="F9815" t="s">
        <v>110</v>
      </c>
      <c r="G9815" t="s">
        <v>132</v>
      </c>
      <c r="H9815">
        <v>321</v>
      </c>
      <c r="I9815">
        <v>0.23164837642102629</v>
      </c>
      <c r="J9815">
        <v>8.0827884914033508E-3</v>
      </c>
      <c r="K9815">
        <v>-0.41821509723516131</v>
      </c>
      <c r="L9815">
        <v>0.68929894522485269</v>
      </c>
    </row>
    <row r="9816" spans="1:12">
      <c r="A9816" t="s">
        <v>317</v>
      </c>
      <c r="B9816" t="s">
        <v>282</v>
      </c>
      <c r="C9816">
        <v>48055</v>
      </c>
      <c r="D9816" t="s">
        <v>135</v>
      </c>
      <c r="E9816">
        <v>590</v>
      </c>
      <c r="F9816" t="s">
        <v>110</v>
      </c>
      <c r="G9816" t="s">
        <v>133</v>
      </c>
      <c r="H9816">
        <v>21</v>
      </c>
      <c r="I9816">
        <v>0.80092700356517643</v>
      </c>
      <c r="J9816">
        <v>6.6061947049611949E-2</v>
      </c>
      <c r="K9816">
        <v>0.13062001870250631</v>
      </c>
      <c r="L9816">
        <v>1.2634740516146179</v>
      </c>
    </row>
    <row r="9817" spans="1:12">
      <c r="A9817" t="s">
        <v>317</v>
      </c>
      <c r="B9817" t="s">
        <v>282</v>
      </c>
      <c r="C9817">
        <v>48055</v>
      </c>
      <c r="D9817" t="s">
        <v>135</v>
      </c>
      <c r="E9817">
        <v>590</v>
      </c>
      <c r="F9817" t="s">
        <v>110</v>
      </c>
      <c r="G9817" t="s">
        <v>134</v>
      </c>
      <c r="H9817">
        <v>321</v>
      </c>
      <c r="I9817">
        <v>0.36995161043315689</v>
      </c>
      <c r="J9817">
        <v>7.001253153496847E-3</v>
      </c>
      <c r="K9817">
        <v>-2.937424300232781E-3</v>
      </c>
      <c r="L9817">
        <v>0.69068353536398719</v>
      </c>
    </row>
    <row r="9818" spans="1:12">
      <c r="A9818" t="s">
        <v>317</v>
      </c>
      <c r="B9818" t="s">
        <v>261</v>
      </c>
      <c r="C9818">
        <v>48057</v>
      </c>
      <c r="D9818" t="s">
        <v>135</v>
      </c>
      <c r="E9818">
        <v>590</v>
      </c>
      <c r="F9818" t="s">
        <v>110</v>
      </c>
      <c r="G9818" t="s">
        <v>111</v>
      </c>
      <c r="H9818">
        <v>554</v>
      </c>
      <c r="I9818">
        <v>1.460651892403044E-2</v>
      </c>
      <c r="J9818">
        <v>1.3028572847708401E-3</v>
      </c>
      <c r="K9818">
        <v>-999</v>
      </c>
      <c r="L9818">
        <v>-999</v>
      </c>
    </row>
    <row r="9819" spans="1:12">
      <c r="A9819" t="s">
        <v>317</v>
      </c>
      <c r="B9819" t="s">
        <v>261</v>
      </c>
      <c r="C9819">
        <v>48057</v>
      </c>
      <c r="D9819" t="s">
        <v>135</v>
      </c>
      <c r="E9819">
        <v>590</v>
      </c>
      <c r="F9819" t="s">
        <v>110</v>
      </c>
      <c r="G9819" t="s">
        <v>112</v>
      </c>
      <c r="H9819">
        <v>457</v>
      </c>
      <c r="I9819">
        <v>-1.86172351601761E-3</v>
      </c>
      <c r="J9819">
        <v>6.528531832133823E-4</v>
      </c>
      <c r="K9819">
        <v>-999</v>
      </c>
      <c r="L9819">
        <v>-999</v>
      </c>
    </row>
    <row r="9820" spans="1:12">
      <c r="A9820" t="s">
        <v>317</v>
      </c>
      <c r="B9820" t="s">
        <v>261</v>
      </c>
      <c r="C9820">
        <v>48057</v>
      </c>
      <c r="D9820" t="s">
        <v>135</v>
      </c>
      <c r="E9820">
        <v>590</v>
      </c>
      <c r="F9820" t="s">
        <v>110</v>
      </c>
      <c r="G9820" t="s">
        <v>113</v>
      </c>
      <c r="H9820">
        <v>554</v>
      </c>
      <c r="I9820">
        <v>0.39106485362190901</v>
      </c>
      <c r="J9820">
        <v>9.0984609307248679E-3</v>
      </c>
      <c r="K9820">
        <v>-9.2137968296049037E-3</v>
      </c>
      <c r="L9820">
        <v>1.167587709455941</v>
      </c>
    </row>
    <row r="9821" spans="1:12">
      <c r="A9821" t="s">
        <v>317</v>
      </c>
      <c r="B9821" t="s">
        <v>261</v>
      </c>
      <c r="C9821">
        <v>48057</v>
      </c>
      <c r="D9821" t="s">
        <v>135</v>
      </c>
      <c r="E9821">
        <v>590</v>
      </c>
      <c r="F9821" t="s">
        <v>110</v>
      </c>
      <c r="G9821" t="s">
        <v>114</v>
      </c>
      <c r="H9821">
        <v>457</v>
      </c>
      <c r="I9821">
        <v>0.1470925403862994</v>
      </c>
      <c r="J9821">
        <v>4.9125544401079201E-3</v>
      </c>
      <c r="K9821">
        <v>-0.1648007615647171</v>
      </c>
      <c r="L9821">
        <v>0.56084747552493552</v>
      </c>
    </row>
    <row r="9822" spans="1:12">
      <c r="A9822" t="s">
        <v>317</v>
      </c>
      <c r="B9822" t="s">
        <v>261</v>
      </c>
      <c r="C9822">
        <v>48057</v>
      </c>
      <c r="D9822" t="s">
        <v>135</v>
      </c>
      <c r="E9822">
        <v>590</v>
      </c>
      <c r="F9822" t="s">
        <v>110</v>
      </c>
      <c r="G9822" t="s">
        <v>115</v>
      </c>
      <c r="H9822">
        <v>554</v>
      </c>
      <c r="I9822">
        <v>0.26114279343715441</v>
      </c>
      <c r="J9822">
        <v>6.9052068409646838E-3</v>
      </c>
      <c r="K9822">
        <v>-9.3929551569146078E-2</v>
      </c>
      <c r="L9822">
        <v>0.83509783911325841</v>
      </c>
    </row>
    <row r="9823" spans="1:12">
      <c r="A9823" t="s">
        <v>317</v>
      </c>
      <c r="B9823" t="s">
        <v>261</v>
      </c>
      <c r="C9823">
        <v>48057</v>
      </c>
      <c r="D9823" t="s">
        <v>135</v>
      </c>
      <c r="E9823">
        <v>590</v>
      </c>
      <c r="F9823" t="s">
        <v>110</v>
      </c>
      <c r="G9823" t="s">
        <v>116</v>
      </c>
      <c r="H9823">
        <v>457</v>
      </c>
      <c r="I9823">
        <v>8.0266214636333363E-2</v>
      </c>
      <c r="J9823">
        <v>4.3076283521457431E-3</v>
      </c>
      <c r="K9823">
        <v>-0.2965267321163389</v>
      </c>
      <c r="L9823">
        <v>0.41629983760602968</v>
      </c>
    </row>
    <row r="9824" spans="1:12">
      <c r="A9824" t="s">
        <v>317</v>
      </c>
      <c r="B9824" t="s">
        <v>261</v>
      </c>
      <c r="C9824">
        <v>48057</v>
      </c>
      <c r="D9824" t="s">
        <v>135</v>
      </c>
      <c r="E9824">
        <v>590</v>
      </c>
      <c r="F9824" t="s">
        <v>110</v>
      </c>
      <c r="G9824" t="s">
        <v>117</v>
      </c>
      <c r="H9824">
        <v>554</v>
      </c>
      <c r="I9824">
        <v>0.26114277859869123</v>
      </c>
      <c r="J9824">
        <v>6.9052058968952978E-3</v>
      </c>
      <c r="K9824">
        <v>-9.3929551569146078E-2</v>
      </c>
      <c r="L9824">
        <v>0.83509783911325841</v>
      </c>
    </row>
    <row r="9825" spans="1:12">
      <c r="A9825" t="s">
        <v>317</v>
      </c>
      <c r="B9825" t="s">
        <v>261</v>
      </c>
      <c r="C9825">
        <v>48057</v>
      </c>
      <c r="D9825" t="s">
        <v>135</v>
      </c>
      <c r="E9825">
        <v>590</v>
      </c>
      <c r="F9825" t="s">
        <v>110</v>
      </c>
      <c r="G9825" t="s">
        <v>118</v>
      </c>
      <c r="H9825">
        <v>457</v>
      </c>
      <c r="I9825">
        <v>8.0272409751422913E-2</v>
      </c>
      <c r="J9825">
        <v>4.3077151536024269E-3</v>
      </c>
      <c r="K9825">
        <v>-0.2965267321163389</v>
      </c>
      <c r="L9825">
        <v>0.41629983760602968</v>
      </c>
    </row>
    <row r="9826" spans="1:12">
      <c r="A9826" t="s">
        <v>317</v>
      </c>
      <c r="B9826" t="s">
        <v>261</v>
      </c>
      <c r="C9826">
        <v>48057</v>
      </c>
      <c r="D9826" t="s">
        <v>135</v>
      </c>
      <c r="E9826">
        <v>590</v>
      </c>
      <c r="F9826" t="s">
        <v>110</v>
      </c>
      <c r="G9826" t="s">
        <v>119</v>
      </c>
      <c r="H9826">
        <v>554</v>
      </c>
      <c r="I9826">
        <v>0.33138495759383763</v>
      </c>
      <c r="J9826">
        <v>7.9770600698473148E-3</v>
      </c>
      <c r="K9826">
        <v>-2.1958422706210519E-2</v>
      </c>
      <c r="L9826">
        <v>1.0065041022987671</v>
      </c>
    </row>
    <row r="9827" spans="1:12">
      <c r="A9827" t="s">
        <v>317</v>
      </c>
      <c r="B9827" t="s">
        <v>261</v>
      </c>
      <c r="C9827">
        <v>48057</v>
      </c>
      <c r="D9827" t="s">
        <v>135</v>
      </c>
      <c r="E9827">
        <v>590</v>
      </c>
      <c r="F9827" t="s">
        <v>110</v>
      </c>
      <c r="G9827" t="s">
        <v>120</v>
      </c>
      <c r="H9827">
        <v>457</v>
      </c>
      <c r="I9827">
        <v>0.1186126440851976</v>
      </c>
      <c r="J9827">
        <v>4.758443056163888E-3</v>
      </c>
      <c r="K9827">
        <v>-0.24312261054794609</v>
      </c>
      <c r="L9827">
        <v>0.49828496149187951</v>
      </c>
    </row>
    <row r="9828" spans="1:12">
      <c r="A9828" t="s">
        <v>317</v>
      </c>
      <c r="B9828" t="s">
        <v>261</v>
      </c>
      <c r="C9828">
        <v>48057</v>
      </c>
      <c r="D9828" t="s">
        <v>135</v>
      </c>
      <c r="E9828">
        <v>590</v>
      </c>
      <c r="F9828" t="s">
        <v>110</v>
      </c>
      <c r="G9828" t="s">
        <v>121</v>
      </c>
      <c r="H9828">
        <v>554</v>
      </c>
      <c r="I9828">
        <v>0.48303967371960949</v>
      </c>
      <c r="J9828">
        <v>1.0592409822487169E-2</v>
      </c>
      <c r="K9828">
        <v>-6.8014914002422755E-5</v>
      </c>
      <c r="L9828">
        <v>1.362928753414266</v>
      </c>
    </row>
    <row r="9829" spans="1:12">
      <c r="A9829" t="s">
        <v>317</v>
      </c>
      <c r="B9829" t="s">
        <v>261</v>
      </c>
      <c r="C9829">
        <v>48057</v>
      </c>
      <c r="D9829" t="s">
        <v>135</v>
      </c>
      <c r="E9829">
        <v>590</v>
      </c>
      <c r="F9829" t="s">
        <v>110</v>
      </c>
      <c r="G9829" t="s">
        <v>122</v>
      </c>
      <c r="H9829">
        <v>457</v>
      </c>
      <c r="I9829">
        <v>0.20418897586232901</v>
      </c>
      <c r="J9829">
        <v>5.9090972605021271E-3</v>
      </c>
      <c r="K9829">
        <v>-8.7787914512305359E-2</v>
      </c>
      <c r="L9829">
        <v>0.71699065535889961</v>
      </c>
    </row>
    <row r="9830" spans="1:12">
      <c r="A9830" t="s">
        <v>317</v>
      </c>
      <c r="B9830" t="s">
        <v>261</v>
      </c>
      <c r="C9830">
        <v>48057</v>
      </c>
      <c r="D9830" t="s">
        <v>135</v>
      </c>
      <c r="E9830">
        <v>590</v>
      </c>
      <c r="F9830" t="s">
        <v>110</v>
      </c>
      <c r="G9830" t="s">
        <v>123</v>
      </c>
      <c r="H9830">
        <v>554</v>
      </c>
      <c r="I9830">
        <v>0.62582914489139119</v>
      </c>
      <c r="J9830">
        <v>1.3176552703707789E-2</v>
      </c>
      <c r="K9830">
        <v>-6.8014914002422755E-5</v>
      </c>
      <c r="L9830">
        <v>1.722766894029135</v>
      </c>
    </row>
    <row r="9831" spans="1:12">
      <c r="A9831" t="s">
        <v>317</v>
      </c>
      <c r="B9831" t="s">
        <v>261</v>
      </c>
      <c r="C9831">
        <v>48057</v>
      </c>
      <c r="D9831" t="s">
        <v>135</v>
      </c>
      <c r="E9831">
        <v>590</v>
      </c>
      <c r="F9831" t="s">
        <v>110</v>
      </c>
      <c r="G9831" t="s">
        <v>124</v>
      </c>
      <c r="H9831">
        <v>457</v>
      </c>
      <c r="I9831">
        <v>0.28741539384997428</v>
      </c>
      <c r="J9831">
        <v>7.4595255803360976E-3</v>
      </c>
      <c r="K9831">
        <v>-4.876037192802548E-2</v>
      </c>
      <c r="L9831">
        <v>0.93825560750798298</v>
      </c>
    </row>
    <row r="9832" spans="1:12">
      <c r="A9832" t="s">
        <v>317</v>
      </c>
      <c r="B9832" t="s">
        <v>261</v>
      </c>
      <c r="C9832">
        <v>48057</v>
      </c>
      <c r="D9832" t="s">
        <v>135</v>
      </c>
      <c r="E9832">
        <v>590</v>
      </c>
      <c r="F9832" t="s">
        <v>110</v>
      </c>
      <c r="G9832" t="s">
        <v>125</v>
      </c>
      <c r="H9832">
        <v>554</v>
      </c>
      <c r="I9832">
        <v>0.76446694874705567</v>
      </c>
      <c r="J9832">
        <v>1.5725655310926401E-2</v>
      </c>
      <c r="K9832">
        <v>-6.8014914002422755E-5</v>
      </c>
      <c r="L9832">
        <v>2.050532687710747</v>
      </c>
    </row>
    <row r="9833" spans="1:12">
      <c r="A9833" t="s">
        <v>317</v>
      </c>
      <c r="B9833" t="s">
        <v>261</v>
      </c>
      <c r="C9833">
        <v>48057</v>
      </c>
      <c r="D9833" t="s">
        <v>135</v>
      </c>
      <c r="E9833">
        <v>590</v>
      </c>
      <c r="F9833" t="s">
        <v>110</v>
      </c>
      <c r="G9833" t="s">
        <v>126</v>
      </c>
      <c r="H9833">
        <v>457</v>
      </c>
      <c r="I9833">
        <v>0.37629714713481222</v>
      </c>
      <c r="J9833">
        <v>9.2324777420426819E-3</v>
      </c>
      <c r="K9833">
        <v>-3.8011763760457451E-2</v>
      </c>
      <c r="L9833">
        <v>1.107028819515256</v>
      </c>
    </row>
    <row r="9834" spans="1:12">
      <c r="A9834" t="s">
        <v>317</v>
      </c>
      <c r="B9834" t="s">
        <v>261</v>
      </c>
      <c r="C9834">
        <v>48057</v>
      </c>
      <c r="D9834" t="s">
        <v>135</v>
      </c>
      <c r="E9834">
        <v>590</v>
      </c>
      <c r="F9834" t="s">
        <v>110</v>
      </c>
      <c r="G9834" t="s">
        <v>127</v>
      </c>
      <c r="H9834">
        <v>554</v>
      </c>
      <c r="I9834">
        <v>0.39106485616286329</v>
      </c>
      <c r="J9834">
        <v>9.0984604152846826E-3</v>
      </c>
      <c r="K9834">
        <v>-9.2137968296049037E-3</v>
      </c>
      <c r="L9834">
        <v>1.167587709455941</v>
      </c>
    </row>
    <row r="9835" spans="1:12">
      <c r="A9835" t="s">
        <v>317</v>
      </c>
      <c r="B9835" t="s">
        <v>261</v>
      </c>
      <c r="C9835">
        <v>48057</v>
      </c>
      <c r="D9835" t="s">
        <v>135</v>
      </c>
      <c r="E9835">
        <v>590</v>
      </c>
      <c r="F9835" t="s">
        <v>110</v>
      </c>
      <c r="G9835" t="s">
        <v>128</v>
      </c>
      <c r="H9835">
        <v>457</v>
      </c>
      <c r="I9835">
        <v>0.14708950874289189</v>
      </c>
      <c r="J9835">
        <v>4.9122184434087224E-3</v>
      </c>
      <c r="K9835">
        <v>-0.1648007615647171</v>
      </c>
      <c r="L9835">
        <v>0.56084747552493552</v>
      </c>
    </row>
    <row r="9836" spans="1:12">
      <c r="A9836" t="s">
        <v>317</v>
      </c>
      <c r="B9836" t="s">
        <v>261</v>
      </c>
      <c r="C9836">
        <v>48057</v>
      </c>
      <c r="D9836" t="s">
        <v>135</v>
      </c>
      <c r="E9836">
        <v>590</v>
      </c>
      <c r="F9836" t="s">
        <v>110</v>
      </c>
      <c r="G9836" t="s">
        <v>129</v>
      </c>
      <c r="H9836">
        <v>554</v>
      </c>
      <c r="I9836">
        <v>0.39106484461915791</v>
      </c>
      <c r="J9836">
        <v>9.0984610452702185E-3</v>
      </c>
      <c r="K9836">
        <v>-9.2137968296049037E-3</v>
      </c>
      <c r="L9836">
        <v>1.167587709455941</v>
      </c>
    </row>
    <row r="9837" spans="1:12">
      <c r="A9837" t="s">
        <v>317</v>
      </c>
      <c r="B9837" t="s">
        <v>261</v>
      </c>
      <c r="C9837">
        <v>48057</v>
      </c>
      <c r="D9837" t="s">
        <v>135</v>
      </c>
      <c r="E9837">
        <v>590</v>
      </c>
      <c r="F9837" t="s">
        <v>110</v>
      </c>
      <c r="G9837" t="s">
        <v>130</v>
      </c>
      <c r="H9837">
        <v>457</v>
      </c>
      <c r="I9837">
        <v>0.14708950874289189</v>
      </c>
      <c r="J9837">
        <v>4.9122184434087224E-3</v>
      </c>
      <c r="K9837">
        <v>-0.1648007615647171</v>
      </c>
      <c r="L9837">
        <v>0.56084747552493552</v>
      </c>
    </row>
    <row r="9838" spans="1:12">
      <c r="A9838" t="s">
        <v>317</v>
      </c>
      <c r="B9838" t="s">
        <v>261</v>
      </c>
      <c r="C9838">
        <v>48057</v>
      </c>
      <c r="D9838" t="s">
        <v>135</v>
      </c>
      <c r="E9838">
        <v>590</v>
      </c>
      <c r="F9838" t="s">
        <v>110</v>
      </c>
      <c r="G9838" t="s">
        <v>131</v>
      </c>
      <c r="H9838">
        <v>554</v>
      </c>
      <c r="I9838">
        <v>0.39106484750387382</v>
      </c>
      <c r="J9838">
        <v>9.0984609643665962E-3</v>
      </c>
      <c r="K9838">
        <v>-9.2137968296049037E-3</v>
      </c>
      <c r="L9838">
        <v>1.167587709455941</v>
      </c>
    </row>
    <row r="9839" spans="1:12">
      <c r="A9839" t="s">
        <v>317</v>
      </c>
      <c r="B9839" t="s">
        <v>261</v>
      </c>
      <c r="C9839">
        <v>48057</v>
      </c>
      <c r="D9839" t="s">
        <v>135</v>
      </c>
      <c r="E9839">
        <v>590</v>
      </c>
      <c r="F9839" t="s">
        <v>110</v>
      </c>
      <c r="G9839" t="s">
        <v>132</v>
      </c>
      <c r="H9839">
        <v>457</v>
      </c>
      <c r="I9839">
        <v>0.14708950874289189</v>
      </c>
      <c r="J9839">
        <v>4.9122184434087224E-3</v>
      </c>
      <c r="K9839">
        <v>-0.1648007615647171</v>
      </c>
      <c r="L9839">
        <v>0.56084747552493552</v>
      </c>
    </row>
    <row r="9840" spans="1:12">
      <c r="A9840" t="s">
        <v>317</v>
      </c>
      <c r="B9840" t="s">
        <v>261</v>
      </c>
      <c r="C9840">
        <v>48057</v>
      </c>
      <c r="D9840" t="s">
        <v>135</v>
      </c>
      <c r="E9840">
        <v>590</v>
      </c>
      <c r="F9840" t="s">
        <v>110</v>
      </c>
      <c r="G9840" t="s">
        <v>133</v>
      </c>
      <c r="H9840">
        <v>554</v>
      </c>
      <c r="I9840">
        <v>0.53880993576014469</v>
      </c>
      <c r="J9840">
        <v>1.1181555889302671E-2</v>
      </c>
      <c r="K9840">
        <v>-6.8014914002422755E-5</v>
      </c>
      <c r="L9840">
        <v>1.4331333234507451</v>
      </c>
    </row>
    <row r="9841" spans="1:12">
      <c r="A9841" t="s">
        <v>317</v>
      </c>
      <c r="B9841" t="s">
        <v>261</v>
      </c>
      <c r="C9841">
        <v>48057</v>
      </c>
      <c r="D9841" t="s">
        <v>135</v>
      </c>
      <c r="E9841">
        <v>590</v>
      </c>
      <c r="F9841" t="s">
        <v>110</v>
      </c>
      <c r="G9841" t="s">
        <v>134</v>
      </c>
      <c r="H9841">
        <v>457</v>
      </c>
      <c r="I9841">
        <v>0.2260432630488034</v>
      </c>
      <c r="J9841">
        <v>5.4859734762049556E-3</v>
      </c>
      <c r="K9841">
        <v>-4.3575776734784223E-2</v>
      </c>
      <c r="L9841">
        <v>0.67055148480300786</v>
      </c>
    </row>
    <row r="9842" spans="1:12">
      <c r="A9842" t="s">
        <v>317</v>
      </c>
      <c r="B9842" t="s">
        <v>343</v>
      </c>
      <c r="C9842">
        <v>48059</v>
      </c>
      <c r="D9842" t="s">
        <v>135</v>
      </c>
      <c r="E9842">
        <v>590</v>
      </c>
      <c r="F9842" t="s">
        <v>110</v>
      </c>
      <c r="G9842" t="s">
        <v>111</v>
      </c>
      <c r="H9842">
        <v>1435</v>
      </c>
      <c r="I9842">
        <v>5.9834292631143144E-3</v>
      </c>
      <c r="J9842">
        <v>6.1175442341835609E-4</v>
      </c>
      <c r="K9842">
        <v>-999</v>
      </c>
      <c r="L9842">
        <v>-999</v>
      </c>
    </row>
    <row r="9843" spans="1:12">
      <c r="A9843" t="s">
        <v>317</v>
      </c>
      <c r="B9843" t="s">
        <v>343</v>
      </c>
      <c r="C9843">
        <v>48059</v>
      </c>
      <c r="D9843" t="s">
        <v>135</v>
      </c>
      <c r="E9843">
        <v>590</v>
      </c>
      <c r="F9843" t="s">
        <v>110</v>
      </c>
      <c r="G9843" t="s">
        <v>112</v>
      </c>
      <c r="H9843">
        <v>184</v>
      </c>
      <c r="I9843">
        <v>-2.5950976422308911E-3</v>
      </c>
      <c r="J9843">
        <v>6.8885804805075813E-4</v>
      </c>
      <c r="K9843">
        <v>-999</v>
      </c>
      <c r="L9843">
        <v>-999</v>
      </c>
    </row>
    <row r="9844" spans="1:12">
      <c r="A9844" t="s">
        <v>317</v>
      </c>
      <c r="B9844" t="s">
        <v>343</v>
      </c>
      <c r="C9844">
        <v>48059</v>
      </c>
      <c r="D9844" t="s">
        <v>135</v>
      </c>
      <c r="E9844">
        <v>590</v>
      </c>
      <c r="F9844" t="s">
        <v>110</v>
      </c>
      <c r="G9844" t="s">
        <v>113</v>
      </c>
      <c r="H9844">
        <v>1435</v>
      </c>
      <c r="I9844">
        <v>0.46376585003571102</v>
      </c>
      <c r="J9844">
        <v>5.1894412073743906E-3</v>
      </c>
      <c r="K9844">
        <v>-2.4882057950703741E-2</v>
      </c>
      <c r="L9844">
        <v>1.0445898330844281</v>
      </c>
    </row>
    <row r="9845" spans="1:12">
      <c r="A9845" t="s">
        <v>317</v>
      </c>
      <c r="B9845" t="s">
        <v>343</v>
      </c>
      <c r="C9845">
        <v>48059</v>
      </c>
      <c r="D9845" t="s">
        <v>135</v>
      </c>
      <c r="E9845">
        <v>590</v>
      </c>
      <c r="F9845" t="s">
        <v>110</v>
      </c>
      <c r="G9845" t="s">
        <v>114</v>
      </c>
      <c r="H9845">
        <v>184</v>
      </c>
      <c r="I9845">
        <v>0.20280784371197669</v>
      </c>
      <c r="J9845">
        <v>4.3354160169763456E-3</v>
      </c>
      <c r="K9845">
        <v>-6.1577590900222618E-3</v>
      </c>
      <c r="L9845">
        <v>0.34632489967442243</v>
      </c>
    </row>
    <row r="9846" spans="1:12">
      <c r="A9846" t="s">
        <v>317</v>
      </c>
      <c r="B9846" t="s">
        <v>343</v>
      </c>
      <c r="C9846">
        <v>48059</v>
      </c>
      <c r="D9846" t="s">
        <v>135</v>
      </c>
      <c r="E9846">
        <v>590</v>
      </c>
      <c r="F9846" t="s">
        <v>110</v>
      </c>
      <c r="G9846" t="s">
        <v>115</v>
      </c>
      <c r="H9846">
        <v>1435</v>
      </c>
      <c r="I9846">
        <v>0.32120311732066331</v>
      </c>
      <c r="J9846">
        <v>3.78357317435644E-3</v>
      </c>
      <c r="K9846">
        <v>-7.2748698721840921E-2</v>
      </c>
      <c r="L9846">
        <v>0.73635543458873776</v>
      </c>
    </row>
    <row r="9847" spans="1:12">
      <c r="A9847" t="s">
        <v>317</v>
      </c>
      <c r="B9847" t="s">
        <v>343</v>
      </c>
      <c r="C9847">
        <v>48059</v>
      </c>
      <c r="D9847" t="s">
        <v>135</v>
      </c>
      <c r="E9847">
        <v>590</v>
      </c>
      <c r="F9847" t="s">
        <v>110</v>
      </c>
      <c r="G9847" t="s">
        <v>116</v>
      </c>
      <c r="H9847">
        <v>184</v>
      </c>
      <c r="I9847">
        <v>0.1166371697481704</v>
      </c>
      <c r="J9847">
        <v>4.5913096645637591E-3</v>
      </c>
      <c r="K9847">
        <v>-6.1577590900222618E-3</v>
      </c>
      <c r="L9847">
        <v>0.27409793046449099</v>
      </c>
    </row>
    <row r="9848" spans="1:12">
      <c r="A9848" t="s">
        <v>317</v>
      </c>
      <c r="B9848" t="s">
        <v>343</v>
      </c>
      <c r="C9848">
        <v>48059</v>
      </c>
      <c r="D9848" t="s">
        <v>135</v>
      </c>
      <c r="E9848">
        <v>590</v>
      </c>
      <c r="F9848" t="s">
        <v>110</v>
      </c>
      <c r="G9848" t="s">
        <v>117</v>
      </c>
      <c r="H9848">
        <v>1435</v>
      </c>
      <c r="I9848">
        <v>0.32184674594258622</v>
      </c>
      <c r="J9848">
        <v>3.7891795901429772E-3</v>
      </c>
      <c r="K9848">
        <v>-7.2748698721840921E-2</v>
      </c>
      <c r="L9848">
        <v>0.74146969624769143</v>
      </c>
    </row>
    <row r="9849" spans="1:12">
      <c r="A9849" t="s">
        <v>317</v>
      </c>
      <c r="B9849" t="s">
        <v>343</v>
      </c>
      <c r="C9849">
        <v>48059</v>
      </c>
      <c r="D9849" t="s">
        <v>135</v>
      </c>
      <c r="E9849">
        <v>590</v>
      </c>
      <c r="F9849" t="s">
        <v>110</v>
      </c>
      <c r="G9849" t="s">
        <v>118</v>
      </c>
      <c r="H9849">
        <v>184</v>
      </c>
      <c r="I9849">
        <v>0.1166371697481704</v>
      </c>
      <c r="J9849">
        <v>4.5913096645637591E-3</v>
      </c>
      <c r="K9849">
        <v>-6.1577590900222618E-3</v>
      </c>
      <c r="L9849">
        <v>0.27409793046449099</v>
      </c>
    </row>
    <row r="9850" spans="1:12">
      <c r="A9850" t="s">
        <v>317</v>
      </c>
      <c r="B9850" t="s">
        <v>343</v>
      </c>
      <c r="C9850">
        <v>48059</v>
      </c>
      <c r="D9850" t="s">
        <v>135</v>
      </c>
      <c r="E9850">
        <v>590</v>
      </c>
      <c r="F9850" t="s">
        <v>110</v>
      </c>
      <c r="G9850" t="s">
        <v>119</v>
      </c>
      <c r="H9850">
        <v>1435</v>
      </c>
      <c r="I9850">
        <v>0.39035324642638708</v>
      </c>
      <c r="J9850">
        <v>4.506183261465185E-3</v>
      </c>
      <c r="K9850">
        <v>-3.7781432639593653E-2</v>
      </c>
      <c r="L9850">
        <v>0.8789163861954854</v>
      </c>
    </row>
    <row r="9851" spans="1:12">
      <c r="A9851" t="s">
        <v>317</v>
      </c>
      <c r="B9851" t="s">
        <v>343</v>
      </c>
      <c r="C9851">
        <v>48059</v>
      </c>
      <c r="D9851" t="s">
        <v>135</v>
      </c>
      <c r="E9851">
        <v>590</v>
      </c>
      <c r="F9851" t="s">
        <v>110</v>
      </c>
      <c r="G9851" t="s">
        <v>120</v>
      </c>
      <c r="H9851">
        <v>184</v>
      </c>
      <c r="I9851">
        <v>0.16307124485993371</v>
      </c>
      <c r="J9851">
        <v>4.4374233644494908E-3</v>
      </c>
      <c r="K9851">
        <v>-6.1577590900222618E-3</v>
      </c>
      <c r="L9851">
        <v>0.31958506954426752</v>
      </c>
    </row>
    <row r="9852" spans="1:12">
      <c r="A9852" t="s">
        <v>317</v>
      </c>
      <c r="B9852" t="s">
        <v>343</v>
      </c>
      <c r="C9852">
        <v>48059</v>
      </c>
      <c r="D9852" t="s">
        <v>135</v>
      </c>
      <c r="E9852">
        <v>590</v>
      </c>
      <c r="F9852" t="s">
        <v>110</v>
      </c>
      <c r="G9852" t="s">
        <v>121</v>
      </c>
      <c r="H9852">
        <v>1435</v>
      </c>
      <c r="I9852">
        <v>0.55588416201816682</v>
      </c>
      <c r="J9852">
        <v>6.1443362336091227E-3</v>
      </c>
      <c r="K9852">
        <v>-1.0238741522058521E-2</v>
      </c>
      <c r="L9852">
        <v>1.2294122453740419</v>
      </c>
    </row>
    <row r="9853" spans="1:12">
      <c r="A9853" t="s">
        <v>317</v>
      </c>
      <c r="B9853" t="s">
        <v>343</v>
      </c>
      <c r="C9853">
        <v>48059</v>
      </c>
      <c r="D9853" t="s">
        <v>135</v>
      </c>
      <c r="E9853">
        <v>590</v>
      </c>
      <c r="F9853" t="s">
        <v>110</v>
      </c>
      <c r="G9853" t="s">
        <v>122</v>
      </c>
      <c r="H9853">
        <v>184</v>
      </c>
      <c r="I9853">
        <v>0.29016944712166282</v>
      </c>
      <c r="J9853">
        <v>5.1030013308152296E-3</v>
      </c>
      <c r="K9853">
        <v>-6.1577590900222618E-3</v>
      </c>
      <c r="L9853">
        <v>0.45920457876991561</v>
      </c>
    </row>
    <row r="9854" spans="1:12">
      <c r="A9854" t="s">
        <v>317</v>
      </c>
      <c r="B9854" t="s">
        <v>343</v>
      </c>
      <c r="C9854">
        <v>48059</v>
      </c>
      <c r="D9854" t="s">
        <v>135</v>
      </c>
      <c r="E9854">
        <v>590</v>
      </c>
      <c r="F9854" t="s">
        <v>110</v>
      </c>
      <c r="G9854" t="s">
        <v>123</v>
      </c>
      <c r="H9854">
        <v>1435</v>
      </c>
      <c r="I9854">
        <v>0.71515708957710988</v>
      </c>
      <c r="J9854">
        <v>8.0003988524832547E-3</v>
      </c>
      <c r="K9854">
        <v>-1.7631739374351929E-4</v>
      </c>
      <c r="L9854">
        <v>1.586068888403962</v>
      </c>
    </row>
    <row r="9855" spans="1:12">
      <c r="A9855" t="s">
        <v>317</v>
      </c>
      <c r="B9855" t="s">
        <v>343</v>
      </c>
      <c r="C9855">
        <v>48059</v>
      </c>
      <c r="D9855" t="s">
        <v>135</v>
      </c>
      <c r="E9855">
        <v>590</v>
      </c>
      <c r="F9855" t="s">
        <v>110</v>
      </c>
      <c r="G9855" t="s">
        <v>124</v>
      </c>
      <c r="H9855">
        <v>184</v>
      </c>
      <c r="I9855">
        <v>0.39480677922042928</v>
      </c>
      <c r="J9855">
        <v>5.9778175799467094E-3</v>
      </c>
      <c r="K9855">
        <v>-6.1577590900222618E-3</v>
      </c>
      <c r="L9855">
        <v>0.56172644114974912</v>
      </c>
    </row>
    <row r="9856" spans="1:12">
      <c r="A9856" t="s">
        <v>317</v>
      </c>
      <c r="B9856" t="s">
        <v>343</v>
      </c>
      <c r="C9856">
        <v>48059</v>
      </c>
      <c r="D9856" t="s">
        <v>135</v>
      </c>
      <c r="E9856">
        <v>590</v>
      </c>
      <c r="F9856" t="s">
        <v>110</v>
      </c>
      <c r="G9856" t="s">
        <v>125</v>
      </c>
      <c r="H9856">
        <v>1435</v>
      </c>
      <c r="I9856">
        <v>0.86965771020004723</v>
      </c>
      <c r="J9856">
        <v>9.6610980965178769E-3</v>
      </c>
      <c r="K9856">
        <v>-1.7631739374351929E-4</v>
      </c>
      <c r="L9856">
        <v>1.882481460986257</v>
      </c>
    </row>
    <row r="9857" spans="1:12">
      <c r="A9857" t="s">
        <v>317</v>
      </c>
      <c r="B9857" t="s">
        <v>343</v>
      </c>
      <c r="C9857">
        <v>48059</v>
      </c>
      <c r="D9857" t="s">
        <v>135</v>
      </c>
      <c r="E9857">
        <v>590</v>
      </c>
      <c r="F9857" t="s">
        <v>110</v>
      </c>
      <c r="G9857" t="s">
        <v>126</v>
      </c>
      <c r="H9857">
        <v>184</v>
      </c>
      <c r="I9857">
        <v>0.5175095523916966</v>
      </c>
      <c r="J9857">
        <v>7.5404443826572092E-3</v>
      </c>
      <c r="K9857">
        <v>-6.1577590900222618E-3</v>
      </c>
      <c r="L9857">
        <v>0.70109667635727502</v>
      </c>
    </row>
    <row r="9858" spans="1:12">
      <c r="A9858" t="s">
        <v>317</v>
      </c>
      <c r="B9858" t="s">
        <v>343</v>
      </c>
      <c r="C9858">
        <v>48059</v>
      </c>
      <c r="D9858" t="s">
        <v>135</v>
      </c>
      <c r="E9858">
        <v>590</v>
      </c>
      <c r="F9858" t="s">
        <v>110</v>
      </c>
      <c r="G9858" t="s">
        <v>127</v>
      </c>
      <c r="H9858">
        <v>1435</v>
      </c>
      <c r="I9858">
        <v>0.46312309575669669</v>
      </c>
      <c r="J9858">
        <v>5.1859418767402944E-3</v>
      </c>
      <c r="K9858">
        <v>-2.4882057950703741E-2</v>
      </c>
      <c r="L9858">
        <v>1.0445898330844281</v>
      </c>
    </row>
    <row r="9859" spans="1:12">
      <c r="A9859" t="s">
        <v>317</v>
      </c>
      <c r="B9859" t="s">
        <v>343</v>
      </c>
      <c r="C9859">
        <v>48059</v>
      </c>
      <c r="D9859" t="s">
        <v>135</v>
      </c>
      <c r="E9859">
        <v>590</v>
      </c>
      <c r="F9859" t="s">
        <v>110</v>
      </c>
      <c r="G9859" t="s">
        <v>128</v>
      </c>
      <c r="H9859">
        <v>184</v>
      </c>
      <c r="I9859">
        <v>0.20280237770613771</v>
      </c>
      <c r="J9859">
        <v>4.3354005122285188E-3</v>
      </c>
      <c r="K9859">
        <v>-6.1577590900222618E-3</v>
      </c>
      <c r="L9859">
        <v>0.34632489967442243</v>
      </c>
    </row>
    <row r="9860" spans="1:12">
      <c r="A9860" t="s">
        <v>317</v>
      </c>
      <c r="B9860" t="s">
        <v>343</v>
      </c>
      <c r="C9860">
        <v>48059</v>
      </c>
      <c r="D9860" t="s">
        <v>135</v>
      </c>
      <c r="E9860">
        <v>590</v>
      </c>
      <c r="F9860" t="s">
        <v>110</v>
      </c>
      <c r="G9860" t="s">
        <v>129</v>
      </c>
      <c r="H9860">
        <v>1435</v>
      </c>
      <c r="I9860">
        <v>0.46312309648774741</v>
      </c>
      <c r="J9860">
        <v>5.1859418748636107E-3</v>
      </c>
      <c r="K9860">
        <v>-2.4882057950703741E-2</v>
      </c>
      <c r="L9860">
        <v>1.0445898330844281</v>
      </c>
    </row>
    <row r="9861" spans="1:12">
      <c r="A9861" t="s">
        <v>317</v>
      </c>
      <c r="B9861" t="s">
        <v>343</v>
      </c>
      <c r="C9861">
        <v>48059</v>
      </c>
      <c r="D9861" t="s">
        <v>135</v>
      </c>
      <c r="E9861">
        <v>590</v>
      </c>
      <c r="F9861" t="s">
        <v>110</v>
      </c>
      <c r="G9861" t="s">
        <v>130</v>
      </c>
      <c r="H9861">
        <v>184</v>
      </c>
      <c r="I9861">
        <v>0.20280237770613771</v>
      </c>
      <c r="J9861">
        <v>4.3354005122285188E-3</v>
      </c>
      <c r="K9861">
        <v>-6.1577590900222618E-3</v>
      </c>
      <c r="L9861">
        <v>0.34632489967442243</v>
      </c>
    </row>
    <row r="9862" spans="1:12">
      <c r="A9862" t="s">
        <v>317</v>
      </c>
      <c r="B9862" t="s">
        <v>343</v>
      </c>
      <c r="C9862">
        <v>48059</v>
      </c>
      <c r="D9862" t="s">
        <v>135</v>
      </c>
      <c r="E9862">
        <v>590</v>
      </c>
      <c r="F9862" t="s">
        <v>110</v>
      </c>
      <c r="G9862" t="s">
        <v>131</v>
      </c>
      <c r="H9862">
        <v>1435</v>
      </c>
      <c r="I9862">
        <v>0.46312309626816522</v>
      </c>
      <c r="J9862">
        <v>5.1859418749559544E-3</v>
      </c>
      <c r="K9862">
        <v>-2.4882057950703741E-2</v>
      </c>
      <c r="L9862">
        <v>1.0445898330844281</v>
      </c>
    </row>
    <row r="9863" spans="1:12">
      <c r="A9863" t="s">
        <v>317</v>
      </c>
      <c r="B9863" t="s">
        <v>343</v>
      </c>
      <c r="C9863">
        <v>48059</v>
      </c>
      <c r="D9863" t="s">
        <v>135</v>
      </c>
      <c r="E9863">
        <v>590</v>
      </c>
      <c r="F9863" t="s">
        <v>110</v>
      </c>
      <c r="G9863" t="s">
        <v>132</v>
      </c>
      <c r="H9863">
        <v>184</v>
      </c>
      <c r="I9863">
        <v>0.20280237770613771</v>
      </c>
      <c r="J9863">
        <v>4.3354005122285188E-3</v>
      </c>
      <c r="K9863">
        <v>-6.1577590900222618E-3</v>
      </c>
      <c r="L9863">
        <v>0.34632489967442243</v>
      </c>
    </row>
    <row r="9864" spans="1:12">
      <c r="A9864" t="s">
        <v>317</v>
      </c>
      <c r="B9864" t="s">
        <v>343</v>
      </c>
      <c r="C9864">
        <v>48059</v>
      </c>
      <c r="D9864" t="s">
        <v>135</v>
      </c>
      <c r="E9864">
        <v>590</v>
      </c>
      <c r="F9864" t="s">
        <v>110</v>
      </c>
      <c r="G9864" t="s">
        <v>133</v>
      </c>
      <c r="H9864">
        <v>1435</v>
      </c>
      <c r="I9864">
        <v>0.55378203990716468</v>
      </c>
      <c r="J9864">
        <v>6.2546745532555559E-3</v>
      </c>
      <c r="K9864">
        <v>-1.4333065093495401E-3</v>
      </c>
      <c r="L9864">
        <v>1.3067001439901109</v>
      </c>
    </row>
    <row r="9865" spans="1:12">
      <c r="A9865" t="s">
        <v>317</v>
      </c>
      <c r="B9865" t="s">
        <v>343</v>
      </c>
      <c r="C9865">
        <v>48059</v>
      </c>
      <c r="D9865" t="s">
        <v>135</v>
      </c>
      <c r="E9865">
        <v>590</v>
      </c>
      <c r="F9865" t="s">
        <v>110</v>
      </c>
      <c r="G9865" t="s">
        <v>134</v>
      </c>
      <c r="H9865">
        <v>184</v>
      </c>
      <c r="I9865">
        <v>0.3163937191233448</v>
      </c>
      <c r="J9865">
        <v>4.9132996454574933E-3</v>
      </c>
      <c r="K9865">
        <v>-6.1577590900222618E-3</v>
      </c>
      <c r="L9865">
        <v>0.44611465040354942</v>
      </c>
    </row>
    <row r="9866" spans="1:12">
      <c r="A9866" t="s">
        <v>317</v>
      </c>
      <c r="B9866" t="s">
        <v>302</v>
      </c>
      <c r="C9866">
        <v>48061</v>
      </c>
      <c r="D9866" t="s">
        <v>135</v>
      </c>
      <c r="E9866">
        <v>590</v>
      </c>
      <c r="F9866" t="s">
        <v>110</v>
      </c>
      <c r="G9866" t="s">
        <v>111</v>
      </c>
      <c r="H9866">
        <v>119</v>
      </c>
      <c r="I9866">
        <v>3.2531259927752243E-2</v>
      </c>
      <c r="J9866">
        <v>9.7573462284275309E-4</v>
      </c>
      <c r="K9866">
        <v>-999</v>
      </c>
      <c r="L9866">
        <v>-999</v>
      </c>
    </row>
    <row r="9867" spans="1:12">
      <c r="A9867" t="s">
        <v>317</v>
      </c>
      <c r="B9867" t="s">
        <v>302</v>
      </c>
      <c r="C9867">
        <v>48061</v>
      </c>
      <c r="D9867" t="s">
        <v>135</v>
      </c>
      <c r="E9867">
        <v>590</v>
      </c>
      <c r="F9867" t="s">
        <v>110</v>
      </c>
      <c r="G9867" t="s">
        <v>112</v>
      </c>
      <c r="H9867">
        <v>119</v>
      </c>
      <c r="I9867">
        <v>-9.3661105746902971E-4</v>
      </c>
      <c r="J9867">
        <v>1.525019010028374E-3</v>
      </c>
      <c r="K9867">
        <v>-999</v>
      </c>
      <c r="L9867">
        <v>-999</v>
      </c>
    </row>
    <row r="9868" spans="1:12">
      <c r="A9868" t="s">
        <v>317</v>
      </c>
      <c r="B9868" t="s">
        <v>302</v>
      </c>
      <c r="C9868">
        <v>48061</v>
      </c>
      <c r="D9868" t="s">
        <v>135</v>
      </c>
      <c r="E9868">
        <v>590</v>
      </c>
      <c r="F9868" t="s">
        <v>110</v>
      </c>
      <c r="G9868" t="s">
        <v>113</v>
      </c>
      <c r="H9868">
        <v>119</v>
      </c>
      <c r="I9868">
        <v>0.54558563736802779</v>
      </c>
      <c r="J9868">
        <v>1.4240755556679941E-2</v>
      </c>
      <c r="K9868">
        <v>-4.829477607592584E-2</v>
      </c>
      <c r="L9868">
        <v>0.8978529077263625</v>
      </c>
    </row>
    <row r="9869" spans="1:12">
      <c r="A9869" t="s">
        <v>317</v>
      </c>
      <c r="B9869" t="s">
        <v>302</v>
      </c>
      <c r="C9869">
        <v>48061</v>
      </c>
      <c r="D9869" t="s">
        <v>135</v>
      </c>
      <c r="E9869">
        <v>590</v>
      </c>
      <c r="F9869" t="s">
        <v>110</v>
      </c>
      <c r="G9869" t="s">
        <v>114</v>
      </c>
      <c r="H9869">
        <v>119</v>
      </c>
      <c r="I9869">
        <v>0.16465939196771101</v>
      </c>
      <c r="J9869">
        <v>7.7208270725330234E-3</v>
      </c>
      <c r="K9869">
        <v>-0.1664199960492774</v>
      </c>
      <c r="L9869">
        <v>0.3788426104659951</v>
      </c>
    </row>
    <row r="9870" spans="1:12">
      <c r="A9870" t="s">
        <v>317</v>
      </c>
      <c r="B9870" t="s">
        <v>302</v>
      </c>
      <c r="C9870">
        <v>48061</v>
      </c>
      <c r="D9870" t="s">
        <v>135</v>
      </c>
      <c r="E9870">
        <v>590</v>
      </c>
      <c r="F9870" t="s">
        <v>110</v>
      </c>
      <c r="G9870" t="s">
        <v>115</v>
      </c>
      <c r="H9870">
        <v>119</v>
      </c>
      <c r="I9870">
        <v>0.42375402868940032</v>
      </c>
      <c r="J9870">
        <v>1.1331825927165119E-2</v>
      </c>
      <c r="K9870">
        <v>-8.3428415144320325E-2</v>
      </c>
      <c r="L9870">
        <v>0.65254699889837842</v>
      </c>
    </row>
    <row r="9871" spans="1:12">
      <c r="A9871" t="s">
        <v>317</v>
      </c>
      <c r="B9871" t="s">
        <v>302</v>
      </c>
      <c r="C9871">
        <v>48061</v>
      </c>
      <c r="D9871" t="s">
        <v>135</v>
      </c>
      <c r="E9871">
        <v>590</v>
      </c>
      <c r="F9871" t="s">
        <v>110</v>
      </c>
      <c r="G9871" t="s">
        <v>116</v>
      </c>
      <c r="H9871">
        <v>119</v>
      </c>
      <c r="I9871">
        <v>9.0948033318994537E-2</v>
      </c>
      <c r="J9871">
        <v>8.5216894921162165E-3</v>
      </c>
      <c r="K9871">
        <v>-0.24716632621721901</v>
      </c>
      <c r="L9871">
        <v>0.27376737177166649</v>
      </c>
    </row>
    <row r="9872" spans="1:12">
      <c r="A9872" t="s">
        <v>317</v>
      </c>
      <c r="B9872" t="s">
        <v>302</v>
      </c>
      <c r="C9872">
        <v>48061</v>
      </c>
      <c r="D9872" t="s">
        <v>135</v>
      </c>
      <c r="E9872">
        <v>590</v>
      </c>
      <c r="F9872" t="s">
        <v>110</v>
      </c>
      <c r="G9872" t="s">
        <v>117</v>
      </c>
      <c r="H9872">
        <v>119</v>
      </c>
      <c r="I9872">
        <v>0.42375402868940032</v>
      </c>
      <c r="J9872">
        <v>1.1331825927165119E-2</v>
      </c>
      <c r="K9872">
        <v>-8.3428415144320325E-2</v>
      </c>
      <c r="L9872">
        <v>0.65254699889837842</v>
      </c>
    </row>
    <row r="9873" spans="1:12">
      <c r="A9873" t="s">
        <v>317</v>
      </c>
      <c r="B9873" t="s">
        <v>302</v>
      </c>
      <c r="C9873">
        <v>48061</v>
      </c>
      <c r="D9873" t="s">
        <v>135</v>
      </c>
      <c r="E9873">
        <v>590</v>
      </c>
      <c r="F9873" t="s">
        <v>110</v>
      </c>
      <c r="G9873" t="s">
        <v>118</v>
      </c>
      <c r="H9873">
        <v>119</v>
      </c>
      <c r="I9873">
        <v>9.0948033318994537E-2</v>
      </c>
      <c r="J9873">
        <v>8.5216894921162165E-3</v>
      </c>
      <c r="K9873">
        <v>-0.24716632621721901</v>
      </c>
      <c r="L9873">
        <v>0.27376737177166649</v>
      </c>
    </row>
    <row r="9874" spans="1:12">
      <c r="A9874" t="s">
        <v>317</v>
      </c>
      <c r="B9874" t="s">
        <v>302</v>
      </c>
      <c r="C9874">
        <v>48061</v>
      </c>
      <c r="D9874" t="s">
        <v>135</v>
      </c>
      <c r="E9874">
        <v>590</v>
      </c>
      <c r="F9874" t="s">
        <v>110</v>
      </c>
      <c r="G9874" t="s">
        <v>119</v>
      </c>
      <c r="H9874">
        <v>119</v>
      </c>
      <c r="I9874">
        <v>0.47850101152648372</v>
      </c>
      <c r="J9874">
        <v>1.275056376541441E-2</v>
      </c>
      <c r="K9874">
        <v>-7.3014897064594519E-2</v>
      </c>
      <c r="L9874">
        <v>0.77524568043843878</v>
      </c>
    </row>
    <row r="9875" spans="1:12">
      <c r="A9875" t="s">
        <v>317</v>
      </c>
      <c r="B9875" t="s">
        <v>302</v>
      </c>
      <c r="C9875">
        <v>48061</v>
      </c>
      <c r="D9875" t="s">
        <v>135</v>
      </c>
      <c r="E9875">
        <v>590</v>
      </c>
      <c r="F9875" t="s">
        <v>110</v>
      </c>
      <c r="G9875" t="s">
        <v>120</v>
      </c>
      <c r="H9875">
        <v>119</v>
      </c>
      <c r="I9875">
        <v>0.1336865226293146</v>
      </c>
      <c r="J9875">
        <v>8.4835111403208912E-3</v>
      </c>
      <c r="K9875">
        <v>-0.21468350489427621</v>
      </c>
      <c r="L9875">
        <v>0.33977015161114887</v>
      </c>
    </row>
    <row r="9876" spans="1:12">
      <c r="A9876" t="s">
        <v>317</v>
      </c>
      <c r="B9876" t="s">
        <v>302</v>
      </c>
      <c r="C9876">
        <v>48061</v>
      </c>
      <c r="D9876" t="s">
        <v>135</v>
      </c>
      <c r="E9876">
        <v>590</v>
      </c>
      <c r="F9876" t="s">
        <v>110</v>
      </c>
      <c r="G9876" t="s">
        <v>121</v>
      </c>
      <c r="H9876">
        <v>119</v>
      </c>
      <c r="I9876">
        <v>0.62450604475159333</v>
      </c>
      <c r="J9876">
        <v>1.5779602329699449E-2</v>
      </c>
      <c r="K9876">
        <v>-4.0010588328953517E-3</v>
      </c>
      <c r="L9876">
        <v>1.046074922863083</v>
      </c>
    </row>
    <row r="9877" spans="1:12">
      <c r="A9877" t="s">
        <v>317</v>
      </c>
      <c r="B9877" t="s">
        <v>302</v>
      </c>
      <c r="C9877">
        <v>48061</v>
      </c>
      <c r="D9877" t="s">
        <v>135</v>
      </c>
      <c r="E9877">
        <v>590</v>
      </c>
      <c r="F9877" t="s">
        <v>110</v>
      </c>
      <c r="G9877" t="s">
        <v>122</v>
      </c>
      <c r="H9877">
        <v>119</v>
      </c>
      <c r="I9877">
        <v>0.2310922309708586</v>
      </c>
      <c r="J9877">
        <v>7.86432211674464E-3</v>
      </c>
      <c r="K9877">
        <v>-0.1134357744722686</v>
      </c>
      <c r="L9877">
        <v>0.46899970674533109</v>
      </c>
    </row>
    <row r="9878" spans="1:12">
      <c r="A9878" t="s">
        <v>317</v>
      </c>
      <c r="B9878" t="s">
        <v>302</v>
      </c>
      <c r="C9878">
        <v>48061</v>
      </c>
      <c r="D9878" t="s">
        <v>135</v>
      </c>
      <c r="E9878">
        <v>590</v>
      </c>
      <c r="F9878" t="s">
        <v>110</v>
      </c>
      <c r="G9878" t="s">
        <v>123</v>
      </c>
      <c r="H9878">
        <v>119</v>
      </c>
      <c r="I9878">
        <v>0.75752177462179471</v>
      </c>
      <c r="J9878">
        <v>1.8427253712687761E-2</v>
      </c>
      <c r="K9878">
        <v>0.19127582959611239</v>
      </c>
      <c r="L9878">
        <v>1.311946797891715</v>
      </c>
    </row>
    <row r="9879" spans="1:12">
      <c r="A9879" t="s">
        <v>317</v>
      </c>
      <c r="B9879" t="s">
        <v>302</v>
      </c>
      <c r="C9879">
        <v>48061</v>
      </c>
      <c r="D9879" t="s">
        <v>135</v>
      </c>
      <c r="E9879">
        <v>590</v>
      </c>
      <c r="F9879" t="s">
        <v>110</v>
      </c>
      <c r="G9879" t="s">
        <v>124</v>
      </c>
      <c r="H9879">
        <v>119</v>
      </c>
      <c r="I9879">
        <v>0.32530948569022028</v>
      </c>
      <c r="J9879">
        <v>8.0827996784218915E-3</v>
      </c>
      <c r="K9879">
        <v>-3.2848782864860163E-2</v>
      </c>
      <c r="L9879">
        <v>0.64368089362751735</v>
      </c>
    </row>
    <row r="9880" spans="1:12">
      <c r="A9880" t="s">
        <v>317</v>
      </c>
      <c r="B9880" t="s">
        <v>302</v>
      </c>
      <c r="C9880">
        <v>48061</v>
      </c>
      <c r="D9880" t="s">
        <v>135</v>
      </c>
      <c r="E9880">
        <v>590</v>
      </c>
      <c r="F9880" t="s">
        <v>110</v>
      </c>
      <c r="G9880" t="s">
        <v>125</v>
      </c>
      <c r="H9880">
        <v>119</v>
      </c>
      <c r="I9880">
        <v>0.89539701081141199</v>
      </c>
      <c r="J9880">
        <v>2.1062251360613519E-2</v>
      </c>
      <c r="K9880">
        <v>0.303089998986313</v>
      </c>
      <c r="L9880">
        <v>1.556494108058659</v>
      </c>
    </row>
    <row r="9881" spans="1:12">
      <c r="A9881" t="s">
        <v>317</v>
      </c>
      <c r="B9881" t="s">
        <v>302</v>
      </c>
      <c r="C9881">
        <v>48061</v>
      </c>
      <c r="D9881" t="s">
        <v>135</v>
      </c>
      <c r="E9881">
        <v>590</v>
      </c>
      <c r="F9881" t="s">
        <v>110</v>
      </c>
      <c r="G9881" t="s">
        <v>126</v>
      </c>
      <c r="H9881">
        <v>119</v>
      </c>
      <c r="I9881">
        <v>0.4231228245211141</v>
      </c>
      <c r="J9881">
        <v>8.8886307824600445E-3</v>
      </c>
      <c r="K9881">
        <v>2.9429344688534951E-2</v>
      </c>
      <c r="L9881">
        <v>0.8248911853769465</v>
      </c>
    </row>
    <row r="9882" spans="1:12">
      <c r="A9882" t="s">
        <v>317</v>
      </c>
      <c r="B9882" t="s">
        <v>302</v>
      </c>
      <c r="C9882">
        <v>48061</v>
      </c>
      <c r="D9882" t="s">
        <v>135</v>
      </c>
      <c r="E9882">
        <v>590</v>
      </c>
      <c r="F9882" t="s">
        <v>110</v>
      </c>
      <c r="G9882" t="s">
        <v>127</v>
      </c>
      <c r="H9882">
        <v>119</v>
      </c>
      <c r="I9882">
        <v>0.54558563736802779</v>
      </c>
      <c r="J9882">
        <v>1.4240755556679941E-2</v>
      </c>
      <c r="K9882">
        <v>-4.829477607592584E-2</v>
      </c>
      <c r="L9882">
        <v>0.8978529077263625</v>
      </c>
    </row>
    <row r="9883" spans="1:12">
      <c r="A9883" t="s">
        <v>317</v>
      </c>
      <c r="B9883" t="s">
        <v>302</v>
      </c>
      <c r="C9883">
        <v>48061</v>
      </c>
      <c r="D9883" t="s">
        <v>135</v>
      </c>
      <c r="E9883">
        <v>590</v>
      </c>
      <c r="F9883" t="s">
        <v>110</v>
      </c>
      <c r="G9883" t="s">
        <v>128</v>
      </c>
      <c r="H9883">
        <v>119</v>
      </c>
      <c r="I9883">
        <v>0.16465939196771101</v>
      </c>
      <c r="J9883">
        <v>7.7208270725330243E-3</v>
      </c>
      <c r="K9883">
        <v>-0.1664199960492774</v>
      </c>
      <c r="L9883">
        <v>0.3788426104659951</v>
      </c>
    </row>
    <row r="9884" spans="1:12">
      <c r="A9884" t="s">
        <v>317</v>
      </c>
      <c r="B9884" t="s">
        <v>302</v>
      </c>
      <c r="C9884">
        <v>48061</v>
      </c>
      <c r="D9884" t="s">
        <v>135</v>
      </c>
      <c r="E9884">
        <v>590</v>
      </c>
      <c r="F9884" t="s">
        <v>110</v>
      </c>
      <c r="G9884" t="s">
        <v>129</v>
      </c>
      <c r="H9884">
        <v>119</v>
      </c>
      <c r="I9884">
        <v>0.54558563736802779</v>
      </c>
      <c r="J9884">
        <v>1.4240755556679941E-2</v>
      </c>
      <c r="K9884">
        <v>-4.829477607592584E-2</v>
      </c>
      <c r="L9884">
        <v>0.8978529077263625</v>
      </c>
    </row>
    <row r="9885" spans="1:12">
      <c r="A9885" t="s">
        <v>317</v>
      </c>
      <c r="B9885" t="s">
        <v>302</v>
      </c>
      <c r="C9885">
        <v>48061</v>
      </c>
      <c r="D9885" t="s">
        <v>135</v>
      </c>
      <c r="E9885">
        <v>590</v>
      </c>
      <c r="F9885" t="s">
        <v>110</v>
      </c>
      <c r="G9885" t="s">
        <v>130</v>
      </c>
      <c r="H9885">
        <v>119</v>
      </c>
      <c r="I9885">
        <v>0.16465939196771101</v>
      </c>
      <c r="J9885">
        <v>7.7208270725330243E-3</v>
      </c>
      <c r="K9885">
        <v>-0.1664199960492774</v>
      </c>
      <c r="L9885">
        <v>0.3788426104659951</v>
      </c>
    </row>
    <row r="9886" spans="1:12">
      <c r="A9886" t="s">
        <v>317</v>
      </c>
      <c r="B9886" t="s">
        <v>302</v>
      </c>
      <c r="C9886">
        <v>48061</v>
      </c>
      <c r="D9886" t="s">
        <v>135</v>
      </c>
      <c r="E9886">
        <v>590</v>
      </c>
      <c r="F9886" t="s">
        <v>110</v>
      </c>
      <c r="G9886" t="s">
        <v>131</v>
      </c>
      <c r="H9886">
        <v>119</v>
      </c>
      <c r="I9886">
        <v>0.54558563736802779</v>
      </c>
      <c r="J9886">
        <v>1.4240755556679941E-2</v>
      </c>
      <c r="K9886">
        <v>-4.829477607592584E-2</v>
      </c>
      <c r="L9886">
        <v>0.8978529077263625</v>
      </c>
    </row>
    <row r="9887" spans="1:12">
      <c r="A9887" t="s">
        <v>317</v>
      </c>
      <c r="B9887" t="s">
        <v>302</v>
      </c>
      <c r="C9887">
        <v>48061</v>
      </c>
      <c r="D9887" t="s">
        <v>135</v>
      </c>
      <c r="E9887">
        <v>590</v>
      </c>
      <c r="F9887" t="s">
        <v>110</v>
      </c>
      <c r="G9887" t="s">
        <v>132</v>
      </c>
      <c r="H9887">
        <v>119</v>
      </c>
      <c r="I9887">
        <v>0.16465939196771101</v>
      </c>
      <c r="J9887">
        <v>7.7208270725330243E-3</v>
      </c>
      <c r="K9887">
        <v>-0.1664199960492774</v>
      </c>
      <c r="L9887">
        <v>0.3788426104659951</v>
      </c>
    </row>
    <row r="9888" spans="1:12">
      <c r="A9888" t="s">
        <v>317</v>
      </c>
      <c r="B9888" t="s">
        <v>302</v>
      </c>
      <c r="C9888">
        <v>48061</v>
      </c>
      <c r="D9888" t="s">
        <v>135</v>
      </c>
      <c r="E9888">
        <v>590</v>
      </c>
      <c r="F9888" t="s">
        <v>110</v>
      </c>
      <c r="G9888" t="s">
        <v>133</v>
      </c>
      <c r="H9888">
        <v>119</v>
      </c>
      <c r="I9888">
        <v>0.56601841654791185</v>
      </c>
      <c r="J9888">
        <v>1.455483826102393E-2</v>
      </c>
      <c r="K9888">
        <v>0.15360769622612799</v>
      </c>
      <c r="L9888">
        <v>1.0610174274965309</v>
      </c>
    </row>
    <row r="9889" spans="1:12">
      <c r="A9889" t="s">
        <v>317</v>
      </c>
      <c r="B9889" t="s">
        <v>302</v>
      </c>
      <c r="C9889">
        <v>48061</v>
      </c>
      <c r="D9889" t="s">
        <v>135</v>
      </c>
      <c r="E9889">
        <v>590</v>
      </c>
      <c r="F9889" t="s">
        <v>110</v>
      </c>
      <c r="G9889" t="s">
        <v>134</v>
      </c>
      <c r="H9889">
        <v>119</v>
      </c>
      <c r="I9889">
        <v>0.24720621215913899</v>
      </c>
      <c r="J9889">
        <v>4.6415544245558202E-3</v>
      </c>
      <c r="K9889">
        <v>0.14236510023744031</v>
      </c>
      <c r="L9889">
        <v>0.50047131994690186</v>
      </c>
    </row>
    <row r="9890" spans="1:12">
      <c r="A9890" t="s">
        <v>317</v>
      </c>
      <c r="B9890" t="s">
        <v>344</v>
      </c>
      <c r="C9890">
        <v>48063</v>
      </c>
      <c r="D9890" t="s">
        <v>135</v>
      </c>
      <c r="E9890">
        <v>590</v>
      </c>
      <c r="F9890" t="s">
        <v>110</v>
      </c>
      <c r="G9890" t="s">
        <v>111</v>
      </c>
      <c r="H9890">
        <v>385</v>
      </c>
      <c r="I9890">
        <v>1.8352986050037819E-2</v>
      </c>
      <c r="J9890">
        <v>9.4481767279943002E-4</v>
      </c>
      <c r="K9890">
        <v>-999</v>
      </c>
      <c r="L9890">
        <v>-999</v>
      </c>
    </row>
    <row r="9891" spans="1:12">
      <c r="A9891" t="s">
        <v>317</v>
      </c>
      <c r="B9891" t="s">
        <v>344</v>
      </c>
      <c r="C9891">
        <v>48063</v>
      </c>
      <c r="D9891" t="s">
        <v>135</v>
      </c>
      <c r="E9891">
        <v>590</v>
      </c>
      <c r="F9891" t="s">
        <v>110</v>
      </c>
      <c r="G9891" t="s">
        <v>112</v>
      </c>
      <c r="H9891">
        <v>614</v>
      </c>
      <c r="I9891">
        <v>-1.524708937272541E-2</v>
      </c>
      <c r="J9891">
        <v>8.0153164432649913E-4</v>
      </c>
      <c r="K9891">
        <v>-999</v>
      </c>
      <c r="L9891">
        <v>-999</v>
      </c>
    </row>
    <row r="9892" spans="1:12">
      <c r="A9892" t="s">
        <v>317</v>
      </c>
      <c r="B9892" t="s">
        <v>344</v>
      </c>
      <c r="C9892">
        <v>48063</v>
      </c>
      <c r="D9892" t="s">
        <v>135</v>
      </c>
      <c r="E9892">
        <v>590</v>
      </c>
      <c r="F9892" t="s">
        <v>110</v>
      </c>
      <c r="G9892" t="s">
        <v>113</v>
      </c>
      <c r="H9892">
        <v>385</v>
      </c>
      <c r="I9892">
        <v>0.34441876035027852</v>
      </c>
      <c r="J9892">
        <v>8.249744552857298E-3</v>
      </c>
      <c r="K9892">
        <v>-2.2209100711948191E-3</v>
      </c>
      <c r="L9892">
        <v>0.92904004690239772</v>
      </c>
    </row>
    <row r="9893" spans="1:12">
      <c r="A9893" t="s">
        <v>317</v>
      </c>
      <c r="B9893" t="s">
        <v>344</v>
      </c>
      <c r="C9893">
        <v>48063</v>
      </c>
      <c r="D9893" t="s">
        <v>135</v>
      </c>
      <c r="E9893">
        <v>590</v>
      </c>
      <c r="F9893" t="s">
        <v>110</v>
      </c>
      <c r="G9893" t="s">
        <v>114</v>
      </c>
      <c r="H9893">
        <v>614</v>
      </c>
      <c r="I9893">
        <v>0.1498283722983309</v>
      </c>
      <c r="J9893">
        <v>4.8396967617221004E-3</v>
      </c>
      <c r="K9893">
        <v>-8.0042395586124887E-2</v>
      </c>
      <c r="L9893">
        <v>0.50609167636517527</v>
      </c>
    </row>
    <row r="9894" spans="1:12">
      <c r="A9894" t="s">
        <v>317</v>
      </c>
      <c r="B9894" t="s">
        <v>344</v>
      </c>
      <c r="C9894">
        <v>48063</v>
      </c>
      <c r="D9894" t="s">
        <v>135</v>
      </c>
      <c r="E9894">
        <v>590</v>
      </c>
      <c r="F9894" t="s">
        <v>110</v>
      </c>
      <c r="G9894" t="s">
        <v>115</v>
      </c>
      <c r="H9894">
        <v>385</v>
      </c>
      <c r="I9894">
        <v>0.2395383713506733</v>
      </c>
      <c r="J9894">
        <v>5.9711598132804493E-3</v>
      </c>
      <c r="K9894">
        <v>-6.9626939183345697E-3</v>
      </c>
      <c r="L9894">
        <v>0.68818917119285972</v>
      </c>
    </row>
    <row r="9895" spans="1:12">
      <c r="A9895" t="s">
        <v>317</v>
      </c>
      <c r="B9895" t="s">
        <v>344</v>
      </c>
      <c r="C9895">
        <v>48063</v>
      </c>
      <c r="D9895" t="s">
        <v>135</v>
      </c>
      <c r="E9895">
        <v>590</v>
      </c>
      <c r="F9895" t="s">
        <v>110</v>
      </c>
      <c r="G9895" t="s">
        <v>116</v>
      </c>
      <c r="H9895">
        <v>613</v>
      </c>
      <c r="I9895">
        <v>7.1637483097242008E-2</v>
      </c>
      <c r="J9895">
        <v>2.9817369722901959E-3</v>
      </c>
      <c r="K9895">
        <v>-0.16779746486992439</v>
      </c>
      <c r="L9895">
        <v>0.33039547440439881</v>
      </c>
    </row>
    <row r="9896" spans="1:12">
      <c r="A9896" t="s">
        <v>317</v>
      </c>
      <c r="B9896" t="s">
        <v>344</v>
      </c>
      <c r="C9896">
        <v>48063</v>
      </c>
      <c r="D9896" t="s">
        <v>135</v>
      </c>
      <c r="E9896">
        <v>590</v>
      </c>
      <c r="F9896" t="s">
        <v>110</v>
      </c>
      <c r="G9896" t="s">
        <v>117</v>
      </c>
      <c r="H9896">
        <v>385</v>
      </c>
      <c r="I9896">
        <v>0.2395383713506733</v>
      </c>
      <c r="J9896">
        <v>5.9711598132804493E-3</v>
      </c>
      <c r="K9896">
        <v>-6.9626939183345697E-3</v>
      </c>
      <c r="L9896">
        <v>0.68818917119285972</v>
      </c>
    </row>
    <row r="9897" spans="1:12">
      <c r="A9897" t="s">
        <v>317</v>
      </c>
      <c r="B9897" t="s">
        <v>344</v>
      </c>
      <c r="C9897">
        <v>48063</v>
      </c>
      <c r="D9897" t="s">
        <v>135</v>
      </c>
      <c r="E9897">
        <v>590</v>
      </c>
      <c r="F9897" t="s">
        <v>110</v>
      </c>
      <c r="G9897" t="s">
        <v>118</v>
      </c>
      <c r="H9897">
        <v>614</v>
      </c>
      <c r="I9897">
        <v>7.1404604684808304E-2</v>
      </c>
      <c r="J9897">
        <v>2.9590933539898941E-3</v>
      </c>
      <c r="K9897">
        <v>-0.16779746486992439</v>
      </c>
      <c r="L9897">
        <v>0.33039547440439881</v>
      </c>
    </row>
    <row r="9898" spans="1:12">
      <c r="A9898" t="s">
        <v>317</v>
      </c>
      <c r="B9898" t="s">
        <v>344</v>
      </c>
      <c r="C9898">
        <v>48063</v>
      </c>
      <c r="D9898" t="s">
        <v>135</v>
      </c>
      <c r="E9898">
        <v>590</v>
      </c>
      <c r="F9898" t="s">
        <v>110</v>
      </c>
      <c r="G9898" t="s">
        <v>119</v>
      </c>
      <c r="H9898">
        <v>385</v>
      </c>
      <c r="I9898">
        <v>0.29576395856467402</v>
      </c>
      <c r="J9898">
        <v>7.0892260102168444E-3</v>
      </c>
      <c r="K9898">
        <v>-2.2209100711948191E-3</v>
      </c>
      <c r="L9898">
        <v>0.81137074150351796</v>
      </c>
    </row>
    <row r="9899" spans="1:12">
      <c r="A9899" t="s">
        <v>317</v>
      </c>
      <c r="B9899" t="s">
        <v>344</v>
      </c>
      <c r="C9899">
        <v>48063</v>
      </c>
      <c r="D9899" t="s">
        <v>135</v>
      </c>
      <c r="E9899">
        <v>590</v>
      </c>
      <c r="F9899" t="s">
        <v>110</v>
      </c>
      <c r="G9899" t="s">
        <v>120</v>
      </c>
      <c r="H9899">
        <v>613</v>
      </c>
      <c r="I9899">
        <v>0.11001215318394671</v>
      </c>
      <c r="J9899">
        <v>3.8584855263824221E-3</v>
      </c>
      <c r="K9899">
        <v>-0.2476950842242015</v>
      </c>
      <c r="L9899">
        <v>0.39452015270246482</v>
      </c>
    </row>
    <row r="9900" spans="1:12">
      <c r="A9900" t="s">
        <v>317</v>
      </c>
      <c r="B9900" t="s">
        <v>344</v>
      </c>
      <c r="C9900">
        <v>48063</v>
      </c>
      <c r="D9900" t="s">
        <v>135</v>
      </c>
      <c r="E9900">
        <v>590</v>
      </c>
      <c r="F9900" t="s">
        <v>110</v>
      </c>
      <c r="G9900" t="s">
        <v>121</v>
      </c>
      <c r="H9900">
        <v>385</v>
      </c>
      <c r="I9900">
        <v>0.4297038202545681</v>
      </c>
      <c r="J9900">
        <v>1.013879700250065E-2</v>
      </c>
      <c r="K9900">
        <v>-2.2209100711948191E-3</v>
      </c>
      <c r="L9900">
        <v>1.118222396893668</v>
      </c>
    </row>
    <row r="9901" spans="1:12">
      <c r="A9901" t="s">
        <v>317</v>
      </c>
      <c r="B9901" t="s">
        <v>344</v>
      </c>
      <c r="C9901">
        <v>48063</v>
      </c>
      <c r="D9901" t="s">
        <v>135</v>
      </c>
      <c r="E9901">
        <v>590</v>
      </c>
      <c r="F9901" t="s">
        <v>110</v>
      </c>
      <c r="G9901" t="s">
        <v>122</v>
      </c>
      <c r="H9901">
        <v>613</v>
      </c>
      <c r="I9901">
        <v>0.20595179397059071</v>
      </c>
      <c r="J9901">
        <v>6.34815665797029E-3</v>
      </c>
      <c r="K9901">
        <v>-8.9453533457064499E-2</v>
      </c>
      <c r="L9901">
        <v>0.72098393098243763</v>
      </c>
    </row>
    <row r="9902" spans="1:12">
      <c r="A9902" t="s">
        <v>317</v>
      </c>
      <c r="B9902" t="s">
        <v>344</v>
      </c>
      <c r="C9902">
        <v>48063</v>
      </c>
      <c r="D9902" t="s">
        <v>135</v>
      </c>
      <c r="E9902">
        <v>590</v>
      </c>
      <c r="F9902" t="s">
        <v>110</v>
      </c>
      <c r="G9902" t="s">
        <v>123</v>
      </c>
      <c r="H9902">
        <v>385</v>
      </c>
      <c r="I9902">
        <v>0.55269707530607393</v>
      </c>
      <c r="J9902">
        <v>1.275900907091471E-2</v>
      </c>
      <c r="K9902">
        <v>-2.2209100711948191E-3</v>
      </c>
      <c r="L9902">
        <v>1.3667531928650181</v>
      </c>
    </row>
    <row r="9903" spans="1:12">
      <c r="A9903" t="s">
        <v>317</v>
      </c>
      <c r="B9903" t="s">
        <v>344</v>
      </c>
      <c r="C9903">
        <v>48063</v>
      </c>
      <c r="D9903" t="s">
        <v>135</v>
      </c>
      <c r="E9903">
        <v>590</v>
      </c>
      <c r="F9903" t="s">
        <v>110</v>
      </c>
      <c r="G9903" t="s">
        <v>124</v>
      </c>
      <c r="H9903">
        <v>613</v>
      </c>
      <c r="I9903">
        <v>0.3002740318735681</v>
      </c>
      <c r="J9903">
        <v>9.0247575333122013E-3</v>
      </c>
      <c r="K9903">
        <v>-7.0983799909851417E-2</v>
      </c>
      <c r="L9903">
        <v>1.075421990035097</v>
      </c>
    </row>
    <row r="9904" spans="1:12">
      <c r="A9904" t="s">
        <v>317</v>
      </c>
      <c r="B9904" t="s">
        <v>344</v>
      </c>
      <c r="C9904">
        <v>48063</v>
      </c>
      <c r="D9904" t="s">
        <v>135</v>
      </c>
      <c r="E9904">
        <v>590</v>
      </c>
      <c r="F9904" t="s">
        <v>110</v>
      </c>
      <c r="G9904" t="s">
        <v>125</v>
      </c>
      <c r="H9904">
        <v>385</v>
      </c>
      <c r="I9904">
        <v>0.67998199748401</v>
      </c>
      <c r="J9904">
        <v>1.574057216947199E-2</v>
      </c>
      <c r="K9904">
        <v>-2.2209100711948191E-3</v>
      </c>
      <c r="L9904">
        <v>1.640437809315836</v>
      </c>
    </row>
    <row r="9905" spans="1:12">
      <c r="A9905" t="s">
        <v>317</v>
      </c>
      <c r="B9905" t="s">
        <v>344</v>
      </c>
      <c r="C9905">
        <v>48063</v>
      </c>
      <c r="D9905" t="s">
        <v>135</v>
      </c>
      <c r="E9905">
        <v>590</v>
      </c>
      <c r="F9905" t="s">
        <v>110</v>
      </c>
      <c r="G9905" t="s">
        <v>126</v>
      </c>
      <c r="H9905">
        <v>613</v>
      </c>
      <c r="I9905">
        <v>0.40004617640704782</v>
      </c>
      <c r="J9905">
        <v>1.199303012229227E-2</v>
      </c>
      <c r="K9905">
        <v>-3.9806647781455047E-2</v>
      </c>
      <c r="L9905">
        <v>1.4206787509393499</v>
      </c>
    </row>
    <row r="9906" spans="1:12">
      <c r="A9906" t="s">
        <v>317</v>
      </c>
      <c r="B9906" t="s">
        <v>344</v>
      </c>
      <c r="C9906">
        <v>48063</v>
      </c>
      <c r="D9906" t="s">
        <v>135</v>
      </c>
      <c r="E9906">
        <v>590</v>
      </c>
      <c r="F9906" t="s">
        <v>110</v>
      </c>
      <c r="G9906" t="s">
        <v>127</v>
      </c>
      <c r="H9906">
        <v>385</v>
      </c>
      <c r="I9906">
        <v>0.34441875361720181</v>
      </c>
      <c r="J9906">
        <v>8.2497437891071949E-3</v>
      </c>
      <c r="K9906">
        <v>-2.2209100711948191E-3</v>
      </c>
      <c r="L9906">
        <v>0.92904004690239772</v>
      </c>
    </row>
    <row r="9907" spans="1:12">
      <c r="A9907" t="s">
        <v>317</v>
      </c>
      <c r="B9907" t="s">
        <v>344</v>
      </c>
      <c r="C9907">
        <v>48063</v>
      </c>
      <c r="D9907" t="s">
        <v>135</v>
      </c>
      <c r="E9907">
        <v>590</v>
      </c>
      <c r="F9907" t="s">
        <v>110</v>
      </c>
      <c r="G9907" t="s">
        <v>128</v>
      </c>
      <c r="H9907">
        <v>613</v>
      </c>
      <c r="I9907">
        <v>0.15109181448930389</v>
      </c>
      <c r="J9907">
        <v>4.9589034281511228E-3</v>
      </c>
      <c r="K9907">
        <v>-8.0042395586124887E-2</v>
      </c>
      <c r="L9907">
        <v>0.50609167636517527</v>
      </c>
    </row>
    <row r="9908" spans="1:12">
      <c r="A9908" t="s">
        <v>317</v>
      </c>
      <c r="B9908" t="s">
        <v>344</v>
      </c>
      <c r="C9908">
        <v>48063</v>
      </c>
      <c r="D9908" t="s">
        <v>135</v>
      </c>
      <c r="E9908">
        <v>590</v>
      </c>
      <c r="F9908" t="s">
        <v>110</v>
      </c>
      <c r="G9908" t="s">
        <v>129</v>
      </c>
      <c r="H9908">
        <v>385</v>
      </c>
      <c r="I9908">
        <v>0.34441875361720181</v>
      </c>
      <c r="J9908">
        <v>8.2497437891071931E-3</v>
      </c>
      <c r="K9908">
        <v>-2.2209100711948191E-3</v>
      </c>
      <c r="L9908">
        <v>0.92904004690239772</v>
      </c>
    </row>
    <row r="9909" spans="1:12">
      <c r="A9909" t="s">
        <v>317</v>
      </c>
      <c r="B9909" t="s">
        <v>344</v>
      </c>
      <c r="C9909">
        <v>48063</v>
      </c>
      <c r="D9909" t="s">
        <v>135</v>
      </c>
      <c r="E9909">
        <v>590</v>
      </c>
      <c r="F9909" t="s">
        <v>110</v>
      </c>
      <c r="G9909" t="s">
        <v>130</v>
      </c>
      <c r="H9909">
        <v>613</v>
      </c>
      <c r="I9909">
        <v>0.15109181448930389</v>
      </c>
      <c r="J9909">
        <v>4.9589034281511228E-3</v>
      </c>
      <c r="K9909">
        <v>-8.0042395586124887E-2</v>
      </c>
      <c r="L9909">
        <v>0.50609167636517527</v>
      </c>
    </row>
    <row r="9910" spans="1:12">
      <c r="A9910" t="s">
        <v>317</v>
      </c>
      <c r="B9910" t="s">
        <v>344</v>
      </c>
      <c r="C9910">
        <v>48063</v>
      </c>
      <c r="D9910" t="s">
        <v>135</v>
      </c>
      <c r="E9910">
        <v>590</v>
      </c>
      <c r="F9910" t="s">
        <v>110</v>
      </c>
      <c r="G9910" t="s">
        <v>131</v>
      </c>
      <c r="H9910">
        <v>385</v>
      </c>
      <c r="I9910">
        <v>0.34441875361720181</v>
      </c>
      <c r="J9910">
        <v>8.2497437891071931E-3</v>
      </c>
      <c r="K9910">
        <v>-2.2209100711948191E-3</v>
      </c>
      <c r="L9910">
        <v>0.92904004690239772</v>
      </c>
    </row>
    <row r="9911" spans="1:12">
      <c r="A9911" t="s">
        <v>317</v>
      </c>
      <c r="B9911" t="s">
        <v>344</v>
      </c>
      <c r="C9911">
        <v>48063</v>
      </c>
      <c r="D9911" t="s">
        <v>135</v>
      </c>
      <c r="E9911">
        <v>590</v>
      </c>
      <c r="F9911" t="s">
        <v>110</v>
      </c>
      <c r="G9911" t="s">
        <v>132</v>
      </c>
      <c r="H9911">
        <v>613</v>
      </c>
      <c r="I9911">
        <v>0.15109181448930389</v>
      </c>
      <c r="J9911">
        <v>4.9589034281511219E-3</v>
      </c>
      <c r="K9911">
        <v>-8.0042395586124887E-2</v>
      </c>
      <c r="L9911">
        <v>0.50609167636517527</v>
      </c>
    </row>
    <row r="9912" spans="1:12">
      <c r="A9912" t="s">
        <v>317</v>
      </c>
      <c r="B9912" t="s">
        <v>344</v>
      </c>
      <c r="C9912">
        <v>48063</v>
      </c>
      <c r="D9912" t="s">
        <v>135</v>
      </c>
      <c r="E9912">
        <v>590</v>
      </c>
      <c r="F9912" t="s">
        <v>110</v>
      </c>
      <c r="G9912" t="s">
        <v>133</v>
      </c>
      <c r="H9912">
        <v>385</v>
      </c>
      <c r="I9912">
        <v>0.4698351658084205</v>
      </c>
      <c r="J9912">
        <v>1.0090794398264141E-2</v>
      </c>
      <c r="K9912">
        <v>-2.2209100711948191E-3</v>
      </c>
      <c r="L9912">
        <v>1.0498195309448459</v>
      </c>
    </row>
    <row r="9913" spans="1:12">
      <c r="A9913" t="s">
        <v>317</v>
      </c>
      <c r="B9913" t="s">
        <v>344</v>
      </c>
      <c r="C9913">
        <v>48063</v>
      </c>
      <c r="D9913" t="s">
        <v>135</v>
      </c>
      <c r="E9913">
        <v>590</v>
      </c>
      <c r="F9913" t="s">
        <v>110</v>
      </c>
      <c r="G9913" t="s">
        <v>134</v>
      </c>
      <c r="H9913">
        <v>613</v>
      </c>
      <c r="I9913">
        <v>0.2479334897645504</v>
      </c>
      <c r="J9913">
        <v>7.6990058058874558E-3</v>
      </c>
      <c r="K9913">
        <v>-3.9806647781455047E-2</v>
      </c>
      <c r="L9913">
        <v>0.95830643174613483</v>
      </c>
    </row>
    <row r="9914" spans="1:12">
      <c r="A9914" t="s">
        <v>317</v>
      </c>
      <c r="B9914" t="s">
        <v>345</v>
      </c>
      <c r="C9914">
        <v>48065</v>
      </c>
      <c r="D9914" t="s">
        <v>135</v>
      </c>
      <c r="E9914">
        <v>590</v>
      </c>
      <c r="F9914" t="s">
        <v>110</v>
      </c>
      <c r="G9914" t="s">
        <v>111</v>
      </c>
      <c r="H9914">
        <v>195</v>
      </c>
      <c r="I9914">
        <v>1.280066447151627E-2</v>
      </c>
      <c r="J9914">
        <v>1.5078502414576499E-3</v>
      </c>
      <c r="K9914">
        <v>-999</v>
      </c>
      <c r="L9914">
        <v>-999</v>
      </c>
    </row>
    <row r="9915" spans="1:12">
      <c r="A9915" t="s">
        <v>317</v>
      </c>
      <c r="B9915" t="s">
        <v>345</v>
      </c>
      <c r="C9915">
        <v>48065</v>
      </c>
      <c r="D9915" t="s">
        <v>135</v>
      </c>
      <c r="E9915">
        <v>590</v>
      </c>
      <c r="F9915" t="s">
        <v>110</v>
      </c>
      <c r="G9915" t="s">
        <v>112</v>
      </c>
      <c r="H9915">
        <v>190</v>
      </c>
      <c r="I9915">
        <v>-9.2924923593182586E-3</v>
      </c>
      <c r="J9915">
        <v>1.02729659439014E-3</v>
      </c>
      <c r="K9915">
        <v>-999</v>
      </c>
      <c r="L9915">
        <v>-999</v>
      </c>
    </row>
    <row r="9916" spans="1:12">
      <c r="A9916" t="s">
        <v>317</v>
      </c>
      <c r="B9916" t="s">
        <v>345</v>
      </c>
      <c r="C9916">
        <v>48065</v>
      </c>
      <c r="D9916" t="s">
        <v>135</v>
      </c>
      <c r="E9916">
        <v>590</v>
      </c>
      <c r="F9916" t="s">
        <v>110</v>
      </c>
      <c r="G9916" t="s">
        <v>113</v>
      </c>
      <c r="H9916">
        <v>195</v>
      </c>
      <c r="I9916">
        <v>0.40708836443639601</v>
      </c>
      <c r="J9916">
        <v>1.4367217897190461E-2</v>
      </c>
      <c r="K9916">
        <v>6.1616498831277053E-2</v>
      </c>
      <c r="L9916">
        <v>1.0445898330844281</v>
      </c>
    </row>
    <row r="9917" spans="1:12">
      <c r="A9917" t="s">
        <v>317</v>
      </c>
      <c r="B9917" t="s">
        <v>345</v>
      </c>
      <c r="C9917">
        <v>48065</v>
      </c>
      <c r="D9917" t="s">
        <v>135</v>
      </c>
      <c r="E9917">
        <v>590</v>
      </c>
      <c r="F9917" t="s">
        <v>110</v>
      </c>
      <c r="G9917" t="s">
        <v>114</v>
      </c>
      <c r="H9917">
        <v>190</v>
      </c>
      <c r="I9917">
        <v>7.7813854277962002E-2</v>
      </c>
      <c r="J9917">
        <v>3.9358693629893728E-3</v>
      </c>
      <c r="K9917">
        <v>-1.7118735742734901E-2</v>
      </c>
      <c r="L9917">
        <v>0.27114206432046323</v>
      </c>
    </row>
    <row r="9918" spans="1:12">
      <c r="A9918" t="s">
        <v>317</v>
      </c>
      <c r="B9918" t="s">
        <v>345</v>
      </c>
      <c r="C9918">
        <v>48065</v>
      </c>
      <c r="D9918" t="s">
        <v>135</v>
      </c>
      <c r="E9918">
        <v>590</v>
      </c>
      <c r="F9918" t="s">
        <v>110</v>
      </c>
      <c r="G9918" t="s">
        <v>115</v>
      </c>
      <c r="H9918">
        <v>195</v>
      </c>
      <c r="I9918">
        <v>0.30513565012848759</v>
      </c>
      <c r="J9918">
        <v>1.0706964281424159E-2</v>
      </c>
      <c r="K9918">
        <v>3.9435271980070033E-2</v>
      </c>
      <c r="L9918">
        <v>0.71570367352633091</v>
      </c>
    </row>
    <row r="9919" spans="1:12">
      <c r="A9919" t="s">
        <v>317</v>
      </c>
      <c r="B9919" t="s">
        <v>345</v>
      </c>
      <c r="C9919">
        <v>48065</v>
      </c>
      <c r="D9919" t="s">
        <v>135</v>
      </c>
      <c r="E9919">
        <v>590</v>
      </c>
      <c r="F9919" t="s">
        <v>110</v>
      </c>
      <c r="G9919" t="s">
        <v>116</v>
      </c>
      <c r="H9919">
        <v>190</v>
      </c>
      <c r="I9919">
        <v>1.2001574140206729E-2</v>
      </c>
      <c r="J9919">
        <v>3.2866643379730002E-3</v>
      </c>
      <c r="K9919">
        <v>-7.5404002868393591E-2</v>
      </c>
      <c r="L9919">
        <v>0.16463460659000639</v>
      </c>
    </row>
    <row r="9920" spans="1:12">
      <c r="A9920" t="s">
        <v>317</v>
      </c>
      <c r="B9920" t="s">
        <v>345</v>
      </c>
      <c r="C9920">
        <v>48065</v>
      </c>
      <c r="D9920" t="s">
        <v>135</v>
      </c>
      <c r="E9920">
        <v>590</v>
      </c>
      <c r="F9920" t="s">
        <v>110</v>
      </c>
      <c r="G9920" t="s">
        <v>117</v>
      </c>
      <c r="H9920">
        <v>195</v>
      </c>
      <c r="I9920">
        <v>0.30513566503163342</v>
      </c>
      <c r="J9920">
        <v>1.070696596274592E-2</v>
      </c>
      <c r="K9920">
        <v>3.9435271980070033E-2</v>
      </c>
      <c r="L9920">
        <v>0.71570367352633091</v>
      </c>
    </row>
    <row r="9921" spans="1:12">
      <c r="A9921" t="s">
        <v>317</v>
      </c>
      <c r="B9921" t="s">
        <v>345</v>
      </c>
      <c r="C9921">
        <v>48065</v>
      </c>
      <c r="D9921" t="s">
        <v>135</v>
      </c>
      <c r="E9921">
        <v>590</v>
      </c>
      <c r="F9921" t="s">
        <v>110</v>
      </c>
      <c r="G9921" t="s">
        <v>118</v>
      </c>
      <c r="H9921">
        <v>190</v>
      </c>
      <c r="I9921">
        <v>1.2030466238897411E-2</v>
      </c>
      <c r="J9921">
        <v>3.2861171791652758E-3</v>
      </c>
      <c r="K9921">
        <v>-7.5404002868393591E-2</v>
      </c>
      <c r="L9921">
        <v>0.16463460659000639</v>
      </c>
    </row>
    <row r="9922" spans="1:12">
      <c r="A9922" t="s">
        <v>317</v>
      </c>
      <c r="B9922" t="s">
        <v>345</v>
      </c>
      <c r="C9922">
        <v>48065</v>
      </c>
      <c r="D9922" t="s">
        <v>135</v>
      </c>
      <c r="E9922">
        <v>590</v>
      </c>
      <c r="F9922" t="s">
        <v>110</v>
      </c>
      <c r="G9922" t="s">
        <v>119</v>
      </c>
      <c r="H9922">
        <v>195</v>
      </c>
      <c r="I9922">
        <v>0.34320672442635802</v>
      </c>
      <c r="J9922">
        <v>1.247625352405689E-2</v>
      </c>
      <c r="K9922">
        <v>4.7958638566990848E-2</v>
      </c>
      <c r="L9922">
        <v>0.87469436781935861</v>
      </c>
    </row>
    <row r="9923" spans="1:12">
      <c r="A9923" t="s">
        <v>317</v>
      </c>
      <c r="B9923" t="s">
        <v>345</v>
      </c>
      <c r="C9923">
        <v>48065</v>
      </c>
      <c r="D9923" t="s">
        <v>135</v>
      </c>
      <c r="E9923">
        <v>590</v>
      </c>
      <c r="F9923" t="s">
        <v>110</v>
      </c>
      <c r="G9923" t="s">
        <v>120</v>
      </c>
      <c r="H9923">
        <v>190</v>
      </c>
      <c r="I9923">
        <v>4.6138024045417947E-2</v>
      </c>
      <c r="J9923">
        <v>3.6055265816889869E-3</v>
      </c>
      <c r="K9923">
        <v>-3.6358419341025107E-2</v>
      </c>
      <c r="L9923">
        <v>0.22138591011327369</v>
      </c>
    </row>
    <row r="9924" spans="1:12">
      <c r="A9924" t="s">
        <v>317</v>
      </c>
      <c r="B9924" t="s">
        <v>345</v>
      </c>
      <c r="C9924">
        <v>48065</v>
      </c>
      <c r="D9924" t="s">
        <v>135</v>
      </c>
      <c r="E9924">
        <v>590</v>
      </c>
      <c r="F9924" t="s">
        <v>110</v>
      </c>
      <c r="G9924" t="s">
        <v>121</v>
      </c>
      <c r="H9924">
        <v>195</v>
      </c>
      <c r="I9924">
        <v>0.46847809257867168</v>
      </c>
      <c r="J9924">
        <v>1.6532577787320611E-2</v>
      </c>
      <c r="K9924">
        <v>7.6488431358555903E-2</v>
      </c>
      <c r="L9924">
        <v>1.2294122453740419</v>
      </c>
    </row>
    <row r="9925" spans="1:12">
      <c r="A9925" t="s">
        <v>317</v>
      </c>
      <c r="B9925" t="s">
        <v>345</v>
      </c>
      <c r="C9925">
        <v>48065</v>
      </c>
      <c r="D9925" t="s">
        <v>135</v>
      </c>
      <c r="E9925">
        <v>590</v>
      </c>
      <c r="F9925" t="s">
        <v>110</v>
      </c>
      <c r="G9925" t="s">
        <v>122</v>
      </c>
      <c r="H9925">
        <v>190</v>
      </c>
      <c r="I9925">
        <v>0.1336305878317513</v>
      </c>
      <c r="J9925">
        <v>5.0660177865624904E-3</v>
      </c>
      <c r="K9925">
        <v>6.8583110542747407E-3</v>
      </c>
      <c r="L9925">
        <v>0.38294899232820739</v>
      </c>
    </row>
    <row r="9926" spans="1:12">
      <c r="A9926" t="s">
        <v>317</v>
      </c>
      <c r="B9926" t="s">
        <v>345</v>
      </c>
      <c r="C9926">
        <v>48065</v>
      </c>
      <c r="D9926" t="s">
        <v>135</v>
      </c>
      <c r="E9926">
        <v>590</v>
      </c>
      <c r="F9926" t="s">
        <v>110</v>
      </c>
      <c r="G9926" t="s">
        <v>123</v>
      </c>
      <c r="H9926">
        <v>195</v>
      </c>
      <c r="I9926">
        <v>0.57143065106157542</v>
      </c>
      <c r="J9926">
        <v>2.0939690307789919E-2</v>
      </c>
      <c r="K9926">
        <v>9.6644327978629749E-2</v>
      </c>
      <c r="L9926">
        <v>1.586068888403962</v>
      </c>
    </row>
    <row r="9927" spans="1:12">
      <c r="A9927" t="s">
        <v>317</v>
      </c>
      <c r="B9927" t="s">
        <v>345</v>
      </c>
      <c r="C9927">
        <v>48065</v>
      </c>
      <c r="D9927" t="s">
        <v>135</v>
      </c>
      <c r="E9927">
        <v>590</v>
      </c>
      <c r="F9927" t="s">
        <v>110</v>
      </c>
      <c r="G9927" t="s">
        <v>124</v>
      </c>
      <c r="H9927">
        <v>190</v>
      </c>
      <c r="I9927">
        <v>0.216825874518845</v>
      </c>
      <c r="J9927">
        <v>6.4478154442222336E-3</v>
      </c>
      <c r="K9927">
        <v>5.0699452501801502E-2</v>
      </c>
      <c r="L9927">
        <v>0.52078327133154723</v>
      </c>
    </row>
    <row r="9928" spans="1:12">
      <c r="A9928" t="s">
        <v>317</v>
      </c>
      <c r="B9928" t="s">
        <v>345</v>
      </c>
      <c r="C9928">
        <v>48065</v>
      </c>
      <c r="D9928" t="s">
        <v>135</v>
      </c>
      <c r="E9928">
        <v>590</v>
      </c>
      <c r="F9928" t="s">
        <v>110</v>
      </c>
      <c r="G9928" t="s">
        <v>125</v>
      </c>
      <c r="H9928">
        <v>195</v>
      </c>
      <c r="I9928">
        <v>0.68792056233084986</v>
      </c>
      <c r="J9928">
        <v>2.4846330383766699E-2</v>
      </c>
      <c r="K9928">
        <v>0.1100626279377805</v>
      </c>
      <c r="L9928">
        <v>1.882481460986257</v>
      </c>
    </row>
    <row r="9929" spans="1:12">
      <c r="A9929" t="s">
        <v>317</v>
      </c>
      <c r="B9929" t="s">
        <v>345</v>
      </c>
      <c r="C9929">
        <v>48065</v>
      </c>
      <c r="D9929" t="s">
        <v>135</v>
      </c>
      <c r="E9929">
        <v>590</v>
      </c>
      <c r="F9929" t="s">
        <v>110</v>
      </c>
      <c r="G9929" t="s">
        <v>126</v>
      </c>
      <c r="H9929">
        <v>190</v>
      </c>
      <c r="I9929">
        <v>0.31011238155261978</v>
      </c>
      <c r="J9929">
        <v>8.3102156555515776E-3</v>
      </c>
      <c r="K9929">
        <v>8.6149699873777838E-2</v>
      </c>
      <c r="L9929">
        <v>0.67560886604146608</v>
      </c>
    </row>
    <row r="9930" spans="1:12">
      <c r="A9930" t="s">
        <v>317</v>
      </c>
      <c r="B9930" t="s">
        <v>345</v>
      </c>
      <c r="C9930">
        <v>48065</v>
      </c>
      <c r="D9930" t="s">
        <v>135</v>
      </c>
      <c r="E9930">
        <v>590</v>
      </c>
      <c r="F9930" t="s">
        <v>110</v>
      </c>
      <c r="G9930" t="s">
        <v>127</v>
      </c>
      <c r="H9930">
        <v>195</v>
      </c>
      <c r="I9930">
        <v>0.40708836443639612</v>
      </c>
      <c r="J9930">
        <v>1.4367217897190461E-2</v>
      </c>
      <c r="K9930">
        <v>6.1616498831277053E-2</v>
      </c>
      <c r="L9930">
        <v>1.0445898330844281</v>
      </c>
    </row>
    <row r="9931" spans="1:12">
      <c r="A9931" t="s">
        <v>317</v>
      </c>
      <c r="B9931" t="s">
        <v>345</v>
      </c>
      <c r="C9931">
        <v>48065</v>
      </c>
      <c r="D9931" t="s">
        <v>135</v>
      </c>
      <c r="E9931">
        <v>590</v>
      </c>
      <c r="F9931" t="s">
        <v>110</v>
      </c>
      <c r="G9931" t="s">
        <v>128</v>
      </c>
      <c r="H9931">
        <v>190</v>
      </c>
      <c r="I9931">
        <v>7.7813854277962002E-2</v>
      </c>
      <c r="J9931">
        <v>3.9358693629893736E-3</v>
      </c>
      <c r="K9931">
        <v>-1.7118735742734901E-2</v>
      </c>
      <c r="L9931">
        <v>0.27114206432046323</v>
      </c>
    </row>
    <row r="9932" spans="1:12">
      <c r="A9932" t="s">
        <v>317</v>
      </c>
      <c r="B9932" t="s">
        <v>345</v>
      </c>
      <c r="C9932">
        <v>48065</v>
      </c>
      <c r="D9932" t="s">
        <v>135</v>
      </c>
      <c r="E9932">
        <v>590</v>
      </c>
      <c r="F9932" t="s">
        <v>110</v>
      </c>
      <c r="G9932" t="s">
        <v>129</v>
      </c>
      <c r="H9932">
        <v>195</v>
      </c>
      <c r="I9932">
        <v>0.40708836443639612</v>
      </c>
      <c r="J9932">
        <v>1.4367217897190469E-2</v>
      </c>
      <c r="K9932">
        <v>6.1616498831277053E-2</v>
      </c>
      <c r="L9932">
        <v>1.0445898330844281</v>
      </c>
    </row>
    <row r="9933" spans="1:12">
      <c r="A9933" t="s">
        <v>317</v>
      </c>
      <c r="B9933" t="s">
        <v>345</v>
      </c>
      <c r="C9933">
        <v>48065</v>
      </c>
      <c r="D9933" t="s">
        <v>135</v>
      </c>
      <c r="E9933">
        <v>590</v>
      </c>
      <c r="F9933" t="s">
        <v>110</v>
      </c>
      <c r="G9933" t="s">
        <v>130</v>
      </c>
      <c r="H9933">
        <v>190</v>
      </c>
      <c r="I9933">
        <v>7.7813854277962002E-2</v>
      </c>
      <c r="J9933">
        <v>3.9358693629893736E-3</v>
      </c>
      <c r="K9933">
        <v>-1.7118735742734901E-2</v>
      </c>
      <c r="L9933">
        <v>0.27114206432046323</v>
      </c>
    </row>
    <row r="9934" spans="1:12">
      <c r="A9934" t="s">
        <v>317</v>
      </c>
      <c r="B9934" t="s">
        <v>345</v>
      </c>
      <c r="C9934">
        <v>48065</v>
      </c>
      <c r="D9934" t="s">
        <v>135</v>
      </c>
      <c r="E9934">
        <v>590</v>
      </c>
      <c r="F9934" t="s">
        <v>110</v>
      </c>
      <c r="G9934" t="s">
        <v>131</v>
      </c>
      <c r="H9934">
        <v>195</v>
      </c>
      <c r="I9934">
        <v>0.40708836443639612</v>
      </c>
      <c r="J9934">
        <v>1.4367217897190461E-2</v>
      </c>
      <c r="K9934">
        <v>6.1616498831277053E-2</v>
      </c>
      <c r="L9934">
        <v>1.0445898330844281</v>
      </c>
    </row>
    <row r="9935" spans="1:12">
      <c r="A9935" t="s">
        <v>317</v>
      </c>
      <c r="B9935" t="s">
        <v>345</v>
      </c>
      <c r="C9935">
        <v>48065</v>
      </c>
      <c r="D9935" t="s">
        <v>135</v>
      </c>
      <c r="E9935">
        <v>590</v>
      </c>
      <c r="F9935" t="s">
        <v>110</v>
      </c>
      <c r="G9935" t="s">
        <v>132</v>
      </c>
      <c r="H9935">
        <v>190</v>
      </c>
      <c r="I9935">
        <v>7.7813854277962002E-2</v>
      </c>
      <c r="J9935">
        <v>3.9358693629893736E-3</v>
      </c>
      <c r="K9935">
        <v>-1.7118735742734901E-2</v>
      </c>
      <c r="L9935">
        <v>0.27114206432046323</v>
      </c>
    </row>
    <row r="9936" spans="1:12">
      <c r="A9936" t="s">
        <v>317</v>
      </c>
      <c r="B9936" t="s">
        <v>345</v>
      </c>
      <c r="C9936">
        <v>48065</v>
      </c>
      <c r="D9936" t="s">
        <v>135</v>
      </c>
      <c r="E9936">
        <v>590</v>
      </c>
      <c r="F9936" t="s">
        <v>110</v>
      </c>
      <c r="G9936" t="s">
        <v>133</v>
      </c>
      <c r="H9936">
        <v>195</v>
      </c>
      <c r="I9936">
        <v>0.42197723401868331</v>
      </c>
      <c r="J9936">
        <v>1.523064055750196E-2</v>
      </c>
      <c r="K9936">
        <v>7.3995564455217239E-2</v>
      </c>
      <c r="L9936">
        <v>1.1930003476107121</v>
      </c>
    </row>
    <row r="9937" spans="1:12">
      <c r="A9937" t="s">
        <v>317</v>
      </c>
      <c r="B9937" t="s">
        <v>345</v>
      </c>
      <c r="C9937">
        <v>48065</v>
      </c>
      <c r="D9937" t="s">
        <v>135</v>
      </c>
      <c r="E9937">
        <v>590</v>
      </c>
      <c r="F9937" t="s">
        <v>110</v>
      </c>
      <c r="G9937" t="s">
        <v>134</v>
      </c>
      <c r="H9937">
        <v>190</v>
      </c>
      <c r="I9937">
        <v>0.2079940356221685</v>
      </c>
      <c r="J9937">
        <v>6.3123908138744298E-3</v>
      </c>
      <c r="K9937">
        <v>4.7425370198004912E-2</v>
      </c>
      <c r="L9937">
        <v>0.51319062766465262</v>
      </c>
    </row>
    <row r="9938" spans="1:12">
      <c r="A9938" t="s">
        <v>317</v>
      </c>
      <c r="B9938" t="s">
        <v>262</v>
      </c>
      <c r="C9938">
        <v>48067</v>
      </c>
      <c r="D9938" t="s">
        <v>135</v>
      </c>
      <c r="E9938">
        <v>590</v>
      </c>
      <c r="F9938" t="s">
        <v>110</v>
      </c>
      <c r="G9938" t="s">
        <v>111</v>
      </c>
      <c r="H9938">
        <v>385</v>
      </c>
      <c r="I9938">
        <v>1.8352986050037819E-2</v>
      </c>
      <c r="J9938">
        <v>9.4481767279943002E-4</v>
      </c>
      <c r="K9938">
        <v>-999</v>
      </c>
      <c r="L9938">
        <v>-999</v>
      </c>
    </row>
    <row r="9939" spans="1:12">
      <c r="A9939" t="s">
        <v>317</v>
      </c>
      <c r="B9939" t="s">
        <v>262</v>
      </c>
      <c r="C9939">
        <v>48067</v>
      </c>
      <c r="D9939" t="s">
        <v>135</v>
      </c>
      <c r="E9939">
        <v>590</v>
      </c>
      <c r="F9939" t="s">
        <v>110</v>
      </c>
      <c r="G9939" t="s">
        <v>112</v>
      </c>
      <c r="H9939">
        <v>614</v>
      </c>
      <c r="I9939">
        <v>-1.524708937272541E-2</v>
      </c>
      <c r="J9939">
        <v>8.0153164432649913E-4</v>
      </c>
      <c r="K9939">
        <v>-999</v>
      </c>
      <c r="L9939">
        <v>-999</v>
      </c>
    </row>
    <row r="9940" spans="1:12">
      <c r="A9940" t="s">
        <v>317</v>
      </c>
      <c r="B9940" t="s">
        <v>262</v>
      </c>
      <c r="C9940">
        <v>48067</v>
      </c>
      <c r="D9940" t="s">
        <v>135</v>
      </c>
      <c r="E9940">
        <v>590</v>
      </c>
      <c r="F9940" t="s">
        <v>110</v>
      </c>
      <c r="G9940" t="s">
        <v>113</v>
      </c>
      <c r="H9940">
        <v>385</v>
      </c>
      <c r="I9940">
        <v>0.34441876035027852</v>
      </c>
      <c r="J9940">
        <v>8.249744552857298E-3</v>
      </c>
      <c r="K9940">
        <v>-2.2209100711948191E-3</v>
      </c>
      <c r="L9940">
        <v>0.92904004690239772</v>
      </c>
    </row>
    <row r="9941" spans="1:12">
      <c r="A9941" t="s">
        <v>317</v>
      </c>
      <c r="B9941" t="s">
        <v>262</v>
      </c>
      <c r="C9941">
        <v>48067</v>
      </c>
      <c r="D9941" t="s">
        <v>135</v>
      </c>
      <c r="E9941">
        <v>590</v>
      </c>
      <c r="F9941" t="s">
        <v>110</v>
      </c>
      <c r="G9941" t="s">
        <v>114</v>
      </c>
      <c r="H9941">
        <v>614</v>
      </c>
      <c r="I9941">
        <v>0.1498283722983309</v>
      </c>
      <c r="J9941">
        <v>4.8396967617221004E-3</v>
      </c>
      <c r="K9941">
        <v>-8.0042395586124887E-2</v>
      </c>
      <c r="L9941">
        <v>0.50609167636517527</v>
      </c>
    </row>
    <row r="9942" spans="1:12">
      <c r="A9942" t="s">
        <v>317</v>
      </c>
      <c r="B9942" t="s">
        <v>262</v>
      </c>
      <c r="C9942">
        <v>48067</v>
      </c>
      <c r="D9942" t="s">
        <v>135</v>
      </c>
      <c r="E9942">
        <v>590</v>
      </c>
      <c r="F9942" t="s">
        <v>110</v>
      </c>
      <c r="G9942" t="s">
        <v>115</v>
      </c>
      <c r="H9942">
        <v>385</v>
      </c>
      <c r="I9942">
        <v>0.2395383713506733</v>
      </c>
      <c r="J9942">
        <v>5.9711598132804493E-3</v>
      </c>
      <c r="K9942">
        <v>-6.9626939183345697E-3</v>
      </c>
      <c r="L9942">
        <v>0.68818917119285972</v>
      </c>
    </row>
    <row r="9943" spans="1:12">
      <c r="A9943" t="s">
        <v>317</v>
      </c>
      <c r="B9943" t="s">
        <v>262</v>
      </c>
      <c r="C9943">
        <v>48067</v>
      </c>
      <c r="D9943" t="s">
        <v>135</v>
      </c>
      <c r="E9943">
        <v>590</v>
      </c>
      <c r="F9943" t="s">
        <v>110</v>
      </c>
      <c r="G9943" t="s">
        <v>116</v>
      </c>
      <c r="H9943">
        <v>613</v>
      </c>
      <c r="I9943">
        <v>7.1637483097242008E-2</v>
      </c>
      <c r="J9943">
        <v>2.9817369722901959E-3</v>
      </c>
      <c r="K9943">
        <v>-0.16779746486992439</v>
      </c>
      <c r="L9943">
        <v>0.33039547440439881</v>
      </c>
    </row>
    <row r="9944" spans="1:12">
      <c r="A9944" t="s">
        <v>317</v>
      </c>
      <c r="B9944" t="s">
        <v>262</v>
      </c>
      <c r="C9944">
        <v>48067</v>
      </c>
      <c r="D9944" t="s">
        <v>135</v>
      </c>
      <c r="E9944">
        <v>590</v>
      </c>
      <c r="F9944" t="s">
        <v>110</v>
      </c>
      <c r="G9944" t="s">
        <v>117</v>
      </c>
      <c r="H9944">
        <v>385</v>
      </c>
      <c r="I9944">
        <v>0.2395383713506733</v>
      </c>
      <c r="J9944">
        <v>5.9711598132804493E-3</v>
      </c>
      <c r="K9944">
        <v>-6.9626939183345697E-3</v>
      </c>
      <c r="L9944">
        <v>0.68818917119285972</v>
      </c>
    </row>
    <row r="9945" spans="1:12">
      <c r="A9945" t="s">
        <v>317</v>
      </c>
      <c r="B9945" t="s">
        <v>262</v>
      </c>
      <c r="C9945">
        <v>48067</v>
      </c>
      <c r="D9945" t="s">
        <v>135</v>
      </c>
      <c r="E9945">
        <v>590</v>
      </c>
      <c r="F9945" t="s">
        <v>110</v>
      </c>
      <c r="G9945" t="s">
        <v>118</v>
      </c>
      <c r="H9945">
        <v>614</v>
      </c>
      <c r="I9945">
        <v>7.1404604684808304E-2</v>
      </c>
      <c r="J9945">
        <v>2.9590933539898941E-3</v>
      </c>
      <c r="K9945">
        <v>-0.16779746486992439</v>
      </c>
      <c r="L9945">
        <v>0.33039547440439881</v>
      </c>
    </row>
    <row r="9946" spans="1:12">
      <c r="A9946" t="s">
        <v>317</v>
      </c>
      <c r="B9946" t="s">
        <v>262</v>
      </c>
      <c r="C9946">
        <v>48067</v>
      </c>
      <c r="D9946" t="s">
        <v>135</v>
      </c>
      <c r="E9946">
        <v>590</v>
      </c>
      <c r="F9946" t="s">
        <v>110</v>
      </c>
      <c r="G9946" t="s">
        <v>119</v>
      </c>
      <c r="H9946">
        <v>385</v>
      </c>
      <c r="I9946">
        <v>0.29576395856467402</v>
      </c>
      <c r="J9946">
        <v>7.0892260102168444E-3</v>
      </c>
      <c r="K9946">
        <v>-2.2209100711948191E-3</v>
      </c>
      <c r="L9946">
        <v>0.81137074150351796</v>
      </c>
    </row>
    <row r="9947" spans="1:12">
      <c r="A9947" t="s">
        <v>317</v>
      </c>
      <c r="B9947" t="s">
        <v>262</v>
      </c>
      <c r="C9947">
        <v>48067</v>
      </c>
      <c r="D9947" t="s">
        <v>135</v>
      </c>
      <c r="E9947">
        <v>590</v>
      </c>
      <c r="F9947" t="s">
        <v>110</v>
      </c>
      <c r="G9947" t="s">
        <v>120</v>
      </c>
      <c r="H9947">
        <v>613</v>
      </c>
      <c r="I9947">
        <v>0.11001215318394671</v>
      </c>
      <c r="J9947">
        <v>3.8584855263824221E-3</v>
      </c>
      <c r="K9947">
        <v>-0.2476950842242015</v>
      </c>
      <c r="L9947">
        <v>0.39452015270246482</v>
      </c>
    </row>
    <row r="9948" spans="1:12">
      <c r="A9948" t="s">
        <v>317</v>
      </c>
      <c r="B9948" t="s">
        <v>262</v>
      </c>
      <c r="C9948">
        <v>48067</v>
      </c>
      <c r="D9948" t="s">
        <v>135</v>
      </c>
      <c r="E9948">
        <v>590</v>
      </c>
      <c r="F9948" t="s">
        <v>110</v>
      </c>
      <c r="G9948" t="s">
        <v>121</v>
      </c>
      <c r="H9948">
        <v>385</v>
      </c>
      <c r="I9948">
        <v>0.4297038202545681</v>
      </c>
      <c r="J9948">
        <v>1.013879700250065E-2</v>
      </c>
      <c r="K9948">
        <v>-2.2209100711948191E-3</v>
      </c>
      <c r="L9948">
        <v>1.118222396893668</v>
      </c>
    </row>
    <row r="9949" spans="1:12">
      <c r="A9949" t="s">
        <v>317</v>
      </c>
      <c r="B9949" t="s">
        <v>262</v>
      </c>
      <c r="C9949">
        <v>48067</v>
      </c>
      <c r="D9949" t="s">
        <v>135</v>
      </c>
      <c r="E9949">
        <v>590</v>
      </c>
      <c r="F9949" t="s">
        <v>110</v>
      </c>
      <c r="G9949" t="s">
        <v>122</v>
      </c>
      <c r="H9949">
        <v>613</v>
      </c>
      <c r="I9949">
        <v>0.20595179397059071</v>
      </c>
      <c r="J9949">
        <v>6.34815665797029E-3</v>
      </c>
      <c r="K9949">
        <v>-8.9453533457064499E-2</v>
      </c>
      <c r="L9949">
        <v>0.72098393098243763</v>
      </c>
    </row>
    <row r="9950" spans="1:12">
      <c r="A9950" t="s">
        <v>317</v>
      </c>
      <c r="B9950" t="s">
        <v>262</v>
      </c>
      <c r="C9950">
        <v>48067</v>
      </c>
      <c r="D9950" t="s">
        <v>135</v>
      </c>
      <c r="E9950">
        <v>590</v>
      </c>
      <c r="F9950" t="s">
        <v>110</v>
      </c>
      <c r="G9950" t="s">
        <v>123</v>
      </c>
      <c r="H9950">
        <v>385</v>
      </c>
      <c r="I9950">
        <v>0.55269707530607393</v>
      </c>
      <c r="J9950">
        <v>1.275900907091471E-2</v>
      </c>
      <c r="K9950">
        <v>-2.2209100711948191E-3</v>
      </c>
      <c r="L9950">
        <v>1.3667531928650181</v>
      </c>
    </row>
    <row r="9951" spans="1:12">
      <c r="A9951" t="s">
        <v>317</v>
      </c>
      <c r="B9951" t="s">
        <v>262</v>
      </c>
      <c r="C9951">
        <v>48067</v>
      </c>
      <c r="D9951" t="s">
        <v>135</v>
      </c>
      <c r="E9951">
        <v>590</v>
      </c>
      <c r="F9951" t="s">
        <v>110</v>
      </c>
      <c r="G9951" t="s">
        <v>124</v>
      </c>
      <c r="H9951">
        <v>613</v>
      </c>
      <c r="I9951">
        <v>0.3002740318735681</v>
      </c>
      <c r="J9951">
        <v>9.0247575333122013E-3</v>
      </c>
      <c r="K9951">
        <v>-7.0983799909851417E-2</v>
      </c>
      <c r="L9951">
        <v>1.075421990035097</v>
      </c>
    </row>
    <row r="9952" spans="1:12">
      <c r="A9952" t="s">
        <v>317</v>
      </c>
      <c r="B9952" t="s">
        <v>262</v>
      </c>
      <c r="C9952">
        <v>48067</v>
      </c>
      <c r="D9952" t="s">
        <v>135</v>
      </c>
      <c r="E9952">
        <v>590</v>
      </c>
      <c r="F9952" t="s">
        <v>110</v>
      </c>
      <c r="G9952" t="s">
        <v>125</v>
      </c>
      <c r="H9952">
        <v>385</v>
      </c>
      <c r="I9952">
        <v>0.67998199748401</v>
      </c>
      <c r="J9952">
        <v>1.574057216947199E-2</v>
      </c>
      <c r="K9952">
        <v>-2.2209100711948191E-3</v>
      </c>
      <c r="L9952">
        <v>1.640437809315836</v>
      </c>
    </row>
    <row r="9953" spans="1:12">
      <c r="A9953" t="s">
        <v>317</v>
      </c>
      <c r="B9953" t="s">
        <v>262</v>
      </c>
      <c r="C9953">
        <v>48067</v>
      </c>
      <c r="D9953" t="s">
        <v>135</v>
      </c>
      <c r="E9953">
        <v>590</v>
      </c>
      <c r="F9953" t="s">
        <v>110</v>
      </c>
      <c r="G9953" t="s">
        <v>126</v>
      </c>
      <c r="H9953">
        <v>613</v>
      </c>
      <c r="I9953">
        <v>0.40004617640704782</v>
      </c>
      <c r="J9953">
        <v>1.199303012229227E-2</v>
      </c>
      <c r="K9953">
        <v>-3.9806647781455047E-2</v>
      </c>
      <c r="L9953">
        <v>1.4206787509393499</v>
      </c>
    </row>
    <row r="9954" spans="1:12">
      <c r="A9954" t="s">
        <v>317</v>
      </c>
      <c r="B9954" t="s">
        <v>262</v>
      </c>
      <c r="C9954">
        <v>48067</v>
      </c>
      <c r="D9954" t="s">
        <v>135</v>
      </c>
      <c r="E9954">
        <v>590</v>
      </c>
      <c r="F9954" t="s">
        <v>110</v>
      </c>
      <c r="G9954" t="s">
        <v>127</v>
      </c>
      <c r="H9954">
        <v>385</v>
      </c>
      <c r="I9954">
        <v>0.34441875361720181</v>
      </c>
      <c r="J9954">
        <v>8.2497437891071949E-3</v>
      </c>
      <c r="K9954">
        <v>-2.2209100711948191E-3</v>
      </c>
      <c r="L9954">
        <v>0.92904004690239772</v>
      </c>
    </row>
    <row r="9955" spans="1:12">
      <c r="A9955" t="s">
        <v>317</v>
      </c>
      <c r="B9955" t="s">
        <v>262</v>
      </c>
      <c r="C9955">
        <v>48067</v>
      </c>
      <c r="D9955" t="s">
        <v>135</v>
      </c>
      <c r="E9955">
        <v>590</v>
      </c>
      <c r="F9955" t="s">
        <v>110</v>
      </c>
      <c r="G9955" t="s">
        <v>128</v>
      </c>
      <c r="H9955">
        <v>613</v>
      </c>
      <c r="I9955">
        <v>0.15109181448930389</v>
      </c>
      <c r="J9955">
        <v>4.9589034281511228E-3</v>
      </c>
      <c r="K9955">
        <v>-8.0042395586124887E-2</v>
      </c>
      <c r="L9955">
        <v>0.50609167636517527</v>
      </c>
    </row>
    <row r="9956" spans="1:12">
      <c r="A9956" t="s">
        <v>317</v>
      </c>
      <c r="B9956" t="s">
        <v>262</v>
      </c>
      <c r="C9956">
        <v>48067</v>
      </c>
      <c r="D9956" t="s">
        <v>135</v>
      </c>
      <c r="E9956">
        <v>590</v>
      </c>
      <c r="F9956" t="s">
        <v>110</v>
      </c>
      <c r="G9956" t="s">
        <v>129</v>
      </c>
      <c r="H9956">
        <v>385</v>
      </c>
      <c r="I9956">
        <v>0.34441875361720181</v>
      </c>
      <c r="J9956">
        <v>8.2497437891071931E-3</v>
      </c>
      <c r="K9956">
        <v>-2.2209100711948191E-3</v>
      </c>
      <c r="L9956">
        <v>0.92904004690239772</v>
      </c>
    </row>
    <row r="9957" spans="1:12">
      <c r="A9957" t="s">
        <v>317</v>
      </c>
      <c r="B9957" t="s">
        <v>262</v>
      </c>
      <c r="C9957">
        <v>48067</v>
      </c>
      <c r="D9957" t="s">
        <v>135</v>
      </c>
      <c r="E9957">
        <v>590</v>
      </c>
      <c r="F9957" t="s">
        <v>110</v>
      </c>
      <c r="G9957" t="s">
        <v>130</v>
      </c>
      <c r="H9957">
        <v>613</v>
      </c>
      <c r="I9957">
        <v>0.15109181448930389</v>
      </c>
      <c r="J9957">
        <v>4.9589034281511228E-3</v>
      </c>
      <c r="K9957">
        <v>-8.0042395586124887E-2</v>
      </c>
      <c r="L9957">
        <v>0.50609167636517527</v>
      </c>
    </row>
    <row r="9958" spans="1:12">
      <c r="A9958" t="s">
        <v>317</v>
      </c>
      <c r="B9958" t="s">
        <v>262</v>
      </c>
      <c r="C9958">
        <v>48067</v>
      </c>
      <c r="D9958" t="s">
        <v>135</v>
      </c>
      <c r="E9958">
        <v>590</v>
      </c>
      <c r="F9958" t="s">
        <v>110</v>
      </c>
      <c r="G9958" t="s">
        <v>131</v>
      </c>
      <c r="H9958">
        <v>385</v>
      </c>
      <c r="I9958">
        <v>0.34441875361720181</v>
      </c>
      <c r="J9958">
        <v>8.2497437891071931E-3</v>
      </c>
      <c r="K9958">
        <v>-2.2209100711948191E-3</v>
      </c>
      <c r="L9958">
        <v>0.92904004690239772</v>
      </c>
    </row>
    <row r="9959" spans="1:12">
      <c r="A9959" t="s">
        <v>317</v>
      </c>
      <c r="B9959" t="s">
        <v>262</v>
      </c>
      <c r="C9959">
        <v>48067</v>
      </c>
      <c r="D9959" t="s">
        <v>135</v>
      </c>
      <c r="E9959">
        <v>590</v>
      </c>
      <c r="F9959" t="s">
        <v>110</v>
      </c>
      <c r="G9959" t="s">
        <v>132</v>
      </c>
      <c r="H9959">
        <v>613</v>
      </c>
      <c r="I9959">
        <v>0.15109181448930389</v>
      </c>
      <c r="J9959">
        <v>4.9589034281511219E-3</v>
      </c>
      <c r="K9959">
        <v>-8.0042395586124887E-2</v>
      </c>
      <c r="L9959">
        <v>0.50609167636517527</v>
      </c>
    </row>
    <row r="9960" spans="1:12">
      <c r="A9960" t="s">
        <v>317</v>
      </c>
      <c r="B9960" t="s">
        <v>262</v>
      </c>
      <c r="C9960">
        <v>48067</v>
      </c>
      <c r="D9960" t="s">
        <v>135</v>
      </c>
      <c r="E9960">
        <v>590</v>
      </c>
      <c r="F9960" t="s">
        <v>110</v>
      </c>
      <c r="G9960" t="s">
        <v>133</v>
      </c>
      <c r="H9960">
        <v>385</v>
      </c>
      <c r="I9960">
        <v>0.4698351658084205</v>
      </c>
      <c r="J9960">
        <v>1.0090794398264141E-2</v>
      </c>
      <c r="K9960">
        <v>-2.2209100711948191E-3</v>
      </c>
      <c r="L9960">
        <v>1.0498195309448459</v>
      </c>
    </row>
    <row r="9961" spans="1:12">
      <c r="A9961" t="s">
        <v>317</v>
      </c>
      <c r="B9961" t="s">
        <v>262</v>
      </c>
      <c r="C9961">
        <v>48067</v>
      </c>
      <c r="D9961" t="s">
        <v>135</v>
      </c>
      <c r="E9961">
        <v>590</v>
      </c>
      <c r="F9961" t="s">
        <v>110</v>
      </c>
      <c r="G9961" t="s">
        <v>134</v>
      </c>
      <c r="H9961">
        <v>613</v>
      </c>
      <c r="I9961">
        <v>0.2479334897645504</v>
      </c>
      <c r="J9961">
        <v>7.6990058058874558E-3</v>
      </c>
      <c r="K9961">
        <v>-3.9806647781455047E-2</v>
      </c>
      <c r="L9961">
        <v>0.95830643174613483</v>
      </c>
    </row>
    <row r="9962" spans="1:12">
      <c r="A9962" t="s">
        <v>317</v>
      </c>
      <c r="B9962" t="s">
        <v>346</v>
      </c>
      <c r="C9962">
        <v>48069</v>
      </c>
      <c r="D9962" t="s">
        <v>135</v>
      </c>
      <c r="E9962">
        <v>590</v>
      </c>
      <c r="F9962" t="s">
        <v>110</v>
      </c>
      <c r="G9962" t="s">
        <v>111</v>
      </c>
      <c r="H9962">
        <v>195</v>
      </c>
      <c r="I9962">
        <v>1.280066447151627E-2</v>
      </c>
      <c r="J9962">
        <v>1.5078502414576499E-3</v>
      </c>
      <c r="K9962">
        <v>-999</v>
      </c>
      <c r="L9962">
        <v>-999</v>
      </c>
    </row>
    <row r="9963" spans="1:12">
      <c r="A9963" t="s">
        <v>317</v>
      </c>
      <c r="B9963" t="s">
        <v>346</v>
      </c>
      <c r="C9963">
        <v>48069</v>
      </c>
      <c r="D9963" t="s">
        <v>135</v>
      </c>
      <c r="E9963">
        <v>590</v>
      </c>
      <c r="F9963" t="s">
        <v>110</v>
      </c>
      <c r="G9963" t="s">
        <v>112</v>
      </c>
      <c r="H9963">
        <v>190</v>
      </c>
      <c r="I9963">
        <v>-9.2924923593182586E-3</v>
      </c>
      <c r="J9963">
        <v>1.02729659439014E-3</v>
      </c>
      <c r="K9963">
        <v>-999</v>
      </c>
      <c r="L9963">
        <v>-999</v>
      </c>
    </row>
    <row r="9964" spans="1:12">
      <c r="A9964" t="s">
        <v>317</v>
      </c>
      <c r="B9964" t="s">
        <v>346</v>
      </c>
      <c r="C9964">
        <v>48069</v>
      </c>
      <c r="D9964" t="s">
        <v>135</v>
      </c>
      <c r="E9964">
        <v>590</v>
      </c>
      <c r="F9964" t="s">
        <v>110</v>
      </c>
      <c r="G9964" t="s">
        <v>113</v>
      </c>
      <c r="H9964">
        <v>195</v>
      </c>
      <c r="I9964">
        <v>0.40708836443639601</v>
      </c>
      <c r="J9964">
        <v>1.4367217897190461E-2</v>
      </c>
      <c r="K9964">
        <v>6.1616498831277053E-2</v>
      </c>
      <c r="L9964">
        <v>1.0445898330844281</v>
      </c>
    </row>
    <row r="9965" spans="1:12">
      <c r="A9965" t="s">
        <v>317</v>
      </c>
      <c r="B9965" t="s">
        <v>346</v>
      </c>
      <c r="C9965">
        <v>48069</v>
      </c>
      <c r="D9965" t="s">
        <v>135</v>
      </c>
      <c r="E9965">
        <v>590</v>
      </c>
      <c r="F9965" t="s">
        <v>110</v>
      </c>
      <c r="G9965" t="s">
        <v>114</v>
      </c>
      <c r="H9965">
        <v>190</v>
      </c>
      <c r="I9965">
        <v>7.7813854277962002E-2</v>
      </c>
      <c r="J9965">
        <v>3.9358693629893728E-3</v>
      </c>
      <c r="K9965">
        <v>-1.7118735742734901E-2</v>
      </c>
      <c r="L9965">
        <v>0.27114206432046323</v>
      </c>
    </row>
    <row r="9966" spans="1:12">
      <c r="A9966" t="s">
        <v>317</v>
      </c>
      <c r="B9966" t="s">
        <v>346</v>
      </c>
      <c r="C9966">
        <v>48069</v>
      </c>
      <c r="D9966" t="s">
        <v>135</v>
      </c>
      <c r="E9966">
        <v>590</v>
      </c>
      <c r="F9966" t="s">
        <v>110</v>
      </c>
      <c r="G9966" t="s">
        <v>115</v>
      </c>
      <c r="H9966">
        <v>195</v>
      </c>
      <c r="I9966">
        <v>0.30513565012848759</v>
      </c>
      <c r="J9966">
        <v>1.0706964281424159E-2</v>
      </c>
      <c r="K9966">
        <v>3.9435271980070033E-2</v>
      </c>
      <c r="L9966">
        <v>0.71570367352633091</v>
      </c>
    </row>
    <row r="9967" spans="1:12">
      <c r="A9967" t="s">
        <v>317</v>
      </c>
      <c r="B9967" t="s">
        <v>346</v>
      </c>
      <c r="C9967">
        <v>48069</v>
      </c>
      <c r="D9967" t="s">
        <v>135</v>
      </c>
      <c r="E9967">
        <v>590</v>
      </c>
      <c r="F9967" t="s">
        <v>110</v>
      </c>
      <c r="G9967" t="s">
        <v>116</v>
      </c>
      <c r="H9967">
        <v>190</v>
      </c>
      <c r="I9967">
        <v>1.2001574140206729E-2</v>
      </c>
      <c r="J9967">
        <v>3.2866643379730002E-3</v>
      </c>
      <c r="K9967">
        <v>-7.5404002868393591E-2</v>
      </c>
      <c r="L9967">
        <v>0.16463460659000639</v>
      </c>
    </row>
    <row r="9968" spans="1:12">
      <c r="A9968" t="s">
        <v>317</v>
      </c>
      <c r="B9968" t="s">
        <v>346</v>
      </c>
      <c r="C9968">
        <v>48069</v>
      </c>
      <c r="D9968" t="s">
        <v>135</v>
      </c>
      <c r="E9968">
        <v>590</v>
      </c>
      <c r="F9968" t="s">
        <v>110</v>
      </c>
      <c r="G9968" t="s">
        <v>117</v>
      </c>
      <c r="H9968">
        <v>195</v>
      </c>
      <c r="I9968">
        <v>0.30513566503163342</v>
      </c>
      <c r="J9968">
        <v>1.070696596274592E-2</v>
      </c>
      <c r="K9968">
        <v>3.9435271980070033E-2</v>
      </c>
      <c r="L9968">
        <v>0.71570367352633091</v>
      </c>
    </row>
    <row r="9969" spans="1:12">
      <c r="A9969" t="s">
        <v>317</v>
      </c>
      <c r="B9969" t="s">
        <v>346</v>
      </c>
      <c r="C9969">
        <v>48069</v>
      </c>
      <c r="D9969" t="s">
        <v>135</v>
      </c>
      <c r="E9969">
        <v>590</v>
      </c>
      <c r="F9969" t="s">
        <v>110</v>
      </c>
      <c r="G9969" t="s">
        <v>118</v>
      </c>
      <c r="H9969">
        <v>190</v>
      </c>
      <c r="I9969">
        <v>1.2030466238897411E-2</v>
      </c>
      <c r="J9969">
        <v>3.2861171791652758E-3</v>
      </c>
      <c r="K9969">
        <v>-7.5404002868393591E-2</v>
      </c>
      <c r="L9969">
        <v>0.16463460659000639</v>
      </c>
    </row>
    <row r="9970" spans="1:12">
      <c r="A9970" t="s">
        <v>317</v>
      </c>
      <c r="B9970" t="s">
        <v>346</v>
      </c>
      <c r="C9970">
        <v>48069</v>
      </c>
      <c r="D9970" t="s">
        <v>135</v>
      </c>
      <c r="E9970">
        <v>590</v>
      </c>
      <c r="F9970" t="s">
        <v>110</v>
      </c>
      <c r="G9970" t="s">
        <v>119</v>
      </c>
      <c r="H9970">
        <v>195</v>
      </c>
      <c r="I9970">
        <v>0.34320672442635802</v>
      </c>
      <c r="J9970">
        <v>1.247625352405689E-2</v>
      </c>
      <c r="K9970">
        <v>4.7958638566990848E-2</v>
      </c>
      <c r="L9970">
        <v>0.87469436781935861</v>
      </c>
    </row>
    <row r="9971" spans="1:12">
      <c r="A9971" t="s">
        <v>317</v>
      </c>
      <c r="B9971" t="s">
        <v>346</v>
      </c>
      <c r="C9971">
        <v>48069</v>
      </c>
      <c r="D9971" t="s">
        <v>135</v>
      </c>
      <c r="E9971">
        <v>590</v>
      </c>
      <c r="F9971" t="s">
        <v>110</v>
      </c>
      <c r="G9971" t="s">
        <v>120</v>
      </c>
      <c r="H9971">
        <v>190</v>
      </c>
      <c r="I9971">
        <v>4.6138024045417947E-2</v>
      </c>
      <c r="J9971">
        <v>3.6055265816889869E-3</v>
      </c>
      <c r="K9971">
        <v>-3.6358419341025107E-2</v>
      </c>
      <c r="L9971">
        <v>0.22138591011327369</v>
      </c>
    </row>
    <row r="9972" spans="1:12">
      <c r="A9972" t="s">
        <v>317</v>
      </c>
      <c r="B9972" t="s">
        <v>346</v>
      </c>
      <c r="C9972">
        <v>48069</v>
      </c>
      <c r="D9972" t="s">
        <v>135</v>
      </c>
      <c r="E9972">
        <v>590</v>
      </c>
      <c r="F9972" t="s">
        <v>110</v>
      </c>
      <c r="G9972" t="s">
        <v>121</v>
      </c>
      <c r="H9972">
        <v>195</v>
      </c>
      <c r="I9972">
        <v>0.46847809257867168</v>
      </c>
      <c r="J9972">
        <v>1.6532577787320611E-2</v>
      </c>
      <c r="K9972">
        <v>7.6488431358555903E-2</v>
      </c>
      <c r="L9972">
        <v>1.2294122453740419</v>
      </c>
    </row>
    <row r="9973" spans="1:12">
      <c r="A9973" t="s">
        <v>317</v>
      </c>
      <c r="B9973" t="s">
        <v>346</v>
      </c>
      <c r="C9973">
        <v>48069</v>
      </c>
      <c r="D9973" t="s">
        <v>135</v>
      </c>
      <c r="E9973">
        <v>590</v>
      </c>
      <c r="F9973" t="s">
        <v>110</v>
      </c>
      <c r="G9973" t="s">
        <v>122</v>
      </c>
      <c r="H9973">
        <v>190</v>
      </c>
      <c r="I9973">
        <v>0.1336305878317513</v>
      </c>
      <c r="J9973">
        <v>5.0660177865624904E-3</v>
      </c>
      <c r="K9973">
        <v>6.8583110542747407E-3</v>
      </c>
      <c r="L9973">
        <v>0.38294899232820739</v>
      </c>
    </row>
    <row r="9974" spans="1:12">
      <c r="A9974" t="s">
        <v>317</v>
      </c>
      <c r="B9974" t="s">
        <v>346</v>
      </c>
      <c r="C9974">
        <v>48069</v>
      </c>
      <c r="D9974" t="s">
        <v>135</v>
      </c>
      <c r="E9974">
        <v>590</v>
      </c>
      <c r="F9974" t="s">
        <v>110</v>
      </c>
      <c r="G9974" t="s">
        <v>123</v>
      </c>
      <c r="H9974">
        <v>195</v>
      </c>
      <c r="I9974">
        <v>0.57143065106157542</v>
      </c>
      <c r="J9974">
        <v>2.0939690307789919E-2</v>
      </c>
      <c r="K9974">
        <v>9.6644327978629749E-2</v>
      </c>
      <c r="L9974">
        <v>1.586068888403962</v>
      </c>
    </row>
    <row r="9975" spans="1:12">
      <c r="A9975" t="s">
        <v>317</v>
      </c>
      <c r="B9975" t="s">
        <v>346</v>
      </c>
      <c r="C9975">
        <v>48069</v>
      </c>
      <c r="D9975" t="s">
        <v>135</v>
      </c>
      <c r="E9975">
        <v>590</v>
      </c>
      <c r="F9975" t="s">
        <v>110</v>
      </c>
      <c r="G9975" t="s">
        <v>124</v>
      </c>
      <c r="H9975">
        <v>190</v>
      </c>
      <c r="I9975">
        <v>0.216825874518845</v>
      </c>
      <c r="J9975">
        <v>6.4478154442222336E-3</v>
      </c>
      <c r="K9975">
        <v>5.0699452501801502E-2</v>
      </c>
      <c r="L9975">
        <v>0.52078327133154723</v>
      </c>
    </row>
    <row r="9976" spans="1:12">
      <c r="A9976" t="s">
        <v>317</v>
      </c>
      <c r="B9976" t="s">
        <v>346</v>
      </c>
      <c r="C9976">
        <v>48069</v>
      </c>
      <c r="D9976" t="s">
        <v>135</v>
      </c>
      <c r="E9976">
        <v>590</v>
      </c>
      <c r="F9976" t="s">
        <v>110</v>
      </c>
      <c r="G9976" t="s">
        <v>125</v>
      </c>
      <c r="H9976">
        <v>195</v>
      </c>
      <c r="I9976">
        <v>0.68792056233084986</v>
      </c>
      <c r="J9976">
        <v>2.4846330383766699E-2</v>
      </c>
      <c r="K9976">
        <v>0.1100626279377805</v>
      </c>
      <c r="L9976">
        <v>1.882481460986257</v>
      </c>
    </row>
    <row r="9977" spans="1:12">
      <c r="A9977" t="s">
        <v>317</v>
      </c>
      <c r="B9977" t="s">
        <v>346</v>
      </c>
      <c r="C9977">
        <v>48069</v>
      </c>
      <c r="D9977" t="s">
        <v>135</v>
      </c>
      <c r="E9977">
        <v>590</v>
      </c>
      <c r="F9977" t="s">
        <v>110</v>
      </c>
      <c r="G9977" t="s">
        <v>126</v>
      </c>
      <c r="H9977">
        <v>190</v>
      </c>
      <c r="I9977">
        <v>0.31011238155261978</v>
      </c>
      <c r="J9977">
        <v>8.3102156555515776E-3</v>
      </c>
      <c r="K9977">
        <v>8.6149699873777838E-2</v>
      </c>
      <c r="L9977">
        <v>0.67560886604146608</v>
      </c>
    </row>
    <row r="9978" spans="1:12">
      <c r="A9978" t="s">
        <v>317</v>
      </c>
      <c r="B9978" t="s">
        <v>346</v>
      </c>
      <c r="C9978">
        <v>48069</v>
      </c>
      <c r="D9978" t="s">
        <v>135</v>
      </c>
      <c r="E9978">
        <v>590</v>
      </c>
      <c r="F9978" t="s">
        <v>110</v>
      </c>
      <c r="G9978" t="s">
        <v>127</v>
      </c>
      <c r="H9978">
        <v>195</v>
      </c>
      <c r="I9978">
        <v>0.40708836443639612</v>
      </c>
      <c r="J9978">
        <v>1.4367217897190461E-2</v>
      </c>
      <c r="K9978">
        <v>6.1616498831277053E-2</v>
      </c>
      <c r="L9978">
        <v>1.0445898330844281</v>
      </c>
    </row>
    <row r="9979" spans="1:12">
      <c r="A9979" t="s">
        <v>317</v>
      </c>
      <c r="B9979" t="s">
        <v>346</v>
      </c>
      <c r="C9979">
        <v>48069</v>
      </c>
      <c r="D9979" t="s">
        <v>135</v>
      </c>
      <c r="E9979">
        <v>590</v>
      </c>
      <c r="F9979" t="s">
        <v>110</v>
      </c>
      <c r="G9979" t="s">
        <v>128</v>
      </c>
      <c r="H9979">
        <v>190</v>
      </c>
      <c r="I9979">
        <v>7.7813854277962002E-2</v>
      </c>
      <c r="J9979">
        <v>3.9358693629893736E-3</v>
      </c>
      <c r="K9979">
        <v>-1.7118735742734901E-2</v>
      </c>
      <c r="L9979">
        <v>0.27114206432046323</v>
      </c>
    </row>
    <row r="9980" spans="1:12">
      <c r="A9980" t="s">
        <v>317</v>
      </c>
      <c r="B9980" t="s">
        <v>346</v>
      </c>
      <c r="C9980">
        <v>48069</v>
      </c>
      <c r="D9980" t="s">
        <v>135</v>
      </c>
      <c r="E9980">
        <v>590</v>
      </c>
      <c r="F9980" t="s">
        <v>110</v>
      </c>
      <c r="G9980" t="s">
        <v>129</v>
      </c>
      <c r="H9980">
        <v>195</v>
      </c>
      <c r="I9980">
        <v>0.40708836443639612</v>
      </c>
      <c r="J9980">
        <v>1.4367217897190469E-2</v>
      </c>
      <c r="K9980">
        <v>6.1616498831277053E-2</v>
      </c>
      <c r="L9980">
        <v>1.0445898330844281</v>
      </c>
    </row>
    <row r="9981" spans="1:12">
      <c r="A9981" t="s">
        <v>317</v>
      </c>
      <c r="B9981" t="s">
        <v>346</v>
      </c>
      <c r="C9981">
        <v>48069</v>
      </c>
      <c r="D9981" t="s">
        <v>135</v>
      </c>
      <c r="E9981">
        <v>590</v>
      </c>
      <c r="F9981" t="s">
        <v>110</v>
      </c>
      <c r="G9981" t="s">
        <v>130</v>
      </c>
      <c r="H9981">
        <v>190</v>
      </c>
      <c r="I9981">
        <v>7.7813854277962002E-2</v>
      </c>
      <c r="J9981">
        <v>3.9358693629893736E-3</v>
      </c>
      <c r="K9981">
        <v>-1.7118735742734901E-2</v>
      </c>
      <c r="L9981">
        <v>0.27114206432046323</v>
      </c>
    </row>
    <row r="9982" spans="1:12">
      <c r="A9982" t="s">
        <v>317</v>
      </c>
      <c r="B9982" t="s">
        <v>346</v>
      </c>
      <c r="C9982">
        <v>48069</v>
      </c>
      <c r="D9982" t="s">
        <v>135</v>
      </c>
      <c r="E9982">
        <v>590</v>
      </c>
      <c r="F9982" t="s">
        <v>110</v>
      </c>
      <c r="G9982" t="s">
        <v>131</v>
      </c>
      <c r="H9982">
        <v>195</v>
      </c>
      <c r="I9982">
        <v>0.40708836443639612</v>
      </c>
      <c r="J9982">
        <v>1.4367217897190461E-2</v>
      </c>
      <c r="K9982">
        <v>6.1616498831277053E-2</v>
      </c>
      <c r="L9982">
        <v>1.0445898330844281</v>
      </c>
    </row>
    <row r="9983" spans="1:12">
      <c r="A9983" t="s">
        <v>317</v>
      </c>
      <c r="B9983" t="s">
        <v>346</v>
      </c>
      <c r="C9983">
        <v>48069</v>
      </c>
      <c r="D9983" t="s">
        <v>135</v>
      </c>
      <c r="E9983">
        <v>590</v>
      </c>
      <c r="F9983" t="s">
        <v>110</v>
      </c>
      <c r="G9983" t="s">
        <v>132</v>
      </c>
      <c r="H9983">
        <v>190</v>
      </c>
      <c r="I9983">
        <v>7.7813854277962002E-2</v>
      </c>
      <c r="J9983">
        <v>3.9358693629893736E-3</v>
      </c>
      <c r="K9983">
        <v>-1.7118735742734901E-2</v>
      </c>
      <c r="L9983">
        <v>0.27114206432046323</v>
      </c>
    </row>
    <row r="9984" spans="1:12">
      <c r="A9984" t="s">
        <v>317</v>
      </c>
      <c r="B9984" t="s">
        <v>346</v>
      </c>
      <c r="C9984">
        <v>48069</v>
      </c>
      <c r="D9984" t="s">
        <v>135</v>
      </c>
      <c r="E9984">
        <v>590</v>
      </c>
      <c r="F9984" t="s">
        <v>110</v>
      </c>
      <c r="G9984" t="s">
        <v>133</v>
      </c>
      <c r="H9984">
        <v>195</v>
      </c>
      <c r="I9984">
        <v>0.42197723401868331</v>
      </c>
      <c r="J9984">
        <v>1.523064055750196E-2</v>
      </c>
      <c r="K9984">
        <v>7.3995564455217239E-2</v>
      </c>
      <c r="L9984">
        <v>1.1930003476107121</v>
      </c>
    </row>
    <row r="9985" spans="1:12">
      <c r="A9985" t="s">
        <v>317</v>
      </c>
      <c r="B9985" t="s">
        <v>346</v>
      </c>
      <c r="C9985">
        <v>48069</v>
      </c>
      <c r="D9985" t="s">
        <v>135</v>
      </c>
      <c r="E9985">
        <v>590</v>
      </c>
      <c r="F9985" t="s">
        <v>110</v>
      </c>
      <c r="G9985" t="s">
        <v>134</v>
      </c>
      <c r="H9985">
        <v>190</v>
      </c>
      <c r="I9985">
        <v>0.2079940356221685</v>
      </c>
      <c r="J9985">
        <v>6.3123908138744298E-3</v>
      </c>
      <c r="K9985">
        <v>4.7425370198004912E-2</v>
      </c>
      <c r="L9985">
        <v>0.51319062766465262</v>
      </c>
    </row>
    <row r="9986" spans="1:12">
      <c r="A9986" t="s">
        <v>317</v>
      </c>
      <c r="B9986" t="s">
        <v>347</v>
      </c>
      <c r="C9986">
        <v>48071</v>
      </c>
      <c r="D9986" t="s">
        <v>135</v>
      </c>
      <c r="E9986">
        <v>590</v>
      </c>
      <c r="F9986" t="s">
        <v>110</v>
      </c>
      <c r="G9986" t="s">
        <v>111</v>
      </c>
      <c r="H9986">
        <v>119</v>
      </c>
      <c r="I9986">
        <v>4.344054371735321E-2</v>
      </c>
      <c r="J9986">
        <v>3.0583080619406241E-3</v>
      </c>
      <c r="K9986">
        <v>-999</v>
      </c>
      <c r="L9986">
        <v>-999</v>
      </c>
    </row>
    <row r="9987" spans="1:12">
      <c r="A9987" t="s">
        <v>317</v>
      </c>
      <c r="B9987" t="s">
        <v>347</v>
      </c>
      <c r="C9987">
        <v>48071</v>
      </c>
      <c r="D9987" t="s">
        <v>135</v>
      </c>
      <c r="E9987">
        <v>590</v>
      </c>
      <c r="F9987" t="s">
        <v>110</v>
      </c>
      <c r="G9987" t="s">
        <v>112</v>
      </c>
      <c r="H9987">
        <v>154</v>
      </c>
      <c r="I9987">
        <v>1.010576887515535E-2</v>
      </c>
      <c r="J9987">
        <v>1.007986004360896E-3</v>
      </c>
      <c r="K9987">
        <v>-999</v>
      </c>
      <c r="L9987">
        <v>-999</v>
      </c>
    </row>
    <row r="9988" spans="1:12">
      <c r="A9988" t="s">
        <v>317</v>
      </c>
      <c r="B9988" t="s">
        <v>347</v>
      </c>
      <c r="C9988">
        <v>48071</v>
      </c>
      <c r="D9988" t="s">
        <v>135</v>
      </c>
      <c r="E9988">
        <v>590</v>
      </c>
      <c r="F9988" t="s">
        <v>110</v>
      </c>
      <c r="G9988" t="s">
        <v>113</v>
      </c>
      <c r="H9988">
        <v>119</v>
      </c>
      <c r="I9988">
        <v>0.54223212982136748</v>
      </c>
      <c r="J9988">
        <v>2.2402894704769659E-2</v>
      </c>
      <c r="K9988">
        <v>-6.8014914002422755E-5</v>
      </c>
      <c r="L9988">
        <v>1.167587709455941</v>
      </c>
    </row>
    <row r="9989" spans="1:12">
      <c r="A9989" t="s">
        <v>317</v>
      </c>
      <c r="B9989" t="s">
        <v>347</v>
      </c>
      <c r="C9989">
        <v>48071</v>
      </c>
      <c r="D9989" t="s">
        <v>135</v>
      </c>
      <c r="E9989">
        <v>590</v>
      </c>
      <c r="F9989" t="s">
        <v>110</v>
      </c>
      <c r="G9989" t="s">
        <v>114</v>
      </c>
      <c r="H9989">
        <v>154</v>
      </c>
      <c r="I9989">
        <v>0.13614671302070411</v>
      </c>
      <c r="J9989">
        <v>1.006211760132609E-2</v>
      </c>
      <c r="K9989">
        <v>-0.1648007615647171</v>
      </c>
      <c r="L9989">
        <v>0.56084747552493552</v>
      </c>
    </row>
    <row r="9990" spans="1:12">
      <c r="A9990" t="s">
        <v>317</v>
      </c>
      <c r="B9990" t="s">
        <v>347</v>
      </c>
      <c r="C9990">
        <v>48071</v>
      </c>
      <c r="D9990" t="s">
        <v>135</v>
      </c>
      <c r="E9990">
        <v>590</v>
      </c>
      <c r="F9990" t="s">
        <v>110</v>
      </c>
      <c r="G9990" t="s">
        <v>115</v>
      </c>
      <c r="H9990">
        <v>119</v>
      </c>
      <c r="I9990">
        <v>0.35744820166864288</v>
      </c>
      <c r="J9990">
        <v>1.8388921166261309E-2</v>
      </c>
      <c r="K9990">
        <v>-9.3929551569146078E-2</v>
      </c>
      <c r="L9990">
        <v>0.83509783911325841</v>
      </c>
    </row>
    <row r="9991" spans="1:12">
      <c r="A9991" t="s">
        <v>317</v>
      </c>
      <c r="B9991" t="s">
        <v>347</v>
      </c>
      <c r="C9991">
        <v>48071</v>
      </c>
      <c r="D9991" t="s">
        <v>135</v>
      </c>
      <c r="E9991">
        <v>590</v>
      </c>
      <c r="F9991" t="s">
        <v>110</v>
      </c>
      <c r="G9991" t="s">
        <v>116</v>
      </c>
      <c r="H9991">
        <v>154</v>
      </c>
      <c r="I9991">
        <v>5.8262439736304593E-2</v>
      </c>
      <c r="J9991">
        <v>9.4519299594805518E-3</v>
      </c>
      <c r="K9991">
        <v>-0.2965267321163389</v>
      </c>
      <c r="L9991">
        <v>0.34774509743010268</v>
      </c>
    </row>
    <row r="9992" spans="1:12">
      <c r="A9992" t="s">
        <v>317</v>
      </c>
      <c r="B9992" t="s">
        <v>347</v>
      </c>
      <c r="C9992">
        <v>48071</v>
      </c>
      <c r="D9992" t="s">
        <v>135</v>
      </c>
      <c r="E9992">
        <v>590</v>
      </c>
      <c r="F9992" t="s">
        <v>110</v>
      </c>
      <c r="G9992" t="s">
        <v>117</v>
      </c>
      <c r="H9992">
        <v>119</v>
      </c>
      <c r="I9992">
        <v>0.35744820166864288</v>
      </c>
      <c r="J9992">
        <v>1.8388921166261309E-2</v>
      </c>
      <c r="K9992">
        <v>-9.3929551569146078E-2</v>
      </c>
      <c r="L9992">
        <v>0.83509783911325841</v>
      </c>
    </row>
    <row r="9993" spans="1:12">
      <c r="A9993" t="s">
        <v>317</v>
      </c>
      <c r="B9993" t="s">
        <v>347</v>
      </c>
      <c r="C9993">
        <v>48071</v>
      </c>
      <c r="D9993" t="s">
        <v>135</v>
      </c>
      <c r="E9993">
        <v>590</v>
      </c>
      <c r="F9993" t="s">
        <v>110</v>
      </c>
      <c r="G9993" t="s">
        <v>118</v>
      </c>
      <c r="H9993">
        <v>154</v>
      </c>
      <c r="I9993">
        <v>5.8262439736304593E-2</v>
      </c>
      <c r="J9993">
        <v>9.4519299594805518E-3</v>
      </c>
      <c r="K9993">
        <v>-0.2965267321163389</v>
      </c>
      <c r="L9993">
        <v>0.34774509743010268</v>
      </c>
    </row>
    <row r="9994" spans="1:12">
      <c r="A9994" t="s">
        <v>317</v>
      </c>
      <c r="B9994" t="s">
        <v>347</v>
      </c>
      <c r="C9994">
        <v>48071</v>
      </c>
      <c r="D9994" t="s">
        <v>135</v>
      </c>
      <c r="E9994">
        <v>590</v>
      </c>
      <c r="F9994" t="s">
        <v>110</v>
      </c>
      <c r="G9994" t="s">
        <v>119</v>
      </c>
      <c r="H9994">
        <v>119</v>
      </c>
      <c r="I9994">
        <v>0.44640003195052641</v>
      </c>
      <c r="J9994">
        <v>2.017620395139887E-2</v>
      </c>
      <c r="K9994">
        <v>-6.8014914002422755E-5</v>
      </c>
      <c r="L9994">
        <v>1.0065041022987671</v>
      </c>
    </row>
    <row r="9995" spans="1:12">
      <c r="A9995" t="s">
        <v>317</v>
      </c>
      <c r="B9995" t="s">
        <v>347</v>
      </c>
      <c r="C9995">
        <v>48071</v>
      </c>
      <c r="D9995" t="s">
        <v>135</v>
      </c>
      <c r="E9995">
        <v>590</v>
      </c>
      <c r="F9995" t="s">
        <v>110</v>
      </c>
      <c r="G9995" t="s">
        <v>120</v>
      </c>
      <c r="H9995">
        <v>154</v>
      </c>
      <c r="I9995">
        <v>9.8542597284439759E-2</v>
      </c>
      <c r="J9995">
        <v>1.005330279515171E-2</v>
      </c>
      <c r="K9995">
        <v>-0.24312261054794609</v>
      </c>
      <c r="L9995">
        <v>0.47072010799174657</v>
      </c>
    </row>
    <row r="9996" spans="1:12">
      <c r="A9996" t="s">
        <v>317</v>
      </c>
      <c r="B9996" t="s">
        <v>347</v>
      </c>
      <c r="C9996">
        <v>48071</v>
      </c>
      <c r="D9996" t="s">
        <v>135</v>
      </c>
      <c r="E9996">
        <v>590</v>
      </c>
      <c r="F9996" t="s">
        <v>110</v>
      </c>
      <c r="G9996" t="s">
        <v>121</v>
      </c>
      <c r="H9996">
        <v>119</v>
      </c>
      <c r="I9996">
        <v>0.65603744095005223</v>
      </c>
      <c r="J9996">
        <v>2.571803551448653E-2</v>
      </c>
      <c r="K9996">
        <v>-6.8014914002422755E-5</v>
      </c>
      <c r="L9996">
        <v>1.362928753414266</v>
      </c>
    </row>
    <row r="9997" spans="1:12">
      <c r="A9997" t="s">
        <v>317</v>
      </c>
      <c r="B9997" t="s">
        <v>347</v>
      </c>
      <c r="C9997">
        <v>48071</v>
      </c>
      <c r="D9997" t="s">
        <v>135</v>
      </c>
      <c r="E9997">
        <v>590</v>
      </c>
      <c r="F9997" t="s">
        <v>110</v>
      </c>
      <c r="G9997" t="s">
        <v>122</v>
      </c>
      <c r="H9997">
        <v>154</v>
      </c>
      <c r="I9997">
        <v>0.20211812595804701</v>
      </c>
      <c r="J9997">
        <v>1.169530440944319E-2</v>
      </c>
      <c r="K9997">
        <v>-8.7787914512305359E-2</v>
      </c>
      <c r="L9997">
        <v>0.71699065535889961</v>
      </c>
    </row>
    <row r="9998" spans="1:12">
      <c r="A9998" t="s">
        <v>317</v>
      </c>
      <c r="B9998" t="s">
        <v>347</v>
      </c>
      <c r="C9998">
        <v>48071</v>
      </c>
      <c r="D9998" t="s">
        <v>135</v>
      </c>
      <c r="E9998">
        <v>590</v>
      </c>
      <c r="F9998" t="s">
        <v>110</v>
      </c>
      <c r="G9998" t="s">
        <v>123</v>
      </c>
      <c r="H9998">
        <v>119</v>
      </c>
      <c r="I9998">
        <v>0.85245977191256961</v>
      </c>
      <c r="J9998">
        <v>3.2272663101109947E-2</v>
      </c>
      <c r="K9998">
        <v>-6.8014914002422755E-5</v>
      </c>
      <c r="L9998">
        <v>1.722766894029135</v>
      </c>
    </row>
    <row r="9999" spans="1:12">
      <c r="A9999" t="s">
        <v>317</v>
      </c>
      <c r="B9999" t="s">
        <v>347</v>
      </c>
      <c r="C9999">
        <v>48071</v>
      </c>
      <c r="D9999" t="s">
        <v>135</v>
      </c>
      <c r="E9999">
        <v>590</v>
      </c>
      <c r="F9999" t="s">
        <v>110</v>
      </c>
      <c r="G9999" t="s">
        <v>124</v>
      </c>
      <c r="H9999">
        <v>154</v>
      </c>
      <c r="I9999">
        <v>0.30613086388350969</v>
      </c>
      <c r="J9999">
        <v>1.458451087164732E-2</v>
      </c>
      <c r="K9999">
        <v>-7.1362469007284768E-3</v>
      </c>
      <c r="L9999">
        <v>0.93825560750798298</v>
      </c>
    </row>
    <row r="10000" spans="1:12">
      <c r="A10000" t="s">
        <v>317</v>
      </c>
      <c r="B10000" t="s">
        <v>347</v>
      </c>
      <c r="C10000">
        <v>48071</v>
      </c>
      <c r="D10000" t="s">
        <v>135</v>
      </c>
      <c r="E10000">
        <v>590</v>
      </c>
      <c r="F10000" t="s">
        <v>110</v>
      </c>
      <c r="G10000" t="s">
        <v>125</v>
      </c>
      <c r="H10000">
        <v>119</v>
      </c>
      <c r="I10000">
        <v>1.043641561352562</v>
      </c>
      <c r="J10000">
        <v>3.8907464032135061E-2</v>
      </c>
      <c r="K10000">
        <v>-6.8014914002422755E-5</v>
      </c>
      <c r="L10000">
        <v>2.050532687710747</v>
      </c>
    </row>
    <row r="10001" spans="1:12">
      <c r="A10001" t="s">
        <v>317</v>
      </c>
      <c r="B10001" t="s">
        <v>347</v>
      </c>
      <c r="C10001">
        <v>48071</v>
      </c>
      <c r="D10001" t="s">
        <v>135</v>
      </c>
      <c r="E10001">
        <v>590</v>
      </c>
      <c r="F10001" t="s">
        <v>110</v>
      </c>
      <c r="G10001" t="s">
        <v>126</v>
      </c>
      <c r="H10001">
        <v>154</v>
      </c>
      <c r="I10001">
        <v>0.41259931489748708</v>
      </c>
      <c r="J10001">
        <v>1.7729208915557289E-2</v>
      </c>
      <c r="K10001">
        <v>-7.1362469007284768E-3</v>
      </c>
      <c r="L10001">
        <v>1.107028819515256</v>
      </c>
    </row>
    <row r="10002" spans="1:12">
      <c r="A10002" t="s">
        <v>317</v>
      </c>
      <c r="B10002" t="s">
        <v>347</v>
      </c>
      <c r="C10002">
        <v>48071</v>
      </c>
      <c r="D10002" t="s">
        <v>135</v>
      </c>
      <c r="E10002">
        <v>590</v>
      </c>
      <c r="F10002" t="s">
        <v>110</v>
      </c>
      <c r="G10002" t="s">
        <v>127</v>
      </c>
      <c r="H10002">
        <v>119</v>
      </c>
      <c r="I10002">
        <v>0.54223212982136759</v>
      </c>
      <c r="J10002">
        <v>2.2402894704769669E-2</v>
      </c>
      <c r="K10002">
        <v>-6.8014914002422755E-5</v>
      </c>
      <c r="L10002">
        <v>1.167587709455941</v>
      </c>
    </row>
    <row r="10003" spans="1:12">
      <c r="A10003" t="s">
        <v>317</v>
      </c>
      <c r="B10003" t="s">
        <v>347</v>
      </c>
      <c r="C10003">
        <v>48071</v>
      </c>
      <c r="D10003" t="s">
        <v>135</v>
      </c>
      <c r="E10003">
        <v>590</v>
      </c>
      <c r="F10003" t="s">
        <v>110</v>
      </c>
      <c r="G10003" t="s">
        <v>128</v>
      </c>
      <c r="H10003">
        <v>154</v>
      </c>
      <c r="I10003">
        <v>0.13614671302070411</v>
      </c>
      <c r="J10003">
        <v>1.006211760132609E-2</v>
      </c>
      <c r="K10003">
        <v>-0.1648007615647171</v>
      </c>
      <c r="L10003">
        <v>0.56084747552493552</v>
      </c>
    </row>
    <row r="10004" spans="1:12">
      <c r="A10004" t="s">
        <v>317</v>
      </c>
      <c r="B10004" t="s">
        <v>347</v>
      </c>
      <c r="C10004">
        <v>48071</v>
      </c>
      <c r="D10004" t="s">
        <v>135</v>
      </c>
      <c r="E10004">
        <v>590</v>
      </c>
      <c r="F10004" t="s">
        <v>110</v>
      </c>
      <c r="G10004" t="s">
        <v>129</v>
      </c>
      <c r="H10004">
        <v>119</v>
      </c>
      <c r="I10004">
        <v>0.54223213514268054</v>
      </c>
      <c r="J10004">
        <v>2.2402894354175851E-2</v>
      </c>
      <c r="K10004">
        <v>-6.8014914002422755E-5</v>
      </c>
      <c r="L10004">
        <v>1.167587709455941</v>
      </c>
    </row>
    <row r="10005" spans="1:12">
      <c r="A10005" t="s">
        <v>317</v>
      </c>
      <c r="B10005" t="s">
        <v>347</v>
      </c>
      <c r="C10005">
        <v>48071</v>
      </c>
      <c r="D10005" t="s">
        <v>135</v>
      </c>
      <c r="E10005">
        <v>590</v>
      </c>
      <c r="F10005" t="s">
        <v>110</v>
      </c>
      <c r="G10005" t="s">
        <v>130</v>
      </c>
      <c r="H10005">
        <v>154</v>
      </c>
      <c r="I10005">
        <v>0.13614671302070411</v>
      </c>
      <c r="J10005">
        <v>1.006211760132609E-2</v>
      </c>
      <c r="K10005">
        <v>-0.1648007615647171</v>
      </c>
      <c r="L10005">
        <v>0.56084747552493552</v>
      </c>
    </row>
    <row r="10006" spans="1:12">
      <c r="A10006" t="s">
        <v>317</v>
      </c>
      <c r="B10006" t="s">
        <v>347</v>
      </c>
      <c r="C10006">
        <v>48071</v>
      </c>
      <c r="D10006" t="s">
        <v>135</v>
      </c>
      <c r="E10006">
        <v>590</v>
      </c>
      <c r="F10006" t="s">
        <v>110</v>
      </c>
      <c r="G10006" t="s">
        <v>131</v>
      </c>
      <c r="H10006">
        <v>119</v>
      </c>
      <c r="I10006">
        <v>0.54223212982136759</v>
      </c>
      <c r="J10006">
        <v>2.2402894704769669E-2</v>
      </c>
      <c r="K10006">
        <v>-6.8014914002422755E-5</v>
      </c>
      <c r="L10006">
        <v>1.167587709455941</v>
      </c>
    </row>
    <row r="10007" spans="1:12">
      <c r="A10007" t="s">
        <v>317</v>
      </c>
      <c r="B10007" t="s">
        <v>347</v>
      </c>
      <c r="C10007">
        <v>48071</v>
      </c>
      <c r="D10007" t="s">
        <v>135</v>
      </c>
      <c r="E10007">
        <v>590</v>
      </c>
      <c r="F10007" t="s">
        <v>110</v>
      </c>
      <c r="G10007" t="s">
        <v>132</v>
      </c>
      <c r="H10007">
        <v>154</v>
      </c>
      <c r="I10007">
        <v>0.13614671302070411</v>
      </c>
      <c r="J10007">
        <v>1.006211760132609E-2</v>
      </c>
      <c r="K10007">
        <v>-0.1648007615647171</v>
      </c>
      <c r="L10007">
        <v>0.56084747552493552</v>
      </c>
    </row>
    <row r="10008" spans="1:12">
      <c r="A10008" t="s">
        <v>317</v>
      </c>
      <c r="B10008" t="s">
        <v>347</v>
      </c>
      <c r="C10008">
        <v>48071</v>
      </c>
      <c r="D10008" t="s">
        <v>135</v>
      </c>
      <c r="E10008">
        <v>590</v>
      </c>
      <c r="F10008" t="s">
        <v>110</v>
      </c>
      <c r="G10008" t="s">
        <v>133</v>
      </c>
      <c r="H10008">
        <v>119</v>
      </c>
      <c r="I10008">
        <v>0.71148490009686993</v>
      </c>
      <c r="J10008">
        <v>2.8626114169949951E-2</v>
      </c>
      <c r="K10008">
        <v>-6.8014914002422755E-5</v>
      </c>
      <c r="L10008">
        <v>1.4331333234507451</v>
      </c>
    </row>
    <row r="10009" spans="1:12">
      <c r="A10009" t="s">
        <v>317</v>
      </c>
      <c r="B10009" t="s">
        <v>347</v>
      </c>
      <c r="C10009">
        <v>48071</v>
      </c>
      <c r="D10009" t="s">
        <v>135</v>
      </c>
      <c r="E10009">
        <v>590</v>
      </c>
      <c r="F10009" t="s">
        <v>110</v>
      </c>
      <c r="G10009" t="s">
        <v>134</v>
      </c>
      <c r="H10009">
        <v>154</v>
      </c>
      <c r="I10009">
        <v>0.25524593365470882</v>
      </c>
      <c r="J10009">
        <v>1.069283385560706E-2</v>
      </c>
      <c r="K10009">
        <v>-7.1362469007284768E-3</v>
      </c>
      <c r="L10009">
        <v>0.67055148480300786</v>
      </c>
    </row>
    <row r="10010" spans="1:12">
      <c r="A10010" t="s">
        <v>317</v>
      </c>
      <c r="B10010" t="s">
        <v>283</v>
      </c>
      <c r="C10010">
        <v>48073</v>
      </c>
      <c r="D10010" t="s">
        <v>135</v>
      </c>
      <c r="E10010">
        <v>590</v>
      </c>
      <c r="F10010" t="s">
        <v>110</v>
      </c>
      <c r="G10010" t="s">
        <v>111</v>
      </c>
      <c r="H10010">
        <v>385</v>
      </c>
      <c r="I10010">
        <v>1.8352986050037819E-2</v>
      </c>
      <c r="J10010">
        <v>9.4481767279943002E-4</v>
      </c>
      <c r="K10010">
        <v>-999</v>
      </c>
      <c r="L10010">
        <v>-999</v>
      </c>
    </row>
    <row r="10011" spans="1:12">
      <c r="A10011" t="s">
        <v>317</v>
      </c>
      <c r="B10011" t="s">
        <v>283</v>
      </c>
      <c r="C10011">
        <v>48073</v>
      </c>
      <c r="D10011" t="s">
        <v>135</v>
      </c>
      <c r="E10011">
        <v>590</v>
      </c>
      <c r="F10011" t="s">
        <v>110</v>
      </c>
      <c r="G10011" t="s">
        <v>112</v>
      </c>
      <c r="H10011">
        <v>614</v>
      </c>
      <c r="I10011">
        <v>-1.524708937272541E-2</v>
      </c>
      <c r="J10011">
        <v>8.0153164432649913E-4</v>
      </c>
      <c r="K10011">
        <v>-999</v>
      </c>
      <c r="L10011">
        <v>-999</v>
      </c>
    </row>
    <row r="10012" spans="1:12">
      <c r="A10012" t="s">
        <v>317</v>
      </c>
      <c r="B10012" t="s">
        <v>283</v>
      </c>
      <c r="C10012">
        <v>48073</v>
      </c>
      <c r="D10012" t="s">
        <v>135</v>
      </c>
      <c r="E10012">
        <v>590</v>
      </c>
      <c r="F10012" t="s">
        <v>110</v>
      </c>
      <c r="G10012" t="s">
        <v>113</v>
      </c>
      <c r="H10012">
        <v>385</v>
      </c>
      <c r="I10012">
        <v>0.34441876035027852</v>
      </c>
      <c r="J10012">
        <v>8.249744552857298E-3</v>
      </c>
      <c r="K10012">
        <v>-2.2209100711948191E-3</v>
      </c>
      <c r="L10012">
        <v>0.92904004690239772</v>
      </c>
    </row>
    <row r="10013" spans="1:12">
      <c r="A10013" t="s">
        <v>317</v>
      </c>
      <c r="B10013" t="s">
        <v>283</v>
      </c>
      <c r="C10013">
        <v>48073</v>
      </c>
      <c r="D10013" t="s">
        <v>135</v>
      </c>
      <c r="E10013">
        <v>590</v>
      </c>
      <c r="F10013" t="s">
        <v>110</v>
      </c>
      <c r="G10013" t="s">
        <v>114</v>
      </c>
      <c r="H10013">
        <v>614</v>
      </c>
      <c r="I10013">
        <v>0.1498283722983309</v>
      </c>
      <c r="J10013">
        <v>4.8396967617221004E-3</v>
      </c>
      <c r="K10013">
        <v>-8.0042395586124887E-2</v>
      </c>
      <c r="L10013">
        <v>0.50609167636517527</v>
      </c>
    </row>
    <row r="10014" spans="1:12">
      <c r="A10014" t="s">
        <v>317</v>
      </c>
      <c r="B10014" t="s">
        <v>283</v>
      </c>
      <c r="C10014">
        <v>48073</v>
      </c>
      <c r="D10014" t="s">
        <v>135</v>
      </c>
      <c r="E10014">
        <v>590</v>
      </c>
      <c r="F10014" t="s">
        <v>110</v>
      </c>
      <c r="G10014" t="s">
        <v>115</v>
      </c>
      <c r="H10014">
        <v>385</v>
      </c>
      <c r="I10014">
        <v>0.2395383713506733</v>
      </c>
      <c r="J10014">
        <v>5.9711598132804493E-3</v>
      </c>
      <c r="K10014">
        <v>-6.9626939183345697E-3</v>
      </c>
      <c r="L10014">
        <v>0.68818917119285972</v>
      </c>
    </row>
    <row r="10015" spans="1:12">
      <c r="A10015" t="s">
        <v>317</v>
      </c>
      <c r="B10015" t="s">
        <v>283</v>
      </c>
      <c r="C10015">
        <v>48073</v>
      </c>
      <c r="D10015" t="s">
        <v>135</v>
      </c>
      <c r="E10015">
        <v>590</v>
      </c>
      <c r="F10015" t="s">
        <v>110</v>
      </c>
      <c r="G10015" t="s">
        <v>116</v>
      </c>
      <c r="H10015">
        <v>613</v>
      </c>
      <c r="I10015">
        <v>7.1637483097242008E-2</v>
      </c>
      <c r="J10015">
        <v>2.9817369722901959E-3</v>
      </c>
      <c r="K10015">
        <v>-0.16779746486992439</v>
      </c>
      <c r="L10015">
        <v>0.33039547440439881</v>
      </c>
    </row>
    <row r="10016" spans="1:12">
      <c r="A10016" t="s">
        <v>317</v>
      </c>
      <c r="B10016" t="s">
        <v>283</v>
      </c>
      <c r="C10016">
        <v>48073</v>
      </c>
      <c r="D10016" t="s">
        <v>135</v>
      </c>
      <c r="E10016">
        <v>590</v>
      </c>
      <c r="F10016" t="s">
        <v>110</v>
      </c>
      <c r="G10016" t="s">
        <v>117</v>
      </c>
      <c r="H10016">
        <v>385</v>
      </c>
      <c r="I10016">
        <v>0.2395383713506733</v>
      </c>
      <c r="J10016">
        <v>5.9711598132804493E-3</v>
      </c>
      <c r="K10016">
        <v>-6.9626939183345697E-3</v>
      </c>
      <c r="L10016">
        <v>0.68818917119285972</v>
      </c>
    </row>
    <row r="10017" spans="1:12">
      <c r="A10017" t="s">
        <v>317</v>
      </c>
      <c r="B10017" t="s">
        <v>283</v>
      </c>
      <c r="C10017">
        <v>48073</v>
      </c>
      <c r="D10017" t="s">
        <v>135</v>
      </c>
      <c r="E10017">
        <v>590</v>
      </c>
      <c r="F10017" t="s">
        <v>110</v>
      </c>
      <c r="G10017" t="s">
        <v>118</v>
      </c>
      <c r="H10017">
        <v>614</v>
      </c>
      <c r="I10017">
        <v>7.1404604684808304E-2</v>
      </c>
      <c r="J10017">
        <v>2.9590933539898941E-3</v>
      </c>
      <c r="K10017">
        <v>-0.16779746486992439</v>
      </c>
      <c r="L10017">
        <v>0.33039547440439881</v>
      </c>
    </row>
    <row r="10018" spans="1:12">
      <c r="A10018" t="s">
        <v>317</v>
      </c>
      <c r="B10018" t="s">
        <v>283</v>
      </c>
      <c r="C10018">
        <v>48073</v>
      </c>
      <c r="D10018" t="s">
        <v>135</v>
      </c>
      <c r="E10018">
        <v>590</v>
      </c>
      <c r="F10018" t="s">
        <v>110</v>
      </c>
      <c r="G10018" t="s">
        <v>119</v>
      </c>
      <c r="H10018">
        <v>385</v>
      </c>
      <c r="I10018">
        <v>0.29576395856467402</v>
      </c>
      <c r="J10018">
        <v>7.0892260102168444E-3</v>
      </c>
      <c r="K10018">
        <v>-2.2209100711948191E-3</v>
      </c>
      <c r="L10018">
        <v>0.81137074150351796</v>
      </c>
    </row>
    <row r="10019" spans="1:12">
      <c r="A10019" t="s">
        <v>317</v>
      </c>
      <c r="B10019" t="s">
        <v>283</v>
      </c>
      <c r="C10019">
        <v>48073</v>
      </c>
      <c r="D10019" t="s">
        <v>135</v>
      </c>
      <c r="E10019">
        <v>590</v>
      </c>
      <c r="F10019" t="s">
        <v>110</v>
      </c>
      <c r="G10019" t="s">
        <v>120</v>
      </c>
      <c r="H10019">
        <v>613</v>
      </c>
      <c r="I10019">
        <v>0.11001215318394671</v>
      </c>
      <c r="J10019">
        <v>3.8584855263824221E-3</v>
      </c>
      <c r="K10019">
        <v>-0.2476950842242015</v>
      </c>
      <c r="L10019">
        <v>0.39452015270246482</v>
      </c>
    </row>
    <row r="10020" spans="1:12">
      <c r="A10020" t="s">
        <v>317</v>
      </c>
      <c r="B10020" t="s">
        <v>283</v>
      </c>
      <c r="C10020">
        <v>48073</v>
      </c>
      <c r="D10020" t="s">
        <v>135</v>
      </c>
      <c r="E10020">
        <v>590</v>
      </c>
      <c r="F10020" t="s">
        <v>110</v>
      </c>
      <c r="G10020" t="s">
        <v>121</v>
      </c>
      <c r="H10020">
        <v>385</v>
      </c>
      <c r="I10020">
        <v>0.4297038202545681</v>
      </c>
      <c r="J10020">
        <v>1.013879700250065E-2</v>
      </c>
      <c r="K10020">
        <v>-2.2209100711948191E-3</v>
      </c>
      <c r="L10020">
        <v>1.118222396893668</v>
      </c>
    </row>
    <row r="10021" spans="1:12">
      <c r="A10021" t="s">
        <v>317</v>
      </c>
      <c r="B10021" t="s">
        <v>283</v>
      </c>
      <c r="C10021">
        <v>48073</v>
      </c>
      <c r="D10021" t="s">
        <v>135</v>
      </c>
      <c r="E10021">
        <v>590</v>
      </c>
      <c r="F10021" t="s">
        <v>110</v>
      </c>
      <c r="G10021" t="s">
        <v>122</v>
      </c>
      <c r="H10021">
        <v>613</v>
      </c>
      <c r="I10021">
        <v>0.20595179397059071</v>
      </c>
      <c r="J10021">
        <v>6.34815665797029E-3</v>
      </c>
      <c r="K10021">
        <v>-8.9453533457064499E-2</v>
      </c>
      <c r="L10021">
        <v>0.72098393098243763</v>
      </c>
    </row>
    <row r="10022" spans="1:12">
      <c r="A10022" t="s">
        <v>317</v>
      </c>
      <c r="B10022" t="s">
        <v>283</v>
      </c>
      <c r="C10022">
        <v>48073</v>
      </c>
      <c r="D10022" t="s">
        <v>135</v>
      </c>
      <c r="E10022">
        <v>590</v>
      </c>
      <c r="F10022" t="s">
        <v>110</v>
      </c>
      <c r="G10022" t="s">
        <v>123</v>
      </c>
      <c r="H10022">
        <v>385</v>
      </c>
      <c r="I10022">
        <v>0.55269707530607393</v>
      </c>
      <c r="J10022">
        <v>1.275900907091471E-2</v>
      </c>
      <c r="K10022">
        <v>-2.2209100711948191E-3</v>
      </c>
      <c r="L10022">
        <v>1.3667531928650181</v>
      </c>
    </row>
    <row r="10023" spans="1:12">
      <c r="A10023" t="s">
        <v>317</v>
      </c>
      <c r="B10023" t="s">
        <v>283</v>
      </c>
      <c r="C10023">
        <v>48073</v>
      </c>
      <c r="D10023" t="s">
        <v>135</v>
      </c>
      <c r="E10023">
        <v>590</v>
      </c>
      <c r="F10023" t="s">
        <v>110</v>
      </c>
      <c r="G10023" t="s">
        <v>124</v>
      </c>
      <c r="H10023">
        <v>613</v>
      </c>
      <c r="I10023">
        <v>0.3002740318735681</v>
      </c>
      <c r="J10023">
        <v>9.0247575333122013E-3</v>
      </c>
      <c r="K10023">
        <v>-7.0983799909851417E-2</v>
      </c>
      <c r="L10023">
        <v>1.075421990035097</v>
      </c>
    </row>
    <row r="10024" spans="1:12">
      <c r="A10024" t="s">
        <v>317</v>
      </c>
      <c r="B10024" t="s">
        <v>283</v>
      </c>
      <c r="C10024">
        <v>48073</v>
      </c>
      <c r="D10024" t="s">
        <v>135</v>
      </c>
      <c r="E10024">
        <v>590</v>
      </c>
      <c r="F10024" t="s">
        <v>110</v>
      </c>
      <c r="G10024" t="s">
        <v>125</v>
      </c>
      <c r="H10024">
        <v>385</v>
      </c>
      <c r="I10024">
        <v>0.67998199748401</v>
      </c>
      <c r="J10024">
        <v>1.574057216947199E-2</v>
      </c>
      <c r="K10024">
        <v>-2.2209100711948191E-3</v>
      </c>
      <c r="L10024">
        <v>1.640437809315836</v>
      </c>
    </row>
    <row r="10025" spans="1:12">
      <c r="A10025" t="s">
        <v>317</v>
      </c>
      <c r="B10025" t="s">
        <v>283</v>
      </c>
      <c r="C10025">
        <v>48073</v>
      </c>
      <c r="D10025" t="s">
        <v>135</v>
      </c>
      <c r="E10025">
        <v>590</v>
      </c>
      <c r="F10025" t="s">
        <v>110</v>
      </c>
      <c r="G10025" t="s">
        <v>126</v>
      </c>
      <c r="H10025">
        <v>613</v>
      </c>
      <c r="I10025">
        <v>0.40004617640704782</v>
      </c>
      <c r="J10025">
        <v>1.199303012229227E-2</v>
      </c>
      <c r="K10025">
        <v>-3.9806647781455047E-2</v>
      </c>
      <c r="L10025">
        <v>1.4206787509393499</v>
      </c>
    </row>
    <row r="10026" spans="1:12">
      <c r="A10026" t="s">
        <v>317</v>
      </c>
      <c r="B10026" t="s">
        <v>283</v>
      </c>
      <c r="C10026">
        <v>48073</v>
      </c>
      <c r="D10026" t="s">
        <v>135</v>
      </c>
      <c r="E10026">
        <v>590</v>
      </c>
      <c r="F10026" t="s">
        <v>110</v>
      </c>
      <c r="G10026" t="s">
        <v>127</v>
      </c>
      <c r="H10026">
        <v>385</v>
      </c>
      <c r="I10026">
        <v>0.34441875361720181</v>
      </c>
      <c r="J10026">
        <v>8.2497437891071949E-3</v>
      </c>
      <c r="K10026">
        <v>-2.2209100711948191E-3</v>
      </c>
      <c r="L10026">
        <v>0.92904004690239772</v>
      </c>
    </row>
    <row r="10027" spans="1:12">
      <c r="A10027" t="s">
        <v>317</v>
      </c>
      <c r="B10027" t="s">
        <v>283</v>
      </c>
      <c r="C10027">
        <v>48073</v>
      </c>
      <c r="D10027" t="s">
        <v>135</v>
      </c>
      <c r="E10027">
        <v>590</v>
      </c>
      <c r="F10027" t="s">
        <v>110</v>
      </c>
      <c r="G10027" t="s">
        <v>128</v>
      </c>
      <c r="H10027">
        <v>613</v>
      </c>
      <c r="I10027">
        <v>0.15109181448930389</v>
      </c>
      <c r="J10027">
        <v>4.9589034281511228E-3</v>
      </c>
      <c r="K10027">
        <v>-8.0042395586124887E-2</v>
      </c>
      <c r="L10027">
        <v>0.50609167636517527</v>
      </c>
    </row>
    <row r="10028" spans="1:12">
      <c r="A10028" t="s">
        <v>317</v>
      </c>
      <c r="B10028" t="s">
        <v>283</v>
      </c>
      <c r="C10028">
        <v>48073</v>
      </c>
      <c r="D10028" t="s">
        <v>135</v>
      </c>
      <c r="E10028">
        <v>590</v>
      </c>
      <c r="F10028" t="s">
        <v>110</v>
      </c>
      <c r="G10028" t="s">
        <v>129</v>
      </c>
      <c r="H10028">
        <v>385</v>
      </c>
      <c r="I10028">
        <v>0.34441875361720181</v>
      </c>
      <c r="J10028">
        <v>8.2497437891071931E-3</v>
      </c>
      <c r="K10028">
        <v>-2.2209100711948191E-3</v>
      </c>
      <c r="L10028">
        <v>0.92904004690239772</v>
      </c>
    </row>
    <row r="10029" spans="1:12">
      <c r="A10029" t="s">
        <v>317</v>
      </c>
      <c r="B10029" t="s">
        <v>283</v>
      </c>
      <c r="C10029">
        <v>48073</v>
      </c>
      <c r="D10029" t="s">
        <v>135</v>
      </c>
      <c r="E10029">
        <v>590</v>
      </c>
      <c r="F10029" t="s">
        <v>110</v>
      </c>
      <c r="G10029" t="s">
        <v>130</v>
      </c>
      <c r="H10029">
        <v>613</v>
      </c>
      <c r="I10029">
        <v>0.15109181448930389</v>
      </c>
      <c r="J10029">
        <v>4.9589034281511228E-3</v>
      </c>
      <c r="K10029">
        <v>-8.0042395586124887E-2</v>
      </c>
      <c r="L10029">
        <v>0.50609167636517527</v>
      </c>
    </row>
    <row r="10030" spans="1:12">
      <c r="A10030" t="s">
        <v>317</v>
      </c>
      <c r="B10030" t="s">
        <v>283</v>
      </c>
      <c r="C10030">
        <v>48073</v>
      </c>
      <c r="D10030" t="s">
        <v>135</v>
      </c>
      <c r="E10030">
        <v>590</v>
      </c>
      <c r="F10030" t="s">
        <v>110</v>
      </c>
      <c r="G10030" t="s">
        <v>131</v>
      </c>
      <c r="H10030">
        <v>385</v>
      </c>
      <c r="I10030">
        <v>0.34441875361720181</v>
      </c>
      <c r="J10030">
        <v>8.2497437891071931E-3</v>
      </c>
      <c r="K10030">
        <v>-2.2209100711948191E-3</v>
      </c>
      <c r="L10030">
        <v>0.92904004690239772</v>
      </c>
    </row>
    <row r="10031" spans="1:12">
      <c r="A10031" t="s">
        <v>317</v>
      </c>
      <c r="B10031" t="s">
        <v>283</v>
      </c>
      <c r="C10031">
        <v>48073</v>
      </c>
      <c r="D10031" t="s">
        <v>135</v>
      </c>
      <c r="E10031">
        <v>590</v>
      </c>
      <c r="F10031" t="s">
        <v>110</v>
      </c>
      <c r="G10031" t="s">
        <v>132</v>
      </c>
      <c r="H10031">
        <v>613</v>
      </c>
      <c r="I10031">
        <v>0.15109181448930389</v>
      </c>
      <c r="J10031">
        <v>4.9589034281511219E-3</v>
      </c>
      <c r="K10031">
        <v>-8.0042395586124887E-2</v>
      </c>
      <c r="L10031">
        <v>0.50609167636517527</v>
      </c>
    </row>
    <row r="10032" spans="1:12">
      <c r="A10032" t="s">
        <v>317</v>
      </c>
      <c r="B10032" t="s">
        <v>283</v>
      </c>
      <c r="C10032">
        <v>48073</v>
      </c>
      <c r="D10032" t="s">
        <v>135</v>
      </c>
      <c r="E10032">
        <v>590</v>
      </c>
      <c r="F10032" t="s">
        <v>110</v>
      </c>
      <c r="G10032" t="s">
        <v>133</v>
      </c>
      <c r="H10032">
        <v>385</v>
      </c>
      <c r="I10032">
        <v>0.4698351658084205</v>
      </c>
      <c r="J10032">
        <v>1.0090794398264141E-2</v>
      </c>
      <c r="K10032">
        <v>-2.2209100711948191E-3</v>
      </c>
      <c r="L10032">
        <v>1.0498195309448459</v>
      </c>
    </row>
    <row r="10033" spans="1:12">
      <c r="A10033" t="s">
        <v>317</v>
      </c>
      <c r="B10033" t="s">
        <v>283</v>
      </c>
      <c r="C10033">
        <v>48073</v>
      </c>
      <c r="D10033" t="s">
        <v>135</v>
      </c>
      <c r="E10033">
        <v>590</v>
      </c>
      <c r="F10033" t="s">
        <v>110</v>
      </c>
      <c r="G10033" t="s">
        <v>134</v>
      </c>
      <c r="H10033">
        <v>613</v>
      </c>
      <c r="I10033">
        <v>0.2479334897645504</v>
      </c>
      <c r="J10033">
        <v>7.6990058058874558E-3</v>
      </c>
      <c r="K10033">
        <v>-3.9806647781455047E-2</v>
      </c>
      <c r="L10033">
        <v>0.95830643174613483</v>
      </c>
    </row>
    <row r="10034" spans="1:12">
      <c r="A10034" t="s">
        <v>317</v>
      </c>
      <c r="B10034" t="s">
        <v>348</v>
      </c>
      <c r="C10034">
        <v>48075</v>
      </c>
      <c r="D10034" t="s">
        <v>135</v>
      </c>
      <c r="E10034">
        <v>590</v>
      </c>
      <c r="F10034" t="s">
        <v>110</v>
      </c>
      <c r="G10034" t="s">
        <v>111</v>
      </c>
      <c r="H10034">
        <v>109</v>
      </c>
      <c r="I10034">
        <v>-5.2608808702153014E-4</v>
      </c>
      <c r="J10034">
        <v>1.2750771255643199E-3</v>
      </c>
      <c r="K10034">
        <v>-999</v>
      </c>
      <c r="L10034">
        <v>-999</v>
      </c>
    </row>
    <row r="10035" spans="1:12">
      <c r="A10035" t="s">
        <v>317</v>
      </c>
      <c r="B10035" t="s">
        <v>348</v>
      </c>
      <c r="C10035">
        <v>48075</v>
      </c>
      <c r="D10035" t="s">
        <v>135</v>
      </c>
      <c r="E10035">
        <v>590</v>
      </c>
      <c r="F10035" t="s">
        <v>110</v>
      </c>
      <c r="G10035" t="s">
        <v>112</v>
      </c>
      <c r="H10035">
        <v>185</v>
      </c>
      <c r="I10035">
        <v>1.5017661552764619E-3</v>
      </c>
      <c r="J10035">
        <v>2.3759524363066581E-3</v>
      </c>
      <c r="K10035">
        <v>-999</v>
      </c>
      <c r="L10035">
        <v>-999</v>
      </c>
    </row>
    <row r="10036" spans="1:12">
      <c r="A10036" t="s">
        <v>317</v>
      </c>
      <c r="B10036" t="s">
        <v>348</v>
      </c>
      <c r="C10036">
        <v>48075</v>
      </c>
      <c r="D10036" t="s">
        <v>135</v>
      </c>
      <c r="E10036">
        <v>590</v>
      </c>
      <c r="F10036" t="s">
        <v>110</v>
      </c>
      <c r="G10036" t="s">
        <v>113</v>
      </c>
      <c r="H10036">
        <v>109</v>
      </c>
      <c r="I10036">
        <v>0.37373321337284687</v>
      </c>
      <c r="J10036">
        <v>1.3476077985116131E-2</v>
      </c>
      <c r="K10036">
        <v>7.1544570863134177E-3</v>
      </c>
      <c r="L10036">
        <v>0.7133728245419243</v>
      </c>
    </row>
    <row r="10037" spans="1:12">
      <c r="A10037" t="s">
        <v>317</v>
      </c>
      <c r="B10037" t="s">
        <v>348</v>
      </c>
      <c r="C10037">
        <v>48075</v>
      </c>
      <c r="D10037" t="s">
        <v>135</v>
      </c>
      <c r="E10037">
        <v>590</v>
      </c>
      <c r="F10037" t="s">
        <v>110</v>
      </c>
      <c r="G10037" t="s">
        <v>114</v>
      </c>
      <c r="H10037">
        <v>185</v>
      </c>
      <c r="I10037">
        <v>0.17108570784333191</v>
      </c>
      <c r="J10037">
        <v>5.0105115523151568E-3</v>
      </c>
      <c r="K10037">
        <v>1.112253870171254E-2</v>
      </c>
      <c r="L10037">
        <v>0.35550166117782322</v>
      </c>
    </row>
    <row r="10038" spans="1:12">
      <c r="A10038" t="s">
        <v>317</v>
      </c>
      <c r="B10038" t="s">
        <v>348</v>
      </c>
      <c r="C10038">
        <v>48075</v>
      </c>
      <c r="D10038" t="s">
        <v>135</v>
      </c>
      <c r="E10038">
        <v>590</v>
      </c>
      <c r="F10038" t="s">
        <v>110</v>
      </c>
      <c r="G10038" t="s">
        <v>115</v>
      </c>
      <c r="H10038">
        <v>109</v>
      </c>
      <c r="I10038">
        <v>0.28961297240710843</v>
      </c>
      <c r="J10038">
        <v>1.1383997043049319E-2</v>
      </c>
      <c r="K10038">
        <v>-1.7946656518021811E-2</v>
      </c>
      <c r="L10038">
        <v>0.54453904621127391</v>
      </c>
    </row>
    <row r="10039" spans="1:12">
      <c r="A10039" t="s">
        <v>317</v>
      </c>
      <c r="B10039" t="s">
        <v>348</v>
      </c>
      <c r="C10039">
        <v>48075</v>
      </c>
      <c r="D10039" t="s">
        <v>135</v>
      </c>
      <c r="E10039">
        <v>590</v>
      </c>
      <c r="F10039" t="s">
        <v>110</v>
      </c>
      <c r="G10039" t="s">
        <v>116</v>
      </c>
      <c r="H10039">
        <v>185</v>
      </c>
      <c r="I10039">
        <v>8.5296566232054782E-2</v>
      </c>
      <c r="J10039">
        <v>4.9228632047380264E-3</v>
      </c>
      <c r="K10039">
        <v>-5.7008063693509553E-2</v>
      </c>
      <c r="L10039">
        <v>0.26560942726821729</v>
      </c>
    </row>
    <row r="10040" spans="1:12">
      <c r="A10040" t="s">
        <v>317</v>
      </c>
      <c r="B10040" t="s">
        <v>348</v>
      </c>
      <c r="C10040">
        <v>48075</v>
      </c>
      <c r="D10040" t="s">
        <v>135</v>
      </c>
      <c r="E10040">
        <v>590</v>
      </c>
      <c r="F10040" t="s">
        <v>110</v>
      </c>
      <c r="G10040" t="s">
        <v>117</v>
      </c>
      <c r="H10040">
        <v>109</v>
      </c>
      <c r="I10040">
        <v>0.28961295582137048</v>
      </c>
      <c r="J10040">
        <v>1.138400038198843E-2</v>
      </c>
      <c r="K10040">
        <v>-1.7946656518021811E-2</v>
      </c>
      <c r="L10040">
        <v>0.54453904621127391</v>
      </c>
    </row>
    <row r="10041" spans="1:12">
      <c r="A10041" t="s">
        <v>317</v>
      </c>
      <c r="B10041" t="s">
        <v>348</v>
      </c>
      <c r="C10041">
        <v>48075</v>
      </c>
      <c r="D10041" t="s">
        <v>135</v>
      </c>
      <c r="E10041">
        <v>590</v>
      </c>
      <c r="F10041" t="s">
        <v>110</v>
      </c>
      <c r="G10041" t="s">
        <v>118</v>
      </c>
      <c r="H10041">
        <v>185</v>
      </c>
      <c r="I10041">
        <v>8.5296566232054782E-2</v>
      </c>
      <c r="J10041">
        <v>4.9228632047380264E-3</v>
      </c>
      <c r="K10041">
        <v>-5.7008063693509553E-2</v>
      </c>
      <c r="L10041">
        <v>0.26560942726821729</v>
      </c>
    </row>
    <row r="10042" spans="1:12">
      <c r="A10042" t="s">
        <v>317</v>
      </c>
      <c r="B10042" t="s">
        <v>348</v>
      </c>
      <c r="C10042">
        <v>48075</v>
      </c>
      <c r="D10042" t="s">
        <v>135</v>
      </c>
      <c r="E10042">
        <v>590</v>
      </c>
      <c r="F10042" t="s">
        <v>110</v>
      </c>
      <c r="G10042" t="s">
        <v>119</v>
      </c>
      <c r="H10042">
        <v>109</v>
      </c>
      <c r="I10042">
        <v>0.31377840320472983</v>
      </c>
      <c r="J10042">
        <v>1.19392289410088E-2</v>
      </c>
      <c r="K10042">
        <v>-5.4531078796244319E-3</v>
      </c>
      <c r="L10042">
        <v>0.60787086013814906</v>
      </c>
    </row>
    <row r="10043" spans="1:12">
      <c r="A10043" t="s">
        <v>317</v>
      </c>
      <c r="B10043" t="s">
        <v>348</v>
      </c>
      <c r="C10043">
        <v>48075</v>
      </c>
      <c r="D10043" t="s">
        <v>135</v>
      </c>
      <c r="E10043">
        <v>590</v>
      </c>
      <c r="F10043" t="s">
        <v>110</v>
      </c>
      <c r="G10043" t="s">
        <v>120</v>
      </c>
      <c r="H10043">
        <v>185</v>
      </c>
      <c r="I10043">
        <v>0.13081665483403709</v>
      </c>
      <c r="J10043">
        <v>4.9519957668733182E-3</v>
      </c>
      <c r="K10043">
        <v>-2.002714146858749E-2</v>
      </c>
      <c r="L10043">
        <v>0.31390430789418788</v>
      </c>
    </row>
    <row r="10044" spans="1:12">
      <c r="A10044" t="s">
        <v>317</v>
      </c>
      <c r="B10044" t="s">
        <v>348</v>
      </c>
      <c r="C10044">
        <v>48075</v>
      </c>
      <c r="D10044" t="s">
        <v>135</v>
      </c>
      <c r="E10044">
        <v>590</v>
      </c>
      <c r="F10044" t="s">
        <v>110</v>
      </c>
      <c r="G10044" t="s">
        <v>121</v>
      </c>
      <c r="H10044">
        <v>109</v>
      </c>
      <c r="I10044">
        <v>0.42598871782481701</v>
      </c>
      <c r="J10044">
        <v>1.4711688258305249E-2</v>
      </c>
      <c r="K10044">
        <v>2.626012599915499E-2</v>
      </c>
      <c r="L10044">
        <v>0.8129822778515795</v>
      </c>
    </row>
    <row r="10045" spans="1:12">
      <c r="A10045" t="s">
        <v>317</v>
      </c>
      <c r="B10045" t="s">
        <v>348</v>
      </c>
      <c r="C10045">
        <v>48075</v>
      </c>
      <c r="D10045" t="s">
        <v>135</v>
      </c>
      <c r="E10045">
        <v>590</v>
      </c>
      <c r="F10045" t="s">
        <v>110</v>
      </c>
      <c r="G10045" t="s">
        <v>122</v>
      </c>
      <c r="H10045">
        <v>185</v>
      </c>
      <c r="I10045">
        <v>0.24668600217402659</v>
      </c>
      <c r="J10045">
        <v>5.4664548939314366E-3</v>
      </c>
      <c r="K10045">
        <v>1.69673634204534E-2</v>
      </c>
      <c r="L10045">
        <v>0.42461468505656791</v>
      </c>
    </row>
    <row r="10046" spans="1:12">
      <c r="A10046" t="s">
        <v>317</v>
      </c>
      <c r="B10046" t="s">
        <v>348</v>
      </c>
      <c r="C10046">
        <v>48075</v>
      </c>
      <c r="D10046" t="s">
        <v>135</v>
      </c>
      <c r="E10046">
        <v>590</v>
      </c>
      <c r="F10046" t="s">
        <v>110</v>
      </c>
      <c r="G10046" t="s">
        <v>123</v>
      </c>
      <c r="H10046">
        <v>109</v>
      </c>
      <c r="I10046">
        <v>0.50520726373458447</v>
      </c>
      <c r="J10046">
        <v>1.7077787016098901E-2</v>
      </c>
      <c r="K10046">
        <v>6.197669814011568E-2</v>
      </c>
      <c r="L10046">
        <v>1.0039911330348541</v>
      </c>
    </row>
    <row r="10047" spans="1:12">
      <c r="A10047" t="s">
        <v>317</v>
      </c>
      <c r="B10047" t="s">
        <v>348</v>
      </c>
      <c r="C10047">
        <v>48075</v>
      </c>
      <c r="D10047" t="s">
        <v>135</v>
      </c>
      <c r="E10047">
        <v>590</v>
      </c>
      <c r="F10047" t="s">
        <v>110</v>
      </c>
      <c r="G10047" t="s">
        <v>124</v>
      </c>
      <c r="H10047">
        <v>185</v>
      </c>
      <c r="I10047">
        <v>0.35142052786679318</v>
      </c>
      <c r="J10047">
        <v>6.1383712513879592E-3</v>
      </c>
      <c r="K10047">
        <v>2.222570259427864E-2</v>
      </c>
      <c r="L10047">
        <v>0.52740692739829442</v>
      </c>
    </row>
    <row r="10048" spans="1:12">
      <c r="A10048" t="s">
        <v>317</v>
      </c>
      <c r="B10048" t="s">
        <v>348</v>
      </c>
      <c r="C10048">
        <v>48075</v>
      </c>
      <c r="D10048" t="s">
        <v>135</v>
      </c>
      <c r="E10048">
        <v>590</v>
      </c>
      <c r="F10048" t="s">
        <v>110</v>
      </c>
      <c r="G10048" t="s">
        <v>125</v>
      </c>
      <c r="H10048">
        <v>109</v>
      </c>
      <c r="I10048">
        <v>0.60827380053118063</v>
      </c>
      <c r="J10048">
        <v>1.9787072727830639E-2</v>
      </c>
      <c r="K10048">
        <v>9.0687244856611809E-2</v>
      </c>
      <c r="L10048">
        <v>1.184171269562668</v>
      </c>
    </row>
    <row r="10049" spans="1:12">
      <c r="A10049" t="s">
        <v>317</v>
      </c>
      <c r="B10049" t="s">
        <v>348</v>
      </c>
      <c r="C10049">
        <v>48075</v>
      </c>
      <c r="D10049" t="s">
        <v>135</v>
      </c>
      <c r="E10049">
        <v>590</v>
      </c>
      <c r="F10049" t="s">
        <v>110</v>
      </c>
      <c r="G10049" t="s">
        <v>126</v>
      </c>
      <c r="H10049">
        <v>185</v>
      </c>
      <c r="I10049">
        <v>0.47332010470589231</v>
      </c>
      <c r="J10049">
        <v>7.0115979680656516E-3</v>
      </c>
      <c r="K10049">
        <v>2.9303351145557589E-2</v>
      </c>
      <c r="L10049">
        <v>0.67457651028692767</v>
      </c>
    </row>
    <row r="10050" spans="1:12">
      <c r="A10050" t="s">
        <v>317</v>
      </c>
      <c r="B10050" t="s">
        <v>348</v>
      </c>
      <c r="C10050">
        <v>48075</v>
      </c>
      <c r="D10050" t="s">
        <v>135</v>
      </c>
      <c r="E10050">
        <v>590</v>
      </c>
      <c r="F10050" t="s">
        <v>110</v>
      </c>
      <c r="G10050" t="s">
        <v>127</v>
      </c>
      <c r="H10050">
        <v>109</v>
      </c>
      <c r="I10050">
        <v>0.37373321337284687</v>
      </c>
      <c r="J10050">
        <v>1.3476077985116131E-2</v>
      </c>
      <c r="K10050">
        <v>7.1544570863134177E-3</v>
      </c>
      <c r="L10050">
        <v>0.7133728245419243</v>
      </c>
    </row>
    <row r="10051" spans="1:12">
      <c r="A10051" t="s">
        <v>317</v>
      </c>
      <c r="B10051" t="s">
        <v>348</v>
      </c>
      <c r="C10051">
        <v>48075</v>
      </c>
      <c r="D10051" t="s">
        <v>135</v>
      </c>
      <c r="E10051">
        <v>590</v>
      </c>
      <c r="F10051" t="s">
        <v>110</v>
      </c>
      <c r="G10051" t="s">
        <v>128</v>
      </c>
      <c r="H10051">
        <v>185</v>
      </c>
      <c r="I10051">
        <v>0.17108570784333191</v>
      </c>
      <c r="J10051">
        <v>5.0105115523151568E-3</v>
      </c>
      <c r="K10051">
        <v>1.112253870171254E-2</v>
      </c>
      <c r="L10051">
        <v>0.35550166117782322</v>
      </c>
    </row>
    <row r="10052" spans="1:12">
      <c r="A10052" t="s">
        <v>317</v>
      </c>
      <c r="B10052" t="s">
        <v>348</v>
      </c>
      <c r="C10052">
        <v>48075</v>
      </c>
      <c r="D10052" t="s">
        <v>135</v>
      </c>
      <c r="E10052">
        <v>590</v>
      </c>
      <c r="F10052" t="s">
        <v>110</v>
      </c>
      <c r="G10052" t="s">
        <v>129</v>
      </c>
      <c r="H10052">
        <v>109</v>
      </c>
      <c r="I10052">
        <v>0.37373321337284687</v>
      </c>
      <c r="J10052">
        <v>1.3476077985116131E-2</v>
      </c>
      <c r="K10052">
        <v>7.1544570863134177E-3</v>
      </c>
      <c r="L10052">
        <v>0.7133728245419243</v>
      </c>
    </row>
    <row r="10053" spans="1:12">
      <c r="A10053" t="s">
        <v>317</v>
      </c>
      <c r="B10053" t="s">
        <v>348</v>
      </c>
      <c r="C10053">
        <v>48075</v>
      </c>
      <c r="D10053" t="s">
        <v>135</v>
      </c>
      <c r="E10053">
        <v>590</v>
      </c>
      <c r="F10053" t="s">
        <v>110</v>
      </c>
      <c r="G10053" t="s">
        <v>130</v>
      </c>
      <c r="H10053">
        <v>185</v>
      </c>
      <c r="I10053">
        <v>0.17108570784333191</v>
      </c>
      <c r="J10053">
        <v>5.0105115523151568E-3</v>
      </c>
      <c r="K10053">
        <v>1.112253870171254E-2</v>
      </c>
      <c r="L10053">
        <v>0.35550166117782322</v>
      </c>
    </row>
    <row r="10054" spans="1:12">
      <c r="A10054" t="s">
        <v>317</v>
      </c>
      <c r="B10054" t="s">
        <v>348</v>
      </c>
      <c r="C10054">
        <v>48075</v>
      </c>
      <c r="D10054" t="s">
        <v>135</v>
      </c>
      <c r="E10054">
        <v>590</v>
      </c>
      <c r="F10054" t="s">
        <v>110</v>
      </c>
      <c r="G10054" t="s">
        <v>131</v>
      </c>
      <c r="H10054">
        <v>109</v>
      </c>
      <c r="I10054">
        <v>0.37373321337284687</v>
      </c>
      <c r="J10054">
        <v>1.3476077985116131E-2</v>
      </c>
      <c r="K10054">
        <v>7.1544570863134177E-3</v>
      </c>
      <c r="L10054">
        <v>0.7133728245419243</v>
      </c>
    </row>
    <row r="10055" spans="1:12">
      <c r="A10055" t="s">
        <v>317</v>
      </c>
      <c r="B10055" t="s">
        <v>348</v>
      </c>
      <c r="C10055">
        <v>48075</v>
      </c>
      <c r="D10055" t="s">
        <v>135</v>
      </c>
      <c r="E10055">
        <v>590</v>
      </c>
      <c r="F10055" t="s">
        <v>110</v>
      </c>
      <c r="G10055" t="s">
        <v>132</v>
      </c>
      <c r="H10055">
        <v>185</v>
      </c>
      <c r="I10055">
        <v>0.17108570784333191</v>
      </c>
      <c r="J10055">
        <v>5.0105115523151568E-3</v>
      </c>
      <c r="K10055">
        <v>1.112253870171254E-2</v>
      </c>
      <c r="L10055">
        <v>0.35550166117782322</v>
      </c>
    </row>
    <row r="10056" spans="1:12">
      <c r="A10056" t="s">
        <v>317</v>
      </c>
      <c r="B10056" t="s">
        <v>348</v>
      </c>
      <c r="C10056">
        <v>48075</v>
      </c>
      <c r="D10056" t="s">
        <v>135</v>
      </c>
      <c r="E10056">
        <v>590</v>
      </c>
      <c r="F10056" t="s">
        <v>110</v>
      </c>
      <c r="G10056" t="s">
        <v>133</v>
      </c>
      <c r="H10056">
        <v>109</v>
      </c>
      <c r="I10056">
        <v>0.35625459407813048</v>
      </c>
      <c r="J10056">
        <v>1.1326333655082571E-2</v>
      </c>
      <c r="K10056">
        <v>4.8590525121547469E-2</v>
      </c>
      <c r="L10056">
        <v>0.71280724959205255</v>
      </c>
    </row>
    <row r="10057" spans="1:12">
      <c r="A10057" t="s">
        <v>317</v>
      </c>
      <c r="B10057" t="s">
        <v>348</v>
      </c>
      <c r="C10057">
        <v>48075</v>
      </c>
      <c r="D10057" t="s">
        <v>135</v>
      </c>
      <c r="E10057">
        <v>590</v>
      </c>
      <c r="F10057" t="s">
        <v>110</v>
      </c>
      <c r="G10057" t="s">
        <v>134</v>
      </c>
      <c r="H10057">
        <v>185</v>
      </c>
      <c r="I10057">
        <v>0.28277127053771872</v>
      </c>
      <c r="J10057">
        <v>4.7003638913312856E-3</v>
      </c>
      <c r="K10057">
        <v>1.4409000517682451E-2</v>
      </c>
      <c r="L10057">
        <v>0.45147817620409059</v>
      </c>
    </row>
    <row r="10058" spans="1:12">
      <c r="A10058" t="s">
        <v>317</v>
      </c>
      <c r="B10058" t="s">
        <v>267</v>
      </c>
      <c r="C10058">
        <v>48077</v>
      </c>
      <c r="D10058" t="s">
        <v>135</v>
      </c>
      <c r="E10058">
        <v>590</v>
      </c>
      <c r="F10058" t="s">
        <v>110</v>
      </c>
      <c r="G10058" t="s">
        <v>111</v>
      </c>
      <c r="H10058">
        <v>78</v>
      </c>
      <c r="I10058">
        <v>6.6008889768371009E-3</v>
      </c>
      <c r="J10058">
        <v>4.0552110813387096E-3</v>
      </c>
      <c r="K10058">
        <v>-999</v>
      </c>
      <c r="L10058">
        <v>-999</v>
      </c>
    </row>
    <row r="10059" spans="1:12">
      <c r="A10059" t="s">
        <v>317</v>
      </c>
      <c r="B10059" t="s">
        <v>267</v>
      </c>
      <c r="C10059">
        <v>48077</v>
      </c>
      <c r="D10059" t="s">
        <v>135</v>
      </c>
      <c r="E10059">
        <v>590</v>
      </c>
      <c r="F10059" t="s">
        <v>110</v>
      </c>
      <c r="G10059" t="s">
        <v>112</v>
      </c>
      <c r="H10059">
        <v>258</v>
      </c>
      <c r="I10059">
        <v>3.5245390083877989E-2</v>
      </c>
      <c r="J10059">
        <v>2.7455725363550441E-3</v>
      </c>
      <c r="K10059">
        <v>-999</v>
      </c>
      <c r="L10059">
        <v>-999</v>
      </c>
    </row>
    <row r="10060" spans="1:12">
      <c r="A10060" t="s">
        <v>317</v>
      </c>
      <c r="B10060" t="s">
        <v>267</v>
      </c>
      <c r="C10060">
        <v>48077</v>
      </c>
      <c r="D10060" t="s">
        <v>135</v>
      </c>
      <c r="E10060">
        <v>590</v>
      </c>
      <c r="F10060" t="s">
        <v>110</v>
      </c>
      <c r="G10060" t="s">
        <v>113</v>
      </c>
      <c r="H10060">
        <v>78</v>
      </c>
      <c r="I10060">
        <v>0.38077939453761878</v>
      </c>
      <c r="J10060">
        <v>1.945559745882057E-2</v>
      </c>
      <c r="K10060">
        <v>7.6765367776111454E-2</v>
      </c>
      <c r="L10060">
        <v>0.90040912958063313</v>
      </c>
    </row>
    <row r="10061" spans="1:12">
      <c r="A10061" t="s">
        <v>317</v>
      </c>
      <c r="B10061" t="s">
        <v>267</v>
      </c>
      <c r="C10061">
        <v>48077</v>
      </c>
      <c r="D10061" t="s">
        <v>135</v>
      </c>
      <c r="E10061">
        <v>590</v>
      </c>
      <c r="F10061" t="s">
        <v>110</v>
      </c>
      <c r="G10061" t="s">
        <v>114</v>
      </c>
      <c r="H10061">
        <v>258</v>
      </c>
      <c r="I10061">
        <v>0.25992075562957029</v>
      </c>
      <c r="J10061">
        <v>5.9884853612385816E-3</v>
      </c>
      <c r="K10061">
        <v>-2.195959561981921E-3</v>
      </c>
      <c r="L10061">
        <v>0.53935850489628279</v>
      </c>
    </row>
    <row r="10062" spans="1:12">
      <c r="A10062" t="s">
        <v>317</v>
      </c>
      <c r="B10062" t="s">
        <v>267</v>
      </c>
      <c r="C10062">
        <v>48077</v>
      </c>
      <c r="D10062" t="s">
        <v>135</v>
      </c>
      <c r="E10062">
        <v>590</v>
      </c>
      <c r="F10062" t="s">
        <v>110</v>
      </c>
      <c r="G10062" t="s">
        <v>115</v>
      </c>
      <c r="H10062">
        <v>78</v>
      </c>
      <c r="I10062">
        <v>0.25704824981724678</v>
      </c>
      <c r="J10062">
        <v>1.469540867584976E-2</v>
      </c>
      <c r="K10062">
        <v>2.159992711543595E-2</v>
      </c>
      <c r="L10062">
        <v>0.6276362199684884</v>
      </c>
    </row>
    <row r="10063" spans="1:12">
      <c r="A10063" t="s">
        <v>317</v>
      </c>
      <c r="B10063" t="s">
        <v>267</v>
      </c>
      <c r="C10063">
        <v>48077</v>
      </c>
      <c r="D10063" t="s">
        <v>135</v>
      </c>
      <c r="E10063">
        <v>590</v>
      </c>
      <c r="F10063" t="s">
        <v>110</v>
      </c>
      <c r="G10063" t="s">
        <v>116</v>
      </c>
      <c r="H10063">
        <v>258</v>
      </c>
      <c r="I10063">
        <v>0.19321763927345389</v>
      </c>
      <c r="J10063">
        <v>4.9482991485010923E-3</v>
      </c>
      <c r="K10063">
        <v>-3.9172338073554101E-2</v>
      </c>
      <c r="L10063">
        <v>0.42693274692303129</v>
      </c>
    </row>
    <row r="10064" spans="1:12">
      <c r="A10064" t="s">
        <v>317</v>
      </c>
      <c r="B10064" t="s">
        <v>267</v>
      </c>
      <c r="C10064">
        <v>48077</v>
      </c>
      <c r="D10064" t="s">
        <v>135</v>
      </c>
      <c r="E10064">
        <v>590</v>
      </c>
      <c r="F10064" t="s">
        <v>110</v>
      </c>
      <c r="G10064" t="s">
        <v>117</v>
      </c>
      <c r="H10064">
        <v>78</v>
      </c>
      <c r="I10064">
        <v>0.25712773241691078</v>
      </c>
      <c r="J10064">
        <v>1.4691637586453921E-2</v>
      </c>
      <c r="K10064">
        <v>2.159992711543595E-2</v>
      </c>
      <c r="L10064">
        <v>0.6276362199684884</v>
      </c>
    </row>
    <row r="10065" spans="1:12">
      <c r="A10065" t="s">
        <v>317</v>
      </c>
      <c r="B10065" t="s">
        <v>267</v>
      </c>
      <c r="C10065">
        <v>48077</v>
      </c>
      <c r="D10065" t="s">
        <v>135</v>
      </c>
      <c r="E10065">
        <v>590</v>
      </c>
      <c r="F10065" t="s">
        <v>110</v>
      </c>
      <c r="G10065" t="s">
        <v>118</v>
      </c>
      <c r="H10065">
        <v>258</v>
      </c>
      <c r="I10065">
        <v>0.19320665376712939</v>
      </c>
      <c r="J10065">
        <v>4.9482178834019822E-3</v>
      </c>
      <c r="K10065">
        <v>-3.9172338073554101E-2</v>
      </c>
      <c r="L10065">
        <v>0.42693274692303129</v>
      </c>
    </row>
    <row r="10066" spans="1:12">
      <c r="A10066" t="s">
        <v>317</v>
      </c>
      <c r="B10066" t="s">
        <v>267</v>
      </c>
      <c r="C10066">
        <v>48077</v>
      </c>
      <c r="D10066" t="s">
        <v>135</v>
      </c>
      <c r="E10066">
        <v>590</v>
      </c>
      <c r="F10066" t="s">
        <v>110</v>
      </c>
      <c r="G10066" t="s">
        <v>119</v>
      </c>
      <c r="H10066">
        <v>78</v>
      </c>
      <c r="I10066">
        <v>0.31548760064719228</v>
      </c>
      <c r="J10066">
        <v>1.6896811738722779E-2</v>
      </c>
      <c r="K10066">
        <v>5.9156618103700188E-2</v>
      </c>
      <c r="L10066">
        <v>0.76750840912848584</v>
      </c>
    </row>
    <row r="10067" spans="1:12">
      <c r="A10067" t="s">
        <v>317</v>
      </c>
      <c r="B10067" t="s">
        <v>267</v>
      </c>
      <c r="C10067">
        <v>48077</v>
      </c>
      <c r="D10067" t="s">
        <v>135</v>
      </c>
      <c r="E10067">
        <v>590</v>
      </c>
      <c r="F10067" t="s">
        <v>110</v>
      </c>
      <c r="G10067" t="s">
        <v>120</v>
      </c>
      <c r="H10067">
        <v>258</v>
      </c>
      <c r="I10067">
        <v>0.22904493567346981</v>
      </c>
      <c r="J10067">
        <v>5.5738529139264768E-3</v>
      </c>
      <c r="K10067">
        <v>-2.195959561981921E-3</v>
      </c>
      <c r="L10067">
        <v>0.50448762861044805</v>
      </c>
    </row>
    <row r="10068" spans="1:12">
      <c r="A10068" t="s">
        <v>317</v>
      </c>
      <c r="B10068" t="s">
        <v>267</v>
      </c>
      <c r="C10068">
        <v>48077</v>
      </c>
      <c r="D10068" t="s">
        <v>135</v>
      </c>
      <c r="E10068">
        <v>590</v>
      </c>
      <c r="F10068" t="s">
        <v>110</v>
      </c>
      <c r="G10068" t="s">
        <v>121</v>
      </c>
      <c r="H10068">
        <v>78</v>
      </c>
      <c r="I10068">
        <v>0.46599912948101108</v>
      </c>
      <c r="J10068">
        <v>2.2799977690889869E-2</v>
      </c>
      <c r="K10068">
        <v>9.4535797011777292E-2</v>
      </c>
      <c r="L10068">
        <v>1.076904027627366</v>
      </c>
    </row>
    <row r="10069" spans="1:12">
      <c r="A10069" t="s">
        <v>317</v>
      </c>
      <c r="B10069" t="s">
        <v>267</v>
      </c>
      <c r="C10069">
        <v>48077</v>
      </c>
      <c r="D10069" t="s">
        <v>135</v>
      </c>
      <c r="E10069">
        <v>590</v>
      </c>
      <c r="F10069" t="s">
        <v>110</v>
      </c>
      <c r="G10069" t="s">
        <v>122</v>
      </c>
      <c r="H10069">
        <v>258</v>
      </c>
      <c r="I10069">
        <v>0.3161670495944392</v>
      </c>
      <c r="J10069">
        <v>6.8244381417860061E-3</v>
      </c>
      <c r="K10069">
        <v>-2.195959561981921E-3</v>
      </c>
      <c r="L10069">
        <v>0.57033419874339564</v>
      </c>
    </row>
    <row r="10070" spans="1:12">
      <c r="A10070" t="s">
        <v>317</v>
      </c>
      <c r="B10070" t="s">
        <v>267</v>
      </c>
      <c r="C10070">
        <v>48077</v>
      </c>
      <c r="D10070" t="s">
        <v>135</v>
      </c>
      <c r="E10070">
        <v>590</v>
      </c>
      <c r="F10070" t="s">
        <v>110</v>
      </c>
      <c r="G10070" t="s">
        <v>123</v>
      </c>
      <c r="H10070">
        <v>78</v>
      </c>
      <c r="I10070">
        <v>0.60653874787875672</v>
      </c>
      <c r="J10070">
        <v>2.9054983467937719E-2</v>
      </c>
      <c r="K10070">
        <v>0.113541165711423</v>
      </c>
      <c r="L10070">
        <v>1.386190953036313</v>
      </c>
    </row>
    <row r="10071" spans="1:12">
      <c r="A10071" t="s">
        <v>317</v>
      </c>
      <c r="B10071" t="s">
        <v>267</v>
      </c>
      <c r="C10071">
        <v>48077</v>
      </c>
      <c r="D10071" t="s">
        <v>135</v>
      </c>
      <c r="E10071">
        <v>590</v>
      </c>
      <c r="F10071" t="s">
        <v>110</v>
      </c>
      <c r="G10071" t="s">
        <v>124</v>
      </c>
      <c r="H10071">
        <v>258</v>
      </c>
      <c r="I10071">
        <v>0.40022002378851768</v>
      </c>
      <c r="J10071">
        <v>8.3916693295604632E-3</v>
      </c>
      <c r="K10071">
        <v>-2.195959561981921E-3</v>
      </c>
      <c r="L10071">
        <v>0.67723055667651832</v>
      </c>
    </row>
    <row r="10072" spans="1:12">
      <c r="A10072" t="s">
        <v>317</v>
      </c>
      <c r="B10072" t="s">
        <v>267</v>
      </c>
      <c r="C10072">
        <v>48077</v>
      </c>
      <c r="D10072" t="s">
        <v>135</v>
      </c>
      <c r="E10072">
        <v>590</v>
      </c>
      <c r="F10072" t="s">
        <v>110</v>
      </c>
      <c r="G10072" t="s">
        <v>125</v>
      </c>
      <c r="H10072">
        <v>78</v>
      </c>
      <c r="I10072">
        <v>0.74315886664415265</v>
      </c>
      <c r="J10072">
        <v>3.4906848834277138E-2</v>
      </c>
      <c r="K10072">
        <v>0.13471707735209831</v>
      </c>
      <c r="L10072">
        <v>1.675294513610122</v>
      </c>
    </row>
    <row r="10073" spans="1:12">
      <c r="A10073" t="s">
        <v>317</v>
      </c>
      <c r="B10073" t="s">
        <v>267</v>
      </c>
      <c r="C10073">
        <v>48077</v>
      </c>
      <c r="D10073" t="s">
        <v>135</v>
      </c>
      <c r="E10073">
        <v>590</v>
      </c>
      <c r="F10073" t="s">
        <v>110</v>
      </c>
      <c r="G10073" t="s">
        <v>126</v>
      </c>
      <c r="H10073">
        <v>258</v>
      </c>
      <c r="I10073">
        <v>0.4887867680963412</v>
      </c>
      <c r="J10073">
        <v>1.005116634691163E-2</v>
      </c>
      <c r="K10073">
        <v>-2.195959561981921E-3</v>
      </c>
      <c r="L10073">
        <v>0.80938699803348757</v>
      </c>
    </row>
    <row r="10074" spans="1:12">
      <c r="A10074" t="s">
        <v>317</v>
      </c>
      <c r="B10074" t="s">
        <v>267</v>
      </c>
      <c r="C10074">
        <v>48077</v>
      </c>
      <c r="D10074" t="s">
        <v>135</v>
      </c>
      <c r="E10074">
        <v>590</v>
      </c>
      <c r="F10074" t="s">
        <v>110</v>
      </c>
      <c r="G10074" t="s">
        <v>127</v>
      </c>
      <c r="H10074">
        <v>78</v>
      </c>
      <c r="I10074">
        <v>0.38059781865296438</v>
      </c>
      <c r="J10074">
        <v>1.9458140236512111E-2</v>
      </c>
      <c r="K10074">
        <v>7.6765367776111454E-2</v>
      </c>
      <c r="L10074">
        <v>0.90040912958063313</v>
      </c>
    </row>
    <row r="10075" spans="1:12">
      <c r="A10075" t="s">
        <v>317</v>
      </c>
      <c r="B10075" t="s">
        <v>267</v>
      </c>
      <c r="C10075">
        <v>48077</v>
      </c>
      <c r="D10075" t="s">
        <v>135</v>
      </c>
      <c r="E10075">
        <v>590</v>
      </c>
      <c r="F10075" t="s">
        <v>110</v>
      </c>
      <c r="G10075" t="s">
        <v>128</v>
      </c>
      <c r="H10075">
        <v>258</v>
      </c>
      <c r="I10075">
        <v>0.25992785258357642</v>
      </c>
      <c r="J10075">
        <v>5.9879145204579627E-3</v>
      </c>
      <c r="K10075">
        <v>-2.195959561981921E-3</v>
      </c>
      <c r="L10075">
        <v>0.53935850489628279</v>
      </c>
    </row>
    <row r="10076" spans="1:12">
      <c r="A10076" t="s">
        <v>317</v>
      </c>
      <c r="B10076" t="s">
        <v>267</v>
      </c>
      <c r="C10076">
        <v>48077</v>
      </c>
      <c r="D10076" t="s">
        <v>135</v>
      </c>
      <c r="E10076">
        <v>590</v>
      </c>
      <c r="F10076" t="s">
        <v>110</v>
      </c>
      <c r="G10076" t="s">
        <v>129</v>
      </c>
      <c r="H10076">
        <v>78</v>
      </c>
      <c r="I10076">
        <v>0.38059781865296438</v>
      </c>
      <c r="J10076">
        <v>1.9458140236512111E-2</v>
      </c>
      <c r="K10076">
        <v>7.6765367776111454E-2</v>
      </c>
      <c r="L10076">
        <v>0.90040912958063313</v>
      </c>
    </row>
    <row r="10077" spans="1:12">
      <c r="A10077" t="s">
        <v>317</v>
      </c>
      <c r="B10077" t="s">
        <v>267</v>
      </c>
      <c r="C10077">
        <v>48077</v>
      </c>
      <c r="D10077" t="s">
        <v>135</v>
      </c>
      <c r="E10077">
        <v>590</v>
      </c>
      <c r="F10077" t="s">
        <v>110</v>
      </c>
      <c r="G10077" t="s">
        <v>130</v>
      </c>
      <c r="H10077">
        <v>258</v>
      </c>
      <c r="I10077">
        <v>0.25992785258357648</v>
      </c>
      <c r="J10077">
        <v>5.987914520457961E-3</v>
      </c>
      <c r="K10077">
        <v>-2.195959561981921E-3</v>
      </c>
      <c r="L10077">
        <v>0.53935850489628279</v>
      </c>
    </row>
    <row r="10078" spans="1:12">
      <c r="A10078" t="s">
        <v>317</v>
      </c>
      <c r="B10078" t="s">
        <v>267</v>
      </c>
      <c r="C10078">
        <v>48077</v>
      </c>
      <c r="D10078" t="s">
        <v>135</v>
      </c>
      <c r="E10078">
        <v>590</v>
      </c>
      <c r="F10078" t="s">
        <v>110</v>
      </c>
      <c r="G10078" t="s">
        <v>131</v>
      </c>
      <c r="H10078">
        <v>78</v>
      </c>
      <c r="I10078">
        <v>0.38059781865296438</v>
      </c>
      <c r="J10078">
        <v>1.9458140236512111E-2</v>
      </c>
      <c r="K10078">
        <v>7.6765367776111454E-2</v>
      </c>
      <c r="L10078">
        <v>0.90040912958063313</v>
      </c>
    </row>
    <row r="10079" spans="1:12">
      <c r="A10079" t="s">
        <v>317</v>
      </c>
      <c r="B10079" t="s">
        <v>267</v>
      </c>
      <c r="C10079">
        <v>48077</v>
      </c>
      <c r="D10079" t="s">
        <v>135</v>
      </c>
      <c r="E10079">
        <v>590</v>
      </c>
      <c r="F10079" t="s">
        <v>110</v>
      </c>
      <c r="G10079" t="s">
        <v>132</v>
      </c>
      <c r="H10079">
        <v>258</v>
      </c>
      <c r="I10079">
        <v>0.25992785258357648</v>
      </c>
      <c r="J10079">
        <v>5.987914520457961E-3</v>
      </c>
      <c r="K10079">
        <v>-2.195959561981921E-3</v>
      </c>
      <c r="L10079">
        <v>0.53935850489628279</v>
      </c>
    </row>
    <row r="10080" spans="1:12">
      <c r="A10080" t="s">
        <v>317</v>
      </c>
      <c r="B10080" t="s">
        <v>267</v>
      </c>
      <c r="C10080">
        <v>48077</v>
      </c>
      <c r="D10080" t="s">
        <v>135</v>
      </c>
      <c r="E10080">
        <v>590</v>
      </c>
      <c r="F10080" t="s">
        <v>110</v>
      </c>
      <c r="G10080" t="s">
        <v>133</v>
      </c>
      <c r="H10080">
        <v>78</v>
      </c>
      <c r="I10080">
        <v>0.47575306733077621</v>
      </c>
      <c r="J10080">
        <v>2.2603411020603609E-2</v>
      </c>
      <c r="K10080">
        <v>8.5810640199140115E-2</v>
      </c>
      <c r="L10080">
        <v>1.0673163726330119</v>
      </c>
    </row>
    <row r="10081" spans="1:12">
      <c r="A10081" t="s">
        <v>317</v>
      </c>
      <c r="B10081" t="s">
        <v>267</v>
      </c>
      <c r="C10081">
        <v>48077</v>
      </c>
      <c r="D10081" t="s">
        <v>135</v>
      </c>
      <c r="E10081">
        <v>590</v>
      </c>
      <c r="F10081" t="s">
        <v>110</v>
      </c>
      <c r="G10081" t="s">
        <v>134</v>
      </c>
      <c r="H10081">
        <v>258</v>
      </c>
      <c r="I10081">
        <v>0.32524249663244759</v>
      </c>
      <c r="J10081">
        <v>8.1836853353054097E-3</v>
      </c>
      <c r="K10081">
        <v>-2.195959561981921E-3</v>
      </c>
      <c r="L10081">
        <v>0.64457706138151327</v>
      </c>
    </row>
    <row r="10082" spans="1:12">
      <c r="A10082" t="s">
        <v>317</v>
      </c>
      <c r="B10082" t="s">
        <v>349</v>
      </c>
      <c r="C10082">
        <v>48079</v>
      </c>
      <c r="D10082" t="s">
        <v>135</v>
      </c>
      <c r="E10082">
        <v>590</v>
      </c>
      <c r="F10082" t="s">
        <v>110</v>
      </c>
      <c r="G10082" t="s">
        <v>111</v>
      </c>
      <c r="H10082">
        <v>195</v>
      </c>
      <c r="I10082">
        <v>1.280066447151627E-2</v>
      </c>
      <c r="J10082">
        <v>1.5078502414576499E-3</v>
      </c>
      <c r="K10082">
        <v>-999</v>
      </c>
      <c r="L10082">
        <v>-999</v>
      </c>
    </row>
    <row r="10083" spans="1:12">
      <c r="A10083" t="s">
        <v>317</v>
      </c>
      <c r="B10083" t="s">
        <v>349</v>
      </c>
      <c r="C10083">
        <v>48079</v>
      </c>
      <c r="D10083" t="s">
        <v>135</v>
      </c>
      <c r="E10083">
        <v>590</v>
      </c>
      <c r="F10083" t="s">
        <v>110</v>
      </c>
      <c r="G10083" t="s">
        <v>112</v>
      </c>
      <c r="H10083">
        <v>190</v>
      </c>
      <c r="I10083">
        <v>-9.2924923593182586E-3</v>
      </c>
      <c r="J10083">
        <v>1.02729659439014E-3</v>
      </c>
      <c r="K10083">
        <v>-999</v>
      </c>
      <c r="L10083">
        <v>-999</v>
      </c>
    </row>
    <row r="10084" spans="1:12">
      <c r="A10084" t="s">
        <v>317</v>
      </c>
      <c r="B10084" t="s">
        <v>349</v>
      </c>
      <c r="C10084">
        <v>48079</v>
      </c>
      <c r="D10084" t="s">
        <v>135</v>
      </c>
      <c r="E10084">
        <v>590</v>
      </c>
      <c r="F10084" t="s">
        <v>110</v>
      </c>
      <c r="G10084" t="s">
        <v>113</v>
      </c>
      <c r="H10084">
        <v>195</v>
      </c>
      <c r="I10084">
        <v>0.40708836443639601</v>
      </c>
      <c r="J10084">
        <v>1.4367217897190461E-2</v>
      </c>
      <c r="K10084">
        <v>6.1616498831277053E-2</v>
      </c>
      <c r="L10084">
        <v>1.0445898330844281</v>
      </c>
    </row>
    <row r="10085" spans="1:12">
      <c r="A10085" t="s">
        <v>317</v>
      </c>
      <c r="B10085" t="s">
        <v>349</v>
      </c>
      <c r="C10085">
        <v>48079</v>
      </c>
      <c r="D10085" t="s">
        <v>135</v>
      </c>
      <c r="E10085">
        <v>590</v>
      </c>
      <c r="F10085" t="s">
        <v>110</v>
      </c>
      <c r="G10085" t="s">
        <v>114</v>
      </c>
      <c r="H10085">
        <v>190</v>
      </c>
      <c r="I10085">
        <v>7.7813854277962002E-2</v>
      </c>
      <c r="J10085">
        <v>3.9358693629893728E-3</v>
      </c>
      <c r="K10085">
        <v>-1.7118735742734901E-2</v>
      </c>
      <c r="L10085">
        <v>0.27114206432046323</v>
      </c>
    </row>
    <row r="10086" spans="1:12">
      <c r="A10086" t="s">
        <v>317</v>
      </c>
      <c r="B10086" t="s">
        <v>349</v>
      </c>
      <c r="C10086">
        <v>48079</v>
      </c>
      <c r="D10086" t="s">
        <v>135</v>
      </c>
      <c r="E10086">
        <v>590</v>
      </c>
      <c r="F10086" t="s">
        <v>110</v>
      </c>
      <c r="G10086" t="s">
        <v>115</v>
      </c>
      <c r="H10086">
        <v>195</v>
      </c>
      <c r="I10086">
        <v>0.30513565012848759</v>
      </c>
      <c r="J10086">
        <v>1.0706964281424159E-2</v>
      </c>
      <c r="K10086">
        <v>3.9435271980070033E-2</v>
      </c>
      <c r="L10086">
        <v>0.71570367352633091</v>
      </c>
    </row>
    <row r="10087" spans="1:12">
      <c r="A10087" t="s">
        <v>317</v>
      </c>
      <c r="B10087" t="s">
        <v>349</v>
      </c>
      <c r="C10087">
        <v>48079</v>
      </c>
      <c r="D10087" t="s">
        <v>135</v>
      </c>
      <c r="E10087">
        <v>590</v>
      </c>
      <c r="F10087" t="s">
        <v>110</v>
      </c>
      <c r="G10087" t="s">
        <v>116</v>
      </c>
      <c r="H10087">
        <v>190</v>
      </c>
      <c r="I10087">
        <v>1.2001574140206729E-2</v>
      </c>
      <c r="J10087">
        <v>3.2866643379730002E-3</v>
      </c>
      <c r="K10087">
        <v>-7.5404002868393591E-2</v>
      </c>
      <c r="L10087">
        <v>0.16463460659000639</v>
      </c>
    </row>
    <row r="10088" spans="1:12">
      <c r="A10088" t="s">
        <v>317</v>
      </c>
      <c r="B10088" t="s">
        <v>349</v>
      </c>
      <c r="C10088">
        <v>48079</v>
      </c>
      <c r="D10088" t="s">
        <v>135</v>
      </c>
      <c r="E10088">
        <v>590</v>
      </c>
      <c r="F10088" t="s">
        <v>110</v>
      </c>
      <c r="G10088" t="s">
        <v>117</v>
      </c>
      <c r="H10088">
        <v>195</v>
      </c>
      <c r="I10088">
        <v>0.30513566503163342</v>
      </c>
      <c r="J10088">
        <v>1.070696596274592E-2</v>
      </c>
      <c r="K10088">
        <v>3.9435271980070033E-2</v>
      </c>
      <c r="L10088">
        <v>0.71570367352633091</v>
      </c>
    </row>
    <row r="10089" spans="1:12">
      <c r="A10089" t="s">
        <v>317</v>
      </c>
      <c r="B10089" t="s">
        <v>349</v>
      </c>
      <c r="C10089">
        <v>48079</v>
      </c>
      <c r="D10089" t="s">
        <v>135</v>
      </c>
      <c r="E10089">
        <v>590</v>
      </c>
      <c r="F10089" t="s">
        <v>110</v>
      </c>
      <c r="G10089" t="s">
        <v>118</v>
      </c>
      <c r="H10089">
        <v>190</v>
      </c>
      <c r="I10089">
        <v>1.2030466238897411E-2</v>
      </c>
      <c r="J10089">
        <v>3.2861171791652758E-3</v>
      </c>
      <c r="K10089">
        <v>-7.5404002868393591E-2</v>
      </c>
      <c r="L10089">
        <v>0.16463460659000639</v>
      </c>
    </row>
    <row r="10090" spans="1:12">
      <c r="A10090" t="s">
        <v>317</v>
      </c>
      <c r="B10090" t="s">
        <v>349</v>
      </c>
      <c r="C10090">
        <v>48079</v>
      </c>
      <c r="D10090" t="s">
        <v>135</v>
      </c>
      <c r="E10090">
        <v>590</v>
      </c>
      <c r="F10090" t="s">
        <v>110</v>
      </c>
      <c r="G10090" t="s">
        <v>119</v>
      </c>
      <c r="H10090">
        <v>195</v>
      </c>
      <c r="I10090">
        <v>0.34320672442635802</v>
      </c>
      <c r="J10090">
        <v>1.247625352405689E-2</v>
      </c>
      <c r="K10090">
        <v>4.7958638566990848E-2</v>
      </c>
      <c r="L10090">
        <v>0.87469436781935861</v>
      </c>
    </row>
    <row r="10091" spans="1:12">
      <c r="A10091" t="s">
        <v>317</v>
      </c>
      <c r="B10091" t="s">
        <v>349</v>
      </c>
      <c r="C10091">
        <v>48079</v>
      </c>
      <c r="D10091" t="s">
        <v>135</v>
      </c>
      <c r="E10091">
        <v>590</v>
      </c>
      <c r="F10091" t="s">
        <v>110</v>
      </c>
      <c r="G10091" t="s">
        <v>120</v>
      </c>
      <c r="H10091">
        <v>190</v>
      </c>
      <c r="I10091">
        <v>4.6138024045417947E-2</v>
      </c>
      <c r="J10091">
        <v>3.6055265816889869E-3</v>
      </c>
      <c r="K10091">
        <v>-3.6358419341025107E-2</v>
      </c>
      <c r="L10091">
        <v>0.22138591011327369</v>
      </c>
    </row>
    <row r="10092" spans="1:12">
      <c r="A10092" t="s">
        <v>317</v>
      </c>
      <c r="B10092" t="s">
        <v>349</v>
      </c>
      <c r="C10092">
        <v>48079</v>
      </c>
      <c r="D10092" t="s">
        <v>135</v>
      </c>
      <c r="E10092">
        <v>590</v>
      </c>
      <c r="F10092" t="s">
        <v>110</v>
      </c>
      <c r="G10092" t="s">
        <v>121</v>
      </c>
      <c r="H10092">
        <v>195</v>
      </c>
      <c r="I10092">
        <v>0.46847809257867168</v>
      </c>
      <c r="J10092">
        <v>1.6532577787320611E-2</v>
      </c>
      <c r="K10092">
        <v>7.6488431358555903E-2</v>
      </c>
      <c r="L10092">
        <v>1.2294122453740419</v>
      </c>
    </row>
    <row r="10093" spans="1:12">
      <c r="A10093" t="s">
        <v>317</v>
      </c>
      <c r="B10093" t="s">
        <v>349</v>
      </c>
      <c r="C10093">
        <v>48079</v>
      </c>
      <c r="D10093" t="s">
        <v>135</v>
      </c>
      <c r="E10093">
        <v>590</v>
      </c>
      <c r="F10093" t="s">
        <v>110</v>
      </c>
      <c r="G10093" t="s">
        <v>122</v>
      </c>
      <c r="H10093">
        <v>190</v>
      </c>
      <c r="I10093">
        <v>0.1336305878317513</v>
      </c>
      <c r="J10093">
        <v>5.0660177865624904E-3</v>
      </c>
      <c r="K10093">
        <v>6.8583110542747407E-3</v>
      </c>
      <c r="L10093">
        <v>0.38294899232820739</v>
      </c>
    </row>
    <row r="10094" spans="1:12">
      <c r="A10094" t="s">
        <v>317</v>
      </c>
      <c r="B10094" t="s">
        <v>349</v>
      </c>
      <c r="C10094">
        <v>48079</v>
      </c>
      <c r="D10094" t="s">
        <v>135</v>
      </c>
      <c r="E10094">
        <v>590</v>
      </c>
      <c r="F10094" t="s">
        <v>110</v>
      </c>
      <c r="G10094" t="s">
        <v>123</v>
      </c>
      <c r="H10094">
        <v>195</v>
      </c>
      <c r="I10094">
        <v>0.57143065106157542</v>
      </c>
      <c r="J10094">
        <v>2.0939690307789919E-2</v>
      </c>
      <c r="K10094">
        <v>9.6644327978629749E-2</v>
      </c>
      <c r="L10094">
        <v>1.586068888403962</v>
      </c>
    </row>
    <row r="10095" spans="1:12">
      <c r="A10095" t="s">
        <v>317</v>
      </c>
      <c r="B10095" t="s">
        <v>349</v>
      </c>
      <c r="C10095">
        <v>48079</v>
      </c>
      <c r="D10095" t="s">
        <v>135</v>
      </c>
      <c r="E10095">
        <v>590</v>
      </c>
      <c r="F10095" t="s">
        <v>110</v>
      </c>
      <c r="G10095" t="s">
        <v>124</v>
      </c>
      <c r="H10095">
        <v>190</v>
      </c>
      <c r="I10095">
        <v>0.216825874518845</v>
      </c>
      <c r="J10095">
        <v>6.4478154442222336E-3</v>
      </c>
      <c r="K10095">
        <v>5.0699452501801502E-2</v>
      </c>
      <c r="L10095">
        <v>0.52078327133154723</v>
      </c>
    </row>
    <row r="10096" spans="1:12">
      <c r="A10096" t="s">
        <v>317</v>
      </c>
      <c r="B10096" t="s">
        <v>349</v>
      </c>
      <c r="C10096">
        <v>48079</v>
      </c>
      <c r="D10096" t="s">
        <v>135</v>
      </c>
      <c r="E10096">
        <v>590</v>
      </c>
      <c r="F10096" t="s">
        <v>110</v>
      </c>
      <c r="G10096" t="s">
        <v>125</v>
      </c>
      <c r="H10096">
        <v>195</v>
      </c>
      <c r="I10096">
        <v>0.68792056233084986</v>
      </c>
      <c r="J10096">
        <v>2.4846330383766699E-2</v>
      </c>
      <c r="K10096">
        <v>0.1100626279377805</v>
      </c>
      <c r="L10096">
        <v>1.882481460986257</v>
      </c>
    </row>
    <row r="10097" spans="1:12">
      <c r="A10097" t="s">
        <v>317</v>
      </c>
      <c r="B10097" t="s">
        <v>349</v>
      </c>
      <c r="C10097">
        <v>48079</v>
      </c>
      <c r="D10097" t="s">
        <v>135</v>
      </c>
      <c r="E10097">
        <v>590</v>
      </c>
      <c r="F10097" t="s">
        <v>110</v>
      </c>
      <c r="G10097" t="s">
        <v>126</v>
      </c>
      <c r="H10097">
        <v>190</v>
      </c>
      <c r="I10097">
        <v>0.31011238155261978</v>
      </c>
      <c r="J10097">
        <v>8.3102156555515776E-3</v>
      </c>
      <c r="K10097">
        <v>8.6149699873777838E-2</v>
      </c>
      <c r="L10097">
        <v>0.67560886604146608</v>
      </c>
    </row>
    <row r="10098" spans="1:12">
      <c r="A10098" t="s">
        <v>317</v>
      </c>
      <c r="B10098" t="s">
        <v>349</v>
      </c>
      <c r="C10098">
        <v>48079</v>
      </c>
      <c r="D10098" t="s">
        <v>135</v>
      </c>
      <c r="E10098">
        <v>590</v>
      </c>
      <c r="F10098" t="s">
        <v>110</v>
      </c>
      <c r="G10098" t="s">
        <v>127</v>
      </c>
      <c r="H10098">
        <v>195</v>
      </c>
      <c r="I10098">
        <v>0.40708836443639612</v>
      </c>
      <c r="J10098">
        <v>1.4367217897190461E-2</v>
      </c>
      <c r="K10098">
        <v>6.1616498831277053E-2</v>
      </c>
      <c r="L10098">
        <v>1.0445898330844281</v>
      </c>
    </row>
    <row r="10099" spans="1:12">
      <c r="A10099" t="s">
        <v>317</v>
      </c>
      <c r="B10099" t="s">
        <v>349</v>
      </c>
      <c r="C10099">
        <v>48079</v>
      </c>
      <c r="D10099" t="s">
        <v>135</v>
      </c>
      <c r="E10099">
        <v>590</v>
      </c>
      <c r="F10099" t="s">
        <v>110</v>
      </c>
      <c r="G10099" t="s">
        <v>128</v>
      </c>
      <c r="H10099">
        <v>190</v>
      </c>
      <c r="I10099">
        <v>7.7813854277962002E-2</v>
      </c>
      <c r="J10099">
        <v>3.9358693629893736E-3</v>
      </c>
      <c r="K10099">
        <v>-1.7118735742734901E-2</v>
      </c>
      <c r="L10099">
        <v>0.27114206432046323</v>
      </c>
    </row>
    <row r="10100" spans="1:12">
      <c r="A10100" t="s">
        <v>317</v>
      </c>
      <c r="B10100" t="s">
        <v>349</v>
      </c>
      <c r="C10100">
        <v>48079</v>
      </c>
      <c r="D10100" t="s">
        <v>135</v>
      </c>
      <c r="E10100">
        <v>590</v>
      </c>
      <c r="F10100" t="s">
        <v>110</v>
      </c>
      <c r="G10100" t="s">
        <v>129</v>
      </c>
      <c r="H10100">
        <v>195</v>
      </c>
      <c r="I10100">
        <v>0.40708836443639612</v>
      </c>
      <c r="J10100">
        <v>1.4367217897190469E-2</v>
      </c>
      <c r="K10100">
        <v>6.1616498831277053E-2</v>
      </c>
      <c r="L10100">
        <v>1.0445898330844281</v>
      </c>
    </row>
    <row r="10101" spans="1:12">
      <c r="A10101" t="s">
        <v>317</v>
      </c>
      <c r="B10101" t="s">
        <v>349</v>
      </c>
      <c r="C10101">
        <v>48079</v>
      </c>
      <c r="D10101" t="s">
        <v>135</v>
      </c>
      <c r="E10101">
        <v>590</v>
      </c>
      <c r="F10101" t="s">
        <v>110</v>
      </c>
      <c r="G10101" t="s">
        <v>130</v>
      </c>
      <c r="H10101">
        <v>190</v>
      </c>
      <c r="I10101">
        <v>7.7813854277962002E-2</v>
      </c>
      <c r="J10101">
        <v>3.9358693629893736E-3</v>
      </c>
      <c r="K10101">
        <v>-1.7118735742734901E-2</v>
      </c>
      <c r="L10101">
        <v>0.27114206432046323</v>
      </c>
    </row>
    <row r="10102" spans="1:12">
      <c r="A10102" t="s">
        <v>317</v>
      </c>
      <c r="B10102" t="s">
        <v>349</v>
      </c>
      <c r="C10102">
        <v>48079</v>
      </c>
      <c r="D10102" t="s">
        <v>135</v>
      </c>
      <c r="E10102">
        <v>590</v>
      </c>
      <c r="F10102" t="s">
        <v>110</v>
      </c>
      <c r="G10102" t="s">
        <v>131</v>
      </c>
      <c r="H10102">
        <v>195</v>
      </c>
      <c r="I10102">
        <v>0.40708836443639612</v>
      </c>
      <c r="J10102">
        <v>1.4367217897190461E-2</v>
      </c>
      <c r="K10102">
        <v>6.1616498831277053E-2</v>
      </c>
      <c r="L10102">
        <v>1.0445898330844281</v>
      </c>
    </row>
    <row r="10103" spans="1:12">
      <c r="A10103" t="s">
        <v>317</v>
      </c>
      <c r="B10103" t="s">
        <v>349</v>
      </c>
      <c r="C10103">
        <v>48079</v>
      </c>
      <c r="D10103" t="s">
        <v>135</v>
      </c>
      <c r="E10103">
        <v>590</v>
      </c>
      <c r="F10103" t="s">
        <v>110</v>
      </c>
      <c r="G10103" t="s">
        <v>132</v>
      </c>
      <c r="H10103">
        <v>190</v>
      </c>
      <c r="I10103">
        <v>7.7813854277962002E-2</v>
      </c>
      <c r="J10103">
        <v>3.9358693629893736E-3</v>
      </c>
      <c r="K10103">
        <v>-1.7118735742734901E-2</v>
      </c>
      <c r="L10103">
        <v>0.27114206432046323</v>
      </c>
    </row>
    <row r="10104" spans="1:12">
      <c r="A10104" t="s">
        <v>317</v>
      </c>
      <c r="B10104" t="s">
        <v>349</v>
      </c>
      <c r="C10104">
        <v>48079</v>
      </c>
      <c r="D10104" t="s">
        <v>135</v>
      </c>
      <c r="E10104">
        <v>590</v>
      </c>
      <c r="F10104" t="s">
        <v>110</v>
      </c>
      <c r="G10104" t="s">
        <v>133</v>
      </c>
      <c r="H10104">
        <v>195</v>
      </c>
      <c r="I10104">
        <v>0.42197723401868331</v>
      </c>
      <c r="J10104">
        <v>1.523064055750196E-2</v>
      </c>
      <c r="K10104">
        <v>7.3995564455217239E-2</v>
      </c>
      <c r="L10104">
        <v>1.1930003476107121</v>
      </c>
    </row>
    <row r="10105" spans="1:12">
      <c r="A10105" t="s">
        <v>317</v>
      </c>
      <c r="B10105" t="s">
        <v>349</v>
      </c>
      <c r="C10105">
        <v>48079</v>
      </c>
      <c r="D10105" t="s">
        <v>135</v>
      </c>
      <c r="E10105">
        <v>590</v>
      </c>
      <c r="F10105" t="s">
        <v>110</v>
      </c>
      <c r="G10105" t="s">
        <v>134</v>
      </c>
      <c r="H10105">
        <v>190</v>
      </c>
      <c r="I10105">
        <v>0.2079940356221685</v>
      </c>
      <c r="J10105">
        <v>6.3123908138744298E-3</v>
      </c>
      <c r="K10105">
        <v>4.7425370198004912E-2</v>
      </c>
      <c r="L10105">
        <v>0.51319062766465262</v>
      </c>
    </row>
    <row r="10106" spans="1:12">
      <c r="A10106" t="s">
        <v>317</v>
      </c>
      <c r="B10106" t="s">
        <v>350</v>
      </c>
      <c r="C10106">
        <v>48081</v>
      </c>
      <c r="D10106" t="s">
        <v>135</v>
      </c>
      <c r="E10106">
        <v>590</v>
      </c>
      <c r="F10106" t="s">
        <v>110</v>
      </c>
      <c r="G10106" t="s">
        <v>111</v>
      </c>
      <c r="H10106">
        <v>109</v>
      </c>
      <c r="I10106">
        <v>-5.2608808702153014E-4</v>
      </c>
      <c r="J10106">
        <v>1.2750771255643199E-3</v>
      </c>
      <c r="K10106">
        <v>-999</v>
      </c>
      <c r="L10106">
        <v>-999</v>
      </c>
    </row>
    <row r="10107" spans="1:12">
      <c r="A10107" t="s">
        <v>317</v>
      </c>
      <c r="B10107" t="s">
        <v>350</v>
      </c>
      <c r="C10107">
        <v>48081</v>
      </c>
      <c r="D10107" t="s">
        <v>135</v>
      </c>
      <c r="E10107">
        <v>590</v>
      </c>
      <c r="F10107" t="s">
        <v>110</v>
      </c>
      <c r="G10107" t="s">
        <v>112</v>
      </c>
      <c r="H10107">
        <v>185</v>
      </c>
      <c r="I10107">
        <v>1.5017661552764619E-3</v>
      </c>
      <c r="J10107">
        <v>2.3759524363066581E-3</v>
      </c>
      <c r="K10107">
        <v>-999</v>
      </c>
      <c r="L10107">
        <v>-999</v>
      </c>
    </row>
    <row r="10108" spans="1:12">
      <c r="A10108" t="s">
        <v>317</v>
      </c>
      <c r="B10108" t="s">
        <v>350</v>
      </c>
      <c r="C10108">
        <v>48081</v>
      </c>
      <c r="D10108" t="s">
        <v>135</v>
      </c>
      <c r="E10108">
        <v>590</v>
      </c>
      <c r="F10108" t="s">
        <v>110</v>
      </c>
      <c r="G10108" t="s">
        <v>113</v>
      </c>
      <c r="H10108">
        <v>109</v>
      </c>
      <c r="I10108">
        <v>0.37373321337284687</v>
      </c>
      <c r="J10108">
        <v>1.3476077985116131E-2</v>
      </c>
      <c r="K10108">
        <v>7.1544570863134177E-3</v>
      </c>
      <c r="L10108">
        <v>0.7133728245419243</v>
      </c>
    </row>
    <row r="10109" spans="1:12">
      <c r="A10109" t="s">
        <v>317</v>
      </c>
      <c r="B10109" t="s">
        <v>350</v>
      </c>
      <c r="C10109">
        <v>48081</v>
      </c>
      <c r="D10109" t="s">
        <v>135</v>
      </c>
      <c r="E10109">
        <v>590</v>
      </c>
      <c r="F10109" t="s">
        <v>110</v>
      </c>
      <c r="G10109" t="s">
        <v>114</v>
      </c>
      <c r="H10109">
        <v>185</v>
      </c>
      <c r="I10109">
        <v>0.17108570784333191</v>
      </c>
      <c r="J10109">
        <v>5.0105115523151568E-3</v>
      </c>
      <c r="K10109">
        <v>1.112253870171254E-2</v>
      </c>
      <c r="L10109">
        <v>0.35550166117782322</v>
      </c>
    </row>
    <row r="10110" spans="1:12">
      <c r="A10110" t="s">
        <v>317</v>
      </c>
      <c r="B10110" t="s">
        <v>350</v>
      </c>
      <c r="C10110">
        <v>48081</v>
      </c>
      <c r="D10110" t="s">
        <v>135</v>
      </c>
      <c r="E10110">
        <v>590</v>
      </c>
      <c r="F10110" t="s">
        <v>110</v>
      </c>
      <c r="G10110" t="s">
        <v>115</v>
      </c>
      <c r="H10110">
        <v>109</v>
      </c>
      <c r="I10110">
        <v>0.28961297240710843</v>
      </c>
      <c r="J10110">
        <v>1.1383997043049319E-2</v>
      </c>
      <c r="K10110">
        <v>-1.7946656518021811E-2</v>
      </c>
      <c r="L10110">
        <v>0.54453904621127391</v>
      </c>
    </row>
    <row r="10111" spans="1:12">
      <c r="A10111" t="s">
        <v>317</v>
      </c>
      <c r="B10111" t="s">
        <v>350</v>
      </c>
      <c r="C10111">
        <v>48081</v>
      </c>
      <c r="D10111" t="s">
        <v>135</v>
      </c>
      <c r="E10111">
        <v>590</v>
      </c>
      <c r="F10111" t="s">
        <v>110</v>
      </c>
      <c r="G10111" t="s">
        <v>116</v>
      </c>
      <c r="H10111">
        <v>185</v>
      </c>
      <c r="I10111">
        <v>8.5296566232054782E-2</v>
      </c>
      <c r="J10111">
        <v>4.9228632047380264E-3</v>
      </c>
      <c r="K10111">
        <v>-5.7008063693509553E-2</v>
      </c>
      <c r="L10111">
        <v>0.26560942726821729</v>
      </c>
    </row>
    <row r="10112" spans="1:12">
      <c r="A10112" t="s">
        <v>317</v>
      </c>
      <c r="B10112" t="s">
        <v>350</v>
      </c>
      <c r="C10112">
        <v>48081</v>
      </c>
      <c r="D10112" t="s">
        <v>135</v>
      </c>
      <c r="E10112">
        <v>590</v>
      </c>
      <c r="F10112" t="s">
        <v>110</v>
      </c>
      <c r="G10112" t="s">
        <v>117</v>
      </c>
      <c r="H10112">
        <v>109</v>
      </c>
      <c r="I10112">
        <v>0.28961295582137048</v>
      </c>
      <c r="J10112">
        <v>1.138400038198843E-2</v>
      </c>
      <c r="K10112">
        <v>-1.7946656518021811E-2</v>
      </c>
      <c r="L10112">
        <v>0.54453904621127391</v>
      </c>
    </row>
    <row r="10113" spans="1:12">
      <c r="A10113" t="s">
        <v>317</v>
      </c>
      <c r="B10113" t="s">
        <v>350</v>
      </c>
      <c r="C10113">
        <v>48081</v>
      </c>
      <c r="D10113" t="s">
        <v>135</v>
      </c>
      <c r="E10113">
        <v>590</v>
      </c>
      <c r="F10113" t="s">
        <v>110</v>
      </c>
      <c r="G10113" t="s">
        <v>118</v>
      </c>
      <c r="H10113">
        <v>185</v>
      </c>
      <c r="I10113">
        <v>8.5296566232054782E-2</v>
      </c>
      <c r="J10113">
        <v>4.9228632047380264E-3</v>
      </c>
      <c r="K10113">
        <v>-5.7008063693509553E-2</v>
      </c>
      <c r="L10113">
        <v>0.26560942726821729</v>
      </c>
    </row>
    <row r="10114" spans="1:12">
      <c r="A10114" t="s">
        <v>317</v>
      </c>
      <c r="B10114" t="s">
        <v>350</v>
      </c>
      <c r="C10114">
        <v>48081</v>
      </c>
      <c r="D10114" t="s">
        <v>135</v>
      </c>
      <c r="E10114">
        <v>590</v>
      </c>
      <c r="F10114" t="s">
        <v>110</v>
      </c>
      <c r="G10114" t="s">
        <v>119</v>
      </c>
      <c r="H10114">
        <v>109</v>
      </c>
      <c r="I10114">
        <v>0.31377840320472983</v>
      </c>
      <c r="J10114">
        <v>1.19392289410088E-2</v>
      </c>
      <c r="K10114">
        <v>-5.4531078796244319E-3</v>
      </c>
      <c r="L10114">
        <v>0.60787086013814906</v>
      </c>
    </row>
    <row r="10115" spans="1:12">
      <c r="A10115" t="s">
        <v>317</v>
      </c>
      <c r="B10115" t="s">
        <v>350</v>
      </c>
      <c r="C10115">
        <v>48081</v>
      </c>
      <c r="D10115" t="s">
        <v>135</v>
      </c>
      <c r="E10115">
        <v>590</v>
      </c>
      <c r="F10115" t="s">
        <v>110</v>
      </c>
      <c r="G10115" t="s">
        <v>120</v>
      </c>
      <c r="H10115">
        <v>185</v>
      </c>
      <c r="I10115">
        <v>0.13081665483403709</v>
      </c>
      <c r="J10115">
        <v>4.9519957668733182E-3</v>
      </c>
      <c r="K10115">
        <v>-2.002714146858749E-2</v>
      </c>
      <c r="L10115">
        <v>0.31390430789418788</v>
      </c>
    </row>
    <row r="10116" spans="1:12">
      <c r="A10116" t="s">
        <v>317</v>
      </c>
      <c r="B10116" t="s">
        <v>350</v>
      </c>
      <c r="C10116">
        <v>48081</v>
      </c>
      <c r="D10116" t="s">
        <v>135</v>
      </c>
      <c r="E10116">
        <v>590</v>
      </c>
      <c r="F10116" t="s">
        <v>110</v>
      </c>
      <c r="G10116" t="s">
        <v>121</v>
      </c>
      <c r="H10116">
        <v>109</v>
      </c>
      <c r="I10116">
        <v>0.42598871782481701</v>
      </c>
      <c r="J10116">
        <v>1.4711688258305249E-2</v>
      </c>
      <c r="K10116">
        <v>2.626012599915499E-2</v>
      </c>
      <c r="L10116">
        <v>0.8129822778515795</v>
      </c>
    </row>
    <row r="10117" spans="1:12">
      <c r="A10117" t="s">
        <v>317</v>
      </c>
      <c r="B10117" t="s">
        <v>350</v>
      </c>
      <c r="C10117">
        <v>48081</v>
      </c>
      <c r="D10117" t="s">
        <v>135</v>
      </c>
      <c r="E10117">
        <v>590</v>
      </c>
      <c r="F10117" t="s">
        <v>110</v>
      </c>
      <c r="G10117" t="s">
        <v>122</v>
      </c>
      <c r="H10117">
        <v>185</v>
      </c>
      <c r="I10117">
        <v>0.24668600217402659</v>
      </c>
      <c r="J10117">
        <v>5.4664548939314366E-3</v>
      </c>
      <c r="K10117">
        <v>1.69673634204534E-2</v>
      </c>
      <c r="L10117">
        <v>0.42461468505656791</v>
      </c>
    </row>
    <row r="10118" spans="1:12">
      <c r="A10118" t="s">
        <v>317</v>
      </c>
      <c r="B10118" t="s">
        <v>350</v>
      </c>
      <c r="C10118">
        <v>48081</v>
      </c>
      <c r="D10118" t="s">
        <v>135</v>
      </c>
      <c r="E10118">
        <v>590</v>
      </c>
      <c r="F10118" t="s">
        <v>110</v>
      </c>
      <c r="G10118" t="s">
        <v>123</v>
      </c>
      <c r="H10118">
        <v>109</v>
      </c>
      <c r="I10118">
        <v>0.50520726373458447</v>
      </c>
      <c r="J10118">
        <v>1.7077787016098901E-2</v>
      </c>
      <c r="K10118">
        <v>6.197669814011568E-2</v>
      </c>
      <c r="L10118">
        <v>1.0039911330348541</v>
      </c>
    </row>
    <row r="10119" spans="1:12">
      <c r="A10119" t="s">
        <v>317</v>
      </c>
      <c r="B10119" t="s">
        <v>350</v>
      </c>
      <c r="C10119">
        <v>48081</v>
      </c>
      <c r="D10119" t="s">
        <v>135</v>
      </c>
      <c r="E10119">
        <v>590</v>
      </c>
      <c r="F10119" t="s">
        <v>110</v>
      </c>
      <c r="G10119" t="s">
        <v>124</v>
      </c>
      <c r="H10119">
        <v>185</v>
      </c>
      <c r="I10119">
        <v>0.35142052786679318</v>
      </c>
      <c r="J10119">
        <v>6.1383712513879592E-3</v>
      </c>
      <c r="K10119">
        <v>2.222570259427864E-2</v>
      </c>
      <c r="L10119">
        <v>0.52740692739829442</v>
      </c>
    </row>
    <row r="10120" spans="1:12">
      <c r="A10120" t="s">
        <v>317</v>
      </c>
      <c r="B10120" t="s">
        <v>350</v>
      </c>
      <c r="C10120">
        <v>48081</v>
      </c>
      <c r="D10120" t="s">
        <v>135</v>
      </c>
      <c r="E10120">
        <v>590</v>
      </c>
      <c r="F10120" t="s">
        <v>110</v>
      </c>
      <c r="G10120" t="s">
        <v>125</v>
      </c>
      <c r="H10120">
        <v>109</v>
      </c>
      <c r="I10120">
        <v>0.60827380053118063</v>
      </c>
      <c r="J10120">
        <v>1.9787072727830639E-2</v>
      </c>
      <c r="K10120">
        <v>9.0687244856611809E-2</v>
      </c>
      <c r="L10120">
        <v>1.184171269562668</v>
      </c>
    </row>
    <row r="10121" spans="1:12">
      <c r="A10121" t="s">
        <v>317</v>
      </c>
      <c r="B10121" t="s">
        <v>350</v>
      </c>
      <c r="C10121">
        <v>48081</v>
      </c>
      <c r="D10121" t="s">
        <v>135</v>
      </c>
      <c r="E10121">
        <v>590</v>
      </c>
      <c r="F10121" t="s">
        <v>110</v>
      </c>
      <c r="G10121" t="s">
        <v>126</v>
      </c>
      <c r="H10121">
        <v>185</v>
      </c>
      <c r="I10121">
        <v>0.47332010470589231</v>
      </c>
      <c r="J10121">
        <v>7.0115979680656516E-3</v>
      </c>
      <c r="K10121">
        <v>2.9303351145557589E-2</v>
      </c>
      <c r="L10121">
        <v>0.67457651028692767</v>
      </c>
    </row>
    <row r="10122" spans="1:12">
      <c r="A10122" t="s">
        <v>317</v>
      </c>
      <c r="B10122" t="s">
        <v>350</v>
      </c>
      <c r="C10122">
        <v>48081</v>
      </c>
      <c r="D10122" t="s">
        <v>135</v>
      </c>
      <c r="E10122">
        <v>590</v>
      </c>
      <c r="F10122" t="s">
        <v>110</v>
      </c>
      <c r="G10122" t="s">
        <v>127</v>
      </c>
      <c r="H10122">
        <v>109</v>
      </c>
      <c r="I10122">
        <v>0.37373321337284687</v>
      </c>
      <c r="J10122">
        <v>1.3476077985116131E-2</v>
      </c>
      <c r="K10122">
        <v>7.1544570863134177E-3</v>
      </c>
      <c r="L10122">
        <v>0.7133728245419243</v>
      </c>
    </row>
    <row r="10123" spans="1:12">
      <c r="A10123" t="s">
        <v>317</v>
      </c>
      <c r="B10123" t="s">
        <v>350</v>
      </c>
      <c r="C10123">
        <v>48081</v>
      </c>
      <c r="D10123" t="s">
        <v>135</v>
      </c>
      <c r="E10123">
        <v>590</v>
      </c>
      <c r="F10123" t="s">
        <v>110</v>
      </c>
      <c r="G10123" t="s">
        <v>128</v>
      </c>
      <c r="H10123">
        <v>185</v>
      </c>
      <c r="I10123">
        <v>0.17108570784333191</v>
      </c>
      <c r="J10123">
        <v>5.0105115523151568E-3</v>
      </c>
      <c r="K10123">
        <v>1.112253870171254E-2</v>
      </c>
      <c r="L10123">
        <v>0.35550166117782322</v>
      </c>
    </row>
    <row r="10124" spans="1:12">
      <c r="A10124" t="s">
        <v>317</v>
      </c>
      <c r="B10124" t="s">
        <v>350</v>
      </c>
      <c r="C10124">
        <v>48081</v>
      </c>
      <c r="D10124" t="s">
        <v>135</v>
      </c>
      <c r="E10124">
        <v>590</v>
      </c>
      <c r="F10124" t="s">
        <v>110</v>
      </c>
      <c r="G10124" t="s">
        <v>129</v>
      </c>
      <c r="H10124">
        <v>109</v>
      </c>
      <c r="I10124">
        <v>0.37373321337284687</v>
      </c>
      <c r="J10124">
        <v>1.3476077985116131E-2</v>
      </c>
      <c r="K10124">
        <v>7.1544570863134177E-3</v>
      </c>
      <c r="L10124">
        <v>0.7133728245419243</v>
      </c>
    </row>
    <row r="10125" spans="1:12">
      <c r="A10125" t="s">
        <v>317</v>
      </c>
      <c r="B10125" t="s">
        <v>350</v>
      </c>
      <c r="C10125">
        <v>48081</v>
      </c>
      <c r="D10125" t="s">
        <v>135</v>
      </c>
      <c r="E10125">
        <v>590</v>
      </c>
      <c r="F10125" t="s">
        <v>110</v>
      </c>
      <c r="G10125" t="s">
        <v>130</v>
      </c>
      <c r="H10125">
        <v>185</v>
      </c>
      <c r="I10125">
        <v>0.17108570784333191</v>
      </c>
      <c r="J10125">
        <v>5.0105115523151568E-3</v>
      </c>
      <c r="K10125">
        <v>1.112253870171254E-2</v>
      </c>
      <c r="L10125">
        <v>0.35550166117782322</v>
      </c>
    </row>
    <row r="10126" spans="1:12">
      <c r="A10126" t="s">
        <v>317</v>
      </c>
      <c r="B10126" t="s">
        <v>350</v>
      </c>
      <c r="C10126">
        <v>48081</v>
      </c>
      <c r="D10126" t="s">
        <v>135</v>
      </c>
      <c r="E10126">
        <v>590</v>
      </c>
      <c r="F10126" t="s">
        <v>110</v>
      </c>
      <c r="G10126" t="s">
        <v>131</v>
      </c>
      <c r="H10126">
        <v>109</v>
      </c>
      <c r="I10126">
        <v>0.37373321337284687</v>
      </c>
      <c r="J10126">
        <v>1.3476077985116131E-2</v>
      </c>
      <c r="K10126">
        <v>7.1544570863134177E-3</v>
      </c>
      <c r="L10126">
        <v>0.7133728245419243</v>
      </c>
    </row>
    <row r="10127" spans="1:12">
      <c r="A10127" t="s">
        <v>317</v>
      </c>
      <c r="B10127" t="s">
        <v>350</v>
      </c>
      <c r="C10127">
        <v>48081</v>
      </c>
      <c r="D10127" t="s">
        <v>135</v>
      </c>
      <c r="E10127">
        <v>590</v>
      </c>
      <c r="F10127" t="s">
        <v>110</v>
      </c>
      <c r="G10127" t="s">
        <v>132</v>
      </c>
      <c r="H10127">
        <v>185</v>
      </c>
      <c r="I10127">
        <v>0.17108570784333191</v>
      </c>
      <c r="J10127">
        <v>5.0105115523151568E-3</v>
      </c>
      <c r="K10127">
        <v>1.112253870171254E-2</v>
      </c>
      <c r="L10127">
        <v>0.35550166117782322</v>
      </c>
    </row>
    <row r="10128" spans="1:12">
      <c r="A10128" t="s">
        <v>317</v>
      </c>
      <c r="B10128" t="s">
        <v>350</v>
      </c>
      <c r="C10128">
        <v>48081</v>
      </c>
      <c r="D10128" t="s">
        <v>135</v>
      </c>
      <c r="E10128">
        <v>590</v>
      </c>
      <c r="F10128" t="s">
        <v>110</v>
      </c>
      <c r="G10128" t="s">
        <v>133</v>
      </c>
      <c r="H10128">
        <v>109</v>
      </c>
      <c r="I10128">
        <v>0.35625459407813048</v>
      </c>
      <c r="J10128">
        <v>1.1326333655082571E-2</v>
      </c>
      <c r="K10128">
        <v>4.8590525121547469E-2</v>
      </c>
      <c r="L10128">
        <v>0.71280724959205255</v>
      </c>
    </row>
    <row r="10129" spans="1:12">
      <c r="A10129" t="s">
        <v>317</v>
      </c>
      <c r="B10129" t="s">
        <v>350</v>
      </c>
      <c r="C10129">
        <v>48081</v>
      </c>
      <c r="D10129" t="s">
        <v>135</v>
      </c>
      <c r="E10129">
        <v>590</v>
      </c>
      <c r="F10129" t="s">
        <v>110</v>
      </c>
      <c r="G10129" t="s">
        <v>134</v>
      </c>
      <c r="H10129">
        <v>185</v>
      </c>
      <c r="I10129">
        <v>0.28277127053771872</v>
      </c>
      <c r="J10129">
        <v>4.7003638913312856E-3</v>
      </c>
      <c r="K10129">
        <v>1.4409000517682451E-2</v>
      </c>
      <c r="L10129">
        <v>0.45147817620409059</v>
      </c>
    </row>
    <row r="10130" spans="1:12">
      <c r="A10130" t="s">
        <v>317</v>
      </c>
      <c r="B10130" t="s">
        <v>351</v>
      </c>
      <c r="C10130">
        <v>48083</v>
      </c>
      <c r="D10130" t="s">
        <v>135</v>
      </c>
      <c r="E10130">
        <v>590</v>
      </c>
      <c r="F10130" t="s">
        <v>110</v>
      </c>
      <c r="G10130" t="s">
        <v>111</v>
      </c>
      <c r="H10130">
        <v>1435</v>
      </c>
      <c r="I10130">
        <v>5.9834292631143144E-3</v>
      </c>
      <c r="J10130">
        <v>6.1175442341835609E-4</v>
      </c>
      <c r="K10130">
        <v>-999</v>
      </c>
      <c r="L10130">
        <v>-999</v>
      </c>
    </row>
    <row r="10131" spans="1:12">
      <c r="A10131" t="s">
        <v>317</v>
      </c>
      <c r="B10131" t="s">
        <v>351</v>
      </c>
      <c r="C10131">
        <v>48083</v>
      </c>
      <c r="D10131" t="s">
        <v>135</v>
      </c>
      <c r="E10131">
        <v>590</v>
      </c>
      <c r="F10131" t="s">
        <v>110</v>
      </c>
      <c r="G10131" t="s">
        <v>112</v>
      </c>
      <c r="H10131">
        <v>184</v>
      </c>
      <c r="I10131">
        <v>-2.5950976422308911E-3</v>
      </c>
      <c r="J10131">
        <v>6.8885804805075813E-4</v>
      </c>
      <c r="K10131">
        <v>-999</v>
      </c>
      <c r="L10131">
        <v>-999</v>
      </c>
    </row>
    <row r="10132" spans="1:12">
      <c r="A10132" t="s">
        <v>317</v>
      </c>
      <c r="B10132" t="s">
        <v>351</v>
      </c>
      <c r="C10132">
        <v>48083</v>
      </c>
      <c r="D10132" t="s">
        <v>135</v>
      </c>
      <c r="E10132">
        <v>590</v>
      </c>
      <c r="F10132" t="s">
        <v>110</v>
      </c>
      <c r="G10132" t="s">
        <v>113</v>
      </c>
      <c r="H10132">
        <v>1435</v>
      </c>
      <c r="I10132">
        <v>0.46376585003571102</v>
      </c>
      <c r="J10132">
        <v>5.1894412073743906E-3</v>
      </c>
      <c r="K10132">
        <v>-2.4882057950703741E-2</v>
      </c>
      <c r="L10132">
        <v>1.0445898330844281</v>
      </c>
    </row>
    <row r="10133" spans="1:12">
      <c r="A10133" t="s">
        <v>317</v>
      </c>
      <c r="B10133" t="s">
        <v>351</v>
      </c>
      <c r="C10133">
        <v>48083</v>
      </c>
      <c r="D10133" t="s">
        <v>135</v>
      </c>
      <c r="E10133">
        <v>590</v>
      </c>
      <c r="F10133" t="s">
        <v>110</v>
      </c>
      <c r="G10133" t="s">
        <v>114</v>
      </c>
      <c r="H10133">
        <v>184</v>
      </c>
      <c r="I10133">
        <v>0.20280784371197669</v>
      </c>
      <c r="J10133">
        <v>4.3354160169763456E-3</v>
      </c>
      <c r="K10133">
        <v>-6.1577590900222618E-3</v>
      </c>
      <c r="L10133">
        <v>0.34632489967442243</v>
      </c>
    </row>
    <row r="10134" spans="1:12">
      <c r="A10134" t="s">
        <v>317</v>
      </c>
      <c r="B10134" t="s">
        <v>351</v>
      </c>
      <c r="C10134">
        <v>48083</v>
      </c>
      <c r="D10134" t="s">
        <v>135</v>
      </c>
      <c r="E10134">
        <v>590</v>
      </c>
      <c r="F10134" t="s">
        <v>110</v>
      </c>
      <c r="G10134" t="s">
        <v>115</v>
      </c>
      <c r="H10134">
        <v>1435</v>
      </c>
      <c r="I10134">
        <v>0.32120311732066331</v>
      </c>
      <c r="J10134">
        <v>3.78357317435644E-3</v>
      </c>
      <c r="K10134">
        <v>-7.2748698721840921E-2</v>
      </c>
      <c r="L10134">
        <v>0.73635543458873776</v>
      </c>
    </row>
    <row r="10135" spans="1:12">
      <c r="A10135" t="s">
        <v>317</v>
      </c>
      <c r="B10135" t="s">
        <v>351</v>
      </c>
      <c r="C10135">
        <v>48083</v>
      </c>
      <c r="D10135" t="s">
        <v>135</v>
      </c>
      <c r="E10135">
        <v>590</v>
      </c>
      <c r="F10135" t="s">
        <v>110</v>
      </c>
      <c r="G10135" t="s">
        <v>116</v>
      </c>
      <c r="H10135">
        <v>184</v>
      </c>
      <c r="I10135">
        <v>0.1166371697481704</v>
      </c>
      <c r="J10135">
        <v>4.5913096645637591E-3</v>
      </c>
      <c r="K10135">
        <v>-6.1577590900222618E-3</v>
      </c>
      <c r="L10135">
        <v>0.27409793046449099</v>
      </c>
    </row>
    <row r="10136" spans="1:12">
      <c r="A10136" t="s">
        <v>317</v>
      </c>
      <c r="B10136" t="s">
        <v>351</v>
      </c>
      <c r="C10136">
        <v>48083</v>
      </c>
      <c r="D10136" t="s">
        <v>135</v>
      </c>
      <c r="E10136">
        <v>590</v>
      </c>
      <c r="F10136" t="s">
        <v>110</v>
      </c>
      <c r="G10136" t="s">
        <v>117</v>
      </c>
      <c r="H10136">
        <v>1435</v>
      </c>
      <c r="I10136">
        <v>0.32184674594258622</v>
      </c>
      <c r="J10136">
        <v>3.7891795901429772E-3</v>
      </c>
      <c r="K10136">
        <v>-7.2748698721840921E-2</v>
      </c>
      <c r="L10136">
        <v>0.74146969624769143</v>
      </c>
    </row>
    <row r="10137" spans="1:12">
      <c r="A10137" t="s">
        <v>317</v>
      </c>
      <c r="B10137" t="s">
        <v>351</v>
      </c>
      <c r="C10137">
        <v>48083</v>
      </c>
      <c r="D10137" t="s">
        <v>135</v>
      </c>
      <c r="E10137">
        <v>590</v>
      </c>
      <c r="F10137" t="s">
        <v>110</v>
      </c>
      <c r="G10137" t="s">
        <v>118</v>
      </c>
      <c r="H10137">
        <v>184</v>
      </c>
      <c r="I10137">
        <v>0.1166371697481704</v>
      </c>
      <c r="J10137">
        <v>4.5913096645637591E-3</v>
      </c>
      <c r="K10137">
        <v>-6.1577590900222618E-3</v>
      </c>
      <c r="L10137">
        <v>0.27409793046449099</v>
      </c>
    </row>
    <row r="10138" spans="1:12">
      <c r="A10138" t="s">
        <v>317</v>
      </c>
      <c r="B10138" t="s">
        <v>351</v>
      </c>
      <c r="C10138">
        <v>48083</v>
      </c>
      <c r="D10138" t="s">
        <v>135</v>
      </c>
      <c r="E10138">
        <v>590</v>
      </c>
      <c r="F10138" t="s">
        <v>110</v>
      </c>
      <c r="G10138" t="s">
        <v>119</v>
      </c>
      <c r="H10138">
        <v>1435</v>
      </c>
      <c r="I10138">
        <v>0.39035324642638708</v>
      </c>
      <c r="J10138">
        <v>4.506183261465185E-3</v>
      </c>
      <c r="K10138">
        <v>-3.7781432639593653E-2</v>
      </c>
      <c r="L10138">
        <v>0.8789163861954854</v>
      </c>
    </row>
    <row r="10139" spans="1:12">
      <c r="A10139" t="s">
        <v>317</v>
      </c>
      <c r="B10139" t="s">
        <v>351</v>
      </c>
      <c r="C10139">
        <v>48083</v>
      </c>
      <c r="D10139" t="s">
        <v>135</v>
      </c>
      <c r="E10139">
        <v>590</v>
      </c>
      <c r="F10139" t="s">
        <v>110</v>
      </c>
      <c r="G10139" t="s">
        <v>120</v>
      </c>
      <c r="H10139">
        <v>184</v>
      </c>
      <c r="I10139">
        <v>0.16307124485993371</v>
      </c>
      <c r="J10139">
        <v>4.4374233644494908E-3</v>
      </c>
      <c r="K10139">
        <v>-6.1577590900222618E-3</v>
      </c>
      <c r="L10139">
        <v>0.31958506954426752</v>
      </c>
    </row>
    <row r="10140" spans="1:12">
      <c r="A10140" t="s">
        <v>317</v>
      </c>
      <c r="B10140" t="s">
        <v>351</v>
      </c>
      <c r="C10140">
        <v>48083</v>
      </c>
      <c r="D10140" t="s">
        <v>135</v>
      </c>
      <c r="E10140">
        <v>590</v>
      </c>
      <c r="F10140" t="s">
        <v>110</v>
      </c>
      <c r="G10140" t="s">
        <v>121</v>
      </c>
      <c r="H10140">
        <v>1435</v>
      </c>
      <c r="I10140">
        <v>0.55588416201816682</v>
      </c>
      <c r="J10140">
        <v>6.1443362336091227E-3</v>
      </c>
      <c r="K10140">
        <v>-1.0238741522058521E-2</v>
      </c>
      <c r="L10140">
        <v>1.2294122453740419</v>
      </c>
    </row>
    <row r="10141" spans="1:12">
      <c r="A10141" t="s">
        <v>317</v>
      </c>
      <c r="B10141" t="s">
        <v>351</v>
      </c>
      <c r="C10141">
        <v>48083</v>
      </c>
      <c r="D10141" t="s">
        <v>135</v>
      </c>
      <c r="E10141">
        <v>590</v>
      </c>
      <c r="F10141" t="s">
        <v>110</v>
      </c>
      <c r="G10141" t="s">
        <v>122</v>
      </c>
      <c r="H10141">
        <v>184</v>
      </c>
      <c r="I10141">
        <v>0.29016944712166282</v>
      </c>
      <c r="J10141">
        <v>5.1030013308152296E-3</v>
      </c>
      <c r="K10141">
        <v>-6.1577590900222618E-3</v>
      </c>
      <c r="L10141">
        <v>0.45920457876991561</v>
      </c>
    </row>
    <row r="10142" spans="1:12">
      <c r="A10142" t="s">
        <v>317</v>
      </c>
      <c r="B10142" t="s">
        <v>351</v>
      </c>
      <c r="C10142">
        <v>48083</v>
      </c>
      <c r="D10142" t="s">
        <v>135</v>
      </c>
      <c r="E10142">
        <v>590</v>
      </c>
      <c r="F10142" t="s">
        <v>110</v>
      </c>
      <c r="G10142" t="s">
        <v>123</v>
      </c>
      <c r="H10142">
        <v>1435</v>
      </c>
      <c r="I10142">
        <v>0.71515708957710988</v>
      </c>
      <c r="J10142">
        <v>8.0003988524832547E-3</v>
      </c>
      <c r="K10142">
        <v>-1.7631739374351929E-4</v>
      </c>
      <c r="L10142">
        <v>1.586068888403962</v>
      </c>
    </row>
    <row r="10143" spans="1:12">
      <c r="A10143" t="s">
        <v>317</v>
      </c>
      <c r="B10143" t="s">
        <v>351</v>
      </c>
      <c r="C10143">
        <v>48083</v>
      </c>
      <c r="D10143" t="s">
        <v>135</v>
      </c>
      <c r="E10143">
        <v>590</v>
      </c>
      <c r="F10143" t="s">
        <v>110</v>
      </c>
      <c r="G10143" t="s">
        <v>124</v>
      </c>
      <c r="H10143">
        <v>184</v>
      </c>
      <c r="I10143">
        <v>0.39480677922042928</v>
      </c>
      <c r="J10143">
        <v>5.9778175799467094E-3</v>
      </c>
      <c r="K10143">
        <v>-6.1577590900222618E-3</v>
      </c>
      <c r="L10143">
        <v>0.56172644114974912</v>
      </c>
    </row>
    <row r="10144" spans="1:12">
      <c r="A10144" t="s">
        <v>317</v>
      </c>
      <c r="B10144" t="s">
        <v>351</v>
      </c>
      <c r="C10144">
        <v>48083</v>
      </c>
      <c r="D10144" t="s">
        <v>135</v>
      </c>
      <c r="E10144">
        <v>590</v>
      </c>
      <c r="F10144" t="s">
        <v>110</v>
      </c>
      <c r="G10144" t="s">
        <v>125</v>
      </c>
      <c r="H10144">
        <v>1435</v>
      </c>
      <c r="I10144">
        <v>0.86965771020004723</v>
      </c>
      <c r="J10144">
        <v>9.6610980965178769E-3</v>
      </c>
      <c r="K10144">
        <v>-1.7631739374351929E-4</v>
      </c>
      <c r="L10144">
        <v>1.882481460986257</v>
      </c>
    </row>
    <row r="10145" spans="1:12">
      <c r="A10145" t="s">
        <v>317</v>
      </c>
      <c r="B10145" t="s">
        <v>351</v>
      </c>
      <c r="C10145">
        <v>48083</v>
      </c>
      <c r="D10145" t="s">
        <v>135</v>
      </c>
      <c r="E10145">
        <v>590</v>
      </c>
      <c r="F10145" t="s">
        <v>110</v>
      </c>
      <c r="G10145" t="s">
        <v>126</v>
      </c>
      <c r="H10145">
        <v>184</v>
      </c>
      <c r="I10145">
        <v>0.5175095523916966</v>
      </c>
      <c r="J10145">
        <v>7.5404443826572092E-3</v>
      </c>
      <c r="K10145">
        <v>-6.1577590900222618E-3</v>
      </c>
      <c r="L10145">
        <v>0.70109667635727502</v>
      </c>
    </row>
    <row r="10146" spans="1:12">
      <c r="A10146" t="s">
        <v>317</v>
      </c>
      <c r="B10146" t="s">
        <v>351</v>
      </c>
      <c r="C10146">
        <v>48083</v>
      </c>
      <c r="D10146" t="s">
        <v>135</v>
      </c>
      <c r="E10146">
        <v>590</v>
      </c>
      <c r="F10146" t="s">
        <v>110</v>
      </c>
      <c r="G10146" t="s">
        <v>127</v>
      </c>
      <c r="H10146">
        <v>1435</v>
      </c>
      <c r="I10146">
        <v>0.46312309575669669</v>
      </c>
      <c r="J10146">
        <v>5.1859418767402944E-3</v>
      </c>
      <c r="K10146">
        <v>-2.4882057950703741E-2</v>
      </c>
      <c r="L10146">
        <v>1.0445898330844281</v>
      </c>
    </row>
    <row r="10147" spans="1:12">
      <c r="A10147" t="s">
        <v>317</v>
      </c>
      <c r="B10147" t="s">
        <v>351</v>
      </c>
      <c r="C10147">
        <v>48083</v>
      </c>
      <c r="D10147" t="s">
        <v>135</v>
      </c>
      <c r="E10147">
        <v>590</v>
      </c>
      <c r="F10147" t="s">
        <v>110</v>
      </c>
      <c r="G10147" t="s">
        <v>128</v>
      </c>
      <c r="H10147">
        <v>184</v>
      </c>
      <c r="I10147">
        <v>0.20280237770613771</v>
      </c>
      <c r="J10147">
        <v>4.3354005122285188E-3</v>
      </c>
      <c r="K10147">
        <v>-6.1577590900222618E-3</v>
      </c>
      <c r="L10147">
        <v>0.34632489967442243</v>
      </c>
    </row>
    <row r="10148" spans="1:12">
      <c r="A10148" t="s">
        <v>317</v>
      </c>
      <c r="B10148" t="s">
        <v>351</v>
      </c>
      <c r="C10148">
        <v>48083</v>
      </c>
      <c r="D10148" t="s">
        <v>135</v>
      </c>
      <c r="E10148">
        <v>590</v>
      </c>
      <c r="F10148" t="s">
        <v>110</v>
      </c>
      <c r="G10148" t="s">
        <v>129</v>
      </c>
      <c r="H10148">
        <v>1435</v>
      </c>
      <c r="I10148">
        <v>0.46312309648774741</v>
      </c>
      <c r="J10148">
        <v>5.1859418748636107E-3</v>
      </c>
      <c r="K10148">
        <v>-2.4882057950703741E-2</v>
      </c>
      <c r="L10148">
        <v>1.0445898330844281</v>
      </c>
    </row>
    <row r="10149" spans="1:12">
      <c r="A10149" t="s">
        <v>317</v>
      </c>
      <c r="B10149" t="s">
        <v>351</v>
      </c>
      <c r="C10149">
        <v>48083</v>
      </c>
      <c r="D10149" t="s">
        <v>135</v>
      </c>
      <c r="E10149">
        <v>590</v>
      </c>
      <c r="F10149" t="s">
        <v>110</v>
      </c>
      <c r="G10149" t="s">
        <v>130</v>
      </c>
      <c r="H10149">
        <v>184</v>
      </c>
      <c r="I10149">
        <v>0.20280237770613771</v>
      </c>
      <c r="J10149">
        <v>4.3354005122285188E-3</v>
      </c>
      <c r="K10149">
        <v>-6.1577590900222618E-3</v>
      </c>
      <c r="L10149">
        <v>0.34632489967442243</v>
      </c>
    </row>
    <row r="10150" spans="1:12">
      <c r="A10150" t="s">
        <v>317</v>
      </c>
      <c r="B10150" t="s">
        <v>351</v>
      </c>
      <c r="C10150">
        <v>48083</v>
      </c>
      <c r="D10150" t="s">
        <v>135</v>
      </c>
      <c r="E10150">
        <v>590</v>
      </c>
      <c r="F10150" t="s">
        <v>110</v>
      </c>
      <c r="G10150" t="s">
        <v>131</v>
      </c>
      <c r="H10150">
        <v>1435</v>
      </c>
      <c r="I10150">
        <v>0.46312309626816522</v>
      </c>
      <c r="J10150">
        <v>5.1859418749559544E-3</v>
      </c>
      <c r="K10150">
        <v>-2.4882057950703741E-2</v>
      </c>
      <c r="L10150">
        <v>1.0445898330844281</v>
      </c>
    </row>
    <row r="10151" spans="1:12">
      <c r="A10151" t="s">
        <v>317</v>
      </c>
      <c r="B10151" t="s">
        <v>351</v>
      </c>
      <c r="C10151">
        <v>48083</v>
      </c>
      <c r="D10151" t="s">
        <v>135</v>
      </c>
      <c r="E10151">
        <v>590</v>
      </c>
      <c r="F10151" t="s">
        <v>110</v>
      </c>
      <c r="G10151" t="s">
        <v>132</v>
      </c>
      <c r="H10151">
        <v>184</v>
      </c>
      <c r="I10151">
        <v>0.20280237770613771</v>
      </c>
      <c r="J10151">
        <v>4.3354005122285188E-3</v>
      </c>
      <c r="K10151">
        <v>-6.1577590900222618E-3</v>
      </c>
      <c r="L10151">
        <v>0.34632489967442243</v>
      </c>
    </row>
    <row r="10152" spans="1:12">
      <c r="A10152" t="s">
        <v>317</v>
      </c>
      <c r="B10152" t="s">
        <v>351</v>
      </c>
      <c r="C10152">
        <v>48083</v>
      </c>
      <c r="D10152" t="s">
        <v>135</v>
      </c>
      <c r="E10152">
        <v>590</v>
      </c>
      <c r="F10152" t="s">
        <v>110</v>
      </c>
      <c r="G10152" t="s">
        <v>133</v>
      </c>
      <c r="H10152">
        <v>1435</v>
      </c>
      <c r="I10152">
        <v>0.55378203990716468</v>
      </c>
      <c r="J10152">
        <v>6.2546745532555559E-3</v>
      </c>
      <c r="K10152">
        <v>-1.4333065093495401E-3</v>
      </c>
      <c r="L10152">
        <v>1.3067001439901109</v>
      </c>
    </row>
    <row r="10153" spans="1:12">
      <c r="A10153" t="s">
        <v>317</v>
      </c>
      <c r="B10153" t="s">
        <v>351</v>
      </c>
      <c r="C10153">
        <v>48083</v>
      </c>
      <c r="D10153" t="s">
        <v>135</v>
      </c>
      <c r="E10153">
        <v>590</v>
      </c>
      <c r="F10153" t="s">
        <v>110</v>
      </c>
      <c r="G10153" t="s">
        <v>134</v>
      </c>
      <c r="H10153">
        <v>184</v>
      </c>
      <c r="I10153">
        <v>0.3163937191233448</v>
      </c>
      <c r="J10153">
        <v>4.9132996454574933E-3</v>
      </c>
      <c r="K10153">
        <v>-6.1577590900222618E-3</v>
      </c>
      <c r="L10153">
        <v>0.44611465040354942</v>
      </c>
    </row>
    <row r="10154" spans="1:12">
      <c r="A10154" t="s">
        <v>317</v>
      </c>
      <c r="B10154" t="s">
        <v>352</v>
      </c>
      <c r="C10154">
        <v>48085</v>
      </c>
      <c r="D10154" t="s">
        <v>135</v>
      </c>
      <c r="E10154">
        <v>590</v>
      </c>
      <c r="F10154" t="s">
        <v>110</v>
      </c>
      <c r="G10154" t="s">
        <v>111</v>
      </c>
      <c r="H10154">
        <v>21</v>
      </c>
      <c r="I10154">
        <v>2.9097044164964801E-2</v>
      </c>
      <c r="J10154">
        <v>6.0724630505607641E-3</v>
      </c>
      <c r="K10154">
        <v>-999</v>
      </c>
      <c r="L10154">
        <v>-999</v>
      </c>
    </row>
    <row r="10155" spans="1:12">
      <c r="A10155" t="s">
        <v>317</v>
      </c>
      <c r="B10155" t="s">
        <v>352</v>
      </c>
      <c r="C10155">
        <v>48085</v>
      </c>
      <c r="D10155" t="s">
        <v>135</v>
      </c>
      <c r="E10155">
        <v>590</v>
      </c>
      <c r="F10155" t="s">
        <v>110</v>
      </c>
      <c r="G10155" t="s">
        <v>112</v>
      </c>
      <c r="H10155">
        <v>321</v>
      </c>
      <c r="I10155">
        <v>1.1771322730770689E-2</v>
      </c>
      <c r="J10155">
        <v>9.7415495005715423E-4</v>
      </c>
      <c r="K10155">
        <v>-999</v>
      </c>
      <c r="L10155">
        <v>-999</v>
      </c>
    </row>
    <row r="10156" spans="1:12">
      <c r="A10156" t="s">
        <v>317</v>
      </c>
      <c r="B10156" t="s">
        <v>352</v>
      </c>
      <c r="C10156">
        <v>48085</v>
      </c>
      <c r="D10156" t="s">
        <v>135</v>
      </c>
      <c r="E10156">
        <v>590</v>
      </c>
      <c r="F10156" t="s">
        <v>110</v>
      </c>
      <c r="G10156" t="s">
        <v>113</v>
      </c>
      <c r="H10156">
        <v>21</v>
      </c>
      <c r="I10156">
        <v>0.53153354669199482</v>
      </c>
      <c r="J10156">
        <v>5.1312881201294069E-2</v>
      </c>
      <c r="K10156">
        <v>0.15938401467315549</v>
      </c>
      <c r="L10156">
        <v>1.035220974542278</v>
      </c>
    </row>
    <row r="10157" spans="1:12">
      <c r="A10157" t="s">
        <v>317</v>
      </c>
      <c r="B10157" t="s">
        <v>352</v>
      </c>
      <c r="C10157">
        <v>48085</v>
      </c>
      <c r="D10157" t="s">
        <v>135</v>
      </c>
      <c r="E10157">
        <v>590</v>
      </c>
      <c r="F10157" t="s">
        <v>110</v>
      </c>
      <c r="G10157" t="s">
        <v>114</v>
      </c>
      <c r="H10157">
        <v>321</v>
      </c>
      <c r="I10157">
        <v>0.23164837642102629</v>
      </c>
      <c r="J10157">
        <v>8.0827884914033525E-3</v>
      </c>
      <c r="K10157">
        <v>-0.41821509723516131</v>
      </c>
      <c r="L10157">
        <v>0.68929894522485269</v>
      </c>
    </row>
    <row r="10158" spans="1:12">
      <c r="A10158" t="s">
        <v>317</v>
      </c>
      <c r="B10158" t="s">
        <v>352</v>
      </c>
      <c r="C10158">
        <v>48085</v>
      </c>
      <c r="D10158" t="s">
        <v>135</v>
      </c>
      <c r="E10158">
        <v>590</v>
      </c>
      <c r="F10158" t="s">
        <v>110</v>
      </c>
      <c r="G10158" t="s">
        <v>115</v>
      </c>
      <c r="H10158">
        <v>21</v>
      </c>
      <c r="I10158">
        <v>0.30580196078704569</v>
      </c>
      <c r="J10158">
        <v>4.3764517371572248E-2</v>
      </c>
      <c r="K10158">
        <v>-0.1030372468641147</v>
      </c>
      <c r="L10158">
        <v>0.70150015117042142</v>
      </c>
    </row>
    <row r="10159" spans="1:12">
      <c r="A10159" t="s">
        <v>317</v>
      </c>
      <c r="B10159" t="s">
        <v>352</v>
      </c>
      <c r="C10159">
        <v>48085</v>
      </c>
      <c r="D10159" t="s">
        <v>135</v>
      </c>
      <c r="E10159">
        <v>590</v>
      </c>
      <c r="F10159" t="s">
        <v>110</v>
      </c>
      <c r="G10159" t="s">
        <v>116</v>
      </c>
      <c r="H10159">
        <v>321</v>
      </c>
      <c r="I10159">
        <v>0.1247548738293294</v>
      </c>
      <c r="J10159">
        <v>8.6834885509622095E-3</v>
      </c>
      <c r="K10159">
        <v>-0.62373865412019058</v>
      </c>
      <c r="L10159">
        <v>0.53022528668276903</v>
      </c>
    </row>
    <row r="10160" spans="1:12">
      <c r="A10160" t="s">
        <v>317</v>
      </c>
      <c r="B10160" t="s">
        <v>352</v>
      </c>
      <c r="C10160">
        <v>48085</v>
      </c>
      <c r="D10160" t="s">
        <v>135</v>
      </c>
      <c r="E10160">
        <v>590</v>
      </c>
      <c r="F10160" t="s">
        <v>110</v>
      </c>
      <c r="G10160" t="s">
        <v>117</v>
      </c>
      <c r="H10160">
        <v>21</v>
      </c>
      <c r="I10160">
        <v>0.30580196078704569</v>
      </c>
      <c r="J10160">
        <v>4.3764517371572248E-2</v>
      </c>
      <c r="K10160">
        <v>-0.1030372468641147</v>
      </c>
      <c r="L10160">
        <v>0.70150015117042142</v>
      </c>
    </row>
    <row r="10161" spans="1:12">
      <c r="A10161" t="s">
        <v>317</v>
      </c>
      <c r="B10161" t="s">
        <v>352</v>
      </c>
      <c r="C10161">
        <v>48085</v>
      </c>
      <c r="D10161" t="s">
        <v>135</v>
      </c>
      <c r="E10161">
        <v>590</v>
      </c>
      <c r="F10161" t="s">
        <v>110</v>
      </c>
      <c r="G10161" t="s">
        <v>118</v>
      </c>
      <c r="H10161">
        <v>321</v>
      </c>
      <c r="I10161">
        <v>0.1247548738293294</v>
      </c>
      <c r="J10161">
        <v>8.6834885509622095E-3</v>
      </c>
      <c r="K10161">
        <v>-0.62373865412019058</v>
      </c>
      <c r="L10161">
        <v>0.53022528668276903</v>
      </c>
    </row>
    <row r="10162" spans="1:12">
      <c r="A10162" t="s">
        <v>317</v>
      </c>
      <c r="B10162" t="s">
        <v>352</v>
      </c>
      <c r="C10162">
        <v>48085</v>
      </c>
      <c r="D10162" t="s">
        <v>135</v>
      </c>
      <c r="E10162">
        <v>590</v>
      </c>
      <c r="F10162" t="s">
        <v>110</v>
      </c>
      <c r="G10162" t="s">
        <v>119</v>
      </c>
      <c r="H10162">
        <v>21</v>
      </c>
      <c r="I10162">
        <v>0.41894103250454029</v>
      </c>
      <c r="J10162">
        <v>4.5897237089403013E-2</v>
      </c>
      <c r="K10162">
        <v>0.13843076486317521</v>
      </c>
      <c r="L10162">
        <v>0.87417234015293099</v>
      </c>
    </row>
    <row r="10163" spans="1:12">
      <c r="A10163" t="s">
        <v>317</v>
      </c>
      <c r="B10163" t="s">
        <v>352</v>
      </c>
      <c r="C10163">
        <v>48085</v>
      </c>
      <c r="D10163" t="s">
        <v>135</v>
      </c>
      <c r="E10163">
        <v>590</v>
      </c>
      <c r="F10163" t="s">
        <v>110</v>
      </c>
      <c r="G10163" t="s">
        <v>120</v>
      </c>
      <c r="H10163">
        <v>321</v>
      </c>
      <c r="I10163">
        <v>0.18022115110756809</v>
      </c>
      <c r="J10163">
        <v>8.4896625091484008E-3</v>
      </c>
      <c r="K10163">
        <v>-0.48132900060174078</v>
      </c>
      <c r="L10163">
        <v>0.61784843715681403</v>
      </c>
    </row>
    <row r="10164" spans="1:12">
      <c r="A10164" t="s">
        <v>317</v>
      </c>
      <c r="B10164" t="s">
        <v>352</v>
      </c>
      <c r="C10164">
        <v>48085</v>
      </c>
      <c r="D10164" t="s">
        <v>135</v>
      </c>
      <c r="E10164">
        <v>590</v>
      </c>
      <c r="F10164" t="s">
        <v>110</v>
      </c>
      <c r="G10164" t="s">
        <v>121</v>
      </c>
      <c r="H10164">
        <v>21</v>
      </c>
      <c r="I10164">
        <v>0.67011258961515197</v>
      </c>
      <c r="J10164">
        <v>5.9670154189357102E-2</v>
      </c>
      <c r="K10164">
        <v>0.1920892174148528</v>
      </c>
      <c r="L10164">
        <v>1.2323829158348369</v>
      </c>
    </row>
    <row r="10165" spans="1:12">
      <c r="A10165" t="s">
        <v>317</v>
      </c>
      <c r="B10165" t="s">
        <v>352</v>
      </c>
      <c r="C10165">
        <v>48085</v>
      </c>
      <c r="D10165" t="s">
        <v>135</v>
      </c>
      <c r="E10165">
        <v>590</v>
      </c>
      <c r="F10165" t="s">
        <v>110</v>
      </c>
      <c r="G10165" t="s">
        <v>122</v>
      </c>
      <c r="H10165">
        <v>321</v>
      </c>
      <c r="I10165">
        <v>0.32797103326668042</v>
      </c>
      <c r="J10165">
        <v>8.5366815968959363E-3</v>
      </c>
      <c r="K10165">
        <v>-0.17449362842845009</v>
      </c>
      <c r="L10165">
        <v>0.81663580721431916</v>
      </c>
    </row>
    <row r="10166" spans="1:12">
      <c r="A10166" t="s">
        <v>317</v>
      </c>
      <c r="B10166" t="s">
        <v>352</v>
      </c>
      <c r="C10166">
        <v>48085</v>
      </c>
      <c r="D10166" t="s">
        <v>135</v>
      </c>
      <c r="E10166">
        <v>590</v>
      </c>
      <c r="F10166" t="s">
        <v>110</v>
      </c>
      <c r="G10166" t="s">
        <v>123</v>
      </c>
      <c r="H10166">
        <v>21</v>
      </c>
      <c r="I10166">
        <v>0.90529997341020851</v>
      </c>
      <c r="J10166">
        <v>7.7002491223631439E-2</v>
      </c>
      <c r="K10166">
        <v>0.22213573584840979</v>
      </c>
      <c r="L10166">
        <v>1.5856410023960681</v>
      </c>
    </row>
    <row r="10167" spans="1:12">
      <c r="A10167" t="s">
        <v>317</v>
      </c>
      <c r="B10167" t="s">
        <v>352</v>
      </c>
      <c r="C10167">
        <v>48085</v>
      </c>
      <c r="D10167" t="s">
        <v>135</v>
      </c>
      <c r="E10167">
        <v>590</v>
      </c>
      <c r="F10167" t="s">
        <v>110</v>
      </c>
      <c r="G10167" t="s">
        <v>124</v>
      </c>
      <c r="H10167">
        <v>321</v>
      </c>
      <c r="I10167">
        <v>0.4696498088056949</v>
      </c>
      <c r="J10167">
        <v>9.8175126864820592E-3</v>
      </c>
      <c r="K10167">
        <v>-2.937424300232781E-3</v>
      </c>
      <c r="L10167">
        <v>1.0116504290241439</v>
      </c>
    </row>
    <row r="10168" spans="1:12">
      <c r="A10168" t="s">
        <v>317</v>
      </c>
      <c r="B10168" t="s">
        <v>352</v>
      </c>
      <c r="C10168">
        <v>48085</v>
      </c>
      <c r="D10168" t="s">
        <v>135</v>
      </c>
      <c r="E10168">
        <v>590</v>
      </c>
      <c r="F10168" t="s">
        <v>110</v>
      </c>
      <c r="G10168" t="s">
        <v>125</v>
      </c>
      <c r="H10168">
        <v>21</v>
      </c>
      <c r="I10168">
        <v>1.12839611071775</v>
      </c>
      <c r="J10168">
        <v>9.2851381894181975E-2</v>
      </c>
      <c r="K10168">
        <v>0.25170032977500628</v>
      </c>
      <c r="L10168">
        <v>1.9083088080071371</v>
      </c>
    </row>
    <row r="10169" spans="1:12">
      <c r="A10169" t="s">
        <v>317</v>
      </c>
      <c r="B10169" t="s">
        <v>352</v>
      </c>
      <c r="C10169">
        <v>48085</v>
      </c>
      <c r="D10169" t="s">
        <v>135</v>
      </c>
      <c r="E10169">
        <v>590</v>
      </c>
      <c r="F10169" t="s">
        <v>110</v>
      </c>
      <c r="G10169" t="s">
        <v>126</v>
      </c>
      <c r="H10169">
        <v>321</v>
      </c>
      <c r="I10169">
        <v>0.60606330375964446</v>
      </c>
      <c r="J10169">
        <v>1.1511580136324719E-2</v>
      </c>
      <c r="K10169">
        <v>-2.937424300232781E-3</v>
      </c>
      <c r="L10169">
        <v>1.193299581612685</v>
      </c>
    </row>
    <row r="10170" spans="1:12">
      <c r="A10170" t="s">
        <v>317</v>
      </c>
      <c r="B10170" t="s">
        <v>352</v>
      </c>
      <c r="C10170">
        <v>48085</v>
      </c>
      <c r="D10170" t="s">
        <v>135</v>
      </c>
      <c r="E10170">
        <v>590</v>
      </c>
      <c r="F10170" t="s">
        <v>110</v>
      </c>
      <c r="G10170" t="s">
        <v>127</v>
      </c>
      <c r="H10170">
        <v>21</v>
      </c>
      <c r="I10170">
        <v>0.53153354669199482</v>
      </c>
      <c r="J10170">
        <v>5.1312881201294069E-2</v>
      </c>
      <c r="K10170">
        <v>0.15938401467315549</v>
      </c>
      <c r="L10170">
        <v>1.035220974542278</v>
      </c>
    </row>
    <row r="10171" spans="1:12">
      <c r="A10171" t="s">
        <v>317</v>
      </c>
      <c r="B10171" t="s">
        <v>352</v>
      </c>
      <c r="C10171">
        <v>48085</v>
      </c>
      <c r="D10171" t="s">
        <v>135</v>
      </c>
      <c r="E10171">
        <v>590</v>
      </c>
      <c r="F10171" t="s">
        <v>110</v>
      </c>
      <c r="G10171" t="s">
        <v>128</v>
      </c>
      <c r="H10171">
        <v>321</v>
      </c>
      <c r="I10171">
        <v>0.23164837642102629</v>
      </c>
      <c r="J10171">
        <v>8.0827884914033508E-3</v>
      </c>
      <c r="K10171">
        <v>-0.41821509723516131</v>
      </c>
      <c r="L10171">
        <v>0.68929894522485269</v>
      </c>
    </row>
    <row r="10172" spans="1:12">
      <c r="A10172" t="s">
        <v>317</v>
      </c>
      <c r="B10172" t="s">
        <v>352</v>
      </c>
      <c r="C10172">
        <v>48085</v>
      </c>
      <c r="D10172" t="s">
        <v>135</v>
      </c>
      <c r="E10172">
        <v>590</v>
      </c>
      <c r="F10172" t="s">
        <v>110</v>
      </c>
      <c r="G10172" t="s">
        <v>129</v>
      </c>
      <c r="H10172">
        <v>21</v>
      </c>
      <c r="I10172">
        <v>0.53153354669199482</v>
      </c>
      <c r="J10172">
        <v>5.1312881201294069E-2</v>
      </c>
      <c r="K10172">
        <v>0.15938401467315549</v>
      </c>
      <c r="L10172">
        <v>1.035220974542278</v>
      </c>
    </row>
    <row r="10173" spans="1:12">
      <c r="A10173" t="s">
        <v>317</v>
      </c>
      <c r="B10173" t="s">
        <v>352</v>
      </c>
      <c r="C10173">
        <v>48085</v>
      </c>
      <c r="D10173" t="s">
        <v>135</v>
      </c>
      <c r="E10173">
        <v>590</v>
      </c>
      <c r="F10173" t="s">
        <v>110</v>
      </c>
      <c r="G10173" t="s">
        <v>130</v>
      </c>
      <c r="H10173">
        <v>321</v>
      </c>
      <c r="I10173">
        <v>0.23164837642102629</v>
      </c>
      <c r="J10173">
        <v>8.0827884914033508E-3</v>
      </c>
      <c r="K10173">
        <v>-0.41821509723516131</v>
      </c>
      <c r="L10173">
        <v>0.68929894522485269</v>
      </c>
    </row>
    <row r="10174" spans="1:12">
      <c r="A10174" t="s">
        <v>317</v>
      </c>
      <c r="B10174" t="s">
        <v>352</v>
      </c>
      <c r="C10174">
        <v>48085</v>
      </c>
      <c r="D10174" t="s">
        <v>135</v>
      </c>
      <c r="E10174">
        <v>590</v>
      </c>
      <c r="F10174" t="s">
        <v>110</v>
      </c>
      <c r="G10174" t="s">
        <v>131</v>
      </c>
      <c r="H10174">
        <v>21</v>
      </c>
      <c r="I10174">
        <v>0.53153354669199482</v>
      </c>
      <c r="J10174">
        <v>5.1312881201294069E-2</v>
      </c>
      <c r="K10174">
        <v>0.15938401467315549</v>
      </c>
      <c r="L10174">
        <v>1.035220974542278</v>
      </c>
    </row>
    <row r="10175" spans="1:12">
      <c r="A10175" t="s">
        <v>317</v>
      </c>
      <c r="B10175" t="s">
        <v>352</v>
      </c>
      <c r="C10175">
        <v>48085</v>
      </c>
      <c r="D10175" t="s">
        <v>135</v>
      </c>
      <c r="E10175">
        <v>590</v>
      </c>
      <c r="F10175" t="s">
        <v>110</v>
      </c>
      <c r="G10175" t="s">
        <v>132</v>
      </c>
      <c r="H10175">
        <v>321</v>
      </c>
      <c r="I10175">
        <v>0.23164837642102629</v>
      </c>
      <c r="J10175">
        <v>8.0827884914033508E-3</v>
      </c>
      <c r="K10175">
        <v>-0.41821509723516131</v>
      </c>
      <c r="L10175">
        <v>0.68929894522485269</v>
      </c>
    </row>
    <row r="10176" spans="1:12">
      <c r="A10176" t="s">
        <v>317</v>
      </c>
      <c r="B10176" t="s">
        <v>352</v>
      </c>
      <c r="C10176">
        <v>48085</v>
      </c>
      <c r="D10176" t="s">
        <v>135</v>
      </c>
      <c r="E10176">
        <v>590</v>
      </c>
      <c r="F10176" t="s">
        <v>110</v>
      </c>
      <c r="G10176" t="s">
        <v>133</v>
      </c>
      <c r="H10176">
        <v>21</v>
      </c>
      <c r="I10176">
        <v>0.80092700356517643</v>
      </c>
      <c r="J10176">
        <v>6.6061947049611949E-2</v>
      </c>
      <c r="K10176">
        <v>0.13062001870250631</v>
      </c>
      <c r="L10176">
        <v>1.2634740516146179</v>
      </c>
    </row>
    <row r="10177" spans="1:12">
      <c r="A10177" t="s">
        <v>317</v>
      </c>
      <c r="B10177" t="s">
        <v>352</v>
      </c>
      <c r="C10177">
        <v>48085</v>
      </c>
      <c r="D10177" t="s">
        <v>135</v>
      </c>
      <c r="E10177">
        <v>590</v>
      </c>
      <c r="F10177" t="s">
        <v>110</v>
      </c>
      <c r="G10177" t="s">
        <v>134</v>
      </c>
      <c r="H10177">
        <v>321</v>
      </c>
      <c r="I10177">
        <v>0.36995161043315689</v>
      </c>
      <c r="J10177">
        <v>7.001253153496847E-3</v>
      </c>
      <c r="K10177">
        <v>-2.937424300232781E-3</v>
      </c>
      <c r="L10177">
        <v>0.69068353536398719</v>
      </c>
    </row>
    <row r="10178" spans="1:12">
      <c r="A10178" t="s">
        <v>317</v>
      </c>
      <c r="B10178" t="s">
        <v>353</v>
      </c>
      <c r="C10178">
        <v>48087</v>
      </c>
      <c r="D10178" t="s">
        <v>135</v>
      </c>
      <c r="E10178">
        <v>590</v>
      </c>
      <c r="F10178" t="s">
        <v>110</v>
      </c>
      <c r="G10178" t="s">
        <v>111</v>
      </c>
      <c r="H10178">
        <v>109</v>
      </c>
      <c r="I10178">
        <v>-5.2608808702153014E-4</v>
      </c>
      <c r="J10178">
        <v>1.2750771255643199E-3</v>
      </c>
      <c r="K10178">
        <v>-999</v>
      </c>
      <c r="L10178">
        <v>-999</v>
      </c>
    </row>
    <row r="10179" spans="1:12">
      <c r="A10179" t="s">
        <v>317</v>
      </c>
      <c r="B10179" t="s">
        <v>353</v>
      </c>
      <c r="C10179">
        <v>48087</v>
      </c>
      <c r="D10179" t="s">
        <v>135</v>
      </c>
      <c r="E10179">
        <v>590</v>
      </c>
      <c r="F10179" t="s">
        <v>110</v>
      </c>
      <c r="G10179" t="s">
        <v>112</v>
      </c>
      <c r="H10179">
        <v>185</v>
      </c>
      <c r="I10179">
        <v>1.5017661552764619E-3</v>
      </c>
      <c r="J10179">
        <v>2.3759524363066581E-3</v>
      </c>
      <c r="K10179">
        <v>-999</v>
      </c>
      <c r="L10179">
        <v>-999</v>
      </c>
    </row>
    <row r="10180" spans="1:12">
      <c r="A10180" t="s">
        <v>317</v>
      </c>
      <c r="B10180" t="s">
        <v>353</v>
      </c>
      <c r="C10180">
        <v>48087</v>
      </c>
      <c r="D10180" t="s">
        <v>135</v>
      </c>
      <c r="E10180">
        <v>590</v>
      </c>
      <c r="F10180" t="s">
        <v>110</v>
      </c>
      <c r="G10180" t="s">
        <v>113</v>
      </c>
      <c r="H10180">
        <v>109</v>
      </c>
      <c r="I10180">
        <v>0.37373321337284687</v>
      </c>
      <c r="J10180">
        <v>1.3476077985116131E-2</v>
      </c>
      <c r="K10180">
        <v>7.1544570863134177E-3</v>
      </c>
      <c r="L10180">
        <v>0.7133728245419243</v>
      </c>
    </row>
    <row r="10181" spans="1:12">
      <c r="A10181" t="s">
        <v>317</v>
      </c>
      <c r="B10181" t="s">
        <v>353</v>
      </c>
      <c r="C10181">
        <v>48087</v>
      </c>
      <c r="D10181" t="s">
        <v>135</v>
      </c>
      <c r="E10181">
        <v>590</v>
      </c>
      <c r="F10181" t="s">
        <v>110</v>
      </c>
      <c r="G10181" t="s">
        <v>114</v>
      </c>
      <c r="H10181">
        <v>185</v>
      </c>
      <c r="I10181">
        <v>0.17108570784333191</v>
      </c>
      <c r="J10181">
        <v>5.0105115523151568E-3</v>
      </c>
      <c r="K10181">
        <v>1.112253870171254E-2</v>
      </c>
      <c r="L10181">
        <v>0.35550166117782322</v>
      </c>
    </row>
    <row r="10182" spans="1:12">
      <c r="A10182" t="s">
        <v>317</v>
      </c>
      <c r="B10182" t="s">
        <v>353</v>
      </c>
      <c r="C10182">
        <v>48087</v>
      </c>
      <c r="D10182" t="s">
        <v>135</v>
      </c>
      <c r="E10182">
        <v>590</v>
      </c>
      <c r="F10182" t="s">
        <v>110</v>
      </c>
      <c r="G10182" t="s">
        <v>115</v>
      </c>
      <c r="H10182">
        <v>109</v>
      </c>
      <c r="I10182">
        <v>0.28961297240710843</v>
      </c>
      <c r="J10182">
        <v>1.1383997043049319E-2</v>
      </c>
      <c r="K10182">
        <v>-1.7946656518021811E-2</v>
      </c>
      <c r="L10182">
        <v>0.54453904621127391</v>
      </c>
    </row>
    <row r="10183" spans="1:12">
      <c r="A10183" t="s">
        <v>317</v>
      </c>
      <c r="B10183" t="s">
        <v>353</v>
      </c>
      <c r="C10183">
        <v>48087</v>
      </c>
      <c r="D10183" t="s">
        <v>135</v>
      </c>
      <c r="E10183">
        <v>590</v>
      </c>
      <c r="F10183" t="s">
        <v>110</v>
      </c>
      <c r="G10183" t="s">
        <v>116</v>
      </c>
      <c r="H10183">
        <v>185</v>
      </c>
      <c r="I10183">
        <v>8.5296566232054782E-2</v>
      </c>
      <c r="J10183">
        <v>4.9228632047380264E-3</v>
      </c>
      <c r="K10183">
        <v>-5.7008063693509553E-2</v>
      </c>
      <c r="L10183">
        <v>0.26560942726821729</v>
      </c>
    </row>
    <row r="10184" spans="1:12">
      <c r="A10184" t="s">
        <v>317</v>
      </c>
      <c r="B10184" t="s">
        <v>353</v>
      </c>
      <c r="C10184">
        <v>48087</v>
      </c>
      <c r="D10184" t="s">
        <v>135</v>
      </c>
      <c r="E10184">
        <v>590</v>
      </c>
      <c r="F10184" t="s">
        <v>110</v>
      </c>
      <c r="G10184" t="s">
        <v>117</v>
      </c>
      <c r="H10184">
        <v>109</v>
      </c>
      <c r="I10184">
        <v>0.28961295582137048</v>
      </c>
      <c r="J10184">
        <v>1.138400038198843E-2</v>
      </c>
      <c r="K10184">
        <v>-1.7946656518021811E-2</v>
      </c>
      <c r="L10184">
        <v>0.54453904621127391</v>
      </c>
    </row>
    <row r="10185" spans="1:12">
      <c r="A10185" t="s">
        <v>317</v>
      </c>
      <c r="B10185" t="s">
        <v>353</v>
      </c>
      <c r="C10185">
        <v>48087</v>
      </c>
      <c r="D10185" t="s">
        <v>135</v>
      </c>
      <c r="E10185">
        <v>590</v>
      </c>
      <c r="F10185" t="s">
        <v>110</v>
      </c>
      <c r="G10185" t="s">
        <v>118</v>
      </c>
      <c r="H10185">
        <v>185</v>
      </c>
      <c r="I10185">
        <v>8.5296566232054782E-2</v>
      </c>
      <c r="J10185">
        <v>4.9228632047380264E-3</v>
      </c>
      <c r="K10185">
        <v>-5.7008063693509553E-2</v>
      </c>
      <c r="L10185">
        <v>0.26560942726821729</v>
      </c>
    </row>
    <row r="10186" spans="1:12">
      <c r="A10186" t="s">
        <v>317</v>
      </c>
      <c r="B10186" t="s">
        <v>353</v>
      </c>
      <c r="C10186">
        <v>48087</v>
      </c>
      <c r="D10186" t="s">
        <v>135</v>
      </c>
      <c r="E10186">
        <v>590</v>
      </c>
      <c r="F10186" t="s">
        <v>110</v>
      </c>
      <c r="G10186" t="s">
        <v>119</v>
      </c>
      <c r="H10186">
        <v>109</v>
      </c>
      <c r="I10186">
        <v>0.31377840320472983</v>
      </c>
      <c r="J10186">
        <v>1.19392289410088E-2</v>
      </c>
      <c r="K10186">
        <v>-5.4531078796244319E-3</v>
      </c>
      <c r="L10186">
        <v>0.60787086013814906</v>
      </c>
    </row>
    <row r="10187" spans="1:12">
      <c r="A10187" t="s">
        <v>317</v>
      </c>
      <c r="B10187" t="s">
        <v>353</v>
      </c>
      <c r="C10187">
        <v>48087</v>
      </c>
      <c r="D10187" t="s">
        <v>135</v>
      </c>
      <c r="E10187">
        <v>590</v>
      </c>
      <c r="F10187" t="s">
        <v>110</v>
      </c>
      <c r="G10187" t="s">
        <v>120</v>
      </c>
      <c r="H10187">
        <v>185</v>
      </c>
      <c r="I10187">
        <v>0.13081665483403709</v>
      </c>
      <c r="J10187">
        <v>4.9519957668733182E-3</v>
      </c>
      <c r="K10187">
        <v>-2.002714146858749E-2</v>
      </c>
      <c r="L10187">
        <v>0.31390430789418788</v>
      </c>
    </row>
    <row r="10188" spans="1:12">
      <c r="A10188" t="s">
        <v>317</v>
      </c>
      <c r="B10188" t="s">
        <v>353</v>
      </c>
      <c r="C10188">
        <v>48087</v>
      </c>
      <c r="D10188" t="s">
        <v>135</v>
      </c>
      <c r="E10188">
        <v>590</v>
      </c>
      <c r="F10188" t="s">
        <v>110</v>
      </c>
      <c r="G10188" t="s">
        <v>121</v>
      </c>
      <c r="H10188">
        <v>109</v>
      </c>
      <c r="I10188">
        <v>0.42598871782481701</v>
      </c>
      <c r="J10188">
        <v>1.4711688258305249E-2</v>
      </c>
      <c r="K10188">
        <v>2.626012599915499E-2</v>
      </c>
      <c r="L10188">
        <v>0.8129822778515795</v>
      </c>
    </row>
    <row r="10189" spans="1:12">
      <c r="A10189" t="s">
        <v>317</v>
      </c>
      <c r="B10189" t="s">
        <v>353</v>
      </c>
      <c r="C10189">
        <v>48087</v>
      </c>
      <c r="D10189" t="s">
        <v>135</v>
      </c>
      <c r="E10189">
        <v>590</v>
      </c>
      <c r="F10189" t="s">
        <v>110</v>
      </c>
      <c r="G10189" t="s">
        <v>122</v>
      </c>
      <c r="H10189">
        <v>185</v>
      </c>
      <c r="I10189">
        <v>0.24668600217402659</v>
      </c>
      <c r="J10189">
        <v>5.4664548939314366E-3</v>
      </c>
      <c r="K10189">
        <v>1.69673634204534E-2</v>
      </c>
      <c r="L10189">
        <v>0.42461468505656791</v>
      </c>
    </row>
    <row r="10190" spans="1:12">
      <c r="A10190" t="s">
        <v>317</v>
      </c>
      <c r="B10190" t="s">
        <v>353</v>
      </c>
      <c r="C10190">
        <v>48087</v>
      </c>
      <c r="D10190" t="s">
        <v>135</v>
      </c>
      <c r="E10190">
        <v>590</v>
      </c>
      <c r="F10190" t="s">
        <v>110</v>
      </c>
      <c r="G10190" t="s">
        <v>123</v>
      </c>
      <c r="H10190">
        <v>109</v>
      </c>
      <c r="I10190">
        <v>0.50520726373458447</v>
      </c>
      <c r="J10190">
        <v>1.7077787016098901E-2</v>
      </c>
      <c r="K10190">
        <v>6.197669814011568E-2</v>
      </c>
      <c r="L10190">
        <v>1.0039911330348541</v>
      </c>
    </row>
    <row r="10191" spans="1:12">
      <c r="A10191" t="s">
        <v>317</v>
      </c>
      <c r="B10191" t="s">
        <v>353</v>
      </c>
      <c r="C10191">
        <v>48087</v>
      </c>
      <c r="D10191" t="s">
        <v>135</v>
      </c>
      <c r="E10191">
        <v>590</v>
      </c>
      <c r="F10191" t="s">
        <v>110</v>
      </c>
      <c r="G10191" t="s">
        <v>124</v>
      </c>
      <c r="H10191">
        <v>185</v>
      </c>
      <c r="I10191">
        <v>0.35142052786679318</v>
      </c>
      <c r="J10191">
        <v>6.1383712513879592E-3</v>
      </c>
      <c r="K10191">
        <v>2.222570259427864E-2</v>
      </c>
      <c r="L10191">
        <v>0.52740692739829442</v>
      </c>
    </row>
    <row r="10192" spans="1:12">
      <c r="A10192" t="s">
        <v>317</v>
      </c>
      <c r="B10192" t="s">
        <v>353</v>
      </c>
      <c r="C10192">
        <v>48087</v>
      </c>
      <c r="D10192" t="s">
        <v>135</v>
      </c>
      <c r="E10192">
        <v>590</v>
      </c>
      <c r="F10192" t="s">
        <v>110</v>
      </c>
      <c r="G10192" t="s">
        <v>125</v>
      </c>
      <c r="H10192">
        <v>109</v>
      </c>
      <c r="I10192">
        <v>0.60827380053118063</v>
      </c>
      <c r="J10192">
        <v>1.9787072727830639E-2</v>
      </c>
      <c r="K10192">
        <v>9.0687244856611809E-2</v>
      </c>
      <c r="L10192">
        <v>1.184171269562668</v>
      </c>
    </row>
    <row r="10193" spans="1:12">
      <c r="A10193" t="s">
        <v>317</v>
      </c>
      <c r="B10193" t="s">
        <v>353</v>
      </c>
      <c r="C10193">
        <v>48087</v>
      </c>
      <c r="D10193" t="s">
        <v>135</v>
      </c>
      <c r="E10193">
        <v>590</v>
      </c>
      <c r="F10193" t="s">
        <v>110</v>
      </c>
      <c r="G10193" t="s">
        <v>126</v>
      </c>
      <c r="H10193">
        <v>185</v>
      </c>
      <c r="I10193">
        <v>0.47332010470589231</v>
      </c>
      <c r="J10193">
        <v>7.0115979680656516E-3</v>
      </c>
      <c r="K10193">
        <v>2.9303351145557589E-2</v>
      </c>
      <c r="L10193">
        <v>0.67457651028692767</v>
      </c>
    </row>
    <row r="10194" spans="1:12">
      <c r="A10194" t="s">
        <v>317</v>
      </c>
      <c r="B10194" t="s">
        <v>353</v>
      </c>
      <c r="C10194">
        <v>48087</v>
      </c>
      <c r="D10194" t="s">
        <v>135</v>
      </c>
      <c r="E10194">
        <v>590</v>
      </c>
      <c r="F10194" t="s">
        <v>110</v>
      </c>
      <c r="G10194" t="s">
        <v>127</v>
      </c>
      <c r="H10194">
        <v>109</v>
      </c>
      <c r="I10194">
        <v>0.37373321337284687</v>
      </c>
      <c r="J10194">
        <v>1.3476077985116131E-2</v>
      </c>
      <c r="K10194">
        <v>7.1544570863134177E-3</v>
      </c>
      <c r="L10194">
        <v>0.7133728245419243</v>
      </c>
    </row>
    <row r="10195" spans="1:12">
      <c r="A10195" t="s">
        <v>317</v>
      </c>
      <c r="B10195" t="s">
        <v>353</v>
      </c>
      <c r="C10195">
        <v>48087</v>
      </c>
      <c r="D10195" t="s">
        <v>135</v>
      </c>
      <c r="E10195">
        <v>590</v>
      </c>
      <c r="F10195" t="s">
        <v>110</v>
      </c>
      <c r="G10195" t="s">
        <v>128</v>
      </c>
      <c r="H10195">
        <v>185</v>
      </c>
      <c r="I10195">
        <v>0.17108570784333191</v>
      </c>
      <c r="J10195">
        <v>5.0105115523151568E-3</v>
      </c>
      <c r="K10195">
        <v>1.112253870171254E-2</v>
      </c>
      <c r="L10195">
        <v>0.35550166117782322</v>
      </c>
    </row>
    <row r="10196" spans="1:12">
      <c r="A10196" t="s">
        <v>317</v>
      </c>
      <c r="B10196" t="s">
        <v>353</v>
      </c>
      <c r="C10196">
        <v>48087</v>
      </c>
      <c r="D10196" t="s">
        <v>135</v>
      </c>
      <c r="E10196">
        <v>590</v>
      </c>
      <c r="F10196" t="s">
        <v>110</v>
      </c>
      <c r="G10196" t="s">
        <v>129</v>
      </c>
      <c r="H10196">
        <v>109</v>
      </c>
      <c r="I10196">
        <v>0.37373321337284687</v>
      </c>
      <c r="J10196">
        <v>1.3476077985116131E-2</v>
      </c>
      <c r="K10196">
        <v>7.1544570863134177E-3</v>
      </c>
      <c r="L10196">
        <v>0.7133728245419243</v>
      </c>
    </row>
    <row r="10197" spans="1:12">
      <c r="A10197" t="s">
        <v>317</v>
      </c>
      <c r="B10197" t="s">
        <v>353</v>
      </c>
      <c r="C10197">
        <v>48087</v>
      </c>
      <c r="D10197" t="s">
        <v>135</v>
      </c>
      <c r="E10197">
        <v>590</v>
      </c>
      <c r="F10197" t="s">
        <v>110</v>
      </c>
      <c r="G10197" t="s">
        <v>130</v>
      </c>
      <c r="H10197">
        <v>185</v>
      </c>
      <c r="I10197">
        <v>0.17108570784333191</v>
      </c>
      <c r="J10197">
        <v>5.0105115523151568E-3</v>
      </c>
      <c r="K10197">
        <v>1.112253870171254E-2</v>
      </c>
      <c r="L10197">
        <v>0.35550166117782322</v>
      </c>
    </row>
    <row r="10198" spans="1:12">
      <c r="A10198" t="s">
        <v>317</v>
      </c>
      <c r="B10198" t="s">
        <v>353</v>
      </c>
      <c r="C10198">
        <v>48087</v>
      </c>
      <c r="D10198" t="s">
        <v>135</v>
      </c>
      <c r="E10198">
        <v>590</v>
      </c>
      <c r="F10198" t="s">
        <v>110</v>
      </c>
      <c r="G10198" t="s">
        <v>131</v>
      </c>
      <c r="H10198">
        <v>109</v>
      </c>
      <c r="I10198">
        <v>0.37373321337284687</v>
      </c>
      <c r="J10198">
        <v>1.3476077985116131E-2</v>
      </c>
      <c r="K10198">
        <v>7.1544570863134177E-3</v>
      </c>
      <c r="L10198">
        <v>0.7133728245419243</v>
      </c>
    </row>
    <row r="10199" spans="1:12">
      <c r="A10199" t="s">
        <v>317</v>
      </c>
      <c r="B10199" t="s">
        <v>353</v>
      </c>
      <c r="C10199">
        <v>48087</v>
      </c>
      <c r="D10199" t="s">
        <v>135</v>
      </c>
      <c r="E10199">
        <v>590</v>
      </c>
      <c r="F10199" t="s">
        <v>110</v>
      </c>
      <c r="G10199" t="s">
        <v>132</v>
      </c>
      <c r="H10199">
        <v>185</v>
      </c>
      <c r="I10199">
        <v>0.17108570784333191</v>
      </c>
      <c r="J10199">
        <v>5.0105115523151568E-3</v>
      </c>
      <c r="K10199">
        <v>1.112253870171254E-2</v>
      </c>
      <c r="L10199">
        <v>0.35550166117782322</v>
      </c>
    </row>
    <row r="10200" spans="1:12">
      <c r="A10200" t="s">
        <v>317</v>
      </c>
      <c r="B10200" t="s">
        <v>353</v>
      </c>
      <c r="C10200">
        <v>48087</v>
      </c>
      <c r="D10200" t="s">
        <v>135</v>
      </c>
      <c r="E10200">
        <v>590</v>
      </c>
      <c r="F10200" t="s">
        <v>110</v>
      </c>
      <c r="G10200" t="s">
        <v>133</v>
      </c>
      <c r="H10200">
        <v>109</v>
      </c>
      <c r="I10200">
        <v>0.35625459407813048</v>
      </c>
      <c r="J10200">
        <v>1.1326333655082571E-2</v>
      </c>
      <c r="K10200">
        <v>4.8590525121547469E-2</v>
      </c>
      <c r="L10200">
        <v>0.71280724959205255</v>
      </c>
    </row>
    <row r="10201" spans="1:12">
      <c r="A10201" t="s">
        <v>317</v>
      </c>
      <c r="B10201" t="s">
        <v>353</v>
      </c>
      <c r="C10201">
        <v>48087</v>
      </c>
      <c r="D10201" t="s">
        <v>135</v>
      </c>
      <c r="E10201">
        <v>590</v>
      </c>
      <c r="F10201" t="s">
        <v>110</v>
      </c>
      <c r="G10201" t="s">
        <v>134</v>
      </c>
      <c r="H10201">
        <v>185</v>
      </c>
      <c r="I10201">
        <v>0.28277127053771872</v>
      </c>
      <c r="J10201">
        <v>4.7003638913312856E-3</v>
      </c>
      <c r="K10201">
        <v>1.4409000517682451E-2</v>
      </c>
      <c r="L10201">
        <v>0.45147817620409059</v>
      </c>
    </row>
    <row r="10202" spans="1:12">
      <c r="A10202" t="s">
        <v>317</v>
      </c>
      <c r="B10202" t="s">
        <v>354</v>
      </c>
      <c r="C10202">
        <v>48089</v>
      </c>
      <c r="D10202" t="s">
        <v>135</v>
      </c>
      <c r="E10202">
        <v>590</v>
      </c>
      <c r="F10202" t="s">
        <v>110</v>
      </c>
      <c r="G10202" t="s">
        <v>111</v>
      </c>
      <c r="H10202">
        <v>119</v>
      </c>
      <c r="I10202">
        <v>4.344054371735321E-2</v>
      </c>
      <c r="J10202">
        <v>3.0583080619406241E-3</v>
      </c>
      <c r="K10202">
        <v>-999</v>
      </c>
      <c r="L10202">
        <v>-999</v>
      </c>
    </row>
    <row r="10203" spans="1:12">
      <c r="A10203" t="s">
        <v>317</v>
      </c>
      <c r="B10203" t="s">
        <v>354</v>
      </c>
      <c r="C10203">
        <v>48089</v>
      </c>
      <c r="D10203" t="s">
        <v>135</v>
      </c>
      <c r="E10203">
        <v>590</v>
      </c>
      <c r="F10203" t="s">
        <v>110</v>
      </c>
      <c r="G10203" t="s">
        <v>112</v>
      </c>
      <c r="H10203">
        <v>154</v>
      </c>
      <c r="I10203">
        <v>1.010576887515535E-2</v>
      </c>
      <c r="J10203">
        <v>1.007986004360896E-3</v>
      </c>
      <c r="K10203">
        <v>-999</v>
      </c>
      <c r="L10203">
        <v>-999</v>
      </c>
    </row>
    <row r="10204" spans="1:12">
      <c r="A10204" t="s">
        <v>317</v>
      </c>
      <c r="B10204" t="s">
        <v>354</v>
      </c>
      <c r="C10204">
        <v>48089</v>
      </c>
      <c r="D10204" t="s">
        <v>135</v>
      </c>
      <c r="E10204">
        <v>590</v>
      </c>
      <c r="F10204" t="s">
        <v>110</v>
      </c>
      <c r="G10204" t="s">
        <v>113</v>
      </c>
      <c r="H10204">
        <v>119</v>
      </c>
      <c r="I10204">
        <v>0.54223212982136748</v>
      </c>
      <c r="J10204">
        <v>2.2402894704769659E-2</v>
      </c>
      <c r="K10204">
        <v>-6.8014914002422755E-5</v>
      </c>
      <c r="L10204">
        <v>1.167587709455941</v>
      </c>
    </row>
    <row r="10205" spans="1:12">
      <c r="A10205" t="s">
        <v>317</v>
      </c>
      <c r="B10205" t="s">
        <v>354</v>
      </c>
      <c r="C10205">
        <v>48089</v>
      </c>
      <c r="D10205" t="s">
        <v>135</v>
      </c>
      <c r="E10205">
        <v>590</v>
      </c>
      <c r="F10205" t="s">
        <v>110</v>
      </c>
      <c r="G10205" t="s">
        <v>114</v>
      </c>
      <c r="H10205">
        <v>154</v>
      </c>
      <c r="I10205">
        <v>0.13614671302070411</v>
      </c>
      <c r="J10205">
        <v>1.006211760132609E-2</v>
      </c>
      <c r="K10205">
        <v>-0.1648007615647171</v>
      </c>
      <c r="L10205">
        <v>0.56084747552493552</v>
      </c>
    </row>
    <row r="10206" spans="1:12">
      <c r="A10206" t="s">
        <v>317</v>
      </c>
      <c r="B10206" t="s">
        <v>354</v>
      </c>
      <c r="C10206">
        <v>48089</v>
      </c>
      <c r="D10206" t="s">
        <v>135</v>
      </c>
      <c r="E10206">
        <v>590</v>
      </c>
      <c r="F10206" t="s">
        <v>110</v>
      </c>
      <c r="G10206" t="s">
        <v>115</v>
      </c>
      <c r="H10206">
        <v>119</v>
      </c>
      <c r="I10206">
        <v>0.35744820166864288</v>
      </c>
      <c r="J10206">
        <v>1.8388921166261309E-2</v>
      </c>
      <c r="K10206">
        <v>-9.3929551569146078E-2</v>
      </c>
      <c r="L10206">
        <v>0.83509783911325841</v>
      </c>
    </row>
    <row r="10207" spans="1:12">
      <c r="A10207" t="s">
        <v>317</v>
      </c>
      <c r="B10207" t="s">
        <v>354</v>
      </c>
      <c r="C10207">
        <v>48089</v>
      </c>
      <c r="D10207" t="s">
        <v>135</v>
      </c>
      <c r="E10207">
        <v>590</v>
      </c>
      <c r="F10207" t="s">
        <v>110</v>
      </c>
      <c r="G10207" t="s">
        <v>116</v>
      </c>
      <c r="H10207">
        <v>154</v>
      </c>
      <c r="I10207">
        <v>5.8262439736304593E-2</v>
      </c>
      <c r="J10207">
        <v>9.4519299594805518E-3</v>
      </c>
      <c r="K10207">
        <v>-0.2965267321163389</v>
      </c>
      <c r="L10207">
        <v>0.34774509743010268</v>
      </c>
    </row>
    <row r="10208" spans="1:12">
      <c r="A10208" t="s">
        <v>317</v>
      </c>
      <c r="B10208" t="s">
        <v>354</v>
      </c>
      <c r="C10208">
        <v>48089</v>
      </c>
      <c r="D10208" t="s">
        <v>135</v>
      </c>
      <c r="E10208">
        <v>590</v>
      </c>
      <c r="F10208" t="s">
        <v>110</v>
      </c>
      <c r="G10208" t="s">
        <v>117</v>
      </c>
      <c r="H10208">
        <v>119</v>
      </c>
      <c r="I10208">
        <v>0.35744820166864288</v>
      </c>
      <c r="J10208">
        <v>1.8388921166261309E-2</v>
      </c>
      <c r="K10208">
        <v>-9.3929551569146078E-2</v>
      </c>
      <c r="L10208">
        <v>0.83509783911325841</v>
      </c>
    </row>
    <row r="10209" spans="1:12">
      <c r="A10209" t="s">
        <v>317</v>
      </c>
      <c r="B10209" t="s">
        <v>354</v>
      </c>
      <c r="C10209">
        <v>48089</v>
      </c>
      <c r="D10209" t="s">
        <v>135</v>
      </c>
      <c r="E10209">
        <v>590</v>
      </c>
      <c r="F10209" t="s">
        <v>110</v>
      </c>
      <c r="G10209" t="s">
        <v>118</v>
      </c>
      <c r="H10209">
        <v>154</v>
      </c>
      <c r="I10209">
        <v>5.8262439736304593E-2</v>
      </c>
      <c r="J10209">
        <v>9.4519299594805518E-3</v>
      </c>
      <c r="K10209">
        <v>-0.2965267321163389</v>
      </c>
      <c r="L10209">
        <v>0.34774509743010268</v>
      </c>
    </row>
    <row r="10210" spans="1:12">
      <c r="A10210" t="s">
        <v>317</v>
      </c>
      <c r="B10210" t="s">
        <v>354</v>
      </c>
      <c r="C10210">
        <v>48089</v>
      </c>
      <c r="D10210" t="s">
        <v>135</v>
      </c>
      <c r="E10210">
        <v>590</v>
      </c>
      <c r="F10210" t="s">
        <v>110</v>
      </c>
      <c r="G10210" t="s">
        <v>119</v>
      </c>
      <c r="H10210">
        <v>119</v>
      </c>
      <c r="I10210">
        <v>0.44640003195052641</v>
      </c>
      <c r="J10210">
        <v>2.017620395139887E-2</v>
      </c>
      <c r="K10210">
        <v>-6.8014914002422755E-5</v>
      </c>
      <c r="L10210">
        <v>1.0065041022987671</v>
      </c>
    </row>
    <row r="10211" spans="1:12">
      <c r="A10211" t="s">
        <v>317</v>
      </c>
      <c r="B10211" t="s">
        <v>354</v>
      </c>
      <c r="C10211">
        <v>48089</v>
      </c>
      <c r="D10211" t="s">
        <v>135</v>
      </c>
      <c r="E10211">
        <v>590</v>
      </c>
      <c r="F10211" t="s">
        <v>110</v>
      </c>
      <c r="G10211" t="s">
        <v>120</v>
      </c>
      <c r="H10211">
        <v>154</v>
      </c>
      <c r="I10211">
        <v>9.8542597284439759E-2</v>
      </c>
      <c r="J10211">
        <v>1.005330279515171E-2</v>
      </c>
      <c r="K10211">
        <v>-0.24312261054794609</v>
      </c>
      <c r="L10211">
        <v>0.47072010799174657</v>
      </c>
    </row>
    <row r="10212" spans="1:12">
      <c r="A10212" t="s">
        <v>317</v>
      </c>
      <c r="B10212" t="s">
        <v>354</v>
      </c>
      <c r="C10212">
        <v>48089</v>
      </c>
      <c r="D10212" t="s">
        <v>135</v>
      </c>
      <c r="E10212">
        <v>590</v>
      </c>
      <c r="F10212" t="s">
        <v>110</v>
      </c>
      <c r="G10212" t="s">
        <v>121</v>
      </c>
      <c r="H10212">
        <v>119</v>
      </c>
      <c r="I10212">
        <v>0.65603744095005223</v>
      </c>
      <c r="J10212">
        <v>2.571803551448653E-2</v>
      </c>
      <c r="K10212">
        <v>-6.8014914002422755E-5</v>
      </c>
      <c r="L10212">
        <v>1.362928753414266</v>
      </c>
    </row>
    <row r="10213" spans="1:12">
      <c r="A10213" t="s">
        <v>317</v>
      </c>
      <c r="B10213" t="s">
        <v>354</v>
      </c>
      <c r="C10213">
        <v>48089</v>
      </c>
      <c r="D10213" t="s">
        <v>135</v>
      </c>
      <c r="E10213">
        <v>590</v>
      </c>
      <c r="F10213" t="s">
        <v>110</v>
      </c>
      <c r="G10213" t="s">
        <v>122</v>
      </c>
      <c r="H10213">
        <v>154</v>
      </c>
      <c r="I10213">
        <v>0.20211812595804701</v>
      </c>
      <c r="J10213">
        <v>1.169530440944319E-2</v>
      </c>
      <c r="K10213">
        <v>-8.7787914512305359E-2</v>
      </c>
      <c r="L10213">
        <v>0.71699065535889961</v>
      </c>
    </row>
    <row r="10214" spans="1:12">
      <c r="A10214" t="s">
        <v>317</v>
      </c>
      <c r="B10214" t="s">
        <v>354</v>
      </c>
      <c r="C10214">
        <v>48089</v>
      </c>
      <c r="D10214" t="s">
        <v>135</v>
      </c>
      <c r="E10214">
        <v>590</v>
      </c>
      <c r="F10214" t="s">
        <v>110</v>
      </c>
      <c r="G10214" t="s">
        <v>123</v>
      </c>
      <c r="H10214">
        <v>119</v>
      </c>
      <c r="I10214">
        <v>0.85245977191256961</v>
      </c>
      <c r="J10214">
        <v>3.2272663101109947E-2</v>
      </c>
      <c r="K10214">
        <v>-6.8014914002422755E-5</v>
      </c>
      <c r="L10214">
        <v>1.722766894029135</v>
      </c>
    </row>
    <row r="10215" spans="1:12">
      <c r="A10215" t="s">
        <v>317</v>
      </c>
      <c r="B10215" t="s">
        <v>354</v>
      </c>
      <c r="C10215">
        <v>48089</v>
      </c>
      <c r="D10215" t="s">
        <v>135</v>
      </c>
      <c r="E10215">
        <v>590</v>
      </c>
      <c r="F10215" t="s">
        <v>110</v>
      </c>
      <c r="G10215" t="s">
        <v>124</v>
      </c>
      <c r="H10215">
        <v>154</v>
      </c>
      <c r="I10215">
        <v>0.30613086388350969</v>
      </c>
      <c r="J10215">
        <v>1.458451087164732E-2</v>
      </c>
      <c r="K10215">
        <v>-7.1362469007284768E-3</v>
      </c>
      <c r="L10215">
        <v>0.93825560750798298</v>
      </c>
    </row>
    <row r="10216" spans="1:12">
      <c r="A10216" t="s">
        <v>317</v>
      </c>
      <c r="B10216" t="s">
        <v>354</v>
      </c>
      <c r="C10216">
        <v>48089</v>
      </c>
      <c r="D10216" t="s">
        <v>135</v>
      </c>
      <c r="E10216">
        <v>590</v>
      </c>
      <c r="F10216" t="s">
        <v>110</v>
      </c>
      <c r="G10216" t="s">
        <v>125</v>
      </c>
      <c r="H10216">
        <v>119</v>
      </c>
      <c r="I10216">
        <v>1.043641561352562</v>
      </c>
      <c r="J10216">
        <v>3.8907464032135061E-2</v>
      </c>
      <c r="K10216">
        <v>-6.8014914002422755E-5</v>
      </c>
      <c r="L10216">
        <v>2.050532687710747</v>
      </c>
    </row>
    <row r="10217" spans="1:12">
      <c r="A10217" t="s">
        <v>317</v>
      </c>
      <c r="B10217" t="s">
        <v>354</v>
      </c>
      <c r="C10217">
        <v>48089</v>
      </c>
      <c r="D10217" t="s">
        <v>135</v>
      </c>
      <c r="E10217">
        <v>590</v>
      </c>
      <c r="F10217" t="s">
        <v>110</v>
      </c>
      <c r="G10217" t="s">
        <v>126</v>
      </c>
      <c r="H10217">
        <v>154</v>
      </c>
      <c r="I10217">
        <v>0.41259931489748708</v>
      </c>
      <c r="J10217">
        <v>1.7729208915557289E-2</v>
      </c>
      <c r="K10217">
        <v>-7.1362469007284768E-3</v>
      </c>
      <c r="L10217">
        <v>1.107028819515256</v>
      </c>
    </row>
    <row r="10218" spans="1:12">
      <c r="A10218" t="s">
        <v>317</v>
      </c>
      <c r="B10218" t="s">
        <v>354</v>
      </c>
      <c r="C10218">
        <v>48089</v>
      </c>
      <c r="D10218" t="s">
        <v>135</v>
      </c>
      <c r="E10218">
        <v>590</v>
      </c>
      <c r="F10218" t="s">
        <v>110</v>
      </c>
      <c r="G10218" t="s">
        <v>127</v>
      </c>
      <c r="H10218">
        <v>119</v>
      </c>
      <c r="I10218">
        <v>0.54223212982136759</v>
      </c>
      <c r="J10218">
        <v>2.2402894704769669E-2</v>
      </c>
      <c r="K10218">
        <v>-6.8014914002422755E-5</v>
      </c>
      <c r="L10218">
        <v>1.167587709455941</v>
      </c>
    </row>
    <row r="10219" spans="1:12">
      <c r="A10219" t="s">
        <v>317</v>
      </c>
      <c r="B10219" t="s">
        <v>354</v>
      </c>
      <c r="C10219">
        <v>48089</v>
      </c>
      <c r="D10219" t="s">
        <v>135</v>
      </c>
      <c r="E10219">
        <v>590</v>
      </c>
      <c r="F10219" t="s">
        <v>110</v>
      </c>
      <c r="G10219" t="s">
        <v>128</v>
      </c>
      <c r="H10219">
        <v>154</v>
      </c>
      <c r="I10219">
        <v>0.13614671302070411</v>
      </c>
      <c r="J10219">
        <v>1.006211760132609E-2</v>
      </c>
      <c r="K10219">
        <v>-0.1648007615647171</v>
      </c>
      <c r="L10219">
        <v>0.56084747552493552</v>
      </c>
    </row>
    <row r="10220" spans="1:12">
      <c r="A10220" t="s">
        <v>317</v>
      </c>
      <c r="B10220" t="s">
        <v>354</v>
      </c>
      <c r="C10220">
        <v>48089</v>
      </c>
      <c r="D10220" t="s">
        <v>135</v>
      </c>
      <c r="E10220">
        <v>590</v>
      </c>
      <c r="F10220" t="s">
        <v>110</v>
      </c>
      <c r="G10220" t="s">
        <v>129</v>
      </c>
      <c r="H10220">
        <v>119</v>
      </c>
      <c r="I10220">
        <v>0.54223213514268054</v>
      </c>
      <c r="J10220">
        <v>2.2402894354175851E-2</v>
      </c>
      <c r="K10220">
        <v>-6.8014914002422755E-5</v>
      </c>
      <c r="L10220">
        <v>1.167587709455941</v>
      </c>
    </row>
    <row r="10221" spans="1:12">
      <c r="A10221" t="s">
        <v>317</v>
      </c>
      <c r="B10221" t="s">
        <v>354</v>
      </c>
      <c r="C10221">
        <v>48089</v>
      </c>
      <c r="D10221" t="s">
        <v>135</v>
      </c>
      <c r="E10221">
        <v>590</v>
      </c>
      <c r="F10221" t="s">
        <v>110</v>
      </c>
      <c r="G10221" t="s">
        <v>130</v>
      </c>
      <c r="H10221">
        <v>154</v>
      </c>
      <c r="I10221">
        <v>0.13614671302070411</v>
      </c>
      <c r="J10221">
        <v>1.006211760132609E-2</v>
      </c>
      <c r="K10221">
        <v>-0.1648007615647171</v>
      </c>
      <c r="L10221">
        <v>0.56084747552493552</v>
      </c>
    </row>
    <row r="10222" spans="1:12">
      <c r="A10222" t="s">
        <v>317</v>
      </c>
      <c r="B10222" t="s">
        <v>354</v>
      </c>
      <c r="C10222">
        <v>48089</v>
      </c>
      <c r="D10222" t="s">
        <v>135</v>
      </c>
      <c r="E10222">
        <v>590</v>
      </c>
      <c r="F10222" t="s">
        <v>110</v>
      </c>
      <c r="G10222" t="s">
        <v>131</v>
      </c>
      <c r="H10222">
        <v>119</v>
      </c>
      <c r="I10222">
        <v>0.54223212982136759</v>
      </c>
      <c r="J10222">
        <v>2.2402894704769669E-2</v>
      </c>
      <c r="K10222">
        <v>-6.8014914002422755E-5</v>
      </c>
      <c r="L10222">
        <v>1.167587709455941</v>
      </c>
    </row>
    <row r="10223" spans="1:12">
      <c r="A10223" t="s">
        <v>317</v>
      </c>
      <c r="B10223" t="s">
        <v>354</v>
      </c>
      <c r="C10223">
        <v>48089</v>
      </c>
      <c r="D10223" t="s">
        <v>135</v>
      </c>
      <c r="E10223">
        <v>590</v>
      </c>
      <c r="F10223" t="s">
        <v>110</v>
      </c>
      <c r="G10223" t="s">
        <v>132</v>
      </c>
      <c r="H10223">
        <v>154</v>
      </c>
      <c r="I10223">
        <v>0.13614671302070411</v>
      </c>
      <c r="J10223">
        <v>1.006211760132609E-2</v>
      </c>
      <c r="K10223">
        <v>-0.1648007615647171</v>
      </c>
      <c r="L10223">
        <v>0.56084747552493552</v>
      </c>
    </row>
    <row r="10224" spans="1:12">
      <c r="A10224" t="s">
        <v>317</v>
      </c>
      <c r="B10224" t="s">
        <v>354</v>
      </c>
      <c r="C10224">
        <v>48089</v>
      </c>
      <c r="D10224" t="s">
        <v>135</v>
      </c>
      <c r="E10224">
        <v>590</v>
      </c>
      <c r="F10224" t="s">
        <v>110</v>
      </c>
      <c r="G10224" t="s">
        <v>133</v>
      </c>
      <c r="H10224">
        <v>119</v>
      </c>
      <c r="I10224">
        <v>0.71148490009686993</v>
      </c>
      <c r="J10224">
        <v>2.8626114169949951E-2</v>
      </c>
      <c r="K10224">
        <v>-6.8014914002422755E-5</v>
      </c>
      <c r="L10224">
        <v>1.4331333234507451</v>
      </c>
    </row>
    <row r="10225" spans="1:12">
      <c r="A10225" t="s">
        <v>317</v>
      </c>
      <c r="B10225" t="s">
        <v>354</v>
      </c>
      <c r="C10225">
        <v>48089</v>
      </c>
      <c r="D10225" t="s">
        <v>135</v>
      </c>
      <c r="E10225">
        <v>590</v>
      </c>
      <c r="F10225" t="s">
        <v>110</v>
      </c>
      <c r="G10225" t="s">
        <v>134</v>
      </c>
      <c r="H10225">
        <v>154</v>
      </c>
      <c r="I10225">
        <v>0.25524593365470882</v>
      </c>
      <c r="J10225">
        <v>1.069283385560706E-2</v>
      </c>
      <c r="K10225">
        <v>-7.1362469007284768E-3</v>
      </c>
      <c r="L10225">
        <v>0.67055148480300786</v>
      </c>
    </row>
    <row r="10226" spans="1:12">
      <c r="A10226" t="s">
        <v>317</v>
      </c>
      <c r="B10226" t="s">
        <v>355</v>
      </c>
      <c r="C10226">
        <v>48091</v>
      </c>
      <c r="D10226" t="s">
        <v>135</v>
      </c>
      <c r="E10226">
        <v>590</v>
      </c>
      <c r="F10226" t="s">
        <v>110</v>
      </c>
      <c r="G10226" t="s">
        <v>111</v>
      </c>
      <c r="H10226">
        <v>249</v>
      </c>
      <c r="I10226">
        <v>2.8781502944510269E-2</v>
      </c>
      <c r="J10226">
        <v>8.7103573533337268E-4</v>
      </c>
      <c r="K10226">
        <v>-999</v>
      </c>
      <c r="L10226">
        <v>-999</v>
      </c>
    </row>
    <row r="10227" spans="1:12">
      <c r="A10227" t="s">
        <v>317</v>
      </c>
      <c r="B10227" t="s">
        <v>355</v>
      </c>
      <c r="C10227">
        <v>48091</v>
      </c>
      <c r="D10227" t="s">
        <v>135</v>
      </c>
      <c r="E10227">
        <v>590</v>
      </c>
      <c r="F10227" t="s">
        <v>110</v>
      </c>
      <c r="G10227" t="s">
        <v>112</v>
      </c>
      <c r="H10227">
        <v>334</v>
      </c>
      <c r="I10227">
        <v>5.7337774181871813E-4</v>
      </c>
      <c r="J10227">
        <v>6.8644977716263221E-4</v>
      </c>
      <c r="K10227">
        <v>-999</v>
      </c>
      <c r="L10227">
        <v>-999</v>
      </c>
    </row>
    <row r="10228" spans="1:12">
      <c r="A10228" t="s">
        <v>317</v>
      </c>
      <c r="B10228" t="s">
        <v>355</v>
      </c>
      <c r="C10228">
        <v>48091</v>
      </c>
      <c r="D10228" t="s">
        <v>135</v>
      </c>
      <c r="E10228">
        <v>590</v>
      </c>
      <c r="F10228" t="s">
        <v>110</v>
      </c>
      <c r="G10228" t="s">
        <v>113</v>
      </c>
      <c r="H10228">
        <v>249</v>
      </c>
      <c r="I10228">
        <v>0.56137201362039857</v>
      </c>
      <c r="J10228">
        <v>1.012382244926258E-2</v>
      </c>
      <c r="K10228">
        <v>-4.829477607592584E-2</v>
      </c>
      <c r="L10228">
        <v>0.98030706364718623</v>
      </c>
    </row>
    <row r="10229" spans="1:12">
      <c r="A10229" t="s">
        <v>317</v>
      </c>
      <c r="B10229" t="s">
        <v>355</v>
      </c>
      <c r="C10229">
        <v>48091</v>
      </c>
      <c r="D10229" t="s">
        <v>135</v>
      </c>
      <c r="E10229">
        <v>590</v>
      </c>
      <c r="F10229" t="s">
        <v>110</v>
      </c>
      <c r="G10229" t="s">
        <v>114</v>
      </c>
      <c r="H10229">
        <v>334</v>
      </c>
      <c r="I10229">
        <v>0.17057928021147739</v>
      </c>
      <c r="J10229">
        <v>4.6225297974527048E-3</v>
      </c>
      <c r="K10229">
        <v>-0.1664199960492774</v>
      </c>
      <c r="L10229">
        <v>0.40550754015868767</v>
      </c>
    </row>
    <row r="10230" spans="1:12">
      <c r="A10230" t="s">
        <v>317</v>
      </c>
      <c r="B10230" t="s">
        <v>355</v>
      </c>
      <c r="C10230">
        <v>48091</v>
      </c>
      <c r="D10230" t="s">
        <v>135</v>
      </c>
      <c r="E10230">
        <v>590</v>
      </c>
      <c r="F10230" t="s">
        <v>110</v>
      </c>
      <c r="G10230" t="s">
        <v>115</v>
      </c>
      <c r="H10230">
        <v>249</v>
      </c>
      <c r="I10230">
        <v>0.42181423762013498</v>
      </c>
      <c r="J10230">
        <v>8.0289533675778849E-3</v>
      </c>
      <c r="K10230">
        <v>-8.3428415144320325E-2</v>
      </c>
      <c r="L10230">
        <v>0.73430831483007752</v>
      </c>
    </row>
    <row r="10231" spans="1:12">
      <c r="A10231" t="s">
        <v>317</v>
      </c>
      <c r="B10231" t="s">
        <v>355</v>
      </c>
      <c r="C10231">
        <v>48091</v>
      </c>
      <c r="D10231" t="s">
        <v>135</v>
      </c>
      <c r="E10231">
        <v>590</v>
      </c>
      <c r="F10231" t="s">
        <v>110</v>
      </c>
      <c r="G10231" t="s">
        <v>116</v>
      </c>
      <c r="H10231">
        <v>334</v>
      </c>
      <c r="I10231">
        <v>9.3343811315799871E-2</v>
      </c>
      <c r="J10231">
        <v>4.9802479425159994E-3</v>
      </c>
      <c r="K10231">
        <v>-0.24716632621721901</v>
      </c>
      <c r="L10231">
        <v>0.37254397000429879</v>
      </c>
    </row>
    <row r="10232" spans="1:12">
      <c r="A10232" t="s">
        <v>317</v>
      </c>
      <c r="B10232" t="s">
        <v>355</v>
      </c>
      <c r="C10232">
        <v>48091</v>
      </c>
      <c r="D10232" t="s">
        <v>135</v>
      </c>
      <c r="E10232">
        <v>590</v>
      </c>
      <c r="F10232" t="s">
        <v>110</v>
      </c>
      <c r="G10232" t="s">
        <v>117</v>
      </c>
      <c r="H10232">
        <v>249</v>
      </c>
      <c r="I10232">
        <v>0.42181423762013492</v>
      </c>
      <c r="J10232">
        <v>8.0289533675778832E-3</v>
      </c>
      <c r="K10232">
        <v>-8.3428415144320325E-2</v>
      </c>
      <c r="L10232">
        <v>0.73430831483007752</v>
      </c>
    </row>
    <row r="10233" spans="1:12">
      <c r="A10233" t="s">
        <v>317</v>
      </c>
      <c r="B10233" t="s">
        <v>355</v>
      </c>
      <c r="C10233">
        <v>48091</v>
      </c>
      <c r="D10233" t="s">
        <v>135</v>
      </c>
      <c r="E10233">
        <v>590</v>
      </c>
      <c r="F10233" t="s">
        <v>110</v>
      </c>
      <c r="G10233" t="s">
        <v>118</v>
      </c>
      <c r="H10233">
        <v>334</v>
      </c>
      <c r="I10233">
        <v>9.3338472856888552E-2</v>
      </c>
      <c r="J10233">
        <v>4.9803851799246068E-3</v>
      </c>
      <c r="K10233">
        <v>-0.24716632621721901</v>
      </c>
      <c r="L10233">
        <v>0.37254397000429879</v>
      </c>
    </row>
    <row r="10234" spans="1:12">
      <c r="A10234" t="s">
        <v>317</v>
      </c>
      <c r="B10234" t="s">
        <v>355</v>
      </c>
      <c r="C10234">
        <v>48091</v>
      </c>
      <c r="D10234" t="s">
        <v>135</v>
      </c>
      <c r="E10234">
        <v>590</v>
      </c>
      <c r="F10234" t="s">
        <v>110</v>
      </c>
      <c r="G10234" t="s">
        <v>119</v>
      </c>
      <c r="H10234">
        <v>249</v>
      </c>
      <c r="I10234">
        <v>0.48311767984334331</v>
      </c>
      <c r="J10234">
        <v>8.9584892760862043E-3</v>
      </c>
      <c r="K10234">
        <v>-7.3014897064594519E-2</v>
      </c>
      <c r="L10234">
        <v>0.8511285230059078</v>
      </c>
    </row>
    <row r="10235" spans="1:12">
      <c r="A10235" t="s">
        <v>317</v>
      </c>
      <c r="B10235" t="s">
        <v>355</v>
      </c>
      <c r="C10235">
        <v>48091</v>
      </c>
      <c r="D10235" t="s">
        <v>135</v>
      </c>
      <c r="E10235">
        <v>590</v>
      </c>
      <c r="F10235" t="s">
        <v>110</v>
      </c>
      <c r="G10235" t="s">
        <v>120</v>
      </c>
      <c r="H10235">
        <v>334</v>
      </c>
      <c r="I10235">
        <v>0.13623217973237531</v>
      </c>
      <c r="J10235">
        <v>4.8584786283880754E-3</v>
      </c>
      <c r="K10235">
        <v>-0.21468350489427621</v>
      </c>
      <c r="L10235">
        <v>0.39735487538562231</v>
      </c>
    </row>
    <row r="10236" spans="1:12">
      <c r="A10236" t="s">
        <v>317</v>
      </c>
      <c r="B10236" t="s">
        <v>355</v>
      </c>
      <c r="C10236">
        <v>48091</v>
      </c>
      <c r="D10236" t="s">
        <v>135</v>
      </c>
      <c r="E10236">
        <v>590</v>
      </c>
      <c r="F10236" t="s">
        <v>110</v>
      </c>
      <c r="G10236" t="s">
        <v>121</v>
      </c>
      <c r="H10236">
        <v>249</v>
      </c>
      <c r="I10236">
        <v>0.64951290937184847</v>
      </c>
      <c r="J10236">
        <v>1.146535267839118E-2</v>
      </c>
      <c r="K10236">
        <v>-4.0010588328953517E-3</v>
      </c>
      <c r="L10236">
        <v>1.1300487698310651</v>
      </c>
    </row>
    <row r="10237" spans="1:12">
      <c r="A10237" t="s">
        <v>317</v>
      </c>
      <c r="B10237" t="s">
        <v>355</v>
      </c>
      <c r="C10237">
        <v>48091</v>
      </c>
      <c r="D10237" t="s">
        <v>135</v>
      </c>
      <c r="E10237">
        <v>590</v>
      </c>
      <c r="F10237" t="s">
        <v>110</v>
      </c>
      <c r="G10237" t="s">
        <v>122</v>
      </c>
      <c r="H10237">
        <v>334</v>
      </c>
      <c r="I10237">
        <v>0.2397085674600217</v>
      </c>
      <c r="J10237">
        <v>5.1335323488057661E-3</v>
      </c>
      <c r="K10237">
        <v>-0.1134357744722686</v>
      </c>
      <c r="L10237">
        <v>0.47108975947694159</v>
      </c>
    </row>
    <row r="10238" spans="1:12">
      <c r="A10238" t="s">
        <v>317</v>
      </c>
      <c r="B10238" t="s">
        <v>355</v>
      </c>
      <c r="C10238">
        <v>48091</v>
      </c>
      <c r="D10238" t="s">
        <v>135</v>
      </c>
      <c r="E10238">
        <v>590</v>
      </c>
      <c r="F10238" t="s">
        <v>110</v>
      </c>
      <c r="G10238" t="s">
        <v>123</v>
      </c>
      <c r="H10238">
        <v>249</v>
      </c>
      <c r="I10238">
        <v>0.79967414725325914</v>
      </c>
      <c r="J10238">
        <v>1.421601526972642E-2</v>
      </c>
      <c r="K10238">
        <v>0.19127582959611239</v>
      </c>
      <c r="L10238">
        <v>1.407135650628663</v>
      </c>
    </row>
    <row r="10239" spans="1:12">
      <c r="A10239" t="s">
        <v>317</v>
      </c>
      <c r="B10239" t="s">
        <v>355</v>
      </c>
      <c r="C10239">
        <v>48091</v>
      </c>
      <c r="D10239" t="s">
        <v>135</v>
      </c>
      <c r="E10239">
        <v>590</v>
      </c>
      <c r="F10239" t="s">
        <v>110</v>
      </c>
      <c r="G10239" t="s">
        <v>124</v>
      </c>
      <c r="H10239">
        <v>334</v>
      </c>
      <c r="I10239">
        <v>0.33573687337132402</v>
      </c>
      <c r="J10239">
        <v>5.9373779151517146E-3</v>
      </c>
      <c r="K10239">
        <v>-3.2848782864860163E-2</v>
      </c>
      <c r="L10239">
        <v>0.67193973333280543</v>
      </c>
    </row>
    <row r="10240" spans="1:12">
      <c r="A10240" t="s">
        <v>317</v>
      </c>
      <c r="B10240" t="s">
        <v>355</v>
      </c>
      <c r="C10240">
        <v>48091</v>
      </c>
      <c r="D10240" t="s">
        <v>135</v>
      </c>
      <c r="E10240">
        <v>590</v>
      </c>
      <c r="F10240" t="s">
        <v>110</v>
      </c>
      <c r="G10240" t="s">
        <v>125</v>
      </c>
      <c r="H10240">
        <v>249</v>
      </c>
      <c r="I10240">
        <v>0.95519366448157772</v>
      </c>
      <c r="J10240">
        <v>1.686457795238341E-2</v>
      </c>
      <c r="K10240">
        <v>0.24692628372133291</v>
      </c>
      <c r="L10240">
        <v>1.665955837431321</v>
      </c>
    </row>
    <row r="10241" spans="1:12">
      <c r="A10241" t="s">
        <v>317</v>
      </c>
      <c r="B10241" t="s">
        <v>355</v>
      </c>
      <c r="C10241">
        <v>48091</v>
      </c>
      <c r="D10241" t="s">
        <v>135</v>
      </c>
      <c r="E10241">
        <v>590</v>
      </c>
      <c r="F10241" t="s">
        <v>110</v>
      </c>
      <c r="G10241" t="s">
        <v>126</v>
      </c>
      <c r="H10241">
        <v>334</v>
      </c>
      <c r="I10241">
        <v>0.4371562454710286</v>
      </c>
      <c r="J10241">
        <v>7.312892419487918E-3</v>
      </c>
      <c r="K10241">
        <v>-2.9603177133575849E-3</v>
      </c>
      <c r="L10241">
        <v>0.83618455498745559</v>
      </c>
    </row>
    <row r="10242" spans="1:12">
      <c r="A10242" t="s">
        <v>317</v>
      </c>
      <c r="B10242" t="s">
        <v>355</v>
      </c>
      <c r="C10242">
        <v>48091</v>
      </c>
      <c r="D10242" t="s">
        <v>135</v>
      </c>
      <c r="E10242">
        <v>590</v>
      </c>
      <c r="F10242" t="s">
        <v>110</v>
      </c>
      <c r="G10242" t="s">
        <v>127</v>
      </c>
      <c r="H10242">
        <v>249</v>
      </c>
      <c r="I10242">
        <v>0.56137201362039857</v>
      </c>
      <c r="J10242">
        <v>1.012382244926258E-2</v>
      </c>
      <c r="K10242">
        <v>-4.829477607592584E-2</v>
      </c>
      <c r="L10242">
        <v>0.98030706364718623</v>
      </c>
    </row>
    <row r="10243" spans="1:12">
      <c r="A10243" t="s">
        <v>317</v>
      </c>
      <c r="B10243" t="s">
        <v>355</v>
      </c>
      <c r="C10243">
        <v>48091</v>
      </c>
      <c r="D10243" t="s">
        <v>135</v>
      </c>
      <c r="E10243">
        <v>590</v>
      </c>
      <c r="F10243" t="s">
        <v>110</v>
      </c>
      <c r="G10243" t="s">
        <v>128</v>
      </c>
      <c r="H10243">
        <v>334</v>
      </c>
      <c r="I10243">
        <v>0.17057968067662579</v>
      </c>
      <c r="J10243">
        <v>4.6214440431201122E-3</v>
      </c>
      <c r="K10243">
        <v>-0.1664199960492774</v>
      </c>
      <c r="L10243">
        <v>0.40550754015868767</v>
      </c>
    </row>
    <row r="10244" spans="1:12">
      <c r="A10244" t="s">
        <v>317</v>
      </c>
      <c r="B10244" t="s">
        <v>355</v>
      </c>
      <c r="C10244">
        <v>48091</v>
      </c>
      <c r="D10244" t="s">
        <v>135</v>
      </c>
      <c r="E10244">
        <v>590</v>
      </c>
      <c r="F10244" t="s">
        <v>110</v>
      </c>
      <c r="G10244" t="s">
        <v>129</v>
      </c>
      <c r="H10244">
        <v>249</v>
      </c>
      <c r="I10244">
        <v>0.56137201362039857</v>
      </c>
      <c r="J10244">
        <v>1.012382244926258E-2</v>
      </c>
      <c r="K10244">
        <v>-4.829477607592584E-2</v>
      </c>
      <c r="L10244">
        <v>0.98030706364718623</v>
      </c>
    </row>
    <row r="10245" spans="1:12">
      <c r="A10245" t="s">
        <v>317</v>
      </c>
      <c r="B10245" t="s">
        <v>355</v>
      </c>
      <c r="C10245">
        <v>48091</v>
      </c>
      <c r="D10245" t="s">
        <v>135</v>
      </c>
      <c r="E10245">
        <v>590</v>
      </c>
      <c r="F10245" t="s">
        <v>110</v>
      </c>
      <c r="G10245" t="s">
        <v>130</v>
      </c>
      <c r="H10245">
        <v>334</v>
      </c>
      <c r="I10245">
        <v>0.17057968067662579</v>
      </c>
      <c r="J10245">
        <v>4.6214440431201122E-3</v>
      </c>
      <c r="K10245">
        <v>-0.1664199960492774</v>
      </c>
      <c r="L10245">
        <v>0.40550754015868767</v>
      </c>
    </row>
    <row r="10246" spans="1:12">
      <c r="A10246" t="s">
        <v>317</v>
      </c>
      <c r="B10246" t="s">
        <v>355</v>
      </c>
      <c r="C10246">
        <v>48091</v>
      </c>
      <c r="D10246" t="s">
        <v>135</v>
      </c>
      <c r="E10246">
        <v>590</v>
      </c>
      <c r="F10246" t="s">
        <v>110</v>
      </c>
      <c r="G10246" t="s">
        <v>131</v>
      </c>
      <c r="H10246">
        <v>249</v>
      </c>
      <c r="I10246">
        <v>0.56137201362039857</v>
      </c>
      <c r="J10246">
        <v>1.012382244926258E-2</v>
      </c>
      <c r="K10246">
        <v>-4.829477607592584E-2</v>
      </c>
      <c r="L10246">
        <v>0.98030706364718623</v>
      </c>
    </row>
    <row r="10247" spans="1:12">
      <c r="A10247" t="s">
        <v>317</v>
      </c>
      <c r="B10247" t="s">
        <v>355</v>
      </c>
      <c r="C10247">
        <v>48091</v>
      </c>
      <c r="D10247" t="s">
        <v>135</v>
      </c>
      <c r="E10247">
        <v>590</v>
      </c>
      <c r="F10247" t="s">
        <v>110</v>
      </c>
      <c r="G10247" t="s">
        <v>132</v>
      </c>
      <c r="H10247">
        <v>334</v>
      </c>
      <c r="I10247">
        <v>0.17057968067662579</v>
      </c>
      <c r="J10247">
        <v>4.6214440431201114E-3</v>
      </c>
      <c r="K10247">
        <v>-0.1664199960492774</v>
      </c>
      <c r="L10247">
        <v>0.40550754015868767</v>
      </c>
    </row>
    <row r="10248" spans="1:12">
      <c r="A10248" t="s">
        <v>317</v>
      </c>
      <c r="B10248" t="s">
        <v>355</v>
      </c>
      <c r="C10248">
        <v>48091</v>
      </c>
      <c r="D10248" t="s">
        <v>135</v>
      </c>
      <c r="E10248">
        <v>590</v>
      </c>
      <c r="F10248" t="s">
        <v>110</v>
      </c>
      <c r="G10248" t="s">
        <v>133</v>
      </c>
      <c r="H10248">
        <v>249</v>
      </c>
      <c r="I10248">
        <v>0.60025793537664518</v>
      </c>
      <c r="J10248">
        <v>1.127974245643126E-2</v>
      </c>
      <c r="K10248">
        <v>0.15360769622612799</v>
      </c>
      <c r="L10248">
        <v>1.0610174274965309</v>
      </c>
    </row>
    <row r="10249" spans="1:12">
      <c r="A10249" t="s">
        <v>317</v>
      </c>
      <c r="B10249" t="s">
        <v>355</v>
      </c>
      <c r="C10249">
        <v>48091</v>
      </c>
      <c r="D10249" t="s">
        <v>135</v>
      </c>
      <c r="E10249">
        <v>590</v>
      </c>
      <c r="F10249" t="s">
        <v>110</v>
      </c>
      <c r="G10249" t="s">
        <v>134</v>
      </c>
      <c r="H10249">
        <v>334</v>
      </c>
      <c r="I10249">
        <v>0.26600563503707358</v>
      </c>
      <c r="J10249">
        <v>4.4683730213794064E-3</v>
      </c>
      <c r="K10249">
        <v>-2.9603177133575849E-3</v>
      </c>
      <c r="L10249">
        <v>0.50047131994690186</v>
      </c>
    </row>
    <row r="10250" spans="1:12">
      <c r="A10250" t="s">
        <v>317</v>
      </c>
      <c r="B10250" t="s">
        <v>295</v>
      </c>
      <c r="C10250">
        <v>48093</v>
      </c>
      <c r="D10250" t="s">
        <v>135</v>
      </c>
      <c r="E10250">
        <v>590</v>
      </c>
      <c r="F10250" t="s">
        <v>110</v>
      </c>
      <c r="G10250" t="s">
        <v>111</v>
      </c>
      <c r="H10250">
        <v>21</v>
      </c>
      <c r="I10250">
        <v>2.9097044164964801E-2</v>
      </c>
      <c r="J10250">
        <v>6.0724630505607641E-3</v>
      </c>
      <c r="K10250">
        <v>-999</v>
      </c>
      <c r="L10250">
        <v>-999</v>
      </c>
    </row>
    <row r="10251" spans="1:12">
      <c r="A10251" t="s">
        <v>317</v>
      </c>
      <c r="B10251" t="s">
        <v>295</v>
      </c>
      <c r="C10251">
        <v>48093</v>
      </c>
      <c r="D10251" t="s">
        <v>135</v>
      </c>
      <c r="E10251">
        <v>590</v>
      </c>
      <c r="F10251" t="s">
        <v>110</v>
      </c>
      <c r="G10251" t="s">
        <v>112</v>
      </c>
      <c r="H10251">
        <v>46</v>
      </c>
      <c r="I10251">
        <v>3.722849192354835E-3</v>
      </c>
      <c r="J10251">
        <v>1.6977305048417411E-3</v>
      </c>
      <c r="K10251">
        <v>-999</v>
      </c>
      <c r="L10251">
        <v>-999</v>
      </c>
    </row>
    <row r="10252" spans="1:12">
      <c r="A10252" t="s">
        <v>317</v>
      </c>
      <c r="B10252" t="s">
        <v>295</v>
      </c>
      <c r="C10252">
        <v>48093</v>
      </c>
      <c r="D10252" t="s">
        <v>135</v>
      </c>
      <c r="E10252">
        <v>590</v>
      </c>
      <c r="F10252" t="s">
        <v>110</v>
      </c>
      <c r="G10252" t="s">
        <v>113</v>
      </c>
      <c r="H10252">
        <v>21</v>
      </c>
      <c r="I10252">
        <v>0.53153354669199482</v>
      </c>
      <c r="J10252">
        <v>5.1312881201294069E-2</v>
      </c>
      <c r="K10252">
        <v>0.15938401467315549</v>
      </c>
      <c r="L10252">
        <v>1.035220974542278</v>
      </c>
    </row>
    <row r="10253" spans="1:12">
      <c r="A10253" t="s">
        <v>317</v>
      </c>
      <c r="B10253" t="s">
        <v>295</v>
      </c>
      <c r="C10253">
        <v>48093</v>
      </c>
      <c r="D10253" t="s">
        <v>135</v>
      </c>
      <c r="E10253">
        <v>590</v>
      </c>
      <c r="F10253" t="s">
        <v>110</v>
      </c>
      <c r="G10253" t="s">
        <v>114</v>
      </c>
      <c r="H10253">
        <v>46</v>
      </c>
      <c r="I10253">
        <v>0.1405689659667492</v>
      </c>
      <c r="J10253">
        <v>1.338268987687531E-2</v>
      </c>
      <c r="K10253">
        <v>-1.291980348750716E-2</v>
      </c>
      <c r="L10253">
        <v>0.40315701135029841</v>
      </c>
    </row>
    <row r="10254" spans="1:12">
      <c r="A10254" t="s">
        <v>317</v>
      </c>
      <c r="B10254" t="s">
        <v>295</v>
      </c>
      <c r="C10254">
        <v>48093</v>
      </c>
      <c r="D10254" t="s">
        <v>135</v>
      </c>
      <c r="E10254">
        <v>590</v>
      </c>
      <c r="F10254" t="s">
        <v>110</v>
      </c>
      <c r="G10254" t="s">
        <v>115</v>
      </c>
      <c r="H10254">
        <v>21</v>
      </c>
      <c r="I10254">
        <v>0.30580196078704569</v>
      </c>
      <c r="J10254">
        <v>4.3764517371572248E-2</v>
      </c>
      <c r="K10254">
        <v>-0.1030372468641147</v>
      </c>
      <c r="L10254">
        <v>0.70150015117042142</v>
      </c>
    </row>
    <row r="10255" spans="1:12">
      <c r="A10255" t="s">
        <v>317</v>
      </c>
      <c r="B10255" t="s">
        <v>295</v>
      </c>
      <c r="C10255">
        <v>48093</v>
      </c>
      <c r="D10255" t="s">
        <v>135</v>
      </c>
      <c r="E10255">
        <v>590</v>
      </c>
      <c r="F10255" t="s">
        <v>110</v>
      </c>
      <c r="G10255" t="s">
        <v>116</v>
      </c>
      <c r="H10255">
        <v>46</v>
      </c>
      <c r="I10255">
        <v>9.5971770421648991E-2</v>
      </c>
      <c r="J10255">
        <v>1.346664844509613E-2</v>
      </c>
      <c r="K10255">
        <v>-0.20422337976794311</v>
      </c>
      <c r="L10255">
        <v>0.32682351962334127</v>
      </c>
    </row>
    <row r="10256" spans="1:12">
      <c r="A10256" t="s">
        <v>317</v>
      </c>
      <c r="B10256" t="s">
        <v>295</v>
      </c>
      <c r="C10256">
        <v>48093</v>
      </c>
      <c r="D10256" t="s">
        <v>135</v>
      </c>
      <c r="E10256">
        <v>590</v>
      </c>
      <c r="F10256" t="s">
        <v>110</v>
      </c>
      <c r="G10256" t="s">
        <v>117</v>
      </c>
      <c r="H10256">
        <v>21</v>
      </c>
      <c r="I10256">
        <v>0.30580196078704569</v>
      </c>
      <c r="J10256">
        <v>4.3764517371572248E-2</v>
      </c>
      <c r="K10256">
        <v>-0.1030372468641147</v>
      </c>
      <c r="L10256">
        <v>0.70150015117042142</v>
      </c>
    </row>
    <row r="10257" spans="1:12">
      <c r="A10257" t="s">
        <v>317</v>
      </c>
      <c r="B10257" t="s">
        <v>295</v>
      </c>
      <c r="C10257">
        <v>48093</v>
      </c>
      <c r="D10257" t="s">
        <v>135</v>
      </c>
      <c r="E10257">
        <v>590</v>
      </c>
      <c r="F10257" t="s">
        <v>110</v>
      </c>
      <c r="G10257" t="s">
        <v>118</v>
      </c>
      <c r="H10257">
        <v>46</v>
      </c>
      <c r="I10257">
        <v>9.5813610804043589E-2</v>
      </c>
      <c r="J10257">
        <v>1.347800968830045E-2</v>
      </c>
      <c r="K10257">
        <v>-0.20422337976794311</v>
      </c>
      <c r="L10257">
        <v>0.32682351962334127</v>
      </c>
    </row>
    <row r="10258" spans="1:12">
      <c r="A10258" t="s">
        <v>317</v>
      </c>
      <c r="B10258" t="s">
        <v>295</v>
      </c>
      <c r="C10258">
        <v>48093</v>
      </c>
      <c r="D10258" t="s">
        <v>135</v>
      </c>
      <c r="E10258">
        <v>590</v>
      </c>
      <c r="F10258" t="s">
        <v>110</v>
      </c>
      <c r="G10258" t="s">
        <v>119</v>
      </c>
      <c r="H10258">
        <v>21</v>
      </c>
      <c r="I10258">
        <v>0.41894103250454029</v>
      </c>
      <c r="J10258">
        <v>4.5897237089403013E-2</v>
      </c>
      <c r="K10258">
        <v>0.13843076486317521</v>
      </c>
      <c r="L10258">
        <v>0.87417234015293099</v>
      </c>
    </row>
    <row r="10259" spans="1:12">
      <c r="A10259" t="s">
        <v>317</v>
      </c>
      <c r="B10259" t="s">
        <v>295</v>
      </c>
      <c r="C10259">
        <v>48093</v>
      </c>
      <c r="D10259" t="s">
        <v>135</v>
      </c>
      <c r="E10259">
        <v>590</v>
      </c>
      <c r="F10259" t="s">
        <v>110</v>
      </c>
      <c r="G10259" t="s">
        <v>120</v>
      </c>
      <c r="H10259">
        <v>46</v>
      </c>
      <c r="I10259">
        <v>0.1194210759622034</v>
      </c>
      <c r="J10259">
        <v>1.3258594732793319E-2</v>
      </c>
      <c r="K10259">
        <v>-9.0495911002546642E-2</v>
      </c>
      <c r="L10259">
        <v>0.37694355208941738</v>
      </c>
    </row>
    <row r="10260" spans="1:12">
      <c r="A10260" t="s">
        <v>317</v>
      </c>
      <c r="B10260" t="s">
        <v>295</v>
      </c>
      <c r="C10260">
        <v>48093</v>
      </c>
      <c r="D10260" t="s">
        <v>135</v>
      </c>
      <c r="E10260">
        <v>590</v>
      </c>
      <c r="F10260" t="s">
        <v>110</v>
      </c>
      <c r="G10260" t="s">
        <v>121</v>
      </c>
      <c r="H10260">
        <v>21</v>
      </c>
      <c r="I10260">
        <v>0.67011258961515197</v>
      </c>
      <c r="J10260">
        <v>5.9670154189357102E-2</v>
      </c>
      <c r="K10260">
        <v>0.1920892174148528</v>
      </c>
      <c r="L10260">
        <v>1.2323829158348369</v>
      </c>
    </row>
    <row r="10261" spans="1:12">
      <c r="A10261" t="s">
        <v>317</v>
      </c>
      <c r="B10261" t="s">
        <v>295</v>
      </c>
      <c r="C10261">
        <v>48093</v>
      </c>
      <c r="D10261" t="s">
        <v>135</v>
      </c>
      <c r="E10261">
        <v>590</v>
      </c>
      <c r="F10261" t="s">
        <v>110</v>
      </c>
      <c r="G10261" t="s">
        <v>122</v>
      </c>
      <c r="H10261">
        <v>46</v>
      </c>
      <c r="I10261">
        <v>0.18529620114214879</v>
      </c>
      <c r="J10261">
        <v>1.5573517705664751E-2</v>
      </c>
      <c r="K10261">
        <v>1.5636546345106379E-2</v>
      </c>
      <c r="L10261">
        <v>0.49584236493194112</v>
      </c>
    </row>
    <row r="10262" spans="1:12">
      <c r="A10262" t="s">
        <v>317</v>
      </c>
      <c r="B10262" t="s">
        <v>295</v>
      </c>
      <c r="C10262">
        <v>48093</v>
      </c>
      <c r="D10262" t="s">
        <v>135</v>
      </c>
      <c r="E10262">
        <v>590</v>
      </c>
      <c r="F10262" t="s">
        <v>110</v>
      </c>
      <c r="G10262" t="s">
        <v>123</v>
      </c>
      <c r="H10262">
        <v>21</v>
      </c>
      <c r="I10262">
        <v>0.90529997341020851</v>
      </c>
      <c r="J10262">
        <v>7.7002491223631439E-2</v>
      </c>
      <c r="K10262">
        <v>0.22213573584840979</v>
      </c>
      <c r="L10262">
        <v>1.5856410023960681</v>
      </c>
    </row>
    <row r="10263" spans="1:12">
      <c r="A10263" t="s">
        <v>317</v>
      </c>
      <c r="B10263" t="s">
        <v>295</v>
      </c>
      <c r="C10263">
        <v>48093</v>
      </c>
      <c r="D10263" t="s">
        <v>135</v>
      </c>
      <c r="E10263">
        <v>590</v>
      </c>
      <c r="F10263" t="s">
        <v>110</v>
      </c>
      <c r="G10263" t="s">
        <v>124</v>
      </c>
      <c r="H10263">
        <v>46</v>
      </c>
      <c r="I10263">
        <v>0.24594952800260439</v>
      </c>
      <c r="J10263">
        <v>1.9080596105229351E-2</v>
      </c>
      <c r="K10263">
        <v>2.0865567690911739E-2</v>
      </c>
      <c r="L10263">
        <v>0.59704135372829747</v>
      </c>
    </row>
    <row r="10264" spans="1:12">
      <c r="A10264" t="s">
        <v>317</v>
      </c>
      <c r="B10264" t="s">
        <v>295</v>
      </c>
      <c r="C10264">
        <v>48093</v>
      </c>
      <c r="D10264" t="s">
        <v>135</v>
      </c>
      <c r="E10264">
        <v>590</v>
      </c>
      <c r="F10264" t="s">
        <v>110</v>
      </c>
      <c r="G10264" t="s">
        <v>125</v>
      </c>
      <c r="H10264">
        <v>21</v>
      </c>
      <c r="I10264">
        <v>1.12839611071775</v>
      </c>
      <c r="J10264">
        <v>9.2851381894181975E-2</v>
      </c>
      <c r="K10264">
        <v>0.25170032977500628</v>
      </c>
      <c r="L10264">
        <v>1.9083088080071371</v>
      </c>
    </row>
    <row r="10265" spans="1:12">
      <c r="A10265" t="s">
        <v>317</v>
      </c>
      <c r="B10265" t="s">
        <v>295</v>
      </c>
      <c r="C10265">
        <v>48093</v>
      </c>
      <c r="D10265" t="s">
        <v>135</v>
      </c>
      <c r="E10265">
        <v>590</v>
      </c>
      <c r="F10265" t="s">
        <v>110</v>
      </c>
      <c r="G10265" t="s">
        <v>126</v>
      </c>
      <c r="H10265">
        <v>46</v>
      </c>
      <c r="I10265">
        <v>0.31135296544979102</v>
      </c>
      <c r="J10265">
        <v>2.335276872048778E-2</v>
      </c>
      <c r="K10265">
        <v>2.665187812577631E-2</v>
      </c>
      <c r="L10265">
        <v>0.70661905901761024</v>
      </c>
    </row>
    <row r="10266" spans="1:12">
      <c r="A10266" t="s">
        <v>317</v>
      </c>
      <c r="B10266" t="s">
        <v>295</v>
      </c>
      <c r="C10266">
        <v>48093</v>
      </c>
      <c r="D10266" t="s">
        <v>135</v>
      </c>
      <c r="E10266">
        <v>590</v>
      </c>
      <c r="F10266" t="s">
        <v>110</v>
      </c>
      <c r="G10266" t="s">
        <v>127</v>
      </c>
      <c r="H10266">
        <v>21</v>
      </c>
      <c r="I10266">
        <v>0.53153354669199482</v>
      </c>
      <c r="J10266">
        <v>5.1312881201294069E-2</v>
      </c>
      <c r="K10266">
        <v>0.15938401467315549</v>
      </c>
      <c r="L10266">
        <v>1.035220974542278</v>
      </c>
    </row>
    <row r="10267" spans="1:12">
      <c r="A10267" t="s">
        <v>317</v>
      </c>
      <c r="B10267" t="s">
        <v>295</v>
      </c>
      <c r="C10267">
        <v>48093</v>
      </c>
      <c r="D10267" t="s">
        <v>135</v>
      </c>
      <c r="E10267">
        <v>590</v>
      </c>
      <c r="F10267" t="s">
        <v>110</v>
      </c>
      <c r="G10267" t="s">
        <v>128</v>
      </c>
      <c r="H10267">
        <v>46</v>
      </c>
      <c r="I10267">
        <v>0.1407741144183183</v>
      </c>
      <c r="J10267">
        <v>1.336844110845547E-2</v>
      </c>
      <c r="K10267">
        <v>-1.291980348750716E-2</v>
      </c>
      <c r="L10267">
        <v>0.40315701135029841</v>
      </c>
    </row>
    <row r="10268" spans="1:12">
      <c r="A10268" t="s">
        <v>317</v>
      </c>
      <c r="B10268" t="s">
        <v>295</v>
      </c>
      <c r="C10268">
        <v>48093</v>
      </c>
      <c r="D10268" t="s">
        <v>135</v>
      </c>
      <c r="E10268">
        <v>590</v>
      </c>
      <c r="F10268" t="s">
        <v>110</v>
      </c>
      <c r="G10268" t="s">
        <v>129</v>
      </c>
      <c r="H10268">
        <v>21</v>
      </c>
      <c r="I10268">
        <v>0.53153354669199482</v>
      </c>
      <c r="J10268">
        <v>5.1312881201294069E-2</v>
      </c>
      <c r="K10268">
        <v>0.15938401467315549</v>
      </c>
      <c r="L10268">
        <v>1.035220974542278</v>
      </c>
    </row>
    <row r="10269" spans="1:12">
      <c r="A10269" t="s">
        <v>317</v>
      </c>
      <c r="B10269" t="s">
        <v>295</v>
      </c>
      <c r="C10269">
        <v>48093</v>
      </c>
      <c r="D10269" t="s">
        <v>135</v>
      </c>
      <c r="E10269">
        <v>590</v>
      </c>
      <c r="F10269" t="s">
        <v>110</v>
      </c>
      <c r="G10269" t="s">
        <v>130</v>
      </c>
      <c r="H10269">
        <v>46</v>
      </c>
      <c r="I10269">
        <v>0.1407741144183183</v>
      </c>
      <c r="J10269">
        <v>1.336844110845547E-2</v>
      </c>
      <c r="K10269">
        <v>-1.291980348750716E-2</v>
      </c>
      <c r="L10269">
        <v>0.40315701135029841</v>
      </c>
    </row>
    <row r="10270" spans="1:12">
      <c r="A10270" t="s">
        <v>317</v>
      </c>
      <c r="B10270" t="s">
        <v>295</v>
      </c>
      <c r="C10270">
        <v>48093</v>
      </c>
      <c r="D10270" t="s">
        <v>135</v>
      </c>
      <c r="E10270">
        <v>590</v>
      </c>
      <c r="F10270" t="s">
        <v>110</v>
      </c>
      <c r="G10270" t="s">
        <v>131</v>
      </c>
      <c r="H10270">
        <v>21</v>
      </c>
      <c r="I10270">
        <v>0.53153354669199482</v>
      </c>
      <c r="J10270">
        <v>5.1312881201294069E-2</v>
      </c>
      <c r="K10270">
        <v>0.15938401467315549</v>
      </c>
      <c r="L10270">
        <v>1.035220974542278</v>
      </c>
    </row>
    <row r="10271" spans="1:12">
      <c r="A10271" t="s">
        <v>317</v>
      </c>
      <c r="B10271" t="s">
        <v>295</v>
      </c>
      <c r="C10271">
        <v>48093</v>
      </c>
      <c r="D10271" t="s">
        <v>135</v>
      </c>
      <c r="E10271">
        <v>590</v>
      </c>
      <c r="F10271" t="s">
        <v>110</v>
      </c>
      <c r="G10271" t="s">
        <v>132</v>
      </c>
      <c r="H10271">
        <v>46</v>
      </c>
      <c r="I10271">
        <v>0.1407741144183183</v>
      </c>
      <c r="J10271">
        <v>1.336844110845547E-2</v>
      </c>
      <c r="K10271">
        <v>-1.291980348750716E-2</v>
      </c>
      <c r="L10271">
        <v>0.40315701135029841</v>
      </c>
    </row>
    <row r="10272" spans="1:12">
      <c r="A10272" t="s">
        <v>317</v>
      </c>
      <c r="B10272" t="s">
        <v>295</v>
      </c>
      <c r="C10272">
        <v>48093</v>
      </c>
      <c r="D10272" t="s">
        <v>135</v>
      </c>
      <c r="E10272">
        <v>590</v>
      </c>
      <c r="F10272" t="s">
        <v>110</v>
      </c>
      <c r="G10272" t="s">
        <v>133</v>
      </c>
      <c r="H10272">
        <v>21</v>
      </c>
      <c r="I10272">
        <v>0.80092700356517643</v>
      </c>
      <c r="J10272">
        <v>6.6061947049611949E-2</v>
      </c>
      <c r="K10272">
        <v>0.13062001870250631</v>
      </c>
      <c r="L10272">
        <v>1.2634740516146179</v>
      </c>
    </row>
    <row r="10273" spans="1:12">
      <c r="A10273" t="s">
        <v>317</v>
      </c>
      <c r="B10273" t="s">
        <v>295</v>
      </c>
      <c r="C10273">
        <v>48093</v>
      </c>
      <c r="D10273" t="s">
        <v>135</v>
      </c>
      <c r="E10273">
        <v>590</v>
      </c>
      <c r="F10273" t="s">
        <v>110</v>
      </c>
      <c r="G10273" t="s">
        <v>134</v>
      </c>
      <c r="H10273">
        <v>46</v>
      </c>
      <c r="I10273">
        <v>0.18463780229665649</v>
      </c>
      <c r="J10273">
        <v>1.464655323683422E-2</v>
      </c>
      <c r="K10273">
        <v>1.1164344962705609E-2</v>
      </c>
      <c r="L10273">
        <v>0.40086062398637068</v>
      </c>
    </row>
    <row r="10274" spans="1:12">
      <c r="A10274" t="s">
        <v>317</v>
      </c>
      <c r="B10274" t="s">
        <v>356</v>
      </c>
      <c r="C10274">
        <v>48095</v>
      </c>
      <c r="D10274" t="s">
        <v>135</v>
      </c>
      <c r="E10274">
        <v>590</v>
      </c>
      <c r="F10274" t="s">
        <v>110</v>
      </c>
      <c r="G10274" t="s">
        <v>111</v>
      </c>
      <c r="H10274">
        <v>1435</v>
      </c>
      <c r="I10274">
        <v>5.9834292631143144E-3</v>
      </c>
      <c r="J10274">
        <v>6.1175442341835609E-4</v>
      </c>
      <c r="K10274">
        <v>-999</v>
      </c>
      <c r="L10274">
        <v>-999</v>
      </c>
    </row>
    <row r="10275" spans="1:12">
      <c r="A10275" t="s">
        <v>317</v>
      </c>
      <c r="B10275" t="s">
        <v>356</v>
      </c>
      <c r="C10275">
        <v>48095</v>
      </c>
      <c r="D10275" t="s">
        <v>135</v>
      </c>
      <c r="E10275">
        <v>590</v>
      </c>
      <c r="F10275" t="s">
        <v>110</v>
      </c>
      <c r="G10275" t="s">
        <v>112</v>
      </c>
      <c r="H10275">
        <v>184</v>
      </c>
      <c r="I10275">
        <v>-2.5950976422308911E-3</v>
      </c>
      <c r="J10275">
        <v>6.8885804805075813E-4</v>
      </c>
      <c r="K10275">
        <v>-999</v>
      </c>
      <c r="L10275">
        <v>-999</v>
      </c>
    </row>
    <row r="10276" spans="1:12">
      <c r="A10276" t="s">
        <v>317</v>
      </c>
      <c r="B10276" t="s">
        <v>356</v>
      </c>
      <c r="C10276">
        <v>48095</v>
      </c>
      <c r="D10276" t="s">
        <v>135</v>
      </c>
      <c r="E10276">
        <v>590</v>
      </c>
      <c r="F10276" t="s">
        <v>110</v>
      </c>
      <c r="G10276" t="s">
        <v>113</v>
      </c>
      <c r="H10276">
        <v>1435</v>
      </c>
      <c r="I10276">
        <v>0.46376585003571102</v>
      </c>
      <c r="J10276">
        <v>5.1894412073743906E-3</v>
      </c>
      <c r="K10276">
        <v>-2.4882057950703741E-2</v>
      </c>
      <c r="L10276">
        <v>1.0445898330844281</v>
      </c>
    </row>
    <row r="10277" spans="1:12">
      <c r="A10277" t="s">
        <v>317</v>
      </c>
      <c r="B10277" t="s">
        <v>356</v>
      </c>
      <c r="C10277">
        <v>48095</v>
      </c>
      <c r="D10277" t="s">
        <v>135</v>
      </c>
      <c r="E10277">
        <v>590</v>
      </c>
      <c r="F10277" t="s">
        <v>110</v>
      </c>
      <c r="G10277" t="s">
        <v>114</v>
      </c>
      <c r="H10277">
        <v>184</v>
      </c>
      <c r="I10277">
        <v>0.20280784371197669</v>
      </c>
      <c r="J10277">
        <v>4.3354160169763456E-3</v>
      </c>
      <c r="K10277">
        <v>-6.1577590900222618E-3</v>
      </c>
      <c r="L10277">
        <v>0.34632489967442243</v>
      </c>
    </row>
    <row r="10278" spans="1:12">
      <c r="A10278" t="s">
        <v>317</v>
      </c>
      <c r="B10278" t="s">
        <v>356</v>
      </c>
      <c r="C10278">
        <v>48095</v>
      </c>
      <c r="D10278" t="s">
        <v>135</v>
      </c>
      <c r="E10278">
        <v>590</v>
      </c>
      <c r="F10278" t="s">
        <v>110</v>
      </c>
      <c r="G10278" t="s">
        <v>115</v>
      </c>
      <c r="H10278">
        <v>1435</v>
      </c>
      <c r="I10278">
        <v>0.32120311732066331</v>
      </c>
      <c r="J10278">
        <v>3.78357317435644E-3</v>
      </c>
      <c r="K10278">
        <v>-7.2748698721840921E-2</v>
      </c>
      <c r="L10278">
        <v>0.73635543458873776</v>
      </c>
    </row>
    <row r="10279" spans="1:12">
      <c r="A10279" t="s">
        <v>317</v>
      </c>
      <c r="B10279" t="s">
        <v>356</v>
      </c>
      <c r="C10279">
        <v>48095</v>
      </c>
      <c r="D10279" t="s">
        <v>135</v>
      </c>
      <c r="E10279">
        <v>590</v>
      </c>
      <c r="F10279" t="s">
        <v>110</v>
      </c>
      <c r="G10279" t="s">
        <v>116</v>
      </c>
      <c r="H10279">
        <v>184</v>
      </c>
      <c r="I10279">
        <v>0.1166371697481704</v>
      </c>
      <c r="J10279">
        <v>4.5913096645637591E-3</v>
      </c>
      <c r="K10279">
        <v>-6.1577590900222618E-3</v>
      </c>
      <c r="L10279">
        <v>0.27409793046449099</v>
      </c>
    </row>
    <row r="10280" spans="1:12">
      <c r="A10280" t="s">
        <v>317</v>
      </c>
      <c r="B10280" t="s">
        <v>356</v>
      </c>
      <c r="C10280">
        <v>48095</v>
      </c>
      <c r="D10280" t="s">
        <v>135</v>
      </c>
      <c r="E10280">
        <v>590</v>
      </c>
      <c r="F10280" t="s">
        <v>110</v>
      </c>
      <c r="G10280" t="s">
        <v>117</v>
      </c>
      <c r="H10280">
        <v>1435</v>
      </c>
      <c r="I10280">
        <v>0.32184674594258622</v>
      </c>
      <c r="J10280">
        <v>3.7891795901429772E-3</v>
      </c>
      <c r="K10280">
        <v>-7.2748698721840921E-2</v>
      </c>
      <c r="L10280">
        <v>0.74146969624769143</v>
      </c>
    </row>
    <row r="10281" spans="1:12">
      <c r="A10281" t="s">
        <v>317</v>
      </c>
      <c r="B10281" t="s">
        <v>356</v>
      </c>
      <c r="C10281">
        <v>48095</v>
      </c>
      <c r="D10281" t="s">
        <v>135</v>
      </c>
      <c r="E10281">
        <v>590</v>
      </c>
      <c r="F10281" t="s">
        <v>110</v>
      </c>
      <c r="G10281" t="s">
        <v>118</v>
      </c>
      <c r="H10281">
        <v>184</v>
      </c>
      <c r="I10281">
        <v>0.1166371697481704</v>
      </c>
      <c r="J10281">
        <v>4.5913096645637591E-3</v>
      </c>
      <c r="K10281">
        <v>-6.1577590900222618E-3</v>
      </c>
      <c r="L10281">
        <v>0.27409793046449099</v>
      </c>
    </row>
    <row r="10282" spans="1:12">
      <c r="A10282" t="s">
        <v>317</v>
      </c>
      <c r="B10282" t="s">
        <v>356</v>
      </c>
      <c r="C10282">
        <v>48095</v>
      </c>
      <c r="D10282" t="s">
        <v>135</v>
      </c>
      <c r="E10282">
        <v>590</v>
      </c>
      <c r="F10282" t="s">
        <v>110</v>
      </c>
      <c r="G10282" t="s">
        <v>119</v>
      </c>
      <c r="H10282">
        <v>1435</v>
      </c>
      <c r="I10282">
        <v>0.39035324642638708</v>
      </c>
      <c r="J10282">
        <v>4.506183261465185E-3</v>
      </c>
      <c r="K10282">
        <v>-3.7781432639593653E-2</v>
      </c>
      <c r="L10282">
        <v>0.8789163861954854</v>
      </c>
    </row>
    <row r="10283" spans="1:12">
      <c r="A10283" t="s">
        <v>317</v>
      </c>
      <c r="B10283" t="s">
        <v>356</v>
      </c>
      <c r="C10283">
        <v>48095</v>
      </c>
      <c r="D10283" t="s">
        <v>135</v>
      </c>
      <c r="E10283">
        <v>590</v>
      </c>
      <c r="F10283" t="s">
        <v>110</v>
      </c>
      <c r="G10283" t="s">
        <v>120</v>
      </c>
      <c r="H10283">
        <v>184</v>
      </c>
      <c r="I10283">
        <v>0.16307124485993371</v>
      </c>
      <c r="J10283">
        <v>4.4374233644494908E-3</v>
      </c>
      <c r="K10283">
        <v>-6.1577590900222618E-3</v>
      </c>
      <c r="L10283">
        <v>0.31958506954426752</v>
      </c>
    </row>
    <row r="10284" spans="1:12">
      <c r="A10284" t="s">
        <v>317</v>
      </c>
      <c r="B10284" t="s">
        <v>356</v>
      </c>
      <c r="C10284">
        <v>48095</v>
      </c>
      <c r="D10284" t="s">
        <v>135</v>
      </c>
      <c r="E10284">
        <v>590</v>
      </c>
      <c r="F10284" t="s">
        <v>110</v>
      </c>
      <c r="G10284" t="s">
        <v>121</v>
      </c>
      <c r="H10284">
        <v>1435</v>
      </c>
      <c r="I10284">
        <v>0.55588416201816682</v>
      </c>
      <c r="J10284">
        <v>6.1443362336091227E-3</v>
      </c>
      <c r="K10284">
        <v>-1.0238741522058521E-2</v>
      </c>
      <c r="L10284">
        <v>1.2294122453740419</v>
      </c>
    </row>
    <row r="10285" spans="1:12">
      <c r="A10285" t="s">
        <v>317</v>
      </c>
      <c r="B10285" t="s">
        <v>356</v>
      </c>
      <c r="C10285">
        <v>48095</v>
      </c>
      <c r="D10285" t="s">
        <v>135</v>
      </c>
      <c r="E10285">
        <v>590</v>
      </c>
      <c r="F10285" t="s">
        <v>110</v>
      </c>
      <c r="G10285" t="s">
        <v>122</v>
      </c>
      <c r="H10285">
        <v>184</v>
      </c>
      <c r="I10285">
        <v>0.29016944712166282</v>
      </c>
      <c r="J10285">
        <v>5.1030013308152296E-3</v>
      </c>
      <c r="K10285">
        <v>-6.1577590900222618E-3</v>
      </c>
      <c r="L10285">
        <v>0.45920457876991561</v>
      </c>
    </row>
    <row r="10286" spans="1:12">
      <c r="A10286" t="s">
        <v>317</v>
      </c>
      <c r="B10286" t="s">
        <v>356</v>
      </c>
      <c r="C10286">
        <v>48095</v>
      </c>
      <c r="D10286" t="s">
        <v>135</v>
      </c>
      <c r="E10286">
        <v>590</v>
      </c>
      <c r="F10286" t="s">
        <v>110</v>
      </c>
      <c r="G10286" t="s">
        <v>123</v>
      </c>
      <c r="H10286">
        <v>1435</v>
      </c>
      <c r="I10286">
        <v>0.71515708957710988</v>
      </c>
      <c r="J10286">
        <v>8.0003988524832547E-3</v>
      </c>
      <c r="K10286">
        <v>-1.7631739374351929E-4</v>
      </c>
      <c r="L10286">
        <v>1.586068888403962</v>
      </c>
    </row>
    <row r="10287" spans="1:12">
      <c r="A10287" t="s">
        <v>317</v>
      </c>
      <c r="B10287" t="s">
        <v>356</v>
      </c>
      <c r="C10287">
        <v>48095</v>
      </c>
      <c r="D10287" t="s">
        <v>135</v>
      </c>
      <c r="E10287">
        <v>590</v>
      </c>
      <c r="F10287" t="s">
        <v>110</v>
      </c>
      <c r="G10287" t="s">
        <v>124</v>
      </c>
      <c r="H10287">
        <v>184</v>
      </c>
      <c r="I10287">
        <v>0.39480677922042928</v>
      </c>
      <c r="J10287">
        <v>5.9778175799467094E-3</v>
      </c>
      <c r="K10287">
        <v>-6.1577590900222618E-3</v>
      </c>
      <c r="L10287">
        <v>0.56172644114974912</v>
      </c>
    </row>
    <row r="10288" spans="1:12">
      <c r="A10288" t="s">
        <v>317</v>
      </c>
      <c r="B10288" t="s">
        <v>356</v>
      </c>
      <c r="C10288">
        <v>48095</v>
      </c>
      <c r="D10288" t="s">
        <v>135</v>
      </c>
      <c r="E10288">
        <v>590</v>
      </c>
      <c r="F10288" t="s">
        <v>110</v>
      </c>
      <c r="G10288" t="s">
        <v>125</v>
      </c>
      <c r="H10288">
        <v>1435</v>
      </c>
      <c r="I10288">
        <v>0.86965771020004723</v>
      </c>
      <c r="J10288">
        <v>9.6610980965178769E-3</v>
      </c>
      <c r="K10288">
        <v>-1.7631739374351929E-4</v>
      </c>
      <c r="L10288">
        <v>1.882481460986257</v>
      </c>
    </row>
    <row r="10289" spans="1:12">
      <c r="A10289" t="s">
        <v>317</v>
      </c>
      <c r="B10289" t="s">
        <v>356</v>
      </c>
      <c r="C10289">
        <v>48095</v>
      </c>
      <c r="D10289" t="s">
        <v>135</v>
      </c>
      <c r="E10289">
        <v>590</v>
      </c>
      <c r="F10289" t="s">
        <v>110</v>
      </c>
      <c r="G10289" t="s">
        <v>126</v>
      </c>
      <c r="H10289">
        <v>184</v>
      </c>
      <c r="I10289">
        <v>0.5175095523916966</v>
      </c>
      <c r="J10289">
        <v>7.5404443826572092E-3</v>
      </c>
      <c r="K10289">
        <v>-6.1577590900222618E-3</v>
      </c>
      <c r="L10289">
        <v>0.70109667635727502</v>
      </c>
    </row>
    <row r="10290" spans="1:12">
      <c r="A10290" t="s">
        <v>317</v>
      </c>
      <c r="B10290" t="s">
        <v>356</v>
      </c>
      <c r="C10290">
        <v>48095</v>
      </c>
      <c r="D10290" t="s">
        <v>135</v>
      </c>
      <c r="E10290">
        <v>590</v>
      </c>
      <c r="F10290" t="s">
        <v>110</v>
      </c>
      <c r="G10290" t="s">
        <v>127</v>
      </c>
      <c r="H10290">
        <v>1435</v>
      </c>
      <c r="I10290">
        <v>0.46312309575669669</v>
      </c>
      <c r="J10290">
        <v>5.1859418767402944E-3</v>
      </c>
      <c r="K10290">
        <v>-2.4882057950703741E-2</v>
      </c>
      <c r="L10290">
        <v>1.0445898330844281</v>
      </c>
    </row>
    <row r="10291" spans="1:12">
      <c r="A10291" t="s">
        <v>317</v>
      </c>
      <c r="B10291" t="s">
        <v>356</v>
      </c>
      <c r="C10291">
        <v>48095</v>
      </c>
      <c r="D10291" t="s">
        <v>135</v>
      </c>
      <c r="E10291">
        <v>590</v>
      </c>
      <c r="F10291" t="s">
        <v>110</v>
      </c>
      <c r="G10291" t="s">
        <v>128</v>
      </c>
      <c r="H10291">
        <v>184</v>
      </c>
      <c r="I10291">
        <v>0.20280237770613771</v>
      </c>
      <c r="J10291">
        <v>4.3354005122285188E-3</v>
      </c>
      <c r="K10291">
        <v>-6.1577590900222618E-3</v>
      </c>
      <c r="L10291">
        <v>0.34632489967442243</v>
      </c>
    </row>
    <row r="10292" spans="1:12">
      <c r="A10292" t="s">
        <v>317</v>
      </c>
      <c r="B10292" t="s">
        <v>356</v>
      </c>
      <c r="C10292">
        <v>48095</v>
      </c>
      <c r="D10292" t="s">
        <v>135</v>
      </c>
      <c r="E10292">
        <v>590</v>
      </c>
      <c r="F10292" t="s">
        <v>110</v>
      </c>
      <c r="G10292" t="s">
        <v>129</v>
      </c>
      <c r="H10292">
        <v>1435</v>
      </c>
      <c r="I10292">
        <v>0.46312309648774741</v>
      </c>
      <c r="J10292">
        <v>5.1859418748636107E-3</v>
      </c>
      <c r="K10292">
        <v>-2.4882057950703741E-2</v>
      </c>
      <c r="L10292">
        <v>1.0445898330844281</v>
      </c>
    </row>
    <row r="10293" spans="1:12">
      <c r="A10293" t="s">
        <v>317</v>
      </c>
      <c r="B10293" t="s">
        <v>356</v>
      </c>
      <c r="C10293">
        <v>48095</v>
      </c>
      <c r="D10293" t="s">
        <v>135</v>
      </c>
      <c r="E10293">
        <v>590</v>
      </c>
      <c r="F10293" t="s">
        <v>110</v>
      </c>
      <c r="G10293" t="s">
        <v>130</v>
      </c>
      <c r="H10293">
        <v>184</v>
      </c>
      <c r="I10293">
        <v>0.20280237770613771</v>
      </c>
      <c r="J10293">
        <v>4.3354005122285188E-3</v>
      </c>
      <c r="K10293">
        <v>-6.1577590900222618E-3</v>
      </c>
      <c r="L10293">
        <v>0.34632489967442243</v>
      </c>
    </row>
    <row r="10294" spans="1:12">
      <c r="A10294" t="s">
        <v>317</v>
      </c>
      <c r="B10294" t="s">
        <v>356</v>
      </c>
      <c r="C10294">
        <v>48095</v>
      </c>
      <c r="D10294" t="s">
        <v>135</v>
      </c>
      <c r="E10294">
        <v>590</v>
      </c>
      <c r="F10294" t="s">
        <v>110</v>
      </c>
      <c r="G10294" t="s">
        <v>131</v>
      </c>
      <c r="H10294">
        <v>1435</v>
      </c>
      <c r="I10294">
        <v>0.46312309626816522</v>
      </c>
      <c r="J10294">
        <v>5.1859418749559544E-3</v>
      </c>
      <c r="K10294">
        <v>-2.4882057950703741E-2</v>
      </c>
      <c r="L10294">
        <v>1.0445898330844281</v>
      </c>
    </row>
    <row r="10295" spans="1:12">
      <c r="A10295" t="s">
        <v>317</v>
      </c>
      <c r="B10295" t="s">
        <v>356</v>
      </c>
      <c r="C10295">
        <v>48095</v>
      </c>
      <c r="D10295" t="s">
        <v>135</v>
      </c>
      <c r="E10295">
        <v>590</v>
      </c>
      <c r="F10295" t="s">
        <v>110</v>
      </c>
      <c r="G10295" t="s">
        <v>132</v>
      </c>
      <c r="H10295">
        <v>184</v>
      </c>
      <c r="I10295">
        <v>0.20280237770613771</v>
      </c>
      <c r="J10295">
        <v>4.3354005122285188E-3</v>
      </c>
      <c r="K10295">
        <v>-6.1577590900222618E-3</v>
      </c>
      <c r="L10295">
        <v>0.34632489967442243</v>
      </c>
    </row>
    <row r="10296" spans="1:12">
      <c r="A10296" t="s">
        <v>317</v>
      </c>
      <c r="B10296" t="s">
        <v>356</v>
      </c>
      <c r="C10296">
        <v>48095</v>
      </c>
      <c r="D10296" t="s">
        <v>135</v>
      </c>
      <c r="E10296">
        <v>590</v>
      </c>
      <c r="F10296" t="s">
        <v>110</v>
      </c>
      <c r="G10296" t="s">
        <v>133</v>
      </c>
      <c r="H10296">
        <v>1435</v>
      </c>
      <c r="I10296">
        <v>0.55378203990716468</v>
      </c>
      <c r="J10296">
        <v>6.2546745532555559E-3</v>
      </c>
      <c r="K10296">
        <v>-1.4333065093495401E-3</v>
      </c>
      <c r="L10296">
        <v>1.3067001439901109</v>
      </c>
    </row>
    <row r="10297" spans="1:12">
      <c r="A10297" t="s">
        <v>317</v>
      </c>
      <c r="B10297" t="s">
        <v>356</v>
      </c>
      <c r="C10297">
        <v>48095</v>
      </c>
      <c r="D10297" t="s">
        <v>135</v>
      </c>
      <c r="E10297">
        <v>590</v>
      </c>
      <c r="F10297" t="s">
        <v>110</v>
      </c>
      <c r="G10297" t="s">
        <v>134</v>
      </c>
      <c r="H10297">
        <v>184</v>
      </c>
      <c r="I10297">
        <v>0.3163937191233448</v>
      </c>
      <c r="J10297">
        <v>4.9132996454574933E-3</v>
      </c>
      <c r="K10297">
        <v>-6.1577590900222618E-3</v>
      </c>
      <c r="L10297">
        <v>0.44611465040354942</v>
      </c>
    </row>
    <row r="10298" spans="1:12">
      <c r="A10298" t="s">
        <v>317</v>
      </c>
      <c r="B10298" t="s">
        <v>357</v>
      </c>
      <c r="C10298">
        <v>48097</v>
      </c>
      <c r="D10298" t="s">
        <v>135</v>
      </c>
      <c r="E10298">
        <v>590</v>
      </c>
      <c r="F10298" t="s">
        <v>110</v>
      </c>
      <c r="G10298" t="s">
        <v>111</v>
      </c>
      <c r="H10298">
        <v>21</v>
      </c>
      <c r="I10298">
        <v>2.9097044164964801E-2</v>
      </c>
      <c r="J10298">
        <v>6.0724630505607641E-3</v>
      </c>
      <c r="K10298">
        <v>-999</v>
      </c>
      <c r="L10298">
        <v>-999</v>
      </c>
    </row>
    <row r="10299" spans="1:12">
      <c r="A10299" t="s">
        <v>317</v>
      </c>
      <c r="B10299" t="s">
        <v>357</v>
      </c>
      <c r="C10299">
        <v>48097</v>
      </c>
      <c r="D10299" t="s">
        <v>135</v>
      </c>
      <c r="E10299">
        <v>590</v>
      </c>
      <c r="F10299" t="s">
        <v>110</v>
      </c>
      <c r="G10299" t="s">
        <v>112</v>
      </c>
      <c r="H10299">
        <v>73</v>
      </c>
      <c r="I10299">
        <v>1.0477218896655441E-2</v>
      </c>
      <c r="J10299">
        <v>1.3485294630891361E-3</v>
      </c>
      <c r="K10299">
        <v>-999</v>
      </c>
      <c r="L10299">
        <v>-999</v>
      </c>
    </row>
    <row r="10300" spans="1:12">
      <c r="A10300" t="s">
        <v>317</v>
      </c>
      <c r="B10300" t="s">
        <v>357</v>
      </c>
      <c r="C10300">
        <v>48097</v>
      </c>
      <c r="D10300" t="s">
        <v>135</v>
      </c>
      <c r="E10300">
        <v>590</v>
      </c>
      <c r="F10300" t="s">
        <v>110</v>
      </c>
      <c r="G10300" t="s">
        <v>113</v>
      </c>
      <c r="H10300">
        <v>21</v>
      </c>
      <c r="I10300">
        <v>0.53153354669199482</v>
      </c>
      <c r="J10300">
        <v>5.1312881201294069E-2</v>
      </c>
      <c r="K10300">
        <v>0.15938401467315549</v>
      </c>
      <c r="L10300">
        <v>1.035220974542278</v>
      </c>
    </row>
    <row r="10301" spans="1:12">
      <c r="A10301" t="s">
        <v>317</v>
      </c>
      <c r="B10301" t="s">
        <v>357</v>
      </c>
      <c r="C10301">
        <v>48097</v>
      </c>
      <c r="D10301" t="s">
        <v>135</v>
      </c>
      <c r="E10301">
        <v>590</v>
      </c>
      <c r="F10301" t="s">
        <v>110</v>
      </c>
      <c r="G10301" t="s">
        <v>114</v>
      </c>
      <c r="H10301">
        <v>73</v>
      </c>
      <c r="I10301">
        <v>0.2486778891190583</v>
      </c>
      <c r="J10301">
        <v>1.040599405079709E-2</v>
      </c>
      <c r="K10301">
        <v>-1.4258210904547579E-3</v>
      </c>
      <c r="L10301">
        <v>0.43558443721303541</v>
      </c>
    </row>
    <row r="10302" spans="1:12">
      <c r="A10302" t="s">
        <v>317</v>
      </c>
      <c r="B10302" t="s">
        <v>357</v>
      </c>
      <c r="C10302">
        <v>48097</v>
      </c>
      <c r="D10302" t="s">
        <v>135</v>
      </c>
      <c r="E10302">
        <v>590</v>
      </c>
      <c r="F10302" t="s">
        <v>110</v>
      </c>
      <c r="G10302" t="s">
        <v>115</v>
      </c>
      <c r="H10302">
        <v>21</v>
      </c>
      <c r="I10302">
        <v>0.30580196078704569</v>
      </c>
      <c r="J10302">
        <v>4.3764517371572248E-2</v>
      </c>
      <c r="K10302">
        <v>-0.1030372468641147</v>
      </c>
      <c r="L10302">
        <v>0.70150015117042142</v>
      </c>
    </row>
    <row r="10303" spans="1:12">
      <c r="A10303" t="s">
        <v>317</v>
      </c>
      <c r="B10303" t="s">
        <v>357</v>
      </c>
      <c r="C10303">
        <v>48097</v>
      </c>
      <c r="D10303" t="s">
        <v>135</v>
      </c>
      <c r="E10303">
        <v>590</v>
      </c>
      <c r="F10303" t="s">
        <v>110</v>
      </c>
      <c r="G10303" t="s">
        <v>116</v>
      </c>
      <c r="H10303">
        <v>73</v>
      </c>
      <c r="I10303">
        <v>0.1720758613783174</v>
      </c>
      <c r="J10303">
        <v>1.1549350099597219E-2</v>
      </c>
      <c r="K10303">
        <v>-5.736439068397374E-2</v>
      </c>
      <c r="L10303">
        <v>0.37156919040709002</v>
      </c>
    </row>
    <row r="10304" spans="1:12">
      <c r="A10304" t="s">
        <v>317</v>
      </c>
      <c r="B10304" t="s">
        <v>357</v>
      </c>
      <c r="C10304">
        <v>48097</v>
      </c>
      <c r="D10304" t="s">
        <v>135</v>
      </c>
      <c r="E10304">
        <v>590</v>
      </c>
      <c r="F10304" t="s">
        <v>110</v>
      </c>
      <c r="G10304" t="s">
        <v>117</v>
      </c>
      <c r="H10304">
        <v>21</v>
      </c>
      <c r="I10304">
        <v>0.30580196078704569</v>
      </c>
      <c r="J10304">
        <v>4.3764517371572248E-2</v>
      </c>
      <c r="K10304">
        <v>-0.1030372468641147</v>
      </c>
      <c r="L10304">
        <v>0.70150015117042142</v>
      </c>
    </row>
    <row r="10305" spans="1:12">
      <c r="A10305" t="s">
        <v>317</v>
      </c>
      <c r="B10305" t="s">
        <v>357</v>
      </c>
      <c r="C10305">
        <v>48097</v>
      </c>
      <c r="D10305" t="s">
        <v>135</v>
      </c>
      <c r="E10305">
        <v>590</v>
      </c>
      <c r="F10305" t="s">
        <v>110</v>
      </c>
      <c r="G10305" t="s">
        <v>118</v>
      </c>
      <c r="H10305">
        <v>73</v>
      </c>
      <c r="I10305">
        <v>0.1720758613783174</v>
      </c>
      <c r="J10305">
        <v>1.1549350099597219E-2</v>
      </c>
      <c r="K10305">
        <v>-5.736439068397374E-2</v>
      </c>
      <c r="L10305">
        <v>0.37156919040709002</v>
      </c>
    </row>
    <row r="10306" spans="1:12">
      <c r="A10306" t="s">
        <v>317</v>
      </c>
      <c r="B10306" t="s">
        <v>357</v>
      </c>
      <c r="C10306">
        <v>48097</v>
      </c>
      <c r="D10306" t="s">
        <v>135</v>
      </c>
      <c r="E10306">
        <v>590</v>
      </c>
      <c r="F10306" t="s">
        <v>110</v>
      </c>
      <c r="G10306" t="s">
        <v>119</v>
      </c>
      <c r="H10306">
        <v>21</v>
      </c>
      <c r="I10306">
        <v>0.41894103250454029</v>
      </c>
      <c r="J10306">
        <v>4.5897237089403013E-2</v>
      </c>
      <c r="K10306">
        <v>0.13843076486317521</v>
      </c>
      <c r="L10306">
        <v>0.87417234015293099</v>
      </c>
    </row>
    <row r="10307" spans="1:12">
      <c r="A10307" t="s">
        <v>317</v>
      </c>
      <c r="B10307" t="s">
        <v>357</v>
      </c>
      <c r="C10307">
        <v>48097</v>
      </c>
      <c r="D10307" t="s">
        <v>135</v>
      </c>
      <c r="E10307">
        <v>590</v>
      </c>
      <c r="F10307" t="s">
        <v>110</v>
      </c>
      <c r="G10307" t="s">
        <v>120</v>
      </c>
      <c r="H10307">
        <v>73</v>
      </c>
      <c r="I10307">
        <v>0.21369404620266499</v>
      </c>
      <c r="J10307">
        <v>1.095812523897532E-2</v>
      </c>
      <c r="K10307">
        <v>-1.4258210904547579E-3</v>
      </c>
      <c r="L10307">
        <v>0.42703457621357532</v>
      </c>
    </row>
    <row r="10308" spans="1:12">
      <c r="A10308" t="s">
        <v>317</v>
      </c>
      <c r="B10308" t="s">
        <v>357</v>
      </c>
      <c r="C10308">
        <v>48097</v>
      </c>
      <c r="D10308" t="s">
        <v>135</v>
      </c>
      <c r="E10308">
        <v>590</v>
      </c>
      <c r="F10308" t="s">
        <v>110</v>
      </c>
      <c r="G10308" t="s">
        <v>121</v>
      </c>
      <c r="H10308">
        <v>21</v>
      </c>
      <c r="I10308">
        <v>0.67011258961515197</v>
      </c>
      <c r="J10308">
        <v>5.9670154189357102E-2</v>
      </c>
      <c r="K10308">
        <v>0.1920892174148528</v>
      </c>
      <c r="L10308">
        <v>1.2323829158348369</v>
      </c>
    </row>
    <row r="10309" spans="1:12">
      <c r="A10309" t="s">
        <v>317</v>
      </c>
      <c r="B10309" t="s">
        <v>357</v>
      </c>
      <c r="C10309">
        <v>48097</v>
      </c>
      <c r="D10309" t="s">
        <v>135</v>
      </c>
      <c r="E10309">
        <v>590</v>
      </c>
      <c r="F10309" t="s">
        <v>110</v>
      </c>
      <c r="G10309" t="s">
        <v>122</v>
      </c>
      <c r="H10309">
        <v>73</v>
      </c>
      <c r="I10309">
        <v>0.32836845820626243</v>
      </c>
      <c r="J10309">
        <v>1.2378409388653779E-2</v>
      </c>
      <c r="K10309">
        <v>-1.4258210904547579E-3</v>
      </c>
      <c r="L10309">
        <v>0.53230241805782197</v>
      </c>
    </row>
    <row r="10310" spans="1:12">
      <c r="A10310" t="s">
        <v>317</v>
      </c>
      <c r="B10310" t="s">
        <v>357</v>
      </c>
      <c r="C10310">
        <v>48097</v>
      </c>
      <c r="D10310" t="s">
        <v>135</v>
      </c>
      <c r="E10310">
        <v>590</v>
      </c>
      <c r="F10310" t="s">
        <v>110</v>
      </c>
      <c r="G10310" t="s">
        <v>123</v>
      </c>
      <c r="H10310">
        <v>21</v>
      </c>
      <c r="I10310">
        <v>0.90529997341020851</v>
      </c>
      <c r="J10310">
        <v>7.7002491223631439E-2</v>
      </c>
      <c r="K10310">
        <v>0.22213573584840979</v>
      </c>
      <c r="L10310">
        <v>1.5856410023960681</v>
      </c>
    </row>
    <row r="10311" spans="1:12">
      <c r="A10311" t="s">
        <v>317</v>
      </c>
      <c r="B10311" t="s">
        <v>357</v>
      </c>
      <c r="C10311">
        <v>48097</v>
      </c>
      <c r="D10311" t="s">
        <v>135</v>
      </c>
      <c r="E10311">
        <v>590</v>
      </c>
      <c r="F10311" t="s">
        <v>110</v>
      </c>
      <c r="G10311" t="s">
        <v>124</v>
      </c>
      <c r="H10311">
        <v>73</v>
      </c>
      <c r="I10311">
        <v>0.43168202879694328</v>
      </c>
      <c r="J10311">
        <v>1.552441590973885E-2</v>
      </c>
      <c r="K10311">
        <v>-1.4258210904547579E-3</v>
      </c>
      <c r="L10311">
        <v>0.72705437832591224</v>
      </c>
    </row>
    <row r="10312" spans="1:12">
      <c r="A10312" t="s">
        <v>317</v>
      </c>
      <c r="B10312" t="s">
        <v>357</v>
      </c>
      <c r="C10312">
        <v>48097</v>
      </c>
      <c r="D10312" t="s">
        <v>135</v>
      </c>
      <c r="E10312">
        <v>590</v>
      </c>
      <c r="F10312" t="s">
        <v>110</v>
      </c>
      <c r="G10312" t="s">
        <v>125</v>
      </c>
      <c r="H10312">
        <v>21</v>
      </c>
      <c r="I10312">
        <v>1.12839611071775</v>
      </c>
      <c r="J10312">
        <v>9.2851381894181975E-2</v>
      </c>
      <c r="K10312">
        <v>0.25170032977500628</v>
      </c>
      <c r="L10312">
        <v>1.9083088080071371</v>
      </c>
    </row>
    <row r="10313" spans="1:12">
      <c r="A10313" t="s">
        <v>317</v>
      </c>
      <c r="B10313" t="s">
        <v>357</v>
      </c>
      <c r="C10313">
        <v>48097</v>
      </c>
      <c r="D10313" t="s">
        <v>135</v>
      </c>
      <c r="E10313">
        <v>590</v>
      </c>
      <c r="F10313" t="s">
        <v>110</v>
      </c>
      <c r="G10313" t="s">
        <v>126</v>
      </c>
      <c r="H10313">
        <v>73</v>
      </c>
      <c r="I10313">
        <v>0.54160772122883072</v>
      </c>
      <c r="J10313">
        <v>1.9583889082644069E-2</v>
      </c>
      <c r="K10313">
        <v>-1.4258210904547579E-3</v>
      </c>
      <c r="L10313">
        <v>0.94170012906595413</v>
      </c>
    </row>
    <row r="10314" spans="1:12">
      <c r="A10314" t="s">
        <v>317</v>
      </c>
      <c r="B10314" t="s">
        <v>357</v>
      </c>
      <c r="C10314">
        <v>48097</v>
      </c>
      <c r="D10314" t="s">
        <v>135</v>
      </c>
      <c r="E10314">
        <v>590</v>
      </c>
      <c r="F10314" t="s">
        <v>110</v>
      </c>
      <c r="G10314" t="s">
        <v>127</v>
      </c>
      <c r="H10314">
        <v>21</v>
      </c>
      <c r="I10314">
        <v>0.53153354669199482</v>
      </c>
      <c r="J10314">
        <v>5.1312881201294069E-2</v>
      </c>
      <c r="K10314">
        <v>0.15938401467315549</v>
      </c>
      <c r="L10314">
        <v>1.035220974542278</v>
      </c>
    </row>
    <row r="10315" spans="1:12">
      <c r="A10315" t="s">
        <v>317</v>
      </c>
      <c r="B10315" t="s">
        <v>357</v>
      </c>
      <c r="C10315">
        <v>48097</v>
      </c>
      <c r="D10315" t="s">
        <v>135</v>
      </c>
      <c r="E10315">
        <v>590</v>
      </c>
      <c r="F10315" t="s">
        <v>110</v>
      </c>
      <c r="G10315" t="s">
        <v>128</v>
      </c>
      <c r="H10315">
        <v>73</v>
      </c>
      <c r="I10315">
        <v>0.2486770489728917</v>
      </c>
      <c r="J10315">
        <v>1.0406185610671741E-2</v>
      </c>
      <c r="K10315">
        <v>-1.4258210904547579E-3</v>
      </c>
      <c r="L10315">
        <v>0.43558443721303541</v>
      </c>
    </row>
    <row r="10316" spans="1:12">
      <c r="A10316" t="s">
        <v>317</v>
      </c>
      <c r="B10316" t="s">
        <v>357</v>
      </c>
      <c r="C10316">
        <v>48097</v>
      </c>
      <c r="D10316" t="s">
        <v>135</v>
      </c>
      <c r="E10316">
        <v>590</v>
      </c>
      <c r="F10316" t="s">
        <v>110</v>
      </c>
      <c r="G10316" t="s">
        <v>129</v>
      </c>
      <c r="H10316">
        <v>21</v>
      </c>
      <c r="I10316">
        <v>0.53153354669199482</v>
      </c>
      <c r="J10316">
        <v>5.1312881201294069E-2</v>
      </c>
      <c r="K10316">
        <v>0.15938401467315549</v>
      </c>
      <c r="L10316">
        <v>1.035220974542278</v>
      </c>
    </row>
    <row r="10317" spans="1:12">
      <c r="A10317" t="s">
        <v>317</v>
      </c>
      <c r="B10317" t="s">
        <v>357</v>
      </c>
      <c r="C10317">
        <v>48097</v>
      </c>
      <c r="D10317" t="s">
        <v>135</v>
      </c>
      <c r="E10317">
        <v>590</v>
      </c>
      <c r="F10317" t="s">
        <v>110</v>
      </c>
      <c r="G10317" t="s">
        <v>130</v>
      </c>
      <c r="H10317">
        <v>73</v>
      </c>
      <c r="I10317">
        <v>0.2486770489728917</v>
      </c>
      <c r="J10317">
        <v>1.0406185610671741E-2</v>
      </c>
      <c r="K10317">
        <v>-1.4258210904547579E-3</v>
      </c>
      <c r="L10317">
        <v>0.43558443721303541</v>
      </c>
    </row>
    <row r="10318" spans="1:12">
      <c r="A10318" t="s">
        <v>317</v>
      </c>
      <c r="B10318" t="s">
        <v>357</v>
      </c>
      <c r="C10318">
        <v>48097</v>
      </c>
      <c r="D10318" t="s">
        <v>135</v>
      </c>
      <c r="E10318">
        <v>590</v>
      </c>
      <c r="F10318" t="s">
        <v>110</v>
      </c>
      <c r="G10318" t="s">
        <v>131</v>
      </c>
      <c r="H10318">
        <v>21</v>
      </c>
      <c r="I10318">
        <v>0.53153354669199482</v>
      </c>
      <c r="J10318">
        <v>5.1312881201294069E-2</v>
      </c>
      <c r="K10318">
        <v>0.15938401467315549</v>
      </c>
      <c r="L10318">
        <v>1.035220974542278</v>
      </c>
    </row>
    <row r="10319" spans="1:12">
      <c r="A10319" t="s">
        <v>317</v>
      </c>
      <c r="B10319" t="s">
        <v>357</v>
      </c>
      <c r="C10319">
        <v>48097</v>
      </c>
      <c r="D10319" t="s">
        <v>135</v>
      </c>
      <c r="E10319">
        <v>590</v>
      </c>
      <c r="F10319" t="s">
        <v>110</v>
      </c>
      <c r="G10319" t="s">
        <v>132</v>
      </c>
      <c r="H10319">
        <v>73</v>
      </c>
      <c r="I10319">
        <v>0.2486770489728917</v>
      </c>
      <c r="J10319">
        <v>1.0406185610671741E-2</v>
      </c>
      <c r="K10319">
        <v>-1.4258210904547579E-3</v>
      </c>
      <c r="L10319">
        <v>0.43558443721303541</v>
      </c>
    </row>
    <row r="10320" spans="1:12">
      <c r="A10320" t="s">
        <v>317</v>
      </c>
      <c r="B10320" t="s">
        <v>357</v>
      </c>
      <c r="C10320">
        <v>48097</v>
      </c>
      <c r="D10320" t="s">
        <v>135</v>
      </c>
      <c r="E10320">
        <v>590</v>
      </c>
      <c r="F10320" t="s">
        <v>110</v>
      </c>
      <c r="G10320" t="s">
        <v>133</v>
      </c>
      <c r="H10320">
        <v>21</v>
      </c>
      <c r="I10320">
        <v>0.80092700356517643</v>
      </c>
      <c r="J10320">
        <v>6.6061947049611949E-2</v>
      </c>
      <c r="K10320">
        <v>0.13062001870250631</v>
      </c>
      <c r="L10320">
        <v>1.2634740516146179</v>
      </c>
    </row>
    <row r="10321" spans="1:12">
      <c r="A10321" t="s">
        <v>317</v>
      </c>
      <c r="B10321" t="s">
        <v>357</v>
      </c>
      <c r="C10321">
        <v>48097</v>
      </c>
      <c r="D10321" t="s">
        <v>135</v>
      </c>
      <c r="E10321">
        <v>590</v>
      </c>
      <c r="F10321" t="s">
        <v>110</v>
      </c>
      <c r="G10321" t="s">
        <v>134</v>
      </c>
      <c r="H10321">
        <v>73</v>
      </c>
      <c r="I10321">
        <v>0.32679980708552181</v>
      </c>
      <c r="J10321">
        <v>1.223364149823643E-2</v>
      </c>
      <c r="K10321">
        <v>-1.4258210904547579E-3</v>
      </c>
      <c r="L10321">
        <v>0.59209628847376294</v>
      </c>
    </row>
    <row r="10322" spans="1:12">
      <c r="A10322" t="s">
        <v>317</v>
      </c>
      <c r="B10322" t="s">
        <v>358</v>
      </c>
      <c r="C10322">
        <v>48099</v>
      </c>
      <c r="D10322" t="s">
        <v>135</v>
      </c>
      <c r="E10322">
        <v>590</v>
      </c>
      <c r="F10322" t="s">
        <v>110</v>
      </c>
      <c r="G10322" t="s">
        <v>111</v>
      </c>
      <c r="H10322">
        <v>21</v>
      </c>
      <c r="I10322">
        <v>2.9097044164964801E-2</v>
      </c>
      <c r="J10322">
        <v>6.0724630505607641E-3</v>
      </c>
      <c r="K10322">
        <v>-999</v>
      </c>
      <c r="L10322">
        <v>-999</v>
      </c>
    </row>
    <row r="10323" spans="1:12">
      <c r="A10323" t="s">
        <v>317</v>
      </c>
      <c r="B10323" t="s">
        <v>358</v>
      </c>
      <c r="C10323">
        <v>48099</v>
      </c>
      <c r="D10323" t="s">
        <v>135</v>
      </c>
      <c r="E10323">
        <v>590</v>
      </c>
      <c r="F10323" t="s">
        <v>110</v>
      </c>
      <c r="G10323" t="s">
        <v>112</v>
      </c>
      <c r="H10323">
        <v>73</v>
      </c>
      <c r="I10323">
        <v>1.0477218896655441E-2</v>
      </c>
      <c r="J10323">
        <v>1.3485294630891361E-3</v>
      </c>
      <c r="K10323">
        <v>-999</v>
      </c>
      <c r="L10323">
        <v>-999</v>
      </c>
    </row>
    <row r="10324" spans="1:12">
      <c r="A10324" t="s">
        <v>317</v>
      </c>
      <c r="B10324" t="s">
        <v>358</v>
      </c>
      <c r="C10324">
        <v>48099</v>
      </c>
      <c r="D10324" t="s">
        <v>135</v>
      </c>
      <c r="E10324">
        <v>590</v>
      </c>
      <c r="F10324" t="s">
        <v>110</v>
      </c>
      <c r="G10324" t="s">
        <v>113</v>
      </c>
      <c r="H10324">
        <v>21</v>
      </c>
      <c r="I10324">
        <v>0.53153354669199482</v>
      </c>
      <c r="J10324">
        <v>5.1312881201294069E-2</v>
      </c>
      <c r="K10324">
        <v>0.15938401467315549</v>
      </c>
      <c r="L10324">
        <v>1.035220974542278</v>
      </c>
    </row>
    <row r="10325" spans="1:12">
      <c r="A10325" t="s">
        <v>317</v>
      </c>
      <c r="B10325" t="s">
        <v>358</v>
      </c>
      <c r="C10325">
        <v>48099</v>
      </c>
      <c r="D10325" t="s">
        <v>135</v>
      </c>
      <c r="E10325">
        <v>590</v>
      </c>
      <c r="F10325" t="s">
        <v>110</v>
      </c>
      <c r="G10325" t="s">
        <v>114</v>
      </c>
      <c r="H10325">
        <v>73</v>
      </c>
      <c r="I10325">
        <v>0.2486778891190583</v>
      </c>
      <c r="J10325">
        <v>1.040599405079709E-2</v>
      </c>
      <c r="K10325">
        <v>-1.4258210904547579E-3</v>
      </c>
      <c r="L10325">
        <v>0.43558443721303541</v>
      </c>
    </row>
    <row r="10326" spans="1:12">
      <c r="A10326" t="s">
        <v>317</v>
      </c>
      <c r="B10326" t="s">
        <v>358</v>
      </c>
      <c r="C10326">
        <v>48099</v>
      </c>
      <c r="D10326" t="s">
        <v>135</v>
      </c>
      <c r="E10326">
        <v>590</v>
      </c>
      <c r="F10326" t="s">
        <v>110</v>
      </c>
      <c r="G10326" t="s">
        <v>115</v>
      </c>
      <c r="H10326">
        <v>21</v>
      </c>
      <c r="I10326">
        <v>0.30580196078704569</v>
      </c>
      <c r="J10326">
        <v>4.3764517371572248E-2</v>
      </c>
      <c r="K10326">
        <v>-0.1030372468641147</v>
      </c>
      <c r="L10326">
        <v>0.70150015117042142</v>
      </c>
    </row>
    <row r="10327" spans="1:12">
      <c r="A10327" t="s">
        <v>317</v>
      </c>
      <c r="B10327" t="s">
        <v>358</v>
      </c>
      <c r="C10327">
        <v>48099</v>
      </c>
      <c r="D10327" t="s">
        <v>135</v>
      </c>
      <c r="E10327">
        <v>590</v>
      </c>
      <c r="F10327" t="s">
        <v>110</v>
      </c>
      <c r="G10327" t="s">
        <v>116</v>
      </c>
      <c r="H10327">
        <v>73</v>
      </c>
      <c r="I10327">
        <v>0.1720758613783174</v>
      </c>
      <c r="J10327">
        <v>1.1549350099597219E-2</v>
      </c>
      <c r="K10327">
        <v>-5.736439068397374E-2</v>
      </c>
      <c r="L10327">
        <v>0.37156919040709002</v>
      </c>
    </row>
    <row r="10328" spans="1:12">
      <c r="A10328" t="s">
        <v>317</v>
      </c>
      <c r="B10328" t="s">
        <v>358</v>
      </c>
      <c r="C10328">
        <v>48099</v>
      </c>
      <c r="D10328" t="s">
        <v>135</v>
      </c>
      <c r="E10328">
        <v>590</v>
      </c>
      <c r="F10328" t="s">
        <v>110</v>
      </c>
      <c r="G10328" t="s">
        <v>117</v>
      </c>
      <c r="H10328">
        <v>21</v>
      </c>
      <c r="I10328">
        <v>0.30580196078704569</v>
      </c>
      <c r="J10328">
        <v>4.3764517371572248E-2</v>
      </c>
      <c r="K10328">
        <v>-0.1030372468641147</v>
      </c>
      <c r="L10328">
        <v>0.70150015117042142</v>
      </c>
    </row>
    <row r="10329" spans="1:12">
      <c r="A10329" t="s">
        <v>317</v>
      </c>
      <c r="B10329" t="s">
        <v>358</v>
      </c>
      <c r="C10329">
        <v>48099</v>
      </c>
      <c r="D10329" t="s">
        <v>135</v>
      </c>
      <c r="E10329">
        <v>590</v>
      </c>
      <c r="F10329" t="s">
        <v>110</v>
      </c>
      <c r="G10329" t="s">
        <v>118</v>
      </c>
      <c r="H10329">
        <v>73</v>
      </c>
      <c r="I10329">
        <v>0.1720758613783174</v>
      </c>
      <c r="J10329">
        <v>1.1549350099597219E-2</v>
      </c>
      <c r="K10329">
        <v>-5.736439068397374E-2</v>
      </c>
      <c r="L10329">
        <v>0.37156919040709002</v>
      </c>
    </row>
    <row r="10330" spans="1:12">
      <c r="A10330" t="s">
        <v>317</v>
      </c>
      <c r="B10330" t="s">
        <v>358</v>
      </c>
      <c r="C10330">
        <v>48099</v>
      </c>
      <c r="D10330" t="s">
        <v>135</v>
      </c>
      <c r="E10330">
        <v>590</v>
      </c>
      <c r="F10330" t="s">
        <v>110</v>
      </c>
      <c r="G10330" t="s">
        <v>119</v>
      </c>
      <c r="H10330">
        <v>21</v>
      </c>
      <c r="I10330">
        <v>0.41894103250454029</v>
      </c>
      <c r="J10330">
        <v>4.5897237089403013E-2</v>
      </c>
      <c r="K10330">
        <v>0.13843076486317521</v>
      </c>
      <c r="L10330">
        <v>0.87417234015293099</v>
      </c>
    </row>
    <row r="10331" spans="1:12">
      <c r="A10331" t="s">
        <v>317</v>
      </c>
      <c r="B10331" t="s">
        <v>358</v>
      </c>
      <c r="C10331">
        <v>48099</v>
      </c>
      <c r="D10331" t="s">
        <v>135</v>
      </c>
      <c r="E10331">
        <v>590</v>
      </c>
      <c r="F10331" t="s">
        <v>110</v>
      </c>
      <c r="G10331" t="s">
        <v>120</v>
      </c>
      <c r="H10331">
        <v>73</v>
      </c>
      <c r="I10331">
        <v>0.21369404620266499</v>
      </c>
      <c r="J10331">
        <v>1.095812523897532E-2</v>
      </c>
      <c r="K10331">
        <v>-1.4258210904547579E-3</v>
      </c>
      <c r="L10331">
        <v>0.42703457621357532</v>
      </c>
    </row>
    <row r="10332" spans="1:12">
      <c r="A10332" t="s">
        <v>317</v>
      </c>
      <c r="B10332" t="s">
        <v>358</v>
      </c>
      <c r="C10332">
        <v>48099</v>
      </c>
      <c r="D10332" t="s">
        <v>135</v>
      </c>
      <c r="E10332">
        <v>590</v>
      </c>
      <c r="F10332" t="s">
        <v>110</v>
      </c>
      <c r="G10332" t="s">
        <v>121</v>
      </c>
      <c r="H10332">
        <v>21</v>
      </c>
      <c r="I10332">
        <v>0.67011258961515197</v>
      </c>
      <c r="J10332">
        <v>5.9670154189357102E-2</v>
      </c>
      <c r="K10332">
        <v>0.1920892174148528</v>
      </c>
      <c r="L10332">
        <v>1.2323829158348369</v>
      </c>
    </row>
    <row r="10333" spans="1:12">
      <c r="A10333" t="s">
        <v>317</v>
      </c>
      <c r="B10333" t="s">
        <v>358</v>
      </c>
      <c r="C10333">
        <v>48099</v>
      </c>
      <c r="D10333" t="s">
        <v>135</v>
      </c>
      <c r="E10333">
        <v>590</v>
      </c>
      <c r="F10333" t="s">
        <v>110</v>
      </c>
      <c r="G10333" t="s">
        <v>122</v>
      </c>
      <c r="H10333">
        <v>73</v>
      </c>
      <c r="I10333">
        <v>0.32836845820626243</v>
      </c>
      <c r="J10333">
        <v>1.2378409388653779E-2</v>
      </c>
      <c r="K10333">
        <v>-1.4258210904547579E-3</v>
      </c>
      <c r="L10333">
        <v>0.53230241805782197</v>
      </c>
    </row>
    <row r="10334" spans="1:12">
      <c r="A10334" t="s">
        <v>317</v>
      </c>
      <c r="B10334" t="s">
        <v>358</v>
      </c>
      <c r="C10334">
        <v>48099</v>
      </c>
      <c r="D10334" t="s">
        <v>135</v>
      </c>
      <c r="E10334">
        <v>590</v>
      </c>
      <c r="F10334" t="s">
        <v>110</v>
      </c>
      <c r="G10334" t="s">
        <v>123</v>
      </c>
      <c r="H10334">
        <v>21</v>
      </c>
      <c r="I10334">
        <v>0.90529997341020851</v>
      </c>
      <c r="J10334">
        <v>7.7002491223631439E-2</v>
      </c>
      <c r="K10334">
        <v>0.22213573584840979</v>
      </c>
      <c r="L10334">
        <v>1.5856410023960681</v>
      </c>
    </row>
    <row r="10335" spans="1:12">
      <c r="A10335" t="s">
        <v>317</v>
      </c>
      <c r="B10335" t="s">
        <v>358</v>
      </c>
      <c r="C10335">
        <v>48099</v>
      </c>
      <c r="D10335" t="s">
        <v>135</v>
      </c>
      <c r="E10335">
        <v>590</v>
      </c>
      <c r="F10335" t="s">
        <v>110</v>
      </c>
      <c r="G10335" t="s">
        <v>124</v>
      </c>
      <c r="H10335">
        <v>73</v>
      </c>
      <c r="I10335">
        <v>0.43168202879694328</v>
      </c>
      <c r="J10335">
        <v>1.552441590973885E-2</v>
      </c>
      <c r="K10335">
        <v>-1.4258210904547579E-3</v>
      </c>
      <c r="L10335">
        <v>0.72705437832591224</v>
      </c>
    </row>
    <row r="10336" spans="1:12">
      <c r="A10336" t="s">
        <v>317</v>
      </c>
      <c r="B10336" t="s">
        <v>358</v>
      </c>
      <c r="C10336">
        <v>48099</v>
      </c>
      <c r="D10336" t="s">
        <v>135</v>
      </c>
      <c r="E10336">
        <v>590</v>
      </c>
      <c r="F10336" t="s">
        <v>110</v>
      </c>
      <c r="G10336" t="s">
        <v>125</v>
      </c>
      <c r="H10336">
        <v>21</v>
      </c>
      <c r="I10336">
        <v>1.12839611071775</v>
      </c>
      <c r="J10336">
        <v>9.2851381894181975E-2</v>
      </c>
      <c r="K10336">
        <v>0.25170032977500628</v>
      </c>
      <c r="L10336">
        <v>1.9083088080071371</v>
      </c>
    </row>
    <row r="10337" spans="1:12">
      <c r="A10337" t="s">
        <v>317</v>
      </c>
      <c r="B10337" t="s">
        <v>358</v>
      </c>
      <c r="C10337">
        <v>48099</v>
      </c>
      <c r="D10337" t="s">
        <v>135</v>
      </c>
      <c r="E10337">
        <v>590</v>
      </c>
      <c r="F10337" t="s">
        <v>110</v>
      </c>
      <c r="G10337" t="s">
        <v>126</v>
      </c>
      <c r="H10337">
        <v>73</v>
      </c>
      <c r="I10337">
        <v>0.54160772122883072</v>
      </c>
      <c r="J10337">
        <v>1.9583889082644069E-2</v>
      </c>
      <c r="K10337">
        <v>-1.4258210904547579E-3</v>
      </c>
      <c r="L10337">
        <v>0.94170012906595413</v>
      </c>
    </row>
    <row r="10338" spans="1:12">
      <c r="A10338" t="s">
        <v>317</v>
      </c>
      <c r="B10338" t="s">
        <v>358</v>
      </c>
      <c r="C10338">
        <v>48099</v>
      </c>
      <c r="D10338" t="s">
        <v>135</v>
      </c>
      <c r="E10338">
        <v>590</v>
      </c>
      <c r="F10338" t="s">
        <v>110</v>
      </c>
      <c r="G10338" t="s">
        <v>127</v>
      </c>
      <c r="H10338">
        <v>21</v>
      </c>
      <c r="I10338">
        <v>0.53153354669199482</v>
      </c>
      <c r="J10338">
        <v>5.1312881201294069E-2</v>
      </c>
      <c r="K10338">
        <v>0.15938401467315549</v>
      </c>
      <c r="L10338">
        <v>1.035220974542278</v>
      </c>
    </row>
    <row r="10339" spans="1:12">
      <c r="A10339" t="s">
        <v>317</v>
      </c>
      <c r="B10339" t="s">
        <v>358</v>
      </c>
      <c r="C10339">
        <v>48099</v>
      </c>
      <c r="D10339" t="s">
        <v>135</v>
      </c>
      <c r="E10339">
        <v>590</v>
      </c>
      <c r="F10339" t="s">
        <v>110</v>
      </c>
      <c r="G10339" t="s">
        <v>128</v>
      </c>
      <c r="H10339">
        <v>73</v>
      </c>
      <c r="I10339">
        <v>0.2486770489728917</v>
      </c>
      <c r="J10339">
        <v>1.0406185610671741E-2</v>
      </c>
      <c r="K10339">
        <v>-1.4258210904547579E-3</v>
      </c>
      <c r="L10339">
        <v>0.43558443721303541</v>
      </c>
    </row>
    <row r="10340" spans="1:12">
      <c r="A10340" t="s">
        <v>317</v>
      </c>
      <c r="B10340" t="s">
        <v>358</v>
      </c>
      <c r="C10340">
        <v>48099</v>
      </c>
      <c r="D10340" t="s">
        <v>135</v>
      </c>
      <c r="E10340">
        <v>590</v>
      </c>
      <c r="F10340" t="s">
        <v>110</v>
      </c>
      <c r="G10340" t="s">
        <v>129</v>
      </c>
      <c r="H10340">
        <v>21</v>
      </c>
      <c r="I10340">
        <v>0.53153354669199482</v>
      </c>
      <c r="J10340">
        <v>5.1312881201294069E-2</v>
      </c>
      <c r="K10340">
        <v>0.15938401467315549</v>
      </c>
      <c r="L10340">
        <v>1.035220974542278</v>
      </c>
    </row>
    <row r="10341" spans="1:12">
      <c r="A10341" t="s">
        <v>317</v>
      </c>
      <c r="B10341" t="s">
        <v>358</v>
      </c>
      <c r="C10341">
        <v>48099</v>
      </c>
      <c r="D10341" t="s">
        <v>135</v>
      </c>
      <c r="E10341">
        <v>590</v>
      </c>
      <c r="F10341" t="s">
        <v>110</v>
      </c>
      <c r="G10341" t="s">
        <v>130</v>
      </c>
      <c r="H10341">
        <v>73</v>
      </c>
      <c r="I10341">
        <v>0.2486770489728917</v>
      </c>
      <c r="J10341">
        <v>1.0406185610671741E-2</v>
      </c>
      <c r="K10341">
        <v>-1.4258210904547579E-3</v>
      </c>
      <c r="L10341">
        <v>0.43558443721303541</v>
      </c>
    </row>
    <row r="10342" spans="1:12">
      <c r="A10342" t="s">
        <v>317</v>
      </c>
      <c r="B10342" t="s">
        <v>358</v>
      </c>
      <c r="C10342">
        <v>48099</v>
      </c>
      <c r="D10342" t="s">
        <v>135</v>
      </c>
      <c r="E10342">
        <v>590</v>
      </c>
      <c r="F10342" t="s">
        <v>110</v>
      </c>
      <c r="G10342" t="s">
        <v>131</v>
      </c>
      <c r="H10342">
        <v>21</v>
      </c>
      <c r="I10342">
        <v>0.53153354669199482</v>
      </c>
      <c r="J10342">
        <v>5.1312881201294069E-2</v>
      </c>
      <c r="K10342">
        <v>0.15938401467315549</v>
      </c>
      <c r="L10342">
        <v>1.035220974542278</v>
      </c>
    </row>
    <row r="10343" spans="1:12">
      <c r="A10343" t="s">
        <v>317</v>
      </c>
      <c r="B10343" t="s">
        <v>358</v>
      </c>
      <c r="C10343">
        <v>48099</v>
      </c>
      <c r="D10343" t="s">
        <v>135</v>
      </c>
      <c r="E10343">
        <v>590</v>
      </c>
      <c r="F10343" t="s">
        <v>110</v>
      </c>
      <c r="G10343" t="s">
        <v>132</v>
      </c>
      <c r="H10343">
        <v>73</v>
      </c>
      <c r="I10343">
        <v>0.2486770489728917</v>
      </c>
      <c r="J10343">
        <v>1.0406185610671741E-2</v>
      </c>
      <c r="K10343">
        <v>-1.4258210904547579E-3</v>
      </c>
      <c r="L10343">
        <v>0.43558443721303541</v>
      </c>
    </row>
    <row r="10344" spans="1:12">
      <c r="A10344" t="s">
        <v>317</v>
      </c>
      <c r="B10344" t="s">
        <v>358</v>
      </c>
      <c r="C10344">
        <v>48099</v>
      </c>
      <c r="D10344" t="s">
        <v>135</v>
      </c>
      <c r="E10344">
        <v>590</v>
      </c>
      <c r="F10344" t="s">
        <v>110</v>
      </c>
      <c r="G10344" t="s">
        <v>133</v>
      </c>
      <c r="H10344">
        <v>21</v>
      </c>
      <c r="I10344">
        <v>0.80092700356517643</v>
      </c>
      <c r="J10344">
        <v>6.6061947049611949E-2</v>
      </c>
      <c r="K10344">
        <v>0.13062001870250631</v>
      </c>
      <c r="L10344">
        <v>1.2634740516146179</v>
      </c>
    </row>
    <row r="10345" spans="1:12">
      <c r="A10345" t="s">
        <v>317</v>
      </c>
      <c r="B10345" t="s">
        <v>358</v>
      </c>
      <c r="C10345">
        <v>48099</v>
      </c>
      <c r="D10345" t="s">
        <v>135</v>
      </c>
      <c r="E10345">
        <v>590</v>
      </c>
      <c r="F10345" t="s">
        <v>110</v>
      </c>
      <c r="G10345" t="s">
        <v>134</v>
      </c>
      <c r="H10345">
        <v>73</v>
      </c>
      <c r="I10345">
        <v>0.32679980708552181</v>
      </c>
      <c r="J10345">
        <v>1.223364149823643E-2</v>
      </c>
      <c r="K10345">
        <v>-1.4258210904547579E-3</v>
      </c>
      <c r="L10345">
        <v>0.59209628847376294</v>
      </c>
    </row>
    <row r="10346" spans="1:12">
      <c r="A10346" t="s">
        <v>317</v>
      </c>
      <c r="B10346" t="s">
        <v>359</v>
      </c>
      <c r="C10346">
        <v>48101</v>
      </c>
      <c r="D10346" t="s">
        <v>135</v>
      </c>
      <c r="E10346">
        <v>590</v>
      </c>
      <c r="F10346" t="s">
        <v>110</v>
      </c>
      <c r="G10346" t="s">
        <v>111</v>
      </c>
      <c r="H10346">
        <v>109</v>
      </c>
      <c r="I10346">
        <v>-5.2608808702153014E-4</v>
      </c>
      <c r="J10346">
        <v>1.2750771255643199E-3</v>
      </c>
      <c r="K10346">
        <v>-999</v>
      </c>
      <c r="L10346">
        <v>-999</v>
      </c>
    </row>
    <row r="10347" spans="1:12">
      <c r="A10347" t="s">
        <v>317</v>
      </c>
      <c r="B10347" t="s">
        <v>359</v>
      </c>
      <c r="C10347">
        <v>48101</v>
      </c>
      <c r="D10347" t="s">
        <v>135</v>
      </c>
      <c r="E10347">
        <v>590</v>
      </c>
      <c r="F10347" t="s">
        <v>110</v>
      </c>
      <c r="G10347" t="s">
        <v>112</v>
      </c>
      <c r="H10347">
        <v>185</v>
      </c>
      <c r="I10347">
        <v>1.5017661552764619E-3</v>
      </c>
      <c r="J10347">
        <v>2.3759524363066581E-3</v>
      </c>
      <c r="K10347">
        <v>-999</v>
      </c>
      <c r="L10347">
        <v>-999</v>
      </c>
    </row>
    <row r="10348" spans="1:12">
      <c r="A10348" t="s">
        <v>317</v>
      </c>
      <c r="B10348" t="s">
        <v>359</v>
      </c>
      <c r="C10348">
        <v>48101</v>
      </c>
      <c r="D10348" t="s">
        <v>135</v>
      </c>
      <c r="E10348">
        <v>590</v>
      </c>
      <c r="F10348" t="s">
        <v>110</v>
      </c>
      <c r="G10348" t="s">
        <v>113</v>
      </c>
      <c r="H10348">
        <v>109</v>
      </c>
      <c r="I10348">
        <v>0.37373321337284687</v>
      </c>
      <c r="J10348">
        <v>1.3476077985116131E-2</v>
      </c>
      <c r="K10348">
        <v>7.1544570863134177E-3</v>
      </c>
      <c r="L10348">
        <v>0.7133728245419243</v>
      </c>
    </row>
    <row r="10349" spans="1:12">
      <c r="A10349" t="s">
        <v>317</v>
      </c>
      <c r="B10349" t="s">
        <v>359</v>
      </c>
      <c r="C10349">
        <v>48101</v>
      </c>
      <c r="D10349" t="s">
        <v>135</v>
      </c>
      <c r="E10349">
        <v>590</v>
      </c>
      <c r="F10349" t="s">
        <v>110</v>
      </c>
      <c r="G10349" t="s">
        <v>114</v>
      </c>
      <c r="H10349">
        <v>185</v>
      </c>
      <c r="I10349">
        <v>0.17108570784333191</v>
      </c>
      <c r="J10349">
        <v>5.0105115523151568E-3</v>
      </c>
      <c r="K10349">
        <v>1.112253870171254E-2</v>
      </c>
      <c r="L10349">
        <v>0.35550166117782322</v>
      </c>
    </row>
    <row r="10350" spans="1:12">
      <c r="A10350" t="s">
        <v>317</v>
      </c>
      <c r="B10350" t="s">
        <v>359</v>
      </c>
      <c r="C10350">
        <v>48101</v>
      </c>
      <c r="D10350" t="s">
        <v>135</v>
      </c>
      <c r="E10350">
        <v>590</v>
      </c>
      <c r="F10350" t="s">
        <v>110</v>
      </c>
      <c r="G10350" t="s">
        <v>115</v>
      </c>
      <c r="H10350">
        <v>109</v>
      </c>
      <c r="I10350">
        <v>0.28961297240710843</v>
      </c>
      <c r="J10350">
        <v>1.1383997043049319E-2</v>
      </c>
      <c r="K10350">
        <v>-1.7946656518021811E-2</v>
      </c>
      <c r="L10350">
        <v>0.54453904621127391</v>
      </c>
    </row>
    <row r="10351" spans="1:12">
      <c r="A10351" t="s">
        <v>317</v>
      </c>
      <c r="B10351" t="s">
        <v>359</v>
      </c>
      <c r="C10351">
        <v>48101</v>
      </c>
      <c r="D10351" t="s">
        <v>135</v>
      </c>
      <c r="E10351">
        <v>590</v>
      </c>
      <c r="F10351" t="s">
        <v>110</v>
      </c>
      <c r="G10351" t="s">
        <v>116</v>
      </c>
      <c r="H10351">
        <v>185</v>
      </c>
      <c r="I10351">
        <v>8.5296566232054782E-2</v>
      </c>
      <c r="J10351">
        <v>4.9228632047380264E-3</v>
      </c>
      <c r="K10351">
        <v>-5.7008063693509553E-2</v>
      </c>
      <c r="L10351">
        <v>0.26560942726821729</v>
      </c>
    </row>
    <row r="10352" spans="1:12">
      <c r="A10352" t="s">
        <v>317</v>
      </c>
      <c r="B10352" t="s">
        <v>359</v>
      </c>
      <c r="C10352">
        <v>48101</v>
      </c>
      <c r="D10352" t="s">
        <v>135</v>
      </c>
      <c r="E10352">
        <v>590</v>
      </c>
      <c r="F10352" t="s">
        <v>110</v>
      </c>
      <c r="G10352" t="s">
        <v>117</v>
      </c>
      <c r="H10352">
        <v>109</v>
      </c>
      <c r="I10352">
        <v>0.28961295582137048</v>
      </c>
      <c r="J10352">
        <v>1.138400038198843E-2</v>
      </c>
      <c r="K10352">
        <v>-1.7946656518021811E-2</v>
      </c>
      <c r="L10352">
        <v>0.54453904621127391</v>
      </c>
    </row>
    <row r="10353" spans="1:12">
      <c r="A10353" t="s">
        <v>317</v>
      </c>
      <c r="B10353" t="s">
        <v>359</v>
      </c>
      <c r="C10353">
        <v>48101</v>
      </c>
      <c r="D10353" t="s">
        <v>135</v>
      </c>
      <c r="E10353">
        <v>590</v>
      </c>
      <c r="F10353" t="s">
        <v>110</v>
      </c>
      <c r="G10353" t="s">
        <v>118</v>
      </c>
      <c r="H10353">
        <v>185</v>
      </c>
      <c r="I10353">
        <v>8.5296566232054782E-2</v>
      </c>
      <c r="J10353">
        <v>4.9228632047380264E-3</v>
      </c>
      <c r="K10353">
        <v>-5.7008063693509553E-2</v>
      </c>
      <c r="L10353">
        <v>0.26560942726821729</v>
      </c>
    </row>
    <row r="10354" spans="1:12">
      <c r="A10354" t="s">
        <v>317</v>
      </c>
      <c r="B10354" t="s">
        <v>359</v>
      </c>
      <c r="C10354">
        <v>48101</v>
      </c>
      <c r="D10354" t="s">
        <v>135</v>
      </c>
      <c r="E10354">
        <v>590</v>
      </c>
      <c r="F10354" t="s">
        <v>110</v>
      </c>
      <c r="G10354" t="s">
        <v>119</v>
      </c>
      <c r="H10354">
        <v>109</v>
      </c>
      <c r="I10354">
        <v>0.31377840320472983</v>
      </c>
      <c r="J10354">
        <v>1.19392289410088E-2</v>
      </c>
      <c r="K10354">
        <v>-5.4531078796244319E-3</v>
      </c>
      <c r="L10354">
        <v>0.60787086013814906</v>
      </c>
    </row>
    <row r="10355" spans="1:12">
      <c r="A10355" t="s">
        <v>317</v>
      </c>
      <c r="B10355" t="s">
        <v>359</v>
      </c>
      <c r="C10355">
        <v>48101</v>
      </c>
      <c r="D10355" t="s">
        <v>135</v>
      </c>
      <c r="E10355">
        <v>590</v>
      </c>
      <c r="F10355" t="s">
        <v>110</v>
      </c>
      <c r="G10355" t="s">
        <v>120</v>
      </c>
      <c r="H10355">
        <v>185</v>
      </c>
      <c r="I10355">
        <v>0.13081665483403709</v>
      </c>
      <c r="J10355">
        <v>4.9519957668733182E-3</v>
      </c>
      <c r="K10355">
        <v>-2.002714146858749E-2</v>
      </c>
      <c r="L10355">
        <v>0.31390430789418788</v>
      </c>
    </row>
    <row r="10356" spans="1:12">
      <c r="A10356" t="s">
        <v>317</v>
      </c>
      <c r="B10356" t="s">
        <v>359</v>
      </c>
      <c r="C10356">
        <v>48101</v>
      </c>
      <c r="D10356" t="s">
        <v>135</v>
      </c>
      <c r="E10356">
        <v>590</v>
      </c>
      <c r="F10356" t="s">
        <v>110</v>
      </c>
      <c r="G10356" t="s">
        <v>121</v>
      </c>
      <c r="H10356">
        <v>109</v>
      </c>
      <c r="I10356">
        <v>0.42598871782481701</v>
      </c>
      <c r="J10356">
        <v>1.4711688258305249E-2</v>
      </c>
      <c r="K10356">
        <v>2.626012599915499E-2</v>
      </c>
      <c r="L10356">
        <v>0.8129822778515795</v>
      </c>
    </row>
    <row r="10357" spans="1:12">
      <c r="A10357" t="s">
        <v>317</v>
      </c>
      <c r="B10357" t="s">
        <v>359</v>
      </c>
      <c r="C10357">
        <v>48101</v>
      </c>
      <c r="D10357" t="s">
        <v>135</v>
      </c>
      <c r="E10357">
        <v>590</v>
      </c>
      <c r="F10357" t="s">
        <v>110</v>
      </c>
      <c r="G10357" t="s">
        <v>122</v>
      </c>
      <c r="H10357">
        <v>185</v>
      </c>
      <c r="I10357">
        <v>0.24668600217402659</v>
      </c>
      <c r="J10357">
        <v>5.4664548939314366E-3</v>
      </c>
      <c r="K10357">
        <v>1.69673634204534E-2</v>
      </c>
      <c r="L10357">
        <v>0.42461468505656791</v>
      </c>
    </row>
    <row r="10358" spans="1:12">
      <c r="A10358" t="s">
        <v>317</v>
      </c>
      <c r="B10358" t="s">
        <v>359</v>
      </c>
      <c r="C10358">
        <v>48101</v>
      </c>
      <c r="D10358" t="s">
        <v>135</v>
      </c>
      <c r="E10358">
        <v>590</v>
      </c>
      <c r="F10358" t="s">
        <v>110</v>
      </c>
      <c r="G10358" t="s">
        <v>123</v>
      </c>
      <c r="H10358">
        <v>109</v>
      </c>
      <c r="I10358">
        <v>0.50520726373458447</v>
      </c>
      <c r="J10358">
        <v>1.7077787016098901E-2</v>
      </c>
      <c r="K10358">
        <v>6.197669814011568E-2</v>
      </c>
      <c r="L10358">
        <v>1.0039911330348541</v>
      </c>
    </row>
    <row r="10359" spans="1:12">
      <c r="A10359" t="s">
        <v>317</v>
      </c>
      <c r="B10359" t="s">
        <v>359</v>
      </c>
      <c r="C10359">
        <v>48101</v>
      </c>
      <c r="D10359" t="s">
        <v>135</v>
      </c>
      <c r="E10359">
        <v>590</v>
      </c>
      <c r="F10359" t="s">
        <v>110</v>
      </c>
      <c r="G10359" t="s">
        <v>124</v>
      </c>
      <c r="H10359">
        <v>185</v>
      </c>
      <c r="I10359">
        <v>0.35142052786679318</v>
      </c>
      <c r="J10359">
        <v>6.1383712513879592E-3</v>
      </c>
      <c r="K10359">
        <v>2.222570259427864E-2</v>
      </c>
      <c r="L10359">
        <v>0.52740692739829442</v>
      </c>
    </row>
    <row r="10360" spans="1:12">
      <c r="A10360" t="s">
        <v>317</v>
      </c>
      <c r="B10360" t="s">
        <v>359</v>
      </c>
      <c r="C10360">
        <v>48101</v>
      </c>
      <c r="D10360" t="s">
        <v>135</v>
      </c>
      <c r="E10360">
        <v>590</v>
      </c>
      <c r="F10360" t="s">
        <v>110</v>
      </c>
      <c r="G10360" t="s">
        <v>125</v>
      </c>
      <c r="H10360">
        <v>109</v>
      </c>
      <c r="I10360">
        <v>0.60827380053118063</v>
      </c>
      <c r="J10360">
        <v>1.9787072727830639E-2</v>
      </c>
      <c r="K10360">
        <v>9.0687244856611809E-2</v>
      </c>
      <c r="L10360">
        <v>1.184171269562668</v>
      </c>
    </row>
    <row r="10361" spans="1:12">
      <c r="A10361" t="s">
        <v>317</v>
      </c>
      <c r="B10361" t="s">
        <v>359</v>
      </c>
      <c r="C10361">
        <v>48101</v>
      </c>
      <c r="D10361" t="s">
        <v>135</v>
      </c>
      <c r="E10361">
        <v>590</v>
      </c>
      <c r="F10361" t="s">
        <v>110</v>
      </c>
      <c r="G10361" t="s">
        <v>126</v>
      </c>
      <c r="H10361">
        <v>185</v>
      </c>
      <c r="I10361">
        <v>0.47332010470589231</v>
      </c>
      <c r="J10361">
        <v>7.0115979680656516E-3</v>
      </c>
      <c r="K10361">
        <v>2.9303351145557589E-2</v>
      </c>
      <c r="L10361">
        <v>0.67457651028692767</v>
      </c>
    </row>
    <row r="10362" spans="1:12">
      <c r="A10362" t="s">
        <v>317</v>
      </c>
      <c r="B10362" t="s">
        <v>359</v>
      </c>
      <c r="C10362">
        <v>48101</v>
      </c>
      <c r="D10362" t="s">
        <v>135</v>
      </c>
      <c r="E10362">
        <v>590</v>
      </c>
      <c r="F10362" t="s">
        <v>110</v>
      </c>
      <c r="G10362" t="s">
        <v>127</v>
      </c>
      <c r="H10362">
        <v>109</v>
      </c>
      <c r="I10362">
        <v>0.37373321337284687</v>
      </c>
      <c r="J10362">
        <v>1.3476077985116131E-2</v>
      </c>
      <c r="K10362">
        <v>7.1544570863134177E-3</v>
      </c>
      <c r="L10362">
        <v>0.7133728245419243</v>
      </c>
    </row>
    <row r="10363" spans="1:12">
      <c r="A10363" t="s">
        <v>317</v>
      </c>
      <c r="B10363" t="s">
        <v>359</v>
      </c>
      <c r="C10363">
        <v>48101</v>
      </c>
      <c r="D10363" t="s">
        <v>135</v>
      </c>
      <c r="E10363">
        <v>590</v>
      </c>
      <c r="F10363" t="s">
        <v>110</v>
      </c>
      <c r="G10363" t="s">
        <v>128</v>
      </c>
      <c r="H10363">
        <v>185</v>
      </c>
      <c r="I10363">
        <v>0.17108570784333191</v>
      </c>
      <c r="J10363">
        <v>5.0105115523151568E-3</v>
      </c>
      <c r="K10363">
        <v>1.112253870171254E-2</v>
      </c>
      <c r="L10363">
        <v>0.35550166117782322</v>
      </c>
    </row>
    <row r="10364" spans="1:12">
      <c r="A10364" t="s">
        <v>317</v>
      </c>
      <c r="B10364" t="s">
        <v>359</v>
      </c>
      <c r="C10364">
        <v>48101</v>
      </c>
      <c r="D10364" t="s">
        <v>135</v>
      </c>
      <c r="E10364">
        <v>590</v>
      </c>
      <c r="F10364" t="s">
        <v>110</v>
      </c>
      <c r="G10364" t="s">
        <v>129</v>
      </c>
      <c r="H10364">
        <v>109</v>
      </c>
      <c r="I10364">
        <v>0.37373321337284687</v>
      </c>
      <c r="J10364">
        <v>1.3476077985116131E-2</v>
      </c>
      <c r="K10364">
        <v>7.1544570863134177E-3</v>
      </c>
      <c r="L10364">
        <v>0.7133728245419243</v>
      </c>
    </row>
    <row r="10365" spans="1:12">
      <c r="A10365" t="s">
        <v>317</v>
      </c>
      <c r="B10365" t="s">
        <v>359</v>
      </c>
      <c r="C10365">
        <v>48101</v>
      </c>
      <c r="D10365" t="s">
        <v>135</v>
      </c>
      <c r="E10365">
        <v>590</v>
      </c>
      <c r="F10365" t="s">
        <v>110</v>
      </c>
      <c r="G10365" t="s">
        <v>130</v>
      </c>
      <c r="H10365">
        <v>185</v>
      </c>
      <c r="I10365">
        <v>0.17108570784333191</v>
      </c>
      <c r="J10365">
        <v>5.0105115523151568E-3</v>
      </c>
      <c r="K10365">
        <v>1.112253870171254E-2</v>
      </c>
      <c r="L10365">
        <v>0.35550166117782322</v>
      </c>
    </row>
    <row r="10366" spans="1:12">
      <c r="A10366" t="s">
        <v>317</v>
      </c>
      <c r="B10366" t="s">
        <v>359</v>
      </c>
      <c r="C10366">
        <v>48101</v>
      </c>
      <c r="D10366" t="s">
        <v>135</v>
      </c>
      <c r="E10366">
        <v>590</v>
      </c>
      <c r="F10366" t="s">
        <v>110</v>
      </c>
      <c r="G10366" t="s">
        <v>131</v>
      </c>
      <c r="H10366">
        <v>109</v>
      </c>
      <c r="I10366">
        <v>0.37373321337284687</v>
      </c>
      <c r="J10366">
        <v>1.3476077985116131E-2</v>
      </c>
      <c r="K10366">
        <v>7.1544570863134177E-3</v>
      </c>
      <c r="L10366">
        <v>0.7133728245419243</v>
      </c>
    </row>
    <row r="10367" spans="1:12">
      <c r="A10367" t="s">
        <v>317</v>
      </c>
      <c r="B10367" t="s">
        <v>359</v>
      </c>
      <c r="C10367">
        <v>48101</v>
      </c>
      <c r="D10367" t="s">
        <v>135</v>
      </c>
      <c r="E10367">
        <v>590</v>
      </c>
      <c r="F10367" t="s">
        <v>110</v>
      </c>
      <c r="G10367" t="s">
        <v>132</v>
      </c>
      <c r="H10367">
        <v>185</v>
      </c>
      <c r="I10367">
        <v>0.17108570784333191</v>
      </c>
      <c r="J10367">
        <v>5.0105115523151568E-3</v>
      </c>
      <c r="K10367">
        <v>1.112253870171254E-2</v>
      </c>
      <c r="L10367">
        <v>0.35550166117782322</v>
      </c>
    </row>
    <row r="10368" spans="1:12">
      <c r="A10368" t="s">
        <v>317</v>
      </c>
      <c r="B10368" t="s">
        <v>359</v>
      </c>
      <c r="C10368">
        <v>48101</v>
      </c>
      <c r="D10368" t="s">
        <v>135</v>
      </c>
      <c r="E10368">
        <v>590</v>
      </c>
      <c r="F10368" t="s">
        <v>110</v>
      </c>
      <c r="G10368" t="s">
        <v>133</v>
      </c>
      <c r="H10368">
        <v>109</v>
      </c>
      <c r="I10368">
        <v>0.35625459407813048</v>
      </c>
      <c r="J10368">
        <v>1.1326333655082571E-2</v>
      </c>
      <c r="K10368">
        <v>4.8590525121547469E-2</v>
      </c>
      <c r="L10368">
        <v>0.71280724959205255</v>
      </c>
    </row>
    <row r="10369" spans="1:12">
      <c r="A10369" t="s">
        <v>317</v>
      </c>
      <c r="B10369" t="s">
        <v>359</v>
      </c>
      <c r="C10369">
        <v>48101</v>
      </c>
      <c r="D10369" t="s">
        <v>135</v>
      </c>
      <c r="E10369">
        <v>590</v>
      </c>
      <c r="F10369" t="s">
        <v>110</v>
      </c>
      <c r="G10369" t="s">
        <v>134</v>
      </c>
      <c r="H10369">
        <v>185</v>
      </c>
      <c r="I10369">
        <v>0.28277127053771872</v>
      </c>
      <c r="J10369">
        <v>4.7003638913312856E-3</v>
      </c>
      <c r="K10369">
        <v>1.4409000517682451E-2</v>
      </c>
      <c r="L10369">
        <v>0.45147817620409059</v>
      </c>
    </row>
    <row r="10370" spans="1:12">
      <c r="A10370" t="s">
        <v>317</v>
      </c>
      <c r="B10370" t="s">
        <v>360</v>
      </c>
      <c r="C10370">
        <v>48103</v>
      </c>
      <c r="D10370" t="s">
        <v>135</v>
      </c>
      <c r="E10370">
        <v>590</v>
      </c>
      <c r="F10370" t="s">
        <v>110</v>
      </c>
      <c r="G10370" t="s">
        <v>111</v>
      </c>
      <c r="H10370">
        <v>389</v>
      </c>
      <c r="I10370">
        <v>3.367616646610908E-3</v>
      </c>
      <c r="J10370">
        <v>2.8671242530992689E-3</v>
      </c>
      <c r="K10370">
        <v>-999</v>
      </c>
      <c r="L10370">
        <v>-999</v>
      </c>
    </row>
    <row r="10371" spans="1:12">
      <c r="A10371" t="s">
        <v>317</v>
      </c>
      <c r="B10371" t="s">
        <v>360</v>
      </c>
      <c r="C10371">
        <v>48103</v>
      </c>
      <c r="D10371" t="s">
        <v>135</v>
      </c>
      <c r="E10371">
        <v>590</v>
      </c>
      <c r="F10371" t="s">
        <v>110</v>
      </c>
      <c r="G10371" t="s">
        <v>112</v>
      </c>
      <c r="H10371">
        <v>138</v>
      </c>
      <c r="I10371">
        <v>-6.2486136977612963E-4</v>
      </c>
      <c r="J10371">
        <v>1.6205216815530399E-3</v>
      </c>
      <c r="K10371">
        <v>-999</v>
      </c>
      <c r="L10371">
        <v>-999</v>
      </c>
    </row>
    <row r="10372" spans="1:12">
      <c r="A10372" t="s">
        <v>317</v>
      </c>
      <c r="B10372" t="s">
        <v>360</v>
      </c>
      <c r="C10372">
        <v>48103</v>
      </c>
      <c r="D10372" t="s">
        <v>135</v>
      </c>
      <c r="E10372">
        <v>590</v>
      </c>
      <c r="F10372" t="s">
        <v>110</v>
      </c>
      <c r="G10372" t="s">
        <v>113</v>
      </c>
      <c r="H10372">
        <v>389</v>
      </c>
      <c r="I10372">
        <v>0.17060113957908279</v>
      </c>
      <c r="J10372">
        <v>9.5024499945869229E-3</v>
      </c>
      <c r="K10372">
        <v>-0.27744604644236331</v>
      </c>
      <c r="L10372">
        <v>0.88011733211208598</v>
      </c>
    </row>
    <row r="10373" spans="1:12">
      <c r="A10373" t="s">
        <v>317</v>
      </c>
      <c r="B10373" t="s">
        <v>360</v>
      </c>
      <c r="C10373">
        <v>48103</v>
      </c>
      <c r="D10373" t="s">
        <v>135</v>
      </c>
      <c r="E10373">
        <v>590</v>
      </c>
      <c r="F10373" t="s">
        <v>110</v>
      </c>
      <c r="G10373" t="s">
        <v>114</v>
      </c>
      <c r="H10373">
        <v>138</v>
      </c>
      <c r="I10373">
        <v>3.7149821030887271E-2</v>
      </c>
      <c r="J10373">
        <v>5.9074061674457244E-3</v>
      </c>
      <c r="K10373">
        <v>-0.1061005274078473</v>
      </c>
      <c r="L10373">
        <v>0.34235197123096311</v>
      </c>
    </row>
    <row r="10374" spans="1:12">
      <c r="A10374" t="s">
        <v>317</v>
      </c>
      <c r="B10374" t="s">
        <v>360</v>
      </c>
      <c r="C10374">
        <v>48103</v>
      </c>
      <c r="D10374" t="s">
        <v>135</v>
      </c>
      <c r="E10374">
        <v>590</v>
      </c>
      <c r="F10374" t="s">
        <v>110</v>
      </c>
      <c r="G10374" t="s">
        <v>115</v>
      </c>
      <c r="H10374">
        <v>389</v>
      </c>
      <c r="I10374">
        <v>0.1189318501023274</v>
      </c>
      <c r="J10374">
        <v>7.0556665999627101E-3</v>
      </c>
      <c r="K10374">
        <v>-0.31209224886269232</v>
      </c>
      <c r="L10374">
        <v>0.6814792330507794</v>
      </c>
    </row>
    <row r="10375" spans="1:12">
      <c r="A10375" t="s">
        <v>317</v>
      </c>
      <c r="B10375" t="s">
        <v>360</v>
      </c>
      <c r="C10375">
        <v>48103</v>
      </c>
      <c r="D10375" t="s">
        <v>135</v>
      </c>
      <c r="E10375">
        <v>590</v>
      </c>
      <c r="F10375" t="s">
        <v>110</v>
      </c>
      <c r="G10375" t="s">
        <v>116</v>
      </c>
      <c r="H10375">
        <v>138</v>
      </c>
      <c r="I10375">
        <v>1.9742935437243959E-2</v>
      </c>
      <c r="J10375">
        <v>4.0265396752577499E-3</v>
      </c>
      <c r="K10375">
        <v>-0.1061005274078473</v>
      </c>
      <c r="L10375">
        <v>0.27402940192639741</v>
      </c>
    </row>
    <row r="10376" spans="1:12">
      <c r="A10376" t="s">
        <v>317</v>
      </c>
      <c r="B10376" t="s">
        <v>360</v>
      </c>
      <c r="C10376">
        <v>48103</v>
      </c>
      <c r="D10376" t="s">
        <v>135</v>
      </c>
      <c r="E10376">
        <v>590</v>
      </c>
      <c r="F10376" t="s">
        <v>110</v>
      </c>
      <c r="G10376" t="s">
        <v>117</v>
      </c>
      <c r="H10376">
        <v>389</v>
      </c>
      <c r="I10376">
        <v>0.11893185648859381</v>
      </c>
      <c r="J10376">
        <v>7.0556673463669272E-3</v>
      </c>
      <c r="K10376">
        <v>-0.31209224886269232</v>
      </c>
      <c r="L10376">
        <v>0.6814792330507794</v>
      </c>
    </row>
    <row r="10377" spans="1:12">
      <c r="A10377" t="s">
        <v>317</v>
      </c>
      <c r="B10377" t="s">
        <v>360</v>
      </c>
      <c r="C10377">
        <v>48103</v>
      </c>
      <c r="D10377" t="s">
        <v>135</v>
      </c>
      <c r="E10377">
        <v>590</v>
      </c>
      <c r="F10377" t="s">
        <v>110</v>
      </c>
      <c r="G10377" t="s">
        <v>118</v>
      </c>
      <c r="H10377">
        <v>138</v>
      </c>
      <c r="I10377">
        <v>1.9756412312588539E-2</v>
      </c>
      <c r="J10377">
        <v>4.0267656815370402E-3</v>
      </c>
      <c r="K10377">
        <v>-0.1061005274078473</v>
      </c>
      <c r="L10377">
        <v>0.27402940192639741</v>
      </c>
    </row>
    <row r="10378" spans="1:12">
      <c r="A10378" t="s">
        <v>317</v>
      </c>
      <c r="B10378" t="s">
        <v>360</v>
      </c>
      <c r="C10378">
        <v>48103</v>
      </c>
      <c r="D10378" t="s">
        <v>135</v>
      </c>
      <c r="E10378">
        <v>590</v>
      </c>
      <c r="F10378" t="s">
        <v>110</v>
      </c>
      <c r="G10378" t="s">
        <v>119</v>
      </c>
      <c r="H10378">
        <v>389</v>
      </c>
      <c r="I10378">
        <v>0.14527904465884159</v>
      </c>
      <c r="J10378">
        <v>8.2607488872263029E-3</v>
      </c>
      <c r="K10378">
        <v>-0.2945105278026845</v>
      </c>
      <c r="L10378">
        <v>0.79099388730408382</v>
      </c>
    </row>
    <row r="10379" spans="1:12">
      <c r="A10379" t="s">
        <v>317</v>
      </c>
      <c r="B10379" t="s">
        <v>360</v>
      </c>
      <c r="C10379">
        <v>48103</v>
      </c>
      <c r="D10379" t="s">
        <v>135</v>
      </c>
      <c r="E10379">
        <v>590</v>
      </c>
      <c r="F10379" t="s">
        <v>110</v>
      </c>
      <c r="G10379" t="s">
        <v>120</v>
      </c>
      <c r="H10379">
        <v>138</v>
      </c>
      <c r="I10379">
        <v>2.8321853323145161E-2</v>
      </c>
      <c r="J10379">
        <v>4.8887590086394966E-3</v>
      </c>
      <c r="K10379">
        <v>-0.1061005274078473</v>
      </c>
      <c r="L10379">
        <v>0.32139422092164532</v>
      </c>
    </row>
    <row r="10380" spans="1:12">
      <c r="A10380" t="s">
        <v>317</v>
      </c>
      <c r="B10380" t="s">
        <v>360</v>
      </c>
      <c r="C10380">
        <v>48103</v>
      </c>
      <c r="D10380" t="s">
        <v>135</v>
      </c>
      <c r="E10380">
        <v>590</v>
      </c>
      <c r="F10380" t="s">
        <v>110</v>
      </c>
      <c r="G10380" t="s">
        <v>121</v>
      </c>
      <c r="H10380">
        <v>389</v>
      </c>
      <c r="I10380">
        <v>0.2044427927659748</v>
      </c>
      <c r="J10380">
        <v>1.11116561033196E-2</v>
      </c>
      <c r="K10380">
        <v>-0.249642021293209</v>
      </c>
      <c r="L10380">
        <v>0.98030008918255496</v>
      </c>
    </row>
    <row r="10381" spans="1:12">
      <c r="A10381" t="s">
        <v>317</v>
      </c>
      <c r="B10381" t="s">
        <v>360</v>
      </c>
      <c r="C10381">
        <v>48103</v>
      </c>
      <c r="D10381" t="s">
        <v>135</v>
      </c>
      <c r="E10381">
        <v>590</v>
      </c>
      <c r="F10381" t="s">
        <v>110</v>
      </c>
      <c r="G10381" t="s">
        <v>122</v>
      </c>
      <c r="H10381">
        <v>138</v>
      </c>
      <c r="I10381">
        <v>5.1825587035191911E-2</v>
      </c>
      <c r="J10381">
        <v>7.7925439625980324E-3</v>
      </c>
      <c r="K10381">
        <v>-0.1061005274078473</v>
      </c>
      <c r="L10381">
        <v>0.40164197009413832</v>
      </c>
    </row>
    <row r="10382" spans="1:12">
      <c r="A10382" t="s">
        <v>317</v>
      </c>
      <c r="B10382" t="s">
        <v>360</v>
      </c>
      <c r="C10382">
        <v>48103</v>
      </c>
      <c r="D10382" t="s">
        <v>135</v>
      </c>
      <c r="E10382">
        <v>590</v>
      </c>
      <c r="F10382" t="s">
        <v>110</v>
      </c>
      <c r="G10382" t="s">
        <v>123</v>
      </c>
      <c r="H10382">
        <v>389</v>
      </c>
      <c r="I10382">
        <v>0.26263081432812041</v>
      </c>
      <c r="J10382">
        <v>1.4102252607124541E-2</v>
      </c>
      <c r="K10382">
        <v>-0.2058181962328966</v>
      </c>
      <c r="L10382">
        <v>1.2056476697045659</v>
      </c>
    </row>
    <row r="10383" spans="1:12">
      <c r="A10383" t="s">
        <v>317</v>
      </c>
      <c r="B10383" t="s">
        <v>360</v>
      </c>
      <c r="C10383">
        <v>48103</v>
      </c>
      <c r="D10383" t="s">
        <v>135</v>
      </c>
      <c r="E10383">
        <v>590</v>
      </c>
      <c r="F10383" t="s">
        <v>110</v>
      </c>
      <c r="G10383" t="s">
        <v>124</v>
      </c>
      <c r="H10383">
        <v>138</v>
      </c>
      <c r="I10383">
        <v>7.2790449998364218E-2</v>
      </c>
      <c r="J10383">
        <v>1.0545260696849711E-2</v>
      </c>
      <c r="K10383">
        <v>-0.1061005274078473</v>
      </c>
      <c r="L10383">
        <v>0.50546998109441388</v>
      </c>
    </row>
    <row r="10384" spans="1:12">
      <c r="A10384" t="s">
        <v>317</v>
      </c>
      <c r="B10384" t="s">
        <v>360</v>
      </c>
      <c r="C10384">
        <v>48103</v>
      </c>
      <c r="D10384" t="s">
        <v>135</v>
      </c>
      <c r="E10384">
        <v>590</v>
      </c>
      <c r="F10384" t="s">
        <v>110</v>
      </c>
      <c r="G10384" t="s">
        <v>125</v>
      </c>
      <c r="H10384">
        <v>389</v>
      </c>
      <c r="I10384">
        <v>0.31876709654216401</v>
      </c>
      <c r="J10384">
        <v>1.7020406450394869E-2</v>
      </c>
      <c r="K10384">
        <v>-0.16472553342171539</v>
      </c>
      <c r="L10384">
        <v>1.389601357563462</v>
      </c>
    </row>
    <row r="10385" spans="1:12">
      <c r="A10385" t="s">
        <v>317</v>
      </c>
      <c r="B10385" t="s">
        <v>360</v>
      </c>
      <c r="C10385">
        <v>48103</v>
      </c>
      <c r="D10385" t="s">
        <v>135</v>
      </c>
      <c r="E10385">
        <v>590</v>
      </c>
      <c r="F10385" t="s">
        <v>110</v>
      </c>
      <c r="G10385" t="s">
        <v>126</v>
      </c>
      <c r="H10385">
        <v>138</v>
      </c>
      <c r="I10385">
        <v>9.177240609768271E-2</v>
      </c>
      <c r="J10385">
        <v>1.317316348648518E-2</v>
      </c>
      <c r="K10385">
        <v>-0.1061005274078473</v>
      </c>
      <c r="L10385">
        <v>0.64390321379096727</v>
      </c>
    </row>
    <row r="10386" spans="1:12">
      <c r="A10386" t="s">
        <v>317</v>
      </c>
      <c r="B10386" t="s">
        <v>360</v>
      </c>
      <c r="C10386">
        <v>48103</v>
      </c>
      <c r="D10386" t="s">
        <v>135</v>
      </c>
      <c r="E10386">
        <v>590</v>
      </c>
      <c r="F10386" t="s">
        <v>110</v>
      </c>
      <c r="G10386" t="s">
        <v>127</v>
      </c>
      <c r="H10386">
        <v>389</v>
      </c>
      <c r="I10386">
        <v>0.1709026595442979</v>
      </c>
      <c r="J10386">
        <v>9.4978976054796056E-3</v>
      </c>
      <c r="K10386">
        <v>-0.27744604644236331</v>
      </c>
      <c r="L10386">
        <v>0.88011733211208598</v>
      </c>
    </row>
    <row r="10387" spans="1:12">
      <c r="A10387" t="s">
        <v>317</v>
      </c>
      <c r="B10387" t="s">
        <v>360</v>
      </c>
      <c r="C10387">
        <v>48103</v>
      </c>
      <c r="D10387" t="s">
        <v>135</v>
      </c>
      <c r="E10387">
        <v>590</v>
      </c>
      <c r="F10387" t="s">
        <v>110</v>
      </c>
      <c r="G10387" t="s">
        <v>128</v>
      </c>
      <c r="H10387">
        <v>138</v>
      </c>
      <c r="I10387">
        <v>3.7149821030887271E-2</v>
      </c>
      <c r="J10387">
        <v>5.9074061674457218E-3</v>
      </c>
      <c r="K10387">
        <v>-0.1061005274078473</v>
      </c>
      <c r="L10387">
        <v>0.34235197123096311</v>
      </c>
    </row>
    <row r="10388" spans="1:12">
      <c r="A10388" t="s">
        <v>317</v>
      </c>
      <c r="B10388" t="s">
        <v>360</v>
      </c>
      <c r="C10388">
        <v>48103</v>
      </c>
      <c r="D10388" t="s">
        <v>135</v>
      </c>
      <c r="E10388">
        <v>590</v>
      </c>
      <c r="F10388" t="s">
        <v>110</v>
      </c>
      <c r="G10388" t="s">
        <v>129</v>
      </c>
      <c r="H10388">
        <v>389</v>
      </c>
      <c r="I10388">
        <v>0.17090265222758039</v>
      </c>
      <c r="J10388">
        <v>9.4978967775152783E-3</v>
      </c>
      <c r="K10388">
        <v>-0.27744604644236331</v>
      </c>
      <c r="L10388">
        <v>0.88011733211208598</v>
      </c>
    </row>
    <row r="10389" spans="1:12">
      <c r="A10389" t="s">
        <v>317</v>
      </c>
      <c r="B10389" t="s">
        <v>360</v>
      </c>
      <c r="C10389">
        <v>48103</v>
      </c>
      <c r="D10389" t="s">
        <v>135</v>
      </c>
      <c r="E10389">
        <v>590</v>
      </c>
      <c r="F10389" t="s">
        <v>110</v>
      </c>
      <c r="G10389" t="s">
        <v>130</v>
      </c>
      <c r="H10389">
        <v>138</v>
      </c>
      <c r="I10389">
        <v>3.7149821030887271E-2</v>
      </c>
      <c r="J10389">
        <v>5.9074061674457218E-3</v>
      </c>
      <c r="K10389">
        <v>-0.1061005274078473</v>
      </c>
      <c r="L10389">
        <v>0.34235197123096311</v>
      </c>
    </row>
    <row r="10390" spans="1:12">
      <c r="A10390" t="s">
        <v>317</v>
      </c>
      <c r="B10390" t="s">
        <v>360</v>
      </c>
      <c r="C10390">
        <v>48103</v>
      </c>
      <c r="D10390" t="s">
        <v>135</v>
      </c>
      <c r="E10390">
        <v>590</v>
      </c>
      <c r="F10390" t="s">
        <v>110</v>
      </c>
      <c r="G10390" t="s">
        <v>131</v>
      </c>
      <c r="H10390">
        <v>389</v>
      </c>
      <c r="I10390">
        <v>0.171022769468057</v>
      </c>
      <c r="J10390">
        <v>9.4976399332435939E-3</v>
      </c>
      <c r="K10390">
        <v>-0.27744604644236331</v>
      </c>
      <c r="L10390">
        <v>0.88011733211208598</v>
      </c>
    </row>
    <row r="10391" spans="1:12">
      <c r="A10391" t="s">
        <v>317</v>
      </c>
      <c r="B10391" t="s">
        <v>360</v>
      </c>
      <c r="C10391">
        <v>48103</v>
      </c>
      <c r="D10391" t="s">
        <v>135</v>
      </c>
      <c r="E10391">
        <v>590</v>
      </c>
      <c r="F10391" t="s">
        <v>110</v>
      </c>
      <c r="G10391" t="s">
        <v>132</v>
      </c>
      <c r="H10391">
        <v>138</v>
      </c>
      <c r="I10391">
        <v>3.7149821030887271E-2</v>
      </c>
      <c r="J10391">
        <v>5.9074061674457218E-3</v>
      </c>
      <c r="K10391">
        <v>-0.1061005274078473</v>
      </c>
      <c r="L10391">
        <v>0.34235197123096311</v>
      </c>
    </row>
    <row r="10392" spans="1:12">
      <c r="A10392" t="s">
        <v>317</v>
      </c>
      <c r="B10392" t="s">
        <v>360</v>
      </c>
      <c r="C10392">
        <v>48103</v>
      </c>
      <c r="D10392" t="s">
        <v>135</v>
      </c>
      <c r="E10392">
        <v>590</v>
      </c>
      <c r="F10392" t="s">
        <v>110</v>
      </c>
      <c r="G10392" t="s">
        <v>133</v>
      </c>
      <c r="H10392">
        <v>389</v>
      </c>
      <c r="I10392">
        <v>0.2044356828379951</v>
      </c>
      <c r="J10392">
        <v>1.072228013292716E-2</v>
      </c>
      <c r="K10392">
        <v>-0.18956297804962291</v>
      </c>
      <c r="L10392">
        <v>0.83243428356972127</v>
      </c>
    </row>
    <row r="10393" spans="1:12">
      <c r="A10393" t="s">
        <v>317</v>
      </c>
      <c r="B10393" t="s">
        <v>360</v>
      </c>
      <c r="C10393">
        <v>48103</v>
      </c>
      <c r="D10393" t="s">
        <v>135</v>
      </c>
      <c r="E10393">
        <v>590</v>
      </c>
      <c r="F10393" t="s">
        <v>110</v>
      </c>
      <c r="G10393" t="s">
        <v>134</v>
      </c>
      <c r="H10393">
        <v>138</v>
      </c>
      <c r="I10393">
        <v>7.0007144103249402E-2</v>
      </c>
      <c r="J10393">
        <v>1.039676263913963E-2</v>
      </c>
      <c r="K10393">
        <v>-0.1061005274078473</v>
      </c>
      <c r="L10393">
        <v>0.55235816392204629</v>
      </c>
    </row>
    <row r="10394" spans="1:12">
      <c r="A10394" t="s">
        <v>317</v>
      </c>
      <c r="B10394" t="s">
        <v>307</v>
      </c>
      <c r="C10394">
        <v>48105</v>
      </c>
      <c r="D10394" t="s">
        <v>135</v>
      </c>
      <c r="E10394">
        <v>590</v>
      </c>
      <c r="F10394" t="s">
        <v>110</v>
      </c>
      <c r="G10394" t="s">
        <v>111</v>
      </c>
      <c r="H10394">
        <v>20</v>
      </c>
      <c r="I10394">
        <v>-1.0775250773316239E-3</v>
      </c>
      <c r="J10394">
        <v>1.8530982203370139E-3</v>
      </c>
      <c r="K10394">
        <v>-999</v>
      </c>
      <c r="L10394">
        <v>-999</v>
      </c>
    </row>
    <row r="10395" spans="1:12">
      <c r="A10395" t="s">
        <v>317</v>
      </c>
      <c r="B10395" t="s">
        <v>307</v>
      </c>
      <c r="C10395">
        <v>48105</v>
      </c>
      <c r="D10395" t="s">
        <v>135</v>
      </c>
      <c r="E10395">
        <v>590</v>
      </c>
      <c r="F10395" t="s">
        <v>110</v>
      </c>
      <c r="G10395" t="s">
        <v>112</v>
      </c>
      <c r="H10395">
        <v>39</v>
      </c>
      <c r="I10395">
        <v>-7.7510705896924508E-3</v>
      </c>
      <c r="J10395">
        <v>1.341363880508052E-3</v>
      </c>
      <c r="K10395">
        <v>-999</v>
      </c>
      <c r="L10395">
        <v>-999</v>
      </c>
    </row>
    <row r="10396" spans="1:12">
      <c r="A10396" t="s">
        <v>317</v>
      </c>
      <c r="B10396" t="s">
        <v>307</v>
      </c>
      <c r="C10396">
        <v>48105</v>
      </c>
      <c r="D10396" t="s">
        <v>135</v>
      </c>
      <c r="E10396">
        <v>590</v>
      </c>
      <c r="F10396" t="s">
        <v>110</v>
      </c>
      <c r="G10396" t="s">
        <v>113</v>
      </c>
      <c r="H10396">
        <v>20</v>
      </c>
      <c r="I10396">
        <v>0.57322014582845038</v>
      </c>
      <c r="J10396">
        <v>5.0041204645539638E-3</v>
      </c>
      <c r="K10396">
        <v>0.53266757867858727</v>
      </c>
      <c r="L10396">
        <v>0.61155968445221986</v>
      </c>
    </row>
    <row r="10397" spans="1:12">
      <c r="A10397" t="s">
        <v>317</v>
      </c>
      <c r="B10397" t="s">
        <v>307</v>
      </c>
      <c r="C10397">
        <v>48105</v>
      </c>
      <c r="D10397" t="s">
        <v>135</v>
      </c>
      <c r="E10397">
        <v>590</v>
      </c>
      <c r="F10397" t="s">
        <v>110</v>
      </c>
      <c r="G10397" t="s">
        <v>114</v>
      </c>
      <c r="H10397">
        <v>39</v>
      </c>
      <c r="I10397">
        <v>0.25847904275336098</v>
      </c>
      <c r="J10397">
        <v>1.4225374680988291E-2</v>
      </c>
      <c r="K10397">
        <v>8.8026611271834115E-2</v>
      </c>
      <c r="L10397">
        <v>0.40550754015868767</v>
      </c>
    </row>
    <row r="10398" spans="1:12">
      <c r="A10398" t="s">
        <v>317</v>
      </c>
      <c r="B10398" t="s">
        <v>307</v>
      </c>
      <c r="C10398">
        <v>48105</v>
      </c>
      <c r="D10398" t="s">
        <v>135</v>
      </c>
      <c r="E10398">
        <v>590</v>
      </c>
      <c r="F10398" t="s">
        <v>110</v>
      </c>
      <c r="G10398" t="s">
        <v>115</v>
      </c>
      <c r="H10398">
        <v>20</v>
      </c>
      <c r="I10398">
        <v>0.46925121680617921</v>
      </c>
      <c r="J10398">
        <v>4.191720528288102E-3</v>
      </c>
      <c r="K10398">
        <v>0.42931579141097781</v>
      </c>
      <c r="L10398">
        <v>0.49185931070714578</v>
      </c>
    </row>
    <row r="10399" spans="1:12">
      <c r="A10399" t="s">
        <v>317</v>
      </c>
      <c r="B10399" t="s">
        <v>307</v>
      </c>
      <c r="C10399">
        <v>48105</v>
      </c>
      <c r="D10399" t="s">
        <v>135</v>
      </c>
      <c r="E10399">
        <v>590</v>
      </c>
      <c r="F10399" t="s">
        <v>110</v>
      </c>
      <c r="G10399" t="s">
        <v>116</v>
      </c>
      <c r="H10399">
        <v>39</v>
      </c>
      <c r="I10399">
        <v>0.18365099522177769</v>
      </c>
      <c r="J10399">
        <v>1.7759081082224511E-2</v>
      </c>
      <c r="K10399">
        <v>-1.5995861006156211E-2</v>
      </c>
      <c r="L10399">
        <v>0.37254397000429879</v>
      </c>
    </row>
    <row r="10400" spans="1:12">
      <c r="A10400" t="s">
        <v>317</v>
      </c>
      <c r="B10400" t="s">
        <v>307</v>
      </c>
      <c r="C10400">
        <v>48105</v>
      </c>
      <c r="D10400" t="s">
        <v>135</v>
      </c>
      <c r="E10400">
        <v>590</v>
      </c>
      <c r="F10400" t="s">
        <v>110</v>
      </c>
      <c r="G10400" t="s">
        <v>117</v>
      </c>
      <c r="H10400">
        <v>20</v>
      </c>
      <c r="I10400">
        <v>0.46925121680617921</v>
      </c>
      <c r="J10400">
        <v>4.191720528288102E-3</v>
      </c>
      <c r="K10400">
        <v>0.42931579141097781</v>
      </c>
      <c r="L10400">
        <v>0.49185931070714578</v>
      </c>
    </row>
    <row r="10401" spans="1:12">
      <c r="A10401" t="s">
        <v>317</v>
      </c>
      <c r="B10401" t="s">
        <v>307</v>
      </c>
      <c r="C10401">
        <v>48105</v>
      </c>
      <c r="D10401" t="s">
        <v>135</v>
      </c>
      <c r="E10401">
        <v>590</v>
      </c>
      <c r="F10401" t="s">
        <v>110</v>
      </c>
      <c r="G10401" t="s">
        <v>118</v>
      </c>
      <c r="H10401">
        <v>39</v>
      </c>
      <c r="I10401">
        <v>0.18365099522177769</v>
      </c>
      <c r="J10401">
        <v>1.7759081082224511E-2</v>
      </c>
      <c r="K10401">
        <v>-1.5995861006156211E-2</v>
      </c>
      <c r="L10401">
        <v>0.37254397000429879</v>
      </c>
    </row>
    <row r="10402" spans="1:12">
      <c r="A10402" t="s">
        <v>317</v>
      </c>
      <c r="B10402" t="s">
        <v>307</v>
      </c>
      <c r="C10402">
        <v>48105</v>
      </c>
      <c r="D10402" t="s">
        <v>135</v>
      </c>
      <c r="E10402">
        <v>590</v>
      </c>
      <c r="F10402" t="s">
        <v>110</v>
      </c>
      <c r="G10402" t="s">
        <v>119</v>
      </c>
      <c r="H10402">
        <v>20</v>
      </c>
      <c r="I10402">
        <v>0.48884313020495013</v>
      </c>
      <c r="J10402">
        <v>4.8011712925529722E-3</v>
      </c>
      <c r="K10402">
        <v>0.44553022165138129</v>
      </c>
      <c r="L10402">
        <v>0.52798209319060985</v>
      </c>
    </row>
    <row r="10403" spans="1:12">
      <c r="A10403" t="s">
        <v>317</v>
      </c>
      <c r="B10403" t="s">
        <v>307</v>
      </c>
      <c r="C10403">
        <v>48105</v>
      </c>
      <c r="D10403" t="s">
        <v>135</v>
      </c>
      <c r="E10403">
        <v>590</v>
      </c>
      <c r="F10403" t="s">
        <v>110</v>
      </c>
      <c r="G10403" t="s">
        <v>120</v>
      </c>
      <c r="H10403">
        <v>39</v>
      </c>
      <c r="I10403">
        <v>0.22284526764285789</v>
      </c>
      <c r="J10403">
        <v>1.598187681126742E-2</v>
      </c>
      <c r="K10403">
        <v>4.0015070390214458E-2</v>
      </c>
      <c r="L10403">
        <v>0.39735487538562231</v>
      </c>
    </row>
    <row r="10404" spans="1:12">
      <c r="A10404" t="s">
        <v>317</v>
      </c>
      <c r="B10404" t="s">
        <v>307</v>
      </c>
      <c r="C10404">
        <v>48105</v>
      </c>
      <c r="D10404" t="s">
        <v>135</v>
      </c>
      <c r="E10404">
        <v>590</v>
      </c>
      <c r="F10404" t="s">
        <v>110</v>
      </c>
      <c r="G10404" t="s">
        <v>121</v>
      </c>
      <c r="H10404">
        <v>20</v>
      </c>
      <c r="I10404">
        <v>0.63496782328502055</v>
      </c>
      <c r="J10404">
        <v>6.4576668331086202E-3</v>
      </c>
      <c r="K10404">
        <v>0.58753524450715866</v>
      </c>
      <c r="L10404">
        <v>0.69021003559537386</v>
      </c>
    </row>
    <row r="10405" spans="1:12">
      <c r="A10405" t="s">
        <v>317</v>
      </c>
      <c r="B10405" t="s">
        <v>307</v>
      </c>
      <c r="C10405">
        <v>48105</v>
      </c>
      <c r="D10405" t="s">
        <v>135</v>
      </c>
      <c r="E10405">
        <v>590</v>
      </c>
      <c r="F10405" t="s">
        <v>110</v>
      </c>
      <c r="G10405" t="s">
        <v>122</v>
      </c>
      <c r="H10405">
        <v>39</v>
      </c>
      <c r="I10405">
        <v>0.34156876173589362</v>
      </c>
      <c r="J10405">
        <v>1.4141099499657001E-2</v>
      </c>
      <c r="K10405">
        <v>0.15926604632616109</v>
      </c>
      <c r="L10405">
        <v>0.47108975947694159</v>
      </c>
    </row>
    <row r="10406" spans="1:12">
      <c r="A10406" t="s">
        <v>317</v>
      </c>
      <c r="B10406" t="s">
        <v>307</v>
      </c>
      <c r="C10406">
        <v>48105</v>
      </c>
      <c r="D10406" t="s">
        <v>135</v>
      </c>
      <c r="E10406">
        <v>590</v>
      </c>
      <c r="F10406" t="s">
        <v>110</v>
      </c>
      <c r="G10406" t="s">
        <v>123</v>
      </c>
      <c r="H10406">
        <v>20</v>
      </c>
      <c r="I10406">
        <v>0.72588878077009178</v>
      </c>
      <c r="J10406">
        <v>1.198562528599029E-2</v>
      </c>
      <c r="K10406">
        <v>0.66693167583421764</v>
      </c>
      <c r="L10406">
        <v>0.86129794362903456</v>
      </c>
    </row>
    <row r="10407" spans="1:12">
      <c r="A10407" t="s">
        <v>317</v>
      </c>
      <c r="B10407" t="s">
        <v>307</v>
      </c>
      <c r="C10407">
        <v>48105</v>
      </c>
      <c r="D10407" t="s">
        <v>135</v>
      </c>
      <c r="E10407">
        <v>590</v>
      </c>
      <c r="F10407" t="s">
        <v>110</v>
      </c>
      <c r="G10407" t="s">
        <v>124</v>
      </c>
      <c r="H10407">
        <v>39</v>
      </c>
      <c r="I10407">
        <v>0.44562625212261481</v>
      </c>
      <c r="J10407">
        <v>1.193791908893351E-2</v>
      </c>
      <c r="K10407">
        <v>0.2701772794150844</v>
      </c>
      <c r="L10407">
        <v>0.5522496097317523</v>
      </c>
    </row>
    <row r="10408" spans="1:12">
      <c r="A10408" t="s">
        <v>317</v>
      </c>
      <c r="B10408" t="s">
        <v>307</v>
      </c>
      <c r="C10408">
        <v>48105</v>
      </c>
      <c r="D10408" t="s">
        <v>135</v>
      </c>
      <c r="E10408">
        <v>590</v>
      </c>
      <c r="F10408" t="s">
        <v>110</v>
      </c>
      <c r="G10408" t="s">
        <v>125</v>
      </c>
      <c r="H10408">
        <v>20</v>
      </c>
      <c r="I10408">
        <v>0.85867505015236689</v>
      </c>
      <c r="J10408">
        <v>1.418853706602939E-2</v>
      </c>
      <c r="K10408">
        <v>0.78844644693661503</v>
      </c>
      <c r="L10408">
        <v>1.0322448766981811</v>
      </c>
    </row>
    <row r="10409" spans="1:12">
      <c r="A10409" t="s">
        <v>317</v>
      </c>
      <c r="B10409" t="s">
        <v>307</v>
      </c>
      <c r="C10409">
        <v>48105</v>
      </c>
      <c r="D10409" t="s">
        <v>135</v>
      </c>
      <c r="E10409">
        <v>590</v>
      </c>
      <c r="F10409" t="s">
        <v>110</v>
      </c>
      <c r="G10409" t="s">
        <v>126</v>
      </c>
      <c r="H10409">
        <v>39</v>
      </c>
      <c r="I10409">
        <v>0.58262408222478823</v>
      </c>
      <c r="J10409">
        <v>1.130424539067456E-2</v>
      </c>
      <c r="K10409">
        <v>0.41994781322730163</v>
      </c>
      <c r="L10409">
        <v>0.68232956443301473</v>
      </c>
    </row>
    <row r="10410" spans="1:12">
      <c r="A10410" t="s">
        <v>317</v>
      </c>
      <c r="B10410" t="s">
        <v>307</v>
      </c>
      <c r="C10410">
        <v>48105</v>
      </c>
      <c r="D10410" t="s">
        <v>135</v>
      </c>
      <c r="E10410">
        <v>590</v>
      </c>
      <c r="F10410" t="s">
        <v>110</v>
      </c>
      <c r="G10410" t="s">
        <v>127</v>
      </c>
      <c r="H10410">
        <v>20</v>
      </c>
      <c r="I10410">
        <v>0.57322014582845038</v>
      </c>
      <c r="J10410">
        <v>5.004120464553969E-3</v>
      </c>
      <c r="K10410">
        <v>0.53266757867858727</v>
      </c>
      <c r="L10410">
        <v>0.61155968445221986</v>
      </c>
    </row>
    <row r="10411" spans="1:12">
      <c r="A10411" t="s">
        <v>317</v>
      </c>
      <c r="B10411" t="s">
        <v>307</v>
      </c>
      <c r="C10411">
        <v>48105</v>
      </c>
      <c r="D10411" t="s">
        <v>135</v>
      </c>
      <c r="E10411">
        <v>590</v>
      </c>
      <c r="F10411" t="s">
        <v>110</v>
      </c>
      <c r="G10411" t="s">
        <v>128</v>
      </c>
      <c r="H10411">
        <v>39</v>
      </c>
      <c r="I10411">
        <v>0.25847904275336098</v>
      </c>
      <c r="J10411">
        <v>1.4225374680988291E-2</v>
      </c>
      <c r="K10411">
        <v>8.8026611271834115E-2</v>
      </c>
      <c r="L10411">
        <v>0.40550754015868767</v>
      </c>
    </row>
    <row r="10412" spans="1:12">
      <c r="A10412" t="s">
        <v>317</v>
      </c>
      <c r="B10412" t="s">
        <v>307</v>
      </c>
      <c r="C10412">
        <v>48105</v>
      </c>
      <c r="D10412" t="s">
        <v>135</v>
      </c>
      <c r="E10412">
        <v>590</v>
      </c>
      <c r="F10412" t="s">
        <v>110</v>
      </c>
      <c r="G10412" t="s">
        <v>129</v>
      </c>
      <c r="H10412">
        <v>20</v>
      </c>
      <c r="I10412">
        <v>0.57322014582845038</v>
      </c>
      <c r="J10412">
        <v>5.0041204645539612E-3</v>
      </c>
      <c r="K10412">
        <v>0.53266757867858727</v>
      </c>
      <c r="L10412">
        <v>0.61155968445221986</v>
      </c>
    </row>
    <row r="10413" spans="1:12">
      <c r="A10413" t="s">
        <v>317</v>
      </c>
      <c r="B10413" t="s">
        <v>307</v>
      </c>
      <c r="C10413">
        <v>48105</v>
      </c>
      <c r="D10413" t="s">
        <v>135</v>
      </c>
      <c r="E10413">
        <v>590</v>
      </c>
      <c r="F10413" t="s">
        <v>110</v>
      </c>
      <c r="G10413" t="s">
        <v>130</v>
      </c>
      <c r="H10413">
        <v>39</v>
      </c>
      <c r="I10413">
        <v>0.25847904275336098</v>
      </c>
      <c r="J10413">
        <v>1.4225374680988291E-2</v>
      </c>
      <c r="K10413">
        <v>8.8026611271834115E-2</v>
      </c>
      <c r="L10413">
        <v>0.40550754015868767</v>
      </c>
    </row>
    <row r="10414" spans="1:12">
      <c r="A10414" t="s">
        <v>317</v>
      </c>
      <c r="B10414" t="s">
        <v>307</v>
      </c>
      <c r="C10414">
        <v>48105</v>
      </c>
      <c r="D10414" t="s">
        <v>135</v>
      </c>
      <c r="E10414">
        <v>590</v>
      </c>
      <c r="F10414" t="s">
        <v>110</v>
      </c>
      <c r="G10414" t="s">
        <v>131</v>
      </c>
      <c r="H10414">
        <v>20</v>
      </c>
      <c r="I10414">
        <v>0.57322014582845049</v>
      </c>
      <c r="J10414">
        <v>5.0041204645539543E-3</v>
      </c>
      <c r="K10414">
        <v>0.53266757867858727</v>
      </c>
      <c r="L10414">
        <v>0.61155968445221986</v>
      </c>
    </row>
    <row r="10415" spans="1:12">
      <c r="A10415" t="s">
        <v>317</v>
      </c>
      <c r="B10415" t="s">
        <v>307</v>
      </c>
      <c r="C10415">
        <v>48105</v>
      </c>
      <c r="D10415" t="s">
        <v>135</v>
      </c>
      <c r="E10415">
        <v>590</v>
      </c>
      <c r="F10415" t="s">
        <v>110</v>
      </c>
      <c r="G10415" t="s">
        <v>132</v>
      </c>
      <c r="H10415">
        <v>39</v>
      </c>
      <c r="I10415">
        <v>0.25847904275336098</v>
      </c>
      <c r="J10415">
        <v>1.4225374680988291E-2</v>
      </c>
      <c r="K10415">
        <v>8.8026611271834115E-2</v>
      </c>
      <c r="L10415">
        <v>0.40550754015868767</v>
      </c>
    </row>
    <row r="10416" spans="1:12">
      <c r="A10416" t="s">
        <v>317</v>
      </c>
      <c r="B10416" t="s">
        <v>307</v>
      </c>
      <c r="C10416">
        <v>48105</v>
      </c>
      <c r="D10416" t="s">
        <v>135</v>
      </c>
      <c r="E10416">
        <v>590</v>
      </c>
      <c r="F10416" t="s">
        <v>110</v>
      </c>
      <c r="G10416" t="s">
        <v>133</v>
      </c>
      <c r="H10416">
        <v>20</v>
      </c>
      <c r="I10416">
        <v>0.47598019479054982</v>
      </c>
      <c r="J10416">
        <v>1.163192577172596E-2</v>
      </c>
      <c r="K10416">
        <v>0.42405695512702563</v>
      </c>
      <c r="L10416">
        <v>0.63440132752115486</v>
      </c>
    </row>
    <row r="10417" spans="1:12">
      <c r="A10417" t="s">
        <v>317</v>
      </c>
      <c r="B10417" t="s">
        <v>307</v>
      </c>
      <c r="C10417">
        <v>48105</v>
      </c>
      <c r="D10417" t="s">
        <v>135</v>
      </c>
      <c r="E10417">
        <v>590</v>
      </c>
      <c r="F10417" t="s">
        <v>110</v>
      </c>
      <c r="G10417" t="s">
        <v>134</v>
      </c>
      <c r="H10417">
        <v>39</v>
      </c>
      <c r="I10417">
        <v>0.33924803675892751</v>
      </c>
      <c r="J10417">
        <v>6.459383048740077E-3</v>
      </c>
      <c r="K10417">
        <v>0.28396204659748292</v>
      </c>
      <c r="L10417">
        <v>0.44574456366263732</v>
      </c>
    </row>
    <row r="10418" spans="1:12">
      <c r="A10418" t="s">
        <v>317</v>
      </c>
      <c r="B10418" t="s">
        <v>361</v>
      </c>
      <c r="C10418">
        <v>48107</v>
      </c>
      <c r="D10418" t="s">
        <v>135</v>
      </c>
      <c r="E10418">
        <v>590</v>
      </c>
      <c r="F10418" t="s">
        <v>110</v>
      </c>
      <c r="G10418" t="s">
        <v>111</v>
      </c>
      <c r="H10418">
        <v>195</v>
      </c>
      <c r="I10418">
        <v>1.280066447151627E-2</v>
      </c>
      <c r="J10418">
        <v>1.5078502414576499E-3</v>
      </c>
      <c r="K10418">
        <v>-999</v>
      </c>
      <c r="L10418">
        <v>-999</v>
      </c>
    </row>
    <row r="10419" spans="1:12">
      <c r="A10419" t="s">
        <v>317</v>
      </c>
      <c r="B10419" t="s">
        <v>361</v>
      </c>
      <c r="C10419">
        <v>48107</v>
      </c>
      <c r="D10419" t="s">
        <v>135</v>
      </c>
      <c r="E10419">
        <v>590</v>
      </c>
      <c r="F10419" t="s">
        <v>110</v>
      </c>
      <c r="G10419" t="s">
        <v>112</v>
      </c>
      <c r="H10419">
        <v>190</v>
      </c>
      <c r="I10419">
        <v>-9.2924923593182586E-3</v>
      </c>
      <c r="J10419">
        <v>1.02729659439014E-3</v>
      </c>
      <c r="K10419">
        <v>-999</v>
      </c>
      <c r="L10419">
        <v>-999</v>
      </c>
    </row>
    <row r="10420" spans="1:12">
      <c r="A10420" t="s">
        <v>317</v>
      </c>
      <c r="B10420" t="s">
        <v>361</v>
      </c>
      <c r="C10420">
        <v>48107</v>
      </c>
      <c r="D10420" t="s">
        <v>135</v>
      </c>
      <c r="E10420">
        <v>590</v>
      </c>
      <c r="F10420" t="s">
        <v>110</v>
      </c>
      <c r="G10420" t="s">
        <v>113</v>
      </c>
      <c r="H10420">
        <v>195</v>
      </c>
      <c r="I10420">
        <v>0.40708836443639601</v>
      </c>
      <c r="J10420">
        <v>1.4367217897190461E-2</v>
      </c>
      <c r="K10420">
        <v>6.1616498831277053E-2</v>
      </c>
      <c r="L10420">
        <v>1.0445898330844281</v>
      </c>
    </row>
    <row r="10421" spans="1:12">
      <c r="A10421" t="s">
        <v>317</v>
      </c>
      <c r="B10421" t="s">
        <v>361</v>
      </c>
      <c r="C10421">
        <v>48107</v>
      </c>
      <c r="D10421" t="s">
        <v>135</v>
      </c>
      <c r="E10421">
        <v>590</v>
      </c>
      <c r="F10421" t="s">
        <v>110</v>
      </c>
      <c r="G10421" t="s">
        <v>114</v>
      </c>
      <c r="H10421">
        <v>190</v>
      </c>
      <c r="I10421">
        <v>7.7813854277962002E-2</v>
      </c>
      <c r="J10421">
        <v>3.9358693629893728E-3</v>
      </c>
      <c r="K10421">
        <v>-1.7118735742734901E-2</v>
      </c>
      <c r="L10421">
        <v>0.27114206432046323</v>
      </c>
    </row>
    <row r="10422" spans="1:12">
      <c r="A10422" t="s">
        <v>317</v>
      </c>
      <c r="B10422" t="s">
        <v>361</v>
      </c>
      <c r="C10422">
        <v>48107</v>
      </c>
      <c r="D10422" t="s">
        <v>135</v>
      </c>
      <c r="E10422">
        <v>590</v>
      </c>
      <c r="F10422" t="s">
        <v>110</v>
      </c>
      <c r="G10422" t="s">
        <v>115</v>
      </c>
      <c r="H10422">
        <v>195</v>
      </c>
      <c r="I10422">
        <v>0.30513565012848759</v>
      </c>
      <c r="J10422">
        <v>1.0706964281424159E-2</v>
      </c>
      <c r="K10422">
        <v>3.9435271980070033E-2</v>
      </c>
      <c r="L10422">
        <v>0.71570367352633091</v>
      </c>
    </row>
    <row r="10423" spans="1:12">
      <c r="A10423" t="s">
        <v>317</v>
      </c>
      <c r="B10423" t="s">
        <v>361</v>
      </c>
      <c r="C10423">
        <v>48107</v>
      </c>
      <c r="D10423" t="s">
        <v>135</v>
      </c>
      <c r="E10423">
        <v>590</v>
      </c>
      <c r="F10423" t="s">
        <v>110</v>
      </c>
      <c r="G10423" t="s">
        <v>116</v>
      </c>
      <c r="H10423">
        <v>190</v>
      </c>
      <c r="I10423">
        <v>1.2001574140206729E-2</v>
      </c>
      <c r="J10423">
        <v>3.2866643379730002E-3</v>
      </c>
      <c r="K10423">
        <v>-7.5404002868393591E-2</v>
      </c>
      <c r="L10423">
        <v>0.16463460659000639</v>
      </c>
    </row>
    <row r="10424" spans="1:12">
      <c r="A10424" t="s">
        <v>317</v>
      </c>
      <c r="B10424" t="s">
        <v>361</v>
      </c>
      <c r="C10424">
        <v>48107</v>
      </c>
      <c r="D10424" t="s">
        <v>135</v>
      </c>
      <c r="E10424">
        <v>590</v>
      </c>
      <c r="F10424" t="s">
        <v>110</v>
      </c>
      <c r="G10424" t="s">
        <v>117</v>
      </c>
      <c r="H10424">
        <v>195</v>
      </c>
      <c r="I10424">
        <v>0.30513566503163342</v>
      </c>
      <c r="J10424">
        <v>1.070696596274592E-2</v>
      </c>
      <c r="K10424">
        <v>3.9435271980070033E-2</v>
      </c>
      <c r="L10424">
        <v>0.71570367352633091</v>
      </c>
    </row>
    <row r="10425" spans="1:12">
      <c r="A10425" t="s">
        <v>317</v>
      </c>
      <c r="B10425" t="s">
        <v>361</v>
      </c>
      <c r="C10425">
        <v>48107</v>
      </c>
      <c r="D10425" t="s">
        <v>135</v>
      </c>
      <c r="E10425">
        <v>590</v>
      </c>
      <c r="F10425" t="s">
        <v>110</v>
      </c>
      <c r="G10425" t="s">
        <v>118</v>
      </c>
      <c r="H10425">
        <v>190</v>
      </c>
      <c r="I10425">
        <v>1.2030466238897411E-2</v>
      </c>
      <c r="J10425">
        <v>3.2861171791652758E-3</v>
      </c>
      <c r="K10425">
        <v>-7.5404002868393591E-2</v>
      </c>
      <c r="L10425">
        <v>0.16463460659000639</v>
      </c>
    </row>
    <row r="10426" spans="1:12">
      <c r="A10426" t="s">
        <v>317</v>
      </c>
      <c r="B10426" t="s">
        <v>361</v>
      </c>
      <c r="C10426">
        <v>48107</v>
      </c>
      <c r="D10426" t="s">
        <v>135</v>
      </c>
      <c r="E10426">
        <v>590</v>
      </c>
      <c r="F10426" t="s">
        <v>110</v>
      </c>
      <c r="G10426" t="s">
        <v>119</v>
      </c>
      <c r="H10426">
        <v>195</v>
      </c>
      <c r="I10426">
        <v>0.34320672442635802</v>
      </c>
      <c r="J10426">
        <v>1.247625352405689E-2</v>
      </c>
      <c r="K10426">
        <v>4.7958638566990848E-2</v>
      </c>
      <c r="L10426">
        <v>0.87469436781935861</v>
      </c>
    </row>
    <row r="10427" spans="1:12">
      <c r="A10427" t="s">
        <v>317</v>
      </c>
      <c r="B10427" t="s">
        <v>361</v>
      </c>
      <c r="C10427">
        <v>48107</v>
      </c>
      <c r="D10427" t="s">
        <v>135</v>
      </c>
      <c r="E10427">
        <v>590</v>
      </c>
      <c r="F10427" t="s">
        <v>110</v>
      </c>
      <c r="G10427" t="s">
        <v>120</v>
      </c>
      <c r="H10427">
        <v>190</v>
      </c>
      <c r="I10427">
        <v>4.6138024045417947E-2</v>
      </c>
      <c r="J10427">
        <v>3.6055265816889869E-3</v>
      </c>
      <c r="K10427">
        <v>-3.6358419341025107E-2</v>
      </c>
      <c r="L10427">
        <v>0.22138591011327369</v>
      </c>
    </row>
    <row r="10428" spans="1:12">
      <c r="A10428" t="s">
        <v>317</v>
      </c>
      <c r="B10428" t="s">
        <v>361</v>
      </c>
      <c r="C10428">
        <v>48107</v>
      </c>
      <c r="D10428" t="s">
        <v>135</v>
      </c>
      <c r="E10428">
        <v>590</v>
      </c>
      <c r="F10428" t="s">
        <v>110</v>
      </c>
      <c r="G10428" t="s">
        <v>121</v>
      </c>
      <c r="H10428">
        <v>195</v>
      </c>
      <c r="I10428">
        <v>0.46847809257867168</v>
      </c>
      <c r="J10428">
        <v>1.6532577787320611E-2</v>
      </c>
      <c r="K10428">
        <v>7.6488431358555903E-2</v>
      </c>
      <c r="L10428">
        <v>1.2294122453740419</v>
      </c>
    </row>
    <row r="10429" spans="1:12">
      <c r="A10429" t="s">
        <v>317</v>
      </c>
      <c r="B10429" t="s">
        <v>361</v>
      </c>
      <c r="C10429">
        <v>48107</v>
      </c>
      <c r="D10429" t="s">
        <v>135</v>
      </c>
      <c r="E10429">
        <v>590</v>
      </c>
      <c r="F10429" t="s">
        <v>110</v>
      </c>
      <c r="G10429" t="s">
        <v>122</v>
      </c>
      <c r="H10429">
        <v>190</v>
      </c>
      <c r="I10429">
        <v>0.1336305878317513</v>
      </c>
      <c r="J10429">
        <v>5.0660177865624904E-3</v>
      </c>
      <c r="K10429">
        <v>6.8583110542747407E-3</v>
      </c>
      <c r="L10429">
        <v>0.38294899232820739</v>
      </c>
    </row>
    <row r="10430" spans="1:12">
      <c r="A10430" t="s">
        <v>317</v>
      </c>
      <c r="B10430" t="s">
        <v>361</v>
      </c>
      <c r="C10430">
        <v>48107</v>
      </c>
      <c r="D10430" t="s">
        <v>135</v>
      </c>
      <c r="E10430">
        <v>590</v>
      </c>
      <c r="F10430" t="s">
        <v>110</v>
      </c>
      <c r="G10430" t="s">
        <v>123</v>
      </c>
      <c r="H10430">
        <v>195</v>
      </c>
      <c r="I10430">
        <v>0.57143065106157542</v>
      </c>
      <c r="J10430">
        <v>2.0939690307789919E-2</v>
      </c>
      <c r="K10430">
        <v>9.6644327978629749E-2</v>
      </c>
      <c r="L10430">
        <v>1.586068888403962</v>
      </c>
    </row>
    <row r="10431" spans="1:12">
      <c r="A10431" t="s">
        <v>317</v>
      </c>
      <c r="B10431" t="s">
        <v>361</v>
      </c>
      <c r="C10431">
        <v>48107</v>
      </c>
      <c r="D10431" t="s">
        <v>135</v>
      </c>
      <c r="E10431">
        <v>590</v>
      </c>
      <c r="F10431" t="s">
        <v>110</v>
      </c>
      <c r="G10431" t="s">
        <v>124</v>
      </c>
      <c r="H10431">
        <v>190</v>
      </c>
      <c r="I10431">
        <v>0.216825874518845</v>
      </c>
      <c r="J10431">
        <v>6.4478154442222336E-3</v>
      </c>
      <c r="K10431">
        <v>5.0699452501801502E-2</v>
      </c>
      <c r="L10431">
        <v>0.52078327133154723</v>
      </c>
    </row>
    <row r="10432" spans="1:12">
      <c r="A10432" t="s">
        <v>317</v>
      </c>
      <c r="B10432" t="s">
        <v>361</v>
      </c>
      <c r="C10432">
        <v>48107</v>
      </c>
      <c r="D10432" t="s">
        <v>135</v>
      </c>
      <c r="E10432">
        <v>590</v>
      </c>
      <c r="F10432" t="s">
        <v>110</v>
      </c>
      <c r="G10432" t="s">
        <v>125</v>
      </c>
      <c r="H10432">
        <v>195</v>
      </c>
      <c r="I10432">
        <v>0.68792056233084986</v>
      </c>
      <c r="J10432">
        <v>2.4846330383766699E-2</v>
      </c>
      <c r="K10432">
        <v>0.1100626279377805</v>
      </c>
      <c r="L10432">
        <v>1.882481460986257</v>
      </c>
    </row>
    <row r="10433" spans="1:12">
      <c r="A10433" t="s">
        <v>317</v>
      </c>
      <c r="B10433" t="s">
        <v>361</v>
      </c>
      <c r="C10433">
        <v>48107</v>
      </c>
      <c r="D10433" t="s">
        <v>135</v>
      </c>
      <c r="E10433">
        <v>590</v>
      </c>
      <c r="F10433" t="s">
        <v>110</v>
      </c>
      <c r="G10433" t="s">
        <v>126</v>
      </c>
      <c r="H10433">
        <v>190</v>
      </c>
      <c r="I10433">
        <v>0.31011238155261978</v>
      </c>
      <c r="J10433">
        <v>8.3102156555515776E-3</v>
      </c>
      <c r="K10433">
        <v>8.6149699873777838E-2</v>
      </c>
      <c r="L10433">
        <v>0.67560886604146608</v>
      </c>
    </row>
    <row r="10434" spans="1:12">
      <c r="A10434" t="s">
        <v>317</v>
      </c>
      <c r="B10434" t="s">
        <v>361</v>
      </c>
      <c r="C10434">
        <v>48107</v>
      </c>
      <c r="D10434" t="s">
        <v>135</v>
      </c>
      <c r="E10434">
        <v>590</v>
      </c>
      <c r="F10434" t="s">
        <v>110</v>
      </c>
      <c r="G10434" t="s">
        <v>127</v>
      </c>
      <c r="H10434">
        <v>195</v>
      </c>
      <c r="I10434">
        <v>0.40708836443639612</v>
      </c>
      <c r="J10434">
        <v>1.4367217897190461E-2</v>
      </c>
      <c r="K10434">
        <v>6.1616498831277053E-2</v>
      </c>
      <c r="L10434">
        <v>1.0445898330844281</v>
      </c>
    </row>
    <row r="10435" spans="1:12">
      <c r="A10435" t="s">
        <v>317</v>
      </c>
      <c r="B10435" t="s">
        <v>361</v>
      </c>
      <c r="C10435">
        <v>48107</v>
      </c>
      <c r="D10435" t="s">
        <v>135</v>
      </c>
      <c r="E10435">
        <v>590</v>
      </c>
      <c r="F10435" t="s">
        <v>110</v>
      </c>
      <c r="G10435" t="s">
        <v>128</v>
      </c>
      <c r="H10435">
        <v>190</v>
      </c>
      <c r="I10435">
        <v>7.7813854277962002E-2</v>
      </c>
      <c r="J10435">
        <v>3.9358693629893736E-3</v>
      </c>
      <c r="K10435">
        <v>-1.7118735742734901E-2</v>
      </c>
      <c r="L10435">
        <v>0.27114206432046323</v>
      </c>
    </row>
    <row r="10436" spans="1:12">
      <c r="A10436" t="s">
        <v>317</v>
      </c>
      <c r="B10436" t="s">
        <v>361</v>
      </c>
      <c r="C10436">
        <v>48107</v>
      </c>
      <c r="D10436" t="s">
        <v>135</v>
      </c>
      <c r="E10436">
        <v>590</v>
      </c>
      <c r="F10436" t="s">
        <v>110</v>
      </c>
      <c r="G10436" t="s">
        <v>129</v>
      </c>
      <c r="H10436">
        <v>195</v>
      </c>
      <c r="I10436">
        <v>0.40708836443639612</v>
      </c>
      <c r="J10436">
        <v>1.4367217897190469E-2</v>
      </c>
      <c r="K10436">
        <v>6.1616498831277053E-2</v>
      </c>
      <c r="L10436">
        <v>1.0445898330844281</v>
      </c>
    </row>
    <row r="10437" spans="1:12">
      <c r="A10437" t="s">
        <v>317</v>
      </c>
      <c r="B10437" t="s">
        <v>361</v>
      </c>
      <c r="C10437">
        <v>48107</v>
      </c>
      <c r="D10437" t="s">
        <v>135</v>
      </c>
      <c r="E10437">
        <v>590</v>
      </c>
      <c r="F10437" t="s">
        <v>110</v>
      </c>
      <c r="G10437" t="s">
        <v>130</v>
      </c>
      <c r="H10437">
        <v>190</v>
      </c>
      <c r="I10437">
        <v>7.7813854277962002E-2</v>
      </c>
      <c r="J10437">
        <v>3.9358693629893736E-3</v>
      </c>
      <c r="K10437">
        <v>-1.7118735742734901E-2</v>
      </c>
      <c r="L10437">
        <v>0.27114206432046323</v>
      </c>
    </row>
    <row r="10438" spans="1:12">
      <c r="A10438" t="s">
        <v>317</v>
      </c>
      <c r="B10438" t="s">
        <v>361</v>
      </c>
      <c r="C10438">
        <v>48107</v>
      </c>
      <c r="D10438" t="s">
        <v>135</v>
      </c>
      <c r="E10438">
        <v>590</v>
      </c>
      <c r="F10438" t="s">
        <v>110</v>
      </c>
      <c r="G10438" t="s">
        <v>131</v>
      </c>
      <c r="H10438">
        <v>195</v>
      </c>
      <c r="I10438">
        <v>0.40708836443639612</v>
      </c>
      <c r="J10438">
        <v>1.4367217897190461E-2</v>
      </c>
      <c r="K10438">
        <v>6.1616498831277053E-2</v>
      </c>
      <c r="L10438">
        <v>1.0445898330844281</v>
      </c>
    </row>
    <row r="10439" spans="1:12">
      <c r="A10439" t="s">
        <v>317</v>
      </c>
      <c r="B10439" t="s">
        <v>361</v>
      </c>
      <c r="C10439">
        <v>48107</v>
      </c>
      <c r="D10439" t="s">
        <v>135</v>
      </c>
      <c r="E10439">
        <v>590</v>
      </c>
      <c r="F10439" t="s">
        <v>110</v>
      </c>
      <c r="G10439" t="s">
        <v>132</v>
      </c>
      <c r="H10439">
        <v>190</v>
      </c>
      <c r="I10439">
        <v>7.7813854277962002E-2</v>
      </c>
      <c r="J10439">
        <v>3.9358693629893736E-3</v>
      </c>
      <c r="K10439">
        <v>-1.7118735742734901E-2</v>
      </c>
      <c r="L10439">
        <v>0.27114206432046323</v>
      </c>
    </row>
    <row r="10440" spans="1:12">
      <c r="A10440" t="s">
        <v>317</v>
      </c>
      <c r="B10440" t="s">
        <v>361</v>
      </c>
      <c r="C10440">
        <v>48107</v>
      </c>
      <c r="D10440" t="s">
        <v>135</v>
      </c>
      <c r="E10440">
        <v>590</v>
      </c>
      <c r="F10440" t="s">
        <v>110</v>
      </c>
      <c r="G10440" t="s">
        <v>133</v>
      </c>
      <c r="H10440">
        <v>195</v>
      </c>
      <c r="I10440">
        <v>0.42197723401868331</v>
      </c>
      <c r="J10440">
        <v>1.523064055750196E-2</v>
      </c>
      <c r="K10440">
        <v>7.3995564455217239E-2</v>
      </c>
      <c r="L10440">
        <v>1.1930003476107121</v>
      </c>
    </row>
    <row r="10441" spans="1:12">
      <c r="A10441" t="s">
        <v>317</v>
      </c>
      <c r="B10441" t="s">
        <v>361</v>
      </c>
      <c r="C10441">
        <v>48107</v>
      </c>
      <c r="D10441" t="s">
        <v>135</v>
      </c>
      <c r="E10441">
        <v>590</v>
      </c>
      <c r="F10441" t="s">
        <v>110</v>
      </c>
      <c r="G10441" t="s">
        <v>134</v>
      </c>
      <c r="H10441">
        <v>190</v>
      </c>
      <c r="I10441">
        <v>0.2079940356221685</v>
      </c>
      <c r="J10441">
        <v>6.3123908138744298E-3</v>
      </c>
      <c r="K10441">
        <v>4.7425370198004912E-2</v>
      </c>
      <c r="L10441">
        <v>0.51319062766465262</v>
      </c>
    </row>
    <row r="10442" spans="1:12">
      <c r="A10442" t="s">
        <v>317</v>
      </c>
      <c r="B10442" t="s">
        <v>362</v>
      </c>
      <c r="C10442">
        <v>48109</v>
      </c>
      <c r="D10442" t="s">
        <v>135</v>
      </c>
      <c r="E10442">
        <v>590</v>
      </c>
      <c r="F10442" t="s">
        <v>110</v>
      </c>
      <c r="G10442" t="s">
        <v>111</v>
      </c>
      <c r="H10442">
        <v>389</v>
      </c>
      <c r="I10442">
        <v>3.367616646610908E-3</v>
      </c>
      <c r="J10442">
        <v>2.8671242530992689E-3</v>
      </c>
      <c r="K10442">
        <v>-999</v>
      </c>
      <c r="L10442">
        <v>-999</v>
      </c>
    </row>
    <row r="10443" spans="1:12">
      <c r="A10443" t="s">
        <v>317</v>
      </c>
      <c r="B10443" t="s">
        <v>362</v>
      </c>
      <c r="C10443">
        <v>48109</v>
      </c>
      <c r="D10443" t="s">
        <v>135</v>
      </c>
      <c r="E10443">
        <v>590</v>
      </c>
      <c r="F10443" t="s">
        <v>110</v>
      </c>
      <c r="G10443" t="s">
        <v>112</v>
      </c>
      <c r="H10443">
        <v>138</v>
      </c>
      <c r="I10443">
        <v>-6.2486136977612963E-4</v>
      </c>
      <c r="J10443">
        <v>1.6205216815530399E-3</v>
      </c>
      <c r="K10443">
        <v>-999</v>
      </c>
      <c r="L10443">
        <v>-999</v>
      </c>
    </row>
    <row r="10444" spans="1:12">
      <c r="A10444" t="s">
        <v>317</v>
      </c>
      <c r="B10444" t="s">
        <v>362</v>
      </c>
      <c r="C10444">
        <v>48109</v>
      </c>
      <c r="D10444" t="s">
        <v>135</v>
      </c>
      <c r="E10444">
        <v>590</v>
      </c>
      <c r="F10444" t="s">
        <v>110</v>
      </c>
      <c r="G10444" t="s">
        <v>113</v>
      </c>
      <c r="H10444">
        <v>389</v>
      </c>
      <c r="I10444">
        <v>0.17060113957908279</v>
      </c>
      <c r="J10444">
        <v>9.5024499945869229E-3</v>
      </c>
      <c r="K10444">
        <v>-0.27744604644236331</v>
      </c>
      <c r="L10444">
        <v>0.88011733211208598</v>
      </c>
    </row>
    <row r="10445" spans="1:12">
      <c r="A10445" t="s">
        <v>317</v>
      </c>
      <c r="B10445" t="s">
        <v>362</v>
      </c>
      <c r="C10445">
        <v>48109</v>
      </c>
      <c r="D10445" t="s">
        <v>135</v>
      </c>
      <c r="E10445">
        <v>590</v>
      </c>
      <c r="F10445" t="s">
        <v>110</v>
      </c>
      <c r="G10445" t="s">
        <v>114</v>
      </c>
      <c r="H10445">
        <v>138</v>
      </c>
      <c r="I10445">
        <v>3.7149821030887271E-2</v>
      </c>
      <c r="J10445">
        <v>5.9074061674457244E-3</v>
      </c>
      <c r="K10445">
        <v>-0.1061005274078473</v>
      </c>
      <c r="L10445">
        <v>0.34235197123096311</v>
      </c>
    </row>
    <row r="10446" spans="1:12">
      <c r="A10446" t="s">
        <v>317</v>
      </c>
      <c r="B10446" t="s">
        <v>362</v>
      </c>
      <c r="C10446">
        <v>48109</v>
      </c>
      <c r="D10446" t="s">
        <v>135</v>
      </c>
      <c r="E10446">
        <v>590</v>
      </c>
      <c r="F10446" t="s">
        <v>110</v>
      </c>
      <c r="G10446" t="s">
        <v>115</v>
      </c>
      <c r="H10446">
        <v>389</v>
      </c>
      <c r="I10446">
        <v>0.1189318501023274</v>
      </c>
      <c r="J10446">
        <v>7.0556665999627101E-3</v>
      </c>
      <c r="K10446">
        <v>-0.31209224886269232</v>
      </c>
      <c r="L10446">
        <v>0.6814792330507794</v>
      </c>
    </row>
    <row r="10447" spans="1:12">
      <c r="A10447" t="s">
        <v>317</v>
      </c>
      <c r="B10447" t="s">
        <v>362</v>
      </c>
      <c r="C10447">
        <v>48109</v>
      </c>
      <c r="D10447" t="s">
        <v>135</v>
      </c>
      <c r="E10447">
        <v>590</v>
      </c>
      <c r="F10447" t="s">
        <v>110</v>
      </c>
      <c r="G10447" t="s">
        <v>116</v>
      </c>
      <c r="H10447">
        <v>138</v>
      </c>
      <c r="I10447">
        <v>1.9742935437243959E-2</v>
      </c>
      <c r="J10447">
        <v>4.0265396752577499E-3</v>
      </c>
      <c r="K10447">
        <v>-0.1061005274078473</v>
      </c>
      <c r="L10447">
        <v>0.27402940192639741</v>
      </c>
    </row>
    <row r="10448" spans="1:12">
      <c r="A10448" t="s">
        <v>317</v>
      </c>
      <c r="B10448" t="s">
        <v>362</v>
      </c>
      <c r="C10448">
        <v>48109</v>
      </c>
      <c r="D10448" t="s">
        <v>135</v>
      </c>
      <c r="E10448">
        <v>590</v>
      </c>
      <c r="F10448" t="s">
        <v>110</v>
      </c>
      <c r="G10448" t="s">
        <v>117</v>
      </c>
      <c r="H10448">
        <v>389</v>
      </c>
      <c r="I10448">
        <v>0.11893185648859381</v>
      </c>
      <c r="J10448">
        <v>7.0556673463669272E-3</v>
      </c>
      <c r="K10448">
        <v>-0.31209224886269232</v>
      </c>
      <c r="L10448">
        <v>0.6814792330507794</v>
      </c>
    </row>
    <row r="10449" spans="1:12">
      <c r="A10449" t="s">
        <v>317</v>
      </c>
      <c r="B10449" t="s">
        <v>362</v>
      </c>
      <c r="C10449">
        <v>48109</v>
      </c>
      <c r="D10449" t="s">
        <v>135</v>
      </c>
      <c r="E10449">
        <v>590</v>
      </c>
      <c r="F10449" t="s">
        <v>110</v>
      </c>
      <c r="G10449" t="s">
        <v>118</v>
      </c>
      <c r="H10449">
        <v>138</v>
      </c>
      <c r="I10449">
        <v>1.9756412312588539E-2</v>
      </c>
      <c r="J10449">
        <v>4.0267656815370402E-3</v>
      </c>
      <c r="K10449">
        <v>-0.1061005274078473</v>
      </c>
      <c r="L10449">
        <v>0.27402940192639741</v>
      </c>
    </row>
    <row r="10450" spans="1:12">
      <c r="A10450" t="s">
        <v>317</v>
      </c>
      <c r="B10450" t="s">
        <v>362</v>
      </c>
      <c r="C10450">
        <v>48109</v>
      </c>
      <c r="D10450" t="s">
        <v>135</v>
      </c>
      <c r="E10450">
        <v>590</v>
      </c>
      <c r="F10450" t="s">
        <v>110</v>
      </c>
      <c r="G10450" t="s">
        <v>119</v>
      </c>
      <c r="H10450">
        <v>389</v>
      </c>
      <c r="I10450">
        <v>0.14527904465884159</v>
      </c>
      <c r="J10450">
        <v>8.2607488872263029E-3</v>
      </c>
      <c r="K10450">
        <v>-0.2945105278026845</v>
      </c>
      <c r="L10450">
        <v>0.79099388730408382</v>
      </c>
    </row>
    <row r="10451" spans="1:12">
      <c r="A10451" t="s">
        <v>317</v>
      </c>
      <c r="B10451" t="s">
        <v>362</v>
      </c>
      <c r="C10451">
        <v>48109</v>
      </c>
      <c r="D10451" t="s">
        <v>135</v>
      </c>
      <c r="E10451">
        <v>590</v>
      </c>
      <c r="F10451" t="s">
        <v>110</v>
      </c>
      <c r="G10451" t="s">
        <v>120</v>
      </c>
      <c r="H10451">
        <v>138</v>
      </c>
      <c r="I10451">
        <v>2.8321853323145161E-2</v>
      </c>
      <c r="J10451">
        <v>4.8887590086394966E-3</v>
      </c>
      <c r="K10451">
        <v>-0.1061005274078473</v>
      </c>
      <c r="L10451">
        <v>0.32139422092164532</v>
      </c>
    </row>
    <row r="10452" spans="1:12">
      <c r="A10452" t="s">
        <v>317</v>
      </c>
      <c r="B10452" t="s">
        <v>362</v>
      </c>
      <c r="C10452">
        <v>48109</v>
      </c>
      <c r="D10452" t="s">
        <v>135</v>
      </c>
      <c r="E10452">
        <v>590</v>
      </c>
      <c r="F10452" t="s">
        <v>110</v>
      </c>
      <c r="G10452" t="s">
        <v>121</v>
      </c>
      <c r="H10452">
        <v>389</v>
      </c>
      <c r="I10452">
        <v>0.2044427927659748</v>
      </c>
      <c r="J10452">
        <v>1.11116561033196E-2</v>
      </c>
      <c r="K10452">
        <v>-0.249642021293209</v>
      </c>
      <c r="L10452">
        <v>0.98030008918255496</v>
      </c>
    </row>
    <row r="10453" spans="1:12">
      <c r="A10453" t="s">
        <v>317</v>
      </c>
      <c r="B10453" t="s">
        <v>362</v>
      </c>
      <c r="C10453">
        <v>48109</v>
      </c>
      <c r="D10453" t="s">
        <v>135</v>
      </c>
      <c r="E10453">
        <v>590</v>
      </c>
      <c r="F10453" t="s">
        <v>110</v>
      </c>
      <c r="G10453" t="s">
        <v>122</v>
      </c>
      <c r="H10453">
        <v>138</v>
      </c>
      <c r="I10453">
        <v>5.1825587035191911E-2</v>
      </c>
      <c r="J10453">
        <v>7.7925439625980324E-3</v>
      </c>
      <c r="K10453">
        <v>-0.1061005274078473</v>
      </c>
      <c r="L10453">
        <v>0.40164197009413832</v>
      </c>
    </row>
    <row r="10454" spans="1:12">
      <c r="A10454" t="s">
        <v>317</v>
      </c>
      <c r="B10454" t="s">
        <v>362</v>
      </c>
      <c r="C10454">
        <v>48109</v>
      </c>
      <c r="D10454" t="s">
        <v>135</v>
      </c>
      <c r="E10454">
        <v>590</v>
      </c>
      <c r="F10454" t="s">
        <v>110</v>
      </c>
      <c r="G10454" t="s">
        <v>123</v>
      </c>
      <c r="H10454">
        <v>389</v>
      </c>
      <c r="I10454">
        <v>0.26263081432812041</v>
      </c>
      <c r="J10454">
        <v>1.4102252607124541E-2</v>
      </c>
      <c r="K10454">
        <v>-0.2058181962328966</v>
      </c>
      <c r="L10454">
        <v>1.2056476697045659</v>
      </c>
    </row>
    <row r="10455" spans="1:12">
      <c r="A10455" t="s">
        <v>317</v>
      </c>
      <c r="B10455" t="s">
        <v>362</v>
      </c>
      <c r="C10455">
        <v>48109</v>
      </c>
      <c r="D10455" t="s">
        <v>135</v>
      </c>
      <c r="E10455">
        <v>590</v>
      </c>
      <c r="F10455" t="s">
        <v>110</v>
      </c>
      <c r="G10455" t="s">
        <v>124</v>
      </c>
      <c r="H10455">
        <v>138</v>
      </c>
      <c r="I10455">
        <v>7.2790449998364218E-2</v>
      </c>
      <c r="J10455">
        <v>1.0545260696849711E-2</v>
      </c>
      <c r="K10455">
        <v>-0.1061005274078473</v>
      </c>
      <c r="L10455">
        <v>0.50546998109441388</v>
      </c>
    </row>
    <row r="10456" spans="1:12">
      <c r="A10456" t="s">
        <v>317</v>
      </c>
      <c r="B10456" t="s">
        <v>362</v>
      </c>
      <c r="C10456">
        <v>48109</v>
      </c>
      <c r="D10456" t="s">
        <v>135</v>
      </c>
      <c r="E10456">
        <v>590</v>
      </c>
      <c r="F10456" t="s">
        <v>110</v>
      </c>
      <c r="G10456" t="s">
        <v>125</v>
      </c>
      <c r="H10456">
        <v>389</v>
      </c>
      <c r="I10456">
        <v>0.31876709654216401</v>
      </c>
      <c r="J10456">
        <v>1.7020406450394869E-2</v>
      </c>
      <c r="K10456">
        <v>-0.16472553342171539</v>
      </c>
      <c r="L10456">
        <v>1.389601357563462</v>
      </c>
    </row>
    <row r="10457" spans="1:12">
      <c r="A10457" t="s">
        <v>317</v>
      </c>
      <c r="B10457" t="s">
        <v>362</v>
      </c>
      <c r="C10457">
        <v>48109</v>
      </c>
      <c r="D10457" t="s">
        <v>135</v>
      </c>
      <c r="E10457">
        <v>590</v>
      </c>
      <c r="F10457" t="s">
        <v>110</v>
      </c>
      <c r="G10457" t="s">
        <v>126</v>
      </c>
      <c r="H10457">
        <v>138</v>
      </c>
      <c r="I10457">
        <v>9.177240609768271E-2</v>
      </c>
      <c r="J10457">
        <v>1.317316348648518E-2</v>
      </c>
      <c r="K10457">
        <v>-0.1061005274078473</v>
      </c>
      <c r="L10457">
        <v>0.64390321379096727</v>
      </c>
    </row>
    <row r="10458" spans="1:12">
      <c r="A10458" t="s">
        <v>317</v>
      </c>
      <c r="B10458" t="s">
        <v>362</v>
      </c>
      <c r="C10458">
        <v>48109</v>
      </c>
      <c r="D10458" t="s">
        <v>135</v>
      </c>
      <c r="E10458">
        <v>590</v>
      </c>
      <c r="F10458" t="s">
        <v>110</v>
      </c>
      <c r="G10458" t="s">
        <v>127</v>
      </c>
      <c r="H10458">
        <v>389</v>
      </c>
      <c r="I10458">
        <v>0.1709026595442979</v>
      </c>
      <c r="J10458">
        <v>9.4978976054796056E-3</v>
      </c>
      <c r="K10458">
        <v>-0.27744604644236331</v>
      </c>
      <c r="L10458">
        <v>0.88011733211208598</v>
      </c>
    </row>
    <row r="10459" spans="1:12">
      <c r="A10459" t="s">
        <v>317</v>
      </c>
      <c r="B10459" t="s">
        <v>362</v>
      </c>
      <c r="C10459">
        <v>48109</v>
      </c>
      <c r="D10459" t="s">
        <v>135</v>
      </c>
      <c r="E10459">
        <v>590</v>
      </c>
      <c r="F10459" t="s">
        <v>110</v>
      </c>
      <c r="G10459" t="s">
        <v>128</v>
      </c>
      <c r="H10459">
        <v>138</v>
      </c>
      <c r="I10459">
        <v>3.7149821030887271E-2</v>
      </c>
      <c r="J10459">
        <v>5.9074061674457218E-3</v>
      </c>
      <c r="K10459">
        <v>-0.1061005274078473</v>
      </c>
      <c r="L10459">
        <v>0.34235197123096311</v>
      </c>
    </row>
    <row r="10460" spans="1:12">
      <c r="A10460" t="s">
        <v>317</v>
      </c>
      <c r="B10460" t="s">
        <v>362</v>
      </c>
      <c r="C10460">
        <v>48109</v>
      </c>
      <c r="D10460" t="s">
        <v>135</v>
      </c>
      <c r="E10460">
        <v>590</v>
      </c>
      <c r="F10460" t="s">
        <v>110</v>
      </c>
      <c r="G10460" t="s">
        <v>129</v>
      </c>
      <c r="H10460">
        <v>389</v>
      </c>
      <c r="I10460">
        <v>0.17090265222758039</v>
      </c>
      <c r="J10460">
        <v>9.4978967775152783E-3</v>
      </c>
      <c r="K10460">
        <v>-0.27744604644236331</v>
      </c>
      <c r="L10460">
        <v>0.88011733211208598</v>
      </c>
    </row>
    <row r="10461" spans="1:12">
      <c r="A10461" t="s">
        <v>317</v>
      </c>
      <c r="B10461" t="s">
        <v>362</v>
      </c>
      <c r="C10461">
        <v>48109</v>
      </c>
      <c r="D10461" t="s">
        <v>135</v>
      </c>
      <c r="E10461">
        <v>590</v>
      </c>
      <c r="F10461" t="s">
        <v>110</v>
      </c>
      <c r="G10461" t="s">
        <v>130</v>
      </c>
      <c r="H10461">
        <v>138</v>
      </c>
      <c r="I10461">
        <v>3.7149821030887271E-2</v>
      </c>
      <c r="J10461">
        <v>5.9074061674457218E-3</v>
      </c>
      <c r="K10461">
        <v>-0.1061005274078473</v>
      </c>
      <c r="L10461">
        <v>0.34235197123096311</v>
      </c>
    </row>
    <row r="10462" spans="1:12">
      <c r="A10462" t="s">
        <v>317</v>
      </c>
      <c r="B10462" t="s">
        <v>362</v>
      </c>
      <c r="C10462">
        <v>48109</v>
      </c>
      <c r="D10462" t="s">
        <v>135</v>
      </c>
      <c r="E10462">
        <v>590</v>
      </c>
      <c r="F10462" t="s">
        <v>110</v>
      </c>
      <c r="G10462" t="s">
        <v>131</v>
      </c>
      <c r="H10462">
        <v>389</v>
      </c>
      <c r="I10462">
        <v>0.171022769468057</v>
      </c>
      <c r="J10462">
        <v>9.4976399332435939E-3</v>
      </c>
      <c r="K10462">
        <v>-0.27744604644236331</v>
      </c>
      <c r="L10462">
        <v>0.88011733211208598</v>
      </c>
    </row>
    <row r="10463" spans="1:12">
      <c r="A10463" t="s">
        <v>317</v>
      </c>
      <c r="B10463" t="s">
        <v>362</v>
      </c>
      <c r="C10463">
        <v>48109</v>
      </c>
      <c r="D10463" t="s">
        <v>135</v>
      </c>
      <c r="E10463">
        <v>590</v>
      </c>
      <c r="F10463" t="s">
        <v>110</v>
      </c>
      <c r="G10463" t="s">
        <v>132</v>
      </c>
      <c r="H10463">
        <v>138</v>
      </c>
      <c r="I10463">
        <v>3.7149821030887271E-2</v>
      </c>
      <c r="J10463">
        <v>5.9074061674457218E-3</v>
      </c>
      <c r="K10463">
        <v>-0.1061005274078473</v>
      </c>
      <c r="L10463">
        <v>0.34235197123096311</v>
      </c>
    </row>
    <row r="10464" spans="1:12">
      <c r="A10464" t="s">
        <v>317</v>
      </c>
      <c r="B10464" t="s">
        <v>362</v>
      </c>
      <c r="C10464">
        <v>48109</v>
      </c>
      <c r="D10464" t="s">
        <v>135</v>
      </c>
      <c r="E10464">
        <v>590</v>
      </c>
      <c r="F10464" t="s">
        <v>110</v>
      </c>
      <c r="G10464" t="s">
        <v>133</v>
      </c>
      <c r="H10464">
        <v>389</v>
      </c>
      <c r="I10464">
        <v>0.2044356828379951</v>
      </c>
      <c r="J10464">
        <v>1.072228013292716E-2</v>
      </c>
      <c r="K10464">
        <v>-0.18956297804962291</v>
      </c>
      <c r="L10464">
        <v>0.83243428356972127</v>
      </c>
    </row>
    <row r="10465" spans="1:12">
      <c r="A10465" t="s">
        <v>317</v>
      </c>
      <c r="B10465" t="s">
        <v>362</v>
      </c>
      <c r="C10465">
        <v>48109</v>
      </c>
      <c r="D10465" t="s">
        <v>135</v>
      </c>
      <c r="E10465">
        <v>590</v>
      </c>
      <c r="F10465" t="s">
        <v>110</v>
      </c>
      <c r="G10465" t="s">
        <v>134</v>
      </c>
      <c r="H10465">
        <v>138</v>
      </c>
      <c r="I10465">
        <v>7.0007144103249402E-2</v>
      </c>
      <c r="J10465">
        <v>1.039676263913963E-2</v>
      </c>
      <c r="K10465">
        <v>-0.1061005274078473</v>
      </c>
      <c r="L10465">
        <v>0.55235816392204629</v>
      </c>
    </row>
    <row r="10466" spans="1:12">
      <c r="A10466" t="s">
        <v>317</v>
      </c>
      <c r="B10466" t="s">
        <v>363</v>
      </c>
      <c r="C10466">
        <v>48111</v>
      </c>
      <c r="D10466" t="s">
        <v>135</v>
      </c>
      <c r="E10466">
        <v>590</v>
      </c>
      <c r="F10466" t="s">
        <v>110</v>
      </c>
      <c r="G10466" t="s">
        <v>111</v>
      </c>
      <c r="H10466">
        <v>78</v>
      </c>
      <c r="I10466">
        <v>2.4794783903258899E-2</v>
      </c>
      <c r="J10466">
        <v>1.597121456839438E-3</v>
      </c>
      <c r="K10466">
        <v>-999</v>
      </c>
      <c r="L10466">
        <v>-999</v>
      </c>
    </row>
    <row r="10467" spans="1:12">
      <c r="A10467" t="s">
        <v>317</v>
      </c>
      <c r="B10467" t="s">
        <v>363</v>
      </c>
      <c r="C10467">
        <v>48111</v>
      </c>
      <c r="D10467" t="s">
        <v>135</v>
      </c>
      <c r="E10467">
        <v>590</v>
      </c>
      <c r="F10467" t="s">
        <v>110</v>
      </c>
      <c r="G10467" t="s">
        <v>112</v>
      </c>
      <c r="H10467">
        <v>113</v>
      </c>
      <c r="I10467">
        <v>1.6757610546823679E-2</v>
      </c>
      <c r="J10467">
        <v>6.2332531629299163E-3</v>
      </c>
      <c r="K10467">
        <v>-999</v>
      </c>
      <c r="L10467">
        <v>-999</v>
      </c>
    </row>
    <row r="10468" spans="1:12">
      <c r="A10468" t="s">
        <v>317</v>
      </c>
      <c r="B10468" t="s">
        <v>363</v>
      </c>
      <c r="C10468">
        <v>48111</v>
      </c>
      <c r="D10468" t="s">
        <v>135</v>
      </c>
      <c r="E10468">
        <v>590</v>
      </c>
      <c r="F10468" t="s">
        <v>110</v>
      </c>
      <c r="G10468" t="s">
        <v>113</v>
      </c>
      <c r="H10468">
        <v>78</v>
      </c>
      <c r="I10468">
        <v>0.55529793338272249</v>
      </c>
      <c r="J10468">
        <v>2.7233719419534251E-2</v>
      </c>
      <c r="K10468">
        <v>8.7226795649810521E-2</v>
      </c>
      <c r="L10468">
        <v>0.95642213202119708</v>
      </c>
    </row>
    <row r="10469" spans="1:12">
      <c r="A10469" t="s">
        <v>317</v>
      </c>
      <c r="B10469" t="s">
        <v>363</v>
      </c>
      <c r="C10469">
        <v>48111</v>
      </c>
      <c r="D10469" t="s">
        <v>135</v>
      </c>
      <c r="E10469">
        <v>590</v>
      </c>
      <c r="F10469" t="s">
        <v>110</v>
      </c>
      <c r="G10469" t="s">
        <v>114</v>
      </c>
      <c r="H10469">
        <v>113</v>
      </c>
      <c r="I10469">
        <v>8.1885388078086638E-2</v>
      </c>
      <c r="J10469">
        <v>8.1275044456117027E-3</v>
      </c>
      <c r="K10469">
        <v>-0.18928993464282901</v>
      </c>
      <c r="L10469">
        <v>0.61424832075510405</v>
      </c>
    </row>
    <row r="10470" spans="1:12">
      <c r="A10470" t="s">
        <v>317</v>
      </c>
      <c r="B10470" t="s">
        <v>363</v>
      </c>
      <c r="C10470">
        <v>48111</v>
      </c>
      <c r="D10470" t="s">
        <v>135</v>
      </c>
      <c r="E10470">
        <v>590</v>
      </c>
      <c r="F10470" t="s">
        <v>110</v>
      </c>
      <c r="G10470" t="s">
        <v>115</v>
      </c>
      <c r="H10470">
        <v>78</v>
      </c>
      <c r="I10470">
        <v>0.37155782746143368</v>
      </c>
      <c r="J10470">
        <v>1.996607995906912E-2</v>
      </c>
      <c r="K10470">
        <v>6.7461786250479841E-2</v>
      </c>
      <c r="L10470">
        <v>0.6567660387666574</v>
      </c>
    </row>
    <row r="10471" spans="1:12">
      <c r="A10471" t="s">
        <v>317</v>
      </c>
      <c r="B10471" t="s">
        <v>363</v>
      </c>
      <c r="C10471">
        <v>48111</v>
      </c>
      <c r="D10471" t="s">
        <v>135</v>
      </c>
      <c r="E10471">
        <v>590</v>
      </c>
      <c r="F10471" t="s">
        <v>110</v>
      </c>
      <c r="G10471" t="s">
        <v>116</v>
      </c>
      <c r="H10471">
        <v>113</v>
      </c>
      <c r="I10471">
        <v>3.060534096271559E-2</v>
      </c>
      <c r="J10471">
        <v>7.1830324659545447E-3</v>
      </c>
      <c r="K10471">
        <v>-0.31738454155604201</v>
      </c>
      <c r="L10471">
        <v>0.52508559981602587</v>
      </c>
    </row>
    <row r="10472" spans="1:12">
      <c r="A10472" t="s">
        <v>317</v>
      </c>
      <c r="B10472" t="s">
        <v>363</v>
      </c>
      <c r="C10472">
        <v>48111</v>
      </c>
      <c r="D10472" t="s">
        <v>135</v>
      </c>
      <c r="E10472">
        <v>590</v>
      </c>
      <c r="F10472" t="s">
        <v>110</v>
      </c>
      <c r="G10472" t="s">
        <v>117</v>
      </c>
      <c r="H10472">
        <v>78</v>
      </c>
      <c r="I10472">
        <v>0.37155782746143368</v>
      </c>
      <c r="J10472">
        <v>1.9966079959069131E-2</v>
      </c>
      <c r="K10472">
        <v>6.7461786250479841E-2</v>
      </c>
      <c r="L10472">
        <v>0.6567660387666574</v>
      </c>
    </row>
    <row r="10473" spans="1:12">
      <c r="A10473" t="s">
        <v>317</v>
      </c>
      <c r="B10473" t="s">
        <v>363</v>
      </c>
      <c r="C10473">
        <v>48111</v>
      </c>
      <c r="D10473" t="s">
        <v>135</v>
      </c>
      <c r="E10473">
        <v>590</v>
      </c>
      <c r="F10473" t="s">
        <v>110</v>
      </c>
      <c r="G10473" t="s">
        <v>118</v>
      </c>
      <c r="H10473">
        <v>113</v>
      </c>
      <c r="I10473">
        <v>3.060534096271559E-2</v>
      </c>
      <c r="J10473">
        <v>7.1830324659545447E-3</v>
      </c>
      <c r="K10473">
        <v>-0.31738454155604201</v>
      </c>
      <c r="L10473">
        <v>0.52508559981602587</v>
      </c>
    </row>
    <row r="10474" spans="1:12">
      <c r="A10474" t="s">
        <v>317</v>
      </c>
      <c r="B10474" t="s">
        <v>363</v>
      </c>
      <c r="C10474">
        <v>48111</v>
      </c>
      <c r="D10474" t="s">
        <v>135</v>
      </c>
      <c r="E10474">
        <v>590</v>
      </c>
      <c r="F10474" t="s">
        <v>110</v>
      </c>
      <c r="G10474" t="s">
        <v>119</v>
      </c>
      <c r="H10474">
        <v>78</v>
      </c>
      <c r="I10474">
        <v>0.4627698708780339</v>
      </c>
      <c r="J10474">
        <v>2.365602015206399E-2</v>
      </c>
      <c r="K10474">
        <v>7.4445317497789057E-2</v>
      </c>
      <c r="L10474">
        <v>0.81130979542113246</v>
      </c>
    </row>
    <row r="10475" spans="1:12">
      <c r="A10475" t="s">
        <v>317</v>
      </c>
      <c r="B10475" t="s">
        <v>363</v>
      </c>
      <c r="C10475">
        <v>48111</v>
      </c>
      <c r="D10475" t="s">
        <v>135</v>
      </c>
      <c r="E10475">
        <v>590</v>
      </c>
      <c r="F10475" t="s">
        <v>110</v>
      </c>
      <c r="G10475" t="s">
        <v>120</v>
      </c>
      <c r="H10475">
        <v>113</v>
      </c>
      <c r="I10475">
        <v>5.7902661412475707E-2</v>
      </c>
      <c r="J10475">
        <v>7.6139030513904284E-3</v>
      </c>
      <c r="K10475">
        <v>-0.25034914049472179</v>
      </c>
      <c r="L10475">
        <v>0.57202654833436051</v>
      </c>
    </row>
    <row r="10476" spans="1:12">
      <c r="A10476" t="s">
        <v>317</v>
      </c>
      <c r="B10476" t="s">
        <v>363</v>
      </c>
      <c r="C10476">
        <v>48111</v>
      </c>
      <c r="D10476" t="s">
        <v>135</v>
      </c>
      <c r="E10476">
        <v>590</v>
      </c>
      <c r="F10476" t="s">
        <v>110</v>
      </c>
      <c r="G10476" t="s">
        <v>121</v>
      </c>
      <c r="H10476">
        <v>78</v>
      </c>
      <c r="I10476">
        <v>0.66920063343119318</v>
      </c>
      <c r="J10476">
        <v>3.1508294125607753E-2</v>
      </c>
      <c r="K10476">
        <v>9.7100344820149329E-2</v>
      </c>
      <c r="L10476">
        <v>1.1396322454501031</v>
      </c>
    </row>
    <row r="10477" spans="1:12">
      <c r="A10477" t="s">
        <v>317</v>
      </c>
      <c r="B10477" t="s">
        <v>363</v>
      </c>
      <c r="C10477">
        <v>48111</v>
      </c>
      <c r="D10477" t="s">
        <v>135</v>
      </c>
      <c r="E10477">
        <v>590</v>
      </c>
      <c r="F10477" t="s">
        <v>110</v>
      </c>
      <c r="G10477" t="s">
        <v>122</v>
      </c>
      <c r="H10477">
        <v>113</v>
      </c>
      <c r="I10477">
        <v>0.1297254148849977</v>
      </c>
      <c r="J10477">
        <v>9.853198301766012E-3</v>
      </c>
      <c r="K10477">
        <v>-7.6091841201122848E-2</v>
      </c>
      <c r="L10477">
        <v>0.70625888800057068</v>
      </c>
    </row>
    <row r="10478" spans="1:12">
      <c r="A10478" t="s">
        <v>317</v>
      </c>
      <c r="B10478" t="s">
        <v>363</v>
      </c>
      <c r="C10478">
        <v>48111</v>
      </c>
      <c r="D10478" t="s">
        <v>135</v>
      </c>
      <c r="E10478">
        <v>590</v>
      </c>
      <c r="F10478" t="s">
        <v>110</v>
      </c>
      <c r="G10478" t="s">
        <v>123</v>
      </c>
      <c r="H10478">
        <v>78</v>
      </c>
      <c r="I10478">
        <v>0.87079021299184267</v>
      </c>
      <c r="J10478">
        <v>3.9345331294846353E-2</v>
      </c>
      <c r="K10478">
        <v>0.1177863028727045</v>
      </c>
      <c r="L10478">
        <v>1.4828781902792141</v>
      </c>
    </row>
    <row r="10479" spans="1:12">
      <c r="A10479" t="s">
        <v>317</v>
      </c>
      <c r="B10479" t="s">
        <v>363</v>
      </c>
      <c r="C10479">
        <v>48111</v>
      </c>
      <c r="D10479" t="s">
        <v>135</v>
      </c>
      <c r="E10479">
        <v>590</v>
      </c>
      <c r="F10479" t="s">
        <v>110</v>
      </c>
      <c r="G10479" t="s">
        <v>124</v>
      </c>
      <c r="H10479">
        <v>113</v>
      </c>
      <c r="I10479">
        <v>0.1955564306283768</v>
      </c>
      <c r="J10479">
        <v>1.247161764206111E-2</v>
      </c>
      <c r="K10479">
        <v>-5.9158893821599267E-3</v>
      </c>
      <c r="L10479">
        <v>0.82128028667148845</v>
      </c>
    </row>
    <row r="10480" spans="1:12">
      <c r="A10480" t="s">
        <v>317</v>
      </c>
      <c r="B10480" t="s">
        <v>363</v>
      </c>
      <c r="C10480">
        <v>48111</v>
      </c>
      <c r="D10480" t="s">
        <v>135</v>
      </c>
      <c r="E10480">
        <v>590</v>
      </c>
      <c r="F10480" t="s">
        <v>110</v>
      </c>
      <c r="G10480" t="s">
        <v>125</v>
      </c>
      <c r="H10480">
        <v>78</v>
      </c>
      <c r="I10480">
        <v>1.058917175551501</v>
      </c>
      <c r="J10480">
        <v>4.6487009928248238E-2</v>
      </c>
      <c r="K10480">
        <v>0.13726677259108189</v>
      </c>
      <c r="L10480">
        <v>1.7975534929962509</v>
      </c>
    </row>
    <row r="10481" spans="1:12">
      <c r="A10481" t="s">
        <v>317</v>
      </c>
      <c r="B10481" t="s">
        <v>363</v>
      </c>
      <c r="C10481">
        <v>48111</v>
      </c>
      <c r="D10481" t="s">
        <v>135</v>
      </c>
      <c r="E10481">
        <v>590</v>
      </c>
      <c r="F10481" t="s">
        <v>110</v>
      </c>
      <c r="G10481" t="s">
        <v>126</v>
      </c>
      <c r="H10481">
        <v>113</v>
      </c>
      <c r="I10481">
        <v>0.26926993633340512</v>
      </c>
      <c r="J10481">
        <v>1.5955520849730991E-2</v>
      </c>
      <c r="K10481">
        <v>-5.9158893821599267E-3</v>
      </c>
      <c r="L10481">
        <v>0.95517115374891159</v>
      </c>
    </row>
    <row r="10482" spans="1:12">
      <c r="A10482" t="s">
        <v>317</v>
      </c>
      <c r="B10482" t="s">
        <v>363</v>
      </c>
      <c r="C10482">
        <v>48111</v>
      </c>
      <c r="D10482" t="s">
        <v>135</v>
      </c>
      <c r="E10482">
        <v>590</v>
      </c>
      <c r="F10482" t="s">
        <v>110</v>
      </c>
      <c r="G10482" t="s">
        <v>127</v>
      </c>
      <c r="H10482">
        <v>78</v>
      </c>
      <c r="I10482">
        <v>0.55529793338272249</v>
      </c>
      <c r="J10482">
        <v>2.7233719419534251E-2</v>
      </c>
      <c r="K10482">
        <v>8.7226795649810521E-2</v>
      </c>
      <c r="L10482">
        <v>0.95642213202119708</v>
      </c>
    </row>
    <row r="10483" spans="1:12">
      <c r="A10483" t="s">
        <v>317</v>
      </c>
      <c r="B10483" t="s">
        <v>363</v>
      </c>
      <c r="C10483">
        <v>48111</v>
      </c>
      <c r="D10483" t="s">
        <v>135</v>
      </c>
      <c r="E10483">
        <v>590</v>
      </c>
      <c r="F10483" t="s">
        <v>110</v>
      </c>
      <c r="G10483" t="s">
        <v>128</v>
      </c>
      <c r="H10483">
        <v>113</v>
      </c>
      <c r="I10483">
        <v>8.1885388078086624E-2</v>
      </c>
      <c r="J10483">
        <v>8.1275044456117027E-3</v>
      </c>
      <c r="K10483">
        <v>-0.18928993464282901</v>
      </c>
      <c r="L10483">
        <v>0.61424832075510405</v>
      </c>
    </row>
    <row r="10484" spans="1:12">
      <c r="A10484" t="s">
        <v>317</v>
      </c>
      <c r="B10484" t="s">
        <v>363</v>
      </c>
      <c r="C10484">
        <v>48111</v>
      </c>
      <c r="D10484" t="s">
        <v>135</v>
      </c>
      <c r="E10484">
        <v>590</v>
      </c>
      <c r="F10484" t="s">
        <v>110</v>
      </c>
      <c r="G10484" t="s">
        <v>129</v>
      </c>
      <c r="H10484">
        <v>78</v>
      </c>
      <c r="I10484">
        <v>0.55529793338272249</v>
      </c>
      <c r="J10484">
        <v>2.7233719419534251E-2</v>
      </c>
      <c r="K10484">
        <v>8.7226795649810521E-2</v>
      </c>
      <c r="L10484">
        <v>0.95642213202119708</v>
      </c>
    </row>
    <row r="10485" spans="1:12">
      <c r="A10485" t="s">
        <v>317</v>
      </c>
      <c r="B10485" t="s">
        <v>363</v>
      </c>
      <c r="C10485">
        <v>48111</v>
      </c>
      <c r="D10485" t="s">
        <v>135</v>
      </c>
      <c r="E10485">
        <v>590</v>
      </c>
      <c r="F10485" t="s">
        <v>110</v>
      </c>
      <c r="G10485" t="s">
        <v>130</v>
      </c>
      <c r="H10485">
        <v>113</v>
      </c>
      <c r="I10485">
        <v>8.1885388078086624E-2</v>
      </c>
      <c r="J10485">
        <v>8.1275044456117027E-3</v>
      </c>
      <c r="K10485">
        <v>-0.18928993464282901</v>
      </c>
      <c r="L10485">
        <v>0.61424832075510405</v>
      </c>
    </row>
    <row r="10486" spans="1:12">
      <c r="A10486" t="s">
        <v>317</v>
      </c>
      <c r="B10486" t="s">
        <v>363</v>
      </c>
      <c r="C10486">
        <v>48111</v>
      </c>
      <c r="D10486" t="s">
        <v>135</v>
      </c>
      <c r="E10486">
        <v>590</v>
      </c>
      <c r="F10486" t="s">
        <v>110</v>
      </c>
      <c r="G10486" t="s">
        <v>131</v>
      </c>
      <c r="H10486">
        <v>78</v>
      </c>
      <c r="I10486">
        <v>0.55529793338272249</v>
      </c>
      <c r="J10486">
        <v>2.7233719419534251E-2</v>
      </c>
      <c r="K10486">
        <v>8.7226795649810521E-2</v>
      </c>
      <c r="L10486">
        <v>0.95642213202119708</v>
      </c>
    </row>
    <row r="10487" spans="1:12">
      <c r="A10487" t="s">
        <v>317</v>
      </c>
      <c r="B10487" t="s">
        <v>363</v>
      </c>
      <c r="C10487">
        <v>48111</v>
      </c>
      <c r="D10487" t="s">
        <v>135</v>
      </c>
      <c r="E10487">
        <v>590</v>
      </c>
      <c r="F10487" t="s">
        <v>110</v>
      </c>
      <c r="G10487" t="s">
        <v>132</v>
      </c>
      <c r="H10487">
        <v>113</v>
      </c>
      <c r="I10487">
        <v>8.1885388078086638E-2</v>
      </c>
      <c r="J10487">
        <v>8.1275044456117027E-3</v>
      </c>
      <c r="K10487">
        <v>-0.18928993464282901</v>
      </c>
      <c r="L10487">
        <v>0.61424832075510405</v>
      </c>
    </row>
    <row r="10488" spans="1:12">
      <c r="A10488" t="s">
        <v>317</v>
      </c>
      <c r="B10488" t="s">
        <v>363</v>
      </c>
      <c r="C10488">
        <v>48111</v>
      </c>
      <c r="D10488" t="s">
        <v>135</v>
      </c>
      <c r="E10488">
        <v>590</v>
      </c>
      <c r="F10488" t="s">
        <v>110</v>
      </c>
      <c r="G10488" t="s">
        <v>133</v>
      </c>
      <c r="H10488">
        <v>78</v>
      </c>
      <c r="I10488">
        <v>0.70525219596735911</v>
      </c>
      <c r="J10488">
        <v>3.0769941815126659E-2</v>
      </c>
      <c r="K10488">
        <v>8.0817788104621577E-2</v>
      </c>
      <c r="L10488">
        <v>1.3067001439901109</v>
      </c>
    </row>
    <row r="10489" spans="1:12">
      <c r="A10489" t="s">
        <v>317</v>
      </c>
      <c r="B10489" t="s">
        <v>363</v>
      </c>
      <c r="C10489">
        <v>48111</v>
      </c>
      <c r="D10489" t="s">
        <v>135</v>
      </c>
      <c r="E10489">
        <v>590</v>
      </c>
      <c r="F10489" t="s">
        <v>110</v>
      </c>
      <c r="G10489" t="s">
        <v>134</v>
      </c>
      <c r="H10489">
        <v>113</v>
      </c>
      <c r="I10489">
        <v>0.22377391093629079</v>
      </c>
      <c r="J10489">
        <v>1.453565856252235E-2</v>
      </c>
      <c r="K10489">
        <v>-5.9158893821599267E-3</v>
      </c>
      <c r="L10489">
        <v>0.88587925372789</v>
      </c>
    </row>
    <row r="10490" spans="1:12">
      <c r="A10490" t="s">
        <v>317</v>
      </c>
      <c r="B10490" t="s">
        <v>364</v>
      </c>
      <c r="C10490">
        <v>48113</v>
      </c>
      <c r="D10490" t="s">
        <v>135</v>
      </c>
      <c r="E10490">
        <v>590</v>
      </c>
      <c r="F10490" t="s">
        <v>110</v>
      </c>
      <c r="G10490" t="s">
        <v>111</v>
      </c>
      <c r="H10490">
        <v>21</v>
      </c>
      <c r="I10490">
        <v>2.9097044164964801E-2</v>
      </c>
      <c r="J10490">
        <v>6.0724630505607641E-3</v>
      </c>
      <c r="K10490">
        <v>-999</v>
      </c>
      <c r="L10490">
        <v>-999</v>
      </c>
    </row>
    <row r="10491" spans="1:12">
      <c r="A10491" t="s">
        <v>317</v>
      </c>
      <c r="B10491" t="s">
        <v>364</v>
      </c>
      <c r="C10491">
        <v>48113</v>
      </c>
      <c r="D10491" t="s">
        <v>135</v>
      </c>
      <c r="E10491">
        <v>590</v>
      </c>
      <c r="F10491" t="s">
        <v>110</v>
      </c>
      <c r="G10491" t="s">
        <v>112</v>
      </c>
      <c r="H10491">
        <v>321</v>
      </c>
      <c r="I10491">
        <v>1.1771322730770689E-2</v>
      </c>
      <c r="J10491">
        <v>9.7415495005715423E-4</v>
      </c>
      <c r="K10491">
        <v>-999</v>
      </c>
      <c r="L10491">
        <v>-999</v>
      </c>
    </row>
    <row r="10492" spans="1:12">
      <c r="A10492" t="s">
        <v>317</v>
      </c>
      <c r="B10492" t="s">
        <v>364</v>
      </c>
      <c r="C10492">
        <v>48113</v>
      </c>
      <c r="D10492" t="s">
        <v>135</v>
      </c>
      <c r="E10492">
        <v>590</v>
      </c>
      <c r="F10492" t="s">
        <v>110</v>
      </c>
      <c r="G10492" t="s">
        <v>113</v>
      </c>
      <c r="H10492">
        <v>21</v>
      </c>
      <c r="I10492">
        <v>0.53153354669199482</v>
      </c>
      <c r="J10492">
        <v>5.1312881201294069E-2</v>
      </c>
      <c r="K10492">
        <v>0.15938401467315549</v>
      </c>
      <c r="L10492">
        <v>1.035220974542278</v>
      </c>
    </row>
    <row r="10493" spans="1:12">
      <c r="A10493" t="s">
        <v>317</v>
      </c>
      <c r="B10493" t="s">
        <v>364</v>
      </c>
      <c r="C10493">
        <v>48113</v>
      </c>
      <c r="D10493" t="s">
        <v>135</v>
      </c>
      <c r="E10493">
        <v>590</v>
      </c>
      <c r="F10493" t="s">
        <v>110</v>
      </c>
      <c r="G10493" t="s">
        <v>114</v>
      </c>
      <c r="H10493">
        <v>321</v>
      </c>
      <c r="I10493">
        <v>0.23164837642102629</v>
      </c>
      <c r="J10493">
        <v>8.0827884914033525E-3</v>
      </c>
      <c r="K10493">
        <v>-0.41821509723516131</v>
      </c>
      <c r="L10493">
        <v>0.68929894522485269</v>
      </c>
    </row>
    <row r="10494" spans="1:12">
      <c r="A10494" t="s">
        <v>317</v>
      </c>
      <c r="B10494" t="s">
        <v>364</v>
      </c>
      <c r="C10494">
        <v>48113</v>
      </c>
      <c r="D10494" t="s">
        <v>135</v>
      </c>
      <c r="E10494">
        <v>590</v>
      </c>
      <c r="F10494" t="s">
        <v>110</v>
      </c>
      <c r="G10494" t="s">
        <v>115</v>
      </c>
      <c r="H10494">
        <v>21</v>
      </c>
      <c r="I10494">
        <v>0.30580196078704569</v>
      </c>
      <c r="J10494">
        <v>4.3764517371572248E-2</v>
      </c>
      <c r="K10494">
        <v>-0.1030372468641147</v>
      </c>
      <c r="L10494">
        <v>0.70150015117042142</v>
      </c>
    </row>
    <row r="10495" spans="1:12">
      <c r="A10495" t="s">
        <v>317</v>
      </c>
      <c r="B10495" t="s">
        <v>364</v>
      </c>
      <c r="C10495">
        <v>48113</v>
      </c>
      <c r="D10495" t="s">
        <v>135</v>
      </c>
      <c r="E10495">
        <v>590</v>
      </c>
      <c r="F10495" t="s">
        <v>110</v>
      </c>
      <c r="G10495" t="s">
        <v>116</v>
      </c>
      <c r="H10495">
        <v>321</v>
      </c>
      <c r="I10495">
        <v>0.1247548738293294</v>
      </c>
      <c r="J10495">
        <v>8.6834885509622095E-3</v>
      </c>
      <c r="K10495">
        <v>-0.62373865412019058</v>
      </c>
      <c r="L10495">
        <v>0.53022528668276903</v>
      </c>
    </row>
    <row r="10496" spans="1:12">
      <c r="A10496" t="s">
        <v>317</v>
      </c>
      <c r="B10496" t="s">
        <v>364</v>
      </c>
      <c r="C10496">
        <v>48113</v>
      </c>
      <c r="D10496" t="s">
        <v>135</v>
      </c>
      <c r="E10496">
        <v>590</v>
      </c>
      <c r="F10496" t="s">
        <v>110</v>
      </c>
      <c r="G10496" t="s">
        <v>117</v>
      </c>
      <c r="H10496">
        <v>21</v>
      </c>
      <c r="I10496">
        <v>0.30580196078704569</v>
      </c>
      <c r="J10496">
        <v>4.3764517371572248E-2</v>
      </c>
      <c r="K10496">
        <v>-0.1030372468641147</v>
      </c>
      <c r="L10496">
        <v>0.70150015117042142</v>
      </c>
    </row>
    <row r="10497" spans="1:12">
      <c r="A10497" t="s">
        <v>317</v>
      </c>
      <c r="B10497" t="s">
        <v>364</v>
      </c>
      <c r="C10497">
        <v>48113</v>
      </c>
      <c r="D10497" t="s">
        <v>135</v>
      </c>
      <c r="E10497">
        <v>590</v>
      </c>
      <c r="F10497" t="s">
        <v>110</v>
      </c>
      <c r="G10497" t="s">
        <v>118</v>
      </c>
      <c r="H10497">
        <v>321</v>
      </c>
      <c r="I10497">
        <v>0.1247548738293294</v>
      </c>
      <c r="J10497">
        <v>8.6834885509622095E-3</v>
      </c>
      <c r="K10497">
        <v>-0.62373865412019058</v>
      </c>
      <c r="L10497">
        <v>0.53022528668276903</v>
      </c>
    </row>
    <row r="10498" spans="1:12">
      <c r="A10498" t="s">
        <v>317</v>
      </c>
      <c r="B10498" t="s">
        <v>364</v>
      </c>
      <c r="C10498">
        <v>48113</v>
      </c>
      <c r="D10498" t="s">
        <v>135</v>
      </c>
      <c r="E10498">
        <v>590</v>
      </c>
      <c r="F10498" t="s">
        <v>110</v>
      </c>
      <c r="G10498" t="s">
        <v>119</v>
      </c>
      <c r="H10498">
        <v>21</v>
      </c>
      <c r="I10498">
        <v>0.41894103250454029</v>
      </c>
      <c r="J10498">
        <v>4.5897237089403013E-2</v>
      </c>
      <c r="K10498">
        <v>0.13843076486317521</v>
      </c>
      <c r="L10498">
        <v>0.87417234015293099</v>
      </c>
    </row>
    <row r="10499" spans="1:12">
      <c r="A10499" t="s">
        <v>317</v>
      </c>
      <c r="B10499" t="s">
        <v>364</v>
      </c>
      <c r="C10499">
        <v>48113</v>
      </c>
      <c r="D10499" t="s">
        <v>135</v>
      </c>
      <c r="E10499">
        <v>590</v>
      </c>
      <c r="F10499" t="s">
        <v>110</v>
      </c>
      <c r="G10499" t="s">
        <v>120</v>
      </c>
      <c r="H10499">
        <v>321</v>
      </c>
      <c r="I10499">
        <v>0.18022115110756809</v>
      </c>
      <c r="J10499">
        <v>8.4896625091484008E-3</v>
      </c>
      <c r="K10499">
        <v>-0.48132900060174078</v>
      </c>
      <c r="L10499">
        <v>0.61784843715681403</v>
      </c>
    </row>
    <row r="10500" spans="1:12">
      <c r="A10500" t="s">
        <v>317</v>
      </c>
      <c r="B10500" t="s">
        <v>364</v>
      </c>
      <c r="C10500">
        <v>48113</v>
      </c>
      <c r="D10500" t="s">
        <v>135</v>
      </c>
      <c r="E10500">
        <v>590</v>
      </c>
      <c r="F10500" t="s">
        <v>110</v>
      </c>
      <c r="G10500" t="s">
        <v>121</v>
      </c>
      <c r="H10500">
        <v>21</v>
      </c>
      <c r="I10500">
        <v>0.67011258961515197</v>
      </c>
      <c r="J10500">
        <v>5.9670154189357102E-2</v>
      </c>
      <c r="K10500">
        <v>0.1920892174148528</v>
      </c>
      <c r="L10500">
        <v>1.2323829158348369</v>
      </c>
    </row>
    <row r="10501" spans="1:12">
      <c r="A10501" t="s">
        <v>317</v>
      </c>
      <c r="B10501" t="s">
        <v>364</v>
      </c>
      <c r="C10501">
        <v>48113</v>
      </c>
      <c r="D10501" t="s">
        <v>135</v>
      </c>
      <c r="E10501">
        <v>590</v>
      </c>
      <c r="F10501" t="s">
        <v>110</v>
      </c>
      <c r="G10501" t="s">
        <v>122</v>
      </c>
      <c r="H10501">
        <v>321</v>
      </c>
      <c r="I10501">
        <v>0.32797103326668042</v>
      </c>
      <c r="J10501">
        <v>8.5366815968959363E-3</v>
      </c>
      <c r="K10501">
        <v>-0.17449362842845009</v>
      </c>
      <c r="L10501">
        <v>0.81663580721431916</v>
      </c>
    </row>
    <row r="10502" spans="1:12">
      <c r="A10502" t="s">
        <v>317</v>
      </c>
      <c r="B10502" t="s">
        <v>364</v>
      </c>
      <c r="C10502">
        <v>48113</v>
      </c>
      <c r="D10502" t="s">
        <v>135</v>
      </c>
      <c r="E10502">
        <v>590</v>
      </c>
      <c r="F10502" t="s">
        <v>110</v>
      </c>
      <c r="G10502" t="s">
        <v>123</v>
      </c>
      <c r="H10502">
        <v>21</v>
      </c>
      <c r="I10502">
        <v>0.90529997341020851</v>
      </c>
      <c r="J10502">
        <v>7.7002491223631439E-2</v>
      </c>
      <c r="K10502">
        <v>0.22213573584840979</v>
      </c>
      <c r="L10502">
        <v>1.5856410023960681</v>
      </c>
    </row>
    <row r="10503" spans="1:12">
      <c r="A10503" t="s">
        <v>317</v>
      </c>
      <c r="B10503" t="s">
        <v>364</v>
      </c>
      <c r="C10503">
        <v>48113</v>
      </c>
      <c r="D10503" t="s">
        <v>135</v>
      </c>
      <c r="E10503">
        <v>590</v>
      </c>
      <c r="F10503" t="s">
        <v>110</v>
      </c>
      <c r="G10503" t="s">
        <v>124</v>
      </c>
      <c r="H10503">
        <v>321</v>
      </c>
      <c r="I10503">
        <v>0.4696498088056949</v>
      </c>
      <c r="J10503">
        <v>9.8175126864820592E-3</v>
      </c>
      <c r="K10503">
        <v>-2.937424300232781E-3</v>
      </c>
      <c r="L10503">
        <v>1.0116504290241439</v>
      </c>
    </row>
    <row r="10504" spans="1:12">
      <c r="A10504" t="s">
        <v>317</v>
      </c>
      <c r="B10504" t="s">
        <v>364</v>
      </c>
      <c r="C10504">
        <v>48113</v>
      </c>
      <c r="D10504" t="s">
        <v>135</v>
      </c>
      <c r="E10504">
        <v>590</v>
      </c>
      <c r="F10504" t="s">
        <v>110</v>
      </c>
      <c r="G10504" t="s">
        <v>125</v>
      </c>
      <c r="H10504">
        <v>21</v>
      </c>
      <c r="I10504">
        <v>1.12839611071775</v>
      </c>
      <c r="J10504">
        <v>9.2851381894181975E-2</v>
      </c>
      <c r="K10504">
        <v>0.25170032977500628</v>
      </c>
      <c r="L10504">
        <v>1.9083088080071371</v>
      </c>
    </row>
    <row r="10505" spans="1:12">
      <c r="A10505" t="s">
        <v>317</v>
      </c>
      <c r="B10505" t="s">
        <v>364</v>
      </c>
      <c r="C10505">
        <v>48113</v>
      </c>
      <c r="D10505" t="s">
        <v>135</v>
      </c>
      <c r="E10505">
        <v>590</v>
      </c>
      <c r="F10505" t="s">
        <v>110</v>
      </c>
      <c r="G10505" t="s">
        <v>126</v>
      </c>
      <c r="H10505">
        <v>321</v>
      </c>
      <c r="I10505">
        <v>0.60606330375964446</v>
      </c>
      <c r="J10505">
        <v>1.1511580136324719E-2</v>
      </c>
      <c r="K10505">
        <v>-2.937424300232781E-3</v>
      </c>
      <c r="L10505">
        <v>1.193299581612685</v>
      </c>
    </row>
    <row r="10506" spans="1:12">
      <c r="A10506" t="s">
        <v>317</v>
      </c>
      <c r="B10506" t="s">
        <v>364</v>
      </c>
      <c r="C10506">
        <v>48113</v>
      </c>
      <c r="D10506" t="s">
        <v>135</v>
      </c>
      <c r="E10506">
        <v>590</v>
      </c>
      <c r="F10506" t="s">
        <v>110</v>
      </c>
      <c r="G10506" t="s">
        <v>127</v>
      </c>
      <c r="H10506">
        <v>21</v>
      </c>
      <c r="I10506">
        <v>0.53153354669199482</v>
      </c>
      <c r="J10506">
        <v>5.1312881201294069E-2</v>
      </c>
      <c r="K10506">
        <v>0.15938401467315549</v>
      </c>
      <c r="L10506">
        <v>1.035220974542278</v>
      </c>
    </row>
    <row r="10507" spans="1:12">
      <c r="A10507" t="s">
        <v>317</v>
      </c>
      <c r="B10507" t="s">
        <v>364</v>
      </c>
      <c r="C10507">
        <v>48113</v>
      </c>
      <c r="D10507" t="s">
        <v>135</v>
      </c>
      <c r="E10507">
        <v>590</v>
      </c>
      <c r="F10507" t="s">
        <v>110</v>
      </c>
      <c r="G10507" t="s">
        <v>128</v>
      </c>
      <c r="H10507">
        <v>321</v>
      </c>
      <c r="I10507">
        <v>0.23164837642102629</v>
      </c>
      <c r="J10507">
        <v>8.0827884914033508E-3</v>
      </c>
      <c r="K10507">
        <v>-0.41821509723516131</v>
      </c>
      <c r="L10507">
        <v>0.68929894522485269</v>
      </c>
    </row>
    <row r="10508" spans="1:12">
      <c r="A10508" t="s">
        <v>317</v>
      </c>
      <c r="B10508" t="s">
        <v>364</v>
      </c>
      <c r="C10508">
        <v>48113</v>
      </c>
      <c r="D10508" t="s">
        <v>135</v>
      </c>
      <c r="E10508">
        <v>590</v>
      </c>
      <c r="F10508" t="s">
        <v>110</v>
      </c>
      <c r="G10508" t="s">
        <v>129</v>
      </c>
      <c r="H10508">
        <v>21</v>
      </c>
      <c r="I10508">
        <v>0.53153354669199482</v>
      </c>
      <c r="J10508">
        <v>5.1312881201294069E-2</v>
      </c>
      <c r="K10508">
        <v>0.15938401467315549</v>
      </c>
      <c r="L10508">
        <v>1.035220974542278</v>
      </c>
    </row>
    <row r="10509" spans="1:12">
      <c r="A10509" t="s">
        <v>317</v>
      </c>
      <c r="B10509" t="s">
        <v>364</v>
      </c>
      <c r="C10509">
        <v>48113</v>
      </c>
      <c r="D10509" t="s">
        <v>135</v>
      </c>
      <c r="E10509">
        <v>590</v>
      </c>
      <c r="F10509" t="s">
        <v>110</v>
      </c>
      <c r="G10509" t="s">
        <v>130</v>
      </c>
      <c r="H10509">
        <v>321</v>
      </c>
      <c r="I10509">
        <v>0.23164837642102629</v>
      </c>
      <c r="J10509">
        <v>8.0827884914033508E-3</v>
      </c>
      <c r="K10509">
        <v>-0.41821509723516131</v>
      </c>
      <c r="L10509">
        <v>0.68929894522485269</v>
      </c>
    </row>
    <row r="10510" spans="1:12">
      <c r="A10510" t="s">
        <v>317</v>
      </c>
      <c r="B10510" t="s">
        <v>364</v>
      </c>
      <c r="C10510">
        <v>48113</v>
      </c>
      <c r="D10510" t="s">
        <v>135</v>
      </c>
      <c r="E10510">
        <v>590</v>
      </c>
      <c r="F10510" t="s">
        <v>110</v>
      </c>
      <c r="G10510" t="s">
        <v>131</v>
      </c>
      <c r="H10510">
        <v>21</v>
      </c>
      <c r="I10510">
        <v>0.53153354669199482</v>
      </c>
      <c r="J10510">
        <v>5.1312881201294069E-2</v>
      </c>
      <c r="K10510">
        <v>0.15938401467315549</v>
      </c>
      <c r="L10510">
        <v>1.035220974542278</v>
      </c>
    </row>
    <row r="10511" spans="1:12">
      <c r="A10511" t="s">
        <v>317</v>
      </c>
      <c r="B10511" t="s">
        <v>364</v>
      </c>
      <c r="C10511">
        <v>48113</v>
      </c>
      <c r="D10511" t="s">
        <v>135</v>
      </c>
      <c r="E10511">
        <v>590</v>
      </c>
      <c r="F10511" t="s">
        <v>110</v>
      </c>
      <c r="G10511" t="s">
        <v>132</v>
      </c>
      <c r="H10511">
        <v>321</v>
      </c>
      <c r="I10511">
        <v>0.23164837642102629</v>
      </c>
      <c r="J10511">
        <v>8.0827884914033508E-3</v>
      </c>
      <c r="K10511">
        <v>-0.41821509723516131</v>
      </c>
      <c r="L10511">
        <v>0.68929894522485269</v>
      </c>
    </row>
    <row r="10512" spans="1:12">
      <c r="A10512" t="s">
        <v>317</v>
      </c>
      <c r="B10512" t="s">
        <v>364</v>
      </c>
      <c r="C10512">
        <v>48113</v>
      </c>
      <c r="D10512" t="s">
        <v>135</v>
      </c>
      <c r="E10512">
        <v>590</v>
      </c>
      <c r="F10512" t="s">
        <v>110</v>
      </c>
      <c r="G10512" t="s">
        <v>133</v>
      </c>
      <c r="H10512">
        <v>21</v>
      </c>
      <c r="I10512">
        <v>0.80092700356517643</v>
      </c>
      <c r="J10512">
        <v>6.6061947049611949E-2</v>
      </c>
      <c r="K10512">
        <v>0.13062001870250631</v>
      </c>
      <c r="L10512">
        <v>1.2634740516146179</v>
      </c>
    </row>
    <row r="10513" spans="1:12">
      <c r="A10513" t="s">
        <v>317</v>
      </c>
      <c r="B10513" t="s">
        <v>364</v>
      </c>
      <c r="C10513">
        <v>48113</v>
      </c>
      <c r="D10513" t="s">
        <v>135</v>
      </c>
      <c r="E10513">
        <v>590</v>
      </c>
      <c r="F10513" t="s">
        <v>110</v>
      </c>
      <c r="G10513" t="s">
        <v>134</v>
      </c>
      <c r="H10513">
        <v>321</v>
      </c>
      <c r="I10513">
        <v>0.36995161043315689</v>
      </c>
      <c r="J10513">
        <v>7.001253153496847E-3</v>
      </c>
      <c r="K10513">
        <v>-2.937424300232781E-3</v>
      </c>
      <c r="L10513">
        <v>0.69068353536398719</v>
      </c>
    </row>
    <row r="10514" spans="1:12">
      <c r="A10514" t="s">
        <v>317</v>
      </c>
      <c r="B10514" t="s">
        <v>279</v>
      </c>
      <c r="C10514">
        <v>48115</v>
      </c>
      <c r="D10514" t="s">
        <v>135</v>
      </c>
      <c r="E10514">
        <v>590</v>
      </c>
      <c r="F10514" t="s">
        <v>110</v>
      </c>
      <c r="G10514" t="s">
        <v>111</v>
      </c>
      <c r="H10514">
        <v>195</v>
      </c>
      <c r="I10514">
        <v>1.280066447151627E-2</v>
      </c>
      <c r="J10514">
        <v>1.5078502414576499E-3</v>
      </c>
      <c r="K10514">
        <v>-999</v>
      </c>
      <c r="L10514">
        <v>-999</v>
      </c>
    </row>
    <row r="10515" spans="1:12">
      <c r="A10515" t="s">
        <v>317</v>
      </c>
      <c r="B10515" t="s">
        <v>279</v>
      </c>
      <c r="C10515">
        <v>48115</v>
      </c>
      <c r="D10515" t="s">
        <v>135</v>
      </c>
      <c r="E10515">
        <v>590</v>
      </c>
      <c r="F10515" t="s">
        <v>110</v>
      </c>
      <c r="G10515" t="s">
        <v>112</v>
      </c>
      <c r="H10515">
        <v>190</v>
      </c>
      <c r="I10515">
        <v>-9.2924923593182586E-3</v>
      </c>
      <c r="J10515">
        <v>1.02729659439014E-3</v>
      </c>
      <c r="K10515">
        <v>-999</v>
      </c>
      <c r="L10515">
        <v>-999</v>
      </c>
    </row>
    <row r="10516" spans="1:12">
      <c r="A10516" t="s">
        <v>317</v>
      </c>
      <c r="B10516" t="s">
        <v>279</v>
      </c>
      <c r="C10516">
        <v>48115</v>
      </c>
      <c r="D10516" t="s">
        <v>135</v>
      </c>
      <c r="E10516">
        <v>590</v>
      </c>
      <c r="F10516" t="s">
        <v>110</v>
      </c>
      <c r="G10516" t="s">
        <v>113</v>
      </c>
      <c r="H10516">
        <v>195</v>
      </c>
      <c r="I10516">
        <v>0.40708836443639601</v>
      </c>
      <c r="J10516">
        <v>1.4367217897190461E-2</v>
      </c>
      <c r="K10516">
        <v>6.1616498831277053E-2</v>
      </c>
      <c r="L10516">
        <v>1.0445898330844281</v>
      </c>
    </row>
    <row r="10517" spans="1:12">
      <c r="A10517" t="s">
        <v>317</v>
      </c>
      <c r="B10517" t="s">
        <v>279</v>
      </c>
      <c r="C10517">
        <v>48115</v>
      </c>
      <c r="D10517" t="s">
        <v>135</v>
      </c>
      <c r="E10517">
        <v>590</v>
      </c>
      <c r="F10517" t="s">
        <v>110</v>
      </c>
      <c r="G10517" t="s">
        <v>114</v>
      </c>
      <c r="H10517">
        <v>190</v>
      </c>
      <c r="I10517">
        <v>7.7813854277962002E-2</v>
      </c>
      <c r="J10517">
        <v>3.9358693629893728E-3</v>
      </c>
      <c r="K10517">
        <v>-1.7118735742734901E-2</v>
      </c>
      <c r="L10517">
        <v>0.27114206432046323</v>
      </c>
    </row>
    <row r="10518" spans="1:12">
      <c r="A10518" t="s">
        <v>317</v>
      </c>
      <c r="B10518" t="s">
        <v>279</v>
      </c>
      <c r="C10518">
        <v>48115</v>
      </c>
      <c r="D10518" t="s">
        <v>135</v>
      </c>
      <c r="E10518">
        <v>590</v>
      </c>
      <c r="F10518" t="s">
        <v>110</v>
      </c>
      <c r="G10518" t="s">
        <v>115</v>
      </c>
      <c r="H10518">
        <v>195</v>
      </c>
      <c r="I10518">
        <v>0.30513565012848759</v>
      </c>
      <c r="J10518">
        <v>1.0706964281424159E-2</v>
      </c>
      <c r="K10518">
        <v>3.9435271980070033E-2</v>
      </c>
      <c r="L10518">
        <v>0.71570367352633091</v>
      </c>
    </row>
    <row r="10519" spans="1:12">
      <c r="A10519" t="s">
        <v>317</v>
      </c>
      <c r="B10519" t="s">
        <v>279</v>
      </c>
      <c r="C10519">
        <v>48115</v>
      </c>
      <c r="D10519" t="s">
        <v>135</v>
      </c>
      <c r="E10519">
        <v>590</v>
      </c>
      <c r="F10519" t="s">
        <v>110</v>
      </c>
      <c r="G10519" t="s">
        <v>116</v>
      </c>
      <c r="H10519">
        <v>190</v>
      </c>
      <c r="I10519">
        <v>1.2001574140206729E-2</v>
      </c>
      <c r="J10519">
        <v>3.2866643379730002E-3</v>
      </c>
      <c r="K10519">
        <v>-7.5404002868393591E-2</v>
      </c>
      <c r="L10519">
        <v>0.16463460659000639</v>
      </c>
    </row>
    <row r="10520" spans="1:12">
      <c r="A10520" t="s">
        <v>317</v>
      </c>
      <c r="B10520" t="s">
        <v>279</v>
      </c>
      <c r="C10520">
        <v>48115</v>
      </c>
      <c r="D10520" t="s">
        <v>135</v>
      </c>
      <c r="E10520">
        <v>590</v>
      </c>
      <c r="F10520" t="s">
        <v>110</v>
      </c>
      <c r="G10520" t="s">
        <v>117</v>
      </c>
      <c r="H10520">
        <v>195</v>
      </c>
      <c r="I10520">
        <v>0.30513566503163342</v>
      </c>
      <c r="J10520">
        <v>1.070696596274592E-2</v>
      </c>
      <c r="K10520">
        <v>3.9435271980070033E-2</v>
      </c>
      <c r="L10520">
        <v>0.71570367352633091</v>
      </c>
    </row>
    <row r="10521" spans="1:12">
      <c r="A10521" t="s">
        <v>317</v>
      </c>
      <c r="B10521" t="s">
        <v>279</v>
      </c>
      <c r="C10521">
        <v>48115</v>
      </c>
      <c r="D10521" t="s">
        <v>135</v>
      </c>
      <c r="E10521">
        <v>590</v>
      </c>
      <c r="F10521" t="s">
        <v>110</v>
      </c>
      <c r="G10521" t="s">
        <v>118</v>
      </c>
      <c r="H10521">
        <v>190</v>
      </c>
      <c r="I10521">
        <v>1.2030466238897411E-2</v>
      </c>
      <c r="J10521">
        <v>3.2861171791652758E-3</v>
      </c>
      <c r="K10521">
        <v>-7.5404002868393591E-2</v>
      </c>
      <c r="L10521">
        <v>0.16463460659000639</v>
      </c>
    </row>
    <row r="10522" spans="1:12">
      <c r="A10522" t="s">
        <v>317</v>
      </c>
      <c r="B10522" t="s">
        <v>279</v>
      </c>
      <c r="C10522">
        <v>48115</v>
      </c>
      <c r="D10522" t="s">
        <v>135</v>
      </c>
      <c r="E10522">
        <v>590</v>
      </c>
      <c r="F10522" t="s">
        <v>110</v>
      </c>
      <c r="G10522" t="s">
        <v>119</v>
      </c>
      <c r="H10522">
        <v>195</v>
      </c>
      <c r="I10522">
        <v>0.34320672442635802</v>
      </c>
      <c r="J10522">
        <v>1.247625352405689E-2</v>
      </c>
      <c r="K10522">
        <v>4.7958638566990848E-2</v>
      </c>
      <c r="L10522">
        <v>0.87469436781935861</v>
      </c>
    </row>
    <row r="10523" spans="1:12">
      <c r="A10523" t="s">
        <v>317</v>
      </c>
      <c r="B10523" t="s">
        <v>279</v>
      </c>
      <c r="C10523">
        <v>48115</v>
      </c>
      <c r="D10523" t="s">
        <v>135</v>
      </c>
      <c r="E10523">
        <v>590</v>
      </c>
      <c r="F10523" t="s">
        <v>110</v>
      </c>
      <c r="G10523" t="s">
        <v>120</v>
      </c>
      <c r="H10523">
        <v>190</v>
      </c>
      <c r="I10523">
        <v>4.6138024045417947E-2</v>
      </c>
      <c r="J10523">
        <v>3.6055265816889869E-3</v>
      </c>
      <c r="K10523">
        <v>-3.6358419341025107E-2</v>
      </c>
      <c r="L10523">
        <v>0.22138591011327369</v>
      </c>
    </row>
    <row r="10524" spans="1:12">
      <c r="A10524" t="s">
        <v>317</v>
      </c>
      <c r="B10524" t="s">
        <v>279</v>
      </c>
      <c r="C10524">
        <v>48115</v>
      </c>
      <c r="D10524" t="s">
        <v>135</v>
      </c>
      <c r="E10524">
        <v>590</v>
      </c>
      <c r="F10524" t="s">
        <v>110</v>
      </c>
      <c r="G10524" t="s">
        <v>121</v>
      </c>
      <c r="H10524">
        <v>195</v>
      </c>
      <c r="I10524">
        <v>0.46847809257867168</v>
      </c>
      <c r="J10524">
        <v>1.6532577787320611E-2</v>
      </c>
      <c r="K10524">
        <v>7.6488431358555903E-2</v>
      </c>
      <c r="L10524">
        <v>1.2294122453740419</v>
      </c>
    </row>
    <row r="10525" spans="1:12">
      <c r="A10525" t="s">
        <v>317</v>
      </c>
      <c r="B10525" t="s">
        <v>279</v>
      </c>
      <c r="C10525">
        <v>48115</v>
      </c>
      <c r="D10525" t="s">
        <v>135</v>
      </c>
      <c r="E10525">
        <v>590</v>
      </c>
      <c r="F10525" t="s">
        <v>110</v>
      </c>
      <c r="G10525" t="s">
        <v>122</v>
      </c>
      <c r="H10525">
        <v>190</v>
      </c>
      <c r="I10525">
        <v>0.1336305878317513</v>
      </c>
      <c r="J10525">
        <v>5.0660177865624904E-3</v>
      </c>
      <c r="K10525">
        <v>6.8583110542747407E-3</v>
      </c>
      <c r="L10525">
        <v>0.38294899232820739</v>
      </c>
    </row>
    <row r="10526" spans="1:12">
      <c r="A10526" t="s">
        <v>317</v>
      </c>
      <c r="B10526" t="s">
        <v>279</v>
      </c>
      <c r="C10526">
        <v>48115</v>
      </c>
      <c r="D10526" t="s">
        <v>135</v>
      </c>
      <c r="E10526">
        <v>590</v>
      </c>
      <c r="F10526" t="s">
        <v>110</v>
      </c>
      <c r="G10526" t="s">
        <v>123</v>
      </c>
      <c r="H10526">
        <v>195</v>
      </c>
      <c r="I10526">
        <v>0.57143065106157542</v>
      </c>
      <c r="J10526">
        <v>2.0939690307789919E-2</v>
      </c>
      <c r="K10526">
        <v>9.6644327978629749E-2</v>
      </c>
      <c r="L10526">
        <v>1.586068888403962</v>
      </c>
    </row>
    <row r="10527" spans="1:12">
      <c r="A10527" t="s">
        <v>317</v>
      </c>
      <c r="B10527" t="s">
        <v>279</v>
      </c>
      <c r="C10527">
        <v>48115</v>
      </c>
      <c r="D10527" t="s">
        <v>135</v>
      </c>
      <c r="E10527">
        <v>590</v>
      </c>
      <c r="F10527" t="s">
        <v>110</v>
      </c>
      <c r="G10527" t="s">
        <v>124</v>
      </c>
      <c r="H10527">
        <v>190</v>
      </c>
      <c r="I10527">
        <v>0.216825874518845</v>
      </c>
      <c r="J10527">
        <v>6.4478154442222336E-3</v>
      </c>
      <c r="K10527">
        <v>5.0699452501801502E-2</v>
      </c>
      <c r="L10527">
        <v>0.52078327133154723</v>
      </c>
    </row>
    <row r="10528" spans="1:12">
      <c r="A10528" t="s">
        <v>317</v>
      </c>
      <c r="B10528" t="s">
        <v>279</v>
      </c>
      <c r="C10528">
        <v>48115</v>
      </c>
      <c r="D10528" t="s">
        <v>135</v>
      </c>
      <c r="E10528">
        <v>590</v>
      </c>
      <c r="F10528" t="s">
        <v>110</v>
      </c>
      <c r="G10528" t="s">
        <v>125</v>
      </c>
      <c r="H10528">
        <v>195</v>
      </c>
      <c r="I10528">
        <v>0.68792056233084986</v>
      </c>
      <c r="J10528">
        <v>2.4846330383766699E-2</v>
      </c>
      <c r="K10528">
        <v>0.1100626279377805</v>
      </c>
      <c r="L10528">
        <v>1.882481460986257</v>
      </c>
    </row>
    <row r="10529" spans="1:12">
      <c r="A10529" t="s">
        <v>317</v>
      </c>
      <c r="B10529" t="s">
        <v>279</v>
      </c>
      <c r="C10529">
        <v>48115</v>
      </c>
      <c r="D10529" t="s">
        <v>135</v>
      </c>
      <c r="E10529">
        <v>590</v>
      </c>
      <c r="F10529" t="s">
        <v>110</v>
      </c>
      <c r="G10529" t="s">
        <v>126</v>
      </c>
      <c r="H10529">
        <v>190</v>
      </c>
      <c r="I10529">
        <v>0.31011238155261978</v>
      </c>
      <c r="J10529">
        <v>8.3102156555515776E-3</v>
      </c>
      <c r="K10529">
        <v>8.6149699873777838E-2</v>
      </c>
      <c r="L10529">
        <v>0.67560886604146608</v>
      </c>
    </row>
    <row r="10530" spans="1:12">
      <c r="A10530" t="s">
        <v>317</v>
      </c>
      <c r="B10530" t="s">
        <v>279</v>
      </c>
      <c r="C10530">
        <v>48115</v>
      </c>
      <c r="D10530" t="s">
        <v>135</v>
      </c>
      <c r="E10530">
        <v>590</v>
      </c>
      <c r="F10530" t="s">
        <v>110</v>
      </c>
      <c r="G10530" t="s">
        <v>127</v>
      </c>
      <c r="H10530">
        <v>195</v>
      </c>
      <c r="I10530">
        <v>0.40708836443639612</v>
      </c>
      <c r="J10530">
        <v>1.4367217897190461E-2</v>
      </c>
      <c r="K10530">
        <v>6.1616498831277053E-2</v>
      </c>
      <c r="L10530">
        <v>1.0445898330844281</v>
      </c>
    </row>
    <row r="10531" spans="1:12">
      <c r="A10531" t="s">
        <v>317</v>
      </c>
      <c r="B10531" t="s">
        <v>279</v>
      </c>
      <c r="C10531">
        <v>48115</v>
      </c>
      <c r="D10531" t="s">
        <v>135</v>
      </c>
      <c r="E10531">
        <v>590</v>
      </c>
      <c r="F10531" t="s">
        <v>110</v>
      </c>
      <c r="G10531" t="s">
        <v>128</v>
      </c>
      <c r="H10531">
        <v>190</v>
      </c>
      <c r="I10531">
        <v>7.7813854277962002E-2</v>
      </c>
      <c r="J10531">
        <v>3.9358693629893736E-3</v>
      </c>
      <c r="K10531">
        <v>-1.7118735742734901E-2</v>
      </c>
      <c r="L10531">
        <v>0.27114206432046323</v>
      </c>
    </row>
    <row r="10532" spans="1:12">
      <c r="A10532" t="s">
        <v>317</v>
      </c>
      <c r="B10532" t="s">
        <v>279</v>
      </c>
      <c r="C10532">
        <v>48115</v>
      </c>
      <c r="D10532" t="s">
        <v>135</v>
      </c>
      <c r="E10532">
        <v>590</v>
      </c>
      <c r="F10532" t="s">
        <v>110</v>
      </c>
      <c r="G10532" t="s">
        <v>129</v>
      </c>
      <c r="H10532">
        <v>195</v>
      </c>
      <c r="I10532">
        <v>0.40708836443639612</v>
      </c>
      <c r="J10532">
        <v>1.4367217897190469E-2</v>
      </c>
      <c r="K10532">
        <v>6.1616498831277053E-2</v>
      </c>
      <c r="L10532">
        <v>1.0445898330844281</v>
      </c>
    </row>
    <row r="10533" spans="1:12">
      <c r="A10533" t="s">
        <v>317</v>
      </c>
      <c r="B10533" t="s">
        <v>279</v>
      </c>
      <c r="C10533">
        <v>48115</v>
      </c>
      <c r="D10533" t="s">
        <v>135</v>
      </c>
      <c r="E10533">
        <v>590</v>
      </c>
      <c r="F10533" t="s">
        <v>110</v>
      </c>
      <c r="G10533" t="s">
        <v>130</v>
      </c>
      <c r="H10533">
        <v>190</v>
      </c>
      <c r="I10533">
        <v>7.7813854277962002E-2</v>
      </c>
      <c r="J10533">
        <v>3.9358693629893736E-3</v>
      </c>
      <c r="K10533">
        <v>-1.7118735742734901E-2</v>
      </c>
      <c r="L10533">
        <v>0.27114206432046323</v>
      </c>
    </row>
    <row r="10534" spans="1:12">
      <c r="A10534" t="s">
        <v>317</v>
      </c>
      <c r="B10534" t="s">
        <v>279</v>
      </c>
      <c r="C10534">
        <v>48115</v>
      </c>
      <c r="D10534" t="s">
        <v>135</v>
      </c>
      <c r="E10534">
        <v>590</v>
      </c>
      <c r="F10534" t="s">
        <v>110</v>
      </c>
      <c r="G10534" t="s">
        <v>131</v>
      </c>
      <c r="H10534">
        <v>195</v>
      </c>
      <c r="I10534">
        <v>0.40708836443639612</v>
      </c>
      <c r="J10534">
        <v>1.4367217897190461E-2</v>
      </c>
      <c r="K10534">
        <v>6.1616498831277053E-2</v>
      </c>
      <c r="L10534">
        <v>1.0445898330844281</v>
      </c>
    </row>
    <row r="10535" spans="1:12">
      <c r="A10535" t="s">
        <v>317</v>
      </c>
      <c r="B10535" t="s">
        <v>279</v>
      </c>
      <c r="C10535">
        <v>48115</v>
      </c>
      <c r="D10535" t="s">
        <v>135</v>
      </c>
      <c r="E10535">
        <v>590</v>
      </c>
      <c r="F10535" t="s">
        <v>110</v>
      </c>
      <c r="G10535" t="s">
        <v>132</v>
      </c>
      <c r="H10535">
        <v>190</v>
      </c>
      <c r="I10535">
        <v>7.7813854277962002E-2</v>
      </c>
      <c r="J10535">
        <v>3.9358693629893736E-3</v>
      </c>
      <c r="K10535">
        <v>-1.7118735742734901E-2</v>
      </c>
      <c r="L10535">
        <v>0.27114206432046323</v>
      </c>
    </row>
    <row r="10536" spans="1:12">
      <c r="A10536" t="s">
        <v>317</v>
      </c>
      <c r="B10536" t="s">
        <v>279</v>
      </c>
      <c r="C10536">
        <v>48115</v>
      </c>
      <c r="D10536" t="s">
        <v>135</v>
      </c>
      <c r="E10536">
        <v>590</v>
      </c>
      <c r="F10536" t="s">
        <v>110</v>
      </c>
      <c r="G10536" t="s">
        <v>133</v>
      </c>
      <c r="H10536">
        <v>195</v>
      </c>
      <c r="I10536">
        <v>0.42197723401868331</v>
      </c>
      <c r="J10536">
        <v>1.523064055750196E-2</v>
      </c>
      <c r="K10536">
        <v>7.3995564455217239E-2</v>
      </c>
      <c r="L10536">
        <v>1.1930003476107121</v>
      </c>
    </row>
    <row r="10537" spans="1:12">
      <c r="A10537" t="s">
        <v>317</v>
      </c>
      <c r="B10537" t="s">
        <v>279</v>
      </c>
      <c r="C10537">
        <v>48115</v>
      </c>
      <c r="D10537" t="s">
        <v>135</v>
      </c>
      <c r="E10537">
        <v>590</v>
      </c>
      <c r="F10537" t="s">
        <v>110</v>
      </c>
      <c r="G10537" t="s">
        <v>134</v>
      </c>
      <c r="H10537">
        <v>190</v>
      </c>
      <c r="I10537">
        <v>0.2079940356221685</v>
      </c>
      <c r="J10537">
        <v>6.3123908138744298E-3</v>
      </c>
      <c r="K10537">
        <v>4.7425370198004912E-2</v>
      </c>
      <c r="L10537">
        <v>0.51319062766465262</v>
      </c>
    </row>
    <row r="10538" spans="1:12">
      <c r="A10538" t="s">
        <v>317</v>
      </c>
      <c r="B10538" t="s">
        <v>365</v>
      </c>
      <c r="C10538">
        <v>48117</v>
      </c>
      <c r="D10538" t="s">
        <v>135</v>
      </c>
      <c r="E10538">
        <v>590</v>
      </c>
      <c r="F10538" t="s">
        <v>110</v>
      </c>
      <c r="G10538" t="s">
        <v>111</v>
      </c>
      <c r="H10538">
        <v>195</v>
      </c>
      <c r="I10538">
        <v>1.280066447151627E-2</v>
      </c>
      <c r="J10538">
        <v>1.5078502414576499E-3</v>
      </c>
      <c r="K10538">
        <v>-999</v>
      </c>
      <c r="L10538">
        <v>-999</v>
      </c>
    </row>
    <row r="10539" spans="1:12">
      <c r="A10539" t="s">
        <v>317</v>
      </c>
      <c r="B10539" t="s">
        <v>365</v>
      </c>
      <c r="C10539">
        <v>48117</v>
      </c>
      <c r="D10539" t="s">
        <v>135</v>
      </c>
      <c r="E10539">
        <v>590</v>
      </c>
      <c r="F10539" t="s">
        <v>110</v>
      </c>
      <c r="G10539" t="s">
        <v>112</v>
      </c>
      <c r="H10539">
        <v>190</v>
      </c>
      <c r="I10539">
        <v>-9.2924923593182586E-3</v>
      </c>
      <c r="J10539">
        <v>1.02729659439014E-3</v>
      </c>
      <c r="K10539">
        <v>-999</v>
      </c>
      <c r="L10539">
        <v>-999</v>
      </c>
    </row>
    <row r="10540" spans="1:12">
      <c r="A10540" t="s">
        <v>317</v>
      </c>
      <c r="B10540" t="s">
        <v>365</v>
      </c>
      <c r="C10540">
        <v>48117</v>
      </c>
      <c r="D10540" t="s">
        <v>135</v>
      </c>
      <c r="E10540">
        <v>590</v>
      </c>
      <c r="F10540" t="s">
        <v>110</v>
      </c>
      <c r="G10540" t="s">
        <v>113</v>
      </c>
      <c r="H10540">
        <v>195</v>
      </c>
      <c r="I10540">
        <v>0.40708836443639601</v>
      </c>
      <c r="J10540">
        <v>1.4367217897190461E-2</v>
      </c>
      <c r="K10540">
        <v>6.1616498831277053E-2</v>
      </c>
      <c r="L10540">
        <v>1.0445898330844281</v>
      </c>
    </row>
    <row r="10541" spans="1:12">
      <c r="A10541" t="s">
        <v>317</v>
      </c>
      <c r="B10541" t="s">
        <v>365</v>
      </c>
      <c r="C10541">
        <v>48117</v>
      </c>
      <c r="D10541" t="s">
        <v>135</v>
      </c>
      <c r="E10541">
        <v>590</v>
      </c>
      <c r="F10541" t="s">
        <v>110</v>
      </c>
      <c r="G10541" t="s">
        <v>114</v>
      </c>
      <c r="H10541">
        <v>190</v>
      </c>
      <c r="I10541">
        <v>7.7813854277962002E-2</v>
      </c>
      <c r="J10541">
        <v>3.9358693629893728E-3</v>
      </c>
      <c r="K10541">
        <v>-1.7118735742734901E-2</v>
      </c>
      <c r="L10541">
        <v>0.27114206432046323</v>
      </c>
    </row>
    <row r="10542" spans="1:12">
      <c r="A10542" t="s">
        <v>317</v>
      </c>
      <c r="B10542" t="s">
        <v>365</v>
      </c>
      <c r="C10542">
        <v>48117</v>
      </c>
      <c r="D10542" t="s">
        <v>135</v>
      </c>
      <c r="E10542">
        <v>590</v>
      </c>
      <c r="F10542" t="s">
        <v>110</v>
      </c>
      <c r="G10542" t="s">
        <v>115</v>
      </c>
      <c r="H10542">
        <v>195</v>
      </c>
      <c r="I10542">
        <v>0.30513565012848759</v>
      </c>
      <c r="J10542">
        <v>1.0706964281424159E-2</v>
      </c>
      <c r="K10542">
        <v>3.9435271980070033E-2</v>
      </c>
      <c r="L10542">
        <v>0.71570367352633091</v>
      </c>
    </row>
    <row r="10543" spans="1:12">
      <c r="A10543" t="s">
        <v>317</v>
      </c>
      <c r="B10543" t="s">
        <v>365</v>
      </c>
      <c r="C10543">
        <v>48117</v>
      </c>
      <c r="D10543" t="s">
        <v>135</v>
      </c>
      <c r="E10543">
        <v>590</v>
      </c>
      <c r="F10543" t="s">
        <v>110</v>
      </c>
      <c r="G10543" t="s">
        <v>116</v>
      </c>
      <c r="H10543">
        <v>190</v>
      </c>
      <c r="I10543">
        <v>1.2001574140206729E-2</v>
      </c>
      <c r="J10543">
        <v>3.2866643379730002E-3</v>
      </c>
      <c r="K10543">
        <v>-7.5404002868393591E-2</v>
      </c>
      <c r="L10543">
        <v>0.16463460659000639</v>
      </c>
    </row>
    <row r="10544" spans="1:12">
      <c r="A10544" t="s">
        <v>317</v>
      </c>
      <c r="B10544" t="s">
        <v>365</v>
      </c>
      <c r="C10544">
        <v>48117</v>
      </c>
      <c r="D10544" t="s">
        <v>135</v>
      </c>
      <c r="E10544">
        <v>590</v>
      </c>
      <c r="F10544" t="s">
        <v>110</v>
      </c>
      <c r="G10544" t="s">
        <v>117</v>
      </c>
      <c r="H10544">
        <v>195</v>
      </c>
      <c r="I10544">
        <v>0.30513566503163342</v>
      </c>
      <c r="J10544">
        <v>1.070696596274592E-2</v>
      </c>
      <c r="K10544">
        <v>3.9435271980070033E-2</v>
      </c>
      <c r="L10544">
        <v>0.71570367352633091</v>
      </c>
    </row>
    <row r="10545" spans="1:12">
      <c r="A10545" t="s">
        <v>317</v>
      </c>
      <c r="B10545" t="s">
        <v>365</v>
      </c>
      <c r="C10545">
        <v>48117</v>
      </c>
      <c r="D10545" t="s">
        <v>135</v>
      </c>
      <c r="E10545">
        <v>590</v>
      </c>
      <c r="F10545" t="s">
        <v>110</v>
      </c>
      <c r="G10545" t="s">
        <v>118</v>
      </c>
      <c r="H10545">
        <v>190</v>
      </c>
      <c r="I10545">
        <v>1.2030466238897411E-2</v>
      </c>
      <c r="J10545">
        <v>3.2861171791652758E-3</v>
      </c>
      <c r="K10545">
        <v>-7.5404002868393591E-2</v>
      </c>
      <c r="L10545">
        <v>0.16463460659000639</v>
      </c>
    </row>
    <row r="10546" spans="1:12">
      <c r="A10546" t="s">
        <v>317</v>
      </c>
      <c r="B10546" t="s">
        <v>365</v>
      </c>
      <c r="C10546">
        <v>48117</v>
      </c>
      <c r="D10546" t="s">
        <v>135</v>
      </c>
      <c r="E10546">
        <v>590</v>
      </c>
      <c r="F10546" t="s">
        <v>110</v>
      </c>
      <c r="G10546" t="s">
        <v>119</v>
      </c>
      <c r="H10546">
        <v>195</v>
      </c>
      <c r="I10546">
        <v>0.34320672442635802</v>
      </c>
      <c r="J10546">
        <v>1.247625352405689E-2</v>
      </c>
      <c r="K10546">
        <v>4.7958638566990848E-2</v>
      </c>
      <c r="L10546">
        <v>0.87469436781935861</v>
      </c>
    </row>
    <row r="10547" spans="1:12">
      <c r="A10547" t="s">
        <v>317</v>
      </c>
      <c r="B10547" t="s">
        <v>365</v>
      </c>
      <c r="C10547">
        <v>48117</v>
      </c>
      <c r="D10547" t="s">
        <v>135</v>
      </c>
      <c r="E10547">
        <v>590</v>
      </c>
      <c r="F10547" t="s">
        <v>110</v>
      </c>
      <c r="G10547" t="s">
        <v>120</v>
      </c>
      <c r="H10547">
        <v>190</v>
      </c>
      <c r="I10547">
        <v>4.6138024045417947E-2</v>
      </c>
      <c r="J10547">
        <v>3.6055265816889869E-3</v>
      </c>
      <c r="K10547">
        <v>-3.6358419341025107E-2</v>
      </c>
      <c r="L10547">
        <v>0.22138591011327369</v>
      </c>
    </row>
    <row r="10548" spans="1:12">
      <c r="A10548" t="s">
        <v>317</v>
      </c>
      <c r="B10548" t="s">
        <v>365</v>
      </c>
      <c r="C10548">
        <v>48117</v>
      </c>
      <c r="D10548" t="s">
        <v>135</v>
      </c>
      <c r="E10548">
        <v>590</v>
      </c>
      <c r="F10548" t="s">
        <v>110</v>
      </c>
      <c r="G10548" t="s">
        <v>121</v>
      </c>
      <c r="H10548">
        <v>195</v>
      </c>
      <c r="I10548">
        <v>0.46847809257867168</v>
      </c>
      <c r="J10548">
        <v>1.6532577787320611E-2</v>
      </c>
      <c r="K10548">
        <v>7.6488431358555903E-2</v>
      </c>
      <c r="L10548">
        <v>1.2294122453740419</v>
      </c>
    </row>
    <row r="10549" spans="1:12">
      <c r="A10549" t="s">
        <v>317</v>
      </c>
      <c r="B10549" t="s">
        <v>365</v>
      </c>
      <c r="C10549">
        <v>48117</v>
      </c>
      <c r="D10549" t="s">
        <v>135</v>
      </c>
      <c r="E10549">
        <v>590</v>
      </c>
      <c r="F10549" t="s">
        <v>110</v>
      </c>
      <c r="G10549" t="s">
        <v>122</v>
      </c>
      <c r="H10549">
        <v>190</v>
      </c>
      <c r="I10549">
        <v>0.1336305878317513</v>
      </c>
      <c r="J10549">
        <v>5.0660177865624904E-3</v>
      </c>
      <c r="K10549">
        <v>6.8583110542747407E-3</v>
      </c>
      <c r="L10549">
        <v>0.38294899232820739</v>
      </c>
    </row>
    <row r="10550" spans="1:12">
      <c r="A10550" t="s">
        <v>317</v>
      </c>
      <c r="B10550" t="s">
        <v>365</v>
      </c>
      <c r="C10550">
        <v>48117</v>
      </c>
      <c r="D10550" t="s">
        <v>135</v>
      </c>
      <c r="E10550">
        <v>590</v>
      </c>
      <c r="F10550" t="s">
        <v>110</v>
      </c>
      <c r="G10550" t="s">
        <v>123</v>
      </c>
      <c r="H10550">
        <v>195</v>
      </c>
      <c r="I10550">
        <v>0.57143065106157542</v>
      </c>
      <c r="J10550">
        <v>2.0939690307789919E-2</v>
      </c>
      <c r="K10550">
        <v>9.6644327978629749E-2</v>
      </c>
      <c r="L10550">
        <v>1.586068888403962</v>
      </c>
    </row>
    <row r="10551" spans="1:12">
      <c r="A10551" t="s">
        <v>317</v>
      </c>
      <c r="B10551" t="s">
        <v>365</v>
      </c>
      <c r="C10551">
        <v>48117</v>
      </c>
      <c r="D10551" t="s">
        <v>135</v>
      </c>
      <c r="E10551">
        <v>590</v>
      </c>
      <c r="F10551" t="s">
        <v>110</v>
      </c>
      <c r="G10551" t="s">
        <v>124</v>
      </c>
      <c r="H10551">
        <v>190</v>
      </c>
      <c r="I10551">
        <v>0.216825874518845</v>
      </c>
      <c r="J10551">
        <v>6.4478154442222336E-3</v>
      </c>
      <c r="K10551">
        <v>5.0699452501801502E-2</v>
      </c>
      <c r="L10551">
        <v>0.52078327133154723</v>
      </c>
    </row>
    <row r="10552" spans="1:12">
      <c r="A10552" t="s">
        <v>317</v>
      </c>
      <c r="B10552" t="s">
        <v>365</v>
      </c>
      <c r="C10552">
        <v>48117</v>
      </c>
      <c r="D10552" t="s">
        <v>135</v>
      </c>
      <c r="E10552">
        <v>590</v>
      </c>
      <c r="F10552" t="s">
        <v>110</v>
      </c>
      <c r="G10552" t="s">
        <v>125</v>
      </c>
      <c r="H10552">
        <v>195</v>
      </c>
      <c r="I10552">
        <v>0.68792056233084986</v>
      </c>
      <c r="J10552">
        <v>2.4846330383766699E-2</v>
      </c>
      <c r="K10552">
        <v>0.1100626279377805</v>
      </c>
      <c r="L10552">
        <v>1.882481460986257</v>
      </c>
    </row>
    <row r="10553" spans="1:12">
      <c r="A10553" t="s">
        <v>317</v>
      </c>
      <c r="B10553" t="s">
        <v>365</v>
      </c>
      <c r="C10553">
        <v>48117</v>
      </c>
      <c r="D10553" t="s">
        <v>135</v>
      </c>
      <c r="E10553">
        <v>590</v>
      </c>
      <c r="F10553" t="s">
        <v>110</v>
      </c>
      <c r="G10553" t="s">
        <v>126</v>
      </c>
      <c r="H10553">
        <v>190</v>
      </c>
      <c r="I10553">
        <v>0.31011238155261978</v>
      </c>
      <c r="J10553">
        <v>8.3102156555515776E-3</v>
      </c>
      <c r="K10553">
        <v>8.6149699873777838E-2</v>
      </c>
      <c r="L10553">
        <v>0.67560886604146608</v>
      </c>
    </row>
    <row r="10554" spans="1:12">
      <c r="A10554" t="s">
        <v>317</v>
      </c>
      <c r="B10554" t="s">
        <v>365</v>
      </c>
      <c r="C10554">
        <v>48117</v>
      </c>
      <c r="D10554" t="s">
        <v>135</v>
      </c>
      <c r="E10554">
        <v>590</v>
      </c>
      <c r="F10554" t="s">
        <v>110</v>
      </c>
      <c r="G10554" t="s">
        <v>127</v>
      </c>
      <c r="H10554">
        <v>195</v>
      </c>
      <c r="I10554">
        <v>0.40708836443639612</v>
      </c>
      <c r="J10554">
        <v>1.4367217897190461E-2</v>
      </c>
      <c r="K10554">
        <v>6.1616498831277053E-2</v>
      </c>
      <c r="L10554">
        <v>1.0445898330844281</v>
      </c>
    </row>
    <row r="10555" spans="1:12">
      <c r="A10555" t="s">
        <v>317</v>
      </c>
      <c r="B10555" t="s">
        <v>365</v>
      </c>
      <c r="C10555">
        <v>48117</v>
      </c>
      <c r="D10555" t="s">
        <v>135</v>
      </c>
      <c r="E10555">
        <v>590</v>
      </c>
      <c r="F10555" t="s">
        <v>110</v>
      </c>
      <c r="G10555" t="s">
        <v>128</v>
      </c>
      <c r="H10555">
        <v>190</v>
      </c>
      <c r="I10555">
        <v>7.7813854277962002E-2</v>
      </c>
      <c r="J10555">
        <v>3.9358693629893736E-3</v>
      </c>
      <c r="K10555">
        <v>-1.7118735742734901E-2</v>
      </c>
      <c r="L10555">
        <v>0.27114206432046323</v>
      </c>
    </row>
    <row r="10556" spans="1:12">
      <c r="A10556" t="s">
        <v>317</v>
      </c>
      <c r="B10556" t="s">
        <v>365</v>
      </c>
      <c r="C10556">
        <v>48117</v>
      </c>
      <c r="D10556" t="s">
        <v>135</v>
      </c>
      <c r="E10556">
        <v>590</v>
      </c>
      <c r="F10556" t="s">
        <v>110</v>
      </c>
      <c r="G10556" t="s">
        <v>129</v>
      </c>
      <c r="H10556">
        <v>195</v>
      </c>
      <c r="I10556">
        <v>0.40708836443639612</v>
      </c>
      <c r="J10556">
        <v>1.4367217897190469E-2</v>
      </c>
      <c r="K10556">
        <v>6.1616498831277053E-2</v>
      </c>
      <c r="L10556">
        <v>1.0445898330844281</v>
      </c>
    </row>
    <row r="10557" spans="1:12">
      <c r="A10557" t="s">
        <v>317</v>
      </c>
      <c r="B10557" t="s">
        <v>365</v>
      </c>
      <c r="C10557">
        <v>48117</v>
      </c>
      <c r="D10557" t="s">
        <v>135</v>
      </c>
      <c r="E10557">
        <v>590</v>
      </c>
      <c r="F10557" t="s">
        <v>110</v>
      </c>
      <c r="G10557" t="s">
        <v>130</v>
      </c>
      <c r="H10557">
        <v>190</v>
      </c>
      <c r="I10557">
        <v>7.7813854277962002E-2</v>
      </c>
      <c r="J10557">
        <v>3.9358693629893736E-3</v>
      </c>
      <c r="K10557">
        <v>-1.7118735742734901E-2</v>
      </c>
      <c r="L10557">
        <v>0.27114206432046323</v>
      </c>
    </row>
    <row r="10558" spans="1:12">
      <c r="A10558" t="s">
        <v>317</v>
      </c>
      <c r="B10558" t="s">
        <v>365</v>
      </c>
      <c r="C10558">
        <v>48117</v>
      </c>
      <c r="D10558" t="s">
        <v>135</v>
      </c>
      <c r="E10558">
        <v>590</v>
      </c>
      <c r="F10558" t="s">
        <v>110</v>
      </c>
      <c r="G10558" t="s">
        <v>131</v>
      </c>
      <c r="H10558">
        <v>195</v>
      </c>
      <c r="I10558">
        <v>0.40708836443639612</v>
      </c>
      <c r="J10558">
        <v>1.4367217897190461E-2</v>
      </c>
      <c r="K10558">
        <v>6.1616498831277053E-2</v>
      </c>
      <c r="L10558">
        <v>1.0445898330844281</v>
      </c>
    </row>
    <row r="10559" spans="1:12">
      <c r="A10559" t="s">
        <v>317</v>
      </c>
      <c r="B10559" t="s">
        <v>365</v>
      </c>
      <c r="C10559">
        <v>48117</v>
      </c>
      <c r="D10559" t="s">
        <v>135</v>
      </c>
      <c r="E10559">
        <v>590</v>
      </c>
      <c r="F10559" t="s">
        <v>110</v>
      </c>
      <c r="G10559" t="s">
        <v>132</v>
      </c>
      <c r="H10559">
        <v>190</v>
      </c>
      <c r="I10559">
        <v>7.7813854277962002E-2</v>
      </c>
      <c r="J10559">
        <v>3.9358693629893736E-3</v>
      </c>
      <c r="K10559">
        <v>-1.7118735742734901E-2</v>
      </c>
      <c r="L10559">
        <v>0.27114206432046323</v>
      </c>
    </row>
    <row r="10560" spans="1:12">
      <c r="A10560" t="s">
        <v>317</v>
      </c>
      <c r="B10560" t="s">
        <v>365</v>
      </c>
      <c r="C10560">
        <v>48117</v>
      </c>
      <c r="D10560" t="s">
        <v>135</v>
      </c>
      <c r="E10560">
        <v>590</v>
      </c>
      <c r="F10560" t="s">
        <v>110</v>
      </c>
      <c r="G10560" t="s">
        <v>133</v>
      </c>
      <c r="H10560">
        <v>195</v>
      </c>
      <c r="I10560">
        <v>0.42197723401868331</v>
      </c>
      <c r="J10560">
        <v>1.523064055750196E-2</v>
      </c>
      <c r="K10560">
        <v>7.3995564455217239E-2</v>
      </c>
      <c r="L10560">
        <v>1.1930003476107121</v>
      </c>
    </row>
    <row r="10561" spans="1:12">
      <c r="A10561" t="s">
        <v>317</v>
      </c>
      <c r="B10561" t="s">
        <v>365</v>
      </c>
      <c r="C10561">
        <v>48117</v>
      </c>
      <c r="D10561" t="s">
        <v>135</v>
      </c>
      <c r="E10561">
        <v>590</v>
      </c>
      <c r="F10561" t="s">
        <v>110</v>
      </c>
      <c r="G10561" t="s">
        <v>134</v>
      </c>
      <c r="H10561">
        <v>190</v>
      </c>
      <c r="I10561">
        <v>0.2079940356221685</v>
      </c>
      <c r="J10561">
        <v>6.3123908138744298E-3</v>
      </c>
      <c r="K10561">
        <v>4.7425370198004912E-2</v>
      </c>
      <c r="L10561">
        <v>0.51319062766465262</v>
      </c>
    </row>
    <row r="10562" spans="1:12">
      <c r="A10562" t="s">
        <v>317</v>
      </c>
      <c r="B10562" t="s">
        <v>263</v>
      </c>
      <c r="C10562">
        <v>48119</v>
      </c>
      <c r="D10562" t="s">
        <v>135</v>
      </c>
      <c r="E10562">
        <v>590</v>
      </c>
      <c r="F10562" t="s">
        <v>110</v>
      </c>
      <c r="G10562" t="s">
        <v>111</v>
      </c>
      <c r="H10562">
        <v>21</v>
      </c>
      <c r="I10562">
        <v>2.9097044164964801E-2</v>
      </c>
      <c r="J10562">
        <v>6.0724630505607641E-3</v>
      </c>
      <c r="K10562">
        <v>-999</v>
      </c>
      <c r="L10562">
        <v>-999</v>
      </c>
    </row>
    <row r="10563" spans="1:12">
      <c r="A10563" t="s">
        <v>317</v>
      </c>
      <c r="B10563" t="s">
        <v>263</v>
      </c>
      <c r="C10563">
        <v>48119</v>
      </c>
      <c r="D10563" t="s">
        <v>135</v>
      </c>
      <c r="E10563">
        <v>590</v>
      </c>
      <c r="F10563" t="s">
        <v>110</v>
      </c>
      <c r="G10563" t="s">
        <v>112</v>
      </c>
      <c r="H10563">
        <v>321</v>
      </c>
      <c r="I10563">
        <v>1.1771322730770689E-2</v>
      </c>
      <c r="J10563">
        <v>9.7415495005715423E-4</v>
      </c>
      <c r="K10563">
        <v>-999</v>
      </c>
      <c r="L10563">
        <v>-999</v>
      </c>
    </row>
    <row r="10564" spans="1:12">
      <c r="A10564" t="s">
        <v>317</v>
      </c>
      <c r="B10564" t="s">
        <v>263</v>
      </c>
      <c r="C10564">
        <v>48119</v>
      </c>
      <c r="D10564" t="s">
        <v>135</v>
      </c>
      <c r="E10564">
        <v>590</v>
      </c>
      <c r="F10564" t="s">
        <v>110</v>
      </c>
      <c r="G10564" t="s">
        <v>113</v>
      </c>
      <c r="H10564">
        <v>21</v>
      </c>
      <c r="I10564">
        <v>0.53153354669199482</v>
      </c>
      <c r="J10564">
        <v>5.1312881201294069E-2</v>
      </c>
      <c r="K10564">
        <v>0.15938401467315549</v>
      </c>
      <c r="L10564">
        <v>1.035220974542278</v>
      </c>
    </row>
    <row r="10565" spans="1:12">
      <c r="A10565" t="s">
        <v>317</v>
      </c>
      <c r="B10565" t="s">
        <v>263</v>
      </c>
      <c r="C10565">
        <v>48119</v>
      </c>
      <c r="D10565" t="s">
        <v>135</v>
      </c>
      <c r="E10565">
        <v>590</v>
      </c>
      <c r="F10565" t="s">
        <v>110</v>
      </c>
      <c r="G10565" t="s">
        <v>114</v>
      </c>
      <c r="H10565">
        <v>321</v>
      </c>
      <c r="I10565">
        <v>0.23164837642102629</v>
      </c>
      <c r="J10565">
        <v>8.0827884914033525E-3</v>
      </c>
      <c r="K10565">
        <v>-0.41821509723516131</v>
      </c>
      <c r="L10565">
        <v>0.68929894522485269</v>
      </c>
    </row>
    <row r="10566" spans="1:12">
      <c r="A10566" t="s">
        <v>317</v>
      </c>
      <c r="B10566" t="s">
        <v>263</v>
      </c>
      <c r="C10566">
        <v>48119</v>
      </c>
      <c r="D10566" t="s">
        <v>135</v>
      </c>
      <c r="E10566">
        <v>590</v>
      </c>
      <c r="F10566" t="s">
        <v>110</v>
      </c>
      <c r="G10566" t="s">
        <v>115</v>
      </c>
      <c r="H10566">
        <v>21</v>
      </c>
      <c r="I10566">
        <v>0.30580196078704569</v>
      </c>
      <c r="J10566">
        <v>4.3764517371572248E-2</v>
      </c>
      <c r="K10566">
        <v>-0.1030372468641147</v>
      </c>
      <c r="L10566">
        <v>0.70150015117042142</v>
      </c>
    </row>
    <row r="10567" spans="1:12">
      <c r="A10567" t="s">
        <v>317</v>
      </c>
      <c r="B10567" t="s">
        <v>263</v>
      </c>
      <c r="C10567">
        <v>48119</v>
      </c>
      <c r="D10567" t="s">
        <v>135</v>
      </c>
      <c r="E10567">
        <v>590</v>
      </c>
      <c r="F10567" t="s">
        <v>110</v>
      </c>
      <c r="G10567" t="s">
        <v>116</v>
      </c>
      <c r="H10567">
        <v>321</v>
      </c>
      <c r="I10567">
        <v>0.1247548738293294</v>
      </c>
      <c r="J10567">
        <v>8.6834885509622095E-3</v>
      </c>
      <c r="K10567">
        <v>-0.62373865412019058</v>
      </c>
      <c r="L10567">
        <v>0.53022528668276903</v>
      </c>
    </row>
    <row r="10568" spans="1:12">
      <c r="A10568" t="s">
        <v>317</v>
      </c>
      <c r="B10568" t="s">
        <v>263</v>
      </c>
      <c r="C10568">
        <v>48119</v>
      </c>
      <c r="D10568" t="s">
        <v>135</v>
      </c>
      <c r="E10568">
        <v>590</v>
      </c>
      <c r="F10568" t="s">
        <v>110</v>
      </c>
      <c r="G10568" t="s">
        <v>117</v>
      </c>
      <c r="H10568">
        <v>21</v>
      </c>
      <c r="I10568">
        <v>0.30580196078704569</v>
      </c>
      <c r="J10568">
        <v>4.3764517371572248E-2</v>
      </c>
      <c r="K10568">
        <v>-0.1030372468641147</v>
      </c>
      <c r="L10568">
        <v>0.70150015117042142</v>
      </c>
    </row>
    <row r="10569" spans="1:12">
      <c r="A10569" t="s">
        <v>317</v>
      </c>
      <c r="B10569" t="s">
        <v>263</v>
      </c>
      <c r="C10569">
        <v>48119</v>
      </c>
      <c r="D10569" t="s">
        <v>135</v>
      </c>
      <c r="E10569">
        <v>590</v>
      </c>
      <c r="F10569" t="s">
        <v>110</v>
      </c>
      <c r="G10569" t="s">
        <v>118</v>
      </c>
      <c r="H10569">
        <v>321</v>
      </c>
      <c r="I10569">
        <v>0.1247548738293294</v>
      </c>
      <c r="J10569">
        <v>8.6834885509622095E-3</v>
      </c>
      <c r="K10569">
        <v>-0.62373865412019058</v>
      </c>
      <c r="L10569">
        <v>0.53022528668276903</v>
      </c>
    </row>
    <row r="10570" spans="1:12">
      <c r="A10570" t="s">
        <v>317</v>
      </c>
      <c r="B10570" t="s">
        <v>263</v>
      </c>
      <c r="C10570">
        <v>48119</v>
      </c>
      <c r="D10570" t="s">
        <v>135</v>
      </c>
      <c r="E10570">
        <v>590</v>
      </c>
      <c r="F10570" t="s">
        <v>110</v>
      </c>
      <c r="G10570" t="s">
        <v>119</v>
      </c>
      <c r="H10570">
        <v>21</v>
      </c>
      <c r="I10570">
        <v>0.41894103250454029</v>
      </c>
      <c r="J10570">
        <v>4.5897237089403013E-2</v>
      </c>
      <c r="K10570">
        <v>0.13843076486317521</v>
      </c>
      <c r="L10570">
        <v>0.87417234015293099</v>
      </c>
    </row>
    <row r="10571" spans="1:12">
      <c r="A10571" t="s">
        <v>317</v>
      </c>
      <c r="B10571" t="s">
        <v>263</v>
      </c>
      <c r="C10571">
        <v>48119</v>
      </c>
      <c r="D10571" t="s">
        <v>135</v>
      </c>
      <c r="E10571">
        <v>590</v>
      </c>
      <c r="F10571" t="s">
        <v>110</v>
      </c>
      <c r="G10571" t="s">
        <v>120</v>
      </c>
      <c r="H10571">
        <v>321</v>
      </c>
      <c r="I10571">
        <v>0.18022115110756809</v>
      </c>
      <c r="J10571">
        <v>8.4896625091484008E-3</v>
      </c>
      <c r="K10571">
        <v>-0.48132900060174078</v>
      </c>
      <c r="L10571">
        <v>0.61784843715681403</v>
      </c>
    </row>
    <row r="10572" spans="1:12">
      <c r="A10572" t="s">
        <v>317</v>
      </c>
      <c r="B10572" t="s">
        <v>263</v>
      </c>
      <c r="C10572">
        <v>48119</v>
      </c>
      <c r="D10572" t="s">
        <v>135</v>
      </c>
      <c r="E10572">
        <v>590</v>
      </c>
      <c r="F10572" t="s">
        <v>110</v>
      </c>
      <c r="G10572" t="s">
        <v>121</v>
      </c>
      <c r="H10572">
        <v>21</v>
      </c>
      <c r="I10572">
        <v>0.67011258961515197</v>
      </c>
      <c r="J10572">
        <v>5.9670154189357102E-2</v>
      </c>
      <c r="K10572">
        <v>0.1920892174148528</v>
      </c>
      <c r="L10572">
        <v>1.2323829158348369</v>
      </c>
    </row>
    <row r="10573" spans="1:12">
      <c r="A10573" t="s">
        <v>317</v>
      </c>
      <c r="B10573" t="s">
        <v>263</v>
      </c>
      <c r="C10573">
        <v>48119</v>
      </c>
      <c r="D10573" t="s">
        <v>135</v>
      </c>
      <c r="E10573">
        <v>590</v>
      </c>
      <c r="F10573" t="s">
        <v>110</v>
      </c>
      <c r="G10573" t="s">
        <v>122</v>
      </c>
      <c r="H10573">
        <v>321</v>
      </c>
      <c r="I10573">
        <v>0.32797103326668042</v>
      </c>
      <c r="J10573">
        <v>8.5366815968959363E-3</v>
      </c>
      <c r="K10573">
        <v>-0.17449362842845009</v>
      </c>
      <c r="L10573">
        <v>0.81663580721431916</v>
      </c>
    </row>
    <row r="10574" spans="1:12">
      <c r="A10574" t="s">
        <v>317</v>
      </c>
      <c r="B10574" t="s">
        <v>263</v>
      </c>
      <c r="C10574">
        <v>48119</v>
      </c>
      <c r="D10574" t="s">
        <v>135</v>
      </c>
      <c r="E10574">
        <v>590</v>
      </c>
      <c r="F10574" t="s">
        <v>110</v>
      </c>
      <c r="G10574" t="s">
        <v>123</v>
      </c>
      <c r="H10574">
        <v>21</v>
      </c>
      <c r="I10574">
        <v>0.90529997341020851</v>
      </c>
      <c r="J10574">
        <v>7.7002491223631439E-2</v>
      </c>
      <c r="K10574">
        <v>0.22213573584840979</v>
      </c>
      <c r="L10574">
        <v>1.5856410023960681</v>
      </c>
    </row>
    <row r="10575" spans="1:12">
      <c r="A10575" t="s">
        <v>317</v>
      </c>
      <c r="B10575" t="s">
        <v>263</v>
      </c>
      <c r="C10575">
        <v>48119</v>
      </c>
      <c r="D10575" t="s">
        <v>135</v>
      </c>
      <c r="E10575">
        <v>590</v>
      </c>
      <c r="F10575" t="s">
        <v>110</v>
      </c>
      <c r="G10575" t="s">
        <v>124</v>
      </c>
      <c r="H10575">
        <v>321</v>
      </c>
      <c r="I10575">
        <v>0.4696498088056949</v>
      </c>
      <c r="J10575">
        <v>9.8175126864820592E-3</v>
      </c>
      <c r="K10575">
        <v>-2.937424300232781E-3</v>
      </c>
      <c r="L10575">
        <v>1.0116504290241439</v>
      </c>
    </row>
    <row r="10576" spans="1:12">
      <c r="A10576" t="s">
        <v>317</v>
      </c>
      <c r="B10576" t="s">
        <v>263</v>
      </c>
      <c r="C10576">
        <v>48119</v>
      </c>
      <c r="D10576" t="s">
        <v>135</v>
      </c>
      <c r="E10576">
        <v>590</v>
      </c>
      <c r="F10576" t="s">
        <v>110</v>
      </c>
      <c r="G10576" t="s">
        <v>125</v>
      </c>
      <c r="H10576">
        <v>21</v>
      </c>
      <c r="I10576">
        <v>1.12839611071775</v>
      </c>
      <c r="J10576">
        <v>9.2851381894181975E-2</v>
      </c>
      <c r="K10576">
        <v>0.25170032977500628</v>
      </c>
      <c r="L10576">
        <v>1.9083088080071371</v>
      </c>
    </row>
    <row r="10577" spans="1:12">
      <c r="A10577" t="s">
        <v>317</v>
      </c>
      <c r="B10577" t="s">
        <v>263</v>
      </c>
      <c r="C10577">
        <v>48119</v>
      </c>
      <c r="D10577" t="s">
        <v>135</v>
      </c>
      <c r="E10577">
        <v>590</v>
      </c>
      <c r="F10577" t="s">
        <v>110</v>
      </c>
      <c r="G10577" t="s">
        <v>126</v>
      </c>
      <c r="H10577">
        <v>321</v>
      </c>
      <c r="I10577">
        <v>0.60606330375964446</v>
      </c>
      <c r="J10577">
        <v>1.1511580136324719E-2</v>
      </c>
      <c r="K10577">
        <v>-2.937424300232781E-3</v>
      </c>
      <c r="L10577">
        <v>1.193299581612685</v>
      </c>
    </row>
    <row r="10578" spans="1:12">
      <c r="A10578" t="s">
        <v>317</v>
      </c>
      <c r="B10578" t="s">
        <v>263</v>
      </c>
      <c r="C10578">
        <v>48119</v>
      </c>
      <c r="D10578" t="s">
        <v>135</v>
      </c>
      <c r="E10578">
        <v>590</v>
      </c>
      <c r="F10578" t="s">
        <v>110</v>
      </c>
      <c r="G10578" t="s">
        <v>127</v>
      </c>
      <c r="H10578">
        <v>21</v>
      </c>
      <c r="I10578">
        <v>0.53153354669199482</v>
      </c>
      <c r="J10578">
        <v>5.1312881201294069E-2</v>
      </c>
      <c r="K10578">
        <v>0.15938401467315549</v>
      </c>
      <c r="L10578">
        <v>1.035220974542278</v>
      </c>
    </row>
    <row r="10579" spans="1:12">
      <c r="A10579" t="s">
        <v>317</v>
      </c>
      <c r="B10579" t="s">
        <v>263</v>
      </c>
      <c r="C10579">
        <v>48119</v>
      </c>
      <c r="D10579" t="s">
        <v>135</v>
      </c>
      <c r="E10579">
        <v>590</v>
      </c>
      <c r="F10579" t="s">
        <v>110</v>
      </c>
      <c r="G10579" t="s">
        <v>128</v>
      </c>
      <c r="H10579">
        <v>321</v>
      </c>
      <c r="I10579">
        <v>0.23164837642102629</v>
      </c>
      <c r="J10579">
        <v>8.0827884914033508E-3</v>
      </c>
      <c r="K10579">
        <v>-0.41821509723516131</v>
      </c>
      <c r="L10579">
        <v>0.68929894522485269</v>
      </c>
    </row>
    <row r="10580" spans="1:12">
      <c r="A10580" t="s">
        <v>317</v>
      </c>
      <c r="B10580" t="s">
        <v>263</v>
      </c>
      <c r="C10580">
        <v>48119</v>
      </c>
      <c r="D10580" t="s">
        <v>135</v>
      </c>
      <c r="E10580">
        <v>590</v>
      </c>
      <c r="F10580" t="s">
        <v>110</v>
      </c>
      <c r="G10580" t="s">
        <v>129</v>
      </c>
      <c r="H10580">
        <v>21</v>
      </c>
      <c r="I10580">
        <v>0.53153354669199482</v>
      </c>
      <c r="J10580">
        <v>5.1312881201294069E-2</v>
      </c>
      <c r="K10580">
        <v>0.15938401467315549</v>
      </c>
      <c r="L10580">
        <v>1.035220974542278</v>
      </c>
    </row>
    <row r="10581" spans="1:12">
      <c r="A10581" t="s">
        <v>317</v>
      </c>
      <c r="B10581" t="s">
        <v>263</v>
      </c>
      <c r="C10581">
        <v>48119</v>
      </c>
      <c r="D10581" t="s">
        <v>135</v>
      </c>
      <c r="E10581">
        <v>590</v>
      </c>
      <c r="F10581" t="s">
        <v>110</v>
      </c>
      <c r="G10581" t="s">
        <v>130</v>
      </c>
      <c r="H10581">
        <v>321</v>
      </c>
      <c r="I10581">
        <v>0.23164837642102629</v>
      </c>
      <c r="J10581">
        <v>8.0827884914033508E-3</v>
      </c>
      <c r="K10581">
        <v>-0.41821509723516131</v>
      </c>
      <c r="L10581">
        <v>0.68929894522485269</v>
      </c>
    </row>
    <row r="10582" spans="1:12">
      <c r="A10582" t="s">
        <v>317</v>
      </c>
      <c r="B10582" t="s">
        <v>263</v>
      </c>
      <c r="C10582">
        <v>48119</v>
      </c>
      <c r="D10582" t="s">
        <v>135</v>
      </c>
      <c r="E10582">
        <v>590</v>
      </c>
      <c r="F10582" t="s">
        <v>110</v>
      </c>
      <c r="G10582" t="s">
        <v>131</v>
      </c>
      <c r="H10582">
        <v>21</v>
      </c>
      <c r="I10582">
        <v>0.53153354669199482</v>
      </c>
      <c r="J10582">
        <v>5.1312881201294069E-2</v>
      </c>
      <c r="K10582">
        <v>0.15938401467315549</v>
      </c>
      <c r="L10582">
        <v>1.035220974542278</v>
      </c>
    </row>
    <row r="10583" spans="1:12">
      <c r="A10583" t="s">
        <v>317</v>
      </c>
      <c r="B10583" t="s">
        <v>263</v>
      </c>
      <c r="C10583">
        <v>48119</v>
      </c>
      <c r="D10583" t="s">
        <v>135</v>
      </c>
      <c r="E10583">
        <v>590</v>
      </c>
      <c r="F10583" t="s">
        <v>110</v>
      </c>
      <c r="G10583" t="s">
        <v>132</v>
      </c>
      <c r="H10583">
        <v>321</v>
      </c>
      <c r="I10583">
        <v>0.23164837642102629</v>
      </c>
      <c r="J10583">
        <v>8.0827884914033508E-3</v>
      </c>
      <c r="K10583">
        <v>-0.41821509723516131</v>
      </c>
      <c r="L10583">
        <v>0.68929894522485269</v>
      </c>
    </row>
    <row r="10584" spans="1:12">
      <c r="A10584" t="s">
        <v>317</v>
      </c>
      <c r="B10584" t="s">
        <v>263</v>
      </c>
      <c r="C10584">
        <v>48119</v>
      </c>
      <c r="D10584" t="s">
        <v>135</v>
      </c>
      <c r="E10584">
        <v>590</v>
      </c>
      <c r="F10584" t="s">
        <v>110</v>
      </c>
      <c r="G10584" t="s">
        <v>133</v>
      </c>
      <c r="H10584">
        <v>21</v>
      </c>
      <c r="I10584">
        <v>0.80092700356517643</v>
      </c>
      <c r="J10584">
        <v>6.6061947049611949E-2</v>
      </c>
      <c r="K10584">
        <v>0.13062001870250631</v>
      </c>
      <c r="L10584">
        <v>1.2634740516146179</v>
      </c>
    </row>
    <row r="10585" spans="1:12">
      <c r="A10585" t="s">
        <v>317</v>
      </c>
      <c r="B10585" t="s">
        <v>263</v>
      </c>
      <c r="C10585">
        <v>48119</v>
      </c>
      <c r="D10585" t="s">
        <v>135</v>
      </c>
      <c r="E10585">
        <v>590</v>
      </c>
      <c r="F10585" t="s">
        <v>110</v>
      </c>
      <c r="G10585" t="s">
        <v>134</v>
      </c>
      <c r="H10585">
        <v>321</v>
      </c>
      <c r="I10585">
        <v>0.36995161043315689</v>
      </c>
      <c r="J10585">
        <v>7.001253153496847E-3</v>
      </c>
      <c r="K10585">
        <v>-2.937424300232781E-3</v>
      </c>
      <c r="L10585">
        <v>0.69068353536398719</v>
      </c>
    </row>
    <row r="10586" spans="1:12">
      <c r="A10586" t="s">
        <v>317</v>
      </c>
      <c r="B10586" t="s">
        <v>366</v>
      </c>
      <c r="C10586">
        <v>48121</v>
      </c>
      <c r="D10586" t="s">
        <v>135</v>
      </c>
      <c r="E10586">
        <v>590</v>
      </c>
      <c r="F10586" t="s">
        <v>110</v>
      </c>
      <c r="G10586" t="s">
        <v>111</v>
      </c>
      <c r="H10586">
        <v>21</v>
      </c>
      <c r="I10586">
        <v>2.9097044164964801E-2</v>
      </c>
      <c r="J10586">
        <v>6.0724630505607641E-3</v>
      </c>
      <c r="K10586">
        <v>-999</v>
      </c>
      <c r="L10586">
        <v>-999</v>
      </c>
    </row>
    <row r="10587" spans="1:12">
      <c r="A10587" t="s">
        <v>317</v>
      </c>
      <c r="B10587" t="s">
        <v>366</v>
      </c>
      <c r="C10587">
        <v>48121</v>
      </c>
      <c r="D10587" t="s">
        <v>135</v>
      </c>
      <c r="E10587">
        <v>590</v>
      </c>
      <c r="F10587" t="s">
        <v>110</v>
      </c>
      <c r="G10587" t="s">
        <v>112</v>
      </c>
      <c r="H10587">
        <v>73</v>
      </c>
      <c r="I10587">
        <v>1.0477218896655441E-2</v>
      </c>
      <c r="J10587">
        <v>1.3485294630891361E-3</v>
      </c>
      <c r="K10587">
        <v>-999</v>
      </c>
      <c r="L10587">
        <v>-999</v>
      </c>
    </row>
    <row r="10588" spans="1:12">
      <c r="A10588" t="s">
        <v>317</v>
      </c>
      <c r="B10588" t="s">
        <v>366</v>
      </c>
      <c r="C10588">
        <v>48121</v>
      </c>
      <c r="D10588" t="s">
        <v>135</v>
      </c>
      <c r="E10588">
        <v>590</v>
      </c>
      <c r="F10588" t="s">
        <v>110</v>
      </c>
      <c r="G10588" t="s">
        <v>113</v>
      </c>
      <c r="H10588">
        <v>21</v>
      </c>
      <c r="I10588">
        <v>0.53153354669199482</v>
      </c>
      <c r="J10588">
        <v>5.1312881201294069E-2</v>
      </c>
      <c r="K10588">
        <v>0.15938401467315549</v>
      </c>
      <c r="L10588">
        <v>1.035220974542278</v>
      </c>
    </row>
    <row r="10589" spans="1:12">
      <c r="A10589" t="s">
        <v>317</v>
      </c>
      <c r="B10589" t="s">
        <v>366</v>
      </c>
      <c r="C10589">
        <v>48121</v>
      </c>
      <c r="D10589" t="s">
        <v>135</v>
      </c>
      <c r="E10589">
        <v>590</v>
      </c>
      <c r="F10589" t="s">
        <v>110</v>
      </c>
      <c r="G10589" t="s">
        <v>114</v>
      </c>
      <c r="H10589">
        <v>73</v>
      </c>
      <c r="I10589">
        <v>0.2486778891190583</v>
      </c>
      <c r="J10589">
        <v>1.040599405079709E-2</v>
      </c>
      <c r="K10589">
        <v>-1.4258210904547579E-3</v>
      </c>
      <c r="L10589">
        <v>0.43558443721303541</v>
      </c>
    </row>
    <row r="10590" spans="1:12">
      <c r="A10590" t="s">
        <v>317</v>
      </c>
      <c r="B10590" t="s">
        <v>366</v>
      </c>
      <c r="C10590">
        <v>48121</v>
      </c>
      <c r="D10590" t="s">
        <v>135</v>
      </c>
      <c r="E10590">
        <v>590</v>
      </c>
      <c r="F10590" t="s">
        <v>110</v>
      </c>
      <c r="G10590" t="s">
        <v>115</v>
      </c>
      <c r="H10590">
        <v>21</v>
      </c>
      <c r="I10590">
        <v>0.30580196078704569</v>
      </c>
      <c r="J10590">
        <v>4.3764517371572248E-2</v>
      </c>
      <c r="K10590">
        <v>-0.1030372468641147</v>
      </c>
      <c r="L10590">
        <v>0.70150015117042142</v>
      </c>
    </row>
    <row r="10591" spans="1:12">
      <c r="A10591" t="s">
        <v>317</v>
      </c>
      <c r="B10591" t="s">
        <v>366</v>
      </c>
      <c r="C10591">
        <v>48121</v>
      </c>
      <c r="D10591" t="s">
        <v>135</v>
      </c>
      <c r="E10591">
        <v>590</v>
      </c>
      <c r="F10591" t="s">
        <v>110</v>
      </c>
      <c r="G10591" t="s">
        <v>116</v>
      </c>
      <c r="H10591">
        <v>73</v>
      </c>
      <c r="I10591">
        <v>0.1720758613783174</v>
      </c>
      <c r="J10591">
        <v>1.1549350099597219E-2</v>
      </c>
      <c r="K10591">
        <v>-5.736439068397374E-2</v>
      </c>
      <c r="L10591">
        <v>0.37156919040709002</v>
      </c>
    </row>
    <row r="10592" spans="1:12">
      <c r="A10592" t="s">
        <v>317</v>
      </c>
      <c r="B10592" t="s">
        <v>366</v>
      </c>
      <c r="C10592">
        <v>48121</v>
      </c>
      <c r="D10592" t="s">
        <v>135</v>
      </c>
      <c r="E10592">
        <v>590</v>
      </c>
      <c r="F10592" t="s">
        <v>110</v>
      </c>
      <c r="G10592" t="s">
        <v>117</v>
      </c>
      <c r="H10592">
        <v>21</v>
      </c>
      <c r="I10592">
        <v>0.30580196078704569</v>
      </c>
      <c r="J10592">
        <v>4.3764517371572248E-2</v>
      </c>
      <c r="K10592">
        <v>-0.1030372468641147</v>
      </c>
      <c r="L10592">
        <v>0.70150015117042142</v>
      </c>
    </row>
    <row r="10593" spans="1:12">
      <c r="A10593" t="s">
        <v>317</v>
      </c>
      <c r="B10593" t="s">
        <v>366</v>
      </c>
      <c r="C10593">
        <v>48121</v>
      </c>
      <c r="D10593" t="s">
        <v>135</v>
      </c>
      <c r="E10593">
        <v>590</v>
      </c>
      <c r="F10593" t="s">
        <v>110</v>
      </c>
      <c r="G10593" t="s">
        <v>118</v>
      </c>
      <c r="H10593">
        <v>73</v>
      </c>
      <c r="I10593">
        <v>0.1720758613783174</v>
      </c>
      <c r="J10593">
        <v>1.1549350099597219E-2</v>
      </c>
      <c r="K10593">
        <v>-5.736439068397374E-2</v>
      </c>
      <c r="L10593">
        <v>0.37156919040709002</v>
      </c>
    </row>
    <row r="10594" spans="1:12">
      <c r="A10594" t="s">
        <v>317</v>
      </c>
      <c r="B10594" t="s">
        <v>366</v>
      </c>
      <c r="C10594">
        <v>48121</v>
      </c>
      <c r="D10594" t="s">
        <v>135</v>
      </c>
      <c r="E10594">
        <v>590</v>
      </c>
      <c r="F10594" t="s">
        <v>110</v>
      </c>
      <c r="G10594" t="s">
        <v>119</v>
      </c>
      <c r="H10594">
        <v>21</v>
      </c>
      <c r="I10594">
        <v>0.41894103250454029</v>
      </c>
      <c r="J10594">
        <v>4.5897237089403013E-2</v>
      </c>
      <c r="K10594">
        <v>0.13843076486317521</v>
      </c>
      <c r="L10594">
        <v>0.87417234015293099</v>
      </c>
    </row>
    <row r="10595" spans="1:12">
      <c r="A10595" t="s">
        <v>317</v>
      </c>
      <c r="B10595" t="s">
        <v>366</v>
      </c>
      <c r="C10595">
        <v>48121</v>
      </c>
      <c r="D10595" t="s">
        <v>135</v>
      </c>
      <c r="E10595">
        <v>590</v>
      </c>
      <c r="F10595" t="s">
        <v>110</v>
      </c>
      <c r="G10595" t="s">
        <v>120</v>
      </c>
      <c r="H10595">
        <v>73</v>
      </c>
      <c r="I10595">
        <v>0.21369404620266499</v>
      </c>
      <c r="J10595">
        <v>1.095812523897532E-2</v>
      </c>
      <c r="K10595">
        <v>-1.4258210904547579E-3</v>
      </c>
      <c r="L10595">
        <v>0.42703457621357532</v>
      </c>
    </row>
    <row r="10596" spans="1:12">
      <c r="A10596" t="s">
        <v>317</v>
      </c>
      <c r="B10596" t="s">
        <v>366</v>
      </c>
      <c r="C10596">
        <v>48121</v>
      </c>
      <c r="D10596" t="s">
        <v>135</v>
      </c>
      <c r="E10596">
        <v>590</v>
      </c>
      <c r="F10596" t="s">
        <v>110</v>
      </c>
      <c r="G10596" t="s">
        <v>121</v>
      </c>
      <c r="H10596">
        <v>21</v>
      </c>
      <c r="I10596">
        <v>0.67011258961515197</v>
      </c>
      <c r="J10596">
        <v>5.9670154189357102E-2</v>
      </c>
      <c r="K10596">
        <v>0.1920892174148528</v>
      </c>
      <c r="L10596">
        <v>1.2323829158348369</v>
      </c>
    </row>
    <row r="10597" spans="1:12">
      <c r="A10597" t="s">
        <v>317</v>
      </c>
      <c r="B10597" t="s">
        <v>366</v>
      </c>
      <c r="C10597">
        <v>48121</v>
      </c>
      <c r="D10597" t="s">
        <v>135</v>
      </c>
      <c r="E10597">
        <v>590</v>
      </c>
      <c r="F10597" t="s">
        <v>110</v>
      </c>
      <c r="G10597" t="s">
        <v>122</v>
      </c>
      <c r="H10597">
        <v>73</v>
      </c>
      <c r="I10597">
        <v>0.32836845820626243</v>
      </c>
      <c r="J10597">
        <v>1.2378409388653779E-2</v>
      </c>
      <c r="K10597">
        <v>-1.4258210904547579E-3</v>
      </c>
      <c r="L10597">
        <v>0.53230241805782197</v>
      </c>
    </row>
    <row r="10598" spans="1:12">
      <c r="A10598" t="s">
        <v>317</v>
      </c>
      <c r="B10598" t="s">
        <v>366</v>
      </c>
      <c r="C10598">
        <v>48121</v>
      </c>
      <c r="D10598" t="s">
        <v>135</v>
      </c>
      <c r="E10598">
        <v>590</v>
      </c>
      <c r="F10598" t="s">
        <v>110</v>
      </c>
      <c r="G10598" t="s">
        <v>123</v>
      </c>
      <c r="H10598">
        <v>21</v>
      </c>
      <c r="I10598">
        <v>0.90529997341020851</v>
      </c>
      <c r="J10598">
        <v>7.7002491223631439E-2</v>
      </c>
      <c r="K10598">
        <v>0.22213573584840979</v>
      </c>
      <c r="L10598">
        <v>1.5856410023960681</v>
      </c>
    </row>
    <row r="10599" spans="1:12">
      <c r="A10599" t="s">
        <v>317</v>
      </c>
      <c r="B10599" t="s">
        <v>366</v>
      </c>
      <c r="C10599">
        <v>48121</v>
      </c>
      <c r="D10599" t="s">
        <v>135</v>
      </c>
      <c r="E10599">
        <v>590</v>
      </c>
      <c r="F10599" t="s">
        <v>110</v>
      </c>
      <c r="G10599" t="s">
        <v>124</v>
      </c>
      <c r="H10599">
        <v>73</v>
      </c>
      <c r="I10599">
        <v>0.43168202879694328</v>
      </c>
      <c r="J10599">
        <v>1.552441590973885E-2</v>
      </c>
      <c r="K10599">
        <v>-1.4258210904547579E-3</v>
      </c>
      <c r="L10599">
        <v>0.72705437832591224</v>
      </c>
    </row>
    <row r="10600" spans="1:12">
      <c r="A10600" t="s">
        <v>317</v>
      </c>
      <c r="B10600" t="s">
        <v>366</v>
      </c>
      <c r="C10600">
        <v>48121</v>
      </c>
      <c r="D10600" t="s">
        <v>135</v>
      </c>
      <c r="E10600">
        <v>590</v>
      </c>
      <c r="F10600" t="s">
        <v>110</v>
      </c>
      <c r="G10600" t="s">
        <v>125</v>
      </c>
      <c r="H10600">
        <v>21</v>
      </c>
      <c r="I10600">
        <v>1.12839611071775</v>
      </c>
      <c r="J10600">
        <v>9.2851381894181975E-2</v>
      </c>
      <c r="K10600">
        <v>0.25170032977500628</v>
      </c>
      <c r="L10600">
        <v>1.9083088080071371</v>
      </c>
    </row>
    <row r="10601" spans="1:12">
      <c r="A10601" t="s">
        <v>317</v>
      </c>
      <c r="B10601" t="s">
        <v>366</v>
      </c>
      <c r="C10601">
        <v>48121</v>
      </c>
      <c r="D10601" t="s">
        <v>135</v>
      </c>
      <c r="E10601">
        <v>590</v>
      </c>
      <c r="F10601" t="s">
        <v>110</v>
      </c>
      <c r="G10601" t="s">
        <v>126</v>
      </c>
      <c r="H10601">
        <v>73</v>
      </c>
      <c r="I10601">
        <v>0.54160772122883072</v>
      </c>
      <c r="J10601">
        <v>1.9583889082644069E-2</v>
      </c>
      <c r="K10601">
        <v>-1.4258210904547579E-3</v>
      </c>
      <c r="L10601">
        <v>0.94170012906595413</v>
      </c>
    </row>
    <row r="10602" spans="1:12">
      <c r="A10602" t="s">
        <v>317</v>
      </c>
      <c r="B10602" t="s">
        <v>366</v>
      </c>
      <c r="C10602">
        <v>48121</v>
      </c>
      <c r="D10602" t="s">
        <v>135</v>
      </c>
      <c r="E10602">
        <v>590</v>
      </c>
      <c r="F10602" t="s">
        <v>110</v>
      </c>
      <c r="G10602" t="s">
        <v>127</v>
      </c>
      <c r="H10602">
        <v>21</v>
      </c>
      <c r="I10602">
        <v>0.53153354669199482</v>
      </c>
      <c r="J10602">
        <v>5.1312881201294069E-2</v>
      </c>
      <c r="K10602">
        <v>0.15938401467315549</v>
      </c>
      <c r="L10602">
        <v>1.035220974542278</v>
      </c>
    </row>
    <row r="10603" spans="1:12">
      <c r="A10603" t="s">
        <v>317</v>
      </c>
      <c r="B10603" t="s">
        <v>366</v>
      </c>
      <c r="C10603">
        <v>48121</v>
      </c>
      <c r="D10603" t="s">
        <v>135</v>
      </c>
      <c r="E10603">
        <v>590</v>
      </c>
      <c r="F10603" t="s">
        <v>110</v>
      </c>
      <c r="G10603" t="s">
        <v>128</v>
      </c>
      <c r="H10603">
        <v>73</v>
      </c>
      <c r="I10603">
        <v>0.2486770489728917</v>
      </c>
      <c r="J10603">
        <v>1.0406185610671741E-2</v>
      </c>
      <c r="K10603">
        <v>-1.4258210904547579E-3</v>
      </c>
      <c r="L10603">
        <v>0.43558443721303541</v>
      </c>
    </row>
    <row r="10604" spans="1:12">
      <c r="A10604" t="s">
        <v>317</v>
      </c>
      <c r="B10604" t="s">
        <v>366</v>
      </c>
      <c r="C10604">
        <v>48121</v>
      </c>
      <c r="D10604" t="s">
        <v>135</v>
      </c>
      <c r="E10604">
        <v>590</v>
      </c>
      <c r="F10604" t="s">
        <v>110</v>
      </c>
      <c r="G10604" t="s">
        <v>129</v>
      </c>
      <c r="H10604">
        <v>21</v>
      </c>
      <c r="I10604">
        <v>0.53153354669199482</v>
      </c>
      <c r="J10604">
        <v>5.1312881201294069E-2</v>
      </c>
      <c r="K10604">
        <v>0.15938401467315549</v>
      </c>
      <c r="L10604">
        <v>1.035220974542278</v>
      </c>
    </row>
    <row r="10605" spans="1:12">
      <c r="A10605" t="s">
        <v>317</v>
      </c>
      <c r="B10605" t="s">
        <v>366</v>
      </c>
      <c r="C10605">
        <v>48121</v>
      </c>
      <c r="D10605" t="s">
        <v>135</v>
      </c>
      <c r="E10605">
        <v>590</v>
      </c>
      <c r="F10605" t="s">
        <v>110</v>
      </c>
      <c r="G10605" t="s">
        <v>130</v>
      </c>
      <c r="H10605">
        <v>73</v>
      </c>
      <c r="I10605">
        <v>0.2486770489728917</v>
      </c>
      <c r="J10605">
        <v>1.0406185610671741E-2</v>
      </c>
      <c r="K10605">
        <v>-1.4258210904547579E-3</v>
      </c>
      <c r="L10605">
        <v>0.43558443721303541</v>
      </c>
    </row>
    <row r="10606" spans="1:12">
      <c r="A10606" t="s">
        <v>317</v>
      </c>
      <c r="B10606" t="s">
        <v>366</v>
      </c>
      <c r="C10606">
        <v>48121</v>
      </c>
      <c r="D10606" t="s">
        <v>135</v>
      </c>
      <c r="E10606">
        <v>590</v>
      </c>
      <c r="F10606" t="s">
        <v>110</v>
      </c>
      <c r="G10606" t="s">
        <v>131</v>
      </c>
      <c r="H10606">
        <v>21</v>
      </c>
      <c r="I10606">
        <v>0.53153354669199482</v>
      </c>
      <c r="J10606">
        <v>5.1312881201294069E-2</v>
      </c>
      <c r="K10606">
        <v>0.15938401467315549</v>
      </c>
      <c r="L10606">
        <v>1.035220974542278</v>
      </c>
    </row>
    <row r="10607" spans="1:12">
      <c r="A10607" t="s">
        <v>317</v>
      </c>
      <c r="B10607" t="s">
        <v>366</v>
      </c>
      <c r="C10607">
        <v>48121</v>
      </c>
      <c r="D10607" t="s">
        <v>135</v>
      </c>
      <c r="E10607">
        <v>590</v>
      </c>
      <c r="F10607" t="s">
        <v>110</v>
      </c>
      <c r="G10607" t="s">
        <v>132</v>
      </c>
      <c r="H10607">
        <v>73</v>
      </c>
      <c r="I10607">
        <v>0.2486770489728917</v>
      </c>
      <c r="J10607">
        <v>1.0406185610671741E-2</v>
      </c>
      <c r="K10607">
        <v>-1.4258210904547579E-3</v>
      </c>
      <c r="L10607">
        <v>0.43558443721303541</v>
      </c>
    </row>
    <row r="10608" spans="1:12">
      <c r="A10608" t="s">
        <v>317</v>
      </c>
      <c r="B10608" t="s">
        <v>366</v>
      </c>
      <c r="C10608">
        <v>48121</v>
      </c>
      <c r="D10608" t="s">
        <v>135</v>
      </c>
      <c r="E10608">
        <v>590</v>
      </c>
      <c r="F10608" t="s">
        <v>110</v>
      </c>
      <c r="G10608" t="s">
        <v>133</v>
      </c>
      <c r="H10608">
        <v>21</v>
      </c>
      <c r="I10608">
        <v>0.80092700356517643</v>
      </c>
      <c r="J10608">
        <v>6.6061947049611949E-2</v>
      </c>
      <c r="K10608">
        <v>0.13062001870250631</v>
      </c>
      <c r="L10608">
        <v>1.2634740516146179</v>
      </c>
    </row>
    <row r="10609" spans="1:12">
      <c r="A10609" t="s">
        <v>317</v>
      </c>
      <c r="B10609" t="s">
        <v>366</v>
      </c>
      <c r="C10609">
        <v>48121</v>
      </c>
      <c r="D10609" t="s">
        <v>135</v>
      </c>
      <c r="E10609">
        <v>590</v>
      </c>
      <c r="F10609" t="s">
        <v>110</v>
      </c>
      <c r="G10609" t="s">
        <v>134</v>
      </c>
      <c r="H10609">
        <v>73</v>
      </c>
      <c r="I10609">
        <v>0.32679980708552181</v>
      </c>
      <c r="J10609">
        <v>1.223364149823643E-2</v>
      </c>
      <c r="K10609">
        <v>-1.4258210904547579E-3</v>
      </c>
      <c r="L10609">
        <v>0.59209628847376294</v>
      </c>
    </row>
    <row r="10610" spans="1:12">
      <c r="A10610" t="s">
        <v>317</v>
      </c>
      <c r="B10610" t="s">
        <v>367</v>
      </c>
      <c r="C10610">
        <v>48123</v>
      </c>
      <c r="D10610" t="s">
        <v>135</v>
      </c>
      <c r="E10610">
        <v>590</v>
      </c>
      <c r="F10610" t="s">
        <v>110</v>
      </c>
      <c r="G10610" t="s">
        <v>111</v>
      </c>
      <c r="H10610">
        <v>109</v>
      </c>
      <c r="I10610">
        <v>3.041251372319638E-2</v>
      </c>
      <c r="J10610">
        <v>9.9540105842593285E-4</v>
      </c>
      <c r="K10610">
        <v>-999</v>
      </c>
      <c r="L10610">
        <v>-999</v>
      </c>
    </row>
    <row r="10611" spans="1:12">
      <c r="A10611" t="s">
        <v>317</v>
      </c>
      <c r="B10611" t="s">
        <v>367</v>
      </c>
      <c r="C10611">
        <v>48123</v>
      </c>
      <c r="D10611" t="s">
        <v>135</v>
      </c>
      <c r="E10611">
        <v>590</v>
      </c>
      <c r="F10611" t="s">
        <v>110</v>
      </c>
      <c r="G10611" t="s">
        <v>112</v>
      </c>
      <c r="H10611">
        <v>68</v>
      </c>
      <c r="I10611">
        <v>4.7075064049499626E-3</v>
      </c>
      <c r="J10611">
        <v>1.31483075008077E-3</v>
      </c>
      <c r="K10611">
        <v>-999</v>
      </c>
      <c r="L10611">
        <v>-999</v>
      </c>
    </row>
    <row r="10612" spans="1:12">
      <c r="A10612" t="s">
        <v>317</v>
      </c>
      <c r="B10612" t="s">
        <v>367</v>
      </c>
      <c r="C10612">
        <v>48123</v>
      </c>
      <c r="D10612" t="s">
        <v>135</v>
      </c>
      <c r="E10612">
        <v>590</v>
      </c>
      <c r="F10612" t="s">
        <v>110</v>
      </c>
      <c r="G10612" t="s">
        <v>113</v>
      </c>
      <c r="H10612">
        <v>109</v>
      </c>
      <c r="I10612">
        <v>0.57739016631517415</v>
      </c>
      <c r="J10612">
        <v>1.6996054902111871E-2</v>
      </c>
      <c r="K10612">
        <v>0.1035332790563049</v>
      </c>
      <c r="L10612">
        <v>0.98030706364718623</v>
      </c>
    </row>
    <row r="10613" spans="1:12">
      <c r="A10613" t="s">
        <v>317</v>
      </c>
      <c r="B10613" t="s">
        <v>367</v>
      </c>
      <c r="C10613">
        <v>48123</v>
      </c>
      <c r="D10613" t="s">
        <v>135</v>
      </c>
      <c r="E10613">
        <v>590</v>
      </c>
      <c r="F10613" t="s">
        <v>110</v>
      </c>
      <c r="G10613" t="s">
        <v>114</v>
      </c>
      <c r="H10613">
        <v>68</v>
      </c>
      <c r="I10613">
        <v>0.1310261961827392</v>
      </c>
      <c r="J10613">
        <v>9.4464678812520783E-3</v>
      </c>
      <c r="K10613">
        <v>-7.1017343752349901E-2</v>
      </c>
      <c r="L10613">
        <v>0.37361870577517597</v>
      </c>
    </row>
    <row r="10614" spans="1:12">
      <c r="A10614" t="s">
        <v>317</v>
      </c>
      <c r="B10614" t="s">
        <v>367</v>
      </c>
      <c r="C10614">
        <v>48123</v>
      </c>
      <c r="D10614" t="s">
        <v>135</v>
      </c>
      <c r="E10614">
        <v>590</v>
      </c>
      <c r="F10614" t="s">
        <v>110</v>
      </c>
      <c r="G10614" t="s">
        <v>115</v>
      </c>
      <c r="H10614">
        <v>109</v>
      </c>
      <c r="I10614">
        <v>0.41173196371926052</v>
      </c>
      <c r="J10614">
        <v>1.338148165964485E-2</v>
      </c>
      <c r="K10614">
        <v>5.705854626682396E-2</v>
      </c>
      <c r="L10614">
        <v>0.73430831483007752</v>
      </c>
    </row>
    <row r="10615" spans="1:12">
      <c r="A10615" t="s">
        <v>317</v>
      </c>
      <c r="B10615" t="s">
        <v>367</v>
      </c>
      <c r="C10615">
        <v>48123</v>
      </c>
      <c r="D10615" t="s">
        <v>135</v>
      </c>
      <c r="E10615">
        <v>590</v>
      </c>
      <c r="F10615" t="s">
        <v>110</v>
      </c>
      <c r="G10615" t="s">
        <v>116</v>
      </c>
      <c r="H10615">
        <v>68</v>
      </c>
      <c r="I10615">
        <v>4.6902638637727229E-2</v>
      </c>
      <c r="J10615">
        <v>9.0723327106680528E-3</v>
      </c>
      <c r="K10615">
        <v>-0.18785613027978981</v>
      </c>
      <c r="L10615">
        <v>0.27292184294543398</v>
      </c>
    </row>
    <row r="10616" spans="1:12">
      <c r="A10616" t="s">
        <v>317</v>
      </c>
      <c r="B10616" t="s">
        <v>367</v>
      </c>
      <c r="C10616">
        <v>48123</v>
      </c>
      <c r="D10616" t="s">
        <v>135</v>
      </c>
      <c r="E10616">
        <v>590</v>
      </c>
      <c r="F10616" t="s">
        <v>110</v>
      </c>
      <c r="G10616" t="s">
        <v>117</v>
      </c>
      <c r="H10616">
        <v>109</v>
      </c>
      <c r="I10616">
        <v>0.41173196371926052</v>
      </c>
      <c r="J10616">
        <v>1.338148165964485E-2</v>
      </c>
      <c r="K10616">
        <v>5.705854626682396E-2</v>
      </c>
      <c r="L10616">
        <v>0.73430831483007752</v>
      </c>
    </row>
    <row r="10617" spans="1:12">
      <c r="A10617" t="s">
        <v>317</v>
      </c>
      <c r="B10617" t="s">
        <v>367</v>
      </c>
      <c r="C10617">
        <v>48123</v>
      </c>
      <c r="D10617" t="s">
        <v>135</v>
      </c>
      <c r="E10617">
        <v>590</v>
      </c>
      <c r="F10617" t="s">
        <v>110</v>
      </c>
      <c r="G10617" t="s">
        <v>118</v>
      </c>
      <c r="H10617">
        <v>68</v>
      </c>
      <c r="I10617">
        <v>4.6876417383662758E-2</v>
      </c>
      <c r="J10617">
        <v>9.0721680322811381E-3</v>
      </c>
      <c r="K10617">
        <v>-0.18785613027978981</v>
      </c>
      <c r="L10617">
        <v>0.27292184294543398</v>
      </c>
    </row>
    <row r="10618" spans="1:12">
      <c r="A10618" t="s">
        <v>317</v>
      </c>
      <c r="B10618" t="s">
        <v>367</v>
      </c>
      <c r="C10618">
        <v>48123</v>
      </c>
      <c r="D10618" t="s">
        <v>135</v>
      </c>
      <c r="E10618">
        <v>590</v>
      </c>
      <c r="F10618" t="s">
        <v>110</v>
      </c>
      <c r="G10618" t="s">
        <v>119</v>
      </c>
      <c r="H10618">
        <v>109</v>
      </c>
      <c r="I10618">
        <v>0.48801850983567607</v>
      </c>
      <c r="J10618">
        <v>1.499954751078752E-2</v>
      </c>
      <c r="K10618">
        <v>7.6466862284991111E-2</v>
      </c>
      <c r="L10618">
        <v>0.8511285230059078</v>
      </c>
    </row>
    <row r="10619" spans="1:12">
      <c r="A10619" t="s">
        <v>317</v>
      </c>
      <c r="B10619" t="s">
        <v>367</v>
      </c>
      <c r="C10619">
        <v>48123</v>
      </c>
      <c r="D10619" t="s">
        <v>135</v>
      </c>
      <c r="E10619">
        <v>590</v>
      </c>
      <c r="F10619" t="s">
        <v>110</v>
      </c>
      <c r="G10619" t="s">
        <v>120</v>
      </c>
      <c r="H10619">
        <v>68</v>
      </c>
      <c r="I10619">
        <v>9.0476925790849469E-2</v>
      </c>
      <c r="J10619">
        <v>9.0461611314315415E-3</v>
      </c>
      <c r="K10619">
        <v>-0.13429024912388771</v>
      </c>
      <c r="L10619">
        <v>0.33238008964030108</v>
      </c>
    </row>
    <row r="10620" spans="1:12">
      <c r="A10620" t="s">
        <v>317</v>
      </c>
      <c r="B10620" t="s">
        <v>367</v>
      </c>
      <c r="C10620">
        <v>48123</v>
      </c>
      <c r="D10620" t="s">
        <v>135</v>
      </c>
      <c r="E10620">
        <v>590</v>
      </c>
      <c r="F10620" t="s">
        <v>110</v>
      </c>
      <c r="G10620" t="s">
        <v>121</v>
      </c>
      <c r="H10620">
        <v>109</v>
      </c>
      <c r="I10620">
        <v>0.68067482373671084</v>
      </c>
      <c r="J10620">
        <v>1.934175329442793E-2</v>
      </c>
      <c r="K10620">
        <v>0.1363118648097805</v>
      </c>
      <c r="L10620">
        <v>1.1300487698310651</v>
      </c>
    </row>
    <row r="10621" spans="1:12">
      <c r="A10621" t="s">
        <v>317</v>
      </c>
      <c r="B10621" t="s">
        <v>367</v>
      </c>
      <c r="C10621">
        <v>48123</v>
      </c>
      <c r="D10621" t="s">
        <v>135</v>
      </c>
      <c r="E10621">
        <v>590</v>
      </c>
      <c r="F10621" t="s">
        <v>110</v>
      </c>
      <c r="G10621" t="s">
        <v>122</v>
      </c>
      <c r="H10621">
        <v>68</v>
      </c>
      <c r="I10621">
        <v>0.19617859015869021</v>
      </c>
      <c r="J10621">
        <v>1.1884857627013169E-2</v>
      </c>
      <c r="K10621">
        <v>-2.9603177133575849E-3</v>
      </c>
      <c r="L10621">
        <v>0.45912038110681419</v>
      </c>
    </row>
    <row r="10622" spans="1:12">
      <c r="A10622" t="s">
        <v>317</v>
      </c>
      <c r="B10622" t="s">
        <v>367</v>
      </c>
      <c r="C10622">
        <v>48123</v>
      </c>
      <c r="D10622" t="s">
        <v>135</v>
      </c>
      <c r="E10622">
        <v>590</v>
      </c>
      <c r="F10622" t="s">
        <v>110</v>
      </c>
      <c r="G10622" t="s">
        <v>123</v>
      </c>
      <c r="H10622">
        <v>109</v>
      </c>
      <c r="I10622">
        <v>0.86062117695760243</v>
      </c>
      <c r="J10622">
        <v>2.422587312274883E-2</v>
      </c>
      <c r="K10622">
        <v>0.1925092283393052</v>
      </c>
      <c r="L10622">
        <v>1.407135650628663</v>
      </c>
    </row>
    <row r="10623" spans="1:12">
      <c r="A10623" t="s">
        <v>317</v>
      </c>
      <c r="B10623" t="s">
        <v>367</v>
      </c>
      <c r="C10623">
        <v>48123</v>
      </c>
      <c r="D10623" t="s">
        <v>135</v>
      </c>
      <c r="E10623">
        <v>590</v>
      </c>
      <c r="F10623" t="s">
        <v>110</v>
      </c>
      <c r="G10623" t="s">
        <v>124</v>
      </c>
      <c r="H10623">
        <v>68</v>
      </c>
      <c r="I10623">
        <v>0.29055007121042958</v>
      </c>
      <c r="J10623">
        <v>1.6314890332224739E-2</v>
      </c>
      <c r="K10623">
        <v>-2.9603177133575849E-3</v>
      </c>
      <c r="L10623">
        <v>0.66866024082954811</v>
      </c>
    </row>
    <row r="10624" spans="1:12">
      <c r="A10624" t="s">
        <v>317</v>
      </c>
      <c r="B10624" t="s">
        <v>367</v>
      </c>
      <c r="C10624">
        <v>48123</v>
      </c>
      <c r="D10624" t="s">
        <v>135</v>
      </c>
      <c r="E10624">
        <v>590</v>
      </c>
      <c r="F10624" t="s">
        <v>110</v>
      </c>
      <c r="G10624" t="s">
        <v>125</v>
      </c>
      <c r="H10624">
        <v>109</v>
      </c>
      <c r="I10624">
        <v>1.039852976709235</v>
      </c>
      <c r="J10624">
        <v>2.8898819363624751E-2</v>
      </c>
      <c r="K10624">
        <v>0.24692628372133291</v>
      </c>
      <c r="L10624">
        <v>1.665955837431321</v>
      </c>
    </row>
    <row r="10625" spans="1:12">
      <c r="A10625" t="s">
        <v>317</v>
      </c>
      <c r="B10625" t="s">
        <v>367</v>
      </c>
      <c r="C10625">
        <v>48123</v>
      </c>
      <c r="D10625" t="s">
        <v>135</v>
      </c>
      <c r="E10625">
        <v>590</v>
      </c>
      <c r="F10625" t="s">
        <v>110</v>
      </c>
      <c r="G10625" t="s">
        <v>126</v>
      </c>
      <c r="H10625">
        <v>68</v>
      </c>
      <c r="I10625">
        <v>0.38255331193682268</v>
      </c>
      <c r="J10625">
        <v>2.10138504537772E-2</v>
      </c>
      <c r="K10625">
        <v>-2.9603177133575849E-3</v>
      </c>
      <c r="L10625">
        <v>0.83618455498745559</v>
      </c>
    </row>
    <row r="10626" spans="1:12">
      <c r="A10626" t="s">
        <v>317</v>
      </c>
      <c r="B10626" t="s">
        <v>367</v>
      </c>
      <c r="C10626">
        <v>48123</v>
      </c>
      <c r="D10626" t="s">
        <v>135</v>
      </c>
      <c r="E10626">
        <v>590</v>
      </c>
      <c r="F10626" t="s">
        <v>110</v>
      </c>
      <c r="G10626" t="s">
        <v>127</v>
      </c>
      <c r="H10626">
        <v>109</v>
      </c>
      <c r="I10626">
        <v>0.57739016631517426</v>
      </c>
      <c r="J10626">
        <v>1.6996054902111871E-2</v>
      </c>
      <c r="K10626">
        <v>0.1035332790563049</v>
      </c>
      <c r="L10626">
        <v>0.98030706364718623</v>
      </c>
    </row>
    <row r="10627" spans="1:12">
      <c r="A10627" t="s">
        <v>317</v>
      </c>
      <c r="B10627" t="s">
        <v>367</v>
      </c>
      <c r="C10627">
        <v>48123</v>
      </c>
      <c r="D10627" t="s">
        <v>135</v>
      </c>
      <c r="E10627">
        <v>590</v>
      </c>
      <c r="F10627" t="s">
        <v>110</v>
      </c>
      <c r="G10627" t="s">
        <v>128</v>
      </c>
      <c r="H10627">
        <v>68</v>
      </c>
      <c r="I10627">
        <v>0.13108892132839561</v>
      </c>
      <c r="J10627">
        <v>9.4406367663458363E-3</v>
      </c>
      <c r="K10627">
        <v>-7.1017343752349901E-2</v>
      </c>
      <c r="L10627">
        <v>0.37361870577517597</v>
      </c>
    </row>
    <row r="10628" spans="1:12">
      <c r="A10628" t="s">
        <v>317</v>
      </c>
      <c r="B10628" t="s">
        <v>367</v>
      </c>
      <c r="C10628">
        <v>48123</v>
      </c>
      <c r="D10628" t="s">
        <v>135</v>
      </c>
      <c r="E10628">
        <v>590</v>
      </c>
      <c r="F10628" t="s">
        <v>110</v>
      </c>
      <c r="G10628" t="s">
        <v>129</v>
      </c>
      <c r="H10628">
        <v>109</v>
      </c>
      <c r="I10628">
        <v>0.57739016631517415</v>
      </c>
      <c r="J10628">
        <v>1.6996054902111878E-2</v>
      </c>
      <c r="K10628">
        <v>0.1035332790563049</v>
      </c>
      <c r="L10628">
        <v>0.98030706364718623</v>
      </c>
    </row>
    <row r="10629" spans="1:12">
      <c r="A10629" t="s">
        <v>317</v>
      </c>
      <c r="B10629" t="s">
        <v>367</v>
      </c>
      <c r="C10629">
        <v>48123</v>
      </c>
      <c r="D10629" t="s">
        <v>135</v>
      </c>
      <c r="E10629">
        <v>590</v>
      </c>
      <c r="F10629" t="s">
        <v>110</v>
      </c>
      <c r="G10629" t="s">
        <v>130</v>
      </c>
      <c r="H10629">
        <v>68</v>
      </c>
      <c r="I10629">
        <v>0.13108892132839561</v>
      </c>
      <c r="J10629">
        <v>9.4406367663458363E-3</v>
      </c>
      <c r="K10629">
        <v>-7.1017343752349901E-2</v>
      </c>
      <c r="L10629">
        <v>0.37361870577517597</v>
      </c>
    </row>
    <row r="10630" spans="1:12">
      <c r="A10630" t="s">
        <v>317</v>
      </c>
      <c r="B10630" t="s">
        <v>367</v>
      </c>
      <c r="C10630">
        <v>48123</v>
      </c>
      <c r="D10630" t="s">
        <v>135</v>
      </c>
      <c r="E10630">
        <v>590</v>
      </c>
      <c r="F10630" t="s">
        <v>110</v>
      </c>
      <c r="G10630" t="s">
        <v>131</v>
      </c>
      <c r="H10630">
        <v>109</v>
      </c>
      <c r="I10630">
        <v>0.57739016631517426</v>
      </c>
      <c r="J10630">
        <v>1.6996054902111871E-2</v>
      </c>
      <c r="K10630">
        <v>0.1035332790563049</v>
      </c>
      <c r="L10630">
        <v>0.98030706364718623</v>
      </c>
    </row>
    <row r="10631" spans="1:12">
      <c r="A10631" t="s">
        <v>317</v>
      </c>
      <c r="B10631" t="s">
        <v>367</v>
      </c>
      <c r="C10631">
        <v>48123</v>
      </c>
      <c r="D10631" t="s">
        <v>135</v>
      </c>
      <c r="E10631">
        <v>590</v>
      </c>
      <c r="F10631" t="s">
        <v>110</v>
      </c>
      <c r="G10631" t="s">
        <v>132</v>
      </c>
      <c r="H10631">
        <v>68</v>
      </c>
      <c r="I10631">
        <v>0.13108892132839561</v>
      </c>
      <c r="J10631">
        <v>9.4406367663458363E-3</v>
      </c>
      <c r="K10631">
        <v>-7.1017343752349901E-2</v>
      </c>
      <c r="L10631">
        <v>0.37361870577517597</v>
      </c>
    </row>
    <row r="10632" spans="1:12">
      <c r="A10632" t="s">
        <v>317</v>
      </c>
      <c r="B10632" t="s">
        <v>367</v>
      </c>
      <c r="C10632">
        <v>48123</v>
      </c>
      <c r="D10632" t="s">
        <v>135</v>
      </c>
      <c r="E10632">
        <v>590</v>
      </c>
      <c r="F10632" t="s">
        <v>110</v>
      </c>
      <c r="G10632" t="s">
        <v>133</v>
      </c>
      <c r="H10632">
        <v>109</v>
      </c>
      <c r="I10632">
        <v>0.66167765560911485</v>
      </c>
      <c r="J10632">
        <v>1.8324779483823061E-2</v>
      </c>
      <c r="K10632">
        <v>0.17937101341866499</v>
      </c>
      <c r="L10632">
        <v>1.0515140306815709</v>
      </c>
    </row>
    <row r="10633" spans="1:12">
      <c r="A10633" t="s">
        <v>317</v>
      </c>
      <c r="B10633" t="s">
        <v>367</v>
      </c>
      <c r="C10633">
        <v>48123</v>
      </c>
      <c r="D10633" t="s">
        <v>135</v>
      </c>
      <c r="E10633">
        <v>590</v>
      </c>
      <c r="F10633" t="s">
        <v>110</v>
      </c>
      <c r="G10633" t="s">
        <v>134</v>
      </c>
      <c r="H10633">
        <v>68</v>
      </c>
      <c r="I10633">
        <v>0.26387111965055232</v>
      </c>
      <c r="J10633">
        <v>1.445553613394151E-2</v>
      </c>
      <c r="K10633">
        <v>-2.9603177133575849E-3</v>
      </c>
      <c r="L10633">
        <v>0.49923968709117561</v>
      </c>
    </row>
    <row r="10634" spans="1:12">
      <c r="A10634" t="s">
        <v>317</v>
      </c>
      <c r="B10634" t="s">
        <v>368</v>
      </c>
      <c r="C10634">
        <v>48125</v>
      </c>
      <c r="D10634" t="s">
        <v>135</v>
      </c>
      <c r="E10634">
        <v>590</v>
      </c>
      <c r="F10634" t="s">
        <v>110</v>
      </c>
      <c r="G10634" t="s">
        <v>111</v>
      </c>
      <c r="H10634">
        <v>109</v>
      </c>
      <c r="I10634">
        <v>-5.2608808702153014E-4</v>
      </c>
      <c r="J10634">
        <v>1.2750771255643199E-3</v>
      </c>
      <c r="K10634">
        <v>-999</v>
      </c>
      <c r="L10634">
        <v>-999</v>
      </c>
    </row>
    <row r="10635" spans="1:12">
      <c r="A10635" t="s">
        <v>317</v>
      </c>
      <c r="B10635" t="s">
        <v>368</v>
      </c>
      <c r="C10635">
        <v>48125</v>
      </c>
      <c r="D10635" t="s">
        <v>135</v>
      </c>
      <c r="E10635">
        <v>590</v>
      </c>
      <c r="F10635" t="s">
        <v>110</v>
      </c>
      <c r="G10635" t="s">
        <v>112</v>
      </c>
      <c r="H10635">
        <v>185</v>
      </c>
      <c r="I10635">
        <v>1.5017661552764619E-3</v>
      </c>
      <c r="J10635">
        <v>2.3759524363066581E-3</v>
      </c>
      <c r="K10635">
        <v>-999</v>
      </c>
      <c r="L10635">
        <v>-999</v>
      </c>
    </row>
    <row r="10636" spans="1:12">
      <c r="A10636" t="s">
        <v>317</v>
      </c>
      <c r="B10636" t="s">
        <v>368</v>
      </c>
      <c r="C10636">
        <v>48125</v>
      </c>
      <c r="D10636" t="s">
        <v>135</v>
      </c>
      <c r="E10636">
        <v>590</v>
      </c>
      <c r="F10636" t="s">
        <v>110</v>
      </c>
      <c r="G10636" t="s">
        <v>113</v>
      </c>
      <c r="H10636">
        <v>109</v>
      </c>
      <c r="I10636">
        <v>0.37373321337284687</v>
      </c>
      <c r="J10636">
        <v>1.3476077985116131E-2</v>
      </c>
      <c r="K10636">
        <v>7.1544570863134177E-3</v>
      </c>
      <c r="L10636">
        <v>0.7133728245419243</v>
      </c>
    </row>
    <row r="10637" spans="1:12">
      <c r="A10637" t="s">
        <v>317</v>
      </c>
      <c r="B10637" t="s">
        <v>368</v>
      </c>
      <c r="C10637">
        <v>48125</v>
      </c>
      <c r="D10637" t="s">
        <v>135</v>
      </c>
      <c r="E10637">
        <v>590</v>
      </c>
      <c r="F10637" t="s">
        <v>110</v>
      </c>
      <c r="G10637" t="s">
        <v>114</v>
      </c>
      <c r="H10637">
        <v>185</v>
      </c>
      <c r="I10637">
        <v>0.17108570784333191</v>
      </c>
      <c r="J10637">
        <v>5.0105115523151568E-3</v>
      </c>
      <c r="K10637">
        <v>1.112253870171254E-2</v>
      </c>
      <c r="L10637">
        <v>0.35550166117782322</v>
      </c>
    </row>
    <row r="10638" spans="1:12">
      <c r="A10638" t="s">
        <v>317</v>
      </c>
      <c r="B10638" t="s">
        <v>368</v>
      </c>
      <c r="C10638">
        <v>48125</v>
      </c>
      <c r="D10638" t="s">
        <v>135</v>
      </c>
      <c r="E10638">
        <v>590</v>
      </c>
      <c r="F10638" t="s">
        <v>110</v>
      </c>
      <c r="G10638" t="s">
        <v>115</v>
      </c>
      <c r="H10638">
        <v>109</v>
      </c>
      <c r="I10638">
        <v>0.28961297240710843</v>
      </c>
      <c r="J10638">
        <v>1.1383997043049319E-2</v>
      </c>
      <c r="K10638">
        <v>-1.7946656518021811E-2</v>
      </c>
      <c r="L10638">
        <v>0.54453904621127391</v>
      </c>
    </row>
    <row r="10639" spans="1:12">
      <c r="A10639" t="s">
        <v>317</v>
      </c>
      <c r="B10639" t="s">
        <v>368</v>
      </c>
      <c r="C10639">
        <v>48125</v>
      </c>
      <c r="D10639" t="s">
        <v>135</v>
      </c>
      <c r="E10639">
        <v>590</v>
      </c>
      <c r="F10639" t="s">
        <v>110</v>
      </c>
      <c r="G10639" t="s">
        <v>116</v>
      </c>
      <c r="H10639">
        <v>185</v>
      </c>
      <c r="I10639">
        <v>8.5296566232054782E-2</v>
      </c>
      <c r="J10639">
        <v>4.9228632047380264E-3</v>
      </c>
      <c r="K10639">
        <v>-5.7008063693509553E-2</v>
      </c>
      <c r="L10639">
        <v>0.26560942726821729</v>
      </c>
    </row>
    <row r="10640" spans="1:12">
      <c r="A10640" t="s">
        <v>317</v>
      </c>
      <c r="B10640" t="s">
        <v>368</v>
      </c>
      <c r="C10640">
        <v>48125</v>
      </c>
      <c r="D10640" t="s">
        <v>135</v>
      </c>
      <c r="E10640">
        <v>590</v>
      </c>
      <c r="F10640" t="s">
        <v>110</v>
      </c>
      <c r="G10640" t="s">
        <v>117</v>
      </c>
      <c r="H10640">
        <v>109</v>
      </c>
      <c r="I10640">
        <v>0.28961295582137048</v>
      </c>
      <c r="J10640">
        <v>1.138400038198843E-2</v>
      </c>
      <c r="K10640">
        <v>-1.7946656518021811E-2</v>
      </c>
      <c r="L10640">
        <v>0.54453904621127391</v>
      </c>
    </row>
    <row r="10641" spans="1:12">
      <c r="A10641" t="s">
        <v>317</v>
      </c>
      <c r="B10641" t="s">
        <v>368</v>
      </c>
      <c r="C10641">
        <v>48125</v>
      </c>
      <c r="D10641" t="s">
        <v>135</v>
      </c>
      <c r="E10641">
        <v>590</v>
      </c>
      <c r="F10641" t="s">
        <v>110</v>
      </c>
      <c r="G10641" t="s">
        <v>118</v>
      </c>
      <c r="H10641">
        <v>185</v>
      </c>
      <c r="I10641">
        <v>8.5296566232054782E-2</v>
      </c>
      <c r="J10641">
        <v>4.9228632047380264E-3</v>
      </c>
      <c r="K10641">
        <v>-5.7008063693509553E-2</v>
      </c>
      <c r="L10641">
        <v>0.26560942726821729</v>
      </c>
    </row>
    <row r="10642" spans="1:12">
      <c r="A10642" t="s">
        <v>317</v>
      </c>
      <c r="B10642" t="s">
        <v>368</v>
      </c>
      <c r="C10642">
        <v>48125</v>
      </c>
      <c r="D10642" t="s">
        <v>135</v>
      </c>
      <c r="E10642">
        <v>590</v>
      </c>
      <c r="F10642" t="s">
        <v>110</v>
      </c>
      <c r="G10642" t="s">
        <v>119</v>
      </c>
      <c r="H10642">
        <v>109</v>
      </c>
      <c r="I10642">
        <v>0.31377840320472983</v>
      </c>
      <c r="J10642">
        <v>1.19392289410088E-2</v>
      </c>
      <c r="K10642">
        <v>-5.4531078796244319E-3</v>
      </c>
      <c r="L10642">
        <v>0.60787086013814906</v>
      </c>
    </row>
    <row r="10643" spans="1:12">
      <c r="A10643" t="s">
        <v>317</v>
      </c>
      <c r="B10643" t="s">
        <v>368</v>
      </c>
      <c r="C10643">
        <v>48125</v>
      </c>
      <c r="D10643" t="s">
        <v>135</v>
      </c>
      <c r="E10643">
        <v>590</v>
      </c>
      <c r="F10643" t="s">
        <v>110</v>
      </c>
      <c r="G10643" t="s">
        <v>120</v>
      </c>
      <c r="H10643">
        <v>185</v>
      </c>
      <c r="I10643">
        <v>0.13081665483403709</v>
      </c>
      <c r="J10643">
        <v>4.9519957668733182E-3</v>
      </c>
      <c r="K10643">
        <v>-2.002714146858749E-2</v>
      </c>
      <c r="L10643">
        <v>0.31390430789418788</v>
      </c>
    </row>
    <row r="10644" spans="1:12">
      <c r="A10644" t="s">
        <v>317</v>
      </c>
      <c r="B10644" t="s">
        <v>368</v>
      </c>
      <c r="C10644">
        <v>48125</v>
      </c>
      <c r="D10644" t="s">
        <v>135</v>
      </c>
      <c r="E10644">
        <v>590</v>
      </c>
      <c r="F10644" t="s">
        <v>110</v>
      </c>
      <c r="G10644" t="s">
        <v>121</v>
      </c>
      <c r="H10644">
        <v>109</v>
      </c>
      <c r="I10644">
        <v>0.42598871782481701</v>
      </c>
      <c r="J10644">
        <v>1.4711688258305249E-2</v>
      </c>
      <c r="K10644">
        <v>2.626012599915499E-2</v>
      </c>
      <c r="L10644">
        <v>0.8129822778515795</v>
      </c>
    </row>
    <row r="10645" spans="1:12">
      <c r="A10645" t="s">
        <v>317</v>
      </c>
      <c r="B10645" t="s">
        <v>368</v>
      </c>
      <c r="C10645">
        <v>48125</v>
      </c>
      <c r="D10645" t="s">
        <v>135</v>
      </c>
      <c r="E10645">
        <v>590</v>
      </c>
      <c r="F10645" t="s">
        <v>110</v>
      </c>
      <c r="G10645" t="s">
        <v>122</v>
      </c>
      <c r="H10645">
        <v>185</v>
      </c>
      <c r="I10645">
        <v>0.24668600217402659</v>
      </c>
      <c r="J10645">
        <v>5.4664548939314366E-3</v>
      </c>
      <c r="K10645">
        <v>1.69673634204534E-2</v>
      </c>
      <c r="L10645">
        <v>0.42461468505656791</v>
      </c>
    </row>
    <row r="10646" spans="1:12">
      <c r="A10646" t="s">
        <v>317</v>
      </c>
      <c r="B10646" t="s">
        <v>368</v>
      </c>
      <c r="C10646">
        <v>48125</v>
      </c>
      <c r="D10646" t="s">
        <v>135</v>
      </c>
      <c r="E10646">
        <v>590</v>
      </c>
      <c r="F10646" t="s">
        <v>110</v>
      </c>
      <c r="G10646" t="s">
        <v>123</v>
      </c>
      <c r="H10646">
        <v>109</v>
      </c>
      <c r="I10646">
        <v>0.50520726373458447</v>
      </c>
      <c r="J10646">
        <v>1.7077787016098901E-2</v>
      </c>
      <c r="K10646">
        <v>6.197669814011568E-2</v>
      </c>
      <c r="L10646">
        <v>1.0039911330348541</v>
      </c>
    </row>
    <row r="10647" spans="1:12">
      <c r="A10647" t="s">
        <v>317</v>
      </c>
      <c r="B10647" t="s">
        <v>368</v>
      </c>
      <c r="C10647">
        <v>48125</v>
      </c>
      <c r="D10647" t="s">
        <v>135</v>
      </c>
      <c r="E10647">
        <v>590</v>
      </c>
      <c r="F10647" t="s">
        <v>110</v>
      </c>
      <c r="G10647" t="s">
        <v>124</v>
      </c>
      <c r="H10647">
        <v>185</v>
      </c>
      <c r="I10647">
        <v>0.35142052786679318</v>
      </c>
      <c r="J10647">
        <v>6.1383712513879592E-3</v>
      </c>
      <c r="K10647">
        <v>2.222570259427864E-2</v>
      </c>
      <c r="L10647">
        <v>0.52740692739829442</v>
      </c>
    </row>
    <row r="10648" spans="1:12">
      <c r="A10648" t="s">
        <v>317</v>
      </c>
      <c r="B10648" t="s">
        <v>368</v>
      </c>
      <c r="C10648">
        <v>48125</v>
      </c>
      <c r="D10648" t="s">
        <v>135</v>
      </c>
      <c r="E10648">
        <v>590</v>
      </c>
      <c r="F10648" t="s">
        <v>110</v>
      </c>
      <c r="G10648" t="s">
        <v>125</v>
      </c>
      <c r="H10648">
        <v>109</v>
      </c>
      <c r="I10648">
        <v>0.60827380053118063</v>
      </c>
      <c r="J10648">
        <v>1.9787072727830639E-2</v>
      </c>
      <c r="K10648">
        <v>9.0687244856611809E-2</v>
      </c>
      <c r="L10648">
        <v>1.184171269562668</v>
      </c>
    </row>
    <row r="10649" spans="1:12">
      <c r="A10649" t="s">
        <v>317</v>
      </c>
      <c r="B10649" t="s">
        <v>368</v>
      </c>
      <c r="C10649">
        <v>48125</v>
      </c>
      <c r="D10649" t="s">
        <v>135</v>
      </c>
      <c r="E10649">
        <v>590</v>
      </c>
      <c r="F10649" t="s">
        <v>110</v>
      </c>
      <c r="G10649" t="s">
        <v>126</v>
      </c>
      <c r="H10649">
        <v>185</v>
      </c>
      <c r="I10649">
        <v>0.47332010470589231</v>
      </c>
      <c r="J10649">
        <v>7.0115979680656516E-3</v>
      </c>
      <c r="K10649">
        <v>2.9303351145557589E-2</v>
      </c>
      <c r="L10649">
        <v>0.67457651028692767</v>
      </c>
    </row>
    <row r="10650" spans="1:12">
      <c r="A10650" t="s">
        <v>317</v>
      </c>
      <c r="B10650" t="s">
        <v>368</v>
      </c>
      <c r="C10650">
        <v>48125</v>
      </c>
      <c r="D10650" t="s">
        <v>135</v>
      </c>
      <c r="E10650">
        <v>590</v>
      </c>
      <c r="F10650" t="s">
        <v>110</v>
      </c>
      <c r="G10650" t="s">
        <v>127</v>
      </c>
      <c r="H10650">
        <v>109</v>
      </c>
      <c r="I10650">
        <v>0.37373321337284687</v>
      </c>
      <c r="J10650">
        <v>1.3476077985116131E-2</v>
      </c>
      <c r="K10650">
        <v>7.1544570863134177E-3</v>
      </c>
      <c r="L10650">
        <v>0.7133728245419243</v>
      </c>
    </row>
    <row r="10651" spans="1:12">
      <c r="A10651" t="s">
        <v>317</v>
      </c>
      <c r="B10651" t="s">
        <v>368</v>
      </c>
      <c r="C10651">
        <v>48125</v>
      </c>
      <c r="D10651" t="s">
        <v>135</v>
      </c>
      <c r="E10651">
        <v>590</v>
      </c>
      <c r="F10651" t="s">
        <v>110</v>
      </c>
      <c r="G10651" t="s">
        <v>128</v>
      </c>
      <c r="H10651">
        <v>185</v>
      </c>
      <c r="I10651">
        <v>0.17108570784333191</v>
      </c>
      <c r="J10651">
        <v>5.0105115523151568E-3</v>
      </c>
      <c r="K10651">
        <v>1.112253870171254E-2</v>
      </c>
      <c r="L10651">
        <v>0.35550166117782322</v>
      </c>
    </row>
    <row r="10652" spans="1:12">
      <c r="A10652" t="s">
        <v>317</v>
      </c>
      <c r="B10652" t="s">
        <v>368</v>
      </c>
      <c r="C10652">
        <v>48125</v>
      </c>
      <c r="D10652" t="s">
        <v>135</v>
      </c>
      <c r="E10652">
        <v>590</v>
      </c>
      <c r="F10652" t="s">
        <v>110</v>
      </c>
      <c r="G10652" t="s">
        <v>129</v>
      </c>
      <c r="H10652">
        <v>109</v>
      </c>
      <c r="I10652">
        <v>0.37373321337284687</v>
      </c>
      <c r="J10652">
        <v>1.3476077985116131E-2</v>
      </c>
      <c r="K10652">
        <v>7.1544570863134177E-3</v>
      </c>
      <c r="L10652">
        <v>0.7133728245419243</v>
      </c>
    </row>
    <row r="10653" spans="1:12">
      <c r="A10653" t="s">
        <v>317</v>
      </c>
      <c r="B10653" t="s">
        <v>368</v>
      </c>
      <c r="C10653">
        <v>48125</v>
      </c>
      <c r="D10653" t="s">
        <v>135</v>
      </c>
      <c r="E10653">
        <v>590</v>
      </c>
      <c r="F10653" t="s">
        <v>110</v>
      </c>
      <c r="G10653" t="s">
        <v>130</v>
      </c>
      <c r="H10653">
        <v>185</v>
      </c>
      <c r="I10653">
        <v>0.17108570784333191</v>
      </c>
      <c r="J10653">
        <v>5.0105115523151568E-3</v>
      </c>
      <c r="K10653">
        <v>1.112253870171254E-2</v>
      </c>
      <c r="L10653">
        <v>0.35550166117782322</v>
      </c>
    </row>
    <row r="10654" spans="1:12">
      <c r="A10654" t="s">
        <v>317</v>
      </c>
      <c r="B10654" t="s">
        <v>368</v>
      </c>
      <c r="C10654">
        <v>48125</v>
      </c>
      <c r="D10654" t="s">
        <v>135</v>
      </c>
      <c r="E10654">
        <v>590</v>
      </c>
      <c r="F10654" t="s">
        <v>110</v>
      </c>
      <c r="G10654" t="s">
        <v>131</v>
      </c>
      <c r="H10654">
        <v>109</v>
      </c>
      <c r="I10654">
        <v>0.37373321337284687</v>
      </c>
      <c r="J10654">
        <v>1.3476077985116131E-2</v>
      </c>
      <c r="K10654">
        <v>7.1544570863134177E-3</v>
      </c>
      <c r="L10654">
        <v>0.7133728245419243</v>
      </c>
    </row>
    <row r="10655" spans="1:12">
      <c r="A10655" t="s">
        <v>317</v>
      </c>
      <c r="B10655" t="s">
        <v>368</v>
      </c>
      <c r="C10655">
        <v>48125</v>
      </c>
      <c r="D10655" t="s">
        <v>135</v>
      </c>
      <c r="E10655">
        <v>590</v>
      </c>
      <c r="F10655" t="s">
        <v>110</v>
      </c>
      <c r="G10655" t="s">
        <v>132</v>
      </c>
      <c r="H10655">
        <v>185</v>
      </c>
      <c r="I10655">
        <v>0.17108570784333191</v>
      </c>
      <c r="J10655">
        <v>5.0105115523151568E-3</v>
      </c>
      <c r="K10655">
        <v>1.112253870171254E-2</v>
      </c>
      <c r="L10655">
        <v>0.35550166117782322</v>
      </c>
    </row>
    <row r="10656" spans="1:12">
      <c r="A10656" t="s">
        <v>317</v>
      </c>
      <c r="B10656" t="s">
        <v>368</v>
      </c>
      <c r="C10656">
        <v>48125</v>
      </c>
      <c r="D10656" t="s">
        <v>135</v>
      </c>
      <c r="E10656">
        <v>590</v>
      </c>
      <c r="F10656" t="s">
        <v>110</v>
      </c>
      <c r="G10656" t="s">
        <v>133</v>
      </c>
      <c r="H10656">
        <v>109</v>
      </c>
      <c r="I10656">
        <v>0.35625459407813048</v>
      </c>
      <c r="J10656">
        <v>1.1326333655082571E-2</v>
      </c>
      <c r="K10656">
        <v>4.8590525121547469E-2</v>
      </c>
      <c r="L10656">
        <v>0.71280724959205255</v>
      </c>
    </row>
    <row r="10657" spans="1:12">
      <c r="A10657" t="s">
        <v>317</v>
      </c>
      <c r="B10657" t="s">
        <v>368</v>
      </c>
      <c r="C10657">
        <v>48125</v>
      </c>
      <c r="D10657" t="s">
        <v>135</v>
      </c>
      <c r="E10657">
        <v>590</v>
      </c>
      <c r="F10657" t="s">
        <v>110</v>
      </c>
      <c r="G10657" t="s">
        <v>134</v>
      </c>
      <c r="H10657">
        <v>185</v>
      </c>
      <c r="I10657">
        <v>0.28277127053771872</v>
      </c>
      <c r="J10657">
        <v>4.7003638913312856E-3</v>
      </c>
      <c r="K10657">
        <v>1.4409000517682451E-2</v>
      </c>
      <c r="L10657">
        <v>0.45147817620409059</v>
      </c>
    </row>
    <row r="10658" spans="1:12">
      <c r="A10658" t="s">
        <v>317</v>
      </c>
      <c r="B10658" t="s">
        <v>369</v>
      </c>
      <c r="C10658">
        <v>48127</v>
      </c>
      <c r="D10658" t="s">
        <v>135</v>
      </c>
      <c r="E10658">
        <v>590</v>
      </c>
      <c r="F10658" t="s">
        <v>110</v>
      </c>
      <c r="G10658" t="s">
        <v>111</v>
      </c>
      <c r="H10658">
        <v>249</v>
      </c>
      <c r="I10658">
        <v>2.8781502944510269E-2</v>
      </c>
      <c r="J10658">
        <v>8.7103573533337268E-4</v>
      </c>
      <c r="K10658">
        <v>-999</v>
      </c>
      <c r="L10658">
        <v>-999</v>
      </c>
    </row>
    <row r="10659" spans="1:12">
      <c r="A10659" t="s">
        <v>317</v>
      </c>
      <c r="B10659" t="s">
        <v>369</v>
      </c>
      <c r="C10659">
        <v>48127</v>
      </c>
      <c r="D10659" t="s">
        <v>135</v>
      </c>
      <c r="E10659">
        <v>590</v>
      </c>
      <c r="F10659" t="s">
        <v>110</v>
      </c>
      <c r="G10659" t="s">
        <v>112</v>
      </c>
      <c r="H10659">
        <v>334</v>
      </c>
      <c r="I10659">
        <v>5.7337774181871813E-4</v>
      </c>
      <c r="J10659">
        <v>6.8644977716263221E-4</v>
      </c>
      <c r="K10659">
        <v>-999</v>
      </c>
      <c r="L10659">
        <v>-999</v>
      </c>
    </row>
    <row r="10660" spans="1:12">
      <c r="A10660" t="s">
        <v>317</v>
      </c>
      <c r="B10660" t="s">
        <v>369</v>
      </c>
      <c r="C10660">
        <v>48127</v>
      </c>
      <c r="D10660" t="s">
        <v>135</v>
      </c>
      <c r="E10660">
        <v>590</v>
      </c>
      <c r="F10660" t="s">
        <v>110</v>
      </c>
      <c r="G10660" t="s">
        <v>113</v>
      </c>
      <c r="H10660">
        <v>249</v>
      </c>
      <c r="I10660">
        <v>0.56137201362039857</v>
      </c>
      <c r="J10660">
        <v>1.012382244926258E-2</v>
      </c>
      <c r="K10660">
        <v>-4.829477607592584E-2</v>
      </c>
      <c r="L10660">
        <v>0.98030706364718623</v>
      </c>
    </row>
    <row r="10661" spans="1:12">
      <c r="A10661" t="s">
        <v>317</v>
      </c>
      <c r="B10661" t="s">
        <v>369</v>
      </c>
      <c r="C10661">
        <v>48127</v>
      </c>
      <c r="D10661" t="s">
        <v>135</v>
      </c>
      <c r="E10661">
        <v>590</v>
      </c>
      <c r="F10661" t="s">
        <v>110</v>
      </c>
      <c r="G10661" t="s">
        <v>114</v>
      </c>
      <c r="H10661">
        <v>334</v>
      </c>
      <c r="I10661">
        <v>0.17057928021147739</v>
      </c>
      <c r="J10661">
        <v>4.6225297974527048E-3</v>
      </c>
      <c r="K10661">
        <v>-0.1664199960492774</v>
      </c>
      <c r="L10661">
        <v>0.40550754015868767</v>
      </c>
    </row>
    <row r="10662" spans="1:12">
      <c r="A10662" t="s">
        <v>317</v>
      </c>
      <c r="B10662" t="s">
        <v>369</v>
      </c>
      <c r="C10662">
        <v>48127</v>
      </c>
      <c r="D10662" t="s">
        <v>135</v>
      </c>
      <c r="E10662">
        <v>590</v>
      </c>
      <c r="F10662" t="s">
        <v>110</v>
      </c>
      <c r="G10662" t="s">
        <v>115</v>
      </c>
      <c r="H10662">
        <v>249</v>
      </c>
      <c r="I10662">
        <v>0.42181423762013498</v>
      </c>
      <c r="J10662">
        <v>8.0289533675778849E-3</v>
      </c>
      <c r="K10662">
        <v>-8.3428415144320325E-2</v>
      </c>
      <c r="L10662">
        <v>0.73430831483007752</v>
      </c>
    </row>
    <row r="10663" spans="1:12">
      <c r="A10663" t="s">
        <v>317</v>
      </c>
      <c r="B10663" t="s">
        <v>369</v>
      </c>
      <c r="C10663">
        <v>48127</v>
      </c>
      <c r="D10663" t="s">
        <v>135</v>
      </c>
      <c r="E10663">
        <v>590</v>
      </c>
      <c r="F10663" t="s">
        <v>110</v>
      </c>
      <c r="G10663" t="s">
        <v>116</v>
      </c>
      <c r="H10663">
        <v>334</v>
      </c>
      <c r="I10663">
        <v>9.3343811315799871E-2</v>
      </c>
      <c r="J10663">
        <v>4.9802479425159994E-3</v>
      </c>
      <c r="K10663">
        <v>-0.24716632621721901</v>
      </c>
      <c r="L10663">
        <v>0.37254397000429879</v>
      </c>
    </row>
    <row r="10664" spans="1:12">
      <c r="A10664" t="s">
        <v>317</v>
      </c>
      <c r="B10664" t="s">
        <v>369</v>
      </c>
      <c r="C10664">
        <v>48127</v>
      </c>
      <c r="D10664" t="s">
        <v>135</v>
      </c>
      <c r="E10664">
        <v>590</v>
      </c>
      <c r="F10664" t="s">
        <v>110</v>
      </c>
      <c r="G10664" t="s">
        <v>117</v>
      </c>
      <c r="H10664">
        <v>249</v>
      </c>
      <c r="I10664">
        <v>0.42181423762013492</v>
      </c>
      <c r="J10664">
        <v>8.0289533675778832E-3</v>
      </c>
      <c r="K10664">
        <v>-8.3428415144320325E-2</v>
      </c>
      <c r="L10664">
        <v>0.73430831483007752</v>
      </c>
    </row>
    <row r="10665" spans="1:12">
      <c r="A10665" t="s">
        <v>317</v>
      </c>
      <c r="B10665" t="s">
        <v>369</v>
      </c>
      <c r="C10665">
        <v>48127</v>
      </c>
      <c r="D10665" t="s">
        <v>135</v>
      </c>
      <c r="E10665">
        <v>590</v>
      </c>
      <c r="F10665" t="s">
        <v>110</v>
      </c>
      <c r="G10665" t="s">
        <v>118</v>
      </c>
      <c r="H10665">
        <v>334</v>
      </c>
      <c r="I10665">
        <v>9.3338472856888552E-2</v>
      </c>
      <c r="J10665">
        <v>4.9803851799246068E-3</v>
      </c>
      <c r="K10665">
        <v>-0.24716632621721901</v>
      </c>
      <c r="L10665">
        <v>0.37254397000429879</v>
      </c>
    </row>
    <row r="10666" spans="1:12">
      <c r="A10666" t="s">
        <v>317</v>
      </c>
      <c r="B10666" t="s">
        <v>369</v>
      </c>
      <c r="C10666">
        <v>48127</v>
      </c>
      <c r="D10666" t="s">
        <v>135</v>
      </c>
      <c r="E10666">
        <v>590</v>
      </c>
      <c r="F10666" t="s">
        <v>110</v>
      </c>
      <c r="G10666" t="s">
        <v>119</v>
      </c>
      <c r="H10666">
        <v>249</v>
      </c>
      <c r="I10666">
        <v>0.48311767984334331</v>
      </c>
      <c r="J10666">
        <v>8.9584892760862043E-3</v>
      </c>
      <c r="K10666">
        <v>-7.3014897064594519E-2</v>
      </c>
      <c r="L10666">
        <v>0.8511285230059078</v>
      </c>
    </row>
    <row r="10667" spans="1:12">
      <c r="A10667" t="s">
        <v>317</v>
      </c>
      <c r="B10667" t="s">
        <v>369</v>
      </c>
      <c r="C10667">
        <v>48127</v>
      </c>
      <c r="D10667" t="s">
        <v>135</v>
      </c>
      <c r="E10667">
        <v>590</v>
      </c>
      <c r="F10667" t="s">
        <v>110</v>
      </c>
      <c r="G10667" t="s">
        <v>120</v>
      </c>
      <c r="H10667">
        <v>334</v>
      </c>
      <c r="I10667">
        <v>0.13623217973237531</v>
      </c>
      <c r="J10667">
        <v>4.8584786283880754E-3</v>
      </c>
      <c r="K10667">
        <v>-0.21468350489427621</v>
      </c>
      <c r="L10667">
        <v>0.39735487538562231</v>
      </c>
    </row>
    <row r="10668" spans="1:12">
      <c r="A10668" t="s">
        <v>317</v>
      </c>
      <c r="B10668" t="s">
        <v>369</v>
      </c>
      <c r="C10668">
        <v>48127</v>
      </c>
      <c r="D10668" t="s">
        <v>135</v>
      </c>
      <c r="E10668">
        <v>590</v>
      </c>
      <c r="F10668" t="s">
        <v>110</v>
      </c>
      <c r="G10668" t="s">
        <v>121</v>
      </c>
      <c r="H10668">
        <v>249</v>
      </c>
      <c r="I10668">
        <v>0.64951290937184847</v>
      </c>
      <c r="J10668">
        <v>1.146535267839118E-2</v>
      </c>
      <c r="K10668">
        <v>-4.0010588328953517E-3</v>
      </c>
      <c r="L10668">
        <v>1.1300487698310651</v>
      </c>
    </row>
    <row r="10669" spans="1:12">
      <c r="A10669" t="s">
        <v>317</v>
      </c>
      <c r="B10669" t="s">
        <v>369</v>
      </c>
      <c r="C10669">
        <v>48127</v>
      </c>
      <c r="D10669" t="s">
        <v>135</v>
      </c>
      <c r="E10669">
        <v>590</v>
      </c>
      <c r="F10669" t="s">
        <v>110</v>
      </c>
      <c r="G10669" t="s">
        <v>122</v>
      </c>
      <c r="H10669">
        <v>334</v>
      </c>
      <c r="I10669">
        <v>0.2397085674600217</v>
      </c>
      <c r="J10669">
        <v>5.1335323488057661E-3</v>
      </c>
      <c r="K10669">
        <v>-0.1134357744722686</v>
      </c>
      <c r="L10669">
        <v>0.47108975947694159</v>
      </c>
    </row>
    <row r="10670" spans="1:12">
      <c r="A10670" t="s">
        <v>317</v>
      </c>
      <c r="B10670" t="s">
        <v>369</v>
      </c>
      <c r="C10670">
        <v>48127</v>
      </c>
      <c r="D10670" t="s">
        <v>135</v>
      </c>
      <c r="E10670">
        <v>590</v>
      </c>
      <c r="F10670" t="s">
        <v>110</v>
      </c>
      <c r="G10670" t="s">
        <v>123</v>
      </c>
      <c r="H10670">
        <v>249</v>
      </c>
      <c r="I10670">
        <v>0.79967414725325914</v>
      </c>
      <c r="J10670">
        <v>1.421601526972642E-2</v>
      </c>
      <c r="K10670">
        <v>0.19127582959611239</v>
      </c>
      <c r="L10670">
        <v>1.407135650628663</v>
      </c>
    </row>
    <row r="10671" spans="1:12">
      <c r="A10671" t="s">
        <v>317</v>
      </c>
      <c r="B10671" t="s">
        <v>369</v>
      </c>
      <c r="C10671">
        <v>48127</v>
      </c>
      <c r="D10671" t="s">
        <v>135</v>
      </c>
      <c r="E10671">
        <v>590</v>
      </c>
      <c r="F10671" t="s">
        <v>110</v>
      </c>
      <c r="G10671" t="s">
        <v>124</v>
      </c>
      <c r="H10671">
        <v>334</v>
      </c>
      <c r="I10671">
        <v>0.33573687337132402</v>
      </c>
      <c r="J10671">
        <v>5.9373779151517146E-3</v>
      </c>
      <c r="K10671">
        <v>-3.2848782864860163E-2</v>
      </c>
      <c r="L10671">
        <v>0.67193973333280543</v>
      </c>
    </row>
    <row r="10672" spans="1:12">
      <c r="A10672" t="s">
        <v>317</v>
      </c>
      <c r="B10672" t="s">
        <v>369</v>
      </c>
      <c r="C10672">
        <v>48127</v>
      </c>
      <c r="D10672" t="s">
        <v>135</v>
      </c>
      <c r="E10672">
        <v>590</v>
      </c>
      <c r="F10672" t="s">
        <v>110</v>
      </c>
      <c r="G10672" t="s">
        <v>125</v>
      </c>
      <c r="H10672">
        <v>249</v>
      </c>
      <c r="I10672">
        <v>0.95519366448157772</v>
      </c>
      <c r="J10672">
        <v>1.686457795238341E-2</v>
      </c>
      <c r="K10672">
        <v>0.24692628372133291</v>
      </c>
      <c r="L10672">
        <v>1.665955837431321</v>
      </c>
    </row>
    <row r="10673" spans="1:12">
      <c r="A10673" t="s">
        <v>317</v>
      </c>
      <c r="B10673" t="s">
        <v>369</v>
      </c>
      <c r="C10673">
        <v>48127</v>
      </c>
      <c r="D10673" t="s">
        <v>135</v>
      </c>
      <c r="E10673">
        <v>590</v>
      </c>
      <c r="F10673" t="s">
        <v>110</v>
      </c>
      <c r="G10673" t="s">
        <v>126</v>
      </c>
      <c r="H10673">
        <v>334</v>
      </c>
      <c r="I10673">
        <v>0.4371562454710286</v>
      </c>
      <c r="J10673">
        <v>7.312892419487918E-3</v>
      </c>
      <c r="K10673">
        <v>-2.9603177133575849E-3</v>
      </c>
      <c r="L10673">
        <v>0.83618455498745559</v>
      </c>
    </row>
    <row r="10674" spans="1:12">
      <c r="A10674" t="s">
        <v>317</v>
      </c>
      <c r="B10674" t="s">
        <v>369</v>
      </c>
      <c r="C10674">
        <v>48127</v>
      </c>
      <c r="D10674" t="s">
        <v>135</v>
      </c>
      <c r="E10674">
        <v>590</v>
      </c>
      <c r="F10674" t="s">
        <v>110</v>
      </c>
      <c r="G10674" t="s">
        <v>127</v>
      </c>
      <c r="H10674">
        <v>249</v>
      </c>
      <c r="I10674">
        <v>0.56137201362039857</v>
      </c>
      <c r="J10674">
        <v>1.012382244926258E-2</v>
      </c>
      <c r="K10674">
        <v>-4.829477607592584E-2</v>
      </c>
      <c r="L10674">
        <v>0.98030706364718623</v>
      </c>
    </row>
    <row r="10675" spans="1:12">
      <c r="A10675" t="s">
        <v>317</v>
      </c>
      <c r="B10675" t="s">
        <v>369</v>
      </c>
      <c r="C10675">
        <v>48127</v>
      </c>
      <c r="D10675" t="s">
        <v>135</v>
      </c>
      <c r="E10675">
        <v>590</v>
      </c>
      <c r="F10675" t="s">
        <v>110</v>
      </c>
      <c r="G10675" t="s">
        <v>128</v>
      </c>
      <c r="H10675">
        <v>334</v>
      </c>
      <c r="I10675">
        <v>0.17057968067662579</v>
      </c>
      <c r="J10675">
        <v>4.6214440431201122E-3</v>
      </c>
      <c r="K10675">
        <v>-0.1664199960492774</v>
      </c>
      <c r="L10675">
        <v>0.40550754015868767</v>
      </c>
    </row>
    <row r="10676" spans="1:12">
      <c r="A10676" t="s">
        <v>317</v>
      </c>
      <c r="B10676" t="s">
        <v>369</v>
      </c>
      <c r="C10676">
        <v>48127</v>
      </c>
      <c r="D10676" t="s">
        <v>135</v>
      </c>
      <c r="E10676">
        <v>590</v>
      </c>
      <c r="F10676" t="s">
        <v>110</v>
      </c>
      <c r="G10676" t="s">
        <v>129</v>
      </c>
      <c r="H10676">
        <v>249</v>
      </c>
      <c r="I10676">
        <v>0.56137201362039857</v>
      </c>
      <c r="J10676">
        <v>1.012382244926258E-2</v>
      </c>
      <c r="K10676">
        <v>-4.829477607592584E-2</v>
      </c>
      <c r="L10676">
        <v>0.98030706364718623</v>
      </c>
    </row>
    <row r="10677" spans="1:12">
      <c r="A10677" t="s">
        <v>317</v>
      </c>
      <c r="B10677" t="s">
        <v>369</v>
      </c>
      <c r="C10677">
        <v>48127</v>
      </c>
      <c r="D10677" t="s">
        <v>135</v>
      </c>
      <c r="E10677">
        <v>590</v>
      </c>
      <c r="F10677" t="s">
        <v>110</v>
      </c>
      <c r="G10677" t="s">
        <v>130</v>
      </c>
      <c r="H10677">
        <v>334</v>
      </c>
      <c r="I10677">
        <v>0.17057968067662579</v>
      </c>
      <c r="J10677">
        <v>4.6214440431201122E-3</v>
      </c>
      <c r="K10677">
        <v>-0.1664199960492774</v>
      </c>
      <c r="L10677">
        <v>0.40550754015868767</v>
      </c>
    </row>
    <row r="10678" spans="1:12">
      <c r="A10678" t="s">
        <v>317</v>
      </c>
      <c r="B10678" t="s">
        <v>369</v>
      </c>
      <c r="C10678">
        <v>48127</v>
      </c>
      <c r="D10678" t="s">
        <v>135</v>
      </c>
      <c r="E10678">
        <v>590</v>
      </c>
      <c r="F10678" t="s">
        <v>110</v>
      </c>
      <c r="G10678" t="s">
        <v>131</v>
      </c>
      <c r="H10678">
        <v>249</v>
      </c>
      <c r="I10678">
        <v>0.56137201362039857</v>
      </c>
      <c r="J10678">
        <v>1.012382244926258E-2</v>
      </c>
      <c r="K10678">
        <v>-4.829477607592584E-2</v>
      </c>
      <c r="L10678">
        <v>0.98030706364718623</v>
      </c>
    </row>
    <row r="10679" spans="1:12">
      <c r="A10679" t="s">
        <v>317</v>
      </c>
      <c r="B10679" t="s">
        <v>369</v>
      </c>
      <c r="C10679">
        <v>48127</v>
      </c>
      <c r="D10679" t="s">
        <v>135</v>
      </c>
      <c r="E10679">
        <v>590</v>
      </c>
      <c r="F10679" t="s">
        <v>110</v>
      </c>
      <c r="G10679" t="s">
        <v>132</v>
      </c>
      <c r="H10679">
        <v>334</v>
      </c>
      <c r="I10679">
        <v>0.17057968067662579</v>
      </c>
      <c r="J10679">
        <v>4.6214440431201114E-3</v>
      </c>
      <c r="K10679">
        <v>-0.1664199960492774</v>
      </c>
      <c r="L10679">
        <v>0.40550754015868767</v>
      </c>
    </row>
    <row r="10680" spans="1:12">
      <c r="A10680" t="s">
        <v>317</v>
      </c>
      <c r="B10680" t="s">
        <v>369</v>
      </c>
      <c r="C10680">
        <v>48127</v>
      </c>
      <c r="D10680" t="s">
        <v>135</v>
      </c>
      <c r="E10680">
        <v>590</v>
      </c>
      <c r="F10680" t="s">
        <v>110</v>
      </c>
      <c r="G10680" t="s">
        <v>133</v>
      </c>
      <c r="H10680">
        <v>249</v>
      </c>
      <c r="I10680">
        <v>0.60025793537664518</v>
      </c>
      <c r="J10680">
        <v>1.127974245643126E-2</v>
      </c>
      <c r="K10680">
        <v>0.15360769622612799</v>
      </c>
      <c r="L10680">
        <v>1.0610174274965309</v>
      </c>
    </row>
    <row r="10681" spans="1:12">
      <c r="A10681" t="s">
        <v>317</v>
      </c>
      <c r="B10681" t="s">
        <v>369</v>
      </c>
      <c r="C10681">
        <v>48127</v>
      </c>
      <c r="D10681" t="s">
        <v>135</v>
      </c>
      <c r="E10681">
        <v>590</v>
      </c>
      <c r="F10681" t="s">
        <v>110</v>
      </c>
      <c r="G10681" t="s">
        <v>134</v>
      </c>
      <c r="H10681">
        <v>334</v>
      </c>
      <c r="I10681">
        <v>0.26600563503707358</v>
      </c>
      <c r="J10681">
        <v>4.4683730213794064E-3</v>
      </c>
      <c r="K10681">
        <v>-2.9603177133575849E-3</v>
      </c>
      <c r="L10681">
        <v>0.50047131994690186</v>
      </c>
    </row>
    <row r="10682" spans="1:12">
      <c r="A10682" t="s">
        <v>317</v>
      </c>
      <c r="B10682" t="s">
        <v>370</v>
      </c>
      <c r="C10682">
        <v>48129</v>
      </c>
      <c r="D10682" t="s">
        <v>135</v>
      </c>
      <c r="E10682">
        <v>590</v>
      </c>
      <c r="F10682" t="s">
        <v>110</v>
      </c>
      <c r="G10682" t="s">
        <v>111</v>
      </c>
      <c r="H10682">
        <v>109</v>
      </c>
      <c r="I10682">
        <v>-5.2608808702153014E-4</v>
      </c>
      <c r="J10682">
        <v>1.2750771255643199E-3</v>
      </c>
      <c r="K10682">
        <v>-999</v>
      </c>
      <c r="L10682">
        <v>-999</v>
      </c>
    </row>
    <row r="10683" spans="1:12">
      <c r="A10683" t="s">
        <v>317</v>
      </c>
      <c r="B10683" t="s">
        <v>370</v>
      </c>
      <c r="C10683">
        <v>48129</v>
      </c>
      <c r="D10683" t="s">
        <v>135</v>
      </c>
      <c r="E10683">
        <v>590</v>
      </c>
      <c r="F10683" t="s">
        <v>110</v>
      </c>
      <c r="G10683" t="s">
        <v>112</v>
      </c>
      <c r="H10683">
        <v>185</v>
      </c>
      <c r="I10683">
        <v>1.5017661552764619E-3</v>
      </c>
      <c r="J10683">
        <v>2.3759524363066581E-3</v>
      </c>
      <c r="K10683">
        <v>-999</v>
      </c>
      <c r="L10683">
        <v>-999</v>
      </c>
    </row>
    <row r="10684" spans="1:12">
      <c r="A10684" t="s">
        <v>317</v>
      </c>
      <c r="B10684" t="s">
        <v>370</v>
      </c>
      <c r="C10684">
        <v>48129</v>
      </c>
      <c r="D10684" t="s">
        <v>135</v>
      </c>
      <c r="E10684">
        <v>590</v>
      </c>
      <c r="F10684" t="s">
        <v>110</v>
      </c>
      <c r="G10684" t="s">
        <v>113</v>
      </c>
      <c r="H10684">
        <v>109</v>
      </c>
      <c r="I10684">
        <v>0.37373321337284687</v>
      </c>
      <c r="J10684">
        <v>1.3476077985116131E-2</v>
      </c>
      <c r="K10684">
        <v>7.1544570863134177E-3</v>
      </c>
      <c r="L10684">
        <v>0.7133728245419243</v>
      </c>
    </row>
    <row r="10685" spans="1:12">
      <c r="A10685" t="s">
        <v>317</v>
      </c>
      <c r="B10685" t="s">
        <v>370</v>
      </c>
      <c r="C10685">
        <v>48129</v>
      </c>
      <c r="D10685" t="s">
        <v>135</v>
      </c>
      <c r="E10685">
        <v>590</v>
      </c>
      <c r="F10685" t="s">
        <v>110</v>
      </c>
      <c r="G10685" t="s">
        <v>114</v>
      </c>
      <c r="H10685">
        <v>185</v>
      </c>
      <c r="I10685">
        <v>0.17108570784333191</v>
      </c>
      <c r="J10685">
        <v>5.0105115523151568E-3</v>
      </c>
      <c r="K10685">
        <v>1.112253870171254E-2</v>
      </c>
      <c r="L10685">
        <v>0.35550166117782322</v>
      </c>
    </row>
    <row r="10686" spans="1:12">
      <c r="A10686" t="s">
        <v>317</v>
      </c>
      <c r="B10686" t="s">
        <v>370</v>
      </c>
      <c r="C10686">
        <v>48129</v>
      </c>
      <c r="D10686" t="s">
        <v>135</v>
      </c>
      <c r="E10686">
        <v>590</v>
      </c>
      <c r="F10686" t="s">
        <v>110</v>
      </c>
      <c r="G10686" t="s">
        <v>115</v>
      </c>
      <c r="H10686">
        <v>109</v>
      </c>
      <c r="I10686">
        <v>0.28961297240710843</v>
      </c>
      <c r="J10686">
        <v>1.1383997043049319E-2</v>
      </c>
      <c r="K10686">
        <v>-1.7946656518021811E-2</v>
      </c>
      <c r="L10686">
        <v>0.54453904621127391</v>
      </c>
    </row>
    <row r="10687" spans="1:12">
      <c r="A10687" t="s">
        <v>317</v>
      </c>
      <c r="B10687" t="s">
        <v>370</v>
      </c>
      <c r="C10687">
        <v>48129</v>
      </c>
      <c r="D10687" t="s">
        <v>135</v>
      </c>
      <c r="E10687">
        <v>590</v>
      </c>
      <c r="F10687" t="s">
        <v>110</v>
      </c>
      <c r="G10687" t="s">
        <v>116</v>
      </c>
      <c r="H10687">
        <v>185</v>
      </c>
      <c r="I10687">
        <v>8.5296566232054782E-2</v>
      </c>
      <c r="J10687">
        <v>4.9228632047380264E-3</v>
      </c>
      <c r="K10687">
        <v>-5.7008063693509553E-2</v>
      </c>
      <c r="L10687">
        <v>0.26560942726821729</v>
      </c>
    </row>
    <row r="10688" spans="1:12">
      <c r="A10688" t="s">
        <v>317</v>
      </c>
      <c r="B10688" t="s">
        <v>370</v>
      </c>
      <c r="C10688">
        <v>48129</v>
      </c>
      <c r="D10688" t="s">
        <v>135</v>
      </c>
      <c r="E10688">
        <v>590</v>
      </c>
      <c r="F10688" t="s">
        <v>110</v>
      </c>
      <c r="G10688" t="s">
        <v>117</v>
      </c>
      <c r="H10688">
        <v>109</v>
      </c>
      <c r="I10688">
        <v>0.28961295582137048</v>
      </c>
      <c r="J10688">
        <v>1.138400038198843E-2</v>
      </c>
      <c r="K10688">
        <v>-1.7946656518021811E-2</v>
      </c>
      <c r="L10688">
        <v>0.54453904621127391</v>
      </c>
    </row>
    <row r="10689" spans="1:12">
      <c r="A10689" t="s">
        <v>317</v>
      </c>
      <c r="B10689" t="s">
        <v>370</v>
      </c>
      <c r="C10689">
        <v>48129</v>
      </c>
      <c r="D10689" t="s">
        <v>135</v>
      </c>
      <c r="E10689">
        <v>590</v>
      </c>
      <c r="F10689" t="s">
        <v>110</v>
      </c>
      <c r="G10689" t="s">
        <v>118</v>
      </c>
      <c r="H10689">
        <v>185</v>
      </c>
      <c r="I10689">
        <v>8.5296566232054782E-2</v>
      </c>
      <c r="J10689">
        <v>4.9228632047380264E-3</v>
      </c>
      <c r="K10689">
        <v>-5.7008063693509553E-2</v>
      </c>
      <c r="L10689">
        <v>0.26560942726821729</v>
      </c>
    </row>
    <row r="10690" spans="1:12">
      <c r="A10690" t="s">
        <v>317</v>
      </c>
      <c r="B10690" t="s">
        <v>370</v>
      </c>
      <c r="C10690">
        <v>48129</v>
      </c>
      <c r="D10690" t="s">
        <v>135</v>
      </c>
      <c r="E10690">
        <v>590</v>
      </c>
      <c r="F10690" t="s">
        <v>110</v>
      </c>
      <c r="G10690" t="s">
        <v>119</v>
      </c>
      <c r="H10690">
        <v>109</v>
      </c>
      <c r="I10690">
        <v>0.31377840320472983</v>
      </c>
      <c r="J10690">
        <v>1.19392289410088E-2</v>
      </c>
      <c r="K10690">
        <v>-5.4531078796244319E-3</v>
      </c>
      <c r="L10690">
        <v>0.60787086013814906</v>
      </c>
    </row>
    <row r="10691" spans="1:12">
      <c r="A10691" t="s">
        <v>317</v>
      </c>
      <c r="B10691" t="s">
        <v>370</v>
      </c>
      <c r="C10691">
        <v>48129</v>
      </c>
      <c r="D10691" t="s">
        <v>135</v>
      </c>
      <c r="E10691">
        <v>590</v>
      </c>
      <c r="F10691" t="s">
        <v>110</v>
      </c>
      <c r="G10691" t="s">
        <v>120</v>
      </c>
      <c r="H10691">
        <v>185</v>
      </c>
      <c r="I10691">
        <v>0.13081665483403709</v>
      </c>
      <c r="J10691">
        <v>4.9519957668733182E-3</v>
      </c>
      <c r="K10691">
        <v>-2.002714146858749E-2</v>
      </c>
      <c r="L10691">
        <v>0.31390430789418788</v>
      </c>
    </row>
    <row r="10692" spans="1:12">
      <c r="A10692" t="s">
        <v>317</v>
      </c>
      <c r="B10692" t="s">
        <v>370</v>
      </c>
      <c r="C10692">
        <v>48129</v>
      </c>
      <c r="D10692" t="s">
        <v>135</v>
      </c>
      <c r="E10692">
        <v>590</v>
      </c>
      <c r="F10692" t="s">
        <v>110</v>
      </c>
      <c r="G10692" t="s">
        <v>121</v>
      </c>
      <c r="H10692">
        <v>109</v>
      </c>
      <c r="I10692">
        <v>0.42598871782481701</v>
      </c>
      <c r="J10692">
        <v>1.4711688258305249E-2</v>
      </c>
      <c r="K10692">
        <v>2.626012599915499E-2</v>
      </c>
      <c r="L10692">
        <v>0.8129822778515795</v>
      </c>
    </row>
    <row r="10693" spans="1:12">
      <c r="A10693" t="s">
        <v>317</v>
      </c>
      <c r="B10693" t="s">
        <v>370</v>
      </c>
      <c r="C10693">
        <v>48129</v>
      </c>
      <c r="D10693" t="s">
        <v>135</v>
      </c>
      <c r="E10693">
        <v>590</v>
      </c>
      <c r="F10693" t="s">
        <v>110</v>
      </c>
      <c r="G10693" t="s">
        <v>122</v>
      </c>
      <c r="H10693">
        <v>185</v>
      </c>
      <c r="I10693">
        <v>0.24668600217402659</v>
      </c>
      <c r="J10693">
        <v>5.4664548939314366E-3</v>
      </c>
      <c r="K10693">
        <v>1.69673634204534E-2</v>
      </c>
      <c r="L10693">
        <v>0.42461468505656791</v>
      </c>
    </row>
    <row r="10694" spans="1:12">
      <c r="A10694" t="s">
        <v>317</v>
      </c>
      <c r="B10694" t="s">
        <v>370</v>
      </c>
      <c r="C10694">
        <v>48129</v>
      </c>
      <c r="D10694" t="s">
        <v>135</v>
      </c>
      <c r="E10694">
        <v>590</v>
      </c>
      <c r="F10694" t="s">
        <v>110</v>
      </c>
      <c r="G10694" t="s">
        <v>123</v>
      </c>
      <c r="H10694">
        <v>109</v>
      </c>
      <c r="I10694">
        <v>0.50520726373458447</v>
      </c>
      <c r="J10694">
        <v>1.7077787016098901E-2</v>
      </c>
      <c r="K10694">
        <v>6.197669814011568E-2</v>
      </c>
      <c r="L10694">
        <v>1.0039911330348541</v>
      </c>
    </row>
    <row r="10695" spans="1:12">
      <c r="A10695" t="s">
        <v>317</v>
      </c>
      <c r="B10695" t="s">
        <v>370</v>
      </c>
      <c r="C10695">
        <v>48129</v>
      </c>
      <c r="D10695" t="s">
        <v>135</v>
      </c>
      <c r="E10695">
        <v>590</v>
      </c>
      <c r="F10695" t="s">
        <v>110</v>
      </c>
      <c r="G10695" t="s">
        <v>124</v>
      </c>
      <c r="H10695">
        <v>185</v>
      </c>
      <c r="I10695">
        <v>0.35142052786679318</v>
      </c>
      <c r="J10695">
        <v>6.1383712513879592E-3</v>
      </c>
      <c r="K10695">
        <v>2.222570259427864E-2</v>
      </c>
      <c r="L10695">
        <v>0.52740692739829442</v>
      </c>
    </row>
    <row r="10696" spans="1:12">
      <c r="A10696" t="s">
        <v>317</v>
      </c>
      <c r="B10696" t="s">
        <v>370</v>
      </c>
      <c r="C10696">
        <v>48129</v>
      </c>
      <c r="D10696" t="s">
        <v>135</v>
      </c>
      <c r="E10696">
        <v>590</v>
      </c>
      <c r="F10696" t="s">
        <v>110</v>
      </c>
      <c r="G10696" t="s">
        <v>125</v>
      </c>
      <c r="H10696">
        <v>109</v>
      </c>
      <c r="I10696">
        <v>0.60827380053118063</v>
      </c>
      <c r="J10696">
        <v>1.9787072727830639E-2</v>
      </c>
      <c r="K10696">
        <v>9.0687244856611809E-2</v>
      </c>
      <c r="L10696">
        <v>1.184171269562668</v>
      </c>
    </row>
    <row r="10697" spans="1:12">
      <c r="A10697" t="s">
        <v>317</v>
      </c>
      <c r="B10697" t="s">
        <v>370</v>
      </c>
      <c r="C10697">
        <v>48129</v>
      </c>
      <c r="D10697" t="s">
        <v>135</v>
      </c>
      <c r="E10697">
        <v>590</v>
      </c>
      <c r="F10697" t="s">
        <v>110</v>
      </c>
      <c r="G10697" t="s">
        <v>126</v>
      </c>
      <c r="H10697">
        <v>185</v>
      </c>
      <c r="I10697">
        <v>0.47332010470589231</v>
      </c>
      <c r="J10697">
        <v>7.0115979680656516E-3</v>
      </c>
      <c r="K10697">
        <v>2.9303351145557589E-2</v>
      </c>
      <c r="L10697">
        <v>0.67457651028692767</v>
      </c>
    </row>
    <row r="10698" spans="1:12">
      <c r="A10698" t="s">
        <v>317</v>
      </c>
      <c r="B10698" t="s">
        <v>370</v>
      </c>
      <c r="C10698">
        <v>48129</v>
      </c>
      <c r="D10698" t="s">
        <v>135</v>
      </c>
      <c r="E10698">
        <v>590</v>
      </c>
      <c r="F10698" t="s">
        <v>110</v>
      </c>
      <c r="G10698" t="s">
        <v>127</v>
      </c>
      <c r="H10698">
        <v>109</v>
      </c>
      <c r="I10698">
        <v>0.37373321337284687</v>
      </c>
      <c r="J10698">
        <v>1.3476077985116131E-2</v>
      </c>
      <c r="K10698">
        <v>7.1544570863134177E-3</v>
      </c>
      <c r="L10698">
        <v>0.7133728245419243</v>
      </c>
    </row>
    <row r="10699" spans="1:12">
      <c r="A10699" t="s">
        <v>317</v>
      </c>
      <c r="B10699" t="s">
        <v>370</v>
      </c>
      <c r="C10699">
        <v>48129</v>
      </c>
      <c r="D10699" t="s">
        <v>135</v>
      </c>
      <c r="E10699">
        <v>590</v>
      </c>
      <c r="F10699" t="s">
        <v>110</v>
      </c>
      <c r="G10699" t="s">
        <v>128</v>
      </c>
      <c r="H10699">
        <v>185</v>
      </c>
      <c r="I10699">
        <v>0.17108570784333191</v>
      </c>
      <c r="J10699">
        <v>5.0105115523151568E-3</v>
      </c>
      <c r="K10699">
        <v>1.112253870171254E-2</v>
      </c>
      <c r="L10699">
        <v>0.35550166117782322</v>
      </c>
    </row>
    <row r="10700" spans="1:12">
      <c r="A10700" t="s">
        <v>317</v>
      </c>
      <c r="B10700" t="s">
        <v>370</v>
      </c>
      <c r="C10700">
        <v>48129</v>
      </c>
      <c r="D10700" t="s">
        <v>135</v>
      </c>
      <c r="E10700">
        <v>590</v>
      </c>
      <c r="F10700" t="s">
        <v>110</v>
      </c>
      <c r="G10700" t="s">
        <v>129</v>
      </c>
      <c r="H10700">
        <v>109</v>
      </c>
      <c r="I10700">
        <v>0.37373321337284687</v>
      </c>
      <c r="J10700">
        <v>1.3476077985116131E-2</v>
      </c>
      <c r="K10700">
        <v>7.1544570863134177E-3</v>
      </c>
      <c r="L10700">
        <v>0.7133728245419243</v>
      </c>
    </row>
    <row r="10701" spans="1:12">
      <c r="A10701" t="s">
        <v>317</v>
      </c>
      <c r="B10701" t="s">
        <v>370</v>
      </c>
      <c r="C10701">
        <v>48129</v>
      </c>
      <c r="D10701" t="s">
        <v>135</v>
      </c>
      <c r="E10701">
        <v>590</v>
      </c>
      <c r="F10701" t="s">
        <v>110</v>
      </c>
      <c r="G10701" t="s">
        <v>130</v>
      </c>
      <c r="H10701">
        <v>185</v>
      </c>
      <c r="I10701">
        <v>0.17108570784333191</v>
      </c>
      <c r="J10701">
        <v>5.0105115523151568E-3</v>
      </c>
      <c r="K10701">
        <v>1.112253870171254E-2</v>
      </c>
      <c r="L10701">
        <v>0.35550166117782322</v>
      </c>
    </row>
    <row r="10702" spans="1:12">
      <c r="A10702" t="s">
        <v>317</v>
      </c>
      <c r="B10702" t="s">
        <v>370</v>
      </c>
      <c r="C10702">
        <v>48129</v>
      </c>
      <c r="D10702" t="s">
        <v>135</v>
      </c>
      <c r="E10702">
        <v>590</v>
      </c>
      <c r="F10702" t="s">
        <v>110</v>
      </c>
      <c r="G10702" t="s">
        <v>131</v>
      </c>
      <c r="H10702">
        <v>109</v>
      </c>
      <c r="I10702">
        <v>0.37373321337284687</v>
      </c>
      <c r="J10702">
        <v>1.3476077985116131E-2</v>
      </c>
      <c r="K10702">
        <v>7.1544570863134177E-3</v>
      </c>
      <c r="L10702">
        <v>0.7133728245419243</v>
      </c>
    </row>
    <row r="10703" spans="1:12">
      <c r="A10703" t="s">
        <v>317</v>
      </c>
      <c r="B10703" t="s">
        <v>370</v>
      </c>
      <c r="C10703">
        <v>48129</v>
      </c>
      <c r="D10703" t="s">
        <v>135</v>
      </c>
      <c r="E10703">
        <v>590</v>
      </c>
      <c r="F10703" t="s">
        <v>110</v>
      </c>
      <c r="G10703" t="s">
        <v>132</v>
      </c>
      <c r="H10703">
        <v>185</v>
      </c>
      <c r="I10703">
        <v>0.17108570784333191</v>
      </c>
      <c r="J10703">
        <v>5.0105115523151568E-3</v>
      </c>
      <c r="K10703">
        <v>1.112253870171254E-2</v>
      </c>
      <c r="L10703">
        <v>0.35550166117782322</v>
      </c>
    </row>
    <row r="10704" spans="1:12">
      <c r="A10704" t="s">
        <v>317</v>
      </c>
      <c r="B10704" t="s">
        <v>370</v>
      </c>
      <c r="C10704">
        <v>48129</v>
      </c>
      <c r="D10704" t="s">
        <v>135</v>
      </c>
      <c r="E10704">
        <v>590</v>
      </c>
      <c r="F10704" t="s">
        <v>110</v>
      </c>
      <c r="G10704" t="s">
        <v>133</v>
      </c>
      <c r="H10704">
        <v>109</v>
      </c>
      <c r="I10704">
        <v>0.35625459407813048</v>
      </c>
      <c r="J10704">
        <v>1.1326333655082571E-2</v>
      </c>
      <c r="K10704">
        <v>4.8590525121547469E-2</v>
      </c>
      <c r="L10704">
        <v>0.71280724959205255</v>
      </c>
    </row>
    <row r="10705" spans="1:12">
      <c r="A10705" t="s">
        <v>317</v>
      </c>
      <c r="B10705" t="s">
        <v>370</v>
      </c>
      <c r="C10705">
        <v>48129</v>
      </c>
      <c r="D10705" t="s">
        <v>135</v>
      </c>
      <c r="E10705">
        <v>590</v>
      </c>
      <c r="F10705" t="s">
        <v>110</v>
      </c>
      <c r="G10705" t="s">
        <v>134</v>
      </c>
      <c r="H10705">
        <v>185</v>
      </c>
      <c r="I10705">
        <v>0.28277127053771872</v>
      </c>
      <c r="J10705">
        <v>4.7003638913312856E-3</v>
      </c>
      <c r="K10705">
        <v>1.4409000517682451E-2</v>
      </c>
      <c r="L10705">
        <v>0.45147817620409059</v>
      </c>
    </row>
    <row r="10706" spans="1:12">
      <c r="A10706" t="s">
        <v>317</v>
      </c>
      <c r="B10706" t="s">
        <v>371</v>
      </c>
      <c r="C10706">
        <v>48131</v>
      </c>
      <c r="D10706" t="s">
        <v>135</v>
      </c>
      <c r="E10706">
        <v>590</v>
      </c>
      <c r="F10706" t="s">
        <v>110</v>
      </c>
      <c r="G10706" t="s">
        <v>111</v>
      </c>
      <c r="H10706">
        <v>249</v>
      </c>
      <c r="I10706">
        <v>2.8781502944510269E-2</v>
      </c>
      <c r="J10706">
        <v>8.7103573533337268E-4</v>
      </c>
      <c r="K10706">
        <v>-999</v>
      </c>
      <c r="L10706">
        <v>-999</v>
      </c>
    </row>
    <row r="10707" spans="1:12">
      <c r="A10707" t="s">
        <v>317</v>
      </c>
      <c r="B10707" t="s">
        <v>371</v>
      </c>
      <c r="C10707">
        <v>48131</v>
      </c>
      <c r="D10707" t="s">
        <v>135</v>
      </c>
      <c r="E10707">
        <v>590</v>
      </c>
      <c r="F10707" t="s">
        <v>110</v>
      </c>
      <c r="G10707" t="s">
        <v>112</v>
      </c>
      <c r="H10707">
        <v>334</v>
      </c>
      <c r="I10707">
        <v>5.7337774181871813E-4</v>
      </c>
      <c r="J10707">
        <v>6.8644977716263221E-4</v>
      </c>
      <c r="K10707">
        <v>-999</v>
      </c>
      <c r="L10707">
        <v>-999</v>
      </c>
    </row>
    <row r="10708" spans="1:12">
      <c r="A10708" t="s">
        <v>317</v>
      </c>
      <c r="B10708" t="s">
        <v>371</v>
      </c>
      <c r="C10708">
        <v>48131</v>
      </c>
      <c r="D10708" t="s">
        <v>135</v>
      </c>
      <c r="E10708">
        <v>590</v>
      </c>
      <c r="F10708" t="s">
        <v>110</v>
      </c>
      <c r="G10708" t="s">
        <v>113</v>
      </c>
      <c r="H10708">
        <v>249</v>
      </c>
      <c r="I10708">
        <v>0.56137201362039857</v>
      </c>
      <c r="J10708">
        <v>1.012382244926258E-2</v>
      </c>
      <c r="K10708">
        <v>-4.829477607592584E-2</v>
      </c>
      <c r="L10708">
        <v>0.98030706364718623</v>
      </c>
    </row>
    <row r="10709" spans="1:12">
      <c r="A10709" t="s">
        <v>317</v>
      </c>
      <c r="B10709" t="s">
        <v>371</v>
      </c>
      <c r="C10709">
        <v>48131</v>
      </c>
      <c r="D10709" t="s">
        <v>135</v>
      </c>
      <c r="E10709">
        <v>590</v>
      </c>
      <c r="F10709" t="s">
        <v>110</v>
      </c>
      <c r="G10709" t="s">
        <v>114</v>
      </c>
      <c r="H10709">
        <v>334</v>
      </c>
      <c r="I10709">
        <v>0.17057928021147739</v>
      </c>
      <c r="J10709">
        <v>4.6225297974527048E-3</v>
      </c>
      <c r="K10709">
        <v>-0.1664199960492774</v>
      </c>
      <c r="L10709">
        <v>0.40550754015868767</v>
      </c>
    </row>
    <row r="10710" spans="1:12">
      <c r="A10710" t="s">
        <v>317</v>
      </c>
      <c r="B10710" t="s">
        <v>371</v>
      </c>
      <c r="C10710">
        <v>48131</v>
      </c>
      <c r="D10710" t="s">
        <v>135</v>
      </c>
      <c r="E10710">
        <v>590</v>
      </c>
      <c r="F10710" t="s">
        <v>110</v>
      </c>
      <c r="G10710" t="s">
        <v>115</v>
      </c>
      <c r="H10710">
        <v>249</v>
      </c>
      <c r="I10710">
        <v>0.42181423762013498</v>
      </c>
      <c r="J10710">
        <v>8.0289533675778849E-3</v>
      </c>
      <c r="K10710">
        <v>-8.3428415144320325E-2</v>
      </c>
      <c r="L10710">
        <v>0.73430831483007752</v>
      </c>
    </row>
    <row r="10711" spans="1:12">
      <c r="A10711" t="s">
        <v>317</v>
      </c>
      <c r="B10711" t="s">
        <v>371</v>
      </c>
      <c r="C10711">
        <v>48131</v>
      </c>
      <c r="D10711" t="s">
        <v>135</v>
      </c>
      <c r="E10711">
        <v>590</v>
      </c>
      <c r="F10711" t="s">
        <v>110</v>
      </c>
      <c r="G10711" t="s">
        <v>116</v>
      </c>
      <c r="H10711">
        <v>334</v>
      </c>
      <c r="I10711">
        <v>9.3343811315799871E-2</v>
      </c>
      <c r="J10711">
        <v>4.9802479425159994E-3</v>
      </c>
      <c r="K10711">
        <v>-0.24716632621721901</v>
      </c>
      <c r="L10711">
        <v>0.37254397000429879</v>
      </c>
    </row>
    <row r="10712" spans="1:12">
      <c r="A10712" t="s">
        <v>317</v>
      </c>
      <c r="B10712" t="s">
        <v>371</v>
      </c>
      <c r="C10712">
        <v>48131</v>
      </c>
      <c r="D10712" t="s">
        <v>135</v>
      </c>
      <c r="E10712">
        <v>590</v>
      </c>
      <c r="F10712" t="s">
        <v>110</v>
      </c>
      <c r="G10712" t="s">
        <v>117</v>
      </c>
      <c r="H10712">
        <v>249</v>
      </c>
      <c r="I10712">
        <v>0.42181423762013492</v>
      </c>
      <c r="J10712">
        <v>8.0289533675778832E-3</v>
      </c>
      <c r="K10712">
        <v>-8.3428415144320325E-2</v>
      </c>
      <c r="L10712">
        <v>0.73430831483007752</v>
      </c>
    </row>
    <row r="10713" spans="1:12">
      <c r="A10713" t="s">
        <v>317</v>
      </c>
      <c r="B10713" t="s">
        <v>371</v>
      </c>
      <c r="C10713">
        <v>48131</v>
      </c>
      <c r="D10713" t="s">
        <v>135</v>
      </c>
      <c r="E10713">
        <v>590</v>
      </c>
      <c r="F10713" t="s">
        <v>110</v>
      </c>
      <c r="G10713" t="s">
        <v>118</v>
      </c>
      <c r="H10713">
        <v>334</v>
      </c>
      <c r="I10713">
        <v>9.3338472856888552E-2</v>
      </c>
      <c r="J10713">
        <v>4.9803851799246068E-3</v>
      </c>
      <c r="K10713">
        <v>-0.24716632621721901</v>
      </c>
      <c r="L10713">
        <v>0.37254397000429879</v>
      </c>
    </row>
    <row r="10714" spans="1:12">
      <c r="A10714" t="s">
        <v>317</v>
      </c>
      <c r="B10714" t="s">
        <v>371</v>
      </c>
      <c r="C10714">
        <v>48131</v>
      </c>
      <c r="D10714" t="s">
        <v>135</v>
      </c>
      <c r="E10714">
        <v>590</v>
      </c>
      <c r="F10714" t="s">
        <v>110</v>
      </c>
      <c r="G10714" t="s">
        <v>119</v>
      </c>
      <c r="H10714">
        <v>249</v>
      </c>
      <c r="I10714">
        <v>0.48311767984334331</v>
      </c>
      <c r="J10714">
        <v>8.9584892760862043E-3</v>
      </c>
      <c r="K10714">
        <v>-7.3014897064594519E-2</v>
      </c>
      <c r="L10714">
        <v>0.8511285230059078</v>
      </c>
    </row>
    <row r="10715" spans="1:12">
      <c r="A10715" t="s">
        <v>317</v>
      </c>
      <c r="B10715" t="s">
        <v>371</v>
      </c>
      <c r="C10715">
        <v>48131</v>
      </c>
      <c r="D10715" t="s">
        <v>135</v>
      </c>
      <c r="E10715">
        <v>590</v>
      </c>
      <c r="F10715" t="s">
        <v>110</v>
      </c>
      <c r="G10715" t="s">
        <v>120</v>
      </c>
      <c r="H10715">
        <v>334</v>
      </c>
      <c r="I10715">
        <v>0.13623217973237531</v>
      </c>
      <c r="J10715">
        <v>4.8584786283880754E-3</v>
      </c>
      <c r="K10715">
        <v>-0.21468350489427621</v>
      </c>
      <c r="L10715">
        <v>0.39735487538562231</v>
      </c>
    </row>
    <row r="10716" spans="1:12">
      <c r="A10716" t="s">
        <v>317</v>
      </c>
      <c r="B10716" t="s">
        <v>371</v>
      </c>
      <c r="C10716">
        <v>48131</v>
      </c>
      <c r="D10716" t="s">
        <v>135</v>
      </c>
      <c r="E10716">
        <v>590</v>
      </c>
      <c r="F10716" t="s">
        <v>110</v>
      </c>
      <c r="G10716" t="s">
        <v>121</v>
      </c>
      <c r="H10716">
        <v>249</v>
      </c>
      <c r="I10716">
        <v>0.64951290937184847</v>
      </c>
      <c r="J10716">
        <v>1.146535267839118E-2</v>
      </c>
      <c r="K10716">
        <v>-4.0010588328953517E-3</v>
      </c>
      <c r="L10716">
        <v>1.1300487698310651</v>
      </c>
    </row>
    <row r="10717" spans="1:12">
      <c r="A10717" t="s">
        <v>317</v>
      </c>
      <c r="B10717" t="s">
        <v>371</v>
      </c>
      <c r="C10717">
        <v>48131</v>
      </c>
      <c r="D10717" t="s">
        <v>135</v>
      </c>
      <c r="E10717">
        <v>590</v>
      </c>
      <c r="F10717" t="s">
        <v>110</v>
      </c>
      <c r="G10717" t="s">
        <v>122</v>
      </c>
      <c r="H10717">
        <v>334</v>
      </c>
      <c r="I10717">
        <v>0.2397085674600217</v>
      </c>
      <c r="J10717">
        <v>5.1335323488057661E-3</v>
      </c>
      <c r="K10717">
        <v>-0.1134357744722686</v>
      </c>
      <c r="L10717">
        <v>0.47108975947694159</v>
      </c>
    </row>
    <row r="10718" spans="1:12">
      <c r="A10718" t="s">
        <v>317</v>
      </c>
      <c r="B10718" t="s">
        <v>371</v>
      </c>
      <c r="C10718">
        <v>48131</v>
      </c>
      <c r="D10718" t="s">
        <v>135</v>
      </c>
      <c r="E10718">
        <v>590</v>
      </c>
      <c r="F10718" t="s">
        <v>110</v>
      </c>
      <c r="G10718" t="s">
        <v>123</v>
      </c>
      <c r="H10718">
        <v>249</v>
      </c>
      <c r="I10718">
        <v>0.79967414725325914</v>
      </c>
      <c r="J10718">
        <v>1.421601526972642E-2</v>
      </c>
      <c r="K10718">
        <v>0.19127582959611239</v>
      </c>
      <c r="L10718">
        <v>1.407135650628663</v>
      </c>
    </row>
    <row r="10719" spans="1:12">
      <c r="A10719" t="s">
        <v>317</v>
      </c>
      <c r="B10719" t="s">
        <v>371</v>
      </c>
      <c r="C10719">
        <v>48131</v>
      </c>
      <c r="D10719" t="s">
        <v>135</v>
      </c>
      <c r="E10719">
        <v>590</v>
      </c>
      <c r="F10719" t="s">
        <v>110</v>
      </c>
      <c r="G10719" t="s">
        <v>124</v>
      </c>
      <c r="H10719">
        <v>334</v>
      </c>
      <c r="I10719">
        <v>0.33573687337132402</v>
      </c>
      <c r="J10719">
        <v>5.9373779151517146E-3</v>
      </c>
      <c r="K10719">
        <v>-3.2848782864860163E-2</v>
      </c>
      <c r="L10719">
        <v>0.67193973333280543</v>
      </c>
    </row>
    <row r="10720" spans="1:12">
      <c r="A10720" t="s">
        <v>317</v>
      </c>
      <c r="B10720" t="s">
        <v>371</v>
      </c>
      <c r="C10720">
        <v>48131</v>
      </c>
      <c r="D10720" t="s">
        <v>135</v>
      </c>
      <c r="E10720">
        <v>590</v>
      </c>
      <c r="F10720" t="s">
        <v>110</v>
      </c>
      <c r="G10720" t="s">
        <v>125</v>
      </c>
      <c r="H10720">
        <v>249</v>
      </c>
      <c r="I10720">
        <v>0.95519366448157772</v>
      </c>
      <c r="J10720">
        <v>1.686457795238341E-2</v>
      </c>
      <c r="K10720">
        <v>0.24692628372133291</v>
      </c>
      <c r="L10720">
        <v>1.665955837431321</v>
      </c>
    </row>
    <row r="10721" spans="1:12">
      <c r="A10721" t="s">
        <v>317</v>
      </c>
      <c r="B10721" t="s">
        <v>371</v>
      </c>
      <c r="C10721">
        <v>48131</v>
      </c>
      <c r="D10721" t="s">
        <v>135</v>
      </c>
      <c r="E10721">
        <v>590</v>
      </c>
      <c r="F10721" t="s">
        <v>110</v>
      </c>
      <c r="G10721" t="s">
        <v>126</v>
      </c>
      <c r="H10721">
        <v>334</v>
      </c>
      <c r="I10721">
        <v>0.4371562454710286</v>
      </c>
      <c r="J10721">
        <v>7.312892419487918E-3</v>
      </c>
      <c r="K10721">
        <v>-2.9603177133575849E-3</v>
      </c>
      <c r="L10721">
        <v>0.83618455498745559</v>
      </c>
    </row>
    <row r="10722" spans="1:12">
      <c r="A10722" t="s">
        <v>317</v>
      </c>
      <c r="B10722" t="s">
        <v>371</v>
      </c>
      <c r="C10722">
        <v>48131</v>
      </c>
      <c r="D10722" t="s">
        <v>135</v>
      </c>
      <c r="E10722">
        <v>590</v>
      </c>
      <c r="F10722" t="s">
        <v>110</v>
      </c>
      <c r="G10722" t="s">
        <v>127</v>
      </c>
      <c r="H10722">
        <v>249</v>
      </c>
      <c r="I10722">
        <v>0.56137201362039857</v>
      </c>
      <c r="J10722">
        <v>1.012382244926258E-2</v>
      </c>
      <c r="K10722">
        <v>-4.829477607592584E-2</v>
      </c>
      <c r="L10722">
        <v>0.98030706364718623</v>
      </c>
    </row>
    <row r="10723" spans="1:12">
      <c r="A10723" t="s">
        <v>317</v>
      </c>
      <c r="B10723" t="s">
        <v>371</v>
      </c>
      <c r="C10723">
        <v>48131</v>
      </c>
      <c r="D10723" t="s">
        <v>135</v>
      </c>
      <c r="E10723">
        <v>590</v>
      </c>
      <c r="F10723" t="s">
        <v>110</v>
      </c>
      <c r="G10723" t="s">
        <v>128</v>
      </c>
      <c r="H10723">
        <v>334</v>
      </c>
      <c r="I10723">
        <v>0.17057968067662579</v>
      </c>
      <c r="J10723">
        <v>4.6214440431201122E-3</v>
      </c>
      <c r="K10723">
        <v>-0.1664199960492774</v>
      </c>
      <c r="L10723">
        <v>0.40550754015868767</v>
      </c>
    </row>
    <row r="10724" spans="1:12">
      <c r="A10724" t="s">
        <v>317</v>
      </c>
      <c r="B10724" t="s">
        <v>371</v>
      </c>
      <c r="C10724">
        <v>48131</v>
      </c>
      <c r="D10724" t="s">
        <v>135</v>
      </c>
      <c r="E10724">
        <v>590</v>
      </c>
      <c r="F10724" t="s">
        <v>110</v>
      </c>
      <c r="G10724" t="s">
        <v>129</v>
      </c>
      <c r="H10724">
        <v>249</v>
      </c>
      <c r="I10724">
        <v>0.56137201362039857</v>
      </c>
      <c r="J10724">
        <v>1.012382244926258E-2</v>
      </c>
      <c r="K10724">
        <v>-4.829477607592584E-2</v>
      </c>
      <c r="L10724">
        <v>0.98030706364718623</v>
      </c>
    </row>
    <row r="10725" spans="1:12">
      <c r="A10725" t="s">
        <v>317</v>
      </c>
      <c r="B10725" t="s">
        <v>371</v>
      </c>
      <c r="C10725">
        <v>48131</v>
      </c>
      <c r="D10725" t="s">
        <v>135</v>
      </c>
      <c r="E10725">
        <v>590</v>
      </c>
      <c r="F10725" t="s">
        <v>110</v>
      </c>
      <c r="G10725" t="s">
        <v>130</v>
      </c>
      <c r="H10725">
        <v>334</v>
      </c>
      <c r="I10725">
        <v>0.17057968067662579</v>
      </c>
      <c r="J10725">
        <v>4.6214440431201122E-3</v>
      </c>
      <c r="K10725">
        <v>-0.1664199960492774</v>
      </c>
      <c r="L10725">
        <v>0.40550754015868767</v>
      </c>
    </row>
    <row r="10726" spans="1:12">
      <c r="A10726" t="s">
        <v>317</v>
      </c>
      <c r="B10726" t="s">
        <v>371</v>
      </c>
      <c r="C10726">
        <v>48131</v>
      </c>
      <c r="D10726" t="s">
        <v>135</v>
      </c>
      <c r="E10726">
        <v>590</v>
      </c>
      <c r="F10726" t="s">
        <v>110</v>
      </c>
      <c r="G10726" t="s">
        <v>131</v>
      </c>
      <c r="H10726">
        <v>249</v>
      </c>
      <c r="I10726">
        <v>0.56137201362039857</v>
      </c>
      <c r="J10726">
        <v>1.012382244926258E-2</v>
      </c>
      <c r="K10726">
        <v>-4.829477607592584E-2</v>
      </c>
      <c r="L10726">
        <v>0.98030706364718623</v>
      </c>
    </row>
    <row r="10727" spans="1:12">
      <c r="A10727" t="s">
        <v>317</v>
      </c>
      <c r="B10727" t="s">
        <v>371</v>
      </c>
      <c r="C10727">
        <v>48131</v>
      </c>
      <c r="D10727" t="s">
        <v>135</v>
      </c>
      <c r="E10727">
        <v>590</v>
      </c>
      <c r="F10727" t="s">
        <v>110</v>
      </c>
      <c r="G10727" t="s">
        <v>132</v>
      </c>
      <c r="H10727">
        <v>334</v>
      </c>
      <c r="I10727">
        <v>0.17057968067662579</v>
      </c>
      <c r="J10727">
        <v>4.6214440431201114E-3</v>
      </c>
      <c r="K10727">
        <v>-0.1664199960492774</v>
      </c>
      <c r="L10727">
        <v>0.40550754015868767</v>
      </c>
    </row>
    <row r="10728" spans="1:12">
      <c r="A10728" t="s">
        <v>317</v>
      </c>
      <c r="B10728" t="s">
        <v>371</v>
      </c>
      <c r="C10728">
        <v>48131</v>
      </c>
      <c r="D10728" t="s">
        <v>135</v>
      </c>
      <c r="E10728">
        <v>590</v>
      </c>
      <c r="F10728" t="s">
        <v>110</v>
      </c>
      <c r="G10728" t="s">
        <v>133</v>
      </c>
      <c r="H10728">
        <v>249</v>
      </c>
      <c r="I10728">
        <v>0.60025793537664518</v>
      </c>
      <c r="J10728">
        <v>1.127974245643126E-2</v>
      </c>
      <c r="K10728">
        <v>0.15360769622612799</v>
      </c>
      <c r="L10728">
        <v>1.0610174274965309</v>
      </c>
    </row>
    <row r="10729" spans="1:12">
      <c r="A10729" t="s">
        <v>317</v>
      </c>
      <c r="B10729" t="s">
        <v>371</v>
      </c>
      <c r="C10729">
        <v>48131</v>
      </c>
      <c r="D10729" t="s">
        <v>135</v>
      </c>
      <c r="E10729">
        <v>590</v>
      </c>
      <c r="F10729" t="s">
        <v>110</v>
      </c>
      <c r="G10729" t="s">
        <v>134</v>
      </c>
      <c r="H10729">
        <v>334</v>
      </c>
      <c r="I10729">
        <v>0.26600563503707358</v>
      </c>
      <c r="J10729">
        <v>4.4683730213794064E-3</v>
      </c>
      <c r="K10729">
        <v>-2.9603177133575849E-3</v>
      </c>
      <c r="L10729">
        <v>0.50047131994690186</v>
      </c>
    </row>
    <row r="10730" spans="1:12">
      <c r="A10730" t="s">
        <v>317</v>
      </c>
      <c r="B10730" t="s">
        <v>372</v>
      </c>
      <c r="C10730">
        <v>48133</v>
      </c>
      <c r="D10730" t="s">
        <v>135</v>
      </c>
      <c r="E10730">
        <v>590</v>
      </c>
      <c r="F10730" t="s">
        <v>110</v>
      </c>
      <c r="G10730" t="s">
        <v>111</v>
      </c>
      <c r="H10730">
        <v>21</v>
      </c>
      <c r="I10730">
        <v>2.9097044164964801E-2</v>
      </c>
      <c r="J10730">
        <v>6.0724630505607641E-3</v>
      </c>
      <c r="K10730">
        <v>-999</v>
      </c>
      <c r="L10730">
        <v>-999</v>
      </c>
    </row>
    <row r="10731" spans="1:12">
      <c r="A10731" t="s">
        <v>317</v>
      </c>
      <c r="B10731" t="s">
        <v>372</v>
      </c>
      <c r="C10731">
        <v>48133</v>
      </c>
      <c r="D10731" t="s">
        <v>135</v>
      </c>
      <c r="E10731">
        <v>590</v>
      </c>
      <c r="F10731" t="s">
        <v>110</v>
      </c>
      <c r="G10731" t="s">
        <v>112</v>
      </c>
      <c r="H10731">
        <v>46</v>
      </c>
      <c r="I10731">
        <v>3.722849192354835E-3</v>
      </c>
      <c r="J10731">
        <v>1.6977305048417411E-3</v>
      </c>
      <c r="K10731">
        <v>-999</v>
      </c>
      <c r="L10731">
        <v>-999</v>
      </c>
    </row>
    <row r="10732" spans="1:12">
      <c r="A10732" t="s">
        <v>317</v>
      </c>
      <c r="B10732" t="s">
        <v>372</v>
      </c>
      <c r="C10732">
        <v>48133</v>
      </c>
      <c r="D10732" t="s">
        <v>135</v>
      </c>
      <c r="E10732">
        <v>590</v>
      </c>
      <c r="F10732" t="s">
        <v>110</v>
      </c>
      <c r="G10732" t="s">
        <v>113</v>
      </c>
      <c r="H10732">
        <v>21</v>
      </c>
      <c r="I10732">
        <v>0.53153354669199482</v>
      </c>
      <c r="J10732">
        <v>5.1312881201294069E-2</v>
      </c>
      <c r="K10732">
        <v>0.15938401467315549</v>
      </c>
      <c r="L10732">
        <v>1.035220974542278</v>
      </c>
    </row>
    <row r="10733" spans="1:12">
      <c r="A10733" t="s">
        <v>317</v>
      </c>
      <c r="B10733" t="s">
        <v>372</v>
      </c>
      <c r="C10733">
        <v>48133</v>
      </c>
      <c r="D10733" t="s">
        <v>135</v>
      </c>
      <c r="E10733">
        <v>590</v>
      </c>
      <c r="F10733" t="s">
        <v>110</v>
      </c>
      <c r="G10733" t="s">
        <v>114</v>
      </c>
      <c r="H10733">
        <v>46</v>
      </c>
      <c r="I10733">
        <v>0.1405689659667492</v>
      </c>
      <c r="J10733">
        <v>1.338268987687531E-2</v>
      </c>
      <c r="K10733">
        <v>-1.291980348750716E-2</v>
      </c>
      <c r="L10733">
        <v>0.40315701135029841</v>
      </c>
    </row>
    <row r="10734" spans="1:12">
      <c r="A10734" t="s">
        <v>317</v>
      </c>
      <c r="B10734" t="s">
        <v>372</v>
      </c>
      <c r="C10734">
        <v>48133</v>
      </c>
      <c r="D10734" t="s">
        <v>135</v>
      </c>
      <c r="E10734">
        <v>590</v>
      </c>
      <c r="F10734" t="s">
        <v>110</v>
      </c>
      <c r="G10734" t="s">
        <v>115</v>
      </c>
      <c r="H10734">
        <v>21</v>
      </c>
      <c r="I10734">
        <v>0.30580196078704569</v>
      </c>
      <c r="J10734">
        <v>4.3764517371572248E-2</v>
      </c>
      <c r="K10734">
        <v>-0.1030372468641147</v>
      </c>
      <c r="L10734">
        <v>0.70150015117042142</v>
      </c>
    </row>
    <row r="10735" spans="1:12">
      <c r="A10735" t="s">
        <v>317</v>
      </c>
      <c r="B10735" t="s">
        <v>372</v>
      </c>
      <c r="C10735">
        <v>48133</v>
      </c>
      <c r="D10735" t="s">
        <v>135</v>
      </c>
      <c r="E10735">
        <v>590</v>
      </c>
      <c r="F10735" t="s">
        <v>110</v>
      </c>
      <c r="G10735" t="s">
        <v>116</v>
      </c>
      <c r="H10735">
        <v>46</v>
      </c>
      <c r="I10735">
        <v>9.5971770421648991E-2</v>
      </c>
      <c r="J10735">
        <v>1.346664844509613E-2</v>
      </c>
      <c r="K10735">
        <v>-0.20422337976794311</v>
      </c>
      <c r="L10735">
        <v>0.32682351962334127</v>
      </c>
    </row>
    <row r="10736" spans="1:12">
      <c r="A10736" t="s">
        <v>317</v>
      </c>
      <c r="B10736" t="s">
        <v>372</v>
      </c>
      <c r="C10736">
        <v>48133</v>
      </c>
      <c r="D10736" t="s">
        <v>135</v>
      </c>
      <c r="E10736">
        <v>590</v>
      </c>
      <c r="F10736" t="s">
        <v>110</v>
      </c>
      <c r="G10736" t="s">
        <v>117</v>
      </c>
      <c r="H10736">
        <v>21</v>
      </c>
      <c r="I10736">
        <v>0.30580196078704569</v>
      </c>
      <c r="J10736">
        <v>4.3764517371572248E-2</v>
      </c>
      <c r="K10736">
        <v>-0.1030372468641147</v>
      </c>
      <c r="L10736">
        <v>0.70150015117042142</v>
      </c>
    </row>
    <row r="10737" spans="1:12">
      <c r="A10737" t="s">
        <v>317</v>
      </c>
      <c r="B10737" t="s">
        <v>372</v>
      </c>
      <c r="C10737">
        <v>48133</v>
      </c>
      <c r="D10737" t="s">
        <v>135</v>
      </c>
      <c r="E10737">
        <v>590</v>
      </c>
      <c r="F10737" t="s">
        <v>110</v>
      </c>
      <c r="G10737" t="s">
        <v>118</v>
      </c>
      <c r="H10737">
        <v>46</v>
      </c>
      <c r="I10737">
        <v>9.5813610804043589E-2</v>
      </c>
      <c r="J10737">
        <v>1.347800968830045E-2</v>
      </c>
      <c r="K10737">
        <v>-0.20422337976794311</v>
      </c>
      <c r="L10737">
        <v>0.32682351962334127</v>
      </c>
    </row>
    <row r="10738" spans="1:12">
      <c r="A10738" t="s">
        <v>317</v>
      </c>
      <c r="B10738" t="s">
        <v>372</v>
      </c>
      <c r="C10738">
        <v>48133</v>
      </c>
      <c r="D10738" t="s">
        <v>135</v>
      </c>
      <c r="E10738">
        <v>590</v>
      </c>
      <c r="F10738" t="s">
        <v>110</v>
      </c>
      <c r="G10738" t="s">
        <v>119</v>
      </c>
      <c r="H10738">
        <v>21</v>
      </c>
      <c r="I10738">
        <v>0.41894103250454029</v>
      </c>
      <c r="J10738">
        <v>4.5897237089403013E-2</v>
      </c>
      <c r="K10738">
        <v>0.13843076486317521</v>
      </c>
      <c r="L10738">
        <v>0.87417234015293099</v>
      </c>
    </row>
    <row r="10739" spans="1:12">
      <c r="A10739" t="s">
        <v>317</v>
      </c>
      <c r="B10739" t="s">
        <v>372</v>
      </c>
      <c r="C10739">
        <v>48133</v>
      </c>
      <c r="D10739" t="s">
        <v>135</v>
      </c>
      <c r="E10739">
        <v>590</v>
      </c>
      <c r="F10739" t="s">
        <v>110</v>
      </c>
      <c r="G10739" t="s">
        <v>120</v>
      </c>
      <c r="H10739">
        <v>46</v>
      </c>
      <c r="I10739">
        <v>0.1194210759622034</v>
      </c>
      <c r="J10739">
        <v>1.3258594732793319E-2</v>
      </c>
      <c r="K10739">
        <v>-9.0495911002546642E-2</v>
      </c>
      <c r="L10739">
        <v>0.37694355208941738</v>
      </c>
    </row>
    <row r="10740" spans="1:12">
      <c r="A10740" t="s">
        <v>317</v>
      </c>
      <c r="B10740" t="s">
        <v>372</v>
      </c>
      <c r="C10740">
        <v>48133</v>
      </c>
      <c r="D10740" t="s">
        <v>135</v>
      </c>
      <c r="E10740">
        <v>590</v>
      </c>
      <c r="F10740" t="s">
        <v>110</v>
      </c>
      <c r="G10740" t="s">
        <v>121</v>
      </c>
      <c r="H10740">
        <v>21</v>
      </c>
      <c r="I10740">
        <v>0.67011258961515197</v>
      </c>
      <c r="J10740">
        <v>5.9670154189357102E-2</v>
      </c>
      <c r="K10740">
        <v>0.1920892174148528</v>
      </c>
      <c r="L10740">
        <v>1.2323829158348369</v>
      </c>
    </row>
    <row r="10741" spans="1:12">
      <c r="A10741" t="s">
        <v>317</v>
      </c>
      <c r="B10741" t="s">
        <v>372</v>
      </c>
      <c r="C10741">
        <v>48133</v>
      </c>
      <c r="D10741" t="s">
        <v>135</v>
      </c>
      <c r="E10741">
        <v>590</v>
      </c>
      <c r="F10741" t="s">
        <v>110</v>
      </c>
      <c r="G10741" t="s">
        <v>122</v>
      </c>
      <c r="H10741">
        <v>46</v>
      </c>
      <c r="I10741">
        <v>0.18529620114214879</v>
      </c>
      <c r="J10741">
        <v>1.5573517705664751E-2</v>
      </c>
      <c r="K10741">
        <v>1.5636546345106379E-2</v>
      </c>
      <c r="L10741">
        <v>0.49584236493194112</v>
      </c>
    </row>
    <row r="10742" spans="1:12">
      <c r="A10742" t="s">
        <v>317</v>
      </c>
      <c r="B10742" t="s">
        <v>372</v>
      </c>
      <c r="C10742">
        <v>48133</v>
      </c>
      <c r="D10742" t="s">
        <v>135</v>
      </c>
      <c r="E10742">
        <v>590</v>
      </c>
      <c r="F10742" t="s">
        <v>110</v>
      </c>
      <c r="G10742" t="s">
        <v>123</v>
      </c>
      <c r="H10742">
        <v>21</v>
      </c>
      <c r="I10742">
        <v>0.90529997341020851</v>
      </c>
      <c r="J10742">
        <v>7.7002491223631439E-2</v>
      </c>
      <c r="K10742">
        <v>0.22213573584840979</v>
      </c>
      <c r="L10742">
        <v>1.5856410023960681</v>
      </c>
    </row>
    <row r="10743" spans="1:12">
      <c r="A10743" t="s">
        <v>317</v>
      </c>
      <c r="B10743" t="s">
        <v>372</v>
      </c>
      <c r="C10743">
        <v>48133</v>
      </c>
      <c r="D10743" t="s">
        <v>135</v>
      </c>
      <c r="E10743">
        <v>590</v>
      </c>
      <c r="F10743" t="s">
        <v>110</v>
      </c>
      <c r="G10743" t="s">
        <v>124</v>
      </c>
      <c r="H10743">
        <v>46</v>
      </c>
      <c r="I10743">
        <v>0.24594952800260439</v>
      </c>
      <c r="J10743">
        <v>1.9080596105229351E-2</v>
      </c>
      <c r="K10743">
        <v>2.0865567690911739E-2</v>
      </c>
      <c r="L10743">
        <v>0.59704135372829747</v>
      </c>
    </row>
    <row r="10744" spans="1:12">
      <c r="A10744" t="s">
        <v>317</v>
      </c>
      <c r="B10744" t="s">
        <v>372</v>
      </c>
      <c r="C10744">
        <v>48133</v>
      </c>
      <c r="D10744" t="s">
        <v>135</v>
      </c>
      <c r="E10744">
        <v>590</v>
      </c>
      <c r="F10744" t="s">
        <v>110</v>
      </c>
      <c r="G10744" t="s">
        <v>125</v>
      </c>
      <c r="H10744">
        <v>21</v>
      </c>
      <c r="I10744">
        <v>1.12839611071775</v>
      </c>
      <c r="J10744">
        <v>9.2851381894181975E-2</v>
      </c>
      <c r="K10744">
        <v>0.25170032977500628</v>
      </c>
      <c r="L10744">
        <v>1.9083088080071371</v>
      </c>
    </row>
    <row r="10745" spans="1:12">
      <c r="A10745" t="s">
        <v>317</v>
      </c>
      <c r="B10745" t="s">
        <v>372</v>
      </c>
      <c r="C10745">
        <v>48133</v>
      </c>
      <c r="D10745" t="s">
        <v>135</v>
      </c>
      <c r="E10745">
        <v>590</v>
      </c>
      <c r="F10745" t="s">
        <v>110</v>
      </c>
      <c r="G10745" t="s">
        <v>126</v>
      </c>
      <c r="H10745">
        <v>46</v>
      </c>
      <c r="I10745">
        <v>0.31135296544979102</v>
      </c>
      <c r="J10745">
        <v>2.335276872048778E-2</v>
      </c>
      <c r="K10745">
        <v>2.665187812577631E-2</v>
      </c>
      <c r="L10745">
        <v>0.70661905901761024</v>
      </c>
    </row>
    <row r="10746" spans="1:12">
      <c r="A10746" t="s">
        <v>317</v>
      </c>
      <c r="B10746" t="s">
        <v>372</v>
      </c>
      <c r="C10746">
        <v>48133</v>
      </c>
      <c r="D10746" t="s">
        <v>135</v>
      </c>
      <c r="E10746">
        <v>590</v>
      </c>
      <c r="F10746" t="s">
        <v>110</v>
      </c>
      <c r="G10746" t="s">
        <v>127</v>
      </c>
      <c r="H10746">
        <v>21</v>
      </c>
      <c r="I10746">
        <v>0.53153354669199482</v>
      </c>
      <c r="J10746">
        <v>5.1312881201294069E-2</v>
      </c>
      <c r="K10746">
        <v>0.15938401467315549</v>
      </c>
      <c r="L10746">
        <v>1.035220974542278</v>
      </c>
    </row>
    <row r="10747" spans="1:12">
      <c r="A10747" t="s">
        <v>317</v>
      </c>
      <c r="B10747" t="s">
        <v>372</v>
      </c>
      <c r="C10747">
        <v>48133</v>
      </c>
      <c r="D10747" t="s">
        <v>135</v>
      </c>
      <c r="E10747">
        <v>590</v>
      </c>
      <c r="F10747" t="s">
        <v>110</v>
      </c>
      <c r="G10747" t="s">
        <v>128</v>
      </c>
      <c r="H10747">
        <v>46</v>
      </c>
      <c r="I10747">
        <v>0.1407741144183183</v>
      </c>
      <c r="J10747">
        <v>1.336844110845547E-2</v>
      </c>
      <c r="K10747">
        <v>-1.291980348750716E-2</v>
      </c>
      <c r="L10747">
        <v>0.40315701135029841</v>
      </c>
    </row>
    <row r="10748" spans="1:12">
      <c r="A10748" t="s">
        <v>317</v>
      </c>
      <c r="B10748" t="s">
        <v>372</v>
      </c>
      <c r="C10748">
        <v>48133</v>
      </c>
      <c r="D10748" t="s">
        <v>135</v>
      </c>
      <c r="E10748">
        <v>590</v>
      </c>
      <c r="F10748" t="s">
        <v>110</v>
      </c>
      <c r="G10748" t="s">
        <v>129</v>
      </c>
      <c r="H10748">
        <v>21</v>
      </c>
      <c r="I10748">
        <v>0.53153354669199482</v>
      </c>
      <c r="J10748">
        <v>5.1312881201294069E-2</v>
      </c>
      <c r="K10748">
        <v>0.15938401467315549</v>
      </c>
      <c r="L10748">
        <v>1.035220974542278</v>
      </c>
    </row>
    <row r="10749" spans="1:12">
      <c r="A10749" t="s">
        <v>317</v>
      </c>
      <c r="B10749" t="s">
        <v>372</v>
      </c>
      <c r="C10749">
        <v>48133</v>
      </c>
      <c r="D10749" t="s">
        <v>135</v>
      </c>
      <c r="E10749">
        <v>590</v>
      </c>
      <c r="F10749" t="s">
        <v>110</v>
      </c>
      <c r="G10749" t="s">
        <v>130</v>
      </c>
      <c r="H10749">
        <v>46</v>
      </c>
      <c r="I10749">
        <v>0.1407741144183183</v>
      </c>
      <c r="J10749">
        <v>1.336844110845547E-2</v>
      </c>
      <c r="K10749">
        <v>-1.291980348750716E-2</v>
      </c>
      <c r="L10749">
        <v>0.40315701135029841</v>
      </c>
    </row>
    <row r="10750" spans="1:12">
      <c r="A10750" t="s">
        <v>317</v>
      </c>
      <c r="B10750" t="s">
        <v>372</v>
      </c>
      <c r="C10750">
        <v>48133</v>
      </c>
      <c r="D10750" t="s">
        <v>135</v>
      </c>
      <c r="E10750">
        <v>590</v>
      </c>
      <c r="F10750" t="s">
        <v>110</v>
      </c>
      <c r="G10750" t="s">
        <v>131</v>
      </c>
      <c r="H10750">
        <v>21</v>
      </c>
      <c r="I10750">
        <v>0.53153354669199482</v>
      </c>
      <c r="J10750">
        <v>5.1312881201294069E-2</v>
      </c>
      <c r="K10750">
        <v>0.15938401467315549</v>
      </c>
      <c r="L10750">
        <v>1.035220974542278</v>
      </c>
    </row>
    <row r="10751" spans="1:12">
      <c r="A10751" t="s">
        <v>317</v>
      </c>
      <c r="B10751" t="s">
        <v>372</v>
      </c>
      <c r="C10751">
        <v>48133</v>
      </c>
      <c r="D10751" t="s">
        <v>135</v>
      </c>
      <c r="E10751">
        <v>590</v>
      </c>
      <c r="F10751" t="s">
        <v>110</v>
      </c>
      <c r="G10751" t="s">
        <v>132</v>
      </c>
      <c r="H10751">
        <v>46</v>
      </c>
      <c r="I10751">
        <v>0.1407741144183183</v>
      </c>
      <c r="J10751">
        <v>1.336844110845547E-2</v>
      </c>
      <c r="K10751">
        <v>-1.291980348750716E-2</v>
      </c>
      <c r="L10751">
        <v>0.40315701135029841</v>
      </c>
    </row>
    <row r="10752" spans="1:12">
      <c r="A10752" t="s">
        <v>317</v>
      </c>
      <c r="B10752" t="s">
        <v>372</v>
      </c>
      <c r="C10752">
        <v>48133</v>
      </c>
      <c r="D10752" t="s">
        <v>135</v>
      </c>
      <c r="E10752">
        <v>590</v>
      </c>
      <c r="F10752" t="s">
        <v>110</v>
      </c>
      <c r="G10752" t="s">
        <v>133</v>
      </c>
      <c r="H10752">
        <v>21</v>
      </c>
      <c r="I10752">
        <v>0.80092700356517643</v>
      </c>
      <c r="J10752">
        <v>6.6061947049611949E-2</v>
      </c>
      <c r="K10752">
        <v>0.13062001870250631</v>
      </c>
      <c r="L10752">
        <v>1.2634740516146179</v>
      </c>
    </row>
    <row r="10753" spans="1:12">
      <c r="A10753" t="s">
        <v>317</v>
      </c>
      <c r="B10753" t="s">
        <v>372</v>
      </c>
      <c r="C10753">
        <v>48133</v>
      </c>
      <c r="D10753" t="s">
        <v>135</v>
      </c>
      <c r="E10753">
        <v>590</v>
      </c>
      <c r="F10753" t="s">
        <v>110</v>
      </c>
      <c r="G10753" t="s">
        <v>134</v>
      </c>
      <c r="H10753">
        <v>46</v>
      </c>
      <c r="I10753">
        <v>0.18463780229665649</v>
      </c>
      <c r="J10753">
        <v>1.464655323683422E-2</v>
      </c>
      <c r="K10753">
        <v>1.1164344962705609E-2</v>
      </c>
      <c r="L10753">
        <v>0.40086062398637068</v>
      </c>
    </row>
    <row r="10754" spans="1:12">
      <c r="A10754" t="s">
        <v>317</v>
      </c>
      <c r="B10754" t="s">
        <v>373</v>
      </c>
      <c r="C10754">
        <v>48135</v>
      </c>
      <c r="D10754" t="s">
        <v>135</v>
      </c>
      <c r="E10754">
        <v>590</v>
      </c>
      <c r="F10754" t="s">
        <v>110</v>
      </c>
      <c r="G10754" t="s">
        <v>111</v>
      </c>
      <c r="H10754">
        <v>20</v>
      </c>
      <c r="I10754">
        <v>1.9306199376541509E-2</v>
      </c>
      <c r="J10754">
        <v>3.9190238478528667E-3</v>
      </c>
      <c r="K10754">
        <v>-999</v>
      </c>
      <c r="L10754">
        <v>-999</v>
      </c>
    </row>
    <row r="10755" spans="1:12">
      <c r="A10755" t="s">
        <v>317</v>
      </c>
      <c r="B10755" t="s">
        <v>373</v>
      </c>
      <c r="C10755">
        <v>48135</v>
      </c>
      <c r="D10755" t="s">
        <v>135</v>
      </c>
      <c r="E10755">
        <v>590</v>
      </c>
      <c r="F10755" t="s">
        <v>110</v>
      </c>
      <c r="G10755" t="s">
        <v>112</v>
      </c>
      <c r="H10755">
        <v>2225</v>
      </c>
      <c r="I10755">
        <v>1.6585750228609621E-2</v>
      </c>
      <c r="J10755">
        <v>1.078329027893319E-3</v>
      </c>
      <c r="K10755">
        <v>-999</v>
      </c>
      <c r="L10755">
        <v>-999</v>
      </c>
    </row>
    <row r="10756" spans="1:12">
      <c r="A10756" t="s">
        <v>317</v>
      </c>
      <c r="B10756" t="s">
        <v>373</v>
      </c>
      <c r="C10756">
        <v>48135</v>
      </c>
      <c r="D10756" t="s">
        <v>135</v>
      </c>
      <c r="E10756">
        <v>590</v>
      </c>
      <c r="F10756" t="s">
        <v>110</v>
      </c>
      <c r="G10756" t="s">
        <v>113</v>
      </c>
      <c r="H10756">
        <v>20</v>
      </c>
      <c r="I10756">
        <v>0.35501589726921301</v>
      </c>
      <c r="J10756">
        <v>3.076136213496344E-2</v>
      </c>
      <c r="K10756">
        <v>0.1597968519917001</v>
      </c>
      <c r="L10756">
        <v>0.60038087250570604</v>
      </c>
    </row>
    <row r="10757" spans="1:12">
      <c r="A10757" t="s">
        <v>317</v>
      </c>
      <c r="B10757" t="s">
        <v>373</v>
      </c>
      <c r="C10757">
        <v>48135</v>
      </c>
      <c r="D10757" t="s">
        <v>135</v>
      </c>
      <c r="E10757">
        <v>590</v>
      </c>
      <c r="F10757" t="s">
        <v>110</v>
      </c>
      <c r="G10757" t="s">
        <v>114</v>
      </c>
      <c r="H10757">
        <v>2225</v>
      </c>
      <c r="I10757">
        <v>0.19723422712057881</v>
      </c>
      <c r="J10757">
        <v>2.436970947397539E-3</v>
      </c>
      <c r="K10757">
        <v>-0.18928993464282901</v>
      </c>
      <c r="L10757">
        <v>0.69539218026535576</v>
      </c>
    </row>
    <row r="10758" spans="1:12">
      <c r="A10758" t="s">
        <v>317</v>
      </c>
      <c r="B10758" t="s">
        <v>373</v>
      </c>
      <c r="C10758">
        <v>48135</v>
      </c>
      <c r="D10758" t="s">
        <v>135</v>
      </c>
      <c r="E10758">
        <v>590</v>
      </c>
      <c r="F10758" t="s">
        <v>110</v>
      </c>
      <c r="G10758" t="s">
        <v>115</v>
      </c>
      <c r="H10758">
        <v>20</v>
      </c>
      <c r="I10758">
        <v>0.26236384757670711</v>
      </c>
      <c r="J10758">
        <v>2.4954151380779159E-2</v>
      </c>
      <c r="K10758">
        <v>0.1242219858311927</v>
      </c>
      <c r="L10758">
        <v>0.48965824773471922</v>
      </c>
    </row>
    <row r="10759" spans="1:12">
      <c r="A10759" t="s">
        <v>317</v>
      </c>
      <c r="B10759" t="s">
        <v>373</v>
      </c>
      <c r="C10759">
        <v>48135</v>
      </c>
      <c r="D10759" t="s">
        <v>135</v>
      </c>
      <c r="E10759">
        <v>590</v>
      </c>
      <c r="F10759" t="s">
        <v>110</v>
      </c>
      <c r="G10759" t="s">
        <v>116</v>
      </c>
      <c r="H10759">
        <v>2225</v>
      </c>
      <c r="I10759">
        <v>0.1181366320013827</v>
      </c>
      <c r="J10759">
        <v>2.1739992909726902E-3</v>
      </c>
      <c r="K10759">
        <v>-0.31738454155604201</v>
      </c>
      <c r="L10759">
        <v>0.57552630434634322</v>
      </c>
    </row>
    <row r="10760" spans="1:12">
      <c r="A10760" t="s">
        <v>317</v>
      </c>
      <c r="B10760" t="s">
        <v>373</v>
      </c>
      <c r="C10760">
        <v>48135</v>
      </c>
      <c r="D10760" t="s">
        <v>135</v>
      </c>
      <c r="E10760">
        <v>590</v>
      </c>
      <c r="F10760" t="s">
        <v>110</v>
      </c>
      <c r="G10760" t="s">
        <v>117</v>
      </c>
      <c r="H10760">
        <v>20</v>
      </c>
      <c r="I10760">
        <v>0.26236384757670711</v>
      </c>
      <c r="J10760">
        <v>2.4954151380779159E-2</v>
      </c>
      <c r="K10760">
        <v>0.1242219858311927</v>
      </c>
      <c r="L10760">
        <v>0.48965824773471922</v>
      </c>
    </row>
    <row r="10761" spans="1:12">
      <c r="A10761" t="s">
        <v>317</v>
      </c>
      <c r="B10761" t="s">
        <v>373</v>
      </c>
      <c r="C10761">
        <v>48135</v>
      </c>
      <c r="D10761" t="s">
        <v>135</v>
      </c>
      <c r="E10761">
        <v>590</v>
      </c>
      <c r="F10761" t="s">
        <v>110</v>
      </c>
      <c r="G10761" t="s">
        <v>118</v>
      </c>
      <c r="H10761">
        <v>2225</v>
      </c>
      <c r="I10761">
        <v>0.1181435219977354</v>
      </c>
      <c r="J10761">
        <v>2.173866492017671E-3</v>
      </c>
      <c r="K10761">
        <v>-0.31738454155604201</v>
      </c>
      <c r="L10761">
        <v>0.57552630434634322</v>
      </c>
    </row>
    <row r="10762" spans="1:12">
      <c r="A10762" t="s">
        <v>317</v>
      </c>
      <c r="B10762" t="s">
        <v>373</v>
      </c>
      <c r="C10762">
        <v>48135</v>
      </c>
      <c r="D10762" t="s">
        <v>135</v>
      </c>
      <c r="E10762">
        <v>590</v>
      </c>
      <c r="F10762" t="s">
        <v>110</v>
      </c>
      <c r="G10762" t="s">
        <v>119</v>
      </c>
      <c r="H10762">
        <v>20</v>
      </c>
      <c r="I10762">
        <v>0.31037342720726102</v>
      </c>
      <c r="J10762">
        <v>2.6909774238259309E-2</v>
      </c>
      <c r="K10762">
        <v>0.14761707107821101</v>
      </c>
      <c r="L10762">
        <v>0.526889300170023</v>
      </c>
    </row>
    <row r="10763" spans="1:12">
      <c r="A10763" t="s">
        <v>317</v>
      </c>
      <c r="B10763" t="s">
        <v>373</v>
      </c>
      <c r="C10763">
        <v>48135</v>
      </c>
      <c r="D10763" t="s">
        <v>135</v>
      </c>
      <c r="E10763">
        <v>590</v>
      </c>
      <c r="F10763" t="s">
        <v>110</v>
      </c>
      <c r="G10763" t="s">
        <v>120</v>
      </c>
      <c r="H10763">
        <v>2225</v>
      </c>
      <c r="I10763">
        <v>0.1613576570108321</v>
      </c>
      <c r="J10763">
        <v>2.3269268724723049E-3</v>
      </c>
      <c r="K10763">
        <v>-0.25034914049472179</v>
      </c>
      <c r="L10763">
        <v>0.64368389818880523</v>
      </c>
    </row>
    <row r="10764" spans="1:12">
      <c r="A10764" t="s">
        <v>317</v>
      </c>
      <c r="B10764" t="s">
        <v>373</v>
      </c>
      <c r="C10764">
        <v>48135</v>
      </c>
      <c r="D10764" t="s">
        <v>135</v>
      </c>
      <c r="E10764">
        <v>590</v>
      </c>
      <c r="F10764" t="s">
        <v>110</v>
      </c>
      <c r="G10764" t="s">
        <v>121</v>
      </c>
      <c r="H10764">
        <v>20</v>
      </c>
      <c r="I10764">
        <v>0.41327724195946858</v>
      </c>
      <c r="J10764">
        <v>3.4210398451636932E-2</v>
      </c>
      <c r="K10764">
        <v>0.17752394335369001</v>
      </c>
      <c r="L10764">
        <v>0.69242921109573285</v>
      </c>
    </row>
    <row r="10765" spans="1:12">
      <c r="A10765" t="s">
        <v>317</v>
      </c>
      <c r="B10765" t="s">
        <v>373</v>
      </c>
      <c r="C10765">
        <v>48135</v>
      </c>
      <c r="D10765" t="s">
        <v>135</v>
      </c>
      <c r="E10765">
        <v>590</v>
      </c>
      <c r="F10765" t="s">
        <v>110</v>
      </c>
      <c r="G10765" t="s">
        <v>122</v>
      </c>
      <c r="H10765">
        <v>2225</v>
      </c>
      <c r="I10765">
        <v>0.26260793628794032</v>
      </c>
      <c r="J10765">
        <v>2.7373645650370548E-3</v>
      </c>
      <c r="K10765">
        <v>-9.2702975154077036E-2</v>
      </c>
      <c r="L10765">
        <v>0.81987028744605939</v>
      </c>
    </row>
    <row r="10766" spans="1:12">
      <c r="A10766" t="s">
        <v>317</v>
      </c>
      <c r="B10766" t="s">
        <v>373</v>
      </c>
      <c r="C10766">
        <v>48135</v>
      </c>
      <c r="D10766" t="s">
        <v>135</v>
      </c>
      <c r="E10766">
        <v>590</v>
      </c>
      <c r="F10766" t="s">
        <v>110</v>
      </c>
      <c r="G10766" t="s">
        <v>123</v>
      </c>
      <c r="H10766">
        <v>20</v>
      </c>
      <c r="I10766">
        <v>0.51937497833131607</v>
      </c>
      <c r="J10766">
        <v>4.0606849889757872E-2</v>
      </c>
      <c r="K10766">
        <v>0.21562823788507901</v>
      </c>
      <c r="L10766">
        <v>0.87133555310891031</v>
      </c>
    </row>
    <row r="10767" spans="1:12">
      <c r="A10767" t="s">
        <v>317</v>
      </c>
      <c r="B10767" t="s">
        <v>373</v>
      </c>
      <c r="C10767">
        <v>48135</v>
      </c>
      <c r="D10767" t="s">
        <v>135</v>
      </c>
      <c r="E10767">
        <v>590</v>
      </c>
      <c r="F10767" t="s">
        <v>110</v>
      </c>
      <c r="G10767" t="s">
        <v>124</v>
      </c>
      <c r="H10767">
        <v>2225</v>
      </c>
      <c r="I10767">
        <v>0.35389265275368459</v>
      </c>
      <c r="J10767">
        <v>3.2541719309162362E-3</v>
      </c>
      <c r="K10767">
        <v>-9.9773359172317996E-3</v>
      </c>
      <c r="L10767">
        <v>1.0497557383883771</v>
      </c>
    </row>
    <row r="10768" spans="1:12">
      <c r="A10768" t="s">
        <v>317</v>
      </c>
      <c r="B10768" t="s">
        <v>373</v>
      </c>
      <c r="C10768">
        <v>48135</v>
      </c>
      <c r="D10768" t="s">
        <v>135</v>
      </c>
      <c r="E10768">
        <v>590</v>
      </c>
      <c r="F10768" t="s">
        <v>110</v>
      </c>
      <c r="G10768" t="s">
        <v>125</v>
      </c>
      <c r="H10768">
        <v>20</v>
      </c>
      <c r="I10768">
        <v>0.6263817555839285</v>
      </c>
      <c r="J10768">
        <v>4.8312324165604867E-2</v>
      </c>
      <c r="K10768">
        <v>0.25279472097579181</v>
      </c>
      <c r="L10768">
        <v>1.050067159583292</v>
      </c>
    </row>
    <row r="10769" spans="1:12">
      <c r="A10769" t="s">
        <v>317</v>
      </c>
      <c r="B10769" t="s">
        <v>373</v>
      </c>
      <c r="C10769">
        <v>48135</v>
      </c>
      <c r="D10769" t="s">
        <v>135</v>
      </c>
      <c r="E10769">
        <v>590</v>
      </c>
      <c r="F10769" t="s">
        <v>110</v>
      </c>
      <c r="G10769" t="s">
        <v>126</v>
      </c>
      <c r="H10769">
        <v>2225</v>
      </c>
      <c r="I10769">
        <v>0.45593679838711881</v>
      </c>
      <c r="J10769">
        <v>3.920636853020615E-3</v>
      </c>
      <c r="K10769">
        <v>-6.7803292568170206E-3</v>
      </c>
      <c r="L10769">
        <v>1.2664680882836681</v>
      </c>
    </row>
    <row r="10770" spans="1:12">
      <c r="A10770" t="s">
        <v>317</v>
      </c>
      <c r="B10770" t="s">
        <v>373</v>
      </c>
      <c r="C10770">
        <v>48135</v>
      </c>
      <c r="D10770" t="s">
        <v>135</v>
      </c>
      <c r="E10770">
        <v>590</v>
      </c>
      <c r="F10770" t="s">
        <v>110</v>
      </c>
      <c r="G10770" t="s">
        <v>127</v>
      </c>
      <c r="H10770">
        <v>20</v>
      </c>
      <c r="I10770">
        <v>0.35501589726921301</v>
      </c>
      <c r="J10770">
        <v>3.076136213496344E-2</v>
      </c>
      <c r="K10770">
        <v>0.1597968519917001</v>
      </c>
      <c r="L10770">
        <v>0.60038087250570604</v>
      </c>
    </row>
    <row r="10771" spans="1:12">
      <c r="A10771" t="s">
        <v>317</v>
      </c>
      <c r="B10771" t="s">
        <v>373</v>
      </c>
      <c r="C10771">
        <v>48135</v>
      </c>
      <c r="D10771" t="s">
        <v>135</v>
      </c>
      <c r="E10771">
        <v>590</v>
      </c>
      <c r="F10771" t="s">
        <v>110</v>
      </c>
      <c r="G10771" t="s">
        <v>128</v>
      </c>
      <c r="H10771">
        <v>2225</v>
      </c>
      <c r="I10771">
        <v>0.1972526833185807</v>
      </c>
      <c r="J10771">
        <v>2.4368230489028148E-3</v>
      </c>
      <c r="K10771">
        <v>-0.18928993464282901</v>
      </c>
      <c r="L10771">
        <v>0.69539218026535576</v>
      </c>
    </row>
    <row r="10772" spans="1:12">
      <c r="A10772" t="s">
        <v>317</v>
      </c>
      <c r="B10772" t="s">
        <v>373</v>
      </c>
      <c r="C10772">
        <v>48135</v>
      </c>
      <c r="D10772" t="s">
        <v>135</v>
      </c>
      <c r="E10772">
        <v>590</v>
      </c>
      <c r="F10772" t="s">
        <v>110</v>
      </c>
      <c r="G10772" t="s">
        <v>129</v>
      </c>
      <c r="H10772">
        <v>20</v>
      </c>
      <c r="I10772">
        <v>0.35501589726921301</v>
      </c>
      <c r="J10772">
        <v>3.076136213496344E-2</v>
      </c>
      <c r="K10772">
        <v>0.1597968519917001</v>
      </c>
      <c r="L10772">
        <v>0.60038087250570604</v>
      </c>
    </row>
    <row r="10773" spans="1:12">
      <c r="A10773" t="s">
        <v>317</v>
      </c>
      <c r="B10773" t="s">
        <v>373</v>
      </c>
      <c r="C10773">
        <v>48135</v>
      </c>
      <c r="D10773" t="s">
        <v>135</v>
      </c>
      <c r="E10773">
        <v>590</v>
      </c>
      <c r="F10773" t="s">
        <v>110</v>
      </c>
      <c r="G10773" t="s">
        <v>130</v>
      </c>
      <c r="H10773">
        <v>2225</v>
      </c>
      <c r="I10773">
        <v>0.1972526833185807</v>
      </c>
      <c r="J10773">
        <v>2.4368230489028148E-3</v>
      </c>
      <c r="K10773">
        <v>-0.18928993464282901</v>
      </c>
      <c r="L10773">
        <v>0.69539218026535576</v>
      </c>
    </row>
    <row r="10774" spans="1:12">
      <c r="A10774" t="s">
        <v>317</v>
      </c>
      <c r="B10774" t="s">
        <v>373</v>
      </c>
      <c r="C10774">
        <v>48135</v>
      </c>
      <c r="D10774" t="s">
        <v>135</v>
      </c>
      <c r="E10774">
        <v>590</v>
      </c>
      <c r="F10774" t="s">
        <v>110</v>
      </c>
      <c r="G10774" t="s">
        <v>131</v>
      </c>
      <c r="H10774">
        <v>20</v>
      </c>
      <c r="I10774">
        <v>0.35501589726921301</v>
      </c>
      <c r="J10774">
        <v>3.076136213496344E-2</v>
      </c>
      <c r="K10774">
        <v>0.1597968519917001</v>
      </c>
      <c r="L10774">
        <v>0.60038087250570604</v>
      </c>
    </row>
    <row r="10775" spans="1:12">
      <c r="A10775" t="s">
        <v>317</v>
      </c>
      <c r="B10775" t="s">
        <v>373</v>
      </c>
      <c r="C10775">
        <v>48135</v>
      </c>
      <c r="D10775" t="s">
        <v>135</v>
      </c>
      <c r="E10775">
        <v>590</v>
      </c>
      <c r="F10775" t="s">
        <v>110</v>
      </c>
      <c r="G10775" t="s">
        <v>132</v>
      </c>
      <c r="H10775">
        <v>2225</v>
      </c>
      <c r="I10775">
        <v>0.1972526833185807</v>
      </c>
      <c r="J10775">
        <v>2.4368230489028161E-3</v>
      </c>
      <c r="K10775">
        <v>-0.18928993464282901</v>
      </c>
      <c r="L10775">
        <v>0.69539218026535576</v>
      </c>
    </row>
    <row r="10776" spans="1:12">
      <c r="A10776" t="s">
        <v>317</v>
      </c>
      <c r="B10776" t="s">
        <v>373</v>
      </c>
      <c r="C10776">
        <v>48135</v>
      </c>
      <c r="D10776" t="s">
        <v>135</v>
      </c>
      <c r="E10776">
        <v>590</v>
      </c>
      <c r="F10776" t="s">
        <v>110</v>
      </c>
      <c r="G10776" t="s">
        <v>133</v>
      </c>
      <c r="H10776">
        <v>20</v>
      </c>
      <c r="I10776">
        <v>0.40096876995430603</v>
      </c>
      <c r="J10776">
        <v>2.9273988148523031E-2</v>
      </c>
      <c r="K10776">
        <v>0.14356468216379431</v>
      </c>
      <c r="L10776">
        <v>0.66422207382041631</v>
      </c>
    </row>
    <row r="10777" spans="1:12">
      <c r="A10777" t="s">
        <v>317</v>
      </c>
      <c r="B10777" t="s">
        <v>373</v>
      </c>
      <c r="C10777">
        <v>48135</v>
      </c>
      <c r="D10777" t="s">
        <v>135</v>
      </c>
      <c r="E10777">
        <v>590</v>
      </c>
      <c r="F10777" t="s">
        <v>110</v>
      </c>
      <c r="G10777" t="s">
        <v>134</v>
      </c>
      <c r="H10777">
        <v>2225</v>
      </c>
      <c r="I10777">
        <v>0.3135603376430261</v>
      </c>
      <c r="J10777">
        <v>2.8590611126174388E-3</v>
      </c>
      <c r="K10777">
        <v>-6.7803292568170206E-3</v>
      </c>
      <c r="L10777">
        <v>0.95614997039392535</v>
      </c>
    </row>
    <row r="10778" spans="1:12">
      <c r="A10778" t="s">
        <v>317</v>
      </c>
      <c r="B10778" t="s">
        <v>374</v>
      </c>
      <c r="C10778">
        <v>48137</v>
      </c>
      <c r="D10778" t="s">
        <v>135</v>
      </c>
      <c r="E10778">
        <v>590</v>
      </c>
      <c r="F10778" t="s">
        <v>110</v>
      </c>
      <c r="G10778" t="s">
        <v>111</v>
      </c>
      <c r="H10778">
        <v>249</v>
      </c>
      <c r="I10778">
        <v>2.8781502944510269E-2</v>
      </c>
      <c r="J10778">
        <v>8.7103573533337268E-4</v>
      </c>
      <c r="K10778">
        <v>-999</v>
      </c>
      <c r="L10778">
        <v>-999</v>
      </c>
    </row>
    <row r="10779" spans="1:12">
      <c r="A10779" t="s">
        <v>317</v>
      </c>
      <c r="B10779" t="s">
        <v>374</v>
      </c>
      <c r="C10779">
        <v>48137</v>
      </c>
      <c r="D10779" t="s">
        <v>135</v>
      </c>
      <c r="E10779">
        <v>590</v>
      </c>
      <c r="F10779" t="s">
        <v>110</v>
      </c>
      <c r="G10779" t="s">
        <v>112</v>
      </c>
      <c r="H10779">
        <v>29</v>
      </c>
      <c r="I10779">
        <v>3.2218617599966901E-3</v>
      </c>
      <c r="J10779">
        <v>1.4675083493885641E-3</v>
      </c>
      <c r="K10779">
        <v>-999</v>
      </c>
      <c r="L10779">
        <v>-999</v>
      </c>
    </row>
    <row r="10780" spans="1:12">
      <c r="A10780" t="s">
        <v>317</v>
      </c>
      <c r="B10780" t="s">
        <v>374</v>
      </c>
      <c r="C10780">
        <v>48137</v>
      </c>
      <c r="D10780" t="s">
        <v>135</v>
      </c>
      <c r="E10780">
        <v>590</v>
      </c>
      <c r="F10780" t="s">
        <v>110</v>
      </c>
      <c r="G10780" t="s">
        <v>113</v>
      </c>
      <c r="H10780">
        <v>249</v>
      </c>
      <c r="I10780">
        <v>0.56137201362039857</v>
      </c>
      <c r="J10780">
        <v>1.012382244926258E-2</v>
      </c>
      <c r="K10780">
        <v>-4.829477607592584E-2</v>
      </c>
      <c r="L10780">
        <v>0.98030706364718623</v>
      </c>
    </row>
    <row r="10781" spans="1:12">
      <c r="A10781" t="s">
        <v>317</v>
      </c>
      <c r="B10781" t="s">
        <v>374</v>
      </c>
      <c r="C10781">
        <v>48137</v>
      </c>
      <c r="D10781" t="s">
        <v>135</v>
      </c>
      <c r="E10781">
        <v>590</v>
      </c>
      <c r="F10781" t="s">
        <v>110</v>
      </c>
      <c r="G10781" t="s">
        <v>114</v>
      </c>
      <c r="H10781">
        <v>29</v>
      </c>
      <c r="I10781">
        <v>0.17518360615484591</v>
      </c>
      <c r="J10781">
        <v>1.2314733415467429E-2</v>
      </c>
      <c r="K10781">
        <v>6.3410449147929912E-2</v>
      </c>
      <c r="L10781">
        <v>0.37430766344589511</v>
      </c>
    </row>
    <row r="10782" spans="1:12">
      <c r="A10782" t="s">
        <v>317</v>
      </c>
      <c r="B10782" t="s">
        <v>374</v>
      </c>
      <c r="C10782">
        <v>48137</v>
      </c>
      <c r="D10782" t="s">
        <v>135</v>
      </c>
      <c r="E10782">
        <v>590</v>
      </c>
      <c r="F10782" t="s">
        <v>110</v>
      </c>
      <c r="G10782" t="s">
        <v>115</v>
      </c>
      <c r="H10782">
        <v>249</v>
      </c>
      <c r="I10782">
        <v>0.42181423762013498</v>
      </c>
      <c r="J10782">
        <v>8.0289533675778849E-3</v>
      </c>
      <c r="K10782">
        <v>-8.3428415144320325E-2</v>
      </c>
      <c r="L10782">
        <v>0.73430831483007752</v>
      </c>
    </row>
    <row r="10783" spans="1:12">
      <c r="A10783" t="s">
        <v>317</v>
      </c>
      <c r="B10783" t="s">
        <v>374</v>
      </c>
      <c r="C10783">
        <v>48137</v>
      </c>
      <c r="D10783" t="s">
        <v>135</v>
      </c>
      <c r="E10783">
        <v>590</v>
      </c>
      <c r="F10783" t="s">
        <v>110</v>
      </c>
      <c r="G10783" t="s">
        <v>116</v>
      </c>
      <c r="H10783">
        <v>29</v>
      </c>
      <c r="I10783">
        <v>8.0767252107217288E-2</v>
      </c>
      <c r="J10783">
        <v>1.152887636614898E-2</v>
      </c>
      <c r="K10783">
        <v>-9.1595979038934273E-3</v>
      </c>
      <c r="L10783">
        <v>0.30067821493963182</v>
      </c>
    </row>
    <row r="10784" spans="1:12">
      <c r="A10784" t="s">
        <v>317</v>
      </c>
      <c r="B10784" t="s">
        <v>374</v>
      </c>
      <c r="C10784">
        <v>48137</v>
      </c>
      <c r="D10784" t="s">
        <v>135</v>
      </c>
      <c r="E10784">
        <v>590</v>
      </c>
      <c r="F10784" t="s">
        <v>110</v>
      </c>
      <c r="G10784" t="s">
        <v>117</v>
      </c>
      <c r="H10784">
        <v>249</v>
      </c>
      <c r="I10784">
        <v>0.42181423762013492</v>
      </c>
      <c r="J10784">
        <v>8.0289533675778832E-3</v>
      </c>
      <c r="K10784">
        <v>-8.3428415144320325E-2</v>
      </c>
      <c r="L10784">
        <v>0.73430831483007752</v>
      </c>
    </row>
    <row r="10785" spans="1:12">
      <c r="A10785" t="s">
        <v>317</v>
      </c>
      <c r="B10785" t="s">
        <v>374</v>
      </c>
      <c r="C10785">
        <v>48137</v>
      </c>
      <c r="D10785" t="s">
        <v>135</v>
      </c>
      <c r="E10785">
        <v>590</v>
      </c>
      <c r="F10785" t="s">
        <v>110</v>
      </c>
      <c r="G10785" t="s">
        <v>118</v>
      </c>
      <c r="H10785">
        <v>29</v>
      </c>
      <c r="I10785">
        <v>8.0767252107217288E-2</v>
      </c>
      <c r="J10785">
        <v>1.152887636614898E-2</v>
      </c>
      <c r="K10785">
        <v>-9.1595979038934273E-3</v>
      </c>
      <c r="L10785">
        <v>0.30067821493963182</v>
      </c>
    </row>
    <row r="10786" spans="1:12">
      <c r="A10786" t="s">
        <v>317</v>
      </c>
      <c r="B10786" t="s">
        <v>374</v>
      </c>
      <c r="C10786">
        <v>48137</v>
      </c>
      <c r="D10786" t="s">
        <v>135</v>
      </c>
      <c r="E10786">
        <v>590</v>
      </c>
      <c r="F10786" t="s">
        <v>110</v>
      </c>
      <c r="G10786" t="s">
        <v>119</v>
      </c>
      <c r="H10786">
        <v>249</v>
      </c>
      <c r="I10786">
        <v>0.48311767984334331</v>
      </c>
      <c r="J10786">
        <v>8.9584892760862043E-3</v>
      </c>
      <c r="K10786">
        <v>-7.3014897064594519E-2</v>
      </c>
      <c r="L10786">
        <v>0.8511285230059078</v>
      </c>
    </row>
    <row r="10787" spans="1:12">
      <c r="A10787" t="s">
        <v>317</v>
      </c>
      <c r="B10787" t="s">
        <v>374</v>
      </c>
      <c r="C10787">
        <v>48137</v>
      </c>
      <c r="D10787" t="s">
        <v>135</v>
      </c>
      <c r="E10787">
        <v>590</v>
      </c>
      <c r="F10787" t="s">
        <v>110</v>
      </c>
      <c r="G10787" t="s">
        <v>120</v>
      </c>
      <c r="H10787">
        <v>29</v>
      </c>
      <c r="I10787">
        <v>0.1320509433676248</v>
      </c>
      <c r="J10787">
        <v>1.1805136168359071E-2</v>
      </c>
      <c r="K10787">
        <v>2.986016807442254E-2</v>
      </c>
      <c r="L10787">
        <v>0.34562546237819047</v>
      </c>
    </row>
    <row r="10788" spans="1:12">
      <c r="A10788" t="s">
        <v>317</v>
      </c>
      <c r="B10788" t="s">
        <v>374</v>
      </c>
      <c r="C10788">
        <v>48137</v>
      </c>
      <c r="D10788" t="s">
        <v>135</v>
      </c>
      <c r="E10788">
        <v>590</v>
      </c>
      <c r="F10788" t="s">
        <v>110</v>
      </c>
      <c r="G10788" t="s">
        <v>121</v>
      </c>
      <c r="H10788">
        <v>249</v>
      </c>
      <c r="I10788">
        <v>0.64951290937184847</v>
      </c>
      <c r="J10788">
        <v>1.146535267839118E-2</v>
      </c>
      <c r="K10788">
        <v>-4.0010588328953517E-3</v>
      </c>
      <c r="L10788">
        <v>1.1300487698310651</v>
      </c>
    </row>
    <row r="10789" spans="1:12">
      <c r="A10789" t="s">
        <v>317</v>
      </c>
      <c r="B10789" t="s">
        <v>374</v>
      </c>
      <c r="C10789">
        <v>48137</v>
      </c>
      <c r="D10789" t="s">
        <v>135</v>
      </c>
      <c r="E10789">
        <v>590</v>
      </c>
      <c r="F10789" t="s">
        <v>110</v>
      </c>
      <c r="G10789" t="s">
        <v>122</v>
      </c>
      <c r="H10789">
        <v>29</v>
      </c>
      <c r="I10789">
        <v>0.26179249955509692</v>
      </c>
      <c r="J10789">
        <v>1.4744961145439909E-2</v>
      </c>
      <c r="K10789">
        <v>0.1163370665800857</v>
      </c>
      <c r="L10789">
        <v>0.46251950981493578</v>
      </c>
    </row>
    <row r="10790" spans="1:12">
      <c r="A10790" t="s">
        <v>317</v>
      </c>
      <c r="B10790" t="s">
        <v>374</v>
      </c>
      <c r="C10790">
        <v>48137</v>
      </c>
      <c r="D10790" t="s">
        <v>135</v>
      </c>
      <c r="E10790">
        <v>590</v>
      </c>
      <c r="F10790" t="s">
        <v>110</v>
      </c>
      <c r="G10790" t="s">
        <v>123</v>
      </c>
      <c r="H10790">
        <v>249</v>
      </c>
      <c r="I10790">
        <v>0.79967414725325914</v>
      </c>
      <c r="J10790">
        <v>1.421601526972642E-2</v>
      </c>
      <c r="K10790">
        <v>0.19127582959611239</v>
      </c>
      <c r="L10790">
        <v>1.407135650628663</v>
      </c>
    </row>
    <row r="10791" spans="1:12">
      <c r="A10791" t="s">
        <v>317</v>
      </c>
      <c r="B10791" t="s">
        <v>374</v>
      </c>
      <c r="C10791">
        <v>48137</v>
      </c>
      <c r="D10791" t="s">
        <v>135</v>
      </c>
      <c r="E10791">
        <v>590</v>
      </c>
      <c r="F10791" t="s">
        <v>110</v>
      </c>
      <c r="G10791" t="s">
        <v>124</v>
      </c>
      <c r="H10791">
        <v>29</v>
      </c>
      <c r="I10791">
        <v>0.37379348094688802</v>
      </c>
      <c r="J10791">
        <v>1.828414787231265E-2</v>
      </c>
      <c r="K10791">
        <v>0.20493963052983391</v>
      </c>
      <c r="L10791">
        <v>0.67193973333280543</v>
      </c>
    </row>
    <row r="10792" spans="1:12">
      <c r="A10792" t="s">
        <v>317</v>
      </c>
      <c r="B10792" t="s">
        <v>374</v>
      </c>
      <c r="C10792">
        <v>48137</v>
      </c>
      <c r="D10792" t="s">
        <v>135</v>
      </c>
      <c r="E10792">
        <v>590</v>
      </c>
      <c r="F10792" t="s">
        <v>110</v>
      </c>
      <c r="G10792" t="s">
        <v>125</v>
      </c>
      <c r="H10792">
        <v>249</v>
      </c>
      <c r="I10792">
        <v>0.95519366448157772</v>
      </c>
      <c r="J10792">
        <v>1.686457795238341E-2</v>
      </c>
      <c r="K10792">
        <v>0.24692628372133291</v>
      </c>
      <c r="L10792">
        <v>1.665955837431321</v>
      </c>
    </row>
    <row r="10793" spans="1:12">
      <c r="A10793" t="s">
        <v>317</v>
      </c>
      <c r="B10793" t="s">
        <v>374</v>
      </c>
      <c r="C10793">
        <v>48137</v>
      </c>
      <c r="D10793" t="s">
        <v>135</v>
      </c>
      <c r="E10793">
        <v>590</v>
      </c>
      <c r="F10793" t="s">
        <v>110</v>
      </c>
      <c r="G10793" t="s">
        <v>126</v>
      </c>
      <c r="H10793">
        <v>29</v>
      </c>
      <c r="I10793">
        <v>0.49597878391347527</v>
      </c>
      <c r="J10793">
        <v>2.1758496473500859E-2</v>
      </c>
      <c r="K10793">
        <v>0.28866843815247889</v>
      </c>
      <c r="L10793">
        <v>0.82249013257156134</v>
      </c>
    </row>
    <row r="10794" spans="1:12">
      <c r="A10794" t="s">
        <v>317</v>
      </c>
      <c r="B10794" t="s">
        <v>374</v>
      </c>
      <c r="C10794">
        <v>48137</v>
      </c>
      <c r="D10794" t="s">
        <v>135</v>
      </c>
      <c r="E10794">
        <v>590</v>
      </c>
      <c r="F10794" t="s">
        <v>110</v>
      </c>
      <c r="G10794" t="s">
        <v>127</v>
      </c>
      <c r="H10794">
        <v>249</v>
      </c>
      <c r="I10794">
        <v>0.56137201362039857</v>
      </c>
      <c r="J10794">
        <v>1.012382244926258E-2</v>
      </c>
      <c r="K10794">
        <v>-4.829477607592584E-2</v>
      </c>
      <c r="L10794">
        <v>0.98030706364718623</v>
      </c>
    </row>
    <row r="10795" spans="1:12">
      <c r="A10795" t="s">
        <v>317</v>
      </c>
      <c r="B10795" t="s">
        <v>374</v>
      </c>
      <c r="C10795">
        <v>48137</v>
      </c>
      <c r="D10795" t="s">
        <v>135</v>
      </c>
      <c r="E10795">
        <v>590</v>
      </c>
      <c r="F10795" t="s">
        <v>110</v>
      </c>
      <c r="G10795" t="s">
        <v>128</v>
      </c>
      <c r="H10795">
        <v>29</v>
      </c>
      <c r="I10795">
        <v>0.1750411387567406</v>
      </c>
      <c r="J10795">
        <v>1.230273041820548E-2</v>
      </c>
      <c r="K10795">
        <v>6.3410449147929912E-2</v>
      </c>
      <c r="L10795">
        <v>0.37430766344589511</v>
      </c>
    </row>
    <row r="10796" spans="1:12">
      <c r="A10796" t="s">
        <v>317</v>
      </c>
      <c r="B10796" t="s">
        <v>374</v>
      </c>
      <c r="C10796">
        <v>48137</v>
      </c>
      <c r="D10796" t="s">
        <v>135</v>
      </c>
      <c r="E10796">
        <v>590</v>
      </c>
      <c r="F10796" t="s">
        <v>110</v>
      </c>
      <c r="G10796" t="s">
        <v>129</v>
      </c>
      <c r="H10796">
        <v>249</v>
      </c>
      <c r="I10796">
        <v>0.56137201362039857</v>
      </c>
      <c r="J10796">
        <v>1.012382244926258E-2</v>
      </c>
      <c r="K10796">
        <v>-4.829477607592584E-2</v>
      </c>
      <c r="L10796">
        <v>0.98030706364718623</v>
      </c>
    </row>
    <row r="10797" spans="1:12">
      <c r="A10797" t="s">
        <v>317</v>
      </c>
      <c r="B10797" t="s">
        <v>374</v>
      </c>
      <c r="C10797">
        <v>48137</v>
      </c>
      <c r="D10797" t="s">
        <v>135</v>
      </c>
      <c r="E10797">
        <v>590</v>
      </c>
      <c r="F10797" t="s">
        <v>110</v>
      </c>
      <c r="G10797" t="s">
        <v>130</v>
      </c>
      <c r="H10797">
        <v>29</v>
      </c>
      <c r="I10797">
        <v>0.1750411387567406</v>
      </c>
      <c r="J10797">
        <v>1.230273041820548E-2</v>
      </c>
      <c r="K10797">
        <v>6.3410449147929912E-2</v>
      </c>
      <c r="L10797">
        <v>0.37430766344589511</v>
      </c>
    </row>
    <row r="10798" spans="1:12">
      <c r="A10798" t="s">
        <v>317</v>
      </c>
      <c r="B10798" t="s">
        <v>374</v>
      </c>
      <c r="C10798">
        <v>48137</v>
      </c>
      <c r="D10798" t="s">
        <v>135</v>
      </c>
      <c r="E10798">
        <v>590</v>
      </c>
      <c r="F10798" t="s">
        <v>110</v>
      </c>
      <c r="G10798" t="s">
        <v>131</v>
      </c>
      <c r="H10798">
        <v>249</v>
      </c>
      <c r="I10798">
        <v>0.56137201362039857</v>
      </c>
      <c r="J10798">
        <v>1.012382244926258E-2</v>
      </c>
      <c r="K10798">
        <v>-4.829477607592584E-2</v>
      </c>
      <c r="L10798">
        <v>0.98030706364718623</v>
      </c>
    </row>
    <row r="10799" spans="1:12">
      <c r="A10799" t="s">
        <v>317</v>
      </c>
      <c r="B10799" t="s">
        <v>374</v>
      </c>
      <c r="C10799">
        <v>48137</v>
      </c>
      <c r="D10799" t="s">
        <v>135</v>
      </c>
      <c r="E10799">
        <v>590</v>
      </c>
      <c r="F10799" t="s">
        <v>110</v>
      </c>
      <c r="G10799" t="s">
        <v>132</v>
      </c>
      <c r="H10799">
        <v>29</v>
      </c>
      <c r="I10799">
        <v>0.1750411387567406</v>
      </c>
      <c r="J10799">
        <v>1.230273041820548E-2</v>
      </c>
      <c r="K10799">
        <v>6.3410449147929912E-2</v>
      </c>
      <c r="L10799">
        <v>0.37430766344589511</v>
      </c>
    </row>
    <row r="10800" spans="1:12">
      <c r="A10800" t="s">
        <v>317</v>
      </c>
      <c r="B10800" t="s">
        <v>374</v>
      </c>
      <c r="C10800">
        <v>48137</v>
      </c>
      <c r="D10800" t="s">
        <v>135</v>
      </c>
      <c r="E10800">
        <v>590</v>
      </c>
      <c r="F10800" t="s">
        <v>110</v>
      </c>
      <c r="G10800" t="s">
        <v>133</v>
      </c>
      <c r="H10800">
        <v>249</v>
      </c>
      <c r="I10800">
        <v>0.60025793537664518</v>
      </c>
      <c r="J10800">
        <v>1.127974245643126E-2</v>
      </c>
      <c r="K10800">
        <v>0.15360769622612799</v>
      </c>
      <c r="L10800">
        <v>1.0610174274965309</v>
      </c>
    </row>
    <row r="10801" spans="1:12">
      <c r="A10801" t="s">
        <v>317</v>
      </c>
      <c r="B10801" t="s">
        <v>374</v>
      </c>
      <c r="C10801">
        <v>48137</v>
      </c>
      <c r="D10801" t="s">
        <v>135</v>
      </c>
      <c r="E10801">
        <v>590</v>
      </c>
      <c r="F10801" t="s">
        <v>110</v>
      </c>
      <c r="G10801" t="s">
        <v>134</v>
      </c>
      <c r="H10801">
        <v>29</v>
      </c>
      <c r="I10801">
        <v>0.31141517909910249</v>
      </c>
      <c r="J10801">
        <v>1.2341318674326531E-2</v>
      </c>
      <c r="K10801">
        <v>0.1732240856216915</v>
      </c>
      <c r="L10801">
        <v>0.43448612358630972</v>
      </c>
    </row>
    <row r="10802" spans="1:12">
      <c r="A10802" t="s">
        <v>317</v>
      </c>
      <c r="B10802" t="s">
        <v>375</v>
      </c>
      <c r="C10802">
        <v>48141</v>
      </c>
      <c r="D10802" t="s">
        <v>135</v>
      </c>
      <c r="E10802">
        <v>590</v>
      </c>
      <c r="F10802" t="s">
        <v>110</v>
      </c>
      <c r="G10802" t="s">
        <v>111</v>
      </c>
      <c r="H10802">
        <v>389</v>
      </c>
      <c r="I10802">
        <v>3.367616646610908E-3</v>
      </c>
      <c r="J10802">
        <v>2.8671242530992689E-3</v>
      </c>
      <c r="K10802">
        <v>-999</v>
      </c>
      <c r="L10802">
        <v>-999</v>
      </c>
    </row>
    <row r="10803" spans="1:12">
      <c r="A10803" t="s">
        <v>317</v>
      </c>
      <c r="B10803" t="s">
        <v>375</v>
      </c>
      <c r="C10803">
        <v>48141</v>
      </c>
      <c r="D10803" t="s">
        <v>135</v>
      </c>
      <c r="E10803">
        <v>590</v>
      </c>
      <c r="F10803" t="s">
        <v>110</v>
      </c>
      <c r="G10803" t="s">
        <v>112</v>
      </c>
      <c r="H10803">
        <v>138</v>
      </c>
      <c r="I10803">
        <v>-6.2486136977612963E-4</v>
      </c>
      <c r="J10803">
        <v>1.6205216815530399E-3</v>
      </c>
      <c r="K10803">
        <v>-999</v>
      </c>
      <c r="L10803">
        <v>-999</v>
      </c>
    </row>
    <row r="10804" spans="1:12">
      <c r="A10804" t="s">
        <v>317</v>
      </c>
      <c r="B10804" t="s">
        <v>375</v>
      </c>
      <c r="C10804">
        <v>48141</v>
      </c>
      <c r="D10804" t="s">
        <v>135</v>
      </c>
      <c r="E10804">
        <v>590</v>
      </c>
      <c r="F10804" t="s">
        <v>110</v>
      </c>
      <c r="G10804" t="s">
        <v>113</v>
      </c>
      <c r="H10804">
        <v>389</v>
      </c>
      <c r="I10804">
        <v>0.17060113957908279</v>
      </c>
      <c r="J10804">
        <v>9.5024499945869229E-3</v>
      </c>
      <c r="K10804">
        <v>-0.27744604644236331</v>
      </c>
      <c r="L10804">
        <v>0.88011733211208598</v>
      </c>
    </row>
    <row r="10805" spans="1:12">
      <c r="A10805" t="s">
        <v>317</v>
      </c>
      <c r="B10805" t="s">
        <v>375</v>
      </c>
      <c r="C10805">
        <v>48141</v>
      </c>
      <c r="D10805" t="s">
        <v>135</v>
      </c>
      <c r="E10805">
        <v>590</v>
      </c>
      <c r="F10805" t="s">
        <v>110</v>
      </c>
      <c r="G10805" t="s">
        <v>114</v>
      </c>
      <c r="H10805">
        <v>138</v>
      </c>
      <c r="I10805">
        <v>3.7149821030887271E-2</v>
      </c>
      <c r="J10805">
        <v>5.9074061674457244E-3</v>
      </c>
      <c r="K10805">
        <v>-0.1061005274078473</v>
      </c>
      <c r="L10805">
        <v>0.34235197123096311</v>
      </c>
    </row>
    <row r="10806" spans="1:12">
      <c r="A10806" t="s">
        <v>317</v>
      </c>
      <c r="B10806" t="s">
        <v>375</v>
      </c>
      <c r="C10806">
        <v>48141</v>
      </c>
      <c r="D10806" t="s">
        <v>135</v>
      </c>
      <c r="E10806">
        <v>590</v>
      </c>
      <c r="F10806" t="s">
        <v>110</v>
      </c>
      <c r="G10806" t="s">
        <v>115</v>
      </c>
      <c r="H10806">
        <v>389</v>
      </c>
      <c r="I10806">
        <v>0.1189318501023274</v>
      </c>
      <c r="J10806">
        <v>7.0556665999627101E-3</v>
      </c>
      <c r="K10806">
        <v>-0.31209224886269232</v>
      </c>
      <c r="L10806">
        <v>0.6814792330507794</v>
      </c>
    </row>
    <row r="10807" spans="1:12">
      <c r="A10807" t="s">
        <v>317</v>
      </c>
      <c r="B10807" t="s">
        <v>375</v>
      </c>
      <c r="C10807">
        <v>48141</v>
      </c>
      <c r="D10807" t="s">
        <v>135</v>
      </c>
      <c r="E10807">
        <v>590</v>
      </c>
      <c r="F10807" t="s">
        <v>110</v>
      </c>
      <c r="G10807" t="s">
        <v>116</v>
      </c>
      <c r="H10807">
        <v>138</v>
      </c>
      <c r="I10807">
        <v>1.9742935437243959E-2</v>
      </c>
      <c r="J10807">
        <v>4.0265396752577499E-3</v>
      </c>
      <c r="K10807">
        <v>-0.1061005274078473</v>
      </c>
      <c r="L10807">
        <v>0.27402940192639741</v>
      </c>
    </row>
    <row r="10808" spans="1:12">
      <c r="A10808" t="s">
        <v>317</v>
      </c>
      <c r="B10808" t="s">
        <v>375</v>
      </c>
      <c r="C10808">
        <v>48141</v>
      </c>
      <c r="D10808" t="s">
        <v>135</v>
      </c>
      <c r="E10808">
        <v>590</v>
      </c>
      <c r="F10808" t="s">
        <v>110</v>
      </c>
      <c r="G10808" t="s">
        <v>117</v>
      </c>
      <c r="H10808">
        <v>389</v>
      </c>
      <c r="I10808">
        <v>0.11893185648859381</v>
      </c>
      <c r="J10808">
        <v>7.0556673463669272E-3</v>
      </c>
      <c r="K10808">
        <v>-0.31209224886269232</v>
      </c>
      <c r="L10808">
        <v>0.6814792330507794</v>
      </c>
    </row>
    <row r="10809" spans="1:12">
      <c r="A10809" t="s">
        <v>317</v>
      </c>
      <c r="B10809" t="s">
        <v>375</v>
      </c>
      <c r="C10809">
        <v>48141</v>
      </c>
      <c r="D10809" t="s">
        <v>135</v>
      </c>
      <c r="E10809">
        <v>590</v>
      </c>
      <c r="F10809" t="s">
        <v>110</v>
      </c>
      <c r="G10809" t="s">
        <v>118</v>
      </c>
      <c r="H10809">
        <v>138</v>
      </c>
      <c r="I10809">
        <v>1.9756412312588539E-2</v>
      </c>
      <c r="J10809">
        <v>4.0267656815370402E-3</v>
      </c>
      <c r="K10809">
        <v>-0.1061005274078473</v>
      </c>
      <c r="L10809">
        <v>0.27402940192639741</v>
      </c>
    </row>
    <row r="10810" spans="1:12">
      <c r="A10810" t="s">
        <v>317</v>
      </c>
      <c r="B10810" t="s">
        <v>375</v>
      </c>
      <c r="C10810">
        <v>48141</v>
      </c>
      <c r="D10810" t="s">
        <v>135</v>
      </c>
      <c r="E10810">
        <v>590</v>
      </c>
      <c r="F10810" t="s">
        <v>110</v>
      </c>
      <c r="G10810" t="s">
        <v>119</v>
      </c>
      <c r="H10810">
        <v>389</v>
      </c>
      <c r="I10810">
        <v>0.14527904465884159</v>
      </c>
      <c r="J10810">
        <v>8.2607488872263029E-3</v>
      </c>
      <c r="K10810">
        <v>-0.2945105278026845</v>
      </c>
      <c r="L10810">
        <v>0.79099388730408382</v>
      </c>
    </row>
    <row r="10811" spans="1:12">
      <c r="A10811" t="s">
        <v>317</v>
      </c>
      <c r="B10811" t="s">
        <v>375</v>
      </c>
      <c r="C10811">
        <v>48141</v>
      </c>
      <c r="D10811" t="s">
        <v>135</v>
      </c>
      <c r="E10811">
        <v>590</v>
      </c>
      <c r="F10811" t="s">
        <v>110</v>
      </c>
      <c r="G10811" t="s">
        <v>120</v>
      </c>
      <c r="H10811">
        <v>138</v>
      </c>
      <c r="I10811">
        <v>2.8321853323145161E-2</v>
      </c>
      <c r="J10811">
        <v>4.8887590086394966E-3</v>
      </c>
      <c r="K10811">
        <v>-0.1061005274078473</v>
      </c>
      <c r="L10811">
        <v>0.32139422092164532</v>
      </c>
    </row>
    <row r="10812" spans="1:12">
      <c r="A10812" t="s">
        <v>317</v>
      </c>
      <c r="B10812" t="s">
        <v>375</v>
      </c>
      <c r="C10812">
        <v>48141</v>
      </c>
      <c r="D10812" t="s">
        <v>135</v>
      </c>
      <c r="E10812">
        <v>590</v>
      </c>
      <c r="F10812" t="s">
        <v>110</v>
      </c>
      <c r="G10812" t="s">
        <v>121</v>
      </c>
      <c r="H10812">
        <v>389</v>
      </c>
      <c r="I10812">
        <v>0.2044427927659748</v>
      </c>
      <c r="J10812">
        <v>1.11116561033196E-2</v>
      </c>
      <c r="K10812">
        <v>-0.249642021293209</v>
      </c>
      <c r="L10812">
        <v>0.98030008918255496</v>
      </c>
    </row>
    <row r="10813" spans="1:12">
      <c r="A10813" t="s">
        <v>317</v>
      </c>
      <c r="B10813" t="s">
        <v>375</v>
      </c>
      <c r="C10813">
        <v>48141</v>
      </c>
      <c r="D10813" t="s">
        <v>135</v>
      </c>
      <c r="E10813">
        <v>590</v>
      </c>
      <c r="F10813" t="s">
        <v>110</v>
      </c>
      <c r="G10813" t="s">
        <v>122</v>
      </c>
      <c r="H10813">
        <v>138</v>
      </c>
      <c r="I10813">
        <v>5.1825587035191911E-2</v>
      </c>
      <c r="J10813">
        <v>7.7925439625980324E-3</v>
      </c>
      <c r="K10813">
        <v>-0.1061005274078473</v>
      </c>
      <c r="L10813">
        <v>0.40164197009413832</v>
      </c>
    </row>
    <row r="10814" spans="1:12">
      <c r="A10814" t="s">
        <v>317</v>
      </c>
      <c r="B10814" t="s">
        <v>375</v>
      </c>
      <c r="C10814">
        <v>48141</v>
      </c>
      <c r="D10814" t="s">
        <v>135</v>
      </c>
      <c r="E10814">
        <v>590</v>
      </c>
      <c r="F10814" t="s">
        <v>110</v>
      </c>
      <c r="G10814" t="s">
        <v>123</v>
      </c>
      <c r="H10814">
        <v>389</v>
      </c>
      <c r="I10814">
        <v>0.26263081432812041</v>
      </c>
      <c r="J10814">
        <v>1.4102252607124541E-2</v>
      </c>
      <c r="K10814">
        <v>-0.2058181962328966</v>
      </c>
      <c r="L10814">
        <v>1.2056476697045659</v>
      </c>
    </row>
    <row r="10815" spans="1:12">
      <c r="A10815" t="s">
        <v>317</v>
      </c>
      <c r="B10815" t="s">
        <v>375</v>
      </c>
      <c r="C10815">
        <v>48141</v>
      </c>
      <c r="D10815" t="s">
        <v>135</v>
      </c>
      <c r="E10815">
        <v>590</v>
      </c>
      <c r="F10815" t="s">
        <v>110</v>
      </c>
      <c r="G10815" t="s">
        <v>124</v>
      </c>
      <c r="H10815">
        <v>138</v>
      </c>
      <c r="I10815">
        <v>7.2790449998364218E-2</v>
      </c>
      <c r="J10815">
        <v>1.0545260696849711E-2</v>
      </c>
      <c r="K10815">
        <v>-0.1061005274078473</v>
      </c>
      <c r="L10815">
        <v>0.50546998109441388</v>
      </c>
    </row>
    <row r="10816" spans="1:12">
      <c r="A10816" t="s">
        <v>317</v>
      </c>
      <c r="B10816" t="s">
        <v>375</v>
      </c>
      <c r="C10816">
        <v>48141</v>
      </c>
      <c r="D10816" t="s">
        <v>135</v>
      </c>
      <c r="E10816">
        <v>590</v>
      </c>
      <c r="F10816" t="s">
        <v>110</v>
      </c>
      <c r="G10816" t="s">
        <v>125</v>
      </c>
      <c r="H10816">
        <v>389</v>
      </c>
      <c r="I10816">
        <v>0.31876709654216401</v>
      </c>
      <c r="J10816">
        <v>1.7020406450394869E-2</v>
      </c>
      <c r="K10816">
        <v>-0.16472553342171539</v>
      </c>
      <c r="L10816">
        <v>1.389601357563462</v>
      </c>
    </row>
    <row r="10817" spans="1:12">
      <c r="A10817" t="s">
        <v>317</v>
      </c>
      <c r="B10817" t="s">
        <v>375</v>
      </c>
      <c r="C10817">
        <v>48141</v>
      </c>
      <c r="D10817" t="s">
        <v>135</v>
      </c>
      <c r="E10817">
        <v>590</v>
      </c>
      <c r="F10817" t="s">
        <v>110</v>
      </c>
      <c r="G10817" t="s">
        <v>126</v>
      </c>
      <c r="H10817">
        <v>138</v>
      </c>
      <c r="I10817">
        <v>9.177240609768271E-2</v>
      </c>
      <c r="J10817">
        <v>1.317316348648518E-2</v>
      </c>
      <c r="K10817">
        <v>-0.1061005274078473</v>
      </c>
      <c r="L10817">
        <v>0.64390321379096727</v>
      </c>
    </row>
    <row r="10818" spans="1:12">
      <c r="A10818" t="s">
        <v>317</v>
      </c>
      <c r="B10818" t="s">
        <v>375</v>
      </c>
      <c r="C10818">
        <v>48141</v>
      </c>
      <c r="D10818" t="s">
        <v>135</v>
      </c>
      <c r="E10818">
        <v>590</v>
      </c>
      <c r="F10818" t="s">
        <v>110</v>
      </c>
      <c r="G10818" t="s">
        <v>127</v>
      </c>
      <c r="H10818">
        <v>389</v>
      </c>
      <c r="I10818">
        <v>0.1709026595442979</v>
      </c>
      <c r="J10818">
        <v>9.4978976054796056E-3</v>
      </c>
      <c r="K10818">
        <v>-0.27744604644236331</v>
      </c>
      <c r="L10818">
        <v>0.88011733211208598</v>
      </c>
    </row>
    <row r="10819" spans="1:12">
      <c r="A10819" t="s">
        <v>317</v>
      </c>
      <c r="B10819" t="s">
        <v>375</v>
      </c>
      <c r="C10819">
        <v>48141</v>
      </c>
      <c r="D10819" t="s">
        <v>135</v>
      </c>
      <c r="E10819">
        <v>590</v>
      </c>
      <c r="F10819" t="s">
        <v>110</v>
      </c>
      <c r="G10819" t="s">
        <v>128</v>
      </c>
      <c r="H10819">
        <v>138</v>
      </c>
      <c r="I10819">
        <v>3.7149821030887271E-2</v>
      </c>
      <c r="J10819">
        <v>5.9074061674457218E-3</v>
      </c>
      <c r="K10819">
        <v>-0.1061005274078473</v>
      </c>
      <c r="L10819">
        <v>0.34235197123096311</v>
      </c>
    </row>
    <row r="10820" spans="1:12">
      <c r="A10820" t="s">
        <v>317</v>
      </c>
      <c r="B10820" t="s">
        <v>375</v>
      </c>
      <c r="C10820">
        <v>48141</v>
      </c>
      <c r="D10820" t="s">
        <v>135</v>
      </c>
      <c r="E10820">
        <v>590</v>
      </c>
      <c r="F10820" t="s">
        <v>110</v>
      </c>
      <c r="G10820" t="s">
        <v>129</v>
      </c>
      <c r="H10820">
        <v>389</v>
      </c>
      <c r="I10820">
        <v>0.17090265222758039</v>
      </c>
      <c r="J10820">
        <v>9.4978967775152783E-3</v>
      </c>
      <c r="K10820">
        <v>-0.27744604644236331</v>
      </c>
      <c r="L10820">
        <v>0.88011733211208598</v>
      </c>
    </row>
    <row r="10821" spans="1:12">
      <c r="A10821" t="s">
        <v>317</v>
      </c>
      <c r="B10821" t="s">
        <v>375</v>
      </c>
      <c r="C10821">
        <v>48141</v>
      </c>
      <c r="D10821" t="s">
        <v>135</v>
      </c>
      <c r="E10821">
        <v>590</v>
      </c>
      <c r="F10821" t="s">
        <v>110</v>
      </c>
      <c r="G10821" t="s">
        <v>130</v>
      </c>
      <c r="H10821">
        <v>138</v>
      </c>
      <c r="I10821">
        <v>3.7149821030887271E-2</v>
      </c>
      <c r="J10821">
        <v>5.9074061674457218E-3</v>
      </c>
      <c r="K10821">
        <v>-0.1061005274078473</v>
      </c>
      <c r="L10821">
        <v>0.34235197123096311</v>
      </c>
    </row>
    <row r="10822" spans="1:12">
      <c r="A10822" t="s">
        <v>317</v>
      </c>
      <c r="B10822" t="s">
        <v>375</v>
      </c>
      <c r="C10822">
        <v>48141</v>
      </c>
      <c r="D10822" t="s">
        <v>135</v>
      </c>
      <c r="E10822">
        <v>590</v>
      </c>
      <c r="F10822" t="s">
        <v>110</v>
      </c>
      <c r="G10822" t="s">
        <v>131</v>
      </c>
      <c r="H10822">
        <v>389</v>
      </c>
      <c r="I10822">
        <v>0.171022769468057</v>
      </c>
      <c r="J10822">
        <v>9.4976399332435939E-3</v>
      </c>
      <c r="K10822">
        <v>-0.27744604644236331</v>
      </c>
      <c r="L10822">
        <v>0.88011733211208598</v>
      </c>
    </row>
    <row r="10823" spans="1:12">
      <c r="A10823" t="s">
        <v>317</v>
      </c>
      <c r="B10823" t="s">
        <v>375</v>
      </c>
      <c r="C10823">
        <v>48141</v>
      </c>
      <c r="D10823" t="s">
        <v>135</v>
      </c>
      <c r="E10823">
        <v>590</v>
      </c>
      <c r="F10823" t="s">
        <v>110</v>
      </c>
      <c r="G10823" t="s">
        <v>132</v>
      </c>
      <c r="H10823">
        <v>138</v>
      </c>
      <c r="I10823">
        <v>3.7149821030887271E-2</v>
      </c>
      <c r="J10823">
        <v>5.9074061674457218E-3</v>
      </c>
      <c r="K10823">
        <v>-0.1061005274078473</v>
      </c>
      <c r="L10823">
        <v>0.34235197123096311</v>
      </c>
    </row>
    <row r="10824" spans="1:12">
      <c r="A10824" t="s">
        <v>317</v>
      </c>
      <c r="B10824" t="s">
        <v>375</v>
      </c>
      <c r="C10824">
        <v>48141</v>
      </c>
      <c r="D10824" t="s">
        <v>135</v>
      </c>
      <c r="E10824">
        <v>590</v>
      </c>
      <c r="F10824" t="s">
        <v>110</v>
      </c>
      <c r="G10824" t="s">
        <v>133</v>
      </c>
      <c r="H10824">
        <v>389</v>
      </c>
      <c r="I10824">
        <v>0.2044356828379951</v>
      </c>
      <c r="J10824">
        <v>1.072228013292716E-2</v>
      </c>
      <c r="K10824">
        <v>-0.18956297804962291</v>
      </c>
      <c r="L10824">
        <v>0.83243428356972127</v>
      </c>
    </row>
    <row r="10825" spans="1:12">
      <c r="A10825" t="s">
        <v>317</v>
      </c>
      <c r="B10825" t="s">
        <v>375</v>
      </c>
      <c r="C10825">
        <v>48141</v>
      </c>
      <c r="D10825" t="s">
        <v>135</v>
      </c>
      <c r="E10825">
        <v>590</v>
      </c>
      <c r="F10825" t="s">
        <v>110</v>
      </c>
      <c r="G10825" t="s">
        <v>134</v>
      </c>
      <c r="H10825">
        <v>138</v>
      </c>
      <c r="I10825">
        <v>7.0007144103249402E-2</v>
      </c>
      <c r="J10825">
        <v>1.039676263913963E-2</v>
      </c>
      <c r="K10825">
        <v>-0.1061005274078473</v>
      </c>
      <c r="L10825">
        <v>0.55235816392204629</v>
      </c>
    </row>
    <row r="10826" spans="1:12">
      <c r="A10826" t="s">
        <v>317</v>
      </c>
      <c r="B10826" t="s">
        <v>296</v>
      </c>
      <c r="C10826">
        <v>48139</v>
      </c>
      <c r="D10826" t="s">
        <v>135</v>
      </c>
      <c r="E10826">
        <v>590</v>
      </c>
      <c r="F10826" t="s">
        <v>110</v>
      </c>
      <c r="G10826" t="s">
        <v>111</v>
      </c>
      <c r="H10826">
        <v>21</v>
      </c>
      <c r="I10826">
        <v>2.9097044164964801E-2</v>
      </c>
      <c r="J10826">
        <v>6.0724630505607641E-3</v>
      </c>
      <c r="K10826">
        <v>-999</v>
      </c>
      <c r="L10826">
        <v>-999</v>
      </c>
    </row>
    <row r="10827" spans="1:12">
      <c r="A10827" t="s">
        <v>317</v>
      </c>
      <c r="B10827" t="s">
        <v>296</v>
      </c>
      <c r="C10827">
        <v>48139</v>
      </c>
      <c r="D10827" t="s">
        <v>135</v>
      </c>
      <c r="E10827">
        <v>590</v>
      </c>
      <c r="F10827" t="s">
        <v>110</v>
      </c>
      <c r="G10827" t="s">
        <v>112</v>
      </c>
      <c r="H10827">
        <v>321</v>
      </c>
      <c r="I10827">
        <v>1.1771322730770689E-2</v>
      </c>
      <c r="J10827">
        <v>9.7415495005715423E-4</v>
      </c>
      <c r="K10827">
        <v>-999</v>
      </c>
      <c r="L10827">
        <v>-999</v>
      </c>
    </row>
    <row r="10828" spans="1:12">
      <c r="A10828" t="s">
        <v>317</v>
      </c>
      <c r="B10828" t="s">
        <v>296</v>
      </c>
      <c r="C10828">
        <v>48139</v>
      </c>
      <c r="D10828" t="s">
        <v>135</v>
      </c>
      <c r="E10828">
        <v>590</v>
      </c>
      <c r="F10828" t="s">
        <v>110</v>
      </c>
      <c r="G10828" t="s">
        <v>113</v>
      </c>
      <c r="H10828">
        <v>21</v>
      </c>
      <c r="I10828">
        <v>0.53153354669199482</v>
      </c>
      <c r="J10828">
        <v>5.1312881201294069E-2</v>
      </c>
      <c r="K10828">
        <v>0.15938401467315549</v>
      </c>
      <c r="L10828">
        <v>1.035220974542278</v>
      </c>
    </row>
    <row r="10829" spans="1:12">
      <c r="A10829" t="s">
        <v>317</v>
      </c>
      <c r="B10829" t="s">
        <v>296</v>
      </c>
      <c r="C10829">
        <v>48139</v>
      </c>
      <c r="D10829" t="s">
        <v>135</v>
      </c>
      <c r="E10829">
        <v>590</v>
      </c>
      <c r="F10829" t="s">
        <v>110</v>
      </c>
      <c r="G10829" t="s">
        <v>114</v>
      </c>
      <c r="H10829">
        <v>321</v>
      </c>
      <c r="I10829">
        <v>0.23164837642102629</v>
      </c>
      <c r="J10829">
        <v>8.0827884914033525E-3</v>
      </c>
      <c r="K10829">
        <v>-0.41821509723516131</v>
      </c>
      <c r="L10829">
        <v>0.68929894522485269</v>
      </c>
    </row>
    <row r="10830" spans="1:12">
      <c r="A10830" t="s">
        <v>317</v>
      </c>
      <c r="B10830" t="s">
        <v>296</v>
      </c>
      <c r="C10830">
        <v>48139</v>
      </c>
      <c r="D10830" t="s">
        <v>135</v>
      </c>
      <c r="E10830">
        <v>590</v>
      </c>
      <c r="F10830" t="s">
        <v>110</v>
      </c>
      <c r="G10830" t="s">
        <v>115</v>
      </c>
      <c r="H10830">
        <v>21</v>
      </c>
      <c r="I10830">
        <v>0.30580196078704569</v>
      </c>
      <c r="J10830">
        <v>4.3764517371572248E-2</v>
      </c>
      <c r="K10830">
        <v>-0.1030372468641147</v>
      </c>
      <c r="L10830">
        <v>0.70150015117042142</v>
      </c>
    </row>
    <row r="10831" spans="1:12">
      <c r="A10831" t="s">
        <v>317</v>
      </c>
      <c r="B10831" t="s">
        <v>296</v>
      </c>
      <c r="C10831">
        <v>48139</v>
      </c>
      <c r="D10831" t="s">
        <v>135</v>
      </c>
      <c r="E10831">
        <v>590</v>
      </c>
      <c r="F10831" t="s">
        <v>110</v>
      </c>
      <c r="G10831" t="s">
        <v>116</v>
      </c>
      <c r="H10831">
        <v>321</v>
      </c>
      <c r="I10831">
        <v>0.1247548738293294</v>
      </c>
      <c r="J10831">
        <v>8.6834885509622095E-3</v>
      </c>
      <c r="K10831">
        <v>-0.62373865412019058</v>
      </c>
      <c r="L10831">
        <v>0.53022528668276903</v>
      </c>
    </row>
    <row r="10832" spans="1:12">
      <c r="A10832" t="s">
        <v>317</v>
      </c>
      <c r="B10832" t="s">
        <v>296</v>
      </c>
      <c r="C10832">
        <v>48139</v>
      </c>
      <c r="D10832" t="s">
        <v>135</v>
      </c>
      <c r="E10832">
        <v>590</v>
      </c>
      <c r="F10832" t="s">
        <v>110</v>
      </c>
      <c r="G10832" t="s">
        <v>117</v>
      </c>
      <c r="H10832">
        <v>21</v>
      </c>
      <c r="I10832">
        <v>0.30580196078704569</v>
      </c>
      <c r="J10832">
        <v>4.3764517371572248E-2</v>
      </c>
      <c r="K10832">
        <v>-0.1030372468641147</v>
      </c>
      <c r="L10832">
        <v>0.70150015117042142</v>
      </c>
    </row>
    <row r="10833" spans="1:12">
      <c r="A10833" t="s">
        <v>317</v>
      </c>
      <c r="B10833" t="s">
        <v>296</v>
      </c>
      <c r="C10833">
        <v>48139</v>
      </c>
      <c r="D10833" t="s">
        <v>135</v>
      </c>
      <c r="E10833">
        <v>590</v>
      </c>
      <c r="F10833" t="s">
        <v>110</v>
      </c>
      <c r="G10833" t="s">
        <v>118</v>
      </c>
      <c r="H10833">
        <v>321</v>
      </c>
      <c r="I10833">
        <v>0.1247548738293294</v>
      </c>
      <c r="J10833">
        <v>8.6834885509622095E-3</v>
      </c>
      <c r="K10833">
        <v>-0.62373865412019058</v>
      </c>
      <c r="L10833">
        <v>0.53022528668276903</v>
      </c>
    </row>
    <row r="10834" spans="1:12">
      <c r="A10834" t="s">
        <v>317</v>
      </c>
      <c r="B10834" t="s">
        <v>296</v>
      </c>
      <c r="C10834">
        <v>48139</v>
      </c>
      <c r="D10834" t="s">
        <v>135</v>
      </c>
      <c r="E10834">
        <v>590</v>
      </c>
      <c r="F10834" t="s">
        <v>110</v>
      </c>
      <c r="G10834" t="s">
        <v>119</v>
      </c>
      <c r="H10834">
        <v>21</v>
      </c>
      <c r="I10834">
        <v>0.41894103250454029</v>
      </c>
      <c r="J10834">
        <v>4.5897237089403013E-2</v>
      </c>
      <c r="K10834">
        <v>0.13843076486317521</v>
      </c>
      <c r="L10834">
        <v>0.87417234015293099</v>
      </c>
    </row>
    <row r="10835" spans="1:12">
      <c r="A10835" t="s">
        <v>317</v>
      </c>
      <c r="B10835" t="s">
        <v>296</v>
      </c>
      <c r="C10835">
        <v>48139</v>
      </c>
      <c r="D10835" t="s">
        <v>135</v>
      </c>
      <c r="E10835">
        <v>590</v>
      </c>
      <c r="F10835" t="s">
        <v>110</v>
      </c>
      <c r="G10835" t="s">
        <v>120</v>
      </c>
      <c r="H10835">
        <v>321</v>
      </c>
      <c r="I10835">
        <v>0.18022115110756809</v>
      </c>
      <c r="J10835">
        <v>8.4896625091484008E-3</v>
      </c>
      <c r="K10835">
        <v>-0.48132900060174078</v>
      </c>
      <c r="L10835">
        <v>0.61784843715681403</v>
      </c>
    </row>
    <row r="10836" spans="1:12">
      <c r="A10836" t="s">
        <v>317</v>
      </c>
      <c r="B10836" t="s">
        <v>296</v>
      </c>
      <c r="C10836">
        <v>48139</v>
      </c>
      <c r="D10836" t="s">
        <v>135</v>
      </c>
      <c r="E10836">
        <v>590</v>
      </c>
      <c r="F10836" t="s">
        <v>110</v>
      </c>
      <c r="G10836" t="s">
        <v>121</v>
      </c>
      <c r="H10836">
        <v>21</v>
      </c>
      <c r="I10836">
        <v>0.67011258961515197</v>
      </c>
      <c r="J10836">
        <v>5.9670154189357102E-2</v>
      </c>
      <c r="K10836">
        <v>0.1920892174148528</v>
      </c>
      <c r="L10836">
        <v>1.2323829158348369</v>
      </c>
    </row>
    <row r="10837" spans="1:12">
      <c r="A10837" t="s">
        <v>317</v>
      </c>
      <c r="B10837" t="s">
        <v>296</v>
      </c>
      <c r="C10837">
        <v>48139</v>
      </c>
      <c r="D10837" t="s">
        <v>135</v>
      </c>
      <c r="E10837">
        <v>590</v>
      </c>
      <c r="F10837" t="s">
        <v>110</v>
      </c>
      <c r="G10837" t="s">
        <v>122</v>
      </c>
      <c r="H10837">
        <v>321</v>
      </c>
      <c r="I10837">
        <v>0.32797103326668042</v>
      </c>
      <c r="J10837">
        <v>8.5366815968959363E-3</v>
      </c>
      <c r="K10837">
        <v>-0.17449362842845009</v>
      </c>
      <c r="L10837">
        <v>0.81663580721431916</v>
      </c>
    </row>
    <row r="10838" spans="1:12">
      <c r="A10838" t="s">
        <v>317</v>
      </c>
      <c r="B10838" t="s">
        <v>296</v>
      </c>
      <c r="C10838">
        <v>48139</v>
      </c>
      <c r="D10838" t="s">
        <v>135</v>
      </c>
      <c r="E10838">
        <v>590</v>
      </c>
      <c r="F10838" t="s">
        <v>110</v>
      </c>
      <c r="G10838" t="s">
        <v>123</v>
      </c>
      <c r="H10838">
        <v>21</v>
      </c>
      <c r="I10838">
        <v>0.90529997341020851</v>
      </c>
      <c r="J10838">
        <v>7.7002491223631439E-2</v>
      </c>
      <c r="K10838">
        <v>0.22213573584840979</v>
      </c>
      <c r="L10838">
        <v>1.5856410023960681</v>
      </c>
    </row>
    <row r="10839" spans="1:12">
      <c r="A10839" t="s">
        <v>317</v>
      </c>
      <c r="B10839" t="s">
        <v>296</v>
      </c>
      <c r="C10839">
        <v>48139</v>
      </c>
      <c r="D10839" t="s">
        <v>135</v>
      </c>
      <c r="E10839">
        <v>590</v>
      </c>
      <c r="F10839" t="s">
        <v>110</v>
      </c>
      <c r="G10839" t="s">
        <v>124</v>
      </c>
      <c r="H10839">
        <v>321</v>
      </c>
      <c r="I10839">
        <v>0.4696498088056949</v>
      </c>
      <c r="J10839">
        <v>9.8175126864820592E-3</v>
      </c>
      <c r="K10839">
        <v>-2.937424300232781E-3</v>
      </c>
      <c r="L10839">
        <v>1.0116504290241439</v>
      </c>
    </row>
    <row r="10840" spans="1:12">
      <c r="A10840" t="s">
        <v>317</v>
      </c>
      <c r="B10840" t="s">
        <v>296</v>
      </c>
      <c r="C10840">
        <v>48139</v>
      </c>
      <c r="D10840" t="s">
        <v>135</v>
      </c>
      <c r="E10840">
        <v>590</v>
      </c>
      <c r="F10840" t="s">
        <v>110</v>
      </c>
      <c r="G10840" t="s">
        <v>125</v>
      </c>
      <c r="H10840">
        <v>21</v>
      </c>
      <c r="I10840">
        <v>1.12839611071775</v>
      </c>
      <c r="J10840">
        <v>9.2851381894181975E-2</v>
      </c>
      <c r="K10840">
        <v>0.25170032977500628</v>
      </c>
      <c r="L10840">
        <v>1.9083088080071371</v>
      </c>
    </row>
    <row r="10841" spans="1:12">
      <c r="A10841" t="s">
        <v>317</v>
      </c>
      <c r="B10841" t="s">
        <v>296</v>
      </c>
      <c r="C10841">
        <v>48139</v>
      </c>
      <c r="D10841" t="s">
        <v>135</v>
      </c>
      <c r="E10841">
        <v>590</v>
      </c>
      <c r="F10841" t="s">
        <v>110</v>
      </c>
      <c r="G10841" t="s">
        <v>126</v>
      </c>
      <c r="H10841">
        <v>321</v>
      </c>
      <c r="I10841">
        <v>0.60606330375964446</v>
      </c>
      <c r="J10841">
        <v>1.1511580136324719E-2</v>
      </c>
      <c r="K10841">
        <v>-2.937424300232781E-3</v>
      </c>
      <c r="L10841">
        <v>1.193299581612685</v>
      </c>
    </row>
    <row r="10842" spans="1:12">
      <c r="A10842" t="s">
        <v>317</v>
      </c>
      <c r="B10842" t="s">
        <v>296</v>
      </c>
      <c r="C10842">
        <v>48139</v>
      </c>
      <c r="D10842" t="s">
        <v>135</v>
      </c>
      <c r="E10842">
        <v>590</v>
      </c>
      <c r="F10842" t="s">
        <v>110</v>
      </c>
      <c r="G10842" t="s">
        <v>127</v>
      </c>
      <c r="H10842">
        <v>21</v>
      </c>
      <c r="I10842">
        <v>0.53153354669199482</v>
      </c>
      <c r="J10842">
        <v>5.1312881201294069E-2</v>
      </c>
      <c r="K10842">
        <v>0.15938401467315549</v>
      </c>
      <c r="L10842">
        <v>1.035220974542278</v>
      </c>
    </row>
    <row r="10843" spans="1:12">
      <c r="A10843" t="s">
        <v>317</v>
      </c>
      <c r="B10843" t="s">
        <v>296</v>
      </c>
      <c r="C10843">
        <v>48139</v>
      </c>
      <c r="D10843" t="s">
        <v>135</v>
      </c>
      <c r="E10843">
        <v>590</v>
      </c>
      <c r="F10843" t="s">
        <v>110</v>
      </c>
      <c r="G10843" t="s">
        <v>128</v>
      </c>
      <c r="H10843">
        <v>321</v>
      </c>
      <c r="I10843">
        <v>0.23164837642102629</v>
      </c>
      <c r="J10843">
        <v>8.0827884914033508E-3</v>
      </c>
      <c r="K10843">
        <v>-0.41821509723516131</v>
      </c>
      <c r="L10843">
        <v>0.68929894522485269</v>
      </c>
    </row>
    <row r="10844" spans="1:12">
      <c r="A10844" t="s">
        <v>317</v>
      </c>
      <c r="B10844" t="s">
        <v>296</v>
      </c>
      <c r="C10844">
        <v>48139</v>
      </c>
      <c r="D10844" t="s">
        <v>135</v>
      </c>
      <c r="E10844">
        <v>590</v>
      </c>
      <c r="F10844" t="s">
        <v>110</v>
      </c>
      <c r="G10844" t="s">
        <v>129</v>
      </c>
      <c r="H10844">
        <v>21</v>
      </c>
      <c r="I10844">
        <v>0.53153354669199482</v>
      </c>
      <c r="J10844">
        <v>5.1312881201294069E-2</v>
      </c>
      <c r="K10844">
        <v>0.15938401467315549</v>
      </c>
      <c r="L10844">
        <v>1.035220974542278</v>
      </c>
    </row>
    <row r="10845" spans="1:12">
      <c r="A10845" t="s">
        <v>317</v>
      </c>
      <c r="B10845" t="s">
        <v>296</v>
      </c>
      <c r="C10845">
        <v>48139</v>
      </c>
      <c r="D10845" t="s">
        <v>135</v>
      </c>
      <c r="E10845">
        <v>590</v>
      </c>
      <c r="F10845" t="s">
        <v>110</v>
      </c>
      <c r="G10845" t="s">
        <v>130</v>
      </c>
      <c r="H10845">
        <v>321</v>
      </c>
      <c r="I10845">
        <v>0.23164837642102629</v>
      </c>
      <c r="J10845">
        <v>8.0827884914033508E-3</v>
      </c>
      <c r="K10845">
        <v>-0.41821509723516131</v>
      </c>
      <c r="L10845">
        <v>0.68929894522485269</v>
      </c>
    </row>
    <row r="10846" spans="1:12">
      <c r="A10846" t="s">
        <v>317</v>
      </c>
      <c r="B10846" t="s">
        <v>296</v>
      </c>
      <c r="C10846">
        <v>48139</v>
      </c>
      <c r="D10846" t="s">
        <v>135</v>
      </c>
      <c r="E10846">
        <v>590</v>
      </c>
      <c r="F10846" t="s">
        <v>110</v>
      </c>
      <c r="G10846" t="s">
        <v>131</v>
      </c>
      <c r="H10846">
        <v>21</v>
      </c>
      <c r="I10846">
        <v>0.53153354669199482</v>
      </c>
      <c r="J10846">
        <v>5.1312881201294069E-2</v>
      </c>
      <c r="K10846">
        <v>0.15938401467315549</v>
      </c>
      <c r="L10846">
        <v>1.035220974542278</v>
      </c>
    </row>
    <row r="10847" spans="1:12">
      <c r="A10847" t="s">
        <v>317</v>
      </c>
      <c r="B10847" t="s">
        <v>296</v>
      </c>
      <c r="C10847">
        <v>48139</v>
      </c>
      <c r="D10847" t="s">
        <v>135</v>
      </c>
      <c r="E10847">
        <v>590</v>
      </c>
      <c r="F10847" t="s">
        <v>110</v>
      </c>
      <c r="G10847" t="s">
        <v>132</v>
      </c>
      <c r="H10847">
        <v>321</v>
      </c>
      <c r="I10847">
        <v>0.23164837642102629</v>
      </c>
      <c r="J10847">
        <v>8.0827884914033508E-3</v>
      </c>
      <c r="K10847">
        <v>-0.41821509723516131</v>
      </c>
      <c r="L10847">
        <v>0.68929894522485269</v>
      </c>
    </row>
    <row r="10848" spans="1:12">
      <c r="A10848" t="s">
        <v>317</v>
      </c>
      <c r="B10848" t="s">
        <v>296</v>
      </c>
      <c r="C10848">
        <v>48139</v>
      </c>
      <c r="D10848" t="s">
        <v>135</v>
      </c>
      <c r="E10848">
        <v>590</v>
      </c>
      <c r="F10848" t="s">
        <v>110</v>
      </c>
      <c r="G10848" t="s">
        <v>133</v>
      </c>
      <c r="H10848">
        <v>21</v>
      </c>
      <c r="I10848">
        <v>0.80092700356517643</v>
      </c>
      <c r="J10848">
        <v>6.6061947049611949E-2</v>
      </c>
      <c r="K10848">
        <v>0.13062001870250631</v>
      </c>
      <c r="L10848">
        <v>1.2634740516146179</v>
      </c>
    </row>
    <row r="10849" spans="1:12">
      <c r="A10849" t="s">
        <v>317</v>
      </c>
      <c r="B10849" t="s">
        <v>296</v>
      </c>
      <c r="C10849">
        <v>48139</v>
      </c>
      <c r="D10849" t="s">
        <v>135</v>
      </c>
      <c r="E10849">
        <v>590</v>
      </c>
      <c r="F10849" t="s">
        <v>110</v>
      </c>
      <c r="G10849" t="s">
        <v>134</v>
      </c>
      <c r="H10849">
        <v>321</v>
      </c>
      <c r="I10849">
        <v>0.36995161043315689</v>
      </c>
      <c r="J10849">
        <v>7.001253153496847E-3</v>
      </c>
      <c r="K10849">
        <v>-2.937424300232781E-3</v>
      </c>
      <c r="L10849">
        <v>0.69068353536398719</v>
      </c>
    </row>
    <row r="10850" spans="1:12">
      <c r="A10850" t="s">
        <v>317</v>
      </c>
      <c r="B10850" t="s">
        <v>376</v>
      </c>
      <c r="C10850">
        <v>48143</v>
      </c>
      <c r="D10850" t="s">
        <v>135</v>
      </c>
      <c r="E10850">
        <v>590</v>
      </c>
      <c r="F10850" t="s">
        <v>110</v>
      </c>
      <c r="G10850" t="s">
        <v>111</v>
      </c>
      <c r="H10850">
        <v>21</v>
      </c>
      <c r="I10850">
        <v>2.9097044164964801E-2</v>
      </c>
      <c r="J10850">
        <v>6.0724630505607641E-3</v>
      </c>
      <c r="K10850">
        <v>-999</v>
      </c>
      <c r="L10850">
        <v>-999</v>
      </c>
    </row>
    <row r="10851" spans="1:12">
      <c r="A10851" t="s">
        <v>317</v>
      </c>
      <c r="B10851" t="s">
        <v>376</v>
      </c>
      <c r="C10851">
        <v>48143</v>
      </c>
      <c r="D10851" t="s">
        <v>135</v>
      </c>
      <c r="E10851">
        <v>590</v>
      </c>
      <c r="F10851" t="s">
        <v>110</v>
      </c>
      <c r="G10851" t="s">
        <v>112</v>
      </c>
      <c r="H10851">
        <v>46</v>
      </c>
      <c r="I10851">
        <v>3.722849192354835E-3</v>
      </c>
      <c r="J10851">
        <v>1.6977305048417411E-3</v>
      </c>
      <c r="K10851">
        <v>-999</v>
      </c>
      <c r="L10851">
        <v>-999</v>
      </c>
    </row>
    <row r="10852" spans="1:12">
      <c r="A10852" t="s">
        <v>317</v>
      </c>
      <c r="B10852" t="s">
        <v>376</v>
      </c>
      <c r="C10852">
        <v>48143</v>
      </c>
      <c r="D10852" t="s">
        <v>135</v>
      </c>
      <c r="E10852">
        <v>590</v>
      </c>
      <c r="F10852" t="s">
        <v>110</v>
      </c>
      <c r="G10852" t="s">
        <v>113</v>
      </c>
      <c r="H10852">
        <v>21</v>
      </c>
      <c r="I10852">
        <v>0.53153354669199482</v>
      </c>
      <c r="J10852">
        <v>5.1312881201294069E-2</v>
      </c>
      <c r="K10852">
        <v>0.15938401467315549</v>
      </c>
      <c r="L10852">
        <v>1.035220974542278</v>
      </c>
    </row>
    <row r="10853" spans="1:12">
      <c r="A10853" t="s">
        <v>317</v>
      </c>
      <c r="B10853" t="s">
        <v>376</v>
      </c>
      <c r="C10853">
        <v>48143</v>
      </c>
      <c r="D10853" t="s">
        <v>135</v>
      </c>
      <c r="E10853">
        <v>590</v>
      </c>
      <c r="F10853" t="s">
        <v>110</v>
      </c>
      <c r="G10853" t="s">
        <v>114</v>
      </c>
      <c r="H10853">
        <v>46</v>
      </c>
      <c r="I10853">
        <v>0.1405689659667492</v>
      </c>
      <c r="J10853">
        <v>1.338268987687531E-2</v>
      </c>
      <c r="K10853">
        <v>-1.291980348750716E-2</v>
      </c>
      <c r="L10853">
        <v>0.40315701135029841</v>
      </c>
    </row>
    <row r="10854" spans="1:12">
      <c r="A10854" t="s">
        <v>317</v>
      </c>
      <c r="B10854" t="s">
        <v>376</v>
      </c>
      <c r="C10854">
        <v>48143</v>
      </c>
      <c r="D10854" t="s">
        <v>135</v>
      </c>
      <c r="E10854">
        <v>590</v>
      </c>
      <c r="F10854" t="s">
        <v>110</v>
      </c>
      <c r="G10854" t="s">
        <v>115</v>
      </c>
      <c r="H10854">
        <v>21</v>
      </c>
      <c r="I10854">
        <v>0.30580196078704569</v>
      </c>
      <c r="J10854">
        <v>4.3764517371572248E-2</v>
      </c>
      <c r="K10854">
        <v>-0.1030372468641147</v>
      </c>
      <c r="L10854">
        <v>0.70150015117042142</v>
      </c>
    </row>
    <row r="10855" spans="1:12">
      <c r="A10855" t="s">
        <v>317</v>
      </c>
      <c r="B10855" t="s">
        <v>376</v>
      </c>
      <c r="C10855">
        <v>48143</v>
      </c>
      <c r="D10855" t="s">
        <v>135</v>
      </c>
      <c r="E10855">
        <v>590</v>
      </c>
      <c r="F10855" t="s">
        <v>110</v>
      </c>
      <c r="G10855" t="s">
        <v>116</v>
      </c>
      <c r="H10855">
        <v>46</v>
      </c>
      <c r="I10855">
        <v>9.5971770421648991E-2</v>
      </c>
      <c r="J10855">
        <v>1.346664844509613E-2</v>
      </c>
      <c r="K10855">
        <v>-0.20422337976794311</v>
      </c>
      <c r="L10855">
        <v>0.32682351962334127</v>
      </c>
    </row>
    <row r="10856" spans="1:12">
      <c r="A10856" t="s">
        <v>317</v>
      </c>
      <c r="B10856" t="s">
        <v>376</v>
      </c>
      <c r="C10856">
        <v>48143</v>
      </c>
      <c r="D10856" t="s">
        <v>135</v>
      </c>
      <c r="E10856">
        <v>590</v>
      </c>
      <c r="F10856" t="s">
        <v>110</v>
      </c>
      <c r="G10856" t="s">
        <v>117</v>
      </c>
      <c r="H10856">
        <v>21</v>
      </c>
      <c r="I10856">
        <v>0.30580196078704569</v>
      </c>
      <c r="J10856">
        <v>4.3764517371572248E-2</v>
      </c>
      <c r="K10856">
        <v>-0.1030372468641147</v>
      </c>
      <c r="L10856">
        <v>0.70150015117042142</v>
      </c>
    </row>
    <row r="10857" spans="1:12">
      <c r="A10857" t="s">
        <v>317</v>
      </c>
      <c r="B10857" t="s">
        <v>376</v>
      </c>
      <c r="C10857">
        <v>48143</v>
      </c>
      <c r="D10857" t="s">
        <v>135</v>
      </c>
      <c r="E10857">
        <v>590</v>
      </c>
      <c r="F10857" t="s">
        <v>110</v>
      </c>
      <c r="G10857" t="s">
        <v>118</v>
      </c>
      <c r="H10857">
        <v>46</v>
      </c>
      <c r="I10857">
        <v>9.5813610804043589E-2</v>
      </c>
      <c r="J10857">
        <v>1.347800968830045E-2</v>
      </c>
      <c r="K10857">
        <v>-0.20422337976794311</v>
      </c>
      <c r="L10857">
        <v>0.32682351962334127</v>
      </c>
    </row>
    <row r="10858" spans="1:12">
      <c r="A10858" t="s">
        <v>317</v>
      </c>
      <c r="B10858" t="s">
        <v>376</v>
      </c>
      <c r="C10858">
        <v>48143</v>
      </c>
      <c r="D10858" t="s">
        <v>135</v>
      </c>
      <c r="E10858">
        <v>590</v>
      </c>
      <c r="F10858" t="s">
        <v>110</v>
      </c>
      <c r="G10858" t="s">
        <v>119</v>
      </c>
      <c r="H10858">
        <v>21</v>
      </c>
      <c r="I10858">
        <v>0.41894103250454029</v>
      </c>
      <c r="J10858">
        <v>4.5897237089403013E-2</v>
      </c>
      <c r="K10858">
        <v>0.13843076486317521</v>
      </c>
      <c r="L10858">
        <v>0.87417234015293099</v>
      </c>
    </row>
    <row r="10859" spans="1:12">
      <c r="A10859" t="s">
        <v>317</v>
      </c>
      <c r="B10859" t="s">
        <v>376</v>
      </c>
      <c r="C10859">
        <v>48143</v>
      </c>
      <c r="D10859" t="s">
        <v>135</v>
      </c>
      <c r="E10859">
        <v>590</v>
      </c>
      <c r="F10859" t="s">
        <v>110</v>
      </c>
      <c r="G10859" t="s">
        <v>120</v>
      </c>
      <c r="H10859">
        <v>46</v>
      </c>
      <c r="I10859">
        <v>0.1194210759622034</v>
      </c>
      <c r="J10859">
        <v>1.3258594732793319E-2</v>
      </c>
      <c r="K10859">
        <v>-9.0495911002546642E-2</v>
      </c>
      <c r="L10859">
        <v>0.37694355208941738</v>
      </c>
    </row>
    <row r="10860" spans="1:12">
      <c r="A10860" t="s">
        <v>317</v>
      </c>
      <c r="B10860" t="s">
        <v>376</v>
      </c>
      <c r="C10860">
        <v>48143</v>
      </c>
      <c r="D10860" t="s">
        <v>135</v>
      </c>
      <c r="E10860">
        <v>590</v>
      </c>
      <c r="F10860" t="s">
        <v>110</v>
      </c>
      <c r="G10860" t="s">
        <v>121</v>
      </c>
      <c r="H10860">
        <v>21</v>
      </c>
      <c r="I10860">
        <v>0.67011258961515197</v>
      </c>
      <c r="J10860">
        <v>5.9670154189357102E-2</v>
      </c>
      <c r="K10860">
        <v>0.1920892174148528</v>
      </c>
      <c r="L10860">
        <v>1.2323829158348369</v>
      </c>
    </row>
    <row r="10861" spans="1:12">
      <c r="A10861" t="s">
        <v>317</v>
      </c>
      <c r="B10861" t="s">
        <v>376</v>
      </c>
      <c r="C10861">
        <v>48143</v>
      </c>
      <c r="D10861" t="s">
        <v>135</v>
      </c>
      <c r="E10861">
        <v>590</v>
      </c>
      <c r="F10861" t="s">
        <v>110</v>
      </c>
      <c r="G10861" t="s">
        <v>122</v>
      </c>
      <c r="H10861">
        <v>46</v>
      </c>
      <c r="I10861">
        <v>0.18529620114214879</v>
      </c>
      <c r="J10861">
        <v>1.5573517705664751E-2</v>
      </c>
      <c r="K10861">
        <v>1.5636546345106379E-2</v>
      </c>
      <c r="L10861">
        <v>0.49584236493194112</v>
      </c>
    </row>
    <row r="10862" spans="1:12">
      <c r="A10862" t="s">
        <v>317</v>
      </c>
      <c r="B10862" t="s">
        <v>376</v>
      </c>
      <c r="C10862">
        <v>48143</v>
      </c>
      <c r="D10862" t="s">
        <v>135</v>
      </c>
      <c r="E10862">
        <v>590</v>
      </c>
      <c r="F10862" t="s">
        <v>110</v>
      </c>
      <c r="G10862" t="s">
        <v>123</v>
      </c>
      <c r="H10862">
        <v>21</v>
      </c>
      <c r="I10862">
        <v>0.90529997341020851</v>
      </c>
      <c r="J10862">
        <v>7.7002491223631439E-2</v>
      </c>
      <c r="K10862">
        <v>0.22213573584840979</v>
      </c>
      <c r="L10862">
        <v>1.5856410023960681</v>
      </c>
    </row>
    <row r="10863" spans="1:12">
      <c r="A10863" t="s">
        <v>317</v>
      </c>
      <c r="B10863" t="s">
        <v>376</v>
      </c>
      <c r="C10863">
        <v>48143</v>
      </c>
      <c r="D10863" t="s">
        <v>135</v>
      </c>
      <c r="E10863">
        <v>590</v>
      </c>
      <c r="F10863" t="s">
        <v>110</v>
      </c>
      <c r="G10863" t="s">
        <v>124</v>
      </c>
      <c r="H10863">
        <v>46</v>
      </c>
      <c r="I10863">
        <v>0.24594952800260439</v>
      </c>
      <c r="J10863">
        <v>1.9080596105229351E-2</v>
      </c>
      <c r="K10863">
        <v>2.0865567690911739E-2</v>
      </c>
      <c r="L10863">
        <v>0.59704135372829747</v>
      </c>
    </row>
    <row r="10864" spans="1:12">
      <c r="A10864" t="s">
        <v>317</v>
      </c>
      <c r="B10864" t="s">
        <v>376</v>
      </c>
      <c r="C10864">
        <v>48143</v>
      </c>
      <c r="D10864" t="s">
        <v>135</v>
      </c>
      <c r="E10864">
        <v>590</v>
      </c>
      <c r="F10864" t="s">
        <v>110</v>
      </c>
      <c r="G10864" t="s">
        <v>125</v>
      </c>
      <c r="H10864">
        <v>21</v>
      </c>
      <c r="I10864">
        <v>1.12839611071775</v>
      </c>
      <c r="J10864">
        <v>9.2851381894181975E-2</v>
      </c>
      <c r="K10864">
        <v>0.25170032977500628</v>
      </c>
      <c r="L10864">
        <v>1.9083088080071371</v>
      </c>
    </row>
    <row r="10865" spans="1:12">
      <c r="A10865" t="s">
        <v>317</v>
      </c>
      <c r="B10865" t="s">
        <v>376</v>
      </c>
      <c r="C10865">
        <v>48143</v>
      </c>
      <c r="D10865" t="s">
        <v>135</v>
      </c>
      <c r="E10865">
        <v>590</v>
      </c>
      <c r="F10865" t="s">
        <v>110</v>
      </c>
      <c r="G10865" t="s">
        <v>126</v>
      </c>
      <c r="H10865">
        <v>46</v>
      </c>
      <c r="I10865">
        <v>0.31135296544979102</v>
      </c>
      <c r="J10865">
        <v>2.335276872048778E-2</v>
      </c>
      <c r="K10865">
        <v>2.665187812577631E-2</v>
      </c>
      <c r="L10865">
        <v>0.70661905901761024</v>
      </c>
    </row>
    <row r="10866" spans="1:12">
      <c r="A10866" t="s">
        <v>317</v>
      </c>
      <c r="B10866" t="s">
        <v>376</v>
      </c>
      <c r="C10866">
        <v>48143</v>
      </c>
      <c r="D10866" t="s">
        <v>135</v>
      </c>
      <c r="E10866">
        <v>590</v>
      </c>
      <c r="F10866" t="s">
        <v>110</v>
      </c>
      <c r="G10866" t="s">
        <v>127</v>
      </c>
      <c r="H10866">
        <v>21</v>
      </c>
      <c r="I10866">
        <v>0.53153354669199482</v>
      </c>
      <c r="J10866">
        <v>5.1312881201294069E-2</v>
      </c>
      <c r="K10866">
        <v>0.15938401467315549</v>
      </c>
      <c r="L10866">
        <v>1.035220974542278</v>
      </c>
    </row>
    <row r="10867" spans="1:12">
      <c r="A10867" t="s">
        <v>317</v>
      </c>
      <c r="B10867" t="s">
        <v>376</v>
      </c>
      <c r="C10867">
        <v>48143</v>
      </c>
      <c r="D10867" t="s">
        <v>135</v>
      </c>
      <c r="E10867">
        <v>590</v>
      </c>
      <c r="F10867" t="s">
        <v>110</v>
      </c>
      <c r="G10867" t="s">
        <v>128</v>
      </c>
      <c r="H10867">
        <v>46</v>
      </c>
      <c r="I10867">
        <v>0.1407741144183183</v>
      </c>
      <c r="J10867">
        <v>1.336844110845547E-2</v>
      </c>
      <c r="K10867">
        <v>-1.291980348750716E-2</v>
      </c>
      <c r="L10867">
        <v>0.40315701135029841</v>
      </c>
    </row>
    <row r="10868" spans="1:12">
      <c r="A10868" t="s">
        <v>317</v>
      </c>
      <c r="B10868" t="s">
        <v>376</v>
      </c>
      <c r="C10868">
        <v>48143</v>
      </c>
      <c r="D10868" t="s">
        <v>135</v>
      </c>
      <c r="E10868">
        <v>590</v>
      </c>
      <c r="F10868" t="s">
        <v>110</v>
      </c>
      <c r="G10868" t="s">
        <v>129</v>
      </c>
      <c r="H10868">
        <v>21</v>
      </c>
      <c r="I10868">
        <v>0.53153354669199482</v>
      </c>
      <c r="J10868">
        <v>5.1312881201294069E-2</v>
      </c>
      <c r="K10868">
        <v>0.15938401467315549</v>
      </c>
      <c r="L10868">
        <v>1.035220974542278</v>
      </c>
    </row>
    <row r="10869" spans="1:12">
      <c r="A10869" t="s">
        <v>317</v>
      </c>
      <c r="B10869" t="s">
        <v>376</v>
      </c>
      <c r="C10869">
        <v>48143</v>
      </c>
      <c r="D10869" t="s">
        <v>135</v>
      </c>
      <c r="E10869">
        <v>590</v>
      </c>
      <c r="F10869" t="s">
        <v>110</v>
      </c>
      <c r="G10869" t="s">
        <v>130</v>
      </c>
      <c r="H10869">
        <v>46</v>
      </c>
      <c r="I10869">
        <v>0.1407741144183183</v>
      </c>
      <c r="J10869">
        <v>1.336844110845547E-2</v>
      </c>
      <c r="K10869">
        <v>-1.291980348750716E-2</v>
      </c>
      <c r="L10869">
        <v>0.40315701135029841</v>
      </c>
    </row>
    <row r="10870" spans="1:12">
      <c r="A10870" t="s">
        <v>317</v>
      </c>
      <c r="B10870" t="s">
        <v>376</v>
      </c>
      <c r="C10870">
        <v>48143</v>
      </c>
      <c r="D10870" t="s">
        <v>135</v>
      </c>
      <c r="E10870">
        <v>590</v>
      </c>
      <c r="F10870" t="s">
        <v>110</v>
      </c>
      <c r="G10870" t="s">
        <v>131</v>
      </c>
      <c r="H10870">
        <v>21</v>
      </c>
      <c r="I10870">
        <v>0.53153354669199482</v>
      </c>
      <c r="J10870">
        <v>5.1312881201294069E-2</v>
      </c>
      <c r="K10870">
        <v>0.15938401467315549</v>
      </c>
      <c r="L10870">
        <v>1.035220974542278</v>
      </c>
    </row>
    <row r="10871" spans="1:12">
      <c r="A10871" t="s">
        <v>317</v>
      </c>
      <c r="B10871" t="s">
        <v>376</v>
      </c>
      <c r="C10871">
        <v>48143</v>
      </c>
      <c r="D10871" t="s">
        <v>135</v>
      </c>
      <c r="E10871">
        <v>590</v>
      </c>
      <c r="F10871" t="s">
        <v>110</v>
      </c>
      <c r="G10871" t="s">
        <v>132</v>
      </c>
      <c r="H10871">
        <v>46</v>
      </c>
      <c r="I10871">
        <v>0.1407741144183183</v>
      </c>
      <c r="J10871">
        <v>1.336844110845547E-2</v>
      </c>
      <c r="K10871">
        <v>-1.291980348750716E-2</v>
      </c>
      <c r="L10871">
        <v>0.40315701135029841</v>
      </c>
    </row>
    <row r="10872" spans="1:12">
      <c r="A10872" t="s">
        <v>317</v>
      </c>
      <c r="B10872" t="s">
        <v>376</v>
      </c>
      <c r="C10872">
        <v>48143</v>
      </c>
      <c r="D10872" t="s">
        <v>135</v>
      </c>
      <c r="E10872">
        <v>590</v>
      </c>
      <c r="F10872" t="s">
        <v>110</v>
      </c>
      <c r="G10872" t="s">
        <v>133</v>
      </c>
      <c r="H10872">
        <v>21</v>
      </c>
      <c r="I10872">
        <v>0.80092700356517643</v>
      </c>
      <c r="J10872">
        <v>6.6061947049611949E-2</v>
      </c>
      <c r="K10872">
        <v>0.13062001870250631</v>
      </c>
      <c r="L10872">
        <v>1.2634740516146179</v>
      </c>
    </row>
    <row r="10873" spans="1:12">
      <c r="A10873" t="s">
        <v>317</v>
      </c>
      <c r="B10873" t="s">
        <v>376</v>
      </c>
      <c r="C10873">
        <v>48143</v>
      </c>
      <c r="D10873" t="s">
        <v>135</v>
      </c>
      <c r="E10873">
        <v>590</v>
      </c>
      <c r="F10873" t="s">
        <v>110</v>
      </c>
      <c r="G10873" t="s">
        <v>134</v>
      </c>
      <c r="H10873">
        <v>46</v>
      </c>
      <c r="I10873">
        <v>0.18463780229665649</v>
      </c>
      <c r="J10873">
        <v>1.464655323683422E-2</v>
      </c>
      <c r="K10873">
        <v>1.1164344962705609E-2</v>
      </c>
      <c r="L10873">
        <v>0.40086062398637068</v>
      </c>
    </row>
    <row r="10874" spans="1:12">
      <c r="A10874" t="s">
        <v>317</v>
      </c>
      <c r="B10874" t="s">
        <v>377</v>
      </c>
      <c r="C10874">
        <v>48145</v>
      </c>
      <c r="D10874" t="s">
        <v>135</v>
      </c>
      <c r="E10874">
        <v>590</v>
      </c>
      <c r="F10874" t="s">
        <v>110</v>
      </c>
      <c r="G10874" t="s">
        <v>111</v>
      </c>
      <c r="H10874">
        <v>21</v>
      </c>
      <c r="I10874">
        <v>2.9097044164964801E-2</v>
      </c>
      <c r="J10874">
        <v>6.0724630505607641E-3</v>
      </c>
      <c r="K10874">
        <v>-999</v>
      </c>
      <c r="L10874">
        <v>-999</v>
      </c>
    </row>
    <row r="10875" spans="1:12">
      <c r="A10875" t="s">
        <v>317</v>
      </c>
      <c r="B10875" t="s">
        <v>377</v>
      </c>
      <c r="C10875">
        <v>48145</v>
      </c>
      <c r="D10875" t="s">
        <v>135</v>
      </c>
      <c r="E10875">
        <v>590</v>
      </c>
      <c r="F10875" t="s">
        <v>110</v>
      </c>
      <c r="G10875" t="s">
        <v>112</v>
      </c>
      <c r="H10875">
        <v>321</v>
      </c>
      <c r="I10875">
        <v>1.1771322730770689E-2</v>
      </c>
      <c r="J10875">
        <v>9.7415495005715423E-4</v>
      </c>
      <c r="K10875">
        <v>-999</v>
      </c>
      <c r="L10875">
        <v>-999</v>
      </c>
    </row>
    <row r="10876" spans="1:12">
      <c r="A10876" t="s">
        <v>317</v>
      </c>
      <c r="B10876" t="s">
        <v>377</v>
      </c>
      <c r="C10876">
        <v>48145</v>
      </c>
      <c r="D10876" t="s">
        <v>135</v>
      </c>
      <c r="E10876">
        <v>590</v>
      </c>
      <c r="F10876" t="s">
        <v>110</v>
      </c>
      <c r="G10876" t="s">
        <v>113</v>
      </c>
      <c r="H10876">
        <v>21</v>
      </c>
      <c r="I10876">
        <v>0.53153354669199482</v>
      </c>
      <c r="J10876">
        <v>5.1312881201294069E-2</v>
      </c>
      <c r="K10876">
        <v>0.15938401467315549</v>
      </c>
      <c r="L10876">
        <v>1.035220974542278</v>
      </c>
    </row>
    <row r="10877" spans="1:12">
      <c r="A10877" t="s">
        <v>317</v>
      </c>
      <c r="B10877" t="s">
        <v>377</v>
      </c>
      <c r="C10877">
        <v>48145</v>
      </c>
      <c r="D10877" t="s">
        <v>135</v>
      </c>
      <c r="E10877">
        <v>590</v>
      </c>
      <c r="F10877" t="s">
        <v>110</v>
      </c>
      <c r="G10877" t="s">
        <v>114</v>
      </c>
      <c r="H10877">
        <v>321</v>
      </c>
      <c r="I10877">
        <v>0.23164837642102629</v>
      </c>
      <c r="J10877">
        <v>8.0827884914033525E-3</v>
      </c>
      <c r="K10877">
        <v>-0.41821509723516131</v>
      </c>
      <c r="L10877">
        <v>0.68929894522485269</v>
      </c>
    </row>
    <row r="10878" spans="1:12">
      <c r="A10878" t="s">
        <v>317</v>
      </c>
      <c r="B10878" t="s">
        <v>377</v>
      </c>
      <c r="C10878">
        <v>48145</v>
      </c>
      <c r="D10878" t="s">
        <v>135</v>
      </c>
      <c r="E10878">
        <v>590</v>
      </c>
      <c r="F10878" t="s">
        <v>110</v>
      </c>
      <c r="G10878" t="s">
        <v>115</v>
      </c>
      <c r="H10878">
        <v>21</v>
      </c>
      <c r="I10878">
        <v>0.30580196078704569</v>
      </c>
      <c r="J10878">
        <v>4.3764517371572248E-2</v>
      </c>
      <c r="K10878">
        <v>-0.1030372468641147</v>
      </c>
      <c r="L10878">
        <v>0.70150015117042142</v>
      </c>
    </row>
    <row r="10879" spans="1:12">
      <c r="A10879" t="s">
        <v>317</v>
      </c>
      <c r="B10879" t="s">
        <v>377</v>
      </c>
      <c r="C10879">
        <v>48145</v>
      </c>
      <c r="D10879" t="s">
        <v>135</v>
      </c>
      <c r="E10879">
        <v>590</v>
      </c>
      <c r="F10879" t="s">
        <v>110</v>
      </c>
      <c r="G10879" t="s">
        <v>116</v>
      </c>
      <c r="H10879">
        <v>321</v>
      </c>
      <c r="I10879">
        <v>0.1247548738293294</v>
      </c>
      <c r="J10879">
        <v>8.6834885509622095E-3</v>
      </c>
      <c r="K10879">
        <v>-0.62373865412019058</v>
      </c>
      <c r="L10879">
        <v>0.53022528668276903</v>
      </c>
    </row>
    <row r="10880" spans="1:12">
      <c r="A10880" t="s">
        <v>317</v>
      </c>
      <c r="B10880" t="s">
        <v>377</v>
      </c>
      <c r="C10880">
        <v>48145</v>
      </c>
      <c r="D10880" t="s">
        <v>135</v>
      </c>
      <c r="E10880">
        <v>590</v>
      </c>
      <c r="F10880" t="s">
        <v>110</v>
      </c>
      <c r="G10880" t="s">
        <v>117</v>
      </c>
      <c r="H10880">
        <v>21</v>
      </c>
      <c r="I10880">
        <v>0.30580196078704569</v>
      </c>
      <c r="J10880">
        <v>4.3764517371572248E-2</v>
      </c>
      <c r="K10880">
        <v>-0.1030372468641147</v>
      </c>
      <c r="L10880">
        <v>0.70150015117042142</v>
      </c>
    </row>
    <row r="10881" spans="1:12">
      <c r="A10881" t="s">
        <v>317</v>
      </c>
      <c r="B10881" t="s">
        <v>377</v>
      </c>
      <c r="C10881">
        <v>48145</v>
      </c>
      <c r="D10881" t="s">
        <v>135</v>
      </c>
      <c r="E10881">
        <v>590</v>
      </c>
      <c r="F10881" t="s">
        <v>110</v>
      </c>
      <c r="G10881" t="s">
        <v>118</v>
      </c>
      <c r="H10881">
        <v>321</v>
      </c>
      <c r="I10881">
        <v>0.1247548738293294</v>
      </c>
      <c r="J10881">
        <v>8.6834885509622095E-3</v>
      </c>
      <c r="K10881">
        <v>-0.62373865412019058</v>
      </c>
      <c r="L10881">
        <v>0.53022528668276903</v>
      </c>
    </row>
    <row r="10882" spans="1:12">
      <c r="A10882" t="s">
        <v>317</v>
      </c>
      <c r="B10882" t="s">
        <v>377</v>
      </c>
      <c r="C10882">
        <v>48145</v>
      </c>
      <c r="D10882" t="s">
        <v>135</v>
      </c>
      <c r="E10882">
        <v>590</v>
      </c>
      <c r="F10882" t="s">
        <v>110</v>
      </c>
      <c r="G10882" t="s">
        <v>119</v>
      </c>
      <c r="H10882">
        <v>21</v>
      </c>
      <c r="I10882">
        <v>0.41894103250454029</v>
      </c>
      <c r="J10882">
        <v>4.5897237089403013E-2</v>
      </c>
      <c r="K10882">
        <v>0.13843076486317521</v>
      </c>
      <c r="L10882">
        <v>0.87417234015293099</v>
      </c>
    </row>
    <row r="10883" spans="1:12">
      <c r="A10883" t="s">
        <v>317</v>
      </c>
      <c r="B10883" t="s">
        <v>377</v>
      </c>
      <c r="C10883">
        <v>48145</v>
      </c>
      <c r="D10883" t="s">
        <v>135</v>
      </c>
      <c r="E10883">
        <v>590</v>
      </c>
      <c r="F10883" t="s">
        <v>110</v>
      </c>
      <c r="G10883" t="s">
        <v>120</v>
      </c>
      <c r="H10883">
        <v>321</v>
      </c>
      <c r="I10883">
        <v>0.18022115110756809</v>
      </c>
      <c r="J10883">
        <v>8.4896625091484008E-3</v>
      </c>
      <c r="K10883">
        <v>-0.48132900060174078</v>
      </c>
      <c r="L10883">
        <v>0.61784843715681403</v>
      </c>
    </row>
    <row r="10884" spans="1:12">
      <c r="A10884" t="s">
        <v>317</v>
      </c>
      <c r="B10884" t="s">
        <v>377</v>
      </c>
      <c r="C10884">
        <v>48145</v>
      </c>
      <c r="D10884" t="s">
        <v>135</v>
      </c>
      <c r="E10884">
        <v>590</v>
      </c>
      <c r="F10884" t="s">
        <v>110</v>
      </c>
      <c r="G10884" t="s">
        <v>121</v>
      </c>
      <c r="H10884">
        <v>21</v>
      </c>
      <c r="I10884">
        <v>0.67011258961515197</v>
      </c>
      <c r="J10884">
        <v>5.9670154189357102E-2</v>
      </c>
      <c r="K10884">
        <v>0.1920892174148528</v>
      </c>
      <c r="L10884">
        <v>1.2323829158348369</v>
      </c>
    </row>
    <row r="10885" spans="1:12">
      <c r="A10885" t="s">
        <v>317</v>
      </c>
      <c r="B10885" t="s">
        <v>377</v>
      </c>
      <c r="C10885">
        <v>48145</v>
      </c>
      <c r="D10885" t="s">
        <v>135</v>
      </c>
      <c r="E10885">
        <v>590</v>
      </c>
      <c r="F10885" t="s">
        <v>110</v>
      </c>
      <c r="G10885" t="s">
        <v>122</v>
      </c>
      <c r="H10885">
        <v>321</v>
      </c>
      <c r="I10885">
        <v>0.32797103326668042</v>
      </c>
      <c r="J10885">
        <v>8.5366815968959363E-3</v>
      </c>
      <c r="K10885">
        <v>-0.17449362842845009</v>
      </c>
      <c r="L10885">
        <v>0.81663580721431916</v>
      </c>
    </row>
    <row r="10886" spans="1:12">
      <c r="A10886" t="s">
        <v>317</v>
      </c>
      <c r="B10886" t="s">
        <v>377</v>
      </c>
      <c r="C10886">
        <v>48145</v>
      </c>
      <c r="D10886" t="s">
        <v>135</v>
      </c>
      <c r="E10886">
        <v>590</v>
      </c>
      <c r="F10886" t="s">
        <v>110</v>
      </c>
      <c r="G10886" t="s">
        <v>123</v>
      </c>
      <c r="H10886">
        <v>21</v>
      </c>
      <c r="I10886">
        <v>0.90529997341020851</v>
      </c>
      <c r="J10886">
        <v>7.7002491223631439E-2</v>
      </c>
      <c r="K10886">
        <v>0.22213573584840979</v>
      </c>
      <c r="L10886">
        <v>1.5856410023960681</v>
      </c>
    </row>
    <row r="10887" spans="1:12">
      <c r="A10887" t="s">
        <v>317</v>
      </c>
      <c r="B10887" t="s">
        <v>377</v>
      </c>
      <c r="C10887">
        <v>48145</v>
      </c>
      <c r="D10887" t="s">
        <v>135</v>
      </c>
      <c r="E10887">
        <v>590</v>
      </c>
      <c r="F10887" t="s">
        <v>110</v>
      </c>
      <c r="G10887" t="s">
        <v>124</v>
      </c>
      <c r="H10887">
        <v>321</v>
      </c>
      <c r="I10887">
        <v>0.4696498088056949</v>
      </c>
      <c r="J10887">
        <v>9.8175126864820592E-3</v>
      </c>
      <c r="K10887">
        <v>-2.937424300232781E-3</v>
      </c>
      <c r="L10887">
        <v>1.0116504290241439</v>
      </c>
    </row>
    <row r="10888" spans="1:12">
      <c r="A10888" t="s">
        <v>317</v>
      </c>
      <c r="B10888" t="s">
        <v>377</v>
      </c>
      <c r="C10888">
        <v>48145</v>
      </c>
      <c r="D10888" t="s">
        <v>135</v>
      </c>
      <c r="E10888">
        <v>590</v>
      </c>
      <c r="F10888" t="s">
        <v>110</v>
      </c>
      <c r="G10888" t="s">
        <v>125</v>
      </c>
      <c r="H10888">
        <v>21</v>
      </c>
      <c r="I10888">
        <v>1.12839611071775</v>
      </c>
      <c r="J10888">
        <v>9.2851381894181975E-2</v>
      </c>
      <c r="K10888">
        <v>0.25170032977500628</v>
      </c>
      <c r="L10888">
        <v>1.9083088080071371</v>
      </c>
    </row>
    <row r="10889" spans="1:12">
      <c r="A10889" t="s">
        <v>317</v>
      </c>
      <c r="B10889" t="s">
        <v>377</v>
      </c>
      <c r="C10889">
        <v>48145</v>
      </c>
      <c r="D10889" t="s">
        <v>135</v>
      </c>
      <c r="E10889">
        <v>590</v>
      </c>
      <c r="F10889" t="s">
        <v>110</v>
      </c>
      <c r="G10889" t="s">
        <v>126</v>
      </c>
      <c r="H10889">
        <v>321</v>
      </c>
      <c r="I10889">
        <v>0.60606330375964446</v>
      </c>
      <c r="J10889">
        <v>1.1511580136324719E-2</v>
      </c>
      <c r="K10889">
        <v>-2.937424300232781E-3</v>
      </c>
      <c r="L10889">
        <v>1.193299581612685</v>
      </c>
    </row>
    <row r="10890" spans="1:12">
      <c r="A10890" t="s">
        <v>317</v>
      </c>
      <c r="B10890" t="s">
        <v>377</v>
      </c>
      <c r="C10890">
        <v>48145</v>
      </c>
      <c r="D10890" t="s">
        <v>135</v>
      </c>
      <c r="E10890">
        <v>590</v>
      </c>
      <c r="F10890" t="s">
        <v>110</v>
      </c>
      <c r="G10890" t="s">
        <v>127</v>
      </c>
      <c r="H10890">
        <v>21</v>
      </c>
      <c r="I10890">
        <v>0.53153354669199482</v>
      </c>
      <c r="J10890">
        <v>5.1312881201294069E-2</v>
      </c>
      <c r="K10890">
        <v>0.15938401467315549</v>
      </c>
      <c r="L10890">
        <v>1.035220974542278</v>
      </c>
    </row>
    <row r="10891" spans="1:12">
      <c r="A10891" t="s">
        <v>317</v>
      </c>
      <c r="B10891" t="s">
        <v>377</v>
      </c>
      <c r="C10891">
        <v>48145</v>
      </c>
      <c r="D10891" t="s">
        <v>135</v>
      </c>
      <c r="E10891">
        <v>590</v>
      </c>
      <c r="F10891" t="s">
        <v>110</v>
      </c>
      <c r="G10891" t="s">
        <v>128</v>
      </c>
      <c r="H10891">
        <v>321</v>
      </c>
      <c r="I10891">
        <v>0.23164837642102629</v>
      </c>
      <c r="J10891">
        <v>8.0827884914033508E-3</v>
      </c>
      <c r="K10891">
        <v>-0.41821509723516131</v>
      </c>
      <c r="L10891">
        <v>0.68929894522485269</v>
      </c>
    </row>
    <row r="10892" spans="1:12">
      <c r="A10892" t="s">
        <v>317</v>
      </c>
      <c r="B10892" t="s">
        <v>377</v>
      </c>
      <c r="C10892">
        <v>48145</v>
      </c>
      <c r="D10892" t="s">
        <v>135</v>
      </c>
      <c r="E10892">
        <v>590</v>
      </c>
      <c r="F10892" t="s">
        <v>110</v>
      </c>
      <c r="G10892" t="s">
        <v>129</v>
      </c>
      <c r="H10892">
        <v>21</v>
      </c>
      <c r="I10892">
        <v>0.53153354669199482</v>
      </c>
      <c r="J10892">
        <v>5.1312881201294069E-2</v>
      </c>
      <c r="K10892">
        <v>0.15938401467315549</v>
      </c>
      <c r="L10892">
        <v>1.035220974542278</v>
      </c>
    </row>
    <row r="10893" spans="1:12">
      <c r="A10893" t="s">
        <v>317</v>
      </c>
      <c r="B10893" t="s">
        <v>377</v>
      </c>
      <c r="C10893">
        <v>48145</v>
      </c>
      <c r="D10893" t="s">
        <v>135</v>
      </c>
      <c r="E10893">
        <v>590</v>
      </c>
      <c r="F10893" t="s">
        <v>110</v>
      </c>
      <c r="G10893" t="s">
        <v>130</v>
      </c>
      <c r="H10893">
        <v>321</v>
      </c>
      <c r="I10893">
        <v>0.23164837642102629</v>
      </c>
      <c r="J10893">
        <v>8.0827884914033508E-3</v>
      </c>
      <c r="K10893">
        <v>-0.41821509723516131</v>
      </c>
      <c r="L10893">
        <v>0.68929894522485269</v>
      </c>
    </row>
    <row r="10894" spans="1:12">
      <c r="A10894" t="s">
        <v>317</v>
      </c>
      <c r="B10894" t="s">
        <v>377</v>
      </c>
      <c r="C10894">
        <v>48145</v>
      </c>
      <c r="D10894" t="s">
        <v>135</v>
      </c>
      <c r="E10894">
        <v>590</v>
      </c>
      <c r="F10894" t="s">
        <v>110</v>
      </c>
      <c r="G10894" t="s">
        <v>131</v>
      </c>
      <c r="H10894">
        <v>21</v>
      </c>
      <c r="I10894">
        <v>0.53153354669199482</v>
      </c>
      <c r="J10894">
        <v>5.1312881201294069E-2</v>
      </c>
      <c r="K10894">
        <v>0.15938401467315549</v>
      </c>
      <c r="L10894">
        <v>1.035220974542278</v>
      </c>
    </row>
    <row r="10895" spans="1:12">
      <c r="A10895" t="s">
        <v>317</v>
      </c>
      <c r="B10895" t="s">
        <v>377</v>
      </c>
      <c r="C10895">
        <v>48145</v>
      </c>
      <c r="D10895" t="s">
        <v>135</v>
      </c>
      <c r="E10895">
        <v>590</v>
      </c>
      <c r="F10895" t="s">
        <v>110</v>
      </c>
      <c r="G10895" t="s">
        <v>132</v>
      </c>
      <c r="H10895">
        <v>321</v>
      </c>
      <c r="I10895">
        <v>0.23164837642102629</v>
      </c>
      <c r="J10895">
        <v>8.0827884914033508E-3</v>
      </c>
      <c r="K10895">
        <v>-0.41821509723516131</v>
      </c>
      <c r="L10895">
        <v>0.68929894522485269</v>
      </c>
    </row>
    <row r="10896" spans="1:12">
      <c r="A10896" t="s">
        <v>317</v>
      </c>
      <c r="B10896" t="s">
        <v>377</v>
      </c>
      <c r="C10896">
        <v>48145</v>
      </c>
      <c r="D10896" t="s">
        <v>135</v>
      </c>
      <c r="E10896">
        <v>590</v>
      </c>
      <c r="F10896" t="s">
        <v>110</v>
      </c>
      <c r="G10896" t="s">
        <v>133</v>
      </c>
      <c r="H10896">
        <v>21</v>
      </c>
      <c r="I10896">
        <v>0.80092700356517643</v>
      </c>
      <c r="J10896">
        <v>6.6061947049611949E-2</v>
      </c>
      <c r="K10896">
        <v>0.13062001870250631</v>
      </c>
      <c r="L10896">
        <v>1.2634740516146179</v>
      </c>
    </row>
    <row r="10897" spans="1:12">
      <c r="A10897" t="s">
        <v>317</v>
      </c>
      <c r="B10897" t="s">
        <v>377</v>
      </c>
      <c r="C10897">
        <v>48145</v>
      </c>
      <c r="D10897" t="s">
        <v>135</v>
      </c>
      <c r="E10897">
        <v>590</v>
      </c>
      <c r="F10897" t="s">
        <v>110</v>
      </c>
      <c r="G10897" t="s">
        <v>134</v>
      </c>
      <c r="H10897">
        <v>321</v>
      </c>
      <c r="I10897">
        <v>0.36995161043315689</v>
      </c>
      <c r="J10897">
        <v>7.001253153496847E-3</v>
      </c>
      <c r="K10897">
        <v>-2.937424300232781E-3</v>
      </c>
      <c r="L10897">
        <v>0.69068353536398719</v>
      </c>
    </row>
    <row r="10898" spans="1:12">
      <c r="A10898" t="s">
        <v>317</v>
      </c>
      <c r="B10898" t="s">
        <v>378</v>
      </c>
      <c r="C10898">
        <v>48147</v>
      </c>
      <c r="D10898" t="s">
        <v>135</v>
      </c>
      <c r="E10898">
        <v>590</v>
      </c>
      <c r="F10898" t="s">
        <v>110</v>
      </c>
      <c r="G10898" t="s">
        <v>111</v>
      </c>
      <c r="H10898">
        <v>21</v>
      </c>
      <c r="I10898">
        <v>2.9097044164964801E-2</v>
      </c>
      <c r="J10898">
        <v>6.0724630505607641E-3</v>
      </c>
      <c r="K10898">
        <v>-999</v>
      </c>
      <c r="L10898">
        <v>-999</v>
      </c>
    </row>
    <row r="10899" spans="1:12">
      <c r="A10899" t="s">
        <v>317</v>
      </c>
      <c r="B10899" t="s">
        <v>378</v>
      </c>
      <c r="C10899">
        <v>48147</v>
      </c>
      <c r="D10899" t="s">
        <v>135</v>
      </c>
      <c r="E10899">
        <v>590</v>
      </c>
      <c r="F10899" t="s">
        <v>110</v>
      </c>
      <c r="G10899" t="s">
        <v>112</v>
      </c>
      <c r="H10899">
        <v>321</v>
      </c>
      <c r="I10899">
        <v>1.1771322730770689E-2</v>
      </c>
      <c r="J10899">
        <v>9.7415495005715423E-4</v>
      </c>
      <c r="K10899">
        <v>-999</v>
      </c>
      <c r="L10899">
        <v>-999</v>
      </c>
    </row>
    <row r="10900" spans="1:12">
      <c r="A10900" t="s">
        <v>317</v>
      </c>
      <c r="B10900" t="s">
        <v>378</v>
      </c>
      <c r="C10900">
        <v>48147</v>
      </c>
      <c r="D10900" t="s">
        <v>135</v>
      </c>
      <c r="E10900">
        <v>590</v>
      </c>
      <c r="F10900" t="s">
        <v>110</v>
      </c>
      <c r="G10900" t="s">
        <v>113</v>
      </c>
      <c r="H10900">
        <v>21</v>
      </c>
      <c r="I10900">
        <v>0.53153354669199482</v>
      </c>
      <c r="J10900">
        <v>5.1312881201294069E-2</v>
      </c>
      <c r="K10900">
        <v>0.15938401467315549</v>
      </c>
      <c r="L10900">
        <v>1.035220974542278</v>
      </c>
    </row>
    <row r="10901" spans="1:12">
      <c r="A10901" t="s">
        <v>317</v>
      </c>
      <c r="B10901" t="s">
        <v>378</v>
      </c>
      <c r="C10901">
        <v>48147</v>
      </c>
      <c r="D10901" t="s">
        <v>135</v>
      </c>
      <c r="E10901">
        <v>590</v>
      </c>
      <c r="F10901" t="s">
        <v>110</v>
      </c>
      <c r="G10901" t="s">
        <v>114</v>
      </c>
      <c r="H10901">
        <v>321</v>
      </c>
      <c r="I10901">
        <v>0.23164837642102629</v>
      </c>
      <c r="J10901">
        <v>8.0827884914033525E-3</v>
      </c>
      <c r="K10901">
        <v>-0.41821509723516131</v>
      </c>
      <c r="L10901">
        <v>0.68929894522485269</v>
      </c>
    </row>
    <row r="10902" spans="1:12">
      <c r="A10902" t="s">
        <v>317</v>
      </c>
      <c r="B10902" t="s">
        <v>378</v>
      </c>
      <c r="C10902">
        <v>48147</v>
      </c>
      <c r="D10902" t="s">
        <v>135</v>
      </c>
      <c r="E10902">
        <v>590</v>
      </c>
      <c r="F10902" t="s">
        <v>110</v>
      </c>
      <c r="G10902" t="s">
        <v>115</v>
      </c>
      <c r="H10902">
        <v>21</v>
      </c>
      <c r="I10902">
        <v>0.30580196078704569</v>
      </c>
      <c r="J10902">
        <v>4.3764517371572248E-2</v>
      </c>
      <c r="K10902">
        <v>-0.1030372468641147</v>
      </c>
      <c r="L10902">
        <v>0.70150015117042142</v>
      </c>
    </row>
    <row r="10903" spans="1:12">
      <c r="A10903" t="s">
        <v>317</v>
      </c>
      <c r="B10903" t="s">
        <v>378</v>
      </c>
      <c r="C10903">
        <v>48147</v>
      </c>
      <c r="D10903" t="s">
        <v>135</v>
      </c>
      <c r="E10903">
        <v>590</v>
      </c>
      <c r="F10903" t="s">
        <v>110</v>
      </c>
      <c r="G10903" t="s">
        <v>116</v>
      </c>
      <c r="H10903">
        <v>321</v>
      </c>
      <c r="I10903">
        <v>0.1247548738293294</v>
      </c>
      <c r="J10903">
        <v>8.6834885509622095E-3</v>
      </c>
      <c r="K10903">
        <v>-0.62373865412019058</v>
      </c>
      <c r="L10903">
        <v>0.53022528668276903</v>
      </c>
    </row>
    <row r="10904" spans="1:12">
      <c r="A10904" t="s">
        <v>317</v>
      </c>
      <c r="B10904" t="s">
        <v>378</v>
      </c>
      <c r="C10904">
        <v>48147</v>
      </c>
      <c r="D10904" t="s">
        <v>135</v>
      </c>
      <c r="E10904">
        <v>590</v>
      </c>
      <c r="F10904" t="s">
        <v>110</v>
      </c>
      <c r="G10904" t="s">
        <v>117</v>
      </c>
      <c r="H10904">
        <v>21</v>
      </c>
      <c r="I10904">
        <v>0.30580196078704569</v>
      </c>
      <c r="J10904">
        <v>4.3764517371572248E-2</v>
      </c>
      <c r="K10904">
        <v>-0.1030372468641147</v>
      </c>
      <c r="L10904">
        <v>0.70150015117042142</v>
      </c>
    </row>
    <row r="10905" spans="1:12">
      <c r="A10905" t="s">
        <v>317</v>
      </c>
      <c r="B10905" t="s">
        <v>378</v>
      </c>
      <c r="C10905">
        <v>48147</v>
      </c>
      <c r="D10905" t="s">
        <v>135</v>
      </c>
      <c r="E10905">
        <v>590</v>
      </c>
      <c r="F10905" t="s">
        <v>110</v>
      </c>
      <c r="G10905" t="s">
        <v>118</v>
      </c>
      <c r="H10905">
        <v>321</v>
      </c>
      <c r="I10905">
        <v>0.1247548738293294</v>
      </c>
      <c r="J10905">
        <v>8.6834885509622095E-3</v>
      </c>
      <c r="K10905">
        <v>-0.62373865412019058</v>
      </c>
      <c r="L10905">
        <v>0.53022528668276903</v>
      </c>
    </row>
    <row r="10906" spans="1:12">
      <c r="A10906" t="s">
        <v>317</v>
      </c>
      <c r="B10906" t="s">
        <v>378</v>
      </c>
      <c r="C10906">
        <v>48147</v>
      </c>
      <c r="D10906" t="s">
        <v>135</v>
      </c>
      <c r="E10906">
        <v>590</v>
      </c>
      <c r="F10906" t="s">
        <v>110</v>
      </c>
      <c r="G10906" t="s">
        <v>119</v>
      </c>
      <c r="H10906">
        <v>21</v>
      </c>
      <c r="I10906">
        <v>0.41894103250454029</v>
      </c>
      <c r="J10906">
        <v>4.5897237089403013E-2</v>
      </c>
      <c r="K10906">
        <v>0.13843076486317521</v>
      </c>
      <c r="L10906">
        <v>0.87417234015293099</v>
      </c>
    </row>
    <row r="10907" spans="1:12">
      <c r="A10907" t="s">
        <v>317</v>
      </c>
      <c r="B10907" t="s">
        <v>378</v>
      </c>
      <c r="C10907">
        <v>48147</v>
      </c>
      <c r="D10907" t="s">
        <v>135</v>
      </c>
      <c r="E10907">
        <v>590</v>
      </c>
      <c r="F10907" t="s">
        <v>110</v>
      </c>
      <c r="G10907" t="s">
        <v>120</v>
      </c>
      <c r="H10907">
        <v>321</v>
      </c>
      <c r="I10907">
        <v>0.18022115110756809</v>
      </c>
      <c r="J10907">
        <v>8.4896625091484008E-3</v>
      </c>
      <c r="K10907">
        <v>-0.48132900060174078</v>
      </c>
      <c r="L10907">
        <v>0.61784843715681403</v>
      </c>
    </row>
    <row r="10908" spans="1:12">
      <c r="A10908" t="s">
        <v>317</v>
      </c>
      <c r="B10908" t="s">
        <v>378</v>
      </c>
      <c r="C10908">
        <v>48147</v>
      </c>
      <c r="D10908" t="s">
        <v>135</v>
      </c>
      <c r="E10908">
        <v>590</v>
      </c>
      <c r="F10908" t="s">
        <v>110</v>
      </c>
      <c r="G10908" t="s">
        <v>121</v>
      </c>
      <c r="H10908">
        <v>21</v>
      </c>
      <c r="I10908">
        <v>0.67011258961515197</v>
      </c>
      <c r="J10908">
        <v>5.9670154189357102E-2</v>
      </c>
      <c r="K10908">
        <v>0.1920892174148528</v>
      </c>
      <c r="L10908">
        <v>1.2323829158348369</v>
      </c>
    </row>
    <row r="10909" spans="1:12">
      <c r="A10909" t="s">
        <v>317</v>
      </c>
      <c r="B10909" t="s">
        <v>378</v>
      </c>
      <c r="C10909">
        <v>48147</v>
      </c>
      <c r="D10909" t="s">
        <v>135</v>
      </c>
      <c r="E10909">
        <v>590</v>
      </c>
      <c r="F10909" t="s">
        <v>110</v>
      </c>
      <c r="G10909" t="s">
        <v>122</v>
      </c>
      <c r="H10909">
        <v>321</v>
      </c>
      <c r="I10909">
        <v>0.32797103326668042</v>
      </c>
      <c r="J10909">
        <v>8.5366815968959363E-3</v>
      </c>
      <c r="K10909">
        <v>-0.17449362842845009</v>
      </c>
      <c r="L10909">
        <v>0.81663580721431916</v>
      </c>
    </row>
    <row r="10910" spans="1:12">
      <c r="A10910" t="s">
        <v>317</v>
      </c>
      <c r="B10910" t="s">
        <v>378</v>
      </c>
      <c r="C10910">
        <v>48147</v>
      </c>
      <c r="D10910" t="s">
        <v>135</v>
      </c>
      <c r="E10910">
        <v>590</v>
      </c>
      <c r="F10910" t="s">
        <v>110</v>
      </c>
      <c r="G10910" t="s">
        <v>123</v>
      </c>
      <c r="H10910">
        <v>21</v>
      </c>
      <c r="I10910">
        <v>0.90529997341020851</v>
      </c>
      <c r="J10910">
        <v>7.7002491223631439E-2</v>
      </c>
      <c r="K10910">
        <v>0.22213573584840979</v>
      </c>
      <c r="L10910">
        <v>1.5856410023960681</v>
      </c>
    </row>
    <row r="10911" spans="1:12">
      <c r="A10911" t="s">
        <v>317</v>
      </c>
      <c r="B10911" t="s">
        <v>378</v>
      </c>
      <c r="C10911">
        <v>48147</v>
      </c>
      <c r="D10911" t="s">
        <v>135</v>
      </c>
      <c r="E10911">
        <v>590</v>
      </c>
      <c r="F10911" t="s">
        <v>110</v>
      </c>
      <c r="G10911" t="s">
        <v>124</v>
      </c>
      <c r="H10911">
        <v>321</v>
      </c>
      <c r="I10911">
        <v>0.4696498088056949</v>
      </c>
      <c r="J10911">
        <v>9.8175126864820592E-3</v>
      </c>
      <c r="K10911">
        <v>-2.937424300232781E-3</v>
      </c>
      <c r="L10911">
        <v>1.0116504290241439</v>
      </c>
    </row>
    <row r="10912" spans="1:12">
      <c r="A10912" t="s">
        <v>317</v>
      </c>
      <c r="B10912" t="s">
        <v>378</v>
      </c>
      <c r="C10912">
        <v>48147</v>
      </c>
      <c r="D10912" t="s">
        <v>135</v>
      </c>
      <c r="E10912">
        <v>590</v>
      </c>
      <c r="F10912" t="s">
        <v>110</v>
      </c>
      <c r="G10912" t="s">
        <v>125</v>
      </c>
      <c r="H10912">
        <v>21</v>
      </c>
      <c r="I10912">
        <v>1.12839611071775</v>
      </c>
      <c r="J10912">
        <v>9.2851381894181975E-2</v>
      </c>
      <c r="K10912">
        <v>0.25170032977500628</v>
      </c>
      <c r="L10912">
        <v>1.9083088080071371</v>
      </c>
    </row>
    <row r="10913" spans="1:12">
      <c r="A10913" t="s">
        <v>317</v>
      </c>
      <c r="B10913" t="s">
        <v>378</v>
      </c>
      <c r="C10913">
        <v>48147</v>
      </c>
      <c r="D10913" t="s">
        <v>135</v>
      </c>
      <c r="E10913">
        <v>590</v>
      </c>
      <c r="F10913" t="s">
        <v>110</v>
      </c>
      <c r="G10913" t="s">
        <v>126</v>
      </c>
      <c r="H10913">
        <v>321</v>
      </c>
      <c r="I10913">
        <v>0.60606330375964446</v>
      </c>
      <c r="J10913">
        <v>1.1511580136324719E-2</v>
      </c>
      <c r="K10913">
        <v>-2.937424300232781E-3</v>
      </c>
      <c r="L10913">
        <v>1.193299581612685</v>
      </c>
    </row>
    <row r="10914" spans="1:12">
      <c r="A10914" t="s">
        <v>317</v>
      </c>
      <c r="B10914" t="s">
        <v>378</v>
      </c>
      <c r="C10914">
        <v>48147</v>
      </c>
      <c r="D10914" t="s">
        <v>135</v>
      </c>
      <c r="E10914">
        <v>590</v>
      </c>
      <c r="F10914" t="s">
        <v>110</v>
      </c>
      <c r="G10914" t="s">
        <v>127</v>
      </c>
      <c r="H10914">
        <v>21</v>
      </c>
      <c r="I10914">
        <v>0.53153354669199482</v>
      </c>
      <c r="J10914">
        <v>5.1312881201294069E-2</v>
      </c>
      <c r="K10914">
        <v>0.15938401467315549</v>
      </c>
      <c r="L10914">
        <v>1.035220974542278</v>
      </c>
    </row>
    <row r="10915" spans="1:12">
      <c r="A10915" t="s">
        <v>317</v>
      </c>
      <c r="B10915" t="s">
        <v>378</v>
      </c>
      <c r="C10915">
        <v>48147</v>
      </c>
      <c r="D10915" t="s">
        <v>135</v>
      </c>
      <c r="E10915">
        <v>590</v>
      </c>
      <c r="F10915" t="s">
        <v>110</v>
      </c>
      <c r="G10915" t="s">
        <v>128</v>
      </c>
      <c r="H10915">
        <v>321</v>
      </c>
      <c r="I10915">
        <v>0.23164837642102629</v>
      </c>
      <c r="J10915">
        <v>8.0827884914033508E-3</v>
      </c>
      <c r="K10915">
        <v>-0.41821509723516131</v>
      </c>
      <c r="L10915">
        <v>0.68929894522485269</v>
      </c>
    </row>
    <row r="10916" spans="1:12">
      <c r="A10916" t="s">
        <v>317</v>
      </c>
      <c r="B10916" t="s">
        <v>378</v>
      </c>
      <c r="C10916">
        <v>48147</v>
      </c>
      <c r="D10916" t="s">
        <v>135</v>
      </c>
      <c r="E10916">
        <v>590</v>
      </c>
      <c r="F10916" t="s">
        <v>110</v>
      </c>
      <c r="G10916" t="s">
        <v>129</v>
      </c>
      <c r="H10916">
        <v>21</v>
      </c>
      <c r="I10916">
        <v>0.53153354669199482</v>
      </c>
      <c r="J10916">
        <v>5.1312881201294069E-2</v>
      </c>
      <c r="K10916">
        <v>0.15938401467315549</v>
      </c>
      <c r="L10916">
        <v>1.035220974542278</v>
      </c>
    </row>
    <row r="10917" spans="1:12">
      <c r="A10917" t="s">
        <v>317</v>
      </c>
      <c r="B10917" t="s">
        <v>378</v>
      </c>
      <c r="C10917">
        <v>48147</v>
      </c>
      <c r="D10917" t="s">
        <v>135</v>
      </c>
      <c r="E10917">
        <v>590</v>
      </c>
      <c r="F10917" t="s">
        <v>110</v>
      </c>
      <c r="G10917" t="s">
        <v>130</v>
      </c>
      <c r="H10917">
        <v>321</v>
      </c>
      <c r="I10917">
        <v>0.23164837642102629</v>
      </c>
      <c r="J10917">
        <v>8.0827884914033508E-3</v>
      </c>
      <c r="K10917">
        <v>-0.41821509723516131</v>
      </c>
      <c r="L10917">
        <v>0.68929894522485269</v>
      </c>
    </row>
    <row r="10918" spans="1:12">
      <c r="A10918" t="s">
        <v>317</v>
      </c>
      <c r="B10918" t="s">
        <v>378</v>
      </c>
      <c r="C10918">
        <v>48147</v>
      </c>
      <c r="D10918" t="s">
        <v>135</v>
      </c>
      <c r="E10918">
        <v>590</v>
      </c>
      <c r="F10918" t="s">
        <v>110</v>
      </c>
      <c r="G10918" t="s">
        <v>131</v>
      </c>
      <c r="H10918">
        <v>21</v>
      </c>
      <c r="I10918">
        <v>0.53153354669199482</v>
      </c>
      <c r="J10918">
        <v>5.1312881201294069E-2</v>
      </c>
      <c r="K10918">
        <v>0.15938401467315549</v>
      </c>
      <c r="L10918">
        <v>1.035220974542278</v>
      </c>
    </row>
    <row r="10919" spans="1:12">
      <c r="A10919" t="s">
        <v>317</v>
      </c>
      <c r="B10919" t="s">
        <v>378</v>
      </c>
      <c r="C10919">
        <v>48147</v>
      </c>
      <c r="D10919" t="s">
        <v>135</v>
      </c>
      <c r="E10919">
        <v>590</v>
      </c>
      <c r="F10919" t="s">
        <v>110</v>
      </c>
      <c r="G10919" t="s">
        <v>132</v>
      </c>
      <c r="H10919">
        <v>321</v>
      </c>
      <c r="I10919">
        <v>0.23164837642102629</v>
      </c>
      <c r="J10919">
        <v>8.0827884914033508E-3</v>
      </c>
      <c r="K10919">
        <v>-0.41821509723516131</v>
      </c>
      <c r="L10919">
        <v>0.68929894522485269</v>
      </c>
    </row>
    <row r="10920" spans="1:12">
      <c r="A10920" t="s">
        <v>317</v>
      </c>
      <c r="B10920" t="s">
        <v>378</v>
      </c>
      <c r="C10920">
        <v>48147</v>
      </c>
      <c r="D10920" t="s">
        <v>135</v>
      </c>
      <c r="E10920">
        <v>590</v>
      </c>
      <c r="F10920" t="s">
        <v>110</v>
      </c>
      <c r="G10920" t="s">
        <v>133</v>
      </c>
      <c r="H10920">
        <v>21</v>
      </c>
      <c r="I10920">
        <v>0.80092700356517643</v>
      </c>
      <c r="J10920">
        <v>6.6061947049611949E-2</v>
      </c>
      <c r="K10920">
        <v>0.13062001870250631</v>
      </c>
      <c r="L10920">
        <v>1.2634740516146179</v>
      </c>
    </row>
    <row r="10921" spans="1:12">
      <c r="A10921" t="s">
        <v>317</v>
      </c>
      <c r="B10921" t="s">
        <v>378</v>
      </c>
      <c r="C10921">
        <v>48147</v>
      </c>
      <c r="D10921" t="s">
        <v>135</v>
      </c>
      <c r="E10921">
        <v>590</v>
      </c>
      <c r="F10921" t="s">
        <v>110</v>
      </c>
      <c r="G10921" t="s">
        <v>134</v>
      </c>
      <c r="H10921">
        <v>321</v>
      </c>
      <c r="I10921">
        <v>0.36995161043315689</v>
      </c>
      <c r="J10921">
        <v>7.001253153496847E-3</v>
      </c>
      <c r="K10921">
        <v>-2.937424300232781E-3</v>
      </c>
      <c r="L10921">
        <v>0.69068353536398719</v>
      </c>
    </row>
    <row r="10922" spans="1:12">
      <c r="A10922" t="s">
        <v>317</v>
      </c>
      <c r="B10922" t="s">
        <v>303</v>
      </c>
      <c r="C10922">
        <v>48149</v>
      </c>
      <c r="D10922" t="s">
        <v>135</v>
      </c>
      <c r="E10922">
        <v>590</v>
      </c>
      <c r="F10922" t="s">
        <v>110</v>
      </c>
      <c r="G10922" t="s">
        <v>111</v>
      </c>
      <c r="H10922">
        <v>21</v>
      </c>
      <c r="I10922">
        <v>2.9097044164964801E-2</v>
      </c>
      <c r="J10922">
        <v>6.0724630505607641E-3</v>
      </c>
      <c r="K10922">
        <v>-999</v>
      </c>
      <c r="L10922">
        <v>-999</v>
      </c>
    </row>
    <row r="10923" spans="1:12">
      <c r="A10923" t="s">
        <v>317</v>
      </c>
      <c r="B10923" t="s">
        <v>303</v>
      </c>
      <c r="C10923">
        <v>48149</v>
      </c>
      <c r="D10923" t="s">
        <v>135</v>
      </c>
      <c r="E10923">
        <v>590</v>
      </c>
      <c r="F10923" t="s">
        <v>110</v>
      </c>
      <c r="G10923" t="s">
        <v>112</v>
      </c>
      <c r="H10923">
        <v>22</v>
      </c>
      <c r="I10923">
        <v>1.5355177589415139E-2</v>
      </c>
      <c r="J10923">
        <v>4.1655954432258781E-3</v>
      </c>
      <c r="K10923">
        <v>-999</v>
      </c>
      <c r="L10923">
        <v>-999</v>
      </c>
    </row>
    <row r="10924" spans="1:12">
      <c r="A10924" t="s">
        <v>317</v>
      </c>
      <c r="B10924" t="s">
        <v>303</v>
      </c>
      <c r="C10924">
        <v>48149</v>
      </c>
      <c r="D10924" t="s">
        <v>135</v>
      </c>
      <c r="E10924">
        <v>590</v>
      </c>
      <c r="F10924" t="s">
        <v>110</v>
      </c>
      <c r="G10924" t="s">
        <v>113</v>
      </c>
      <c r="H10924">
        <v>21</v>
      </c>
      <c r="I10924">
        <v>0.53153354669199482</v>
      </c>
      <c r="J10924">
        <v>5.1312881201294069E-2</v>
      </c>
      <c r="K10924">
        <v>0.15938401467315549</v>
      </c>
      <c r="L10924">
        <v>1.035220974542278</v>
      </c>
    </row>
    <row r="10925" spans="1:12">
      <c r="A10925" t="s">
        <v>317</v>
      </c>
      <c r="B10925" t="s">
        <v>303</v>
      </c>
      <c r="C10925">
        <v>48149</v>
      </c>
      <c r="D10925" t="s">
        <v>135</v>
      </c>
      <c r="E10925">
        <v>590</v>
      </c>
      <c r="F10925" t="s">
        <v>110</v>
      </c>
      <c r="G10925" t="s">
        <v>114</v>
      </c>
      <c r="H10925">
        <v>22</v>
      </c>
      <c r="I10925">
        <v>0.31324313049824931</v>
      </c>
      <c r="J10925">
        <v>3.4895925037371982E-2</v>
      </c>
      <c r="K10925">
        <v>-0.16414735651336651</v>
      </c>
      <c r="L10925">
        <v>0.63938462987154421</v>
      </c>
    </row>
    <row r="10926" spans="1:12">
      <c r="A10926" t="s">
        <v>317</v>
      </c>
      <c r="B10926" t="s">
        <v>303</v>
      </c>
      <c r="C10926">
        <v>48149</v>
      </c>
      <c r="D10926" t="s">
        <v>135</v>
      </c>
      <c r="E10926">
        <v>590</v>
      </c>
      <c r="F10926" t="s">
        <v>110</v>
      </c>
      <c r="G10926" t="s">
        <v>115</v>
      </c>
      <c r="H10926">
        <v>21</v>
      </c>
      <c r="I10926">
        <v>0.30580196078704569</v>
      </c>
      <c r="J10926">
        <v>4.3764517371572248E-2</v>
      </c>
      <c r="K10926">
        <v>-0.1030372468641147</v>
      </c>
      <c r="L10926">
        <v>0.70150015117042142</v>
      </c>
    </row>
    <row r="10927" spans="1:12">
      <c r="A10927" t="s">
        <v>317</v>
      </c>
      <c r="B10927" t="s">
        <v>303</v>
      </c>
      <c r="C10927">
        <v>48149</v>
      </c>
      <c r="D10927" t="s">
        <v>135</v>
      </c>
      <c r="E10927">
        <v>590</v>
      </c>
      <c r="F10927" t="s">
        <v>110</v>
      </c>
      <c r="G10927" t="s">
        <v>116</v>
      </c>
      <c r="H10927">
        <v>22</v>
      </c>
      <c r="I10927">
        <v>0.20062066142975449</v>
      </c>
      <c r="J10927">
        <v>3.4028137536560567E-2</v>
      </c>
      <c r="K10927">
        <v>-0.33569746113997068</v>
      </c>
      <c r="L10927">
        <v>0.49991750930318302</v>
      </c>
    </row>
    <row r="10928" spans="1:12">
      <c r="A10928" t="s">
        <v>317</v>
      </c>
      <c r="B10928" t="s">
        <v>303</v>
      </c>
      <c r="C10928">
        <v>48149</v>
      </c>
      <c r="D10928" t="s">
        <v>135</v>
      </c>
      <c r="E10928">
        <v>590</v>
      </c>
      <c r="F10928" t="s">
        <v>110</v>
      </c>
      <c r="G10928" t="s">
        <v>117</v>
      </c>
      <c r="H10928">
        <v>21</v>
      </c>
      <c r="I10928">
        <v>0.30580196078704569</v>
      </c>
      <c r="J10928">
        <v>4.3764517371572248E-2</v>
      </c>
      <c r="K10928">
        <v>-0.1030372468641147</v>
      </c>
      <c r="L10928">
        <v>0.70150015117042142</v>
      </c>
    </row>
    <row r="10929" spans="1:12">
      <c r="A10929" t="s">
        <v>317</v>
      </c>
      <c r="B10929" t="s">
        <v>303</v>
      </c>
      <c r="C10929">
        <v>48149</v>
      </c>
      <c r="D10929" t="s">
        <v>135</v>
      </c>
      <c r="E10929">
        <v>590</v>
      </c>
      <c r="F10929" t="s">
        <v>110</v>
      </c>
      <c r="G10929" t="s">
        <v>118</v>
      </c>
      <c r="H10929">
        <v>22</v>
      </c>
      <c r="I10929">
        <v>0.20062066142975449</v>
      </c>
      <c r="J10929">
        <v>3.4028137536560567E-2</v>
      </c>
      <c r="K10929">
        <v>-0.33569746113997068</v>
      </c>
      <c r="L10929">
        <v>0.49991750930318302</v>
      </c>
    </row>
    <row r="10930" spans="1:12">
      <c r="A10930" t="s">
        <v>317</v>
      </c>
      <c r="B10930" t="s">
        <v>303</v>
      </c>
      <c r="C10930">
        <v>48149</v>
      </c>
      <c r="D10930" t="s">
        <v>135</v>
      </c>
      <c r="E10930">
        <v>590</v>
      </c>
      <c r="F10930" t="s">
        <v>110</v>
      </c>
      <c r="G10930" t="s">
        <v>119</v>
      </c>
      <c r="H10930">
        <v>21</v>
      </c>
      <c r="I10930">
        <v>0.41894103250454029</v>
      </c>
      <c r="J10930">
        <v>4.5897237089403013E-2</v>
      </c>
      <c r="K10930">
        <v>0.13843076486317521</v>
      </c>
      <c r="L10930">
        <v>0.87417234015293099</v>
      </c>
    </row>
    <row r="10931" spans="1:12">
      <c r="A10931" t="s">
        <v>317</v>
      </c>
      <c r="B10931" t="s">
        <v>303</v>
      </c>
      <c r="C10931">
        <v>48149</v>
      </c>
      <c r="D10931" t="s">
        <v>135</v>
      </c>
      <c r="E10931">
        <v>590</v>
      </c>
      <c r="F10931" t="s">
        <v>110</v>
      </c>
      <c r="G10931" t="s">
        <v>120</v>
      </c>
      <c r="H10931">
        <v>22</v>
      </c>
      <c r="I10931">
        <v>0.26558821430918689</v>
      </c>
      <c r="J10931">
        <v>3.6054290216693853E-2</v>
      </c>
      <c r="K10931">
        <v>-0.27059212214967959</v>
      </c>
      <c r="L10931">
        <v>0.59904537497238053</v>
      </c>
    </row>
    <row r="10932" spans="1:12">
      <c r="A10932" t="s">
        <v>317</v>
      </c>
      <c r="B10932" t="s">
        <v>303</v>
      </c>
      <c r="C10932">
        <v>48149</v>
      </c>
      <c r="D10932" t="s">
        <v>135</v>
      </c>
      <c r="E10932">
        <v>590</v>
      </c>
      <c r="F10932" t="s">
        <v>110</v>
      </c>
      <c r="G10932" t="s">
        <v>121</v>
      </c>
      <c r="H10932">
        <v>21</v>
      </c>
      <c r="I10932">
        <v>0.67011258961515197</v>
      </c>
      <c r="J10932">
        <v>5.9670154189357102E-2</v>
      </c>
      <c r="K10932">
        <v>0.1920892174148528</v>
      </c>
      <c r="L10932">
        <v>1.2323829158348369</v>
      </c>
    </row>
    <row r="10933" spans="1:12">
      <c r="A10933" t="s">
        <v>317</v>
      </c>
      <c r="B10933" t="s">
        <v>303</v>
      </c>
      <c r="C10933">
        <v>48149</v>
      </c>
      <c r="D10933" t="s">
        <v>135</v>
      </c>
      <c r="E10933">
        <v>590</v>
      </c>
      <c r="F10933" t="s">
        <v>110</v>
      </c>
      <c r="G10933" t="s">
        <v>122</v>
      </c>
      <c r="H10933">
        <v>22</v>
      </c>
      <c r="I10933">
        <v>0.41391436545790078</v>
      </c>
      <c r="J10933">
        <v>3.7131683516289468E-2</v>
      </c>
      <c r="K10933">
        <v>-3.4186443216771278E-2</v>
      </c>
      <c r="L10933">
        <v>0.75427689858210012</v>
      </c>
    </row>
    <row r="10934" spans="1:12">
      <c r="A10934" t="s">
        <v>317</v>
      </c>
      <c r="B10934" t="s">
        <v>303</v>
      </c>
      <c r="C10934">
        <v>48149</v>
      </c>
      <c r="D10934" t="s">
        <v>135</v>
      </c>
      <c r="E10934">
        <v>590</v>
      </c>
      <c r="F10934" t="s">
        <v>110</v>
      </c>
      <c r="G10934" t="s">
        <v>123</v>
      </c>
      <c r="H10934">
        <v>21</v>
      </c>
      <c r="I10934">
        <v>0.90529997341020851</v>
      </c>
      <c r="J10934">
        <v>7.7002491223631439E-2</v>
      </c>
      <c r="K10934">
        <v>0.22213573584840979</v>
      </c>
      <c r="L10934">
        <v>1.5856410023960681</v>
      </c>
    </row>
    <row r="10935" spans="1:12">
      <c r="A10935" t="s">
        <v>317</v>
      </c>
      <c r="B10935" t="s">
        <v>303</v>
      </c>
      <c r="C10935">
        <v>48149</v>
      </c>
      <c r="D10935" t="s">
        <v>135</v>
      </c>
      <c r="E10935">
        <v>590</v>
      </c>
      <c r="F10935" t="s">
        <v>110</v>
      </c>
      <c r="G10935" t="s">
        <v>124</v>
      </c>
      <c r="H10935">
        <v>22</v>
      </c>
      <c r="I10935">
        <v>0.55378040218019597</v>
      </c>
      <c r="J10935">
        <v>4.0340756920227733E-2</v>
      </c>
      <c r="K10935">
        <v>0.1448065976744457</v>
      </c>
      <c r="L10935">
        <v>0.92437883638706209</v>
      </c>
    </row>
    <row r="10936" spans="1:12">
      <c r="A10936" t="s">
        <v>317</v>
      </c>
      <c r="B10936" t="s">
        <v>303</v>
      </c>
      <c r="C10936">
        <v>48149</v>
      </c>
      <c r="D10936" t="s">
        <v>135</v>
      </c>
      <c r="E10936">
        <v>590</v>
      </c>
      <c r="F10936" t="s">
        <v>110</v>
      </c>
      <c r="G10936" t="s">
        <v>125</v>
      </c>
      <c r="H10936">
        <v>21</v>
      </c>
      <c r="I10936">
        <v>1.12839611071775</v>
      </c>
      <c r="J10936">
        <v>9.2851381894181975E-2</v>
      </c>
      <c r="K10936">
        <v>0.25170032977500628</v>
      </c>
      <c r="L10936">
        <v>1.9083088080071371</v>
      </c>
    </row>
    <row r="10937" spans="1:12">
      <c r="A10937" t="s">
        <v>317</v>
      </c>
      <c r="B10937" t="s">
        <v>303</v>
      </c>
      <c r="C10937">
        <v>48149</v>
      </c>
      <c r="D10937" t="s">
        <v>135</v>
      </c>
      <c r="E10937">
        <v>590</v>
      </c>
      <c r="F10937" t="s">
        <v>110</v>
      </c>
      <c r="G10937" t="s">
        <v>126</v>
      </c>
      <c r="H10937">
        <v>22</v>
      </c>
      <c r="I10937">
        <v>0.6918965666122241</v>
      </c>
      <c r="J10937">
        <v>4.3898802427865098E-2</v>
      </c>
      <c r="K10937">
        <v>0.15575074417179119</v>
      </c>
      <c r="L10937">
        <v>1.063485198090296</v>
      </c>
    </row>
    <row r="10938" spans="1:12">
      <c r="A10938" t="s">
        <v>317</v>
      </c>
      <c r="B10938" t="s">
        <v>303</v>
      </c>
      <c r="C10938">
        <v>48149</v>
      </c>
      <c r="D10938" t="s">
        <v>135</v>
      </c>
      <c r="E10938">
        <v>590</v>
      </c>
      <c r="F10938" t="s">
        <v>110</v>
      </c>
      <c r="G10938" t="s">
        <v>127</v>
      </c>
      <c r="H10938">
        <v>21</v>
      </c>
      <c r="I10938">
        <v>0.53153354669199482</v>
      </c>
      <c r="J10938">
        <v>5.1312881201294069E-2</v>
      </c>
      <c r="K10938">
        <v>0.15938401467315549</v>
      </c>
      <c r="L10938">
        <v>1.035220974542278</v>
      </c>
    </row>
    <row r="10939" spans="1:12">
      <c r="A10939" t="s">
        <v>317</v>
      </c>
      <c r="B10939" t="s">
        <v>303</v>
      </c>
      <c r="C10939">
        <v>48149</v>
      </c>
      <c r="D10939" t="s">
        <v>135</v>
      </c>
      <c r="E10939">
        <v>590</v>
      </c>
      <c r="F10939" t="s">
        <v>110</v>
      </c>
      <c r="G10939" t="s">
        <v>128</v>
      </c>
      <c r="H10939">
        <v>22</v>
      </c>
      <c r="I10939">
        <v>0.31324313049824931</v>
      </c>
      <c r="J10939">
        <v>3.4895925037371982E-2</v>
      </c>
      <c r="K10939">
        <v>-0.16414735651336651</v>
      </c>
      <c r="L10939">
        <v>0.63938462987154421</v>
      </c>
    </row>
    <row r="10940" spans="1:12">
      <c r="A10940" t="s">
        <v>317</v>
      </c>
      <c r="B10940" t="s">
        <v>303</v>
      </c>
      <c r="C10940">
        <v>48149</v>
      </c>
      <c r="D10940" t="s">
        <v>135</v>
      </c>
      <c r="E10940">
        <v>590</v>
      </c>
      <c r="F10940" t="s">
        <v>110</v>
      </c>
      <c r="G10940" t="s">
        <v>129</v>
      </c>
      <c r="H10940">
        <v>21</v>
      </c>
      <c r="I10940">
        <v>0.53153354669199482</v>
      </c>
      <c r="J10940">
        <v>5.1312881201294069E-2</v>
      </c>
      <c r="K10940">
        <v>0.15938401467315549</v>
      </c>
      <c r="L10940">
        <v>1.035220974542278</v>
      </c>
    </row>
    <row r="10941" spans="1:12">
      <c r="A10941" t="s">
        <v>317</v>
      </c>
      <c r="B10941" t="s">
        <v>303</v>
      </c>
      <c r="C10941">
        <v>48149</v>
      </c>
      <c r="D10941" t="s">
        <v>135</v>
      </c>
      <c r="E10941">
        <v>590</v>
      </c>
      <c r="F10941" t="s">
        <v>110</v>
      </c>
      <c r="G10941" t="s">
        <v>130</v>
      </c>
      <c r="H10941">
        <v>22</v>
      </c>
      <c r="I10941">
        <v>0.31324313049824931</v>
      </c>
      <c r="J10941">
        <v>3.4895925037371982E-2</v>
      </c>
      <c r="K10941">
        <v>-0.16414735651336651</v>
      </c>
      <c r="L10941">
        <v>0.63938462987154421</v>
      </c>
    </row>
    <row r="10942" spans="1:12">
      <c r="A10942" t="s">
        <v>317</v>
      </c>
      <c r="B10942" t="s">
        <v>303</v>
      </c>
      <c r="C10942">
        <v>48149</v>
      </c>
      <c r="D10942" t="s">
        <v>135</v>
      </c>
      <c r="E10942">
        <v>590</v>
      </c>
      <c r="F10942" t="s">
        <v>110</v>
      </c>
      <c r="G10942" t="s">
        <v>131</v>
      </c>
      <c r="H10942">
        <v>21</v>
      </c>
      <c r="I10942">
        <v>0.53153354669199482</v>
      </c>
      <c r="J10942">
        <v>5.1312881201294069E-2</v>
      </c>
      <c r="K10942">
        <v>0.15938401467315549</v>
      </c>
      <c r="L10942">
        <v>1.035220974542278</v>
      </c>
    </row>
    <row r="10943" spans="1:12">
      <c r="A10943" t="s">
        <v>317</v>
      </c>
      <c r="B10943" t="s">
        <v>303</v>
      </c>
      <c r="C10943">
        <v>48149</v>
      </c>
      <c r="D10943" t="s">
        <v>135</v>
      </c>
      <c r="E10943">
        <v>590</v>
      </c>
      <c r="F10943" t="s">
        <v>110</v>
      </c>
      <c r="G10943" t="s">
        <v>132</v>
      </c>
      <c r="H10943">
        <v>22</v>
      </c>
      <c r="I10943">
        <v>0.31324313049824931</v>
      </c>
      <c r="J10943">
        <v>3.4895925037371982E-2</v>
      </c>
      <c r="K10943">
        <v>-0.16414735651336651</v>
      </c>
      <c r="L10943">
        <v>0.63938462987154421</v>
      </c>
    </row>
    <row r="10944" spans="1:12">
      <c r="A10944" t="s">
        <v>317</v>
      </c>
      <c r="B10944" t="s">
        <v>303</v>
      </c>
      <c r="C10944">
        <v>48149</v>
      </c>
      <c r="D10944" t="s">
        <v>135</v>
      </c>
      <c r="E10944">
        <v>590</v>
      </c>
      <c r="F10944" t="s">
        <v>110</v>
      </c>
      <c r="G10944" t="s">
        <v>133</v>
      </c>
      <c r="H10944">
        <v>21</v>
      </c>
      <c r="I10944">
        <v>0.80092700356517643</v>
      </c>
      <c r="J10944">
        <v>6.6061947049611949E-2</v>
      </c>
      <c r="K10944">
        <v>0.13062001870250631</v>
      </c>
      <c r="L10944">
        <v>1.2634740516146179</v>
      </c>
    </row>
    <row r="10945" spans="1:12">
      <c r="A10945" t="s">
        <v>317</v>
      </c>
      <c r="B10945" t="s">
        <v>303</v>
      </c>
      <c r="C10945">
        <v>48149</v>
      </c>
      <c r="D10945" t="s">
        <v>135</v>
      </c>
      <c r="E10945">
        <v>590</v>
      </c>
      <c r="F10945" t="s">
        <v>110</v>
      </c>
      <c r="G10945" t="s">
        <v>134</v>
      </c>
      <c r="H10945">
        <v>22</v>
      </c>
      <c r="I10945">
        <v>0.4057453069487339</v>
      </c>
      <c r="J10945">
        <v>2.6469596542703842E-2</v>
      </c>
      <c r="K10945">
        <v>6.1140330434416509E-2</v>
      </c>
      <c r="L10945">
        <v>0.62567865296459479</v>
      </c>
    </row>
    <row r="10946" spans="1:12">
      <c r="A10946" t="s">
        <v>317</v>
      </c>
      <c r="B10946" t="s">
        <v>379</v>
      </c>
      <c r="C10946">
        <v>48151</v>
      </c>
      <c r="D10946" t="s">
        <v>135</v>
      </c>
      <c r="E10946">
        <v>590</v>
      </c>
      <c r="F10946" t="s">
        <v>110</v>
      </c>
      <c r="G10946" t="s">
        <v>111</v>
      </c>
      <c r="H10946">
        <v>109</v>
      </c>
      <c r="I10946">
        <v>-5.2608808702153014E-4</v>
      </c>
      <c r="J10946">
        <v>1.2750771255643199E-3</v>
      </c>
      <c r="K10946">
        <v>-999</v>
      </c>
      <c r="L10946">
        <v>-999</v>
      </c>
    </row>
    <row r="10947" spans="1:12">
      <c r="A10947" t="s">
        <v>317</v>
      </c>
      <c r="B10947" t="s">
        <v>379</v>
      </c>
      <c r="C10947">
        <v>48151</v>
      </c>
      <c r="D10947" t="s">
        <v>135</v>
      </c>
      <c r="E10947">
        <v>590</v>
      </c>
      <c r="F10947" t="s">
        <v>110</v>
      </c>
      <c r="G10947" t="s">
        <v>112</v>
      </c>
      <c r="H10947">
        <v>185</v>
      </c>
      <c r="I10947">
        <v>1.5017661552764619E-3</v>
      </c>
      <c r="J10947">
        <v>2.3759524363066581E-3</v>
      </c>
      <c r="K10947">
        <v>-999</v>
      </c>
      <c r="L10947">
        <v>-999</v>
      </c>
    </row>
    <row r="10948" spans="1:12">
      <c r="A10948" t="s">
        <v>317</v>
      </c>
      <c r="B10948" t="s">
        <v>379</v>
      </c>
      <c r="C10948">
        <v>48151</v>
      </c>
      <c r="D10948" t="s">
        <v>135</v>
      </c>
      <c r="E10948">
        <v>590</v>
      </c>
      <c r="F10948" t="s">
        <v>110</v>
      </c>
      <c r="G10948" t="s">
        <v>113</v>
      </c>
      <c r="H10948">
        <v>109</v>
      </c>
      <c r="I10948">
        <v>0.37373321337284687</v>
      </c>
      <c r="J10948">
        <v>1.3476077985116131E-2</v>
      </c>
      <c r="K10948">
        <v>7.1544570863134177E-3</v>
      </c>
      <c r="L10948">
        <v>0.7133728245419243</v>
      </c>
    </row>
    <row r="10949" spans="1:12">
      <c r="A10949" t="s">
        <v>317</v>
      </c>
      <c r="B10949" t="s">
        <v>379</v>
      </c>
      <c r="C10949">
        <v>48151</v>
      </c>
      <c r="D10949" t="s">
        <v>135</v>
      </c>
      <c r="E10949">
        <v>590</v>
      </c>
      <c r="F10949" t="s">
        <v>110</v>
      </c>
      <c r="G10949" t="s">
        <v>114</v>
      </c>
      <c r="H10949">
        <v>185</v>
      </c>
      <c r="I10949">
        <v>0.17108570784333191</v>
      </c>
      <c r="J10949">
        <v>5.0105115523151568E-3</v>
      </c>
      <c r="K10949">
        <v>1.112253870171254E-2</v>
      </c>
      <c r="L10949">
        <v>0.35550166117782322</v>
      </c>
    </row>
    <row r="10950" spans="1:12">
      <c r="A10950" t="s">
        <v>317</v>
      </c>
      <c r="B10950" t="s">
        <v>379</v>
      </c>
      <c r="C10950">
        <v>48151</v>
      </c>
      <c r="D10950" t="s">
        <v>135</v>
      </c>
      <c r="E10950">
        <v>590</v>
      </c>
      <c r="F10950" t="s">
        <v>110</v>
      </c>
      <c r="G10950" t="s">
        <v>115</v>
      </c>
      <c r="H10950">
        <v>109</v>
      </c>
      <c r="I10950">
        <v>0.28961297240710843</v>
      </c>
      <c r="J10950">
        <v>1.1383997043049319E-2</v>
      </c>
      <c r="K10950">
        <v>-1.7946656518021811E-2</v>
      </c>
      <c r="L10950">
        <v>0.54453904621127391</v>
      </c>
    </row>
    <row r="10951" spans="1:12">
      <c r="A10951" t="s">
        <v>317</v>
      </c>
      <c r="B10951" t="s">
        <v>379</v>
      </c>
      <c r="C10951">
        <v>48151</v>
      </c>
      <c r="D10951" t="s">
        <v>135</v>
      </c>
      <c r="E10951">
        <v>590</v>
      </c>
      <c r="F10951" t="s">
        <v>110</v>
      </c>
      <c r="G10951" t="s">
        <v>116</v>
      </c>
      <c r="H10951">
        <v>185</v>
      </c>
      <c r="I10951">
        <v>8.5296566232054782E-2</v>
      </c>
      <c r="J10951">
        <v>4.9228632047380264E-3</v>
      </c>
      <c r="K10951">
        <v>-5.7008063693509553E-2</v>
      </c>
      <c r="L10951">
        <v>0.26560942726821729</v>
      </c>
    </row>
    <row r="10952" spans="1:12">
      <c r="A10952" t="s">
        <v>317</v>
      </c>
      <c r="B10952" t="s">
        <v>379</v>
      </c>
      <c r="C10952">
        <v>48151</v>
      </c>
      <c r="D10952" t="s">
        <v>135</v>
      </c>
      <c r="E10952">
        <v>590</v>
      </c>
      <c r="F10952" t="s">
        <v>110</v>
      </c>
      <c r="G10952" t="s">
        <v>117</v>
      </c>
      <c r="H10952">
        <v>109</v>
      </c>
      <c r="I10952">
        <v>0.28961295582137048</v>
      </c>
      <c r="J10952">
        <v>1.138400038198843E-2</v>
      </c>
      <c r="K10952">
        <v>-1.7946656518021811E-2</v>
      </c>
      <c r="L10952">
        <v>0.54453904621127391</v>
      </c>
    </row>
    <row r="10953" spans="1:12">
      <c r="A10953" t="s">
        <v>317</v>
      </c>
      <c r="B10953" t="s">
        <v>379</v>
      </c>
      <c r="C10953">
        <v>48151</v>
      </c>
      <c r="D10953" t="s">
        <v>135</v>
      </c>
      <c r="E10953">
        <v>590</v>
      </c>
      <c r="F10953" t="s">
        <v>110</v>
      </c>
      <c r="G10953" t="s">
        <v>118</v>
      </c>
      <c r="H10953">
        <v>185</v>
      </c>
      <c r="I10953">
        <v>8.5296566232054782E-2</v>
      </c>
      <c r="J10953">
        <v>4.9228632047380264E-3</v>
      </c>
      <c r="K10953">
        <v>-5.7008063693509553E-2</v>
      </c>
      <c r="L10953">
        <v>0.26560942726821729</v>
      </c>
    </row>
    <row r="10954" spans="1:12">
      <c r="A10954" t="s">
        <v>317</v>
      </c>
      <c r="B10954" t="s">
        <v>379</v>
      </c>
      <c r="C10954">
        <v>48151</v>
      </c>
      <c r="D10954" t="s">
        <v>135</v>
      </c>
      <c r="E10954">
        <v>590</v>
      </c>
      <c r="F10954" t="s">
        <v>110</v>
      </c>
      <c r="G10954" t="s">
        <v>119</v>
      </c>
      <c r="H10954">
        <v>109</v>
      </c>
      <c r="I10954">
        <v>0.31377840320472983</v>
      </c>
      <c r="J10954">
        <v>1.19392289410088E-2</v>
      </c>
      <c r="K10954">
        <v>-5.4531078796244319E-3</v>
      </c>
      <c r="L10954">
        <v>0.60787086013814906</v>
      </c>
    </row>
    <row r="10955" spans="1:12">
      <c r="A10955" t="s">
        <v>317</v>
      </c>
      <c r="B10955" t="s">
        <v>379</v>
      </c>
      <c r="C10955">
        <v>48151</v>
      </c>
      <c r="D10955" t="s">
        <v>135</v>
      </c>
      <c r="E10955">
        <v>590</v>
      </c>
      <c r="F10955" t="s">
        <v>110</v>
      </c>
      <c r="G10955" t="s">
        <v>120</v>
      </c>
      <c r="H10955">
        <v>185</v>
      </c>
      <c r="I10955">
        <v>0.13081665483403709</v>
      </c>
      <c r="J10955">
        <v>4.9519957668733182E-3</v>
      </c>
      <c r="K10955">
        <v>-2.002714146858749E-2</v>
      </c>
      <c r="L10955">
        <v>0.31390430789418788</v>
      </c>
    </row>
    <row r="10956" spans="1:12">
      <c r="A10956" t="s">
        <v>317</v>
      </c>
      <c r="B10956" t="s">
        <v>379</v>
      </c>
      <c r="C10956">
        <v>48151</v>
      </c>
      <c r="D10956" t="s">
        <v>135</v>
      </c>
      <c r="E10956">
        <v>590</v>
      </c>
      <c r="F10956" t="s">
        <v>110</v>
      </c>
      <c r="G10956" t="s">
        <v>121</v>
      </c>
      <c r="H10956">
        <v>109</v>
      </c>
      <c r="I10956">
        <v>0.42598871782481701</v>
      </c>
      <c r="J10956">
        <v>1.4711688258305249E-2</v>
      </c>
      <c r="K10956">
        <v>2.626012599915499E-2</v>
      </c>
      <c r="L10956">
        <v>0.8129822778515795</v>
      </c>
    </row>
    <row r="10957" spans="1:12">
      <c r="A10957" t="s">
        <v>317</v>
      </c>
      <c r="B10957" t="s">
        <v>379</v>
      </c>
      <c r="C10957">
        <v>48151</v>
      </c>
      <c r="D10957" t="s">
        <v>135</v>
      </c>
      <c r="E10957">
        <v>590</v>
      </c>
      <c r="F10957" t="s">
        <v>110</v>
      </c>
      <c r="G10957" t="s">
        <v>122</v>
      </c>
      <c r="H10957">
        <v>185</v>
      </c>
      <c r="I10957">
        <v>0.24668600217402659</v>
      </c>
      <c r="J10957">
        <v>5.4664548939314366E-3</v>
      </c>
      <c r="K10957">
        <v>1.69673634204534E-2</v>
      </c>
      <c r="L10957">
        <v>0.42461468505656791</v>
      </c>
    </row>
    <row r="10958" spans="1:12">
      <c r="A10958" t="s">
        <v>317</v>
      </c>
      <c r="B10958" t="s">
        <v>379</v>
      </c>
      <c r="C10958">
        <v>48151</v>
      </c>
      <c r="D10958" t="s">
        <v>135</v>
      </c>
      <c r="E10958">
        <v>590</v>
      </c>
      <c r="F10958" t="s">
        <v>110</v>
      </c>
      <c r="G10958" t="s">
        <v>123</v>
      </c>
      <c r="H10958">
        <v>109</v>
      </c>
      <c r="I10958">
        <v>0.50520726373458447</v>
      </c>
      <c r="J10958">
        <v>1.7077787016098901E-2</v>
      </c>
      <c r="K10958">
        <v>6.197669814011568E-2</v>
      </c>
      <c r="L10958">
        <v>1.0039911330348541</v>
      </c>
    </row>
    <row r="10959" spans="1:12">
      <c r="A10959" t="s">
        <v>317</v>
      </c>
      <c r="B10959" t="s">
        <v>379</v>
      </c>
      <c r="C10959">
        <v>48151</v>
      </c>
      <c r="D10959" t="s">
        <v>135</v>
      </c>
      <c r="E10959">
        <v>590</v>
      </c>
      <c r="F10959" t="s">
        <v>110</v>
      </c>
      <c r="G10959" t="s">
        <v>124</v>
      </c>
      <c r="H10959">
        <v>185</v>
      </c>
      <c r="I10959">
        <v>0.35142052786679318</v>
      </c>
      <c r="J10959">
        <v>6.1383712513879592E-3</v>
      </c>
      <c r="K10959">
        <v>2.222570259427864E-2</v>
      </c>
      <c r="L10959">
        <v>0.52740692739829442</v>
      </c>
    </row>
    <row r="10960" spans="1:12">
      <c r="A10960" t="s">
        <v>317</v>
      </c>
      <c r="B10960" t="s">
        <v>379</v>
      </c>
      <c r="C10960">
        <v>48151</v>
      </c>
      <c r="D10960" t="s">
        <v>135</v>
      </c>
      <c r="E10960">
        <v>590</v>
      </c>
      <c r="F10960" t="s">
        <v>110</v>
      </c>
      <c r="G10960" t="s">
        <v>125</v>
      </c>
      <c r="H10960">
        <v>109</v>
      </c>
      <c r="I10960">
        <v>0.60827380053118063</v>
      </c>
      <c r="J10960">
        <v>1.9787072727830639E-2</v>
      </c>
      <c r="K10960">
        <v>9.0687244856611809E-2</v>
      </c>
      <c r="L10960">
        <v>1.184171269562668</v>
      </c>
    </row>
    <row r="10961" spans="1:12">
      <c r="A10961" t="s">
        <v>317</v>
      </c>
      <c r="B10961" t="s">
        <v>379</v>
      </c>
      <c r="C10961">
        <v>48151</v>
      </c>
      <c r="D10961" t="s">
        <v>135</v>
      </c>
      <c r="E10961">
        <v>590</v>
      </c>
      <c r="F10961" t="s">
        <v>110</v>
      </c>
      <c r="G10961" t="s">
        <v>126</v>
      </c>
      <c r="H10961">
        <v>185</v>
      </c>
      <c r="I10961">
        <v>0.47332010470589231</v>
      </c>
      <c r="J10961">
        <v>7.0115979680656516E-3</v>
      </c>
      <c r="K10961">
        <v>2.9303351145557589E-2</v>
      </c>
      <c r="L10961">
        <v>0.67457651028692767</v>
      </c>
    </row>
    <row r="10962" spans="1:12">
      <c r="A10962" t="s">
        <v>317</v>
      </c>
      <c r="B10962" t="s">
        <v>379</v>
      </c>
      <c r="C10962">
        <v>48151</v>
      </c>
      <c r="D10962" t="s">
        <v>135</v>
      </c>
      <c r="E10962">
        <v>590</v>
      </c>
      <c r="F10962" t="s">
        <v>110</v>
      </c>
      <c r="G10962" t="s">
        <v>127</v>
      </c>
      <c r="H10962">
        <v>109</v>
      </c>
      <c r="I10962">
        <v>0.37373321337284687</v>
      </c>
      <c r="J10962">
        <v>1.3476077985116131E-2</v>
      </c>
      <c r="K10962">
        <v>7.1544570863134177E-3</v>
      </c>
      <c r="L10962">
        <v>0.7133728245419243</v>
      </c>
    </row>
    <row r="10963" spans="1:12">
      <c r="A10963" t="s">
        <v>317</v>
      </c>
      <c r="B10963" t="s">
        <v>379</v>
      </c>
      <c r="C10963">
        <v>48151</v>
      </c>
      <c r="D10963" t="s">
        <v>135</v>
      </c>
      <c r="E10963">
        <v>590</v>
      </c>
      <c r="F10963" t="s">
        <v>110</v>
      </c>
      <c r="G10963" t="s">
        <v>128</v>
      </c>
      <c r="H10963">
        <v>185</v>
      </c>
      <c r="I10963">
        <v>0.17108570784333191</v>
      </c>
      <c r="J10963">
        <v>5.0105115523151568E-3</v>
      </c>
      <c r="K10963">
        <v>1.112253870171254E-2</v>
      </c>
      <c r="L10963">
        <v>0.35550166117782322</v>
      </c>
    </row>
    <row r="10964" spans="1:12">
      <c r="A10964" t="s">
        <v>317</v>
      </c>
      <c r="B10964" t="s">
        <v>379</v>
      </c>
      <c r="C10964">
        <v>48151</v>
      </c>
      <c r="D10964" t="s">
        <v>135</v>
      </c>
      <c r="E10964">
        <v>590</v>
      </c>
      <c r="F10964" t="s">
        <v>110</v>
      </c>
      <c r="G10964" t="s">
        <v>129</v>
      </c>
      <c r="H10964">
        <v>109</v>
      </c>
      <c r="I10964">
        <v>0.37373321337284687</v>
      </c>
      <c r="J10964">
        <v>1.3476077985116131E-2</v>
      </c>
      <c r="K10964">
        <v>7.1544570863134177E-3</v>
      </c>
      <c r="L10964">
        <v>0.7133728245419243</v>
      </c>
    </row>
    <row r="10965" spans="1:12">
      <c r="A10965" t="s">
        <v>317</v>
      </c>
      <c r="B10965" t="s">
        <v>379</v>
      </c>
      <c r="C10965">
        <v>48151</v>
      </c>
      <c r="D10965" t="s">
        <v>135</v>
      </c>
      <c r="E10965">
        <v>590</v>
      </c>
      <c r="F10965" t="s">
        <v>110</v>
      </c>
      <c r="G10965" t="s">
        <v>130</v>
      </c>
      <c r="H10965">
        <v>185</v>
      </c>
      <c r="I10965">
        <v>0.17108570784333191</v>
      </c>
      <c r="J10965">
        <v>5.0105115523151568E-3</v>
      </c>
      <c r="K10965">
        <v>1.112253870171254E-2</v>
      </c>
      <c r="L10965">
        <v>0.35550166117782322</v>
      </c>
    </row>
    <row r="10966" spans="1:12">
      <c r="A10966" t="s">
        <v>317</v>
      </c>
      <c r="B10966" t="s">
        <v>379</v>
      </c>
      <c r="C10966">
        <v>48151</v>
      </c>
      <c r="D10966" t="s">
        <v>135</v>
      </c>
      <c r="E10966">
        <v>590</v>
      </c>
      <c r="F10966" t="s">
        <v>110</v>
      </c>
      <c r="G10966" t="s">
        <v>131</v>
      </c>
      <c r="H10966">
        <v>109</v>
      </c>
      <c r="I10966">
        <v>0.37373321337284687</v>
      </c>
      <c r="J10966">
        <v>1.3476077985116131E-2</v>
      </c>
      <c r="K10966">
        <v>7.1544570863134177E-3</v>
      </c>
      <c r="L10966">
        <v>0.7133728245419243</v>
      </c>
    </row>
    <row r="10967" spans="1:12">
      <c r="A10967" t="s">
        <v>317</v>
      </c>
      <c r="B10967" t="s">
        <v>379</v>
      </c>
      <c r="C10967">
        <v>48151</v>
      </c>
      <c r="D10967" t="s">
        <v>135</v>
      </c>
      <c r="E10967">
        <v>590</v>
      </c>
      <c r="F10967" t="s">
        <v>110</v>
      </c>
      <c r="G10967" t="s">
        <v>132</v>
      </c>
      <c r="H10967">
        <v>185</v>
      </c>
      <c r="I10967">
        <v>0.17108570784333191</v>
      </c>
      <c r="J10967">
        <v>5.0105115523151568E-3</v>
      </c>
      <c r="K10967">
        <v>1.112253870171254E-2</v>
      </c>
      <c r="L10967">
        <v>0.35550166117782322</v>
      </c>
    </row>
    <row r="10968" spans="1:12">
      <c r="A10968" t="s">
        <v>317</v>
      </c>
      <c r="B10968" t="s">
        <v>379</v>
      </c>
      <c r="C10968">
        <v>48151</v>
      </c>
      <c r="D10968" t="s">
        <v>135</v>
      </c>
      <c r="E10968">
        <v>590</v>
      </c>
      <c r="F10968" t="s">
        <v>110</v>
      </c>
      <c r="G10968" t="s">
        <v>133</v>
      </c>
      <c r="H10968">
        <v>109</v>
      </c>
      <c r="I10968">
        <v>0.35625459407813048</v>
      </c>
      <c r="J10968">
        <v>1.1326333655082571E-2</v>
      </c>
      <c r="K10968">
        <v>4.8590525121547469E-2</v>
      </c>
      <c r="L10968">
        <v>0.71280724959205255</v>
      </c>
    </row>
    <row r="10969" spans="1:12">
      <c r="A10969" t="s">
        <v>317</v>
      </c>
      <c r="B10969" t="s">
        <v>379</v>
      </c>
      <c r="C10969">
        <v>48151</v>
      </c>
      <c r="D10969" t="s">
        <v>135</v>
      </c>
      <c r="E10969">
        <v>590</v>
      </c>
      <c r="F10969" t="s">
        <v>110</v>
      </c>
      <c r="G10969" t="s">
        <v>134</v>
      </c>
      <c r="H10969">
        <v>185</v>
      </c>
      <c r="I10969">
        <v>0.28277127053771872</v>
      </c>
      <c r="J10969">
        <v>4.7003638913312856E-3</v>
      </c>
      <c r="K10969">
        <v>1.4409000517682451E-2</v>
      </c>
      <c r="L10969">
        <v>0.45147817620409059</v>
      </c>
    </row>
    <row r="10970" spans="1:12">
      <c r="A10970" t="s">
        <v>317</v>
      </c>
      <c r="B10970" t="s">
        <v>380</v>
      </c>
      <c r="C10970">
        <v>48153</v>
      </c>
      <c r="D10970" t="s">
        <v>135</v>
      </c>
      <c r="E10970">
        <v>590</v>
      </c>
      <c r="F10970" t="s">
        <v>110</v>
      </c>
      <c r="G10970" t="s">
        <v>111</v>
      </c>
      <c r="H10970">
        <v>195</v>
      </c>
      <c r="I10970">
        <v>1.280066447151627E-2</v>
      </c>
      <c r="J10970">
        <v>1.5078502414576499E-3</v>
      </c>
      <c r="K10970">
        <v>-999</v>
      </c>
      <c r="L10970">
        <v>-999</v>
      </c>
    </row>
    <row r="10971" spans="1:12">
      <c r="A10971" t="s">
        <v>317</v>
      </c>
      <c r="B10971" t="s">
        <v>380</v>
      </c>
      <c r="C10971">
        <v>48153</v>
      </c>
      <c r="D10971" t="s">
        <v>135</v>
      </c>
      <c r="E10971">
        <v>590</v>
      </c>
      <c r="F10971" t="s">
        <v>110</v>
      </c>
      <c r="G10971" t="s">
        <v>112</v>
      </c>
      <c r="H10971">
        <v>190</v>
      </c>
      <c r="I10971">
        <v>-9.2924923593182586E-3</v>
      </c>
      <c r="J10971">
        <v>1.02729659439014E-3</v>
      </c>
      <c r="K10971">
        <v>-999</v>
      </c>
      <c r="L10971">
        <v>-999</v>
      </c>
    </row>
    <row r="10972" spans="1:12">
      <c r="A10972" t="s">
        <v>317</v>
      </c>
      <c r="B10972" t="s">
        <v>380</v>
      </c>
      <c r="C10972">
        <v>48153</v>
      </c>
      <c r="D10972" t="s">
        <v>135</v>
      </c>
      <c r="E10972">
        <v>590</v>
      </c>
      <c r="F10972" t="s">
        <v>110</v>
      </c>
      <c r="G10972" t="s">
        <v>113</v>
      </c>
      <c r="H10972">
        <v>195</v>
      </c>
      <c r="I10972">
        <v>0.40708836443639601</v>
      </c>
      <c r="J10972">
        <v>1.4367217897190461E-2</v>
      </c>
      <c r="K10972">
        <v>6.1616498831277053E-2</v>
      </c>
      <c r="L10972">
        <v>1.0445898330844281</v>
      </c>
    </row>
    <row r="10973" spans="1:12">
      <c r="A10973" t="s">
        <v>317</v>
      </c>
      <c r="B10973" t="s">
        <v>380</v>
      </c>
      <c r="C10973">
        <v>48153</v>
      </c>
      <c r="D10973" t="s">
        <v>135</v>
      </c>
      <c r="E10973">
        <v>590</v>
      </c>
      <c r="F10973" t="s">
        <v>110</v>
      </c>
      <c r="G10973" t="s">
        <v>114</v>
      </c>
      <c r="H10973">
        <v>190</v>
      </c>
      <c r="I10973">
        <v>7.7813854277962002E-2</v>
      </c>
      <c r="J10973">
        <v>3.9358693629893728E-3</v>
      </c>
      <c r="K10973">
        <v>-1.7118735742734901E-2</v>
      </c>
      <c r="L10973">
        <v>0.27114206432046323</v>
      </c>
    </row>
    <row r="10974" spans="1:12">
      <c r="A10974" t="s">
        <v>317</v>
      </c>
      <c r="B10974" t="s">
        <v>380</v>
      </c>
      <c r="C10974">
        <v>48153</v>
      </c>
      <c r="D10974" t="s">
        <v>135</v>
      </c>
      <c r="E10974">
        <v>590</v>
      </c>
      <c r="F10974" t="s">
        <v>110</v>
      </c>
      <c r="G10974" t="s">
        <v>115</v>
      </c>
      <c r="H10974">
        <v>195</v>
      </c>
      <c r="I10974">
        <v>0.30513565012848759</v>
      </c>
      <c r="J10974">
        <v>1.0706964281424159E-2</v>
      </c>
      <c r="K10974">
        <v>3.9435271980070033E-2</v>
      </c>
      <c r="L10974">
        <v>0.71570367352633091</v>
      </c>
    </row>
    <row r="10975" spans="1:12">
      <c r="A10975" t="s">
        <v>317</v>
      </c>
      <c r="B10975" t="s">
        <v>380</v>
      </c>
      <c r="C10975">
        <v>48153</v>
      </c>
      <c r="D10975" t="s">
        <v>135</v>
      </c>
      <c r="E10975">
        <v>590</v>
      </c>
      <c r="F10975" t="s">
        <v>110</v>
      </c>
      <c r="G10975" t="s">
        <v>116</v>
      </c>
      <c r="H10975">
        <v>190</v>
      </c>
      <c r="I10975">
        <v>1.2001574140206729E-2</v>
      </c>
      <c r="J10975">
        <v>3.2866643379730002E-3</v>
      </c>
      <c r="K10975">
        <v>-7.5404002868393591E-2</v>
      </c>
      <c r="L10975">
        <v>0.16463460659000639</v>
      </c>
    </row>
    <row r="10976" spans="1:12">
      <c r="A10976" t="s">
        <v>317</v>
      </c>
      <c r="B10976" t="s">
        <v>380</v>
      </c>
      <c r="C10976">
        <v>48153</v>
      </c>
      <c r="D10976" t="s">
        <v>135</v>
      </c>
      <c r="E10976">
        <v>590</v>
      </c>
      <c r="F10976" t="s">
        <v>110</v>
      </c>
      <c r="G10976" t="s">
        <v>117</v>
      </c>
      <c r="H10976">
        <v>195</v>
      </c>
      <c r="I10976">
        <v>0.30513566503163342</v>
      </c>
      <c r="J10976">
        <v>1.070696596274592E-2</v>
      </c>
      <c r="K10976">
        <v>3.9435271980070033E-2</v>
      </c>
      <c r="L10976">
        <v>0.71570367352633091</v>
      </c>
    </row>
    <row r="10977" spans="1:12">
      <c r="A10977" t="s">
        <v>317</v>
      </c>
      <c r="B10977" t="s">
        <v>380</v>
      </c>
      <c r="C10977">
        <v>48153</v>
      </c>
      <c r="D10977" t="s">
        <v>135</v>
      </c>
      <c r="E10977">
        <v>590</v>
      </c>
      <c r="F10977" t="s">
        <v>110</v>
      </c>
      <c r="G10977" t="s">
        <v>118</v>
      </c>
      <c r="H10977">
        <v>190</v>
      </c>
      <c r="I10977">
        <v>1.2030466238897411E-2</v>
      </c>
      <c r="J10977">
        <v>3.2861171791652758E-3</v>
      </c>
      <c r="K10977">
        <v>-7.5404002868393591E-2</v>
      </c>
      <c r="L10977">
        <v>0.16463460659000639</v>
      </c>
    </row>
    <row r="10978" spans="1:12">
      <c r="A10978" t="s">
        <v>317</v>
      </c>
      <c r="B10978" t="s">
        <v>380</v>
      </c>
      <c r="C10978">
        <v>48153</v>
      </c>
      <c r="D10978" t="s">
        <v>135</v>
      </c>
      <c r="E10978">
        <v>590</v>
      </c>
      <c r="F10978" t="s">
        <v>110</v>
      </c>
      <c r="G10978" t="s">
        <v>119</v>
      </c>
      <c r="H10978">
        <v>195</v>
      </c>
      <c r="I10978">
        <v>0.34320672442635802</v>
      </c>
      <c r="J10978">
        <v>1.247625352405689E-2</v>
      </c>
      <c r="K10978">
        <v>4.7958638566990848E-2</v>
      </c>
      <c r="L10978">
        <v>0.87469436781935861</v>
      </c>
    </row>
    <row r="10979" spans="1:12">
      <c r="A10979" t="s">
        <v>317</v>
      </c>
      <c r="B10979" t="s">
        <v>380</v>
      </c>
      <c r="C10979">
        <v>48153</v>
      </c>
      <c r="D10979" t="s">
        <v>135</v>
      </c>
      <c r="E10979">
        <v>590</v>
      </c>
      <c r="F10979" t="s">
        <v>110</v>
      </c>
      <c r="G10979" t="s">
        <v>120</v>
      </c>
      <c r="H10979">
        <v>190</v>
      </c>
      <c r="I10979">
        <v>4.6138024045417947E-2</v>
      </c>
      <c r="J10979">
        <v>3.6055265816889869E-3</v>
      </c>
      <c r="K10979">
        <v>-3.6358419341025107E-2</v>
      </c>
      <c r="L10979">
        <v>0.22138591011327369</v>
      </c>
    </row>
    <row r="10980" spans="1:12">
      <c r="A10980" t="s">
        <v>317</v>
      </c>
      <c r="B10980" t="s">
        <v>380</v>
      </c>
      <c r="C10980">
        <v>48153</v>
      </c>
      <c r="D10980" t="s">
        <v>135</v>
      </c>
      <c r="E10980">
        <v>590</v>
      </c>
      <c r="F10980" t="s">
        <v>110</v>
      </c>
      <c r="G10980" t="s">
        <v>121</v>
      </c>
      <c r="H10980">
        <v>195</v>
      </c>
      <c r="I10980">
        <v>0.46847809257867168</v>
      </c>
      <c r="J10980">
        <v>1.6532577787320611E-2</v>
      </c>
      <c r="K10980">
        <v>7.6488431358555903E-2</v>
      </c>
      <c r="L10980">
        <v>1.2294122453740419</v>
      </c>
    </row>
    <row r="10981" spans="1:12">
      <c r="A10981" t="s">
        <v>317</v>
      </c>
      <c r="B10981" t="s">
        <v>380</v>
      </c>
      <c r="C10981">
        <v>48153</v>
      </c>
      <c r="D10981" t="s">
        <v>135</v>
      </c>
      <c r="E10981">
        <v>590</v>
      </c>
      <c r="F10981" t="s">
        <v>110</v>
      </c>
      <c r="G10981" t="s">
        <v>122</v>
      </c>
      <c r="H10981">
        <v>190</v>
      </c>
      <c r="I10981">
        <v>0.1336305878317513</v>
      </c>
      <c r="J10981">
        <v>5.0660177865624904E-3</v>
      </c>
      <c r="K10981">
        <v>6.8583110542747407E-3</v>
      </c>
      <c r="L10981">
        <v>0.38294899232820739</v>
      </c>
    </row>
    <row r="10982" spans="1:12">
      <c r="A10982" t="s">
        <v>317</v>
      </c>
      <c r="B10982" t="s">
        <v>380</v>
      </c>
      <c r="C10982">
        <v>48153</v>
      </c>
      <c r="D10982" t="s">
        <v>135</v>
      </c>
      <c r="E10982">
        <v>590</v>
      </c>
      <c r="F10982" t="s">
        <v>110</v>
      </c>
      <c r="G10982" t="s">
        <v>123</v>
      </c>
      <c r="H10982">
        <v>195</v>
      </c>
      <c r="I10982">
        <v>0.57143065106157542</v>
      </c>
      <c r="J10982">
        <v>2.0939690307789919E-2</v>
      </c>
      <c r="K10982">
        <v>9.6644327978629749E-2</v>
      </c>
      <c r="L10982">
        <v>1.586068888403962</v>
      </c>
    </row>
    <row r="10983" spans="1:12">
      <c r="A10983" t="s">
        <v>317</v>
      </c>
      <c r="B10983" t="s">
        <v>380</v>
      </c>
      <c r="C10983">
        <v>48153</v>
      </c>
      <c r="D10983" t="s">
        <v>135</v>
      </c>
      <c r="E10983">
        <v>590</v>
      </c>
      <c r="F10983" t="s">
        <v>110</v>
      </c>
      <c r="G10983" t="s">
        <v>124</v>
      </c>
      <c r="H10983">
        <v>190</v>
      </c>
      <c r="I10983">
        <v>0.216825874518845</v>
      </c>
      <c r="J10983">
        <v>6.4478154442222336E-3</v>
      </c>
      <c r="K10983">
        <v>5.0699452501801502E-2</v>
      </c>
      <c r="L10983">
        <v>0.52078327133154723</v>
      </c>
    </row>
    <row r="10984" spans="1:12">
      <c r="A10984" t="s">
        <v>317</v>
      </c>
      <c r="B10984" t="s">
        <v>380</v>
      </c>
      <c r="C10984">
        <v>48153</v>
      </c>
      <c r="D10984" t="s">
        <v>135</v>
      </c>
      <c r="E10984">
        <v>590</v>
      </c>
      <c r="F10984" t="s">
        <v>110</v>
      </c>
      <c r="G10984" t="s">
        <v>125</v>
      </c>
      <c r="H10984">
        <v>195</v>
      </c>
      <c r="I10984">
        <v>0.68792056233084986</v>
      </c>
      <c r="J10984">
        <v>2.4846330383766699E-2</v>
      </c>
      <c r="K10984">
        <v>0.1100626279377805</v>
      </c>
      <c r="L10984">
        <v>1.882481460986257</v>
      </c>
    </row>
    <row r="10985" spans="1:12">
      <c r="A10985" t="s">
        <v>317</v>
      </c>
      <c r="B10985" t="s">
        <v>380</v>
      </c>
      <c r="C10985">
        <v>48153</v>
      </c>
      <c r="D10985" t="s">
        <v>135</v>
      </c>
      <c r="E10985">
        <v>590</v>
      </c>
      <c r="F10985" t="s">
        <v>110</v>
      </c>
      <c r="G10985" t="s">
        <v>126</v>
      </c>
      <c r="H10985">
        <v>190</v>
      </c>
      <c r="I10985">
        <v>0.31011238155261978</v>
      </c>
      <c r="J10985">
        <v>8.3102156555515776E-3</v>
      </c>
      <c r="K10985">
        <v>8.6149699873777838E-2</v>
      </c>
      <c r="L10985">
        <v>0.67560886604146608</v>
      </c>
    </row>
    <row r="10986" spans="1:12">
      <c r="A10986" t="s">
        <v>317</v>
      </c>
      <c r="B10986" t="s">
        <v>380</v>
      </c>
      <c r="C10986">
        <v>48153</v>
      </c>
      <c r="D10986" t="s">
        <v>135</v>
      </c>
      <c r="E10986">
        <v>590</v>
      </c>
      <c r="F10986" t="s">
        <v>110</v>
      </c>
      <c r="G10986" t="s">
        <v>127</v>
      </c>
      <c r="H10986">
        <v>195</v>
      </c>
      <c r="I10986">
        <v>0.40708836443639612</v>
      </c>
      <c r="J10986">
        <v>1.4367217897190461E-2</v>
      </c>
      <c r="K10986">
        <v>6.1616498831277053E-2</v>
      </c>
      <c r="L10986">
        <v>1.0445898330844281</v>
      </c>
    </row>
    <row r="10987" spans="1:12">
      <c r="A10987" t="s">
        <v>317</v>
      </c>
      <c r="B10987" t="s">
        <v>380</v>
      </c>
      <c r="C10987">
        <v>48153</v>
      </c>
      <c r="D10987" t="s">
        <v>135</v>
      </c>
      <c r="E10987">
        <v>590</v>
      </c>
      <c r="F10987" t="s">
        <v>110</v>
      </c>
      <c r="G10987" t="s">
        <v>128</v>
      </c>
      <c r="H10987">
        <v>190</v>
      </c>
      <c r="I10987">
        <v>7.7813854277962002E-2</v>
      </c>
      <c r="J10987">
        <v>3.9358693629893736E-3</v>
      </c>
      <c r="K10987">
        <v>-1.7118735742734901E-2</v>
      </c>
      <c r="L10987">
        <v>0.27114206432046323</v>
      </c>
    </row>
    <row r="10988" spans="1:12">
      <c r="A10988" t="s">
        <v>317</v>
      </c>
      <c r="B10988" t="s">
        <v>380</v>
      </c>
      <c r="C10988">
        <v>48153</v>
      </c>
      <c r="D10988" t="s">
        <v>135</v>
      </c>
      <c r="E10988">
        <v>590</v>
      </c>
      <c r="F10988" t="s">
        <v>110</v>
      </c>
      <c r="G10988" t="s">
        <v>129</v>
      </c>
      <c r="H10988">
        <v>195</v>
      </c>
      <c r="I10988">
        <v>0.40708836443639612</v>
      </c>
      <c r="J10988">
        <v>1.4367217897190469E-2</v>
      </c>
      <c r="K10988">
        <v>6.1616498831277053E-2</v>
      </c>
      <c r="L10988">
        <v>1.0445898330844281</v>
      </c>
    </row>
    <row r="10989" spans="1:12">
      <c r="A10989" t="s">
        <v>317</v>
      </c>
      <c r="B10989" t="s">
        <v>380</v>
      </c>
      <c r="C10989">
        <v>48153</v>
      </c>
      <c r="D10989" t="s">
        <v>135</v>
      </c>
      <c r="E10989">
        <v>590</v>
      </c>
      <c r="F10989" t="s">
        <v>110</v>
      </c>
      <c r="G10989" t="s">
        <v>130</v>
      </c>
      <c r="H10989">
        <v>190</v>
      </c>
      <c r="I10989">
        <v>7.7813854277962002E-2</v>
      </c>
      <c r="J10989">
        <v>3.9358693629893736E-3</v>
      </c>
      <c r="K10989">
        <v>-1.7118735742734901E-2</v>
      </c>
      <c r="L10989">
        <v>0.27114206432046323</v>
      </c>
    </row>
    <row r="10990" spans="1:12">
      <c r="A10990" t="s">
        <v>317</v>
      </c>
      <c r="B10990" t="s">
        <v>380</v>
      </c>
      <c r="C10990">
        <v>48153</v>
      </c>
      <c r="D10990" t="s">
        <v>135</v>
      </c>
      <c r="E10990">
        <v>590</v>
      </c>
      <c r="F10990" t="s">
        <v>110</v>
      </c>
      <c r="G10990" t="s">
        <v>131</v>
      </c>
      <c r="H10990">
        <v>195</v>
      </c>
      <c r="I10990">
        <v>0.40708836443639612</v>
      </c>
      <c r="J10990">
        <v>1.4367217897190461E-2</v>
      </c>
      <c r="K10990">
        <v>6.1616498831277053E-2</v>
      </c>
      <c r="L10990">
        <v>1.0445898330844281</v>
      </c>
    </row>
    <row r="10991" spans="1:12">
      <c r="A10991" t="s">
        <v>317</v>
      </c>
      <c r="B10991" t="s">
        <v>380</v>
      </c>
      <c r="C10991">
        <v>48153</v>
      </c>
      <c r="D10991" t="s">
        <v>135</v>
      </c>
      <c r="E10991">
        <v>590</v>
      </c>
      <c r="F10991" t="s">
        <v>110</v>
      </c>
      <c r="G10991" t="s">
        <v>132</v>
      </c>
      <c r="H10991">
        <v>190</v>
      </c>
      <c r="I10991">
        <v>7.7813854277962002E-2</v>
      </c>
      <c r="J10991">
        <v>3.9358693629893736E-3</v>
      </c>
      <c r="K10991">
        <v>-1.7118735742734901E-2</v>
      </c>
      <c r="L10991">
        <v>0.27114206432046323</v>
      </c>
    </row>
    <row r="10992" spans="1:12">
      <c r="A10992" t="s">
        <v>317</v>
      </c>
      <c r="B10992" t="s">
        <v>380</v>
      </c>
      <c r="C10992">
        <v>48153</v>
      </c>
      <c r="D10992" t="s">
        <v>135</v>
      </c>
      <c r="E10992">
        <v>590</v>
      </c>
      <c r="F10992" t="s">
        <v>110</v>
      </c>
      <c r="G10992" t="s">
        <v>133</v>
      </c>
      <c r="H10992">
        <v>195</v>
      </c>
      <c r="I10992">
        <v>0.42197723401868331</v>
      </c>
      <c r="J10992">
        <v>1.523064055750196E-2</v>
      </c>
      <c r="K10992">
        <v>7.3995564455217239E-2</v>
      </c>
      <c r="L10992">
        <v>1.1930003476107121</v>
      </c>
    </row>
    <row r="10993" spans="1:12">
      <c r="A10993" t="s">
        <v>317</v>
      </c>
      <c r="B10993" t="s">
        <v>380</v>
      </c>
      <c r="C10993">
        <v>48153</v>
      </c>
      <c r="D10993" t="s">
        <v>135</v>
      </c>
      <c r="E10993">
        <v>590</v>
      </c>
      <c r="F10993" t="s">
        <v>110</v>
      </c>
      <c r="G10993" t="s">
        <v>134</v>
      </c>
      <c r="H10993">
        <v>190</v>
      </c>
      <c r="I10993">
        <v>0.2079940356221685</v>
      </c>
      <c r="J10993">
        <v>6.3123908138744298E-3</v>
      </c>
      <c r="K10993">
        <v>4.7425370198004912E-2</v>
      </c>
      <c r="L10993">
        <v>0.51319062766465262</v>
      </c>
    </row>
    <row r="10994" spans="1:12">
      <c r="A10994" t="s">
        <v>317</v>
      </c>
      <c r="B10994" t="s">
        <v>381</v>
      </c>
      <c r="C10994">
        <v>48155</v>
      </c>
      <c r="D10994" t="s">
        <v>135</v>
      </c>
      <c r="E10994">
        <v>590</v>
      </c>
      <c r="F10994" t="s">
        <v>110</v>
      </c>
      <c r="G10994" t="s">
        <v>111</v>
      </c>
      <c r="H10994">
        <v>109</v>
      </c>
      <c r="I10994">
        <v>-5.2608808702153014E-4</v>
      </c>
      <c r="J10994">
        <v>1.2750771255643199E-3</v>
      </c>
      <c r="K10994">
        <v>-999</v>
      </c>
      <c r="L10994">
        <v>-999</v>
      </c>
    </row>
    <row r="10995" spans="1:12">
      <c r="A10995" t="s">
        <v>317</v>
      </c>
      <c r="B10995" t="s">
        <v>381</v>
      </c>
      <c r="C10995">
        <v>48155</v>
      </c>
      <c r="D10995" t="s">
        <v>135</v>
      </c>
      <c r="E10995">
        <v>590</v>
      </c>
      <c r="F10995" t="s">
        <v>110</v>
      </c>
      <c r="G10995" t="s">
        <v>112</v>
      </c>
      <c r="H10995">
        <v>185</v>
      </c>
      <c r="I10995">
        <v>1.5017661552764619E-3</v>
      </c>
      <c r="J10995">
        <v>2.3759524363066581E-3</v>
      </c>
      <c r="K10995">
        <v>-999</v>
      </c>
      <c r="L10995">
        <v>-999</v>
      </c>
    </row>
    <row r="10996" spans="1:12">
      <c r="A10996" t="s">
        <v>317</v>
      </c>
      <c r="B10996" t="s">
        <v>381</v>
      </c>
      <c r="C10996">
        <v>48155</v>
      </c>
      <c r="D10996" t="s">
        <v>135</v>
      </c>
      <c r="E10996">
        <v>590</v>
      </c>
      <c r="F10996" t="s">
        <v>110</v>
      </c>
      <c r="G10996" t="s">
        <v>113</v>
      </c>
      <c r="H10996">
        <v>109</v>
      </c>
      <c r="I10996">
        <v>0.37373321337284687</v>
      </c>
      <c r="J10996">
        <v>1.3476077985116131E-2</v>
      </c>
      <c r="K10996">
        <v>7.1544570863134177E-3</v>
      </c>
      <c r="L10996">
        <v>0.7133728245419243</v>
      </c>
    </row>
    <row r="10997" spans="1:12">
      <c r="A10997" t="s">
        <v>317</v>
      </c>
      <c r="B10997" t="s">
        <v>381</v>
      </c>
      <c r="C10997">
        <v>48155</v>
      </c>
      <c r="D10997" t="s">
        <v>135</v>
      </c>
      <c r="E10997">
        <v>590</v>
      </c>
      <c r="F10997" t="s">
        <v>110</v>
      </c>
      <c r="G10997" t="s">
        <v>114</v>
      </c>
      <c r="H10997">
        <v>185</v>
      </c>
      <c r="I10997">
        <v>0.17108570784333191</v>
      </c>
      <c r="J10997">
        <v>5.0105115523151568E-3</v>
      </c>
      <c r="K10997">
        <v>1.112253870171254E-2</v>
      </c>
      <c r="L10997">
        <v>0.35550166117782322</v>
      </c>
    </row>
    <row r="10998" spans="1:12">
      <c r="A10998" t="s">
        <v>317</v>
      </c>
      <c r="B10998" t="s">
        <v>381</v>
      </c>
      <c r="C10998">
        <v>48155</v>
      </c>
      <c r="D10998" t="s">
        <v>135</v>
      </c>
      <c r="E10998">
        <v>590</v>
      </c>
      <c r="F10998" t="s">
        <v>110</v>
      </c>
      <c r="G10998" t="s">
        <v>115</v>
      </c>
      <c r="H10998">
        <v>109</v>
      </c>
      <c r="I10998">
        <v>0.28961297240710843</v>
      </c>
      <c r="J10998">
        <v>1.1383997043049319E-2</v>
      </c>
      <c r="K10998">
        <v>-1.7946656518021811E-2</v>
      </c>
      <c r="L10998">
        <v>0.54453904621127391</v>
      </c>
    </row>
    <row r="10999" spans="1:12">
      <c r="A10999" t="s">
        <v>317</v>
      </c>
      <c r="B10999" t="s">
        <v>381</v>
      </c>
      <c r="C10999">
        <v>48155</v>
      </c>
      <c r="D10999" t="s">
        <v>135</v>
      </c>
      <c r="E10999">
        <v>590</v>
      </c>
      <c r="F10999" t="s">
        <v>110</v>
      </c>
      <c r="G10999" t="s">
        <v>116</v>
      </c>
      <c r="H10999">
        <v>185</v>
      </c>
      <c r="I10999">
        <v>8.5296566232054782E-2</v>
      </c>
      <c r="J10999">
        <v>4.9228632047380264E-3</v>
      </c>
      <c r="K10999">
        <v>-5.7008063693509553E-2</v>
      </c>
      <c r="L10999">
        <v>0.26560942726821729</v>
      </c>
    </row>
    <row r="11000" spans="1:12">
      <c r="A11000" t="s">
        <v>317</v>
      </c>
      <c r="B11000" t="s">
        <v>381</v>
      </c>
      <c r="C11000">
        <v>48155</v>
      </c>
      <c r="D11000" t="s">
        <v>135</v>
      </c>
      <c r="E11000">
        <v>590</v>
      </c>
      <c r="F11000" t="s">
        <v>110</v>
      </c>
      <c r="G11000" t="s">
        <v>117</v>
      </c>
      <c r="H11000">
        <v>109</v>
      </c>
      <c r="I11000">
        <v>0.28961295582137048</v>
      </c>
      <c r="J11000">
        <v>1.138400038198843E-2</v>
      </c>
      <c r="K11000">
        <v>-1.7946656518021811E-2</v>
      </c>
      <c r="L11000">
        <v>0.54453904621127391</v>
      </c>
    </row>
    <row r="11001" spans="1:12">
      <c r="A11001" t="s">
        <v>317</v>
      </c>
      <c r="B11001" t="s">
        <v>381</v>
      </c>
      <c r="C11001">
        <v>48155</v>
      </c>
      <c r="D11001" t="s">
        <v>135</v>
      </c>
      <c r="E11001">
        <v>590</v>
      </c>
      <c r="F11001" t="s">
        <v>110</v>
      </c>
      <c r="G11001" t="s">
        <v>118</v>
      </c>
      <c r="H11001">
        <v>185</v>
      </c>
      <c r="I11001">
        <v>8.5296566232054782E-2</v>
      </c>
      <c r="J11001">
        <v>4.9228632047380264E-3</v>
      </c>
      <c r="K11001">
        <v>-5.7008063693509553E-2</v>
      </c>
      <c r="L11001">
        <v>0.26560942726821729</v>
      </c>
    </row>
    <row r="11002" spans="1:12">
      <c r="A11002" t="s">
        <v>317</v>
      </c>
      <c r="B11002" t="s">
        <v>381</v>
      </c>
      <c r="C11002">
        <v>48155</v>
      </c>
      <c r="D11002" t="s">
        <v>135</v>
      </c>
      <c r="E11002">
        <v>590</v>
      </c>
      <c r="F11002" t="s">
        <v>110</v>
      </c>
      <c r="G11002" t="s">
        <v>119</v>
      </c>
      <c r="H11002">
        <v>109</v>
      </c>
      <c r="I11002">
        <v>0.31377840320472983</v>
      </c>
      <c r="J11002">
        <v>1.19392289410088E-2</v>
      </c>
      <c r="K11002">
        <v>-5.4531078796244319E-3</v>
      </c>
      <c r="L11002">
        <v>0.60787086013814906</v>
      </c>
    </row>
    <row r="11003" spans="1:12">
      <c r="A11003" t="s">
        <v>317</v>
      </c>
      <c r="B11003" t="s">
        <v>381</v>
      </c>
      <c r="C11003">
        <v>48155</v>
      </c>
      <c r="D11003" t="s">
        <v>135</v>
      </c>
      <c r="E11003">
        <v>590</v>
      </c>
      <c r="F11003" t="s">
        <v>110</v>
      </c>
      <c r="G11003" t="s">
        <v>120</v>
      </c>
      <c r="H11003">
        <v>185</v>
      </c>
      <c r="I11003">
        <v>0.13081665483403709</v>
      </c>
      <c r="J11003">
        <v>4.9519957668733182E-3</v>
      </c>
      <c r="K11003">
        <v>-2.002714146858749E-2</v>
      </c>
      <c r="L11003">
        <v>0.31390430789418788</v>
      </c>
    </row>
    <row r="11004" spans="1:12">
      <c r="A11004" t="s">
        <v>317</v>
      </c>
      <c r="B11004" t="s">
        <v>381</v>
      </c>
      <c r="C11004">
        <v>48155</v>
      </c>
      <c r="D11004" t="s">
        <v>135</v>
      </c>
      <c r="E11004">
        <v>590</v>
      </c>
      <c r="F11004" t="s">
        <v>110</v>
      </c>
      <c r="G11004" t="s">
        <v>121</v>
      </c>
      <c r="H11004">
        <v>109</v>
      </c>
      <c r="I11004">
        <v>0.42598871782481701</v>
      </c>
      <c r="J11004">
        <v>1.4711688258305249E-2</v>
      </c>
      <c r="K11004">
        <v>2.626012599915499E-2</v>
      </c>
      <c r="L11004">
        <v>0.8129822778515795</v>
      </c>
    </row>
    <row r="11005" spans="1:12">
      <c r="A11005" t="s">
        <v>317</v>
      </c>
      <c r="B11005" t="s">
        <v>381</v>
      </c>
      <c r="C11005">
        <v>48155</v>
      </c>
      <c r="D11005" t="s">
        <v>135</v>
      </c>
      <c r="E11005">
        <v>590</v>
      </c>
      <c r="F11005" t="s">
        <v>110</v>
      </c>
      <c r="G11005" t="s">
        <v>122</v>
      </c>
      <c r="H11005">
        <v>185</v>
      </c>
      <c r="I11005">
        <v>0.24668600217402659</v>
      </c>
      <c r="J11005">
        <v>5.4664548939314366E-3</v>
      </c>
      <c r="K11005">
        <v>1.69673634204534E-2</v>
      </c>
      <c r="L11005">
        <v>0.42461468505656791</v>
      </c>
    </row>
    <row r="11006" spans="1:12">
      <c r="A11006" t="s">
        <v>317</v>
      </c>
      <c r="B11006" t="s">
        <v>381</v>
      </c>
      <c r="C11006">
        <v>48155</v>
      </c>
      <c r="D11006" t="s">
        <v>135</v>
      </c>
      <c r="E11006">
        <v>590</v>
      </c>
      <c r="F11006" t="s">
        <v>110</v>
      </c>
      <c r="G11006" t="s">
        <v>123</v>
      </c>
      <c r="H11006">
        <v>109</v>
      </c>
      <c r="I11006">
        <v>0.50520726373458447</v>
      </c>
      <c r="J11006">
        <v>1.7077787016098901E-2</v>
      </c>
      <c r="K11006">
        <v>6.197669814011568E-2</v>
      </c>
      <c r="L11006">
        <v>1.0039911330348541</v>
      </c>
    </row>
    <row r="11007" spans="1:12">
      <c r="A11007" t="s">
        <v>317</v>
      </c>
      <c r="B11007" t="s">
        <v>381</v>
      </c>
      <c r="C11007">
        <v>48155</v>
      </c>
      <c r="D11007" t="s">
        <v>135</v>
      </c>
      <c r="E11007">
        <v>590</v>
      </c>
      <c r="F11007" t="s">
        <v>110</v>
      </c>
      <c r="G11007" t="s">
        <v>124</v>
      </c>
      <c r="H11007">
        <v>185</v>
      </c>
      <c r="I11007">
        <v>0.35142052786679318</v>
      </c>
      <c r="J11007">
        <v>6.1383712513879592E-3</v>
      </c>
      <c r="K11007">
        <v>2.222570259427864E-2</v>
      </c>
      <c r="L11007">
        <v>0.52740692739829442</v>
      </c>
    </row>
    <row r="11008" spans="1:12">
      <c r="A11008" t="s">
        <v>317</v>
      </c>
      <c r="B11008" t="s">
        <v>381</v>
      </c>
      <c r="C11008">
        <v>48155</v>
      </c>
      <c r="D11008" t="s">
        <v>135</v>
      </c>
      <c r="E11008">
        <v>590</v>
      </c>
      <c r="F11008" t="s">
        <v>110</v>
      </c>
      <c r="G11008" t="s">
        <v>125</v>
      </c>
      <c r="H11008">
        <v>109</v>
      </c>
      <c r="I11008">
        <v>0.60827380053118063</v>
      </c>
      <c r="J11008">
        <v>1.9787072727830639E-2</v>
      </c>
      <c r="K11008">
        <v>9.0687244856611809E-2</v>
      </c>
      <c r="L11008">
        <v>1.184171269562668</v>
      </c>
    </row>
    <row r="11009" spans="1:12">
      <c r="A11009" t="s">
        <v>317</v>
      </c>
      <c r="B11009" t="s">
        <v>381</v>
      </c>
      <c r="C11009">
        <v>48155</v>
      </c>
      <c r="D11009" t="s">
        <v>135</v>
      </c>
      <c r="E11009">
        <v>590</v>
      </c>
      <c r="F11009" t="s">
        <v>110</v>
      </c>
      <c r="G11009" t="s">
        <v>126</v>
      </c>
      <c r="H11009">
        <v>185</v>
      </c>
      <c r="I11009">
        <v>0.47332010470589231</v>
      </c>
      <c r="J11009">
        <v>7.0115979680656516E-3</v>
      </c>
      <c r="K11009">
        <v>2.9303351145557589E-2</v>
      </c>
      <c r="L11009">
        <v>0.67457651028692767</v>
      </c>
    </row>
    <row r="11010" spans="1:12">
      <c r="A11010" t="s">
        <v>317</v>
      </c>
      <c r="B11010" t="s">
        <v>381</v>
      </c>
      <c r="C11010">
        <v>48155</v>
      </c>
      <c r="D11010" t="s">
        <v>135</v>
      </c>
      <c r="E11010">
        <v>590</v>
      </c>
      <c r="F11010" t="s">
        <v>110</v>
      </c>
      <c r="G11010" t="s">
        <v>127</v>
      </c>
      <c r="H11010">
        <v>109</v>
      </c>
      <c r="I11010">
        <v>0.37373321337284687</v>
      </c>
      <c r="J11010">
        <v>1.3476077985116131E-2</v>
      </c>
      <c r="K11010">
        <v>7.1544570863134177E-3</v>
      </c>
      <c r="L11010">
        <v>0.7133728245419243</v>
      </c>
    </row>
    <row r="11011" spans="1:12">
      <c r="A11011" t="s">
        <v>317</v>
      </c>
      <c r="B11011" t="s">
        <v>381</v>
      </c>
      <c r="C11011">
        <v>48155</v>
      </c>
      <c r="D11011" t="s">
        <v>135</v>
      </c>
      <c r="E11011">
        <v>590</v>
      </c>
      <c r="F11011" t="s">
        <v>110</v>
      </c>
      <c r="G11011" t="s">
        <v>128</v>
      </c>
      <c r="H11011">
        <v>185</v>
      </c>
      <c r="I11011">
        <v>0.17108570784333191</v>
      </c>
      <c r="J11011">
        <v>5.0105115523151568E-3</v>
      </c>
      <c r="K11011">
        <v>1.112253870171254E-2</v>
      </c>
      <c r="L11011">
        <v>0.35550166117782322</v>
      </c>
    </row>
    <row r="11012" spans="1:12">
      <c r="A11012" t="s">
        <v>317</v>
      </c>
      <c r="B11012" t="s">
        <v>381</v>
      </c>
      <c r="C11012">
        <v>48155</v>
      </c>
      <c r="D11012" t="s">
        <v>135</v>
      </c>
      <c r="E11012">
        <v>590</v>
      </c>
      <c r="F11012" t="s">
        <v>110</v>
      </c>
      <c r="G11012" t="s">
        <v>129</v>
      </c>
      <c r="H11012">
        <v>109</v>
      </c>
      <c r="I11012">
        <v>0.37373321337284687</v>
      </c>
      <c r="J11012">
        <v>1.3476077985116131E-2</v>
      </c>
      <c r="K11012">
        <v>7.1544570863134177E-3</v>
      </c>
      <c r="L11012">
        <v>0.7133728245419243</v>
      </c>
    </row>
    <row r="11013" spans="1:12">
      <c r="A11013" t="s">
        <v>317</v>
      </c>
      <c r="B11013" t="s">
        <v>381</v>
      </c>
      <c r="C11013">
        <v>48155</v>
      </c>
      <c r="D11013" t="s">
        <v>135</v>
      </c>
      <c r="E11013">
        <v>590</v>
      </c>
      <c r="F11013" t="s">
        <v>110</v>
      </c>
      <c r="G11013" t="s">
        <v>130</v>
      </c>
      <c r="H11013">
        <v>185</v>
      </c>
      <c r="I11013">
        <v>0.17108570784333191</v>
      </c>
      <c r="J11013">
        <v>5.0105115523151568E-3</v>
      </c>
      <c r="K11013">
        <v>1.112253870171254E-2</v>
      </c>
      <c r="L11013">
        <v>0.35550166117782322</v>
      </c>
    </row>
    <row r="11014" spans="1:12">
      <c r="A11014" t="s">
        <v>317</v>
      </c>
      <c r="B11014" t="s">
        <v>381</v>
      </c>
      <c r="C11014">
        <v>48155</v>
      </c>
      <c r="D11014" t="s">
        <v>135</v>
      </c>
      <c r="E11014">
        <v>590</v>
      </c>
      <c r="F11014" t="s">
        <v>110</v>
      </c>
      <c r="G11014" t="s">
        <v>131</v>
      </c>
      <c r="H11014">
        <v>109</v>
      </c>
      <c r="I11014">
        <v>0.37373321337284687</v>
      </c>
      <c r="J11014">
        <v>1.3476077985116131E-2</v>
      </c>
      <c r="K11014">
        <v>7.1544570863134177E-3</v>
      </c>
      <c r="L11014">
        <v>0.7133728245419243</v>
      </c>
    </row>
    <row r="11015" spans="1:12">
      <c r="A11015" t="s">
        <v>317</v>
      </c>
      <c r="B11015" t="s">
        <v>381</v>
      </c>
      <c r="C11015">
        <v>48155</v>
      </c>
      <c r="D11015" t="s">
        <v>135</v>
      </c>
      <c r="E11015">
        <v>590</v>
      </c>
      <c r="F11015" t="s">
        <v>110</v>
      </c>
      <c r="G11015" t="s">
        <v>132</v>
      </c>
      <c r="H11015">
        <v>185</v>
      </c>
      <c r="I11015">
        <v>0.17108570784333191</v>
      </c>
      <c r="J11015">
        <v>5.0105115523151568E-3</v>
      </c>
      <c r="K11015">
        <v>1.112253870171254E-2</v>
      </c>
      <c r="L11015">
        <v>0.35550166117782322</v>
      </c>
    </row>
    <row r="11016" spans="1:12">
      <c r="A11016" t="s">
        <v>317</v>
      </c>
      <c r="B11016" t="s">
        <v>381</v>
      </c>
      <c r="C11016">
        <v>48155</v>
      </c>
      <c r="D11016" t="s">
        <v>135</v>
      </c>
      <c r="E11016">
        <v>590</v>
      </c>
      <c r="F11016" t="s">
        <v>110</v>
      </c>
      <c r="G11016" t="s">
        <v>133</v>
      </c>
      <c r="H11016">
        <v>109</v>
      </c>
      <c r="I11016">
        <v>0.35625459407813048</v>
      </c>
      <c r="J11016">
        <v>1.1326333655082571E-2</v>
      </c>
      <c r="K11016">
        <v>4.8590525121547469E-2</v>
      </c>
      <c r="L11016">
        <v>0.71280724959205255</v>
      </c>
    </row>
    <row r="11017" spans="1:12">
      <c r="A11017" t="s">
        <v>317</v>
      </c>
      <c r="B11017" t="s">
        <v>381</v>
      </c>
      <c r="C11017">
        <v>48155</v>
      </c>
      <c r="D11017" t="s">
        <v>135</v>
      </c>
      <c r="E11017">
        <v>590</v>
      </c>
      <c r="F11017" t="s">
        <v>110</v>
      </c>
      <c r="G11017" t="s">
        <v>134</v>
      </c>
      <c r="H11017">
        <v>185</v>
      </c>
      <c r="I11017">
        <v>0.28277127053771872</v>
      </c>
      <c r="J11017">
        <v>4.7003638913312856E-3</v>
      </c>
      <c r="K11017">
        <v>1.4409000517682451E-2</v>
      </c>
      <c r="L11017">
        <v>0.45147817620409059</v>
      </c>
    </row>
    <row r="11018" spans="1:12">
      <c r="A11018" t="s">
        <v>317</v>
      </c>
      <c r="B11018" t="s">
        <v>382</v>
      </c>
      <c r="C11018">
        <v>48157</v>
      </c>
      <c r="D11018" t="s">
        <v>135</v>
      </c>
      <c r="E11018">
        <v>590</v>
      </c>
      <c r="F11018" t="s">
        <v>110</v>
      </c>
      <c r="G11018" t="s">
        <v>111</v>
      </c>
      <c r="H11018">
        <v>119</v>
      </c>
      <c r="I11018">
        <v>4.344054371735321E-2</v>
      </c>
      <c r="J11018">
        <v>3.0583080619406241E-3</v>
      </c>
      <c r="K11018">
        <v>-999</v>
      </c>
      <c r="L11018">
        <v>-999</v>
      </c>
    </row>
    <row r="11019" spans="1:12">
      <c r="A11019" t="s">
        <v>317</v>
      </c>
      <c r="B11019" t="s">
        <v>382</v>
      </c>
      <c r="C11019">
        <v>48157</v>
      </c>
      <c r="D11019" t="s">
        <v>135</v>
      </c>
      <c r="E11019">
        <v>590</v>
      </c>
      <c r="F11019" t="s">
        <v>110</v>
      </c>
      <c r="G11019" t="s">
        <v>112</v>
      </c>
      <c r="H11019">
        <v>154</v>
      </c>
      <c r="I11019">
        <v>1.010576887515535E-2</v>
      </c>
      <c r="J11019">
        <v>1.007986004360896E-3</v>
      </c>
      <c r="K11019">
        <v>-999</v>
      </c>
      <c r="L11019">
        <v>-999</v>
      </c>
    </row>
    <row r="11020" spans="1:12">
      <c r="A11020" t="s">
        <v>317</v>
      </c>
      <c r="B11020" t="s">
        <v>382</v>
      </c>
      <c r="C11020">
        <v>48157</v>
      </c>
      <c r="D11020" t="s">
        <v>135</v>
      </c>
      <c r="E11020">
        <v>590</v>
      </c>
      <c r="F11020" t="s">
        <v>110</v>
      </c>
      <c r="G11020" t="s">
        <v>113</v>
      </c>
      <c r="H11020">
        <v>119</v>
      </c>
      <c r="I11020">
        <v>0.54223212982136748</v>
      </c>
      <c r="J11020">
        <v>2.2402894704769659E-2</v>
      </c>
      <c r="K11020">
        <v>-6.8014914002422755E-5</v>
      </c>
      <c r="L11020">
        <v>1.167587709455941</v>
      </c>
    </row>
    <row r="11021" spans="1:12">
      <c r="A11021" t="s">
        <v>317</v>
      </c>
      <c r="B11021" t="s">
        <v>382</v>
      </c>
      <c r="C11021">
        <v>48157</v>
      </c>
      <c r="D11021" t="s">
        <v>135</v>
      </c>
      <c r="E11021">
        <v>590</v>
      </c>
      <c r="F11021" t="s">
        <v>110</v>
      </c>
      <c r="G11021" t="s">
        <v>114</v>
      </c>
      <c r="H11021">
        <v>154</v>
      </c>
      <c r="I11021">
        <v>0.13614671302070411</v>
      </c>
      <c r="J11021">
        <v>1.006211760132609E-2</v>
      </c>
      <c r="K11021">
        <v>-0.1648007615647171</v>
      </c>
      <c r="L11021">
        <v>0.56084747552493552</v>
      </c>
    </row>
    <row r="11022" spans="1:12">
      <c r="A11022" t="s">
        <v>317</v>
      </c>
      <c r="B11022" t="s">
        <v>382</v>
      </c>
      <c r="C11022">
        <v>48157</v>
      </c>
      <c r="D11022" t="s">
        <v>135</v>
      </c>
      <c r="E11022">
        <v>590</v>
      </c>
      <c r="F11022" t="s">
        <v>110</v>
      </c>
      <c r="G11022" t="s">
        <v>115</v>
      </c>
      <c r="H11022">
        <v>119</v>
      </c>
      <c r="I11022">
        <v>0.35744820166864288</v>
      </c>
      <c r="J11022">
        <v>1.8388921166261309E-2</v>
      </c>
      <c r="K11022">
        <v>-9.3929551569146078E-2</v>
      </c>
      <c r="L11022">
        <v>0.83509783911325841</v>
      </c>
    </row>
    <row r="11023" spans="1:12">
      <c r="A11023" t="s">
        <v>317</v>
      </c>
      <c r="B11023" t="s">
        <v>382</v>
      </c>
      <c r="C11023">
        <v>48157</v>
      </c>
      <c r="D11023" t="s">
        <v>135</v>
      </c>
      <c r="E11023">
        <v>590</v>
      </c>
      <c r="F11023" t="s">
        <v>110</v>
      </c>
      <c r="G11023" t="s">
        <v>116</v>
      </c>
      <c r="H11023">
        <v>154</v>
      </c>
      <c r="I11023">
        <v>5.8262439736304593E-2</v>
      </c>
      <c r="J11023">
        <v>9.4519299594805518E-3</v>
      </c>
      <c r="K11023">
        <v>-0.2965267321163389</v>
      </c>
      <c r="L11023">
        <v>0.34774509743010268</v>
      </c>
    </row>
    <row r="11024" spans="1:12">
      <c r="A11024" t="s">
        <v>317</v>
      </c>
      <c r="B11024" t="s">
        <v>382</v>
      </c>
      <c r="C11024">
        <v>48157</v>
      </c>
      <c r="D11024" t="s">
        <v>135</v>
      </c>
      <c r="E11024">
        <v>590</v>
      </c>
      <c r="F11024" t="s">
        <v>110</v>
      </c>
      <c r="G11024" t="s">
        <v>117</v>
      </c>
      <c r="H11024">
        <v>119</v>
      </c>
      <c r="I11024">
        <v>0.35744820166864288</v>
      </c>
      <c r="J11024">
        <v>1.8388921166261309E-2</v>
      </c>
      <c r="K11024">
        <v>-9.3929551569146078E-2</v>
      </c>
      <c r="L11024">
        <v>0.83509783911325841</v>
      </c>
    </row>
    <row r="11025" spans="1:12">
      <c r="A11025" t="s">
        <v>317</v>
      </c>
      <c r="B11025" t="s">
        <v>382</v>
      </c>
      <c r="C11025">
        <v>48157</v>
      </c>
      <c r="D11025" t="s">
        <v>135</v>
      </c>
      <c r="E11025">
        <v>590</v>
      </c>
      <c r="F11025" t="s">
        <v>110</v>
      </c>
      <c r="G11025" t="s">
        <v>118</v>
      </c>
      <c r="H11025">
        <v>154</v>
      </c>
      <c r="I11025">
        <v>5.8262439736304593E-2</v>
      </c>
      <c r="J11025">
        <v>9.4519299594805518E-3</v>
      </c>
      <c r="K11025">
        <v>-0.2965267321163389</v>
      </c>
      <c r="L11025">
        <v>0.34774509743010268</v>
      </c>
    </row>
    <row r="11026" spans="1:12">
      <c r="A11026" t="s">
        <v>317</v>
      </c>
      <c r="B11026" t="s">
        <v>382</v>
      </c>
      <c r="C11026">
        <v>48157</v>
      </c>
      <c r="D11026" t="s">
        <v>135</v>
      </c>
      <c r="E11026">
        <v>590</v>
      </c>
      <c r="F11026" t="s">
        <v>110</v>
      </c>
      <c r="G11026" t="s">
        <v>119</v>
      </c>
      <c r="H11026">
        <v>119</v>
      </c>
      <c r="I11026">
        <v>0.44640003195052641</v>
      </c>
      <c r="J11026">
        <v>2.017620395139887E-2</v>
      </c>
      <c r="K11026">
        <v>-6.8014914002422755E-5</v>
      </c>
      <c r="L11026">
        <v>1.0065041022987671</v>
      </c>
    </row>
    <row r="11027" spans="1:12">
      <c r="A11027" t="s">
        <v>317</v>
      </c>
      <c r="B11027" t="s">
        <v>382</v>
      </c>
      <c r="C11027">
        <v>48157</v>
      </c>
      <c r="D11027" t="s">
        <v>135</v>
      </c>
      <c r="E11027">
        <v>590</v>
      </c>
      <c r="F11027" t="s">
        <v>110</v>
      </c>
      <c r="G11027" t="s">
        <v>120</v>
      </c>
      <c r="H11027">
        <v>154</v>
      </c>
      <c r="I11027">
        <v>9.8542597284439759E-2</v>
      </c>
      <c r="J11027">
        <v>1.005330279515171E-2</v>
      </c>
      <c r="K11027">
        <v>-0.24312261054794609</v>
      </c>
      <c r="L11027">
        <v>0.47072010799174657</v>
      </c>
    </row>
    <row r="11028" spans="1:12">
      <c r="A11028" t="s">
        <v>317</v>
      </c>
      <c r="B11028" t="s">
        <v>382</v>
      </c>
      <c r="C11028">
        <v>48157</v>
      </c>
      <c r="D11028" t="s">
        <v>135</v>
      </c>
      <c r="E11028">
        <v>590</v>
      </c>
      <c r="F11028" t="s">
        <v>110</v>
      </c>
      <c r="G11028" t="s">
        <v>121</v>
      </c>
      <c r="H11028">
        <v>119</v>
      </c>
      <c r="I11028">
        <v>0.65603744095005223</v>
      </c>
      <c r="J11028">
        <v>2.571803551448653E-2</v>
      </c>
      <c r="K11028">
        <v>-6.8014914002422755E-5</v>
      </c>
      <c r="L11028">
        <v>1.362928753414266</v>
      </c>
    </row>
    <row r="11029" spans="1:12">
      <c r="A11029" t="s">
        <v>317</v>
      </c>
      <c r="B11029" t="s">
        <v>382</v>
      </c>
      <c r="C11029">
        <v>48157</v>
      </c>
      <c r="D11029" t="s">
        <v>135</v>
      </c>
      <c r="E11029">
        <v>590</v>
      </c>
      <c r="F11029" t="s">
        <v>110</v>
      </c>
      <c r="G11029" t="s">
        <v>122</v>
      </c>
      <c r="H11029">
        <v>154</v>
      </c>
      <c r="I11029">
        <v>0.20211812595804701</v>
      </c>
      <c r="J11029">
        <v>1.169530440944319E-2</v>
      </c>
      <c r="K11029">
        <v>-8.7787914512305359E-2</v>
      </c>
      <c r="L11029">
        <v>0.71699065535889961</v>
      </c>
    </row>
    <row r="11030" spans="1:12">
      <c r="A11030" t="s">
        <v>317</v>
      </c>
      <c r="B11030" t="s">
        <v>382</v>
      </c>
      <c r="C11030">
        <v>48157</v>
      </c>
      <c r="D11030" t="s">
        <v>135</v>
      </c>
      <c r="E11030">
        <v>590</v>
      </c>
      <c r="F11030" t="s">
        <v>110</v>
      </c>
      <c r="G11030" t="s">
        <v>123</v>
      </c>
      <c r="H11030">
        <v>119</v>
      </c>
      <c r="I11030">
        <v>0.85245977191256961</v>
      </c>
      <c r="J11030">
        <v>3.2272663101109947E-2</v>
      </c>
      <c r="K11030">
        <v>-6.8014914002422755E-5</v>
      </c>
      <c r="L11030">
        <v>1.722766894029135</v>
      </c>
    </row>
    <row r="11031" spans="1:12">
      <c r="A11031" t="s">
        <v>317</v>
      </c>
      <c r="B11031" t="s">
        <v>382</v>
      </c>
      <c r="C11031">
        <v>48157</v>
      </c>
      <c r="D11031" t="s">
        <v>135</v>
      </c>
      <c r="E11031">
        <v>590</v>
      </c>
      <c r="F11031" t="s">
        <v>110</v>
      </c>
      <c r="G11031" t="s">
        <v>124</v>
      </c>
      <c r="H11031">
        <v>154</v>
      </c>
      <c r="I11031">
        <v>0.30613086388350969</v>
      </c>
      <c r="J11031">
        <v>1.458451087164732E-2</v>
      </c>
      <c r="K11031">
        <v>-7.1362469007284768E-3</v>
      </c>
      <c r="L11031">
        <v>0.93825560750798298</v>
      </c>
    </row>
    <row r="11032" spans="1:12">
      <c r="A11032" t="s">
        <v>317</v>
      </c>
      <c r="B11032" t="s">
        <v>382</v>
      </c>
      <c r="C11032">
        <v>48157</v>
      </c>
      <c r="D11032" t="s">
        <v>135</v>
      </c>
      <c r="E11032">
        <v>590</v>
      </c>
      <c r="F11032" t="s">
        <v>110</v>
      </c>
      <c r="G11032" t="s">
        <v>125</v>
      </c>
      <c r="H11032">
        <v>119</v>
      </c>
      <c r="I11032">
        <v>1.043641561352562</v>
      </c>
      <c r="J11032">
        <v>3.8907464032135061E-2</v>
      </c>
      <c r="K11032">
        <v>-6.8014914002422755E-5</v>
      </c>
      <c r="L11032">
        <v>2.050532687710747</v>
      </c>
    </row>
    <row r="11033" spans="1:12">
      <c r="A11033" t="s">
        <v>317</v>
      </c>
      <c r="B11033" t="s">
        <v>382</v>
      </c>
      <c r="C11033">
        <v>48157</v>
      </c>
      <c r="D11033" t="s">
        <v>135</v>
      </c>
      <c r="E11033">
        <v>590</v>
      </c>
      <c r="F11033" t="s">
        <v>110</v>
      </c>
      <c r="G11033" t="s">
        <v>126</v>
      </c>
      <c r="H11033">
        <v>154</v>
      </c>
      <c r="I11033">
        <v>0.41259931489748708</v>
      </c>
      <c r="J11033">
        <v>1.7729208915557289E-2</v>
      </c>
      <c r="K11033">
        <v>-7.1362469007284768E-3</v>
      </c>
      <c r="L11033">
        <v>1.107028819515256</v>
      </c>
    </row>
    <row r="11034" spans="1:12">
      <c r="A11034" t="s">
        <v>317</v>
      </c>
      <c r="B11034" t="s">
        <v>382</v>
      </c>
      <c r="C11034">
        <v>48157</v>
      </c>
      <c r="D11034" t="s">
        <v>135</v>
      </c>
      <c r="E11034">
        <v>590</v>
      </c>
      <c r="F11034" t="s">
        <v>110</v>
      </c>
      <c r="G11034" t="s">
        <v>127</v>
      </c>
      <c r="H11034">
        <v>119</v>
      </c>
      <c r="I11034">
        <v>0.54223212982136759</v>
      </c>
      <c r="J11034">
        <v>2.2402894704769669E-2</v>
      </c>
      <c r="K11034">
        <v>-6.8014914002422755E-5</v>
      </c>
      <c r="L11034">
        <v>1.167587709455941</v>
      </c>
    </row>
    <row r="11035" spans="1:12">
      <c r="A11035" t="s">
        <v>317</v>
      </c>
      <c r="B11035" t="s">
        <v>382</v>
      </c>
      <c r="C11035">
        <v>48157</v>
      </c>
      <c r="D11035" t="s">
        <v>135</v>
      </c>
      <c r="E11035">
        <v>590</v>
      </c>
      <c r="F11035" t="s">
        <v>110</v>
      </c>
      <c r="G11035" t="s">
        <v>128</v>
      </c>
      <c r="H11035">
        <v>154</v>
      </c>
      <c r="I11035">
        <v>0.13614671302070411</v>
      </c>
      <c r="J11035">
        <v>1.006211760132609E-2</v>
      </c>
      <c r="K11035">
        <v>-0.1648007615647171</v>
      </c>
      <c r="L11035">
        <v>0.56084747552493552</v>
      </c>
    </row>
    <row r="11036" spans="1:12">
      <c r="A11036" t="s">
        <v>317</v>
      </c>
      <c r="B11036" t="s">
        <v>382</v>
      </c>
      <c r="C11036">
        <v>48157</v>
      </c>
      <c r="D11036" t="s">
        <v>135</v>
      </c>
      <c r="E11036">
        <v>590</v>
      </c>
      <c r="F11036" t="s">
        <v>110</v>
      </c>
      <c r="G11036" t="s">
        <v>129</v>
      </c>
      <c r="H11036">
        <v>119</v>
      </c>
      <c r="I11036">
        <v>0.54223213514268054</v>
      </c>
      <c r="J11036">
        <v>2.2402894354175851E-2</v>
      </c>
      <c r="K11036">
        <v>-6.8014914002422755E-5</v>
      </c>
      <c r="L11036">
        <v>1.167587709455941</v>
      </c>
    </row>
    <row r="11037" spans="1:12">
      <c r="A11037" t="s">
        <v>317</v>
      </c>
      <c r="B11037" t="s">
        <v>382</v>
      </c>
      <c r="C11037">
        <v>48157</v>
      </c>
      <c r="D11037" t="s">
        <v>135</v>
      </c>
      <c r="E11037">
        <v>590</v>
      </c>
      <c r="F11037" t="s">
        <v>110</v>
      </c>
      <c r="G11037" t="s">
        <v>130</v>
      </c>
      <c r="H11037">
        <v>154</v>
      </c>
      <c r="I11037">
        <v>0.13614671302070411</v>
      </c>
      <c r="J11037">
        <v>1.006211760132609E-2</v>
      </c>
      <c r="K11037">
        <v>-0.1648007615647171</v>
      </c>
      <c r="L11037">
        <v>0.56084747552493552</v>
      </c>
    </row>
    <row r="11038" spans="1:12">
      <c r="A11038" t="s">
        <v>317</v>
      </c>
      <c r="B11038" t="s">
        <v>382</v>
      </c>
      <c r="C11038">
        <v>48157</v>
      </c>
      <c r="D11038" t="s">
        <v>135</v>
      </c>
      <c r="E11038">
        <v>590</v>
      </c>
      <c r="F11038" t="s">
        <v>110</v>
      </c>
      <c r="G11038" t="s">
        <v>131</v>
      </c>
      <c r="H11038">
        <v>119</v>
      </c>
      <c r="I11038">
        <v>0.54223212982136759</v>
      </c>
      <c r="J11038">
        <v>2.2402894704769669E-2</v>
      </c>
      <c r="K11038">
        <v>-6.8014914002422755E-5</v>
      </c>
      <c r="L11038">
        <v>1.167587709455941</v>
      </c>
    </row>
    <row r="11039" spans="1:12">
      <c r="A11039" t="s">
        <v>317</v>
      </c>
      <c r="B11039" t="s">
        <v>382</v>
      </c>
      <c r="C11039">
        <v>48157</v>
      </c>
      <c r="D11039" t="s">
        <v>135</v>
      </c>
      <c r="E11039">
        <v>590</v>
      </c>
      <c r="F11039" t="s">
        <v>110</v>
      </c>
      <c r="G11039" t="s">
        <v>132</v>
      </c>
      <c r="H11039">
        <v>154</v>
      </c>
      <c r="I11039">
        <v>0.13614671302070411</v>
      </c>
      <c r="J11039">
        <v>1.006211760132609E-2</v>
      </c>
      <c r="K11039">
        <v>-0.1648007615647171</v>
      </c>
      <c r="L11039">
        <v>0.56084747552493552</v>
      </c>
    </row>
    <row r="11040" spans="1:12">
      <c r="A11040" t="s">
        <v>317</v>
      </c>
      <c r="B11040" t="s">
        <v>382</v>
      </c>
      <c r="C11040">
        <v>48157</v>
      </c>
      <c r="D11040" t="s">
        <v>135</v>
      </c>
      <c r="E11040">
        <v>590</v>
      </c>
      <c r="F11040" t="s">
        <v>110</v>
      </c>
      <c r="G11040" t="s">
        <v>133</v>
      </c>
      <c r="H11040">
        <v>119</v>
      </c>
      <c r="I11040">
        <v>0.71148490009686993</v>
      </c>
      <c r="J11040">
        <v>2.8626114169949951E-2</v>
      </c>
      <c r="K11040">
        <v>-6.8014914002422755E-5</v>
      </c>
      <c r="L11040">
        <v>1.4331333234507451</v>
      </c>
    </row>
    <row r="11041" spans="1:12">
      <c r="A11041" t="s">
        <v>317</v>
      </c>
      <c r="B11041" t="s">
        <v>382</v>
      </c>
      <c r="C11041">
        <v>48157</v>
      </c>
      <c r="D11041" t="s">
        <v>135</v>
      </c>
      <c r="E11041">
        <v>590</v>
      </c>
      <c r="F11041" t="s">
        <v>110</v>
      </c>
      <c r="G11041" t="s">
        <v>134</v>
      </c>
      <c r="H11041">
        <v>154</v>
      </c>
      <c r="I11041">
        <v>0.25524593365470882</v>
      </c>
      <c r="J11041">
        <v>1.069283385560706E-2</v>
      </c>
      <c r="K11041">
        <v>-7.1362469007284768E-3</v>
      </c>
      <c r="L11041">
        <v>0.67055148480300786</v>
      </c>
    </row>
    <row r="11042" spans="1:12">
      <c r="A11042" t="s">
        <v>317</v>
      </c>
      <c r="B11042" t="s">
        <v>259</v>
      </c>
      <c r="C11042">
        <v>48159</v>
      </c>
      <c r="D11042" t="s">
        <v>135</v>
      </c>
      <c r="E11042">
        <v>590</v>
      </c>
      <c r="F11042" t="s">
        <v>110</v>
      </c>
      <c r="G11042" t="s">
        <v>111</v>
      </c>
      <c r="H11042">
        <v>21</v>
      </c>
      <c r="I11042">
        <v>2.9097044164964801E-2</v>
      </c>
      <c r="J11042">
        <v>6.0724630505607641E-3</v>
      </c>
      <c r="K11042">
        <v>-999</v>
      </c>
      <c r="L11042">
        <v>-999</v>
      </c>
    </row>
    <row r="11043" spans="1:12">
      <c r="A11043" t="s">
        <v>317</v>
      </c>
      <c r="B11043" t="s">
        <v>259</v>
      </c>
      <c r="C11043">
        <v>48159</v>
      </c>
      <c r="D11043" t="s">
        <v>135</v>
      </c>
      <c r="E11043">
        <v>590</v>
      </c>
      <c r="F11043" t="s">
        <v>110</v>
      </c>
      <c r="G11043" t="s">
        <v>112</v>
      </c>
      <c r="H11043">
        <v>477</v>
      </c>
      <c r="I11043">
        <v>1.085944598652811E-2</v>
      </c>
      <c r="J11043">
        <v>7.8046166627902651E-4</v>
      </c>
      <c r="K11043">
        <v>-999</v>
      </c>
      <c r="L11043">
        <v>-999</v>
      </c>
    </row>
    <row r="11044" spans="1:12">
      <c r="A11044" t="s">
        <v>317</v>
      </c>
      <c r="B11044" t="s">
        <v>259</v>
      </c>
      <c r="C11044">
        <v>48159</v>
      </c>
      <c r="D11044" t="s">
        <v>135</v>
      </c>
      <c r="E11044">
        <v>590</v>
      </c>
      <c r="F11044" t="s">
        <v>110</v>
      </c>
      <c r="G11044" t="s">
        <v>113</v>
      </c>
      <c r="H11044">
        <v>21</v>
      </c>
      <c r="I11044">
        <v>0.53153354669199482</v>
      </c>
      <c r="J11044">
        <v>5.1312881201294069E-2</v>
      </c>
      <c r="K11044">
        <v>0.15938401467315549</v>
      </c>
      <c r="L11044">
        <v>1.035220974542278</v>
      </c>
    </row>
    <row r="11045" spans="1:12">
      <c r="A11045" t="s">
        <v>317</v>
      </c>
      <c r="B11045" t="s">
        <v>259</v>
      </c>
      <c r="C11045">
        <v>48159</v>
      </c>
      <c r="D11045" t="s">
        <v>135</v>
      </c>
      <c r="E11045">
        <v>590</v>
      </c>
      <c r="F11045" t="s">
        <v>110</v>
      </c>
      <c r="G11045" t="s">
        <v>114</v>
      </c>
      <c r="H11045">
        <v>477</v>
      </c>
      <c r="I11045">
        <v>0.22833022031479619</v>
      </c>
      <c r="J11045">
        <v>6.2427336394158522E-3</v>
      </c>
      <c r="K11045">
        <v>-0.41821509723516131</v>
      </c>
      <c r="L11045">
        <v>0.68929894522485269</v>
      </c>
    </row>
    <row r="11046" spans="1:12">
      <c r="A11046" t="s">
        <v>317</v>
      </c>
      <c r="B11046" t="s">
        <v>259</v>
      </c>
      <c r="C11046">
        <v>48159</v>
      </c>
      <c r="D11046" t="s">
        <v>135</v>
      </c>
      <c r="E11046">
        <v>590</v>
      </c>
      <c r="F11046" t="s">
        <v>110</v>
      </c>
      <c r="G11046" t="s">
        <v>115</v>
      </c>
      <c r="H11046">
        <v>21</v>
      </c>
      <c r="I11046">
        <v>0.30580196078704569</v>
      </c>
      <c r="J11046">
        <v>4.3764517371572248E-2</v>
      </c>
      <c r="K11046">
        <v>-0.1030372468641147</v>
      </c>
      <c r="L11046">
        <v>0.70150015117042142</v>
      </c>
    </row>
    <row r="11047" spans="1:12">
      <c r="A11047" t="s">
        <v>317</v>
      </c>
      <c r="B11047" t="s">
        <v>259</v>
      </c>
      <c r="C11047">
        <v>48159</v>
      </c>
      <c r="D11047" t="s">
        <v>135</v>
      </c>
      <c r="E11047">
        <v>590</v>
      </c>
      <c r="F11047" t="s">
        <v>110</v>
      </c>
      <c r="G11047" t="s">
        <v>116</v>
      </c>
      <c r="H11047">
        <v>477</v>
      </c>
      <c r="I11047">
        <v>0.133493014960649</v>
      </c>
      <c r="J11047">
        <v>6.5418996082661227E-3</v>
      </c>
      <c r="K11047">
        <v>-0.62373865412019058</v>
      </c>
      <c r="L11047">
        <v>0.53022528668276903</v>
      </c>
    </row>
    <row r="11048" spans="1:12">
      <c r="A11048" t="s">
        <v>317</v>
      </c>
      <c r="B11048" t="s">
        <v>259</v>
      </c>
      <c r="C11048">
        <v>48159</v>
      </c>
      <c r="D11048" t="s">
        <v>135</v>
      </c>
      <c r="E11048">
        <v>590</v>
      </c>
      <c r="F11048" t="s">
        <v>110</v>
      </c>
      <c r="G11048" t="s">
        <v>117</v>
      </c>
      <c r="H11048">
        <v>21</v>
      </c>
      <c r="I11048">
        <v>0.30580196078704569</v>
      </c>
      <c r="J11048">
        <v>4.3764517371572248E-2</v>
      </c>
      <c r="K11048">
        <v>-0.1030372468641147</v>
      </c>
      <c r="L11048">
        <v>0.70150015117042142</v>
      </c>
    </row>
    <row r="11049" spans="1:12">
      <c r="A11049" t="s">
        <v>317</v>
      </c>
      <c r="B11049" t="s">
        <v>259</v>
      </c>
      <c r="C11049">
        <v>48159</v>
      </c>
      <c r="D11049" t="s">
        <v>135</v>
      </c>
      <c r="E11049">
        <v>590</v>
      </c>
      <c r="F11049" t="s">
        <v>110</v>
      </c>
      <c r="G11049" t="s">
        <v>118</v>
      </c>
      <c r="H11049">
        <v>477</v>
      </c>
      <c r="I11049">
        <v>0.13347776267048159</v>
      </c>
      <c r="J11049">
        <v>6.5422970367849239E-3</v>
      </c>
      <c r="K11049">
        <v>-0.62373865412019058</v>
      </c>
      <c r="L11049">
        <v>0.53022528668276903</v>
      </c>
    </row>
    <row r="11050" spans="1:12">
      <c r="A11050" t="s">
        <v>317</v>
      </c>
      <c r="B11050" t="s">
        <v>259</v>
      </c>
      <c r="C11050">
        <v>48159</v>
      </c>
      <c r="D11050" t="s">
        <v>135</v>
      </c>
      <c r="E11050">
        <v>590</v>
      </c>
      <c r="F11050" t="s">
        <v>110</v>
      </c>
      <c r="G11050" t="s">
        <v>119</v>
      </c>
      <c r="H11050">
        <v>21</v>
      </c>
      <c r="I11050">
        <v>0.41894103250454029</v>
      </c>
      <c r="J11050">
        <v>4.5897237089403013E-2</v>
      </c>
      <c r="K11050">
        <v>0.13843076486317521</v>
      </c>
      <c r="L11050">
        <v>0.87417234015293099</v>
      </c>
    </row>
    <row r="11051" spans="1:12">
      <c r="A11051" t="s">
        <v>317</v>
      </c>
      <c r="B11051" t="s">
        <v>259</v>
      </c>
      <c r="C11051">
        <v>48159</v>
      </c>
      <c r="D11051" t="s">
        <v>135</v>
      </c>
      <c r="E11051">
        <v>590</v>
      </c>
      <c r="F11051" t="s">
        <v>110</v>
      </c>
      <c r="G11051" t="s">
        <v>120</v>
      </c>
      <c r="H11051">
        <v>477</v>
      </c>
      <c r="I11051">
        <v>0.18327756672106271</v>
      </c>
      <c r="J11051">
        <v>6.4608604115766986E-3</v>
      </c>
      <c r="K11051">
        <v>-0.48132900060174078</v>
      </c>
      <c r="L11051">
        <v>0.61784843715681403</v>
      </c>
    </row>
    <row r="11052" spans="1:12">
      <c r="A11052" t="s">
        <v>317</v>
      </c>
      <c r="B11052" t="s">
        <v>259</v>
      </c>
      <c r="C11052">
        <v>48159</v>
      </c>
      <c r="D11052" t="s">
        <v>135</v>
      </c>
      <c r="E11052">
        <v>590</v>
      </c>
      <c r="F11052" t="s">
        <v>110</v>
      </c>
      <c r="G11052" t="s">
        <v>121</v>
      </c>
      <c r="H11052">
        <v>21</v>
      </c>
      <c r="I11052">
        <v>0.67011258961515197</v>
      </c>
      <c r="J11052">
        <v>5.9670154189357102E-2</v>
      </c>
      <c r="K11052">
        <v>0.1920892174148528</v>
      </c>
      <c r="L11052">
        <v>1.2323829158348369</v>
      </c>
    </row>
    <row r="11053" spans="1:12">
      <c r="A11053" t="s">
        <v>317</v>
      </c>
      <c r="B11053" t="s">
        <v>259</v>
      </c>
      <c r="C11053">
        <v>48159</v>
      </c>
      <c r="D11053" t="s">
        <v>135</v>
      </c>
      <c r="E11053">
        <v>590</v>
      </c>
      <c r="F11053" t="s">
        <v>110</v>
      </c>
      <c r="G11053" t="s">
        <v>122</v>
      </c>
      <c r="H11053">
        <v>477</v>
      </c>
      <c r="I11053">
        <v>0.31583119312747032</v>
      </c>
      <c r="J11053">
        <v>6.851355486556512E-3</v>
      </c>
      <c r="K11053">
        <v>-0.17449362842845009</v>
      </c>
      <c r="L11053">
        <v>0.81663580721431916</v>
      </c>
    </row>
    <row r="11054" spans="1:12">
      <c r="A11054" t="s">
        <v>317</v>
      </c>
      <c r="B11054" t="s">
        <v>259</v>
      </c>
      <c r="C11054">
        <v>48159</v>
      </c>
      <c r="D11054" t="s">
        <v>135</v>
      </c>
      <c r="E11054">
        <v>590</v>
      </c>
      <c r="F11054" t="s">
        <v>110</v>
      </c>
      <c r="G11054" t="s">
        <v>123</v>
      </c>
      <c r="H11054">
        <v>21</v>
      </c>
      <c r="I11054">
        <v>0.90529997341020851</v>
      </c>
      <c r="J11054">
        <v>7.7002491223631439E-2</v>
      </c>
      <c r="K11054">
        <v>0.22213573584840979</v>
      </c>
      <c r="L11054">
        <v>1.5856410023960681</v>
      </c>
    </row>
    <row r="11055" spans="1:12">
      <c r="A11055" t="s">
        <v>317</v>
      </c>
      <c r="B11055" t="s">
        <v>259</v>
      </c>
      <c r="C11055">
        <v>48159</v>
      </c>
      <c r="D11055" t="s">
        <v>135</v>
      </c>
      <c r="E11055">
        <v>590</v>
      </c>
      <c r="F11055" t="s">
        <v>110</v>
      </c>
      <c r="G11055" t="s">
        <v>124</v>
      </c>
      <c r="H11055">
        <v>477</v>
      </c>
      <c r="I11055">
        <v>0.44149972559681239</v>
      </c>
      <c r="J11055">
        <v>8.2244516441697703E-3</v>
      </c>
      <c r="K11055">
        <v>-2.937424300232781E-3</v>
      </c>
      <c r="L11055">
        <v>1.0116504290241439</v>
      </c>
    </row>
    <row r="11056" spans="1:12">
      <c r="A11056" t="s">
        <v>317</v>
      </c>
      <c r="B11056" t="s">
        <v>259</v>
      </c>
      <c r="C11056">
        <v>48159</v>
      </c>
      <c r="D11056" t="s">
        <v>135</v>
      </c>
      <c r="E11056">
        <v>590</v>
      </c>
      <c r="F11056" t="s">
        <v>110</v>
      </c>
      <c r="G11056" t="s">
        <v>125</v>
      </c>
      <c r="H11056">
        <v>21</v>
      </c>
      <c r="I11056">
        <v>1.12839611071775</v>
      </c>
      <c r="J11056">
        <v>9.2851381894181975E-2</v>
      </c>
      <c r="K11056">
        <v>0.25170032977500628</v>
      </c>
      <c r="L11056">
        <v>1.9083088080071371</v>
      </c>
    </row>
    <row r="11057" spans="1:12">
      <c r="A11057" t="s">
        <v>317</v>
      </c>
      <c r="B11057" t="s">
        <v>259</v>
      </c>
      <c r="C11057">
        <v>48159</v>
      </c>
      <c r="D11057" t="s">
        <v>135</v>
      </c>
      <c r="E11057">
        <v>590</v>
      </c>
      <c r="F11057" t="s">
        <v>110</v>
      </c>
      <c r="G11057" t="s">
        <v>126</v>
      </c>
      <c r="H11057">
        <v>477</v>
      </c>
      <c r="I11057">
        <v>0.56523776407996806</v>
      </c>
      <c r="J11057">
        <v>9.8855245080194474E-3</v>
      </c>
      <c r="K11057">
        <v>-2.937424300232781E-3</v>
      </c>
      <c r="L11057">
        <v>1.193299581612685</v>
      </c>
    </row>
    <row r="11058" spans="1:12">
      <c r="A11058" t="s">
        <v>317</v>
      </c>
      <c r="B11058" t="s">
        <v>259</v>
      </c>
      <c r="C11058">
        <v>48159</v>
      </c>
      <c r="D11058" t="s">
        <v>135</v>
      </c>
      <c r="E11058">
        <v>590</v>
      </c>
      <c r="F11058" t="s">
        <v>110</v>
      </c>
      <c r="G11058" t="s">
        <v>127</v>
      </c>
      <c r="H11058">
        <v>21</v>
      </c>
      <c r="I11058">
        <v>0.53153354669199482</v>
      </c>
      <c r="J11058">
        <v>5.1312881201294069E-2</v>
      </c>
      <c r="K11058">
        <v>0.15938401467315549</v>
      </c>
      <c r="L11058">
        <v>1.035220974542278</v>
      </c>
    </row>
    <row r="11059" spans="1:12">
      <c r="A11059" t="s">
        <v>317</v>
      </c>
      <c r="B11059" t="s">
        <v>259</v>
      </c>
      <c r="C11059">
        <v>48159</v>
      </c>
      <c r="D11059" t="s">
        <v>135</v>
      </c>
      <c r="E11059">
        <v>590</v>
      </c>
      <c r="F11059" t="s">
        <v>110</v>
      </c>
      <c r="G11059" t="s">
        <v>128</v>
      </c>
      <c r="H11059">
        <v>477</v>
      </c>
      <c r="I11059">
        <v>0.22834987544708549</v>
      </c>
      <c r="J11059">
        <v>6.2418780898418407E-3</v>
      </c>
      <c r="K11059">
        <v>-0.41821509723516131</v>
      </c>
      <c r="L11059">
        <v>0.68929894522485269</v>
      </c>
    </row>
    <row r="11060" spans="1:12">
      <c r="A11060" t="s">
        <v>317</v>
      </c>
      <c r="B11060" t="s">
        <v>259</v>
      </c>
      <c r="C11060">
        <v>48159</v>
      </c>
      <c r="D11060" t="s">
        <v>135</v>
      </c>
      <c r="E11060">
        <v>590</v>
      </c>
      <c r="F11060" t="s">
        <v>110</v>
      </c>
      <c r="G11060" t="s">
        <v>129</v>
      </c>
      <c r="H11060">
        <v>21</v>
      </c>
      <c r="I11060">
        <v>0.53153354669199482</v>
      </c>
      <c r="J11060">
        <v>5.1312881201294069E-2</v>
      </c>
      <c r="K11060">
        <v>0.15938401467315549</v>
      </c>
      <c r="L11060">
        <v>1.035220974542278</v>
      </c>
    </row>
    <row r="11061" spans="1:12">
      <c r="A11061" t="s">
        <v>317</v>
      </c>
      <c r="B11061" t="s">
        <v>259</v>
      </c>
      <c r="C11061">
        <v>48159</v>
      </c>
      <c r="D11061" t="s">
        <v>135</v>
      </c>
      <c r="E11061">
        <v>590</v>
      </c>
      <c r="F11061" t="s">
        <v>110</v>
      </c>
      <c r="G11061" t="s">
        <v>130</v>
      </c>
      <c r="H11061">
        <v>477</v>
      </c>
      <c r="I11061">
        <v>0.22834987544708549</v>
      </c>
      <c r="J11061">
        <v>6.2418780898418407E-3</v>
      </c>
      <c r="K11061">
        <v>-0.41821509723516131</v>
      </c>
      <c r="L11061">
        <v>0.68929894522485269</v>
      </c>
    </row>
    <row r="11062" spans="1:12">
      <c r="A11062" t="s">
        <v>317</v>
      </c>
      <c r="B11062" t="s">
        <v>259</v>
      </c>
      <c r="C11062">
        <v>48159</v>
      </c>
      <c r="D11062" t="s">
        <v>135</v>
      </c>
      <c r="E11062">
        <v>590</v>
      </c>
      <c r="F11062" t="s">
        <v>110</v>
      </c>
      <c r="G11062" t="s">
        <v>131</v>
      </c>
      <c r="H11062">
        <v>21</v>
      </c>
      <c r="I11062">
        <v>0.53153354669199482</v>
      </c>
      <c r="J11062">
        <v>5.1312881201294069E-2</v>
      </c>
      <c r="K11062">
        <v>0.15938401467315549</v>
      </c>
      <c r="L11062">
        <v>1.035220974542278</v>
      </c>
    </row>
    <row r="11063" spans="1:12">
      <c r="A11063" t="s">
        <v>317</v>
      </c>
      <c r="B11063" t="s">
        <v>259</v>
      </c>
      <c r="C11063">
        <v>48159</v>
      </c>
      <c r="D11063" t="s">
        <v>135</v>
      </c>
      <c r="E11063">
        <v>590</v>
      </c>
      <c r="F11063" t="s">
        <v>110</v>
      </c>
      <c r="G11063" t="s">
        <v>132</v>
      </c>
      <c r="H11063">
        <v>477</v>
      </c>
      <c r="I11063">
        <v>0.22834987544708549</v>
      </c>
      <c r="J11063">
        <v>6.2418780898418407E-3</v>
      </c>
      <c r="K11063">
        <v>-0.41821509723516131</v>
      </c>
      <c r="L11063">
        <v>0.68929894522485269</v>
      </c>
    </row>
    <row r="11064" spans="1:12">
      <c r="A11064" t="s">
        <v>317</v>
      </c>
      <c r="B11064" t="s">
        <v>259</v>
      </c>
      <c r="C11064">
        <v>48159</v>
      </c>
      <c r="D11064" t="s">
        <v>135</v>
      </c>
      <c r="E11064">
        <v>590</v>
      </c>
      <c r="F11064" t="s">
        <v>110</v>
      </c>
      <c r="G11064" t="s">
        <v>133</v>
      </c>
      <c r="H11064">
        <v>21</v>
      </c>
      <c r="I11064">
        <v>0.80092700356517643</v>
      </c>
      <c r="J11064">
        <v>6.6061947049611949E-2</v>
      </c>
      <c r="K11064">
        <v>0.13062001870250631</v>
      </c>
      <c r="L11064">
        <v>1.2634740516146179</v>
      </c>
    </row>
    <row r="11065" spans="1:12">
      <c r="A11065" t="s">
        <v>317</v>
      </c>
      <c r="B11065" t="s">
        <v>259</v>
      </c>
      <c r="C11065">
        <v>48159</v>
      </c>
      <c r="D11065" t="s">
        <v>135</v>
      </c>
      <c r="E11065">
        <v>590</v>
      </c>
      <c r="F11065" t="s">
        <v>110</v>
      </c>
      <c r="G11065" t="s">
        <v>134</v>
      </c>
      <c r="H11065">
        <v>477</v>
      </c>
      <c r="I11065">
        <v>0.342981100317304</v>
      </c>
      <c r="J11065">
        <v>6.0702155898444349E-3</v>
      </c>
      <c r="K11065">
        <v>-2.937424300232781E-3</v>
      </c>
      <c r="L11065">
        <v>0.69068353536398719</v>
      </c>
    </row>
    <row r="11066" spans="1:12">
      <c r="A11066" t="s">
        <v>317</v>
      </c>
      <c r="B11066" t="s">
        <v>383</v>
      </c>
      <c r="C11066">
        <v>48161</v>
      </c>
      <c r="D11066" t="s">
        <v>135</v>
      </c>
      <c r="E11066">
        <v>590</v>
      </c>
      <c r="F11066" t="s">
        <v>110</v>
      </c>
      <c r="G11066" t="s">
        <v>111</v>
      </c>
      <c r="H11066">
        <v>21</v>
      </c>
      <c r="I11066">
        <v>2.9097044164964801E-2</v>
      </c>
      <c r="J11066">
        <v>6.0724630505607641E-3</v>
      </c>
      <c r="K11066">
        <v>-999</v>
      </c>
      <c r="L11066">
        <v>-999</v>
      </c>
    </row>
    <row r="11067" spans="1:12">
      <c r="A11067" t="s">
        <v>317</v>
      </c>
      <c r="B11067" t="s">
        <v>383</v>
      </c>
      <c r="C11067">
        <v>48161</v>
      </c>
      <c r="D11067" t="s">
        <v>135</v>
      </c>
      <c r="E11067">
        <v>590</v>
      </c>
      <c r="F11067" t="s">
        <v>110</v>
      </c>
      <c r="G11067" t="s">
        <v>112</v>
      </c>
      <c r="H11067">
        <v>22</v>
      </c>
      <c r="I11067">
        <v>1.5355177589415139E-2</v>
      </c>
      <c r="J11067">
        <v>4.1655954432258781E-3</v>
      </c>
      <c r="K11067">
        <v>-999</v>
      </c>
      <c r="L11067">
        <v>-999</v>
      </c>
    </row>
    <row r="11068" spans="1:12">
      <c r="A11068" t="s">
        <v>317</v>
      </c>
      <c r="B11068" t="s">
        <v>383</v>
      </c>
      <c r="C11068">
        <v>48161</v>
      </c>
      <c r="D11068" t="s">
        <v>135</v>
      </c>
      <c r="E11068">
        <v>590</v>
      </c>
      <c r="F11068" t="s">
        <v>110</v>
      </c>
      <c r="G11068" t="s">
        <v>113</v>
      </c>
      <c r="H11068">
        <v>21</v>
      </c>
      <c r="I11068">
        <v>0.53153354669199482</v>
      </c>
      <c r="J11068">
        <v>5.1312881201294069E-2</v>
      </c>
      <c r="K11068">
        <v>0.15938401467315549</v>
      </c>
      <c r="L11068">
        <v>1.035220974542278</v>
      </c>
    </row>
    <row r="11069" spans="1:12">
      <c r="A11069" t="s">
        <v>317</v>
      </c>
      <c r="B11069" t="s">
        <v>383</v>
      </c>
      <c r="C11069">
        <v>48161</v>
      </c>
      <c r="D11069" t="s">
        <v>135</v>
      </c>
      <c r="E11069">
        <v>590</v>
      </c>
      <c r="F11069" t="s">
        <v>110</v>
      </c>
      <c r="G11069" t="s">
        <v>114</v>
      </c>
      <c r="H11069">
        <v>22</v>
      </c>
      <c r="I11069">
        <v>0.31324313049824931</v>
      </c>
      <c r="J11069">
        <v>3.4895925037371982E-2</v>
      </c>
      <c r="K11069">
        <v>-0.16414735651336651</v>
      </c>
      <c r="L11069">
        <v>0.63938462987154421</v>
      </c>
    </row>
    <row r="11070" spans="1:12">
      <c r="A11070" t="s">
        <v>317</v>
      </c>
      <c r="B11070" t="s">
        <v>383</v>
      </c>
      <c r="C11070">
        <v>48161</v>
      </c>
      <c r="D11070" t="s">
        <v>135</v>
      </c>
      <c r="E11070">
        <v>590</v>
      </c>
      <c r="F11070" t="s">
        <v>110</v>
      </c>
      <c r="G11070" t="s">
        <v>115</v>
      </c>
      <c r="H11070">
        <v>21</v>
      </c>
      <c r="I11070">
        <v>0.30580196078704569</v>
      </c>
      <c r="J11070">
        <v>4.3764517371572248E-2</v>
      </c>
      <c r="K11070">
        <v>-0.1030372468641147</v>
      </c>
      <c r="L11070">
        <v>0.70150015117042142</v>
      </c>
    </row>
    <row r="11071" spans="1:12">
      <c r="A11071" t="s">
        <v>317</v>
      </c>
      <c r="B11071" t="s">
        <v>383</v>
      </c>
      <c r="C11071">
        <v>48161</v>
      </c>
      <c r="D11071" t="s">
        <v>135</v>
      </c>
      <c r="E11071">
        <v>590</v>
      </c>
      <c r="F11071" t="s">
        <v>110</v>
      </c>
      <c r="G11071" t="s">
        <v>116</v>
      </c>
      <c r="H11071">
        <v>22</v>
      </c>
      <c r="I11071">
        <v>0.20062066142975449</v>
      </c>
      <c r="J11071">
        <v>3.4028137536560567E-2</v>
      </c>
      <c r="K11071">
        <v>-0.33569746113997068</v>
      </c>
      <c r="L11071">
        <v>0.49991750930318302</v>
      </c>
    </row>
    <row r="11072" spans="1:12">
      <c r="A11072" t="s">
        <v>317</v>
      </c>
      <c r="B11072" t="s">
        <v>383</v>
      </c>
      <c r="C11072">
        <v>48161</v>
      </c>
      <c r="D11072" t="s">
        <v>135</v>
      </c>
      <c r="E11072">
        <v>590</v>
      </c>
      <c r="F11072" t="s">
        <v>110</v>
      </c>
      <c r="G11072" t="s">
        <v>117</v>
      </c>
      <c r="H11072">
        <v>21</v>
      </c>
      <c r="I11072">
        <v>0.30580196078704569</v>
      </c>
      <c r="J11072">
        <v>4.3764517371572248E-2</v>
      </c>
      <c r="K11072">
        <v>-0.1030372468641147</v>
      </c>
      <c r="L11072">
        <v>0.70150015117042142</v>
      </c>
    </row>
    <row r="11073" spans="1:12">
      <c r="A11073" t="s">
        <v>317</v>
      </c>
      <c r="B11073" t="s">
        <v>383</v>
      </c>
      <c r="C11073">
        <v>48161</v>
      </c>
      <c r="D11073" t="s">
        <v>135</v>
      </c>
      <c r="E11073">
        <v>590</v>
      </c>
      <c r="F11073" t="s">
        <v>110</v>
      </c>
      <c r="G11073" t="s">
        <v>118</v>
      </c>
      <c r="H11073">
        <v>22</v>
      </c>
      <c r="I11073">
        <v>0.20062066142975449</v>
      </c>
      <c r="J11073">
        <v>3.4028137536560567E-2</v>
      </c>
      <c r="K11073">
        <v>-0.33569746113997068</v>
      </c>
      <c r="L11073">
        <v>0.49991750930318302</v>
      </c>
    </row>
    <row r="11074" spans="1:12">
      <c r="A11074" t="s">
        <v>317</v>
      </c>
      <c r="B11074" t="s">
        <v>383</v>
      </c>
      <c r="C11074">
        <v>48161</v>
      </c>
      <c r="D11074" t="s">
        <v>135</v>
      </c>
      <c r="E11074">
        <v>590</v>
      </c>
      <c r="F11074" t="s">
        <v>110</v>
      </c>
      <c r="G11074" t="s">
        <v>119</v>
      </c>
      <c r="H11074">
        <v>21</v>
      </c>
      <c r="I11074">
        <v>0.41894103250454029</v>
      </c>
      <c r="J11074">
        <v>4.5897237089403013E-2</v>
      </c>
      <c r="K11074">
        <v>0.13843076486317521</v>
      </c>
      <c r="L11074">
        <v>0.87417234015293099</v>
      </c>
    </row>
    <row r="11075" spans="1:12">
      <c r="A11075" t="s">
        <v>317</v>
      </c>
      <c r="B11075" t="s">
        <v>383</v>
      </c>
      <c r="C11075">
        <v>48161</v>
      </c>
      <c r="D11075" t="s">
        <v>135</v>
      </c>
      <c r="E11075">
        <v>590</v>
      </c>
      <c r="F11075" t="s">
        <v>110</v>
      </c>
      <c r="G11075" t="s">
        <v>120</v>
      </c>
      <c r="H11075">
        <v>22</v>
      </c>
      <c r="I11075">
        <v>0.26558821430918689</v>
      </c>
      <c r="J11075">
        <v>3.6054290216693853E-2</v>
      </c>
      <c r="K11075">
        <v>-0.27059212214967959</v>
      </c>
      <c r="L11075">
        <v>0.59904537497238053</v>
      </c>
    </row>
    <row r="11076" spans="1:12">
      <c r="A11076" t="s">
        <v>317</v>
      </c>
      <c r="B11076" t="s">
        <v>383</v>
      </c>
      <c r="C11076">
        <v>48161</v>
      </c>
      <c r="D11076" t="s">
        <v>135</v>
      </c>
      <c r="E11076">
        <v>590</v>
      </c>
      <c r="F11076" t="s">
        <v>110</v>
      </c>
      <c r="G11076" t="s">
        <v>121</v>
      </c>
      <c r="H11076">
        <v>21</v>
      </c>
      <c r="I11076">
        <v>0.67011258961515197</v>
      </c>
      <c r="J11076">
        <v>5.9670154189357102E-2</v>
      </c>
      <c r="K11076">
        <v>0.1920892174148528</v>
      </c>
      <c r="L11076">
        <v>1.2323829158348369</v>
      </c>
    </row>
    <row r="11077" spans="1:12">
      <c r="A11077" t="s">
        <v>317</v>
      </c>
      <c r="B11077" t="s">
        <v>383</v>
      </c>
      <c r="C11077">
        <v>48161</v>
      </c>
      <c r="D11077" t="s">
        <v>135</v>
      </c>
      <c r="E11077">
        <v>590</v>
      </c>
      <c r="F11077" t="s">
        <v>110</v>
      </c>
      <c r="G11077" t="s">
        <v>122</v>
      </c>
      <c r="H11077">
        <v>22</v>
      </c>
      <c r="I11077">
        <v>0.41391436545790078</v>
      </c>
      <c r="J11077">
        <v>3.7131683516289468E-2</v>
      </c>
      <c r="K11077">
        <v>-3.4186443216771278E-2</v>
      </c>
      <c r="L11077">
        <v>0.75427689858210012</v>
      </c>
    </row>
    <row r="11078" spans="1:12">
      <c r="A11078" t="s">
        <v>317</v>
      </c>
      <c r="B11078" t="s">
        <v>383</v>
      </c>
      <c r="C11078">
        <v>48161</v>
      </c>
      <c r="D11078" t="s">
        <v>135</v>
      </c>
      <c r="E11078">
        <v>590</v>
      </c>
      <c r="F11078" t="s">
        <v>110</v>
      </c>
      <c r="G11078" t="s">
        <v>123</v>
      </c>
      <c r="H11078">
        <v>21</v>
      </c>
      <c r="I11078">
        <v>0.90529997341020851</v>
      </c>
      <c r="J11078">
        <v>7.7002491223631439E-2</v>
      </c>
      <c r="K11078">
        <v>0.22213573584840979</v>
      </c>
      <c r="L11078">
        <v>1.5856410023960681</v>
      </c>
    </row>
    <row r="11079" spans="1:12">
      <c r="A11079" t="s">
        <v>317</v>
      </c>
      <c r="B11079" t="s">
        <v>383</v>
      </c>
      <c r="C11079">
        <v>48161</v>
      </c>
      <c r="D11079" t="s">
        <v>135</v>
      </c>
      <c r="E11079">
        <v>590</v>
      </c>
      <c r="F11079" t="s">
        <v>110</v>
      </c>
      <c r="G11079" t="s">
        <v>124</v>
      </c>
      <c r="H11079">
        <v>22</v>
      </c>
      <c r="I11079">
        <v>0.55378040218019597</v>
      </c>
      <c r="J11079">
        <v>4.0340756920227733E-2</v>
      </c>
      <c r="K11079">
        <v>0.1448065976744457</v>
      </c>
      <c r="L11079">
        <v>0.92437883638706209</v>
      </c>
    </row>
    <row r="11080" spans="1:12">
      <c r="A11080" t="s">
        <v>317</v>
      </c>
      <c r="B11080" t="s">
        <v>383</v>
      </c>
      <c r="C11080">
        <v>48161</v>
      </c>
      <c r="D11080" t="s">
        <v>135</v>
      </c>
      <c r="E11080">
        <v>590</v>
      </c>
      <c r="F11080" t="s">
        <v>110</v>
      </c>
      <c r="G11080" t="s">
        <v>125</v>
      </c>
      <c r="H11080">
        <v>21</v>
      </c>
      <c r="I11080">
        <v>1.12839611071775</v>
      </c>
      <c r="J11080">
        <v>9.2851381894181975E-2</v>
      </c>
      <c r="K11080">
        <v>0.25170032977500628</v>
      </c>
      <c r="L11080">
        <v>1.9083088080071371</v>
      </c>
    </row>
    <row r="11081" spans="1:12">
      <c r="A11081" t="s">
        <v>317</v>
      </c>
      <c r="B11081" t="s">
        <v>383</v>
      </c>
      <c r="C11081">
        <v>48161</v>
      </c>
      <c r="D11081" t="s">
        <v>135</v>
      </c>
      <c r="E11081">
        <v>590</v>
      </c>
      <c r="F11081" t="s">
        <v>110</v>
      </c>
      <c r="G11081" t="s">
        <v>126</v>
      </c>
      <c r="H11081">
        <v>22</v>
      </c>
      <c r="I11081">
        <v>0.6918965666122241</v>
      </c>
      <c r="J11081">
        <v>4.3898802427865098E-2</v>
      </c>
      <c r="K11081">
        <v>0.15575074417179119</v>
      </c>
      <c r="L11081">
        <v>1.063485198090296</v>
      </c>
    </row>
    <row r="11082" spans="1:12">
      <c r="A11082" t="s">
        <v>317</v>
      </c>
      <c r="B11082" t="s">
        <v>383</v>
      </c>
      <c r="C11082">
        <v>48161</v>
      </c>
      <c r="D11082" t="s">
        <v>135</v>
      </c>
      <c r="E11082">
        <v>590</v>
      </c>
      <c r="F11082" t="s">
        <v>110</v>
      </c>
      <c r="G11082" t="s">
        <v>127</v>
      </c>
      <c r="H11082">
        <v>21</v>
      </c>
      <c r="I11082">
        <v>0.53153354669199482</v>
      </c>
      <c r="J11082">
        <v>5.1312881201294069E-2</v>
      </c>
      <c r="K11082">
        <v>0.15938401467315549</v>
      </c>
      <c r="L11082">
        <v>1.035220974542278</v>
      </c>
    </row>
    <row r="11083" spans="1:12">
      <c r="A11083" t="s">
        <v>317</v>
      </c>
      <c r="B11083" t="s">
        <v>383</v>
      </c>
      <c r="C11083">
        <v>48161</v>
      </c>
      <c r="D11083" t="s">
        <v>135</v>
      </c>
      <c r="E11083">
        <v>590</v>
      </c>
      <c r="F11083" t="s">
        <v>110</v>
      </c>
      <c r="G11083" t="s">
        <v>128</v>
      </c>
      <c r="H11083">
        <v>22</v>
      </c>
      <c r="I11083">
        <v>0.31324313049824931</v>
      </c>
      <c r="J11083">
        <v>3.4895925037371982E-2</v>
      </c>
      <c r="K11083">
        <v>-0.16414735651336651</v>
      </c>
      <c r="L11083">
        <v>0.63938462987154421</v>
      </c>
    </row>
    <row r="11084" spans="1:12">
      <c r="A11084" t="s">
        <v>317</v>
      </c>
      <c r="B11084" t="s">
        <v>383</v>
      </c>
      <c r="C11084">
        <v>48161</v>
      </c>
      <c r="D11084" t="s">
        <v>135</v>
      </c>
      <c r="E11084">
        <v>590</v>
      </c>
      <c r="F11084" t="s">
        <v>110</v>
      </c>
      <c r="G11084" t="s">
        <v>129</v>
      </c>
      <c r="H11084">
        <v>21</v>
      </c>
      <c r="I11084">
        <v>0.53153354669199482</v>
      </c>
      <c r="J11084">
        <v>5.1312881201294069E-2</v>
      </c>
      <c r="K11084">
        <v>0.15938401467315549</v>
      </c>
      <c r="L11084">
        <v>1.035220974542278</v>
      </c>
    </row>
    <row r="11085" spans="1:12">
      <c r="A11085" t="s">
        <v>317</v>
      </c>
      <c r="B11085" t="s">
        <v>383</v>
      </c>
      <c r="C11085">
        <v>48161</v>
      </c>
      <c r="D11085" t="s">
        <v>135</v>
      </c>
      <c r="E11085">
        <v>590</v>
      </c>
      <c r="F11085" t="s">
        <v>110</v>
      </c>
      <c r="G11085" t="s">
        <v>130</v>
      </c>
      <c r="H11085">
        <v>22</v>
      </c>
      <c r="I11085">
        <v>0.31324313049824931</v>
      </c>
      <c r="J11085">
        <v>3.4895925037371982E-2</v>
      </c>
      <c r="K11085">
        <v>-0.16414735651336651</v>
      </c>
      <c r="L11085">
        <v>0.63938462987154421</v>
      </c>
    </row>
    <row r="11086" spans="1:12">
      <c r="A11086" t="s">
        <v>317</v>
      </c>
      <c r="B11086" t="s">
        <v>383</v>
      </c>
      <c r="C11086">
        <v>48161</v>
      </c>
      <c r="D11086" t="s">
        <v>135</v>
      </c>
      <c r="E11086">
        <v>590</v>
      </c>
      <c r="F11086" t="s">
        <v>110</v>
      </c>
      <c r="G11086" t="s">
        <v>131</v>
      </c>
      <c r="H11086">
        <v>21</v>
      </c>
      <c r="I11086">
        <v>0.53153354669199482</v>
      </c>
      <c r="J11086">
        <v>5.1312881201294069E-2</v>
      </c>
      <c r="K11086">
        <v>0.15938401467315549</v>
      </c>
      <c r="L11086">
        <v>1.035220974542278</v>
      </c>
    </row>
    <row r="11087" spans="1:12">
      <c r="A11087" t="s">
        <v>317</v>
      </c>
      <c r="B11087" t="s">
        <v>383</v>
      </c>
      <c r="C11087">
        <v>48161</v>
      </c>
      <c r="D11087" t="s">
        <v>135</v>
      </c>
      <c r="E11087">
        <v>590</v>
      </c>
      <c r="F11087" t="s">
        <v>110</v>
      </c>
      <c r="G11087" t="s">
        <v>132</v>
      </c>
      <c r="H11087">
        <v>22</v>
      </c>
      <c r="I11087">
        <v>0.31324313049824931</v>
      </c>
      <c r="J11087">
        <v>3.4895925037371982E-2</v>
      </c>
      <c r="K11087">
        <v>-0.16414735651336651</v>
      </c>
      <c r="L11087">
        <v>0.63938462987154421</v>
      </c>
    </row>
    <row r="11088" spans="1:12">
      <c r="A11088" t="s">
        <v>317</v>
      </c>
      <c r="B11088" t="s">
        <v>383</v>
      </c>
      <c r="C11088">
        <v>48161</v>
      </c>
      <c r="D11088" t="s">
        <v>135</v>
      </c>
      <c r="E11088">
        <v>590</v>
      </c>
      <c r="F11088" t="s">
        <v>110</v>
      </c>
      <c r="G11088" t="s">
        <v>133</v>
      </c>
      <c r="H11088">
        <v>21</v>
      </c>
      <c r="I11088">
        <v>0.80092700356517643</v>
      </c>
      <c r="J11088">
        <v>6.6061947049611949E-2</v>
      </c>
      <c r="K11088">
        <v>0.13062001870250631</v>
      </c>
      <c r="L11088">
        <v>1.2634740516146179</v>
      </c>
    </row>
    <row r="11089" spans="1:12">
      <c r="A11089" t="s">
        <v>317</v>
      </c>
      <c r="B11089" t="s">
        <v>383</v>
      </c>
      <c r="C11089">
        <v>48161</v>
      </c>
      <c r="D11089" t="s">
        <v>135</v>
      </c>
      <c r="E11089">
        <v>590</v>
      </c>
      <c r="F11089" t="s">
        <v>110</v>
      </c>
      <c r="G11089" t="s">
        <v>134</v>
      </c>
      <c r="H11089">
        <v>22</v>
      </c>
      <c r="I11089">
        <v>0.4057453069487339</v>
      </c>
      <c r="J11089">
        <v>2.6469596542703842E-2</v>
      </c>
      <c r="K11089">
        <v>6.1140330434416509E-2</v>
      </c>
      <c r="L11089">
        <v>0.62567865296459479</v>
      </c>
    </row>
    <row r="11090" spans="1:12">
      <c r="A11090" t="s">
        <v>317</v>
      </c>
      <c r="B11090" t="s">
        <v>384</v>
      </c>
      <c r="C11090">
        <v>48163</v>
      </c>
      <c r="D11090" t="s">
        <v>135</v>
      </c>
      <c r="E11090">
        <v>590</v>
      </c>
      <c r="F11090" t="s">
        <v>110</v>
      </c>
      <c r="G11090" t="s">
        <v>111</v>
      </c>
      <c r="H11090">
        <v>109</v>
      </c>
      <c r="I11090">
        <v>3.041251372319638E-2</v>
      </c>
      <c r="J11090">
        <v>9.9540105842593285E-4</v>
      </c>
      <c r="K11090">
        <v>-999</v>
      </c>
      <c r="L11090">
        <v>-999</v>
      </c>
    </row>
    <row r="11091" spans="1:12">
      <c r="A11091" t="s">
        <v>317</v>
      </c>
      <c r="B11091" t="s">
        <v>384</v>
      </c>
      <c r="C11091">
        <v>48163</v>
      </c>
      <c r="D11091" t="s">
        <v>135</v>
      </c>
      <c r="E11091">
        <v>590</v>
      </c>
      <c r="F11091" t="s">
        <v>110</v>
      </c>
      <c r="G11091" t="s">
        <v>112</v>
      </c>
      <c r="H11091">
        <v>68</v>
      </c>
      <c r="I11091">
        <v>4.7075064049499626E-3</v>
      </c>
      <c r="J11091">
        <v>1.31483075008077E-3</v>
      </c>
      <c r="K11091">
        <v>-999</v>
      </c>
      <c r="L11091">
        <v>-999</v>
      </c>
    </row>
    <row r="11092" spans="1:12">
      <c r="A11092" t="s">
        <v>317</v>
      </c>
      <c r="B11092" t="s">
        <v>384</v>
      </c>
      <c r="C11092">
        <v>48163</v>
      </c>
      <c r="D11092" t="s">
        <v>135</v>
      </c>
      <c r="E11092">
        <v>590</v>
      </c>
      <c r="F11092" t="s">
        <v>110</v>
      </c>
      <c r="G11092" t="s">
        <v>113</v>
      </c>
      <c r="H11092">
        <v>109</v>
      </c>
      <c r="I11092">
        <v>0.57739016631517415</v>
      </c>
      <c r="J11092">
        <v>1.6996054902111871E-2</v>
      </c>
      <c r="K11092">
        <v>0.1035332790563049</v>
      </c>
      <c r="L11092">
        <v>0.98030706364718623</v>
      </c>
    </row>
    <row r="11093" spans="1:12">
      <c r="A11093" t="s">
        <v>317</v>
      </c>
      <c r="B11093" t="s">
        <v>384</v>
      </c>
      <c r="C11093">
        <v>48163</v>
      </c>
      <c r="D11093" t="s">
        <v>135</v>
      </c>
      <c r="E11093">
        <v>590</v>
      </c>
      <c r="F11093" t="s">
        <v>110</v>
      </c>
      <c r="G11093" t="s">
        <v>114</v>
      </c>
      <c r="H11093">
        <v>68</v>
      </c>
      <c r="I11093">
        <v>0.1310261961827392</v>
      </c>
      <c r="J11093">
        <v>9.4464678812520783E-3</v>
      </c>
      <c r="K11093">
        <v>-7.1017343752349901E-2</v>
      </c>
      <c r="L11093">
        <v>0.37361870577517597</v>
      </c>
    </row>
    <row r="11094" spans="1:12">
      <c r="A11094" t="s">
        <v>317</v>
      </c>
      <c r="B11094" t="s">
        <v>384</v>
      </c>
      <c r="C11094">
        <v>48163</v>
      </c>
      <c r="D11094" t="s">
        <v>135</v>
      </c>
      <c r="E11094">
        <v>590</v>
      </c>
      <c r="F11094" t="s">
        <v>110</v>
      </c>
      <c r="G11094" t="s">
        <v>115</v>
      </c>
      <c r="H11094">
        <v>109</v>
      </c>
      <c r="I11094">
        <v>0.41173196371926052</v>
      </c>
      <c r="J11094">
        <v>1.338148165964485E-2</v>
      </c>
      <c r="K11094">
        <v>5.705854626682396E-2</v>
      </c>
      <c r="L11094">
        <v>0.73430831483007752</v>
      </c>
    </row>
    <row r="11095" spans="1:12">
      <c r="A11095" t="s">
        <v>317</v>
      </c>
      <c r="B11095" t="s">
        <v>384</v>
      </c>
      <c r="C11095">
        <v>48163</v>
      </c>
      <c r="D11095" t="s">
        <v>135</v>
      </c>
      <c r="E11095">
        <v>590</v>
      </c>
      <c r="F11095" t="s">
        <v>110</v>
      </c>
      <c r="G11095" t="s">
        <v>116</v>
      </c>
      <c r="H11095">
        <v>68</v>
      </c>
      <c r="I11095">
        <v>4.6902638637727229E-2</v>
      </c>
      <c r="J11095">
        <v>9.0723327106680528E-3</v>
      </c>
      <c r="K11095">
        <v>-0.18785613027978981</v>
      </c>
      <c r="L11095">
        <v>0.27292184294543398</v>
      </c>
    </row>
    <row r="11096" spans="1:12">
      <c r="A11096" t="s">
        <v>317</v>
      </c>
      <c r="B11096" t="s">
        <v>384</v>
      </c>
      <c r="C11096">
        <v>48163</v>
      </c>
      <c r="D11096" t="s">
        <v>135</v>
      </c>
      <c r="E11096">
        <v>590</v>
      </c>
      <c r="F11096" t="s">
        <v>110</v>
      </c>
      <c r="G11096" t="s">
        <v>117</v>
      </c>
      <c r="H11096">
        <v>109</v>
      </c>
      <c r="I11096">
        <v>0.41173196371926052</v>
      </c>
      <c r="J11096">
        <v>1.338148165964485E-2</v>
      </c>
      <c r="K11096">
        <v>5.705854626682396E-2</v>
      </c>
      <c r="L11096">
        <v>0.73430831483007752</v>
      </c>
    </row>
    <row r="11097" spans="1:12">
      <c r="A11097" t="s">
        <v>317</v>
      </c>
      <c r="B11097" t="s">
        <v>384</v>
      </c>
      <c r="C11097">
        <v>48163</v>
      </c>
      <c r="D11097" t="s">
        <v>135</v>
      </c>
      <c r="E11097">
        <v>590</v>
      </c>
      <c r="F11097" t="s">
        <v>110</v>
      </c>
      <c r="G11097" t="s">
        <v>118</v>
      </c>
      <c r="H11097">
        <v>68</v>
      </c>
      <c r="I11097">
        <v>4.6876417383662758E-2</v>
      </c>
      <c r="J11097">
        <v>9.0721680322811381E-3</v>
      </c>
      <c r="K11097">
        <v>-0.18785613027978981</v>
      </c>
      <c r="L11097">
        <v>0.27292184294543398</v>
      </c>
    </row>
    <row r="11098" spans="1:12">
      <c r="A11098" t="s">
        <v>317</v>
      </c>
      <c r="B11098" t="s">
        <v>384</v>
      </c>
      <c r="C11098">
        <v>48163</v>
      </c>
      <c r="D11098" t="s">
        <v>135</v>
      </c>
      <c r="E11098">
        <v>590</v>
      </c>
      <c r="F11098" t="s">
        <v>110</v>
      </c>
      <c r="G11098" t="s">
        <v>119</v>
      </c>
      <c r="H11098">
        <v>109</v>
      </c>
      <c r="I11098">
        <v>0.48801850983567607</v>
      </c>
      <c r="J11098">
        <v>1.499954751078752E-2</v>
      </c>
      <c r="K11098">
        <v>7.6466862284991111E-2</v>
      </c>
      <c r="L11098">
        <v>0.8511285230059078</v>
      </c>
    </row>
    <row r="11099" spans="1:12">
      <c r="A11099" t="s">
        <v>317</v>
      </c>
      <c r="B11099" t="s">
        <v>384</v>
      </c>
      <c r="C11099">
        <v>48163</v>
      </c>
      <c r="D11099" t="s">
        <v>135</v>
      </c>
      <c r="E11099">
        <v>590</v>
      </c>
      <c r="F11099" t="s">
        <v>110</v>
      </c>
      <c r="G11099" t="s">
        <v>120</v>
      </c>
      <c r="H11099">
        <v>68</v>
      </c>
      <c r="I11099">
        <v>9.0476925790849469E-2</v>
      </c>
      <c r="J11099">
        <v>9.0461611314315415E-3</v>
      </c>
      <c r="K11099">
        <v>-0.13429024912388771</v>
      </c>
      <c r="L11099">
        <v>0.33238008964030108</v>
      </c>
    </row>
    <row r="11100" spans="1:12">
      <c r="A11100" t="s">
        <v>317</v>
      </c>
      <c r="B11100" t="s">
        <v>384</v>
      </c>
      <c r="C11100">
        <v>48163</v>
      </c>
      <c r="D11100" t="s">
        <v>135</v>
      </c>
      <c r="E11100">
        <v>590</v>
      </c>
      <c r="F11100" t="s">
        <v>110</v>
      </c>
      <c r="G11100" t="s">
        <v>121</v>
      </c>
      <c r="H11100">
        <v>109</v>
      </c>
      <c r="I11100">
        <v>0.68067482373671084</v>
      </c>
      <c r="J11100">
        <v>1.934175329442793E-2</v>
      </c>
      <c r="K11100">
        <v>0.1363118648097805</v>
      </c>
      <c r="L11100">
        <v>1.1300487698310651</v>
      </c>
    </row>
    <row r="11101" spans="1:12">
      <c r="A11101" t="s">
        <v>317</v>
      </c>
      <c r="B11101" t="s">
        <v>384</v>
      </c>
      <c r="C11101">
        <v>48163</v>
      </c>
      <c r="D11101" t="s">
        <v>135</v>
      </c>
      <c r="E11101">
        <v>590</v>
      </c>
      <c r="F11101" t="s">
        <v>110</v>
      </c>
      <c r="G11101" t="s">
        <v>122</v>
      </c>
      <c r="H11101">
        <v>68</v>
      </c>
      <c r="I11101">
        <v>0.19617859015869021</v>
      </c>
      <c r="J11101">
        <v>1.1884857627013169E-2</v>
      </c>
      <c r="K11101">
        <v>-2.9603177133575849E-3</v>
      </c>
      <c r="L11101">
        <v>0.45912038110681419</v>
      </c>
    </row>
    <row r="11102" spans="1:12">
      <c r="A11102" t="s">
        <v>317</v>
      </c>
      <c r="B11102" t="s">
        <v>384</v>
      </c>
      <c r="C11102">
        <v>48163</v>
      </c>
      <c r="D11102" t="s">
        <v>135</v>
      </c>
      <c r="E11102">
        <v>590</v>
      </c>
      <c r="F11102" t="s">
        <v>110</v>
      </c>
      <c r="G11102" t="s">
        <v>123</v>
      </c>
      <c r="H11102">
        <v>109</v>
      </c>
      <c r="I11102">
        <v>0.86062117695760243</v>
      </c>
      <c r="J11102">
        <v>2.422587312274883E-2</v>
      </c>
      <c r="K11102">
        <v>0.1925092283393052</v>
      </c>
      <c r="L11102">
        <v>1.407135650628663</v>
      </c>
    </row>
    <row r="11103" spans="1:12">
      <c r="A11103" t="s">
        <v>317</v>
      </c>
      <c r="B11103" t="s">
        <v>384</v>
      </c>
      <c r="C11103">
        <v>48163</v>
      </c>
      <c r="D11103" t="s">
        <v>135</v>
      </c>
      <c r="E11103">
        <v>590</v>
      </c>
      <c r="F11103" t="s">
        <v>110</v>
      </c>
      <c r="G11103" t="s">
        <v>124</v>
      </c>
      <c r="H11103">
        <v>68</v>
      </c>
      <c r="I11103">
        <v>0.29055007121042958</v>
      </c>
      <c r="J11103">
        <v>1.6314890332224739E-2</v>
      </c>
      <c r="K11103">
        <v>-2.9603177133575849E-3</v>
      </c>
      <c r="L11103">
        <v>0.66866024082954811</v>
      </c>
    </row>
    <row r="11104" spans="1:12">
      <c r="A11104" t="s">
        <v>317</v>
      </c>
      <c r="B11104" t="s">
        <v>384</v>
      </c>
      <c r="C11104">
        <v>48163</v>
      </c>
      <c r="D11104" t="s">
        <v>135</v>
      </c>
      <c r="E11104">
        <v>590</v>
      </c>
      <c r="F11104" t="s">
        <v>110</v>
      </c>
      <c r="G11104" t="s">
        <v>125</v>
      </c>
      <c r="H11104">
        <v>109</v>
      </c>
      <c r="I11104">
        <v>1.039852976709235</v>
      </c>
      <c r="J11104">
        <v>2.8898819363624751E-2</v>
      </c>
      <c r="K11104">
        <v>0.24692628372133291</v>
      </c>
      <c r="L11104">
        <v>1.665955837431321</v>
      </c>
    </row>
    <row r="11105" spans="1:12">
      <c r="A11105" t="s">
        <v>317</v>
      </c>
      <c r="B11105" t="s">
        <v>384</v>
      </c>
      <c r="C11105">
        <v>48163</v>
      </c>
      <c r="D11105" t="s">
        <v>135</v>
      </c>
      <c r="E11105">
        <v>590</v>
      </c>
      <c r="F11105" t="s">
        <v>110</v>
      </c>
      <c r="G11105" t="s">
        <v>126</v>
      </c>
      <c r="H11105">
        <v>68</v>
      </c>
      <c r="I11105">
        <v>0.38255331193682268</v>
      </c>
      <c r="J11105">
        <v>2.10138504537772E-2</v>
      </c>
      <c r="K11105">
        <v>-2.9603177133575849E-3</v>
      </c>
      <c r="L11105">
        <v>0.83618455498745559</v>
      </c>
    </row>
    <row r="11106" spans="1:12">
      <c r="A11106" t="s">
        <v>317</v>
      </c>
      <c r="B11106" t="s">
        <v>384</v>
      </c>
      <c r="C11106">
        <v>48163</v>
      </c>
      <c r="D11106" t="s">
        <v>135</v>
      </c>
      <c r="E11106">
        <v>590</v>
      </c>
      <c r="F11106" t="s">
        <v>110</v>
      </c>
      <c r="G11106" t="s">
        <v>127</v>
      </c>
      <c r="H11106">
        <v>109</v>
      </c>
      <c r="I11106">
        <v>0.57739016631517426</v>
      </c>
      <c r="J11106">
        <v>1.6996054902111871E-2</v>
      </c>
      <c r="K11106">
        <v>0.1035332790563049</v>
      </c>
      <c r="L11106">
        <v>0.98030706364718623</v>
      </c>
    </row>
    <row r="11107" spans="1:12">
      <c r="A11107" t="s">
        <v>317</v>
      </c>
      <c r="B11107" t="s">
        <v>384</v>
      </c>
      <c r="C11107">
        <v>48163</v>
      </c>
      <c r="D11107" t="s">
        <v>135</v>
      </c>
      <c r="E11107">
        <v>590</v>
      </c>
      <c r="F11107" t="s">
        <v>110</v>
      </c>
      <c r="G11107" t="s">
        <v>128</v>
      </c>
      <c r="H11107">
        <v>68</v>
      </c>
      <c r="I11107">
        <v>0.13108892132839561</v>
      </c>
      <c r="J11107">
        <v>9.4406367663458363E-3</v>
      </c>
      <c r="K11107">
        <v>-7.1017343752349901E-2</v>
      </c>
      <c r="L11107">
        <v>0.37361870577517597</v>
      </c>
    </row>
    <row r="11108" spans="1:12">
      <c r="A11108" t="s">
        <v>317</v>
      </c>
      <c r="B11108" t="s">
        <v>384</v>
      </c>
      <c r="C11108">
        <v>48163</v>
      </c>
      <c r="D11108" t="s">
        <v>135</v>
      </c>
      <c r="E11108">
        <v>590</v>
      </c>
      <c r="F11108" t="s">
        <v>110</v>
      </c>
      <c r="G11108" t="s">
        <v>129</v>
      </c>
      <c r="H11108">
        <v>109</v>
      </c>
      <c r="I11108">
        <v>0.57739016631517415</v>
      </c>
      <c r="J11108">
        <v>1.6996054902111878E-2</v>
      </c>
      <c r="K11108">
        <v>0.1035332790563049</v>
      </c>
      <c r="L11108">
        <v>0.98030706364718623</v>
      </c>
    </row>
    <row r="11109" spans="1:12">
      <c r="A11109" t="s">
        <v>317</v>
      </c>
      <c r="B11109" t="s">
        <v>384</v>
      </c>
      <c r="C11109">
        <v>48163</v>
      </c>
      <c r="D11109" t="s">
        <v>135</v>
      </c>
      <c r="E11109">
        <v>590</v>
      </c>
      <c r="F11109" t="s">
        <v>110</v>
      </c>
      <c r="G11109" t="s">
        <v>130</v>
      </c>
      <c r="H11109">
        <v>68</v>
      </c>
      <c r="I11109">
        <v>0.13108892132839561</v>
      </c>
      <c r="J11109">
        <v>9.4406367663458363E-3</v>
      </c>
      <c r="K11109">
        <v>-7.1017343752349901E-2</v>
      </c>
      <c r="L11109">
        <v>0.37361870577517597</v>
      </c>
    </row>
    <row r="11110" spans="1:12">
      <c r="A11110" t="s">
        <v>317</v>
      </c>
      <c r="B11110" t="s">
        <v>384</v>
      </c>
      <c r="C11110">
        <v>48163</v>
      </c>
      <c r="D11110" t="s">
        <v>135</v>
      </c>
      <c r="E11110">
        <v>590</v>
      </c>
      <c r="F11110" t="s">
        <v>110</v>
      </c>
      <c r="G11110" t="s">
        <v>131</v>
      </c>
      <c r="H11110">
        <v>109</v>
      </c>
      <c r="I11110">
        <v>0.57739016631517426</v>
      </c>
      <c r="J11110">
        <v>1.6996054902111871E-2</v>
      </c>
      <c r="K11110">
        <v>0.1035332790563049</v>
      </c>
      <c r="L11110">
        <v>0.98030706364718623</v>
      </c>
    </row>
    <row r="11111" spans="1:12">
      <c r="A11111" t="s">
        <v>317</v>
      </c>
      <c r="B11111" t="s">
        <v>384</v>
      </c>
      <c r="C11111">
        <v>48163</v>
      </c>
      <c r="D11111" t="s">
        <v>135</v>
      </c>
      <c r="E11111">
        <v>590</v>
      </c>
      <c r="F11111" t="s">
        <v>110</v>
      </c>
      <c r="G11111" t="s">
        <v>132</v>
      </c>
      <c r="H11111">
        <v>68</v>
      </c>
      <c r="I11111">
        <v>0.13108892132839561</v>
      </c>
      <c r="J11111">
        <v>9.4406367663458363E-3</v>
      </c>
      <c r="K11111">
        <v>-7.1017343752349901E-2</v>
      </c>
      <c r="L11111">
        <v>0.37361870577517597</v>
      </c>
    </row>
    <row r="11112" spans="1:12">
      <c r="A11112" t="s">
        <v>317</v>
      </c>
      <c r="B11112" t="s">
        <v>384</v>
      </c>
      <c r="C11112">
        <v>48163</v>
      </c>
      <c r="D11112" t="s">
        <v>135</v>
      </c>
      <c r="E11112">
        <v>590</v>
      </c>
      <c r="F11112" t="s">
        <v>110</v>
      </c>
      <c r="G11112" t="s">
        <v>133</v>
      </c>
      <c r="H11112">
        <v>109</v>
      </c>
      <c r="I11112">
        <v>0.66167765560911485</v>
      </c>
      <c r="J11112">
        <v>1.8324779483823061E-2</v>
      </c>
      <c r="K11112">
        <v>0.17937101341866499</v>
      </c>
      <c r="L11112">
        <v>1.0515140306815709</v>
      </c>
    </row>
    <row r="11113" spans="1:12">
      <c r="A11113" t="s">
        <v>317</v>
      </c>
      <c r="B11113" t="s">
        <v>384</v>
      </c>
      <c r="C11113">
        <v>48163</v>
      </c>
      <c r="D11113" t="s">
        <v>135</v>
      </c>
      <c r="E11113">
        <v>590</v>
      </c>
      <c r="F11113" t="s">
        <v>110</v>
      </c>
      <c r="G11113" t="s">
        <v>134</v>
      </c>
      <c r="H11113">
        <v>68</v>
      </c>
      <c r="I11113">
        <v>0.26387111965055232</v>
      </c>
      <c r="J11113">
        <v>1.445553613394151E-2</v>
      </c>
      <c r="K11113">
        <v>-2.9603177133575849E-3</v>
      </c>
      <c r="L11113">
        <v>0.49923968709117561</v>
      </c>
    </row>
    <row r="11114" spans="1:12">
      <c r="A11114" t="s">
        <v>317</v>
      </c>
      <c r="B11114" t="s">
        <v>385</v>
      </c>
      <c r="C11114">
        <v>48165</v>
      </c>
      <c r="D11114" t="s">
        <v>135</v>
      </c>
      <c r="E11114">
        <v>590</v>
      </c>
      <c r="F11114" t="s">
        <v>110</v>
      </c>
      <c r="G11114" t="s">
        <v>111</v>
      </c>
      <c r="H11114">
        <v>195</v>
      </c>
      <c r="I11114">
        <v>1.280066447151627E-2</v>
      </c>
      <c r="J11114">
        <v>1.5078502414576499E-3</v>
      </c>
      <c r="K11114">
        <v>-999</v>
      </c>
      <c r="L11114">
        <v>-999</v>
      </c>
    </row>
    <row r="11115" spans="1:12">
      <c r="A11115" t="s">
        <v>317</v>
      </c>
      <c r="B11115" t="s">
        <v>385</v>
      </c>
      <c r="C11115">
        <v>48165</v>
      </c>
      <c r="D11115" t="s">
        <v>135</v>
      </c>
      <c r="E11115">
        <v>590</v>
      </c>
      <c r="F11115" t="s">
        <v>110</v>
      </c>
      <c r="G11115" t="s">
        <v>112</v>
      </c>
      <c r="H11115">
        <v>190</v>
      </c>
      <c r="I11115">
        <v>-9.2924923593182586E-3</v>
      </c>
      <c r="J11115">
        <v>1.02729659439014E-3</v>
      </c>
      <c r="K11115">
        <v>-999</v>
      </c>
      <c r="L11115">
        <v>-999</v>
      </c>
    </row>
    <row r="11116" spans="1:12">
      <c r="A11116" t="s">
        <v>317</v>
      </c>
      <c r="B11116" t="s">
        <v>385</v>
      </c>
      <c r="C11116">
        <v>48165</v>
      </c>
      <c r="D11116" t="s">
        <v>135</v>
      </c>
      <c r="E11116">
        <v>590</v>
      </c>
      <c r="F11116" t="s">
        <v>110</v>
      </c>
      <c r="G11116" t="s">
        <v>113</v>
      </c>
      <c r="H11116">
        <v>195</v>
      </c>
      <c r="I11116">
        <v>0.40708836443639601</v>
      </c>
      <c r="J11116">
        <v>1.4367217897190461E-2</v>
      </c>
      <c r="K11116">
        <v>6.1616498831277053E-2</v>
      </c>
      <c r="L11116">
        <v>1.0445898330844281</v>
      </c>
    </row>
    <row r="11117" spans="1:12">
      <c r="A11117" t="s">
        <v>317</v>
      </c>
      <c r="B11117" t="s">
        <v>385</v>
      </c>
      <c r="C11117">
        <v>48165</v>
      </c>
      <c r="D11117" t="s">
        <v>135</v>
      </c>
      <c r="E11117">
        <v>590</v>
      </c>
      <c r="F11117" t="s">
        <v>110</v>
      </c>
      <c r="G11117" t="s">
        <v>114</v>
      </c>
      <c r="H11117">
        <v>190</v>
      </c>
      <c r="I11117">
        <v>7.7813854277962002E-2</v>
      </c>
      <c r="J11117">
        <v>3.9358693629893728E-3</v>
      </c>
      <c r="K11117">
        <v>-1.7118735742734901E-2</v>
      </c>
      <c r="L11117">
        <v>0.27114206432046323</v>
      </c>
    </row>
    <row r="11118" spans="1:12">
      <c r="A11118" t="s">
        <v>317</v>
      </c>
      <c r="B11118" t="s">
        <v>385</v>
      </c>
      <c r="C11118">
        <v>48165</v>
      </c>
      <c r="D11118" t="s">
        <v>135</v>
      </c>
      <c r="E11118">
        <v>590</v>
      </c>
      <c r="F11118" t="s">
        <v>110</v>
      </c>
      <c r="G11118" t="s">
        <v>115</v>
      </c>
      <c r="H11118">
        <v>195</v>
      </c>
      <c r="I11118">
        <v>0.30513565012848759</v>
      </c>
      <c r="J11118">
        <v>1.0706964281424159E-2</v>
      </c>
      <c r="K11118">
        <v>3.9435271980070033E-2</v>
      </c>
      <c r="L11118">
        <v>0.71570367352633091</v>
      </c>
    </row>
    <row r="11119" spans="1:12">
      <c r="A11119" t="s">
        <v>317</v>
      </c>
      <c r="B11119" t="s">
        <v>385</v>
      </c>
      <c r="C11119">
        <v>48165</v>
      </c>
      <c r="D11119" t="s">
        <v>135</v>
      </c>
      <c r="E11119">
        <v>590</v>
      </c>
      <c r="F11119" t="s">
        <v>110</v>
      </c>
      <c r="G11119" t="s">
        <v>116</v>
      </c>
      <c r="H11119">
        <v>190</v>
      </c>
      <c r="I11119">
        <v>1.2001574140206729E-2</v>
      </c>
      <c r="J11119">
        <v>3.2866643379730002E-3</v>
      </c>
      <c r="K11119">
        <v>-7.5404002868393591E-2</v>
      </c>
      <c r="L11119">
        <v>0.16463460659000639</v>
      </c>
    </row>
    <row r="11120" spans="1:12">
      <c r="A11120" t="s">
        <v>317</v>
      </c>
      <c r="B11120" t="s">
        <v>385</v>
      </c>
      <c r="C11120">
        <v>48165</v>
      </c>
      <c r="D11120" t="s">
        <v>135</v>
      </c>
      <c r="E11120">
        <v>590</v>
      </c>
      <c r="F11120" t="s">
        <v>110</v>
      </c>
      <c r="G11120" t="s">
        <v>117</v>
      </c>
      <c r="H11120">
        <v>195</v>
      </c>
      <c r="I11120">
        <v>0.30513566503163342</v>
      </c>
      <c r="J11120">
        <v>1.070696596274592E-2</v>
      </c>
      <c r="K11120">
        <v>3.9435271980070033E-2</v>
      </c>
      <c r="L11120">
        <v>0.71570367352633091</v>
      </c>
    </row>
    <row r="11121" spans="1:12">
      <c r="A11121" t="s">
        <v>317</v>
      </c>
      <c r="B11121" t="s">
        <v>385</v>
      </c>
      <c r="C11121">
        <v>48165</v>
      </c>
      <c r="D11121" t="s">
        <v>135</v>
      </c>
      <c r="E11121">
        <v>590</v>
      </c>
      <c r="F11121" t="s">
        <v>110</v>
      </c>
      <c r="G11121" t="s">
        <v>118</v>
      </c>
      <c r="H11121">
        <v>190</v>
      </c>
      <c r="I11121">
        <v>1.2030466238897411E-2</v>
      </c>
      <c r="J11121">
        <v>3.2861171791652758E-3</v>
      </c>
      <c r="K11121">
        <v>-7.5404002868393591E-2</v>
      </c>
      <c r="L11121">
        <v>0.16463460659000639</v>
      </c>
    </row>
    <row r="11122" spans="1:12">
      <c r="A11122" t="s">
        <v>317</v>
      </c>
      <c r="B11122" t="s">
        <v>385</v>
      </c>
      <c r="C11122">
        <v>48165</v>
      </c>
      <c r="D11122" t="s">
        <v>135</v>
      </c>
      <c r="E11122">
        <v>590</v>
      </c>
      <c r="F11122" t="s">
        <v>110</v>
      </c>
      <c r="G11122" t="s">
        <v>119</v>
      </c>
      <c r="H11122">
        <v>195</v>
      </c>
      <c r="I11122">
        <v>0.34320672442635802</v>
      </c>
      <c r="J11122">
        <v>1.247625352405689E-2</v>
      </c>
      <c r="K11122">
        <v>4.7958638566990848E-2</v>
      </c>
      <c r="L11122">
        <v>0.87469436781935861</v>
      </c>
    </row>
    <row r="11123" spans="1:12">
      <c r="A11123" t="s">
        <v>317</v>
      </c>
      <c r="B11123" t="s">
        <v>385</v>
      </c>
      <c r="C11123">
        <v>48165</v>
      </c>
      <c r="D11123" t="s">
        <v>135</v>
      </c>
      <c r="E11123">
        <v>590</v>
      </c>
      <c r="F11123" t="s">
        <v>110</v>
      </c>
      <c r="G11123" t="s">
        <v>120</v>
      </c>
      <c r="H11123">
        <v>190</v>
      </c>
      <c r="I11123">
        <v>4.6138024045417947E-2</v>
      </c>
      <c r="J11123">
        <v>3.6055265816889869E-3</v>
      </c>
      <c r="K11123">
        <v>-3.6358419341025107E-2</v>
      </c>
      <c r="L11123">
        <v>0.22138591011327369</v>
      </c>
    </row>
    <row r="11124" spans="1:12">
      <c r="A11124" t="s">
        <v>317</v>
      </c>
      <c r="B11124" t="s">
        <v>385</v>
      </c>
      <c r="C11124">
        <v>48165</v>
      </c>
      <c r="D11124" t="s">
        <v>135</v>
      </c>
      <c r="E11124">
        <v>590</v>
      </c>
      <c r="F11124" t="s">
        <v>110</v>
      </c>
      <c r="G11124" t="s">
        <v>121</v>
      </c>
      <c r="H11124">
        <v>195</v>
      </c>
      <c r="I11124">
        <v>0.46847809257867168</v>
      </c>
      <c r="J11124">
        <v>1.6532577787320611E-2</v>
      </c>
      <c r="K11124">
        <v>7.6488431358555903E-2</v>
      </c>
      <c r="L11124">
        <v>1.2294122453740419</v>
      </c>
    </row>
    <row r="11125" spans="1:12">
      <c r="A11125" t="s">
        <v>317</v>
      </c>
      <c r="B11125" t="s">
        <v>385</v>
      </c>
      <c r="C11125">
        <v>48165</v>
      </c>
      <c r="D11125" t="s">
        <v>135</v>
      </c>
      <c r="E11125">
        <v>590</v>
      </c>
      <c r="F11125" t="s">
        <v>110</v>
      </c>
      <c r="G11125" t="s">
        <v>122</v>
      </c>
      <c r="H11125">
        <v>190</v>
      </c>
      <c r="I11125">
        <v>0.1336305878317513</v>
      </c>
      <c r="J11125">
        <v>5.0660177865624904E-3</v>
      </c>
      <c r="K11125">
        <v>6.8583110542747407E-3</v>
      </c>
      <c r="L11125">
        <v>0.38294899232820739</v>
      </c>
    </row>
    <row r="11126" spans="1:12">
      <c r="A11126" t="s">
        <v>317</v>
      </c>
      <c r="B11126" t="s">
        <v>385</v>
      </c>
      <c r="C11126">
        <v>48165</v>
      </c>
      <c r="D11126" t="s">
        <v>135</v>
      </c>
      <c r="E11126">
        <v>590</v>
      </c>
      <c r="F11126" t="s">
        <v>110</v>
      </c>
      <c r="G11126" t="s">
        <v>123</v>
      </c>
      <c r="H11126">
        <v>195</v>
      </c>
      <c r="I11126">
        <v>0.57143065106157542</v>
      </c>
      <c r="J11126">
        <v>2.0939690307789919E-2</v>
      </c>
      <c r="K11126">
        <v>9.6644327978629749E-2</v>
      </c>
      <c r="L11126">
        <v>1.586068888403962</v>
      </c>
    </row>
    <row r="11127" spans="1:12">
      <c r="A11127" t="s">
        <v>317</v>
      </c>
      <c r="B11127" t="s">
        <v>385</v>
      </c>
      <c r="C11127">
        <v>48165</v>
      </c>
      <c r="D11127" t="s">
        <v>135</v>
      </c>
      <c r="E11127">
        <v>590</v>
      </c>
      <c r="F11127" t="s">
        <v>110</v>
      </c>
      <c r="G11127" t="s">
        <v>124</v>
      </c>
      <c r="H11127">
        <v>190</v>
      </c>
      <c r="I11127">
        <v>0.216825874518845</v>
      </c>
      <c r="J11127">
        <v>6.4478154442222336E-3</v>
      </c>
      <c r="K11127">
        <v>5.0699452501801502E-2</v>
      </c>
      <c r="L11127">
        <v>0.52078327133154723</v>
      </c>
    </row>
    <row r="11128" spans="1:12">
      <c r="A11128" t="s">
        <v>317</v>
      </c>
      <c r="B11128" t="s">
        <v>385</v>
      </c>
      <c r="C11128">
        <v>48165</v>
      </c>
      <c r="D11128" t="s">
        <v>135</v>
      </c>
      <c r="E11128">
        <v>590</v>
      </c>
      <c r="F11128" t="s">
        <v>110</v>
      </c>
      <c r="G11128" t="s">
        <v>125</v>
      </c>
      <c r="H11128">
        <v>195</v>
      </c>
      <c r="I11128">
        <v>0.68792056233084986</v>
      </c>
      <c r="J11128">
        <v>2.4846330383766699E-2</v>
      </c>
      <c r="K11128">
        <v>0.1100626279377805</v>
      </c>
      <c r="L11128">
        <v>1.882481460986257</v>
      </c>
    </row>
    <row r="11129" spans="1:12">
      <c r="A11129" t="s">
        <v>317</v>
      </c>
      <c r="B11129" t="s">
        <v>385</v>
      </c>
      <c r="C11129">
        <v>48165</v>
      </c>
      <c r="D11129" t="s">
        <v>135</v>
      </c>
      <c r="E11129">
        <v>590</v>
      </c>
      <c r="F11129" t="s">
        <v>110</v>
      </c>
      <c r="G11129" t="s">
        <v>126</v>
      </c>
      <c r="H11129">
        <v>190</v>
      </c>
      <c r="I11129">
        <v>0.31011238155261978</v>
      </c>
      <c r="J11129">
        <v>8.3102156555515776E-3</v>
      </c>
      <c r="K11129">
        <v>8.6149699873777838E-2</v>
      </c>
      <c r="L11129">
        <v>0.67560886604146608</v>
      </c>
    </row>
    <row r="11130" spans="1:12">
      <c r="A11130" t="s">
        <v>317</v>
      </c>
      <c r="B11130" t="s">
        <v>385</v>
      </c>
      <c r="C11130">
        <v>48165</v>
      </c>
      <c r="D11130" t="s">
        <v>135</v>
      </c>
      <c r="E11130">
        <v>590</v>
      </c>
      <c r="F11130" t="s">
        <v>110</v>
      </c>
      <c r="G11130" t="s">
        <v>127</v>
      </c>
      <c r="H11130">
        <v>195</v>
      </c>
      <c r="I11130">
        <v>0.40708836443639612</v>
      </c>
      <c r="J11130">
        <v>1.4367217897190461E-2</v>
      </c>
      <c r="K11130">
        <v>6.1616498831277053E-2</v>
      </c>
      <c r="L11130">
        <v>1.0445898330844281</v>
      </c>
    </row>
    <row r="11131" spans="1:12">
      <c r="A11131" t="s">
        <v>317</v>
      </c>
      <c r="B11131" t="s">
        <v>385</v>
      </c>
      <c r="C11131">
        <v>48165</v>
      </c>
      <c r="D11131" t="s">
        <v>135</v>
      </c>
      <c r="E11131">
        <v>590</v>
      </c>
      <c r="F11131" t="s">
        <v>110</v>
      </c>
      <c r="G11131" t="s">
        <v>128</v>
      </c>
      <c r="H11131">
        <v>190</v>
      </c>
      <c r="I11131">
        <v>7.7813854277962002E-2</v>
      </c>
      <c r="J11131">
        <v>3.9358693629893736E-3</v>
      </c>
      <c r="K11131">
        <v>-1.7118735742734901E-2</v>
      </c>
      <c r="L11131">
        <v>0.27114206432046323</v>
      </c>
    </row>
    <row r="11132" spans="1:12">
      <c r="A11132" t="s">
        <v>317</v>
      </c>
      <c r="B11132" t="s">
        <v>385</v>
      </c>
      <c r="C11132">
        <v>48165</v>
      </c>
      <c r="D11132" t="s">
        <v>135</v>
      </c>
      <c r="E11132">
        <v>590</v>
      </c>
      <c r="F11132" t="s">
        <v>110</v>
      </c>
      <c r="G11132" t="s">
        <v>129</v>
      </c>
      <c r="H11132">
        <v>195</v>
      </c>
      <c r="I11132">
        <v>0.40708836443639612</v>
      </c>
      <c r="J11132">
        <v>1.4367217897190469E-2</v>
      </c>
      <c r="K11132">
        <v>6.1616498831277053E-2</v>
      </c>
      <c r="L11132">
        <v>1.0445898330844281</v>
      </c>
    </row>
    <row r="11133" spans="1:12">
      <c r="A11133" t="s">
        <v>317</v>
      </c>
      <c r="B11133" t="s">
        <v>385</v>
      </c>
      <c r="C11133">
        <v>48165</v>
      </c>
      <c r="D11133" t="s">
        <v>135</v>
      </c>
      <c r="E11133">
        <v>590</v>
      </c>
      <c r="F11133" t="s">
        <v>110</v>
      </c>
      <c r="G11133" t="s">
        <v>130</v>
      </c>
      <c r="H11133">
        <v>190</v>
      </c>
      <c r="I11133">
        <v>7.7813854277962002E-2</v>
      </c>
      <c r="J11133">
        <v>3.9358693629893736E-3</v>
      </c>
      <c r="K11133">
        <v>-1.7118735742734901E-2</v>
      </c>
      <c r="L11133">
        <v>0.27114206432046323</v>
      </c>
    </row>
    <row r="11134" spans="1:12">
      <c r="A11134" t="s">
        <v>317</v>
      </c>
      <c r="B11134" t="s">
        <v>385</v>
      </c>
      <c r="C11134">
        <v>48165</v>
      </c>
      <c r="D11134" t="s">
        <v>135</v>
      </c>
      <c r="E11134">
        <v>590</v>
      </c>
      <c r="F11134" t="s">
        <v>110</v>
      </c>
      <c r="G11134" t="s">
        <v>131</v>
      </c>
      <c r="H11134">
        <v>195</v>
      </c>
      <c r="I11134">
        <v>0.40708836443639612</v>
      </c>
      <c r="J11134">
        <v>1.4367217897190461E-2</v>
      </c>
      <c r="K11134">
        <v>6.1616498831277053E-2</v>
      </c>
      <c r="L11134">
        <v>1.0445898330844281</v>
      </c>
    </row>
    <row r="11135" spans="1:12">
      <c r="A11135" t="s">
        <v>317</v>
      </c>
      <c r="B11135" t="s">
        <v>385</v>
      </c>
      <c r="C11135">
        <v>48165</v>
      </c>
      <c r="D11135" t="s">
        <v>135</v>
      </c>
      <c r="E11135">
        <v>590</v>
      </c>
      <c r="F11135" t="s">
        <v>110</v>
      </c>
      <c r="G11135" t="s">
        <v>132</v>
      </c>
      <c r="H11135">
        <v>190</v>
      </c>
      <c r="I11135">
        <v>7.7813854277962002E-2</v>
      </c>
      <c r="J11135">
        <v>3.9358693629893736E-3</v>
      </c>
      <c r="K11135">
        <v>-1.7118735742734901E-2</v>
      </c>
      <c r="L11135">
        <v>0.27114206432046323</v>
      </c>
    </row>
    <row r="11136" spans="1:12">
      <c r="A11136" t="s">
        <v>317</v>
      </c>
      <c r="B11136" t="s">
        <v>385</v>
      </c>
      <c r="C11136">
        <v>48165</v>
      </c>
      <c r="D11136" t="s">
        <v>135</v>
      </c>
      <c r="E11136">
        <v>590</v>
      </c>
      <c r="F11136" t="s">
        <v>110</v>
      </c>
      <c r="G11136" t="s">
        <v>133</v>
      </c>
      <c r="H11136">
        <v>195</v>
      </c>
      <c r="I11136">
        <v>0.42197723401868331</v>
      </c>
      <c r="J11136">
        <v>1.523064055750196E-2</v>
      </c>
      <c r="K11136">
        <v>7.3995564455217239E-2</v>
      </c>
      <c r="L11136">
        <v>1.1930003476107121</v>
      </c>
    </row>
    <row r="11137" spans="1:12">
      <c r="A11137" t="s">
        <v>317</v>
      </c>
      <c r="B11137" t="s">
        <v>385</v>
      </c>
      <c r="C11137">
        <v>48165</v>
      </c>
      <c r="D11137" t="s">
        <v>135</v>
      </c>
      <c r="E11137">
        <v>590</v>
      </c>
      <c r="F11137" t="s">
        <v>110</v>
      </c>
      <c r="G11137" t="s">
        <v>134</v>
      </c>
      <c r="H11137">
        <v>190</v>
      </c>
      <c r="I11137">
        <v>0.2079940356221685</v>
      </c>
      <c r="J11137">
        <v>6.3123908138744298E-3</v>
      </c>
      <c r="K11137">
        <v>4.7425370198004912E-2</v>
      </c>
      <c r="L11137">
        <v>0.51319062766465262</v>
      </c>
    </row>
    <row r="11138" spans="1:12">
      <c r="A11138" t="s">
        <v>317</v>
      </c>
      <c r="B11138" t="s">
        <v>386</v>
      </c>
      <c r="C11138">
        <v>48167</v>
      </c>
      <c r="D11138" t="s">
        <v>135</v>
      </c>
      <c r="E11138">
        <v>590</v>
      </c>
      <c r="F11138" t="s">
        <v>110</v>
      </c>
      <c r="G11138" t="s">
        <v>111</v>
      </c>
      <c r="H11138">
        <v>119</v>
      </c>
      <c r="I11138">
        <v>4.344054371735321E-2</v>
      </c>
      <c r="J11138">
        <v>3.0583080619406241E-3</v>
      </c>
      <c r="K11138">
        <v>-999</v>
      </c>
      <c r="L11138">
        <v>-999</v>
      </c>
    </row>
    <row r="11139" spans="1:12">
      <c r="A11139" t="s">
        <v>317</v>
      </c>
      <c r="B11139" t="s">
        <v>386</v>
      </c>
      <c r="C11139">
        <v>48167</v>
      </c>
      <c r="D11139" t="s">
        <v>135</v>
      </c>
      <c r="E11139">
        <v>590</v>
      </c>
      <c r="F11139" t="s">
        <v>110</v>
      </c>
      <c r="G11139" t="s">
        <v>112</v>
      </c>
      <c r="H11139">
        <v>154</v>
      </c>
      <c r="I11139">
        <v>1.010576887515535E-2</v>
      </c>
      <c r="J11139">
        <v>1.007986004360896E-3</v>
      </c>
      <c r="K11139">
        <v>-999</v>
      </c>
      <c r="L11139">
        <v>-999</v>
      </c>
    </row>
    <row r="11140" spans="1:12">
      <c r="A11140" t="s">
        <v>317</v>
      </c>
      <c r="B11140" t="s">
        <v>386</v>
      </c>
      <c r="C11140">
        <v>48167</v>
      </c>
      <c r="D11140" t="s">
        <v>135</v>
      </c>
      <c r="E11140">
        <v>590</v>
      </c>
      <c r="F11140" t="s">
        <v>110</v>
      </c>
      <c r="G11140" t="s">
        <v>113</v>
      </c>
      <c r="H11140">
        <v>119</v>
      </c>
      <c r="I11140">
        <v>0.54223212982136748</v>
      </c>
      <c r="J11140">
        <v>2.2402894704769659E-2</v>
      </c>
      <c r="K11140">
        <v>-6.8014914002422755E-5</v>
      </c>
      <c r="L11140">
        <v>1.167587709455941</v>
      </c>
    </row>
    <row r="11141" spans="1:12">
      <c r="A11141" t="s">
        <v>317</v>
      </c>
      <c r="B11141" t="s">
        <v>386</v>
      </c>
      <c r="C11141">
        <v>48167</v>
      </c>
      <c r="D11141" t="s">
        <v>135</v>
      </c>
      <c r="E11141">
        <v>590</v>
      </c>
      <c r="F11141" t="s">
        <v>110</v>
      </c>
      <c r="G11141" t="s">
        <v>114</v>
      </c>
      <c r="H11141">
        <v>154</v>
      </c>
      <c r="I11141">
        <v>0.13614671302070411</v>
      </c>
      <c r="J11141">
        <v>1.006211760132609E-2</v>
      </c>
      <c r="K11141">
        <v>-0.1648007615647171</v>
      </c>
      <c r="L11141">
        <v>0.56084747552493552</v>
      </c>
    </row>
    <row r="11142" spans="1:12">
      <c r="A11142" t="s">
        <v>317</v>
      </c>
      <c r="B11142" t="s">
        <v>386</v>
      </c>
      <c r="C11142">
        <v>48167</v>
      </c>
      <c r="D11142" t="s">
        <v>135</v>
      </c>
      <c r="E11142">
        <v>590</v>
      </c>
      <c r="F11142" t="s">
        <v>110</v>
      </c>
      <c r="G11142" t="s">
        <v>115</v>
      </c>
      <c r="H11142">
        <v>119</v>
      </c>
      <c r="I11142">
        <v>0.35744820166864288</v>
      </c>
      <c r="J11142">
        <v>1.8388921166261309E-2</v>
      </c>
      <c r="K11142">
        <v>-9.3929551569146078E-2</v>
      </c>
      <c r="L11142">
        <v>0.83509783911325841</v>
      </c>
    </row>
    <row r="11143" spans="1:12">
      <c r="A11143" t="s">
        <v>317</v>
      </c>
      <c r="B11143" t="s">
        <v>386</v>
      </c>
      <c r="C11143">
        <v>48167</v>
      </c>
      <c r="D11143" t="s">
        <v>135</v>
      </c>
      <c r="E11143">
        <v>590</v>
      </c>
      <c r="F11143" t="s">
        <v>110</v>
      </c>
      <c r="G11143" t="s">
        <v>116</v>
      </c>
      <c r="H11143">
        <v>154</v>
      </c>
      <c r="I11143">
        <v>5.8262439736304593E-2</v>
      </c>
      <c r="J11143">
        <v>9.4519299594805518E-3</v>
      </c>
      <c r="K11143">
        <v>-0.2965267321163389</v>
      </c>
      <c r="L11143">
        <v>0.34774509743010268</v>
      </c>
    </row>
    <row r="11144" spans="1:12">
      <c r="A11144" t="s">
        <v>317</v>
      </c>
      <c r="B11144" t="s">
        <v>386</v>
      </c>
      <c r="C11144">
        <v>48167</v>
      </c>
      <c r="D11144" t="s">
        <v>135</v>
      </c>
      <c r="E11144">
        <v>590</v>
      </c>
      <c r="F11144" t="s">
        <v>110</v>
      </c>
      <c r="G11144" t="s">
        <v>117</v>
      </c>
      <c r="H11144">
        <v>119</v>
      </c>
      <c r="I11144">
        <v>0.35744820166864288</v>
      </c>
      <c r="J11144">
        <v>1.8388921166261309E-2</v>
      </c>
      <c r="K11144">
        <v>-9.3929551569146078E-2</v>
      </c>
      <c r="L11144">
        <v>0.83509783911325841</v>
      </c>
    </row>
    <row r="11145" spans="1:12">
      <c r="A11145" t="s">
        <v>317</v>
      </c>
      <c r="B11145" t="s">
        <v>386</v>
      </c>
      <c r="C11145">
        <v>48167</v>
      </c>
      <c r="D11145" t="s">
        <v>135</v>
      </c>
      <c r="E11145">
        <v>590</v>
      </c>
      <c r="F11145" t="s">
        <v>110</v>
      </c>
      <c r="G11145" t="s">
        <v>118</v>
      </c>
      <c r="H11145">
        <v>154</v>
      </c>
      <c r="I11145">
        <v>5.8262439736304593E-2</v>
      </c>
      <c r="J11145">
        <v>9.4519299594805518E-3</v>
      </c>
      <c r="K11145">
        <v>-0.2965267321163389</v>
      </c>
      <c r="L11145">
        <v>0.34774509743010268</v>
      </c>
    </row>
    <row r="11146" spans="1:12">
      <c r="A11146" t="s">
        <v>317</v>
      </c>
      <c r="B11146" t="s">
        <v>386</v>
      </c>
      <c r="C11146">
        <v>48167</v>
      </c>
      <c r="D11146" t="s">
        <v>135</v>
      </c>
      <c r="E11146">
        <v>590</v>
      </c>
      <c r="F11146" t="s">
        <v>110</v>
      </c>
      <c r="G11146" t="s">
        <v>119</v>
      </c>
      <c r="H11146">
        <v>119</v>
      </c>
      <c r="I11146">
        <v>0.44640003195052641</v>
      </c>
      <c r="J11146">
        <v>2.017620395139887E-2</v>
      </c>
      <c r="K11146">
        <v>-6.8014914002422755E-5</v>
      </c>
      <c r="L11146">
        <v>1.0065041022987671</v>
      </c>
    </row>
    <row r="11147" spans="1:12">
      <c r="A11147" t="s">
        <v>317</v>
      </c>
      <c r="B11147" t="s">
        <v>386</v>
      </c>
      <c r="C11147">
        <v>48167</v>
      </c>
      <c r="D11147" t="s">
        <v>135</v>
      </c>
      <c r="E11147">
        <v>590</v>
      </c>
      <c r="F11147" t="s">
        <v>110</v>
      </c>
      <c r="G11147" t="s">
        <v>120</v>
      </c>
      <c r="H11147">
        <v>154</v>
      </c>
      <c r="I11147">
        <v>9.8542597284439759E-2</v>
      </c>
      <c r="J11147">
        <v>1.005330279515171E-2</v>
      </c>
      <c r="K11147">
        <v>-0.24312261054794609</v>
      </c>
      <c r="L11147">
        <v>0.47072010799174657</v>
      </c>
    </row>
    <row r="11148" spans="1:12">
      <c r="A11148" t="s">
        <v>317</v>
      </c>
      <c r="B11148" t="s">
        <v>386</v>
      </c>
      <c r="C11148">
        <v>48167</v>
      </c>
      <c r="D11148" t="s">
        <v>135</v>
      </c>
      <c r="E11148">
        <v>590</v>
      </c>
      <c r="F11148" t="s">
        <v>110</v>
      </c>
      <c r="G11148" t="s">
        <v>121</v>
      </c>
      <c r="H11148">
        <v>119</v>
      </c>
      <c r="I11148">
        <v>0.65603744095005223</v>
      </c>
      <c r="J11148">
        <v>2.571803551448653E-2</v>
      </c>
      <c r="K11148">
        <v>-6.8014914002422755E-5</v>
      </c>
      <c r="L11148">
        <v>1.362928753414266</v>
      </c>
    </row>
    <row r="11149" spans="1:12">
      <c r="A11149" t="s">
        <v>317</v>
      </c>
      <c r="B11149" t="s">
        <v>386</v>
      </c>
      <c r="C11149">
        <v>48167</v>
      </c>
      <c r="D11149" t="s">
        <v>135</v>
      </c>
      <c r="E11149">
        <v>590</v>
      </c>
      <c r="F11149" t="s">
        <v>110</v>
      </c>
      <c r="G11149" t="s">
        <v>122</v>
      </c>
      <c r="H11149">
        <v>154</v>
      </c>
      <c r="I11149">
        <v>0.20211812595804701</v>
      </c>
      <c r="J11149">
        <v>1.169530440944319E-2</v>
      </c>
      <c r="K11149">
        <v>-8.7787914512305359E-2</v>
      </c>
      <c r="L11149">
        <v>0.71699065535889961</v>
      </c>
    </row>
    <row r="11150" spans="1:12">
      <c r="A11150" t="s">
        <v>317</v>
      </c>
      <c r="B11150" t="s">
        <v>386</v>
      </c>
      <c r="C11150">
        <v>48167</v>
      </c>
      <c r="D11150" t="s">
        <v>135</v>
      </c>
      <c r="E11150">
        <v>590</v>
      </c>
      <c r="F11150" t="s">
        <v>110</v>
      </c>
      <c r="G11150" t="s">
        <v>123</v>
      </c>
      <c r="H11150">
        <v>119</v>
      </c>
      <c r="I11150">
        <v>0.85245977191256961</v>
      </c>
      <c r="J11150">
        <v>3.2272663101109947E-2</v>
      </c>
      <c r="K11150">
        <v>-6.8014914002422755E-5</v>
      </c>
      <c r="L11150">
        <v>1.722766894029135</v>
      </c>
    </row>
    <row r="11151" spans="1:12">
      <c r="A11151" t="s">
        <v>317</v>
      </c>
      <c r="B11151" t="s">
        <v>386</v>
      </c>
      <c r="C11151">
        <v>48167</v>
      </c>
      <c r="D11151" t="s">
        <v>135</v>
      </c>
      <c r="E11151">
        <v>590</v>
      </c>
      <c r="F11151" t="s">
        <v>110</v>
      </c>
      <c r="G11151" t="s">
        <v>124</v>
      </c>
      <c r="H11151">
        <v>154</v>
      </c>
      <c r="I11151">
        <v>0.30613086388350969</v>
      </c>
      <c r="J11151">
        <v>1.458451087164732E-2</v>
      </c>
      <c r="K11151">
        <v>-7.1362469007284768E-3</v>
      </c>
      <c r="L11151">
        <v>0.93825560750798298</v>
      </c>
    </row>
    <row r="11152" spans="1:12">
      <c r="A11152" t="s">
        <v>317</v>
      </c>
      <c r="B11152" t="s">
        <v>386</v>
      </c>
      <c r="C11152">
        <v>48167</v>
      </c>
      <c r="D11152" t="s">
        <v>135</v>
      </c>
      <c r="E11152">
        <v>590</v>
      </c>
      <c r="F11152" t="s">
        <v>110</v>
      </c>
      <c r="G11152" t="s">
        <v>125</v>
      </c>
      <c r="H11152">
        <v>119</v>
      </c>
      <c r="I11152">
        <v>1.043641561352562</v>
      </c>
      <c r="J11152">
        <v>3.8907464032135061E-2</v>
      </c>
      <c r="K11152">
        <v>-6.8014914002422755E-5</v>
      </c>
      <c r="L11152">
        <v>2.050532687710747</v>
      </c>
    </row>
    <row r="11153" spans="1:12">
      <c r="A11153" t="s">
        <v>317</v>
      </c>
      <c r="B11153" t="s">
        <v>386</v>
      </c>
      <c r="C11153">
        <v>48167</v>
      </c>
      <c r="D11153" t="s">
        <v>135</v>
      </c>
      <c r="E11153">
        <v>590</v>
      </c>
      <c r="F11153" t="s">
        <v>110</v>
      </c>
      <c r="G11153" t="s">
        <v>126</v>
      </c>
      <c r="H11153">
        <v>154</v>
      </c>
      <c r="I11153">
        <v>0.41259931489748708</v>
      </c>
      <c r="J11153">
        <v>1.7729208915557289E-2</v>
      </c>
      <c r="K11153">
        <v>-7.1362469007284768E-3</v>
      </c>
      <c r="L11153">
        <v>1.107028819515256</v>
      </c>
    </row>
    <row r="11154" spans="1:12">
      <c r="A11154" t="s">
        <v>317</v>
      </c>
      <c r="B11154" t="s">
        <v>386</v>
      </c>
      <c r="C11154">
        <v>48167</v>
      </c>
      <c r="D11154" t="s">
        <v>135</v>
      </c>
      <c r="E11154">
        <v>590</v>
      </c>
      <c r="F11154" t="s">
        <v>110</v>
      </c>
      <c r="G11154" t="s">
        <v>127</v>
      </c>
      <c r="H11154">
        <v>119</v>
      </c>
      <c r="I11154">
        <v>0.54223212982136759</v>
      </c>
      <c r="J11154">
        <v>2.2402894704769669E-2</v>
      </c>
      <c r="K11154">
        <v>-6.8014914002422755E-5</v>
      </c>
      <c r="L11154">
        <v>1.167587709455941</v>
      </c>
    </row>
    <row r="11155" spans="1:12">
      <c r="A11155" t="s">
        <v>317</v>
      </c>
      <c r="B11155" t="s">
        <v>386</v>
      </c>
      <c r="C11155">
        <v>48167</v>
      </c>
      <c r="D11155" t="s">
        <v>135</v>
      </c>
      <c r="E11155">
        <v>590</v>
      </c>
      <c r="F11155" t="s">
        <v>110</v>
      </c>
      <c r="G11155" t="s">
        <v>128</v>
      </c>
      <c r="H11155">
        <v>154</v>
      </c>
      <c r="I11155">
        <v>0.13614671302070411</v>
      </c>
      <c r="J11155">
        <v>1.006211760132609E-2</v>
      </c>
      <c r="K11155">
        <v>-0.1648007615647171</v>
      </c>
      <c r="L11155">
        <v>0.56084747552493552</v>
      </c>
    </row>
    <row r="11156" spans="1:12">
      <c r="A11156" t="s">
        <v>317</v>
      </c>
      <c r="B11156" t="s">
        <v>386</v>
      </c>
      <c r="C11156">
        <v>48167</v>
      </c>
      <c r="D11156" t="s">
        <v>135</v>
      </c>
      <c r="E11156">
        <v>590</v>
      </c>
      <c r="F11156" t="s">
        <v>110</v>
      </c>
      <c r="G11156" t="s">
        <v>129</v>
      </c>
      <c r="H11156">
        <v>119</v>
      </c>
      <c r="I11156">
        <v>0.54223213514268054</v>
      </c>
      <c r="J11156">
        <v>2.2402894354175851E-2</v>
      </c>
      <c r="K11156">
        <v>-6.8014914002422755E-5</v>
      </c>
      <c r="L11156">
        <v>1.167587709455941</v>
      </c>
    </row>
    <row r="11157" spans="1:12">
      <c r="A11157" t="s">
        <v>317</v>
      </c>
      <c r="B11157" t="s">
        <v>386</v>
      </c>
      <c r="C11157">
        <v>48167</v>
      </c>
      <c r="D11157" t="s">
        <v>135</v>
      </c>
      <c r="E11157">
        <v>590</v>
      </c>
      <c r="F11157" t="s">
        <v>110</v>
      </c>
      <c r="G11157" t="s">
        <v>130</v>
      </c>
      <c r="H11157">
        <v>154</v>
      </c>
      <c r="I11157">
        <v>0.13614671302070411</v>
      </c>
      <c r="J11157">
        <v>1.006211760132609E-2</v>
      </c>
      <c r="K11157">
        <v>-0.1648007615647171</v>
      </c>
      <c r="L11157">
        <v>0.56084747552493552</v>
      </c>
    </row>
    <row r="11158" spans="1:12">
      <c r="A11158" t="s">
        <v>317</v>
      </c>
      <c r="B11158" t="s">
        <v>386</v>
      </c>
      <c r="C11158">
        <v>48167</v>
      </c>
      <c r="D11158" t="s">
        <v>135</v>
      </c>
      <c r="E11158">
        <v>590</v>
      </c>
      <c r="F11158" t="s">
        <v>110</v>
      </c>
      <c r="G11158" t="s">
        <v>131</v>
      </c>
      <c r="H11158">
        <v>119</v>
      </c>
      <c r="I11158">
        <v>0.54223212982136759</v>
      </c>
      <c r="J11158">
        <v>2.2402894704769669E-2</v>
      </c>
      <c r="K11158">
        <v>-6.8014914002422755E-5</v>
      </c>
      <c r="L11158">
        <v>1.167587709455941</v>
      </c>
    </row>
    <row r="11159" spans="1:12">
      <c r="A11159" t="s">
        <v>317</v>
      </c>
      <c r="B11159" t="s">
        <v>386</v>
      </c>
      <c r="C11159">
        <v>48167</v>
      </c>
      <c r="D11159" t="s">
        <v>135</v>
      </c>
      <c r="E11159">
        <v>590</v>
      </c>
      <c r="F11159" t="s">
        <v>110</v>
      </c>
      <c r="G11159" t="s">
        <v>132</v>
      </c>
      <c r="H11159">
        <v>154</v>
      </c>
      <c r="I11159">
        <v>0.13614671302070411</v>
      </c>
      <c r="J11159">
        <v>1.006211760132609E-2</v>
      </c>
      <c r="K11159">
        <v>-0.1648007615647171</v>
      </c>
      <c r="L11159">
        <v>0.56084747552493552</v>
      </c>
    </row>
    <row r="11160" spans="1:12">
      <c r="A11160" t="s">
        <v>317</v>
      </c>
      <c r="B11160" t="s">
        <v>386</v>
      </c>
      <c r="C11160">
        <v>48167</v>
      </c>
      <c r="D11160" t="s">
        <v>135</v>
      </c>
      <c r="E11160">
        <v>590</v>
      </c>
      <c r="F11160" t="s">
        <v>110</v>
      </c>
      <c r="G11160" t="s">
        <v>133</v>
      </c>
      <c r="H11160">
        <v>119</v>
      </c>
      <c r="I11160">
        <v>0.71148490009686993</v>
      </c>
      <c r="J11160">
        <v>2.8626114169949951E-2</v>
      </c>
      <c r="K11160">
        <v>-6.8014914002422755E-5</v>
      </c>
      <c r="L11160">
        <v>1.4331333234507451</v>
      </c>
    </row>
    <row r="11161" spans="1:12">
      <c r="A11161" t="s">
        <v>317</v>
      </c>
      <c r="B11161" t="s">
        <v>386</v>
      </c>
      <c r="C11161">
        <v>48167</v>
      </c>
      <c r="D11161" t="s">
        <v>135</v>
      </c>
      <c r="E11161">
        <v>590</v>
      </c>
      <c r="F11161" t="s">
        <v>110</v>
      </c>
      <c r="G11161" t="s">
        <v>134</v>
      </c>
      <c r="H11161">
        <v>154</v>
      </c>
      <c r="I11161">
        <v>0.25524593365470882</v>
      </c>
      <c r="J11161">
        <v>1.069283385560706E-2</v>
      </c>
      <c r="K11161">
        <v>-7.1362469007284768E-3</v>
      </c>
      <c r="L11161">
        <v>0.67055148480300786</v>
      </c>
    </row>
    <row r="11162" spans="1:12">
      <c r="A11162" t="s">
        <v>317</v>
      </c>
      <c r="B11162" t="s">
        <v>387</v>
      </c>
      <c r="C11162">
        <v>48169</v>
      </c>
      <c r="D11162" t="s">
        <v>135</v>
      </c>
      <c r="E11162">
        <v>590</v>
      </c>
      <c r="F11162" t="s">
        <v>110</v>
      </c>
      <c r="G11162" t="s">
        <v>111</v>
      </c>
      <c r="H11162">
        <v>109</v>
      </c>
      <c r="I11162">
        <v>-5.2608808702153014E-4</v>
      </c>
      <c r="J11162">
        <v>1.2750771255643199E-3</v>
      </c>
      <c r="K11162">
        <v>-999</v>
      </c>
      <c r="L11162">
        <v>-999</v>
      </c>
    </row>
    <row r="11163" spans="1:12">
      <c r="A11163" t="s">
        <v>317</v>
      </c>
      <c r="B11163" t="s">
        <v>387</v>
      </c>
      <c r="C11163">
        <v>48169</v>
      </c>
      <c r="D11163" t="s">
        <v>135</v>
      </c>
      <c r="E11163">
        <v>590</v>
      </c>
      <c r="F11163" t="s">
        <v>110</v>
      </c>
      <c r="G11163" t="s">
        <v>112</v>
      </c>
      <c r="H11163">
        <v>185</v>
      </c>
      <c r="I11163">
        <v>1.5017661552764619E-3</v>
      </c>
      <c r="J11163">
        <v>2.3759524363066581E-3</v>
      </c>
      <c r="K11163">
        <v>-999</v>
      </c>
      <c r="L11163">
        <v>-999</v>
      </c>
    </row>
    <row r="11164" spans="1:12">
      <c r="A11164" t="s">
        <v>317</v>
      </c>
      <c r="B11164" t="s">
        <v>387</v>
      </c>
      <c r="C11164">
        <v>48169</v>
      </c>
      <c r="D11164" t="s">
        <v>135</v>
      </c>
      <c r="E11164">
        <v>590</v>
      </c>
      <c r="F11164" t="s">
        <v>110</v>
      </c>
      <c r="G11164" t="s">
        <v>113</v>
      </c>
      <c r="H11164">
        <v>109</v>
      </c>
      <c r="I11164">
        <v>0.37373321337284687</v>
      </c>
      <c r="J11164">
        <v>1.3476077985116131E-2</v>
      </c>
      <c r="K11164">
        <v>7.1544570863134177E-3</v>
      </c>
      <c r="L11164">
        <v>0.7133728245419243</v>
      </c>
    </row>
    <row r="11165" spans="1:12">
      <c r="A11165" t="s">
        <v>317</v>
      </c>
      <c r="B11165" t="s">
        <v>387</v>
      </c>
      <c r="C11165">
        <v>48169</v>
      </c>
      <c r="D11165" t="s">
        <v>135</v>
      </c>
      <c r="E11165">
        <v>590</v>
      </c>
      <c r="F11165" t="s">
        <v>110</v>
      </c>
      <c r="G11165" t="s">
        <v>114</v>
      </c>
      <c r="H11165">
        <v>185</v>
      </c>
      <c r="I11165">
        <v>0.17108570784333191</v>
      </c>
      <c r="J11165">
        <v>5.0105115523151568E-3</v>
      </c>
      <c r="K11165">
        <v>1.112253870171254E-2</v>
      </c>
      <c r="L11165">
        <v>0.35550166117782322</v>
      </c>
    </row>
    <row r="11166" spans="1:12">
      <c r="A11166" t="s">
        <v>317</v>
      </c>
      <c r="B11166" t="s">
        <v>387</v>
      </c>
      <c r="C11166">
        <v>48169</v>
      </c>
      <c r="D11166" t="s">
        <v>135</v>
      </c>
      <c r="E11166">
        <v>590</v>
      </c>
      <c r="F11166" t="s">
        <v>110</v>
      </c>
      <c r="G11166" t="s">
        <v>115</v>
      </c>
      <c r="H11166">
        <v>109</v>
      </c>
      <c r="I11166">
        <v>0.28961297240710843</v>
      </c>
      <c r="J11166">
        <v>1.1383997043049319E-2</v>
      </c>
      <c r="K11166">
        <v>-1.7946656518021811E-2</v>
      </c>
      <c r="L11166">
        <v>0.54453904621127391</v>
      </c>
    </row>
    <row r="11167" spans="1:12">
      <c r="A11167" t="s">
        <v>317</v>
      </c>
      <c r="B11167" t="s">
        <v>387</v>
      </c>
      <c r="C11167">
        <v>48169</v>
      </c>
      <c r="D11167" t="s">
        <v>135</v>
      </c>
      <c r="E11167">
        <v>590</v>
      </c>
      <c r="F11167" t="s">
        <v>110</v>
      </c>
      <c r="G11167" t="s">
        <v>116</v>
      </c>
      <c r="H11167">
        <v>185</v>
      </c>
      <c r="I11167">
        <v>8.5296566232054782E-2</v>
      </c>
      <c r="J11167">
        <v>4.9228632047380264E-3</v>
      </c>
      <c r="K11167">
        <v>-5.7008063693509553E-2</v>
      </c>
      <c r="L11167">
        <v>0.26560942726821729</v>
      </c>
    </row>
    <row r="11168" spans="1:12">
      <c r="A11168" t="s">
        <v>317</v>
      </c>
      <c r="B11168" t="s">
        <v>387</v>
      </c>
      <c r="C11168">
        <v>48169</v>
      </c>
      <c r="D11168" t="s">
        <v>135</v>
      </c>
      <c r="E11168">
        <v>590</v>
      </c>
      <c r="F11168" t="s">
        <v>110</v>
      </c>
      <c r="G11168" t="s">
        <v>117</v>
      </c>
      <c r="H11168">
        <v>109</v>
      </c>
      <c r="I11168">
        <v>0.28961295582137048</v>
      </c>
      <c r="J11168">
        <v>1.138400038198843E-2</v>
      </c>
      <c r="K11168">
        <v>-1.7946656518021811E-2</v>
      </c>
      <c r="L11168">
        <v>0.54453904621127391</v>
      </c>
    </row>
    <row r="11169" spans="1:12">
      <c r="A11169" t="s">
        <v>317</v>
      </c>
      <c r="B11169" t="s">
        <v>387</v>
      </c>
      <c r="C11169">
        <v>48169</v>
      </c>
      <c r="D11169" t="s">
        <v>135</v>
      </c>
      <c r="E11169">
        <v>590</v>
      </c>
      <c r="F11169" t="s">
        <v>110</v>
      </c>
      <c r="G11169" t="s">
        <v>118</v>
      </c>
      <c r="H11169">
        <v>185</v>
      </c>
      <c r="I11169">
        <v>8.5296566232054782E-2</v>
      </c>
      <c r="J11169">
        <v>4.9228632047380264E-3</v>
      </c>
      <c r="K11169">
        <v>-5.7008063693509553E-2</v>
      </c>
      <c r="L11169">
        <v>0.26560942726821729</v>
      </c>
    </row>
    <row r="11170" spans="1:12">
      <c r="A11170" t="s">
        <v>317</v>
      </c>
      <c r="B11170" t="s">
        <v>387</v>
      </c>
      <c r="C11170">
        <v>48169</v>
      </c>
      <c r="D11170" t="s">
        <v>135</v>
      </c>
      <c r="E11170">
        <v>590</v>
      </c>
      <c r="F11170" t="s">
        <v>110</v>
      </c>
      <c r="G11170" t="s">
        <v>119</v>
      </c>
      <c r="H11170">
        <v>109</v>
      </c>
      <c r="I11170">
        <v>0.31377840320472983</v>
      </c>
      <c r="J11170">
        <v>1.19392289410088E-2</v>
      </c>
      <c r="K11170">
        <v>-5.4531078796244319E-3</v>
      </c>
      <c r="L11170">
        <v>0.60787086013814906</v>
      </c>
    </row>
    <row r="11171" spans="1:12">
      <c r="A11171" t="s">
        <v>317</v>
      </c>
      <c r="B11171" t="s">
        <v>387</v>
      </c>
      <c r="C11171">
        <v>48169</v>
      </c>
      <c r="D11171" t="s">
        <v>135</v>
      </c>
      <c r="E11171">
        <v>590</v>
      </c>
      <c r="F11171" t="s">
        <v>110</v>
      </c>
      <c r="G11171" t="s">
        <v>120</v>
      </c>
      <c r="H11171">
        <v>185</v>
      </c>
      <c r="I11171">
        <v>0.13081665483403709</v>
      </c>
      <c r="J11171">
        <v>4.9519957668733182E-3</v>
      </c>
      <c r="K11171">
        <v>-2.002714146858749E-2</v>
      </c>
      <c r="L11171">
        <v>0.31390430789418788</v>
      </c>
    </row>
    <row r="11172" spans="1:12">
      <c r="A11172" t="s">
        <v>317</v>
      </c>
      <c r="B11172" t="s">
        <v>387</v>
      </c>
      <c r="C11172">
        <v>48169</v>
      </c>
      <c r="D11172" t="s">
        <v>135</v>
      </c>
      <c r="E11172">
        <v>590</v>
      </c>
      <c r="F11172" t="s">
        <v>110</v>
      </c>
      <c r="G11172" t="s">
        <v>121</v>
      </c>
      <c r="H11172">
        <v>109</v>
      </c>
      <c r="I11172">
        <v>0.42598871782481701</v>
      </c>
      <c r="J11172">
        <v>1.4711688258305249E-2</v>
      </c>
      <c r="K11172">
        <v>2.626012599915499E-2</v>
      </c>
      <c r="L11172">
        <v>0.8129822778515795</v>
      </c>
    </row>
    <row r="11173" spans="1:12">
      <c r="A11173" t="s">
        <v>317</v>
      </c>
      <c r="B11173" t="s">
        <v>387</v>
      </c>
      <c r="C11173">
        <v>48169</v>
      </c>
      <c r="D11173" t="s">
        <v>135</v>
      </c>
      <c r="E11173">
        <v>590</v>
      </c>
      <c r="F11173" t="s">
        <v>110</v>
      </c>
      <c r="G11173" t="s">
        <v>122</v>
      </c>
      <c r="H11173">
        <v>185</v>
      </c>
      <c r="I11173">
        <v>0.24668600217402659</v>
      </c>
      <c r="J11173">
        <v>5.4664548939314366E-3</v>
      </c>
      <c r="K11173">
        <v>1.69673634204534E-2</v>
      </c>
      <c r="L11173">
        <v>0.42461468505656791</v>
      </c>
    </row>
    <row r="11174" spans="1:12">
      <c r="A11174" t="s">
        <v>317</v>
      </c>
      <c r="B11174" t="s">
        <v>387</v>
      </c>
      <c r="C11174">
        <v>48169</v>
      </c>
      <c r="D11174" t="s">
        <v>135</v>
      </c>
      <c r="E11174">
        <v>590</v>
      </c>
      <c r="F11174" t="s">
        <v>110</v>
      </c>
      <c r="G11174" t="s">
        <v>123</v>
      </c>
      <c r="H11174">
        <v>109</v>
      </c>
      <c r="I11174">
        <v>0.50520726373458447</v>
      </c>
      <c r="J11174">
        <v>1.7077787016098901E-2</v>
      </c>
      <c r="K11174">
        <v>6.197669814011568E-2</v>
      </c>
      <c r="L11174">
        <v>1.0039911330348541</v>
      </c>
    </row>
    <row r="11175" spans="1:12">
      <c r="A11175" t="s">
        <v>317</v>
      </c>
      <c r="B11175" t="s">
        <v>387</v>
      </c>
      <c r="C11175">
        <v>48169</v>
      </c>
      <c r="D11175" t="s">
        <v>135</v>
      </c>
      <c r="E11175">
        <v>590</v>
      </c>
      <c r="F11175" t="s">
        <v>110</v>
      </c>
      <c r="G11175" t="s">
        <v>124</v>
      </c>
      <c r="H11175">
        <v>185</v>
      </c>
      <c r="I11175">
        <v>0.35142052786679318</v>
      </c>
      <c r="J11175">
        <v>6.1383712513879592E-3</v>
      </c>
      <c r="K11175">
        <v>2.222570259427864E-2</v>
      </c>
      <c r="L11175">
        <v>0.52740692739829442</v>
      </c>
    </row>
    <row r="11176" spans="1:12">
      <c r="A11176" t="s">
        <v>317</v>
      </c>
      <c r="B11176" t="s">
        <v>387</v>
      </c>
      <c r="C11176">
        <v>48169</v>
      </c>
      <c r="D11176" t="s">
        <v>135</v>
      </c>
      <c r="E11176">
        <v>590</v>
      </c>
      <c r="F11176" t="s">
        <v>110</v>
      </c>
      <c r="G11176" t="s">
        <v>125</v>
      </c>
      <c r="H11176">
        <v>109</v>
      </c>
      <c r="I11176">
        <v>0.60827380053118063</v>
      </c>
      <c r="J11176">
        <v>1.9787072727830639E-2</v>
      </c>
      <c r="K11176">
        <v>9.0687244856611809E-2</v>
      </c>
      <c r="L11176">
        <v>1.184171269562668</v>
      </c>
    </row>
    <row r="11177" spans="1:12">
      <c r="A11177" t="s">
        <v>317</v>
      </c>
      <c r="B11177" t="s">
        <v>387</v>
      </c>
      <c r="C11177">
        <v>48169</v>
      </c>
      <c r="D11177" t="s">
        <v>135</v>
      </c>
      <c r="E11177">
        <v>590</v>
      </c>
      <c r="F11177" t="s">
        <v>110</v>
      </c>
      <c r="G11177" t="s">
        <v>126</v>
      </c>
      <c r="H11177">
        <v>185</v>
      </c>
      <c r="I11177">
        <v>0.47332010470589231</v>
      </c>
      <c r="J11177">
        <v>7.0115979680656516E-3</v>
      </c>
      <c r="K11177">
        <v>2.9303351145557589E-2</v>
      </c>
      <c r="L11177">
        <v>0.67457651028692767</v>
      </c>
    </row>
    <row r="11178" spans="1:12">
      <c r="A11178" t="s">
        <v>317</v>
      </c>
      <c r="B11178" t="s">
        <v>387</v>
      </c>
      <c r="C11178">
        <v>48169</v>
      </c>
      <c r="D11178" t="s">
        <v>135</v>
      </c>
      <c r="E11178">
        <v>590</v>
      </c>
      <c r="F11178" t="s">
        <v>110</v>
      </c>
      <c r="G11178" t="s">
        <v>127</v>
      </c>
      <c r="H11178">
        <v>109</v>
      </c>
      <c r="I11178">
        <v>0.37373321337284687</v>
      </c>
      <c r="J11178">
        <v>1.3476077985116131E-2</v>
      </c>
      <c r="K11178">
        <v>7.1544570863134177E-3</v>
      </c>
      <c r="L11178">
        <v>0.7133728245419243</v>
      </c>
    </row>
    <row r="11179" spans="1:12">
      <c r="A11179" t="s">
        <v>317</v>
      </c>
      <c r="B11179" t="s">
        <v>387</v>
      </c>
      <c r="C11179">
        <v>48169</v>
      </c>
      <c r="D11179" t="s">
        <v>135</v>
      </c>
      <c r="E11179">
        <v>590</v>
      </c>
      <c r="F11179" t="s">
        <v>110</v>
      </c>
      <c r="G11179" t="s">
        <v>128</v>
      </c>
      <c r="H11179">
        <v>185</v>
      </c>
      <c r="I11179">
        <v>0.17108570784333191</v>
      </c>
      <c r="J11179">
        <v>5.0105115523151568E-3</v>
      </c>
      <c r="K11179">
        <v>1.112253870171254E-2</v>
      </c>
      <c r="L11179">
        <v>0.35550166117782322</v>
      </c>
    </row>
    <row r="11180" spans="1:12">
      <c r="A11180" t="s">
        <v>317</v>
      </c>
      <c r="B11180" t="s">
        <v>387</v>
      </c>
      <c r="C11180">
        <v>48169</v>
      </c>
      <c r="D11180" t="s">
        <v>135</v>
      </c>
      <c r="E11180">
        <v>590</v>
      </c>
      <c r="F11180" t="s">
        <v>110</v>
      </c>
      <c r="G11180" t="s">
        <v>129</v>
      </c>
      <c r="H11180">
        <v>109</v>
      </c>
      <c r="I11180">
        <v>0.37373321337284687</v>
      </c>
      <c r="J11180">
        <v>1.3476077985116131E-2</v>
      </c>
      <c r="K11180">
        <v>7.1544570863134177E-3</v>
      </c>
      <c r="L11180">
        <v>0.7133728245419243</v>
      </c>
    </row>
    <row r="11181" spans="1:12">
      <c r="A11181" t="s">
        <v>317</v>
      </c>
      <c r="B11181" t="s">
        <v>387</v>
      </c>
      <c r="C11181">
        <v>48169</v>
      </c>
      <c r="D11181" t="s">
        <v>135</v>
      </c>
      <c r="E11181">
        <v>590</v>
      </c>
      <c r="F11181" t="s">
        <v>110</v>
      </c>
      <c r="G11181" t="s">
        <v>130</v>
      </c>
      <c r="H11181">
        <v>185</v>
      </c>
      <c r="I11181">
        <v>0.17108570784333191</v>
      </c>
      <c r="J11181">
        <v>5.0105115523151568E-3</v>
      </c>
      <c r="K11181">
        <v>1.112253870171254E-2</v>
      </c>
      <c r="L11181">
        <v>0.35550166117782322</v>
      </c>
    </row>
    <row r="11182" spans="1:12">
      <c r="A11182" t="s">
        <v>317</v>
      </c>
      <c r="B11182" t="s">
        <v>387</v>
      </c>
      <c r="C11182">
        <v>48169</v>
      </c>
      <c r="D11182" t="s">
        <v>135</v>
      </c>
      <c r="E11182">
        <v>590</v>
      </c>
      <c r="F11182" t="s">
        <v>110</v>
      </c>
      <c r="G11182" t="s">
        <v>131</v>
      </c>
      <c r="H11182">
        <v>109</v>
      </c>
      <c r="I11182">
        <v>0.37373321337284687</v>
      </c>
      <c r="J11182">
        <v>1.3476077985116131E-2</v>
      </c>
      <c r="K11182">
        <v>7.1544570863134177E-3</v>
      </c>
      <c r="L11182">
        <v>0.7133728245419243</v>
      </c>
    </row>
    <row r="11183" spans="1:12">
      <c r="A11183" t="s">
        <v>317</v>
      </c>
      <c r="B11183" t="s">
        <v>387</v>
      </c>
      <c r="C11183">
        <v>48169</v>
      </c>
      <c r="D11183" t="s">
        <v>135</v>
      </c>
      <c r="E11183">
        <v>590</v>
      </c>
      <c r="F11183" t="s">
        <v>110</v>
      </c>
      <c r="G11183" t="s">
        <v>132</v>
      </c>
      <c r="H11183">
        <v>185</v>
      </c>
      <c r="I11183">
        <v>0.17108570784333191</v>
      </c>
      <c r="J11183">
        <v>5.0105115523151568E-3</v>
      </c>
      <c r="K11183">
        <v>1.112253870171254E-2</v>
      </c>
      <c r="L11183">
        <v>0.35550166117782322</v>
      </c>
    </row>
    <row r="11184" spans="1:12">
      <c r="A11184" t="s">
        <v>317</v>
      </c>
      <c r="B11184" t="s">
        <v>387</v>
      </c>
      <c r="C11184">
        <v>48169</v>
      </c>
      <c r="D11184" t="s">
        <v>135</v>
      </c>
      <c r="E11184">
        <v>590</v>
      </c>
      <c r="F11184" t="s">
        <v>110</v>
      </c>
      <c r="G11184" t="s">
        <v>133</v>
      </c>
      <c r="H11184">
        <v>109</v>
      </c>
      <c r="I11184">
        <v>0.35625459407813048</v>
      </c>
      <c r="J11184">
        <v>1.1326333655082571E-2</v>
      </c>
      <c r="K11184">
        <v>4.8590525121547469E-2</v>
      </c>
      <c r="L11184">
        <v>0.71280724959205255</v>
      </c>
    </row>
    <row r="11185" spans="1:12">
      <c r="A11185" t="s">
        <v>317</v>
      </c>
      <c r="B11185" t="s">
        <v>387</v>
      </c>
      <c r="C11185">
        <v>48169</v>
      </c>
      <c r="D11185" t="s">
        <v>135</v>
      </c>
      <c r="E11185">
        <v>590</v>
      </c>
      <c r="F11185" t="s">
        <v>110</v>
      </c>
      <c r="G11185" t="s">
        <v>134</v>
      </c>
      <c r="H11185">
        <v>185</v>
      </c>
      <c r="I11185">
        <v>0.28277127053771872</v>
      </c>
      <c r="J11185">
        <v>4.7003638913312856E-3</v>
      </c>
      <c r="K11185">
        <v>1.4409000517682451E-2</v>
      </c>
      <c r="L11185">
        <v>0.45147817620409059</v>
      </c>
    </row>
    <row r="11186" spans="1:12">
      <c r="A11186" t="s">
        <v>317</v>
      </c>
      <c r="B11186" t="s">
        <v>388</v>
      </c>
      <c r="C11186">
        <v>48171</v>
      </c>
      <c r="D11186" t="s">
        <v>135</v>
      </c>
      <c r="E11186">
        <v>590</v>
      </c>
      <c r="F11186" t="s">
        <v>110</v>
      </c>
      <c r="G11186" t="s">
        <v>111</v>
      </c>
      <c r="H11186">
        <v>249</v>
      </c>
      <c r="I11186">
        <v>2.8781502944510269E-2</v>
      </c>
      <c r="J11186">
        <v>8.7103573533337268E-4</v>
      </c>
      <c r="K11186">
        <v>-999</v>
      </c>
      <c r="L11186">
        <v>-999</v>
      </c>
    </row>
    <row r="11187" spans="1:12">
      <c r="A11187" t="s">
        <v>317</v>
      </c>
      <c r="B11187" t="s">
        <v>388</v>
      </c>
      <c r="C11187">
        <v>48171</v>
      </c>
      <c r="D11187" t="s">
        <v>135</v>
      </c>
      <c r="E11187">
        <v>590</v>
      </c>
      <c r="F11187" t="s">
        <v>110</v>
      </c>
      <c r="G11187" t="s">
        <v>112</v>
      </c>
      <c r="H11187">
        <v>29</v>
      </c>
      <c r="I11187">
        <v>3.2218617599966901E-3</v>
      </c>
      <c r="J11187">
        <v>1.4675083493885641E-3</v>
      </c>
      <c r="K11187">
        <v>-999</v>
      </c>
      <c r="L11187">
        <v>-999</v>
      </c>
    </row>
    <row r="11188" spans="1:12">
      <c r="A11188" t="s">
        <v>317</v>
      </c>
      <c r="B11188" t="s">
        <v>388</v>
      </c>
      <c r="C11188">
        <v>48171</v>
      </c>
      <c r="D11188" t="s">
        <v>135</v>
      </c>
      <c r="E11188">
        <v>590</v>
      </c>
      <c r="F11188" t="s">
        <v>110</v>
      </c>
      <c r="G11188" t="s">
        <v>113</v>
      </c>
      <c r="H11188">
        <v>249</v>
      </c>
      <c r="I11188">
        <v>0.56137201362039857</v>
      </c>
      <c r="J11188">
        <v>1.012382244926258E-2</v>
      </c>
      <c r="K11188">
        <v>-4.829477607592584E-2</v>
      </c>
      <c r="L11188">
        <v>0.98030706364718623</v>
      </c>
    </row>
    <row r="11189" spans="1:12">
      <c r="A11189" t="s">
        <v>317</v>
      </c>
      <c r="B11189" t="s">
        <v>388</v>
      </c>
      <c r="C11189">
        <v>48171</v>
      </c>
      <c r="D11189" t="s">
        <v>135</v>
      </c>
      <c r="E11189">
        <v>590</v>
      </c>
      <c r="F11189" t="s">
        <v>110</v>
      </c>
      <c r="G11189" t="s">
        <v>114</v>
      </c>
      <c r="H11189">
        <v>29</v>
      </c>
      <c r="I11189">
        <v>0.17518360615484591</v>
      </c>
      <c r="J11189">
        <v>1.2314733415467429E-2</v>
      </c>
      <c r="K11189">
        <v>6.3410449147929912E-2</v>
      </c>
      <c r="L11189">
        <v>0.37430766344589511</v>
      </c>
    </row>
    <row r="11190" spans="1:12">
      <c r="A11190" t="s">
        <v>317</v>
      </c>
      <c r="B11190" t="s">
        <v>388</v>
      </c>
      <c r="C11190">
        <v>48171</v>
      </c>
      <c r="D11190" t="s">
        <v>135</v>
      </c>
      <c r="E11190">
        <v>590</v>
      </c>
      <c r="F11190" t="s">
        <v>110</v>
      </c>
      <c r="G11190" t="s">
        <v>115</v>
      </c>
      <c r="H11190">
        <v>249</v>
      </c>
      <c r="I11190">
        <v>0.42181423762013498</v>
      </c>
      <c r="J11190">
        <v>8.0289533675778849E-3</v>
      </c>
      <c r="K11190">
        <v>-8.3428415144320325E-2</v>
      </c>
      <c r="L11190">
        <v>0.73430831483007752</v>
      </c>
    </row>
    <row r="11191" spans="1:12">
      <c r="A11191" t="s">
        <v>317</v>
      </c>
      <c r="B11191" t="s">
        <v>388</v>
      </c>
      <c r="C11191">
        <v>48171</v>
      </c>
      <c r="D11191" t="s">
        <v>135</v>
      </c>
      <c r="E11191">
        <v>590</v>
      </c>
      <c r="F11191" t="s">
        <v>110</v>
      </c>
      <c r="G11191" t="s">
        <v>116</v>
      </c>
      <c r="H11191">
        <v>29</v>
      </c>
      <c r="I11191">
        <v>8.0767252107217288E-2</v>
      </c>
      <c r="J11191">
        <v>1.152887636614898E-2</v>
      </c>
      <c r="K11191">
        <v>-9.1595979038934273E-3</v>
      </c>
      <c r="L11191">
        <v>0.30067821493963182</v>
      </c>
    </row>
    <row r="11192" spans="1:12">
      <c r="A11192" t="s">
        <v>317</v>
      </c>
      <c r="B11192" t="s">
        <v>388</v>
      </c>
      <c r="C11192">
        <v>48171</v>
      </c>
      <c r="D11192" t="s">
        <v>135</v>
      </c>
      <c r="E11192">
        <v>590</v>
      </c>
      <c r="F11192" t="s">
        <v>110</v>
      </c>
      <c r="G11192" t="s">
        <v>117</v>
      </c>
      <c r="H11192">
        <v>249</v>
      </c>
      <c r="I11192">
        <v>0.42181423762013492</v>
      </c>
      <c r="J11192">
        <v>8.0289533675778832E-3</v>
      </c>
      <c r="K11192">
        <v>-8.3428415144320325E-2</v>
      </c>
      <c r="L11192">
        <v>0.73430831483007752</v>
      </c>
    </row>
    <row r="11193" spans="1:12">
      <c r="A11193" t="s">
        <v>317</v>
      </c>
      <c r="B11193" t="s">
        <v>388</v>
      </c>
      <c r="C11193">
        <v>48171</v>
      </c>
      <c r="D11193" t="s">
        <v>135</v>
      </c>
      <c r="E11193">
        <v>590</v>
      </c>
      <c r="F11193" t="s">
        <v>110</v>
      </c>
      <c r="G11193" t="s">
        <v>118</v>
      </c>
      <c r="H11193">
        <v>29</v>
      </c>
      <c r="I11193">
        <v>8.0767252107217288E-2</v>
      </c>
      <c r="J11193">
        <v>1.152887636614898E-2</v>
      </c>
      <c r="K11193">
        <v>-9.1595979038934273E-3</v>
      </c>
      <c r="L11193">
        <v>0.30067821493963182</v>
      </c>
    </row>
    <row r="11194" spans="1:12">
      <c r="A11194" t="s">
        <v>317</v>
      </c>
      <c r="B11194" t="s">
        <v>388</v>
      </c>
      <c r="C11194">
        <v>48171</v>
      </c>
      <c r="D11194" t="s">
        <v>135</v>
      </c>
      <c r="E11194">
        <v>590</v>
      </c>
      <c r="F11194" t="s">
        <v>110</v>
      </c>
      <c r="G11194" t="s">
        <v>119</v>
      </c>
      <c r="H11194">
        <v>249</v>
      </c>
      <c r="I11194">
        <v>0.48311767984334331</v>
      </c>
      <c r="J11194">
        <v>8.9584892760862043E-3</v>
      </c>
      <c r="K11194">
        <v>-7.3014897064594519E-2</v>
      </c>
      <c r="L11194">
        <v>0.8511285230059078</v>
      </c>
    </row>
    <row r="11195" spans="1:12">
      <c r="A11195" t="s">
        <v>317</v>
      </c>
      <c r="B11195" t="s">
        <v>388</v>
      </c>
      <c r="C11195">
        <v>48171</v>
      </c>
      <c r="D11195" t="s">
        <v>135</v>
      </c>
      <c r="E11195">
        <v>590</v>
      </c>
      <c r="F11195" t="s">
        <v>110</v>
      </c>
      <c r="G11195" t="s">
        <v>120</v>
      </c>
      <c r="H11195">
        <v>29</v>
      </c>
      <c r="I11195">
        <v>0.1320509433676248</v>
      </c>
      <c r="J11195">
        <v>1.1805136168359071E-2</v>
      </c>
      <c r="K11195">
        <v>2.986016807442254E-2</v>
      </c>
      <c r="L11195">
        <v>0.34562546237819047</v>
      </c>
    </row>
    <row r="11196" spans="1:12">
      <c r="A11196" t="s">
        <v>317</v>
      </c>
      <c r="B11196" t="s">
        <v>388</v>
      </c>
      <c r="C11196">
        <v>48171</v>
      </c>
      <c r="D11196" t="s">
        <v>135</v>
      </c>
      <c r="E11196">
        <v>590</v>
      </c>
      <c r="F11196" t="s">
        <v>110</v>
      </c>
      <c r="G11196" t="s">
        <v>121</v>
      </c>
      <c r="H11196">
        <v>249</v>
      </c>
      <c r="I11196">
        <v>0.64951290937184847</v>
      </c>
      <c r="J11196">
        <v>1.146535267839118E-2</v>
      </c>
      <c r="K11196">
        <v>-4.0010588328953517E-3</v>
      </c>
      <c r="L11196">
        <v>1.1300487698310651</v>
      </c>
    </row>
    <row r="11197" spans="1:12">
      <c r="A11197" t="s">
        <v>317</v>
      </c>
      <c r="B11197" t="s">
        <v>388</v>
      </c>
      <c r="C11197">
        <v>48171</v>
      </c>
      <c r="D11197" t="s">
        <v>135</v>
      </c>
      <c r="E11197">
        <v>590</v>
      </c>
      <c r="F11197" t="s">
        <v>110</v>
      </c>
      <c r="G11197" t="s">
        <v>122</v>
      </c>
      <c r="H11197">
        <v>29</v>
      </c>
      <c r="I11197">
        <v>0.26179249955509692</v>
      </c>
      <c r="J11197">
        <v>1.4744961145439909E-2</v>
      </c>
      <c r="K11197">
        <v>0.1163370665800857</v>
      </c>
      <c r="L11197">
        <v>0.46251950981493578</v>
      </c>
    </row>
    <row r="11198" spans="1:12">
      <c r="A11198" t="s">
        <v>317</v>
      </c>
      <c r="B11198" t="s">
        <v>388</v>
      </c>
      <c r="C11198">
        <v>48171</v>
      </c>
      <c r="D11198" t="s">
        <v>135</v>
      </c>
      <c r="E11198">
        <v>590</v>
      </c>
      <c r="F11198" t="s">
        <v>110</v>
      </c>
      <c r="G11198" t="s">
        <v>123</v>
      </c>
      <c r="H11198">
        <v>249</v>
      </c>
      <c r="I11198">
        <v>0.79967414725325914</v>
      </c>
      <c r="J11198">
        <v>1.421601526972642E-2</v>
      </c>
      <c r="K11198">
        <v>0.19127582959611239</v>
      </c>
      <c r="L11198">
        <v>1.407135650628663</v>
      </c>
    </row>
    <row r="11199" spans="1:12">
      <c r="A11199" t="s">
        <v>317</v>
      </c>
      <c r="B11199" t="s">
        <v>388</v>
      </c>
      <c r="C11199">
        <v>48171</v>
      </c>
      <c r="D11199" t="s">
        <v>135</v>
      </c>
      <c r="E11199">
        <v>590</v>
      </c>
      <c r="F11199" t="s">
        <v>110</v>
      </c>
      <c r="G11199" t="s">
        <v>124</v>
      </c>
      <c r="H11199">
        <v>29</v>
      </c>
      <c r="I11199">
        <v>0.37379348094688802</v>
      </c>
      <c r="J11199">
        <v>1.828414787231265E-2</v>
      </c>
      <c r="K11199">
        <v>0.20493963052983391</v>
      </c>
      <c r="L11199">
        <v>0.67193973333280543</v>
      </c>
    </row>
    <row r="11200" spans="1:12">
      <c r="A11200" t="s">
        <v>317</v>
      </c>
      <c r="B11200" t="s">
        <v>388</v>
      </c>
      <c r="C11200">
        <v>48171</v>
      </c>
      <c r="D11200" t="s">
        <v>135</v>
      </c>
      <c r="E11200">
        <v>590</v>
      </c>
      <c r="F11200" t="s">
        <v>110</v>
      </c>
      <c r="G11200" t="s">
        <v>125</v>
      </c>
      <c r="H11200">
        <v>249</v>
      </c>
      <c r="I11200">
        <v>0.95519366448157772</v>
      </c>
      <c r="J11200">
        <v>1.686457795238341E-2</v>
      </c>
      <c r="K11200">
        <v>0.24692628372133291</v>
      </c>
      <c r="L11200">
        <v>1.665955837431321</v>
      </c>
    </row>
    <row r="11201" spans="1:12">
      <c r="A11201" t="s">
        <v>317</v>
      </c>
      <c r="B11201" t="s">
        <v>388</v>
      </c>
      <c r="C11201">
        <v>48171</v>
      </c>
      <c r="D11201" t="s">
        <v>135</v>
      </c>
      <c r="E11201">
        <v>590</v>
      </c>
      <c r="F11201" t="s">
        <v>110</v>
      </c>
      <c r="G11201" t="s">
        <v>126</v>
      </c>
      <c r="H11201">
        <v>29</v>
      </c>
      <c r="I11201">
        <v>0.49597878391347527</v>
      </c>
      <c r="J11201">
        <v>2.1758496473500859E-2</v>
      </c>
      <c r="K11201">
        <v>0.28866843815247889</v>
      </c>
      <c r="L11201">
        <v>0.82249013257156134</v>
      </c>
    </row>
    <row r="11202" spans="1:12">
      <c r="A11202" t="s">
        <v>317</v>
      </c>
      <c r="B11202" t="s">
        <v>388</v>
      </c>
      <c r="C11202">
        <v>48171</v>
      </c>
      <c r="D11202" t="s">
        <v>135</v>
      </c>
      <c r="E11202">
        <v>590</v>
      </c>
      <c r="F11202" t="s">
        <v>110</v>
      </c>
      <c r="G11202" t="s">
        <v>127</v>
      </c>
      <c r="H11202">
        <v>249</v>
      </c>
      <c r="I11202">
        <v>0.56137201362039857</v>
      </c>
      <c r="J11202">
        <v>1.012382244926258E-2</v>
      </c>
      <c r="K11202">
        <v>-4.829477607592584E-2</v>
      </c>
      <c r="L11202">
        <v>0.98030706364718623</v>
      </c>
    </row>
    <row r="11203" spans="1:12">
      <c r="A11203" t="s">
        <v>317</v>
      </c>
      <c r="B11203" t="s">
        <v>388</v>
      </c>
      <c r="C11203">
        <v>48171</v>
      </c>
      <c r="D11203" t="s">
        <v>135</v>
      </c>
      <c r="E11203">
        <v>590</v>
      </c>
      <c r="F11203" t="s">
        <v>110</v>
      </c>
      <c r="G11203" t="s">
        <v>128</v>
      </c>
      <c r="H11203">
        <v>29</v>
      </c>
      <c r="I11203">
        <v>0.1750411387567406</v>
      </c>
      <c r="J11203">
        <v>1.230273041820548E-2</v>
      </c>
      <c r="K11203">
        <v>6.3410449147929912E-2</v>
      </c>
      <c r="L11203">
        <v>0.37430766344589511</v>
      </c>
    </row>
    <row r="11204" spans="1:12">
      <c r="A11204" t="s">
        <v>317</v>
      </c>
      <c r="B11204" t="s">
        <v>388</v>
      </c>
      <c r="C11204">
        <v>48171</v>
      </c>
      <c r="D11204" t="s">
        <v>135</v>
      </c>
      <c r="E11204">
        <v>590</v>
      </c>
      <c r="F11204" t="s">
        <v>110</v>
      </c>
      <c r="G11204" t="s">
        <v>129</v>
      </c>
      <c r="H11204">
        <v>249</v>
      </c>
      <c r="I11204">
        <v>0.56137201362039857</v>
      </c>
      <c r="J11204">
        <v>1.012382244926258E-2</v>
      </c>
      <c r="K11204">
        <v>-4.829477607592584E-2</v>
      </c>
      <c r="L11204">
        <v>0.98030706364718623</v>
      </c>
    </row>
    <row r="11205" spans="1:12">
      <c r="A11205" t="s">
        <v>317</v>
      </c>
      <c r="B11205" t="s">
        <v>388</v>
      </c>
      <c r="C11205">
        <v>48171</v>
      </c>
      <c r="D11205" t="s">
        <v>135</v>
      </c>
      <c r="E11205">
        <v>590</v>
      </c>
      <c r="F11205" t="s">
        <v>110</v>
      </c>
      <c r="G11205" t="s">
        <v>130</v>
      </c>
      <c r="H11205">
        <v>29</v>
      </c>
      <c r="I11205">
        <v>0.1750411387567406</v>
      </c>
      <c r="J11205">
        <v>1.230273041820548E-2</v>
      </c>
      <c r="K11205">
        <v>6.3410449147929912E-2</v>
      </c>
      <c r="L11205">
        <v>0.37430766344589511</v>
      </c>
    </row>
    <row r="11206" spans="1:12">
      <c r="A11206" t="s">
        <v>317</v>
      </c>
      <c r="B11206" t="s">
        <v>388</v>
      </c>
      <c r="C11206">
        <v>48171</v>
      </c>
      <c r="D11206" t="s">
        <v>135</v>
      </c>
      <c r="E11206">
        <v>590</v>
      </c>
      <c r="F11206" t="s">
        <v>110</v>
      </c>
      <c r="G11206" t="s">
        <v>131</v>
      </c>
      <c r="H11206">
        <v>249</v>
      </c>
      <c r="I11206">
        <v>0.56137201362039857</v>
      </c>
      <c r="J11206">
        <v>1.012382244926258E-2</v>
      </c>
      <c r="K11206">
        <v>-4.829477607592584E-2</v>
      </c>
      <c r="L11206">
        <v>0.98030706364718623</v>
      </c>
    </row>
    <row r="11207" spans="1:12">
      <c r="A11207" t="s">
        <v>317</v>
      </c>
      <c r="B11207" t="s">
        <v>388</v>
      </c>
      <c r="C11207">
        <v>48171</v>
      </c>
      <c r="D11207" t="s">
        <v>135</v>
      </c>
      <c r="E11207">
        <v>590</v>
      </c>
      <c r="F11207" t="s">
        <v>110</v>
      </c>
      <c r="G11207" t="s">
        <v>132</v>
      </c>
      <c r="H11207">
        <v>29</v>
      </c>
      <c r="I11207">
        <v>0.1750411387567406</v>
      </c>
      <c r="J11207">
        <v>1.230273041820548E-2</v>
      </c>
      <c r="K11207">
        <v>6.3410449147929912E-2</v>
      </c>
      <c r="L11207">
        <v>0.37430766344589511</v>
      </c>
    </row>
    <row r="11208" spans="1:12">
      <c r="A11208" t="s">
        <v>317</v>
      </c>
      <c r="B11208" t="s">
        <v>388</v>
      </c>
      <c r="C11208">
        <v>48171</v>
      </c>
      <c r="D11208" t="s">
        <v>135</v>
      </c>
      <c r="E11208">
        <v>590</v>
      </c>
      <c r="F11208" t="s">
        <v>110</v>
      </c>
      <c r="G11208" t="s">
        <v>133</v>
      </c>
      <c r="H11208">
        <v>249</v>
      </c>
      <c r="I11208">
        <v>0.60025793537664518</v>
      </c>
      <c r="J11208">
        <v>1.127974245643126E-2</v>
      </c>
      <c r="K11208">
        <v>0.15360769622612799</v>
      </c>
      <c r="L11208">
        <v>1.0610174274965309</v>
      </c>
    </row>
    <row r="11209" spans="1:12">
      <c r="A11209" t="s">
        <v>317</v>
      </c>
      <c r="B11209" t="s">
        <v>388</v>
      </c>
      <c r="C11209">
        <v>48171</v>
      </c>
      <c r="D11209" t="s">
        <v>135</v>
      </c>
      <c r="E11209">
        <v>590</v>
      </c>
      <c r="F11209" t="s">
        <v>110</v>
      </c>
      <c r="G11209" t="s">
        <v>134</v>
      </c>
      <c r="H11209">
        <v>29</v>
      </c>
      <c r="I11209">
        <v>0.31141517909910249</v>
      </c>
      <c r="J11209">
        <v>1.2341318674326531E-2</v>
      </c>
      <c r="K11209">
        <v>0.1732240856216915</v>
      </c>
      <c r="L11209">
        <v>0.43448612358630972</v>
      </c>
    </row>
    <row r="11210" spans="1:12">
      <c r="A11210" t="s">
        <v>317</v>
      </c>
      <c r="B11210" t="s">
        <v>389</v>
      </c>
      <c r="C11210">
        <v>48173</v>
      </c>
      <c r="D11210" t="s">
        <v>135</v>
      </c>
      <c r="E11210">
        <v>590</v>
      </c>
      <c r="F11210" t="s">
        <v>110</v>
      </c>
      <c r="G11210" t="s">
        <v>111</v>
      </c>
      <c r="H11210">
        <v>20</v>
      </c>
      <c r="I11210">
        <v>-1.0775250773316239E-3</v>
      </c>
      <c r="J11210">
        <v>1.8530982203370139E-3</v>
      </c>
      <c r="K11210">
        <v>-999</v>
      </c>
      <c r="L11210">
        <v>-999</v>
      </c>
    </row>
    <row r="11211" spans="1:12">
      <c r="A11211" t="s">
        <v>317</v>
      </c>
      <c r="B11211" t="s">
        <v>389</v>
      </c>
      <c r="C11211">
        <v>48173</v>
      </c>
      <c r="D11211" t="s">
        <v>135</v>
      </c>
      <c r="E11211">
        <v>590</v>
      </c>
      <c r="F11211" t="s">
        <v>110</v>
      </c>
      <c r="G11211" t="s">
        <v>112</v>
      </c>
      <c r="H11211">
        <v>39</v>
      </c>
      <c r="I11211">
        <v>-7.7510705896924508E-3</v>
      </c>
      <c r="J11211">
        <v>1.341363880508052E-3</v>
      </c>
      <c r="K11211">
        <v>-999</v>
      </c>
      <c r="L11211">
        <v>-999</v>
      </c>
    </row>
    <row r="11212" spans="1:12">
      <c r="A11212" t="s">
        <v>317</v>
      </c>
      <c r="B11212" t="s">
        <v>389</v>
      </c>
      <c r="C11212">
        <v>48173</v>
      </c>
      <c r="D11212" t="s">
        <v>135</v>
      </c>
      <c r="E11212">
        <v>590</v>
      </c>
      <c r="F11212" t="s">
        <v>110</v>
      </c>
      <c r="G11212" t="s">
        <v>113</v>
      </c>
      <c r="H11212">
        <v>20</v>
      </c>
      <c r="I11212">
        <v>0.57322014582845038</v>
      </c>
      <c r="J11212">
        <v>5.0041204645539638E-3</v>
      </c>
      <c r="K11212">
        <v>0.53266757867858727</v>
      </c>
      <c r="L11212">
        <v>0.61155968445221986</v>
      </c>
    </row>
    <row r="11213" spans="1:12">
      <c r="A11213" t="s">
        <v>317</v>
      </c>
      <c r="B11213" t="s">
        <v>389</v>
      </c>
      <c r="C11213">
        <v>48173</v>
      </c>
      <c r="D11213" t="s">
        <v>135</v>
      </c>
      <c r="E11213">
        <v>590</v>
      </c>
      <c r="F11213" t="s">
        <v>110</v>
      </c>
      <c r="G11213" t="s">
        <v>114</v>
      </c>
      <c r="H11213">
        <v>39</v>
      </c>
      <c r="I11213">
        <v>0.25847904275336098</v>
      </c>
      <c r="J11213">
        <v>1.4225374680988291E-2</v>
      </c>
      <c r="K11213">
        <v>8.8026611271834115E-2</v>
      </c>
      <c r="L11213">
        <v>0.40550754015868767</v>
      </c>
    </row>
    <row r="11214" spans="1:12">
      <c r="A11214" t="s">
        <v>317</v>
      </c>
      <c r="B11214" t="s">
        <v>389</v>
      </c>
      <c r="C11214">
        <v>48173</v>
      </c>
      <c r="D11214" t="s">
        <v>135</v>
      </c>
      <c r="E11214">
        <v>590</v>
      </c>
      <c r="F11214" t="s">
        <v>110</v>
      </c>
      <c r="G11214" t="s">
        <v>115</v>
      </c>
      <c r="H11214">
        <v>20</v>
      </c>
      <c r="I11214">
        <v>0.46925121680617921</v>
      </c>
      <c r="J11214">
        <v>4.191720528288102E-3</v>
      </c>
      <c r="K11214">
        <v>0.42931579141097781</v>
      </c>
      <c r="L11214">
        <v>0.49185931070714578</v>
      </c>
    </row>
    <row r="11215" spans="1:12">
      <c r="A11215" t="s">
        <v>317</v>
      </c>
      <c r="B11215" t="s">
        <v>389</v>
      </c>
      <c r="C11215">
        <v>48173</v>
      </c>
      <c r="D11215" t="s">
        <v>135</v>
      </c>
      <c r="E11215">
        <v>590</v>
      </c>
      <c r="F11215" t="s">
        <v>110</v>
      </c>
      <c r="G11215" t="s">
        <v>116</v>
      </c>
      <c r="H11215">
        <v>39</v>
      </c>
      <c r="I11215">
        <v>0.18365099522177769</v>
      </c>
      <c r="J11215">
        <v>1.7759081082224511E-2</v>
      </c>
      <c r="K11215">
        <v>-1.5995861006156211E-2</v>
      </c>
      <c r="L11215">
        <v>0.37254397000429879</v>
      </c>
    </row>
    <row r="11216" spans="1:12">
      <c r="A11216" t="s">
        <v>317</v>
      </c>
      <c r="B11216" t="s">
        <v>389</v>
      </c>
      <c r="C11216">
        <v>48173</v>
      </c>
      <c r="D11216" t="s">
        <v>135</v>
      </c>
      <c r="E11216">
        <v>590</v>
      </c>
      <c r="F11216" t="s">
        <v>110</v>
      </c>
      <c r="G11216" t="s">
        <v>117</v>
      </c>
      <c r="H11216">
        <v>20</v>
      </c>
      <c r="I11216">
        <v>0.46925121680617921</v>
      </c>
      <c r="J11216">
        <v>4.191720528288102E-3</v>
      </c>
      <c r="K11216">
        <v>0.42931579141097781</v>
      </c>
      <c r="L11216">
        <v>0.49185931070714578</v>
      </c>
    </row>
    <row r="11217" spans="1:12">
      <c r="A11217" t="s">
        <v>317</v>
      </c>
      <c r="B11217" t="s">
        <v>389</v>
      </c>
      <c r="C11217">
        <v>48173</v>
      </c>
      <c r="D11217" t="s">
        <v>135</v>
      </c>
      <c r="E11217">
        <v>590</v>
      </c>
      <c r="F11217" t="s">
        <v>110</v>
      </c>
      <c r="G11217" t="s">
        <v>118</v>
      </c>
      <c r="H11217">
        <v>39</v>
      </c>
      <c r="I11217">
        <v>0.18365099522177769</v>
      </c>
      <c r="J11217">
        <v>1.7759081082224511E-2</v>
      </c>
      <c r="K11217">
        <v>-1.5995861006156211E-2</v>
      </c>
      <c r="L11217">
        <v>0.37254397000429879</v>
      </c>
    </row>
    <row r="11218" spans="1:12">
      <c r="A11218" t="s">
        <v>317</v>
      </c>
      <c r="B11218" t="s">
        <v>389</v>
      </c>
      <c r="C11218">
        <v>48173</v>
      </c>
      <c r="D11218" t="s">
        <v>135</v>
      </c>
      <c r="E11218">
        <v>590</v>
      </c>
      <c r="F11218" t="s">
        <v>110</v>
      </c>
      <c r="G11218" t="s">
        <v>119</v>
      </c>
      <c r="H11218">
        <v>20</v>
      </c>
      <c r="I11218">
        <v>0.48884313020495013</v>
      </c>
      <c r="J11218">
        <v>4.8011712925529722E-3</v>
      </c>
      <c r="K11218">
        <v>0.44553022165138129</v>
      </c>
      <c r="L11218">
        <v>0.52798209319060985</v>
      </c>
    </row>
    <row r="11219" spans="1:12">
      <c r="A11219" t="s">
        <v>317</v>
      </c>
      <c r="B11219" t="s">
        <v>389</v>
      </c>
      <c r="C11219">
        <v>48173</v>
      </c>
      <c r="D11219" t="s">
        <v>135</v>
      </c>
      <c r="E11219">
        <v>590</v>
      </c>
      <c r="F11219" t="s">
        <v>110</v>
      </c>
      <c r="G11219" t="s">
        <v>120</v>
      </c>
      <c r="H11219">
        <v>39</v>
      </c>
      <c r="I11219">
        <v>0.22284526764285789</v>
      </c>
      <c r="J11219">
        <v>1.598187681126742E-2</v>
      </c>
      <c r="K11219">
        <v>4.0015070390214458E-2</v>
      </c>
      <c r="L11219">
        <v>0.39735487538562231</v>
      </c>
    </row>
    <row r="11220" spans="1:12">
      <c r="A11220" t="s">
        <v>317</v>
      </c>
      <c r="B11220" t="s">
        <v>389</v>
      </c>
      <c r="C11220">
        <v>48173</v>
      </c>
      <c r="D11220" t="s">
        <v>135</v>
      </c>
      <c r="E11220">
        <v>590</v>
      </c>
      <c r="F11220" t="s">
        <v>110</v>
      </c>
      <c r="G11220" t="s">
        <v>121</v>
      </c>
      <c r="H11220">
        <v>20</v>
      </c>
      <c r="I11220">
        <v>0.63496782328502055</v>
      </c>
      <c r="J11220">
        <v>6.4576668331086202E-3</v>
      </c>
      <c r="K11220">
        <v>0.58753524450715866</v>
      </c>
      <c r="L11220">
        <v>0.69021003559537386</v>
      </c>
    </row>
    <row r="11221" spans="1:12">
      <c r="A11221" t="s">
        <v>317</v>
      </c>
      <c r="B11221" t="s">
        <v>389</v>
      </c>
      <c r="C11221">
        <v>48173</v>
      </c>
      <c r="D11221" t="s">
        <v>135</v>
      </c>
      <c r="E11221">
        <v>590</v>
      </c>
      <c r="F11221" t="s">
        <v>110</v>
      </c>
      <c r="G11221" t="s">
        <v>122</v>
      </c>
      <c r="H11221">
        <v>39</v>
      </c>
      <c r="I11221">
        <v>0.34156876173589362</v>
      </c>
      <c r="J11221">
        <v>1.4141099499657001E-2</v>
      </c>
      <c r="K11221">
        <v>0.15926604632616109</v>
      </c>
      <c r="L11221">
        <v>0.47108975947694159</v>
      </c>
    </row>
    <row r="11222" spans="1:12">
      <c r="A11222" t="s">
        <v>317</v>
      </c>
      <c r="B11222" t="s">
        <v>389</v>
      </c>
      <c r="C11222">
        <v>48173</v>
      </c>
      <c r="D11222" t="s">
        <v>135</v>
      </c>
      <c r="E11222">
        <v>590</v>
      </c>
      <c r="F11222" t="s">
        <v>110</v>
      </c>
      <c r="G11222" t="s">
        <v>123</v>
      </c>
      <c r="H11222">
        <v>20</v>
      </c>
      <c r="I11222">
        <v>0.72588878077009178</v>
      </c>
      <c r="J11222">
        <v>1.198562528599029E-2</v>
      </c>
      <c r="K11222">
        <v>0.66693167583421764</v>
      </c>
      <c r="L11222">
        <v>0.86129794362903456</v>
      </c>
    </row>
    <row r="11223" spans="1:12">
      <c r="A11223" t="s">
        <v>317</v>
      </c>
      <c r="B11223" t="s">
        <v>389</v>
      </c>
      <c r="C11223">
        <v>48173</v>
      </c>
      <c r="D11223" t="s">
        <v>135</v>
      </c>
      <c r="E11223">
        <v>590</v>
      </c>
      <c r="F11223" t="s">
        <v>110</v>
      </c>
      <c r="G11223" t="s">
        <v>124</v>
      </c>
      <c r="H11223">
        <v>39</v>
      </c>
      <c r="I11223">
        <v>0.44562625212261481</v>
      </c>
      <c r="J11223">
        <v>1.193791908893351E-2</v>
      </c>
      <c r="K11223">
        <v>0.2701772794150844</v>
      </c>
      <c r="L11223">
        <v>0.5522496097317523</v>
      </c>
    </row>
    <row r="11224" spans="1:12">
      <c r="A11224" t="s">
        <v>317</v>
      </c>
      <c r="B11224" t="s">
        <v>389</v>
      </c>
      <c r="C11224">
        <v>48173</v>
      </c>
      <c r="D11224" t="s">
        <v>135</v>
      </c>
      <c r="E11224">
        <v>590</v>
      </c>
      <c r="F11224" t="s">
        <v>110</v>
      </c>
      <c r="G11224" t="s">
        <v>125</v>
      </c>
      <c r="H11224">
        <v>20</v>
      </c>
      <c r="I11224">
        <v>0.85867505015236689</v>
      </c>
      <c r="J11224">
        <v>1.418853706602939E-2</v>
      </c>
      <c r="K11224">
        <v>0.78844644693661503</v>
      </c>
      <c r="L11224">
        <v>1.0322448766981811</v>
      </c>
    </row>
    <row r="11225" spans="1:12">
      <c r="A11225" t="s">
        <v>317</v>
      </c>
      <c r="B11225" t="s">
        <v>389</v>
      </c>
      <c r="C11225">
        <v>48173</v>
      </c>
      <c r="D11225" t="s">
        <v>135</v>
      </c>
      <c r="E11225">
        <v>590</v>
      </c>
      <c r="F11225" t="s">
        <v>110</v>
      </c>
      <c r="G11225" t="s">
        <v>126</v>
      </c>
      <c r="H11225">
        <v>39</v>
      </c>
      <c r="I11225">
        <v>0.58262408222478823</v>
      </c>
      <c r="J11225">
        <v>1.130424539067456E-2</v>
      </c>
      <c r="K11225">
        <v>0.41994781322730163</v>
      </c>
      <c r="L11225">
        <v>0.68232956443301473</v>
      </c>
    </row>
    <row r="11226" spans="1:12">
      <c r="A11226" t="s">
        <v>317</v>
      </c>
      <c r="B11226" t="s">
        <v>389</v>
      </c>
      <c r="C11226">
        <v>48173</v>
      </c>
      <c r="D11226" t="s">
        <v>135</v>
      </c>
      <c r="E11226">
        <v>590</v>
      </c>
      <c r="F11226" t="s">
        <v>110</v>
      </c>
      <c r="G11226" t="s">
        <v>127</v>
      </c>
      <c r="H11226">
        <v>20</v>
      </c>
      <c r="I11226">
        <v>0.57322014582845038</v>
      </c>
      <c r="J11226">
        <v>5.004120464553969E-3</v>
      </c>
      <c r="K11226">
        <v>0.53266757867858727</v>
      </c>
      <c r="L11226">
        <v>0.61155968445221986</v>
      </c>
    </row>
    <row r="11227" spans="1:12">
      <c r="A11227" t="s">
        <v>317</v>
      </c>
      <c r="B11227" t="s">
        <v>389</v>
      </c>
      <c r="C11227">
        <v>48173</v>
      </c>
      <c r="D11227" t="s">
        <v>135</v>
      </c>
      <c r="E11227">
        <v>590</v>
      </c>
      <c r="F11227" t="s">
        <v>110</v>
      </c>
      <c r="G11227" t="s">
        <v>128</v>
      </c>
      <c r="H11227">
        <v>39</v>
      </c>
      <c r="I11227">
        <v>0.25847904275336098</v>
      </c>
      <c r="J11227">
        <v>1.4225374680988291E-2</v>
      </c>
      <c r="K11227">
        <v>8.8026611271834115E-2</v>
      </c>
      <c r="L11227">
        <v>0.40550754015868767</v>
      </c>
    </row>
    <row r="11228" spans="1:12">
      <c r="A11228" t="s">
        <v>317</v>
      </c>
      <c r="B11228" t="s">
        <v>389</v>
      </c>
      <c r="C11228">
        <v>48173</v>
      </c>
      <c r="D11228" t="s">
        <v>135</v>
      </c>
      <c r="E11228">
        <v>590</v>
      </c>
      <c r="F11228" t="s">
        <v>110</v>
      </c>
      <c r="G11228" t="s">
        <v>129</v>
      </c>
      <c r="H11228">
        <v>20</v>
      </c>
      <c r="I11228">
        <v>0.57322014582845038</v>
      </c>
      <c r="J11228">
        <v>5.0041204645539612E-3</v>
      </c>
      <c r="K11228">
        <v>0.53266757867858727</v>
      </c>
      <c r="L11228">
        <v>0.61155968445221986</v>
      </c>
    </row>
    <row r="11229" spans="1:12">
      <c r="A11229" t="s">
        <v>317</v>
      </c>
      <c r="B11229" t="s">
        <v>389</v>
      </c>
      <c r="C11229">
        <v>48173</v>
      </c>
      <c r="D11229" t="s">
        <v>135</v>
      </c>
      <c r="E11229">
        <v>590</v>
      </c>
      <c r="F11229" t="s">
        <v>110</v>
      </c>
      <c r="G11229" t="s">
        <v>130</v>
      </c>
      <c r="H11229">
        <v>39</v>
      </c>
      <c r="I11229">
        <v>0.25847904275336098</v>
      </c>
      <c r="J11229">
        <v>1.4225374680988291E-2</v>
      </c>
      <c r="K11229">
        <v>8.8026611271834115E-2</v>
      </c>
      <c r="L11229">
        <v>0.40550754015868767</v>
      </c>
    </row>
    <row r="11230" spans="1:12">
      <c r="A11230" t="s">
        <v>317</v>
      </c>
      <c r="B11230" t="s">
        <v>389</v>
      </c>
      <c r="C11230">
        <v>48173</v>
      </c>
      <c r="D11230" t="s">
        <v>135</v>
      </c>
      <c r="E11230">
        <v>590</v>
      </c>
      <c r="F11230" t="s">
        <v>110</v>
      </c>
      <c r="G11230" t="s">
        <v>131</v>
      </c>
      <c r="H11230">
        <v>20</v>
      </c>
      <c r="I11230">
        <v>0.57322014582845049</v>
      </c>
      <c r="J11230">
        <v>5.0041204645539543E-3</v>
      </c>
      <c r="K11230">
        <v>0.53266757867858727</v>
      </c>
      <c r="L11230">
        <v>0.61155968445221986</v>
      </c>
    </row>
    <row r="11231" spans="1:12">
      <c r="A11231" t="s">
        <v>317</v>
      </c>
      <c r="B11231" t="s">
        <v>389</v>
      </c>
      <c r="C11231">
        <v>48173</v>
      </c>
      <c r="D11231" t="s">
        <v>135</v>
      </c>
      <c r="E11231">
        <v>590</v>
      </c>
      <c r="F11231" t="s">
        <v>110</v>
      </c>
      <c r="G11231" t="s">
        <v>132</v>
      </c>
      <c r="H11231">
        <v>39</v>
      </c>
      <c r="I11231">
        <v>0.25847904275336098</v>
      </c>
      <c r="J11231">
        <v>1.4225374680988291E-2</v>
      </c>
      <c r="K11231">
        <v>8.8026611271834115E-2</v>
      </c>
      <c r="L11231">
        <v>0.40550754015868767</v>
      </c>
    </row>
    <row r="11232" spans="1:12">
      <c r="A11232" t="s">
        <v>317</v>
      </c>
      <c r="B11232" t="s">
        <v>389</v>
      </c>
      <c r="C11232">
        <v>48173</v>
      </c>
      <c r="D11232" t="s">
        <v>135</v>
      </c>
      <c r="E11232">
        <v>590</v>
      </c>
      <c r="F11232" t="s">
        <v>110</v>
      </c>
      <c r="G11232" t="s">
        <v>133</v>
      </c>
      <c r="H11232">
        <v>20</v>
      </c>
      <c r="I11232">
        <v>0.47598019479054982</v>
      </c>
      <c r="J11232">
        <v>1.163192577172596E-2</v>
      </c>
      <c r="K11232">
        <v>0.42405695512702563</v>
      </c>
      <c r="L11232">
        <v>0.63440132752115486</v>
      </c>
    </row>
    <row r="11233" spans="1:12">
      <c r="A11233" t="s">
        <v>317</v>
      </c>
      <c r="B11233" t="s">
        <v>389</v>
      </c>
      <c r="C11233">
        <v>48173</v>
      </c>
      <c r="D11233" t="s">
        <v>135</v>
      </c>
      <c r="E11233">
        <v>590</v>
      </c>
      <c r="F11233" t="s">
        <v>110</v>
      </c>
      <c r="G11233" t="s">
        <v>134</v>
      </c>
      <c r="H11233">
        <v>39</v>
      </c>
      <c r="I11233">
        <v>0.33924803675892751</v>
      </c>
      <c r="J11233">
        <v>6.459383048740077E-3</v>
      </c>
      <c r="K11233">
        <v>0.28396204659748292</v>
      </c>
      <c r="L11233">
        <v>0.44574456366263732</v>
      </c>
    </row>
    <row r="11234" spans="1:12">
      <c r="A11234" t="s">
        <v>317</v>
      </c>
      <c r="B11234" t="s">
        <v>390</v>
      </c>
      <c r="C11234">
        <v>48175</v>
      </c>
      <c r="D11234" t="s">
        <v>135</v>
      </c>
      <c r="E11234">
        <v>590</v>
      </c>
      <c r="F11234" t="s">
        <v>110</v>
      </c>
      <c r="G11234" t="s">
        <v>111</v>
      </c>
      <c r="H11234">
        <v>109</v>
      </c>
      <c r="I11234">
        <v>3.041251372319638E-2</v>
      </c>
      <c r="J11234">
        <v>9.9540105842593285E-4</v>
      </c>
      <c r="K11234">
        <v>-999</v>
      </c>
      <c r="L11234">
        <v>-999</v>
      </c>
    </row>
    <row r="11235" spans="1:12">
      <c r="A11235" t="s">
        <v>317</v>
      </c>
      <c r="B11235" t="s">
        <v>390</v>
      </c>
      <c r="C11235">
        <v>48175</v>
      </c>
      <c r="D11235" t="s">
        <v>135</v>
      </c>
      <c r="E11235">
        <v>590</v>
      </c>
      <c r="F11235" t="s">
        <v>110</v>
      </c>
      <c r="G11235" t="s">
        <v>112</v>
      </c>
      <c r="H11235">
        <v>68</v>
      </c>
      <c r="I11235">
        <v>4.7075064049499626E-3</v>
      </c>
      <c r="J11235">
        <v>1.31483075008077E-3</v>
      </c>
      <c r="K11235">
        <v>-999</v>
      </c>
      <c r="L11235">
        <v>-999</v>
      </c>
    </row>
    <row r="11236" spans="1:12">
      <c r="A11236" t="s">
        <v>317</v>
      </c>
      <c r="B11236" t="s">
        <v>390</v>
      </c>
      <c r="C11236">
        <v>48175</v>
      </c>
      <c r="D11236" t="s">
        <v>135</v>
      </c>
      <c r="E11236">
        <v>590</v>
      </c>
      <c r="F11236" t="s">
        <v>110</v>
      </c>
      <c r="G11236" t="s">
        <v>113</v>
      </c>
      <c r="H11236">
        <v>109</v>
      </c>
      <c r="I11236">
        <v>0.57739016631517415</v>
      </c>
      <c r="J11236">
        <v>1.6996054902111871E-2</v>
      </c>
      <c r="K11236">
        <v>0.1035332790563049</v>
      </c>
      <c r="L11236">
        <v>0.98030706364718623</v>
      </c>
    </row>
    <row r="11237" spans="1:12">
      <c r="A11237" t="s">
        <v>317</v>
      </c>
      <c r="B11237" t="s">
        <v>390</v>
      </c>
      <c r="C11237">
        <v>48175</v>
      </c>
      <c r="D11237" t="s">
        <v>135</v>
      </c>
      <c r="E11237">
        <v>590</v>
      </c>
      <c r="F11237" t="s">
        <v>110</v>
      </c>
      <c r="G11237" t="s">
        <v>114</v>
      </c>
      <c r="H11237">
        <v>68</v>
      </c>
      <c r="I11237">
        <v>0.1310261961827392</v>
      </c>
      <c r="J11237">
        <v>9.4464678812520783E-3</v>
      </c>
      <c r="K11237">
        <v>-7.1017343752349901E-2</v>
      </c>
      <c r="L11237">
        <v>0.37361870577517597</v>
      </c>
    </row>
    <row r="11238" spans="1:12">
      <c r="A11238" t="s">
        <v>317</v>
      </c>
      <c r="B11238" t="s">
        <v>390</v>
      </c>
      <c r="C11238">
        <v>48175</v>
      </c>
      <c r="D11238" t="s">
        <v>135</v>
      </c>
      <c r="E11238">
        <v>590</v>
      </c>
      <c r="F11238" t="s">
        <v>110</v>
      </c>
      <c r="G11238" t="s">
        <v>115</v>
      </c>
      <c r="H11238">
        <v>109</v>
      </c>
      <c r="I11238">
        <v>0.41173196371926052</v>
      </c>
      <c r="J11238">
        <v>1.338148165964485E-2</v>
      </c>
      <c r="K11238">
        <v>5.705854626682396E-2</v>
      </c>
      <c r="L11238">
        <v>0.73430831483007752</v>
      </c>
    </row>
    <row r="11239" spans="1:12">
      <c r="A11239" t="s">
        <v>317</v>
      </c>
      <c r="B11239" t="s">
        <v>390</v>
      </c>
      <c r="C11239">
        <v>48175</v>
      </c>
      <c r="D11239" t="s">
        <v>135</v>
      </c>
      <c r="E11239">
        <v>590</v>
      </c>
      <c r="F11239" t="s">
        <v>110</v>
      </c>
      <c r="G11239" t="s">
        <v>116</v>
      </c>
      <c r="H11239">
        <v>68</v>
      </c>
      <c r="I11239">
        <v>4.6902638637727229E-2</v>
      </c>
      <c r="J11239">
        <v>9.0723327106680528E-3</v>
      </c>
      <c r="K11239">
        <v>-0.18785613027978981</v>
      </c>
      <c r="L11239">
        <v>0.27292184294543398</v>
      </c>
    </row>
    <row r="11240" spans="1:12">
      <c r="A11240" t="s">
        <v>317</v>
      </c>
      <c r="B11240" t="s">
        <v>390</v>
      </c>
      <c r="C11240">
        <v>48175</v>
      </c>
      <c r="D11240" t="s">
        <v>135</v>
      </c>
      <c r="E11240">
        <v>590</v>
      </c>
      <c r="F11240" t="s">
        <v>110</v>
      </c>
      <c r="G11240" t="s">
        <v>117</v>
      </c>
      <c r="H11240">
        <v>109</v>
      </c>
      <c r="I11240">
        <v>0.41173196371926052</v>
      </c>
      <c r="J11240">
        <v>1.338148165964485E-2</v>
      </c>
      <c r="K11240">
        <v>5.705854626682396E-2</v>
      </c>
      <c r="L11240">
        <v>0.73430831483007752</v>
      </c>
    </row>
    <row r="11241" spans="1:12">
      <c r="A11241" t="s">
        <v>317</v>
      </c>
      <c r="B11241" t="s">
        <v>390</v>
      </c>
      <c r="C11241">
        <v>48175</v>
      </c>
      <c r="D11241" t="s">
        <v>135</v>
      </c>
      <c r="E11241">
        <v>590</v>
      </c>
      <c r="F11241" t="s">
        <v>110</v>
      </c>
      <c r="G11241" t="s">
        <v>118</v>
      </c>
      <c r="H11241">
        <v>68</v>
      </c>
      <c r="I11241">
        <v>4.6876417383662758E-2</v>
      </c>
      <c r="J11241">
        <v>9.0721680322811381E-3</v>
      </c>
      <c r="K11241">
        <v>-0.18785613027978981</v>
      </c>
      <c r="L11241">
        <v>0.27292184294543398</v>
      </c>
    </row>
    <row r="11242" spans="1:12">
      <c r="A11242" t="s">
        <v>317</v>
      </c>
      <c r="B11242" t="s">
        <v>390</v>
      </c>
      <c r="C11242">
        <v>48175</v>
      </c>
      <c r="D11242" t="s">
        <v>135</v>
      </c>
      <c r="E11242">
        <v>590</v>
      </c>
      <c r="F11242" t="s">
        <v>110</v>
      </c>
      <c r="G11242" t="s">
        <v>119</v>
      </c>
      <c r="H11242">
        <v>109</v>
      </c>
      <c r="I11242">
        <v>0.48801850983567607</v>
      </c>
      <c r="J11242">
        <v>1.499954751078752E-2</v>
      </c>
      <c r="K11242">
        <v>7.6466862284991111E-2</v>
      </c>
      <c r="L11242">
        <v>0.8511285230059078</v>
      </c>
    </row>
    <row r="11243" spans="1:12">
      <c r="A11243" t="s">
        <v>317</v>
      </c>
      <c r="B11243" t="s">
        <v>390</v>
      </c>
      <c r="C11243">
        <v>48175</v>
      </c>
      <c r="D11243" t="s">
        <v>135</v>
      </c>
      <c r="E11243">
        <v>590</v>
      </c>
      <c r="F11243" t="s">
        <v>110</v>
      </c>
      <c r="G11243" t="s">
        <v>120</v>
      </c>
      <c r="H11243">
        <v>68</v>
      </c>
      <c r="I11243">
        <v>9.0476925790849469E-2</v>
      </c>
      <c r="J11243">
        <v>9.0461611314315415E-3</v>
      </c>
      <c r="K11243">
        <v>-0.13429024912388771</v>
      </c>
      <c r="L11243">
        <v>0.33238008964030108</v>
      </c>
    </row>
    <row r="11244" spans="1:12">
      <c r="A11244" t="s">
        <v>317</v>
      </c>
      <c r="B11244" t="s">
        <v>390</v>
      </c>
      <c r="C11244">
        <v>48175</v>
      </c>
      <c r="D11244" t="s">
        <v>135</v>
      </c>
      <c r="E11244">
        <v>590</v>
      </c>
      <c r="F11244" t="s">
        <v>110</v>
      </c>
      <c r="G11244" t="s">
        <v>121</v>
      </c>
      <c r="H11244">
        <v>109</v>
      </c>
      <c r="I11244">
        <v>0.68067482373671084</v>
      </c>
      <c r="J11244">
        <v>1.934175329442793E-2</v>
      </c>
      <c r="K11244">
        <v>0.1363118648097805</v>
      </c>
      <c r="L11244">
        <v>1.1300487698310651</v>
      </c>
    </row>
    <row r="11245" spans="1:12">
      <c r="A11245" t="s">
        <v>317</v>
      </c>
      <c r="B11245" t="s">
        <v>390</v>
      </c>
      <c r="C11245">
        <v>48175</v>
      </c>
      <c r="D11245" t="s">
        <v>135</v>
      </c>
      <c r="E11245">
        <v>590</v>
      </c>
      <c r="F11245" t="s">
        <v>110</v>
      </c>
      <c r="G11245" t="s">
        <v>122</v>
      </c>
      <c r="H11245">
        <v>68</v>
      </c>
      <c r="I11245">
        <v>0.19617859015869021</v>
      </c>
      <c r="J11245">
        <v>1.1884857627013169E-2</v>
      </c>
      <c r="K11245">
        <v>-2.9603177133575849E-3</v>
      </c>
      <c r="L11245">
        <v>0.45912038110681419</v>
      </c>
    </row>
    <row r="11246" spans="1:12">
      <c r="A11246" t="s">
        <v>317</v>
      </c>
      <c r="B11246" t="s">
        <v>390</v>
      </c>
      <c r="C11246">
        <v>48175</v>
      </c>
      <c r="D11246" t="s">
        <v>135</v>
      </c>
      <c r="E11246">
        <v>590</v>
      </c>
      <c r="F11246" t="s">
        <v>110</v>
      </c>
      <c r="G11246" t="s">
        <v>123</v>
      </c>
      <c r="H11246">
        <v>109</v>
      </c>
      <c r="I11246">
        <v>0.86062117695760243</v>
      </c>
      <c r="J11246">
        <v>2.422587312274883E-2</v>
      </c>
      <c r="K11246">
        <v>0.1925092283393052</v>
      </c>
      <c r="L11246">
        <v>1.407135650628663</v>
      </c>
    </row>
    <row r="11247" spans="1:12">
      <c r="A11247" t="s">
        <v>317</v>
      </c>
      <c r="B11247" t="s">
        <v>390</v>
      </c>
      <c r="C11247">
        <v>48175</v>
      </c>
      <c r="D11247" t="s">
        <v>135</v>
      </c>
      <c r="E11247">
        <v>590</v>
      </c>
      <c r="F11247" t="s">
        <v>110</v>
      </c>
      <c r="G11247" t="s">
        <v>124</v>
      </c>
      <c r="H11247">
        <v>68</v>
      </c>
      <c r="I11247">
        <v>0.29055007121042958</v>
      </c>
      <c r="J11247">
        <v>1.6314890332224739E-2</v>
      </c>
      <c r="K11247">
        <v>-2.9603177133575849E-3</v>
      </c>
      <c r="L11247">
        <v>0.66866024082954811</v>
      </c>
    </row>
    <row r="11248" spans="1:12">
      <c r="A11248" t="s">
        <v>317</v>
      </c>
      <c r="B11248" t="s">
        <v>390</v>
      </c>
      <c r="C11248">
        <v>48175</v>
      </c>
      <c r="D11248" t="s">
        <v>135</v>
      </c>
      <c r="E11248">
        <v>590</v>
      </c>
      <c r="F11248" t="s">
        <v>110</v>
      </c>
      <c r="G11248" t="s">
        <v>125</v>
      </c>
      <c r="H11248">
        <v>109</v>
      </c>
      <c r="I11248">
        <v>1.039852976709235</v>
      </c>
      <c r="J11248">
        <v>2.8898819363624751E-2</v>
      </c>
      <c r="K11248">
        <v>0.24692628372133291</v>
      </c>
      <c r="L11248">
        <v>1.665955837431321</v>
      </c>
    </row>
    <row r="11249" spans="1:12">
      <c r="A11249" t="s">
        <v>317</v>
      </c>
      <c r="B11249" t="s">
        <v>390</v>
      </c>
      <c r="C11249">
        <v>48175</v>
      </c>
      <c r="D11249" t="s">
        <v>135</v>
      </c>
      <c r="E11249">
        <v>590</v>
      </c>
      <c r="F11249" t="s">
        <v>110</v>
      </c>
      <c r="G11249" t="s">
        <v>126</v>
      </c>
      <c r="H11249">
        <v>68</v>
      </c>
      <c r="I11249">
        <v>0.38255331193682268</v>
      </c>
      <c r="J11249">
        <v>2.10138504537772E-2</v>
      </c>
      <c r="K11249">
        <v>-2.9603177133575849E-3</v>
      </c>
      <c r="L11249">
        <v>0.83618455498745559</v>
      </c>
    </row>
    <row r="11250" spans="1:12">
      <c r="A11250" t="s">
        <v>317</v>
      </c>
      <c r="B11250" t="s">
        <v>390</v>
      </c>
      <c r="C11250">
        <v>48175</v>
      </c>
      <c r="D11250" t="s">
        <v>135</v>
      </c>
      <c r="E11250">
        <v>590</v>
      </c>
      <c r="F11250" t="s">
        <v>110</v>
      </c>
      <c r="G11250" t="s">
        <v>127</v>
      </c>
      <c r="H11250">
        <v>109</v>
      </c>
      <c r="I11250">
        <v>0.57739016631517426</v>
      </c>
      <c r="J11250">
        <v>1.6996054902111871E-2</v>
      </c>
      <c r="K11250">
        <v>0.1035332790563049</v>
      </c>
      <c r="L11250">
        <v>0.98030706364718623</v>
      </c>
    </row>
    <row r="11251" spans="1:12">
      <c r="A11251" t="s">
        <v>317</v>
      </c>
      <c r="B11251" t="s">
        <v>390</v>
      </c>
      <c r="C11251">
        <v>48175</v>
      </c>
      <c r="D11251" t="s">
        <v>135</v>
      </c>
      <c r="E11251">
        <v>590</v>
      </c>
      <c r="F11251" t="s">
        <v>110</v>
      </c>
      <c r="G11251" t="s">
        <v>128</v>
      </c>
      <c r="H11251">
        <v>68</v>
      </c>
      <c r="I11251">
        <v>0.13108892132839561</v>
      </c>
      <c r="J11251">
        <v>9.4406367663458363E-3</v>
      </c>
      <c r="K11251">
        <v>-7.1017343752349901E-2</v>
      </c>
      <c r="L11251">
        <v>0.37361870577517597</v>
      </c>
    </row>
    <row r="11252" spans="1:12">
      <c r="A11252" t="s">
        <v>317</v>
      </c>
      <c r="B11252" t="s">
        <v>390</v>
      </c>
      <c r="C11252">
        <v>48175</v>
      </c>
      <c r="D11252" t="s">
        <v>135</v>
      </c>
      <c r="E11252">
        <v>590</v>
      </c>
      <c r="F11252" t="s">
        <v>110</v>
      </c>
      <c r="G11252" t="s">
        <v>129</v>
      </c>
      <c r="H11252">
        <v>109</v>
      </c>
      <c r="I11252">
        <v>0.57739016631517415</v>
      </c>
      <c r="J11252">
        <v>1.6996054902111878E-2</v>
      </c>
      <c r="K11252">
        <v>0.1035332790563049</v>
      </c>
      <c r="L11252">
        <v>0.98030706364718623</v>
      </c>
    </row>
    <row r="11253" spans="1:12">
      <c r="A11253" t="s">
        <v>317</v>
      </c>
      <c r="B11253" t="s">
        <v>390</v>
      </c>
      <c r="C11253">
        <v>48175</v>
      </c>
      <c r="D11253" t="s">
        <v>135</v>
      </c>
      <c r="E11253">
        <v>590</v>
      </c>
      <c r="F11253" t="s">
        <v>110</v>
      </c>
      <c r="G11253" t="s">
        <v>130</v>
      </c>
      <c r="H11253">
        <v>68</v>
      </c>
      <c r="I11253">
        <v>0.13108892132839561</v>
      </c>
      <c r="J11253">
        <v>9.4406367663458363E-3</v>
      </c>
      <c r="K11253">
        <v>-7.1017343752349901E-2</v>
      </c>
      <c r="L11253">
        <v>0.37361870577517597</v>
      </c>
    </row>
    <row r="11254" spans="1:12">
      <c r="A11254" t="s">
        <v>317</v>
      </c>
      <c r="B11254" t="s">
        <v>390</v>
      </c>
      <c r="C11254">
        <v>48175</v>
      </c>
      <c r="D11254" t="s">
        <v>135</v>
      </c>
      <c r="E11254">
        <v>590</v>
      </c>
      <c r="F11254" t="s">
        <v>110</v>
      </c>
      <c r="G11254" t="s">
        <v>131</v>
      </c>
      <c r="H11254">
        <v>109</v>
      </c>
      <c r="I11254">
        <v>0.57739016631517426</v>
      </c>
      <c r="J11254">
        <v>1.6996054902111871E-2</v>
      </c>
      <c r="K11254">
        <v>0.1035332790563049</v>
      </c>
      <c r="L11254">
        <v>0.98030706364718623</v>
      </c>
    </row>
    <row r="11255" spans="1:12">
      <c r="A11255" t="s">
        <v>317</v>
      </c>
      <c r="B11255" t="s">
        <v>390</v>
      </c>
      <c r="C11255">
        <v>48175</v>
      </c>
      <c r="D11255" t="s">
        <v>135</v>
      </c>
      <c r="E11255">
        <v>590</v>
      </c>
      <c r="F11255" t="s">
        <v>110</v>
      </c>
      <c r="G11255" t="s">
        <v>132</v>
      </c>
      <c r="H11255">
        <v>68</v>
      </c>
      <c r="I11255">
        <v>0.13108892132839561</v>
      </c>
      <c r="J11255">
        <v>9.4406367663458363E-3</v>
      </c>
      <c r="K11255">
        <v>-7.1017343752349901E-2</v>
      </c>
      <c r="L11255">
        <v>0.37361870577517597</v>
      </c>
    </row>
    <row r="11256" spans="1:12">
      <c r="A11256" t="s">
        <v>317</v>
      </c>
      <c r="B11256" t="s">
        <v>390</v>
      </c>
      <c r="C11256">
        <v>48175</v>
      </c>
      <c r="D11256" t="s">
        <v>135</v>
      </c>
      <c r="E11256">
        <v>590</v>
      </c>
      <c r="F11256" t="s">
        <v>110</v>
      </c>
      <c r="G11256" t="s">
        <v>133</v>
      </c>
      <c r="H11256">
        <v>109</v>
      </c>
      <c r="I11256">
        <v>0.66167765560911485</v>
      </c>
      <c r="J11256">
        <v>1.8324779483823061E-2</v>
      </c>
      <c r="K11256">
        <v>0.17937101341866499</v>
      </c>
      <c r="L11256">
        <v>1.0515140306815709</v>
      </c>
    </row>
    <row r="11257" spans="1:12">
      <c r="A11257" t="s">
        <v>317</v>
      </c>
      <c r="B11257" t="s">
        <v>390</v>
      </c>
      <c r="C11257">
        <v>48175</v>
      </c>
      <c r="D11257" t="s">
        <v>135</v>
      </c>
      <c r="E11257">
        <v>590</v>
      </c>
      <c r="F11257" t="s">
        <v>110</v>
      </c>
      <c r="G11257" t="s">
        <v>134</v>
      </c>
      <c r="H11257">
        <v>68</v>
      </c>
      <c r="I11257">
        <v>0.26387111965055232</v>
      </c>
      <c r="J11257">
        <v>1.445553613394151E-2</v>
      </c>
      <c r="K11257">
        <v>-2.9603177133575849E-3</v>
      </c>
      <c r="L11257">
        <v>0.49923968709117561</v>
      </c>
    </row>
    <row r="11258" spans="1:12">
      <c r="A11258" t="s">
        <v>317</v>
      </c>
      <c r="B11258" t="s">
        <v>391</v>
      </c>
      <c r="C11258">
        <v>48177</v>
      </c>
      <c r="D11258" t="s">
        <v>135</v>
      </c>
      <c r="E11258">
        <v>590</v>
      </c>
      <c r="F11258" t="s">
        <v>110</v>
      </c>
      <c r="G11258" t="s">
        <v>111</v>
      </c>
      <c r="H11258">
        <v>21</v>
      </c>
      <c r="I11258">
        <v>2.9097044164964801E-2</v>
      </c>
      <c r="J11258">
        <v>6.0724630505607641E-3</v>
      </c>
      <c r="K11258">
        <v>-999</v>
      </c>
      <c r="L11258">
        <v>-999</v>
      </c>
    </row>
    <row r="11259" spans="1:12">
      <c r="A11259" t="s">
        <v>317</v>
      </c>
      <c r="B11259" t="s">
        <v>391</v>
      </c>
      <c r="C11259">
        <v>48177</v>
      </c>
      <c r="D11259" t="s">
        <v>135</v>
      </c>
      <c r="E11259">
        <v>590</v>
      </c>
      <c r="F11259" t="s">
        <v>110</v>
      </c>
      <c r="G11259" t="s">
        <v>112</v>
      </c>
      <c r="H11259">
        <v>22</v>
      </c>
      <c r="I11259">
        <v>1.5355177589415139E-2</v>
      </c>
      <c r="J11259">
        <v>4.1655954432258781E-3</v>
      </c>
      <c r="K11259">
        <v>-999</v>
      </c>
      <c r="L11259">
        <v>-999</v>
      </c>
    </row>
    <row r="11260" spans="1:12">
      <c r="A11260" t="s">
        <v>317</v>
      </c>
      <c r="B11260" t="s">
        <v>391</v>
      </c>
      <c r="C11260">
        <v>48177</v>
      </c>
      <c r="D11260" t="s">
        <v>135</v>
      </c>
      <c r="E11260">
        <v>590</v>
      </c>
      <c r="F11260" t="s">
        <v>110</v>
      </c>
      <c r="G11260" t="s">
        <v>113</v>
      </c>
      <c r="H11260">
        <v>21</v>
      </c>
      <c r="I11260">
        <v>0.53153354669199482</v>
      </c>
      <c r="J11260">
        <v>5.1312881201294069E-2</v>
      </c>
      <c r="K11260">
        <v>0.15938401467315549</v>
      </c>
      <c r="L11260">
        <v>1.035220974542278</v>
      </c>
    </row>
    <row r="11261" spans="1:12">
      <c r="A11261" t="s">
        <v>317</v>
      </c>
      <c r="B11261" t="s">
        <v>391</v>
      </c>
      <c r="C11261">
        <v>48177</v>
      </c>
      <c r="D11261" t="s">
        <v>135</v>
      </c>
      <c r="E11261">
        <v>590</v>
      </c>
      <c r="F11261" t="s">
        <v>110</v>
      </c>
      <c r="G11261" t="s">
        <v>114</v>
      </c>
      <c r="H11261">
        <v>22</v>
      </c>
      <c r="I11261">
        <v>0.31324313049824931</v>
      </c>
      <c r="J11261">
        <v>3.4895925037371982E-2</v>
      </c>
      <c r="K11261">
        <v>-0.16414735651336651</v>
      </c>
      <c r="L11261">
        <v>0.63938462987154421</v>
      </c>
    </row>
    <row r="11262" spans="1:12">
      <c r="A11262" t="s">
        <v>317</v>
      </c>
      <c r="B11262" t="s">
        <v>391</v>
      </c>
      <c r="C11262">
        <v>48177</v>
      </c>
      <c r="D11262" t="s">
        <v>135</v>
      </c>
      <c r="E11262">
        <v>590</v>
      </c>
      <c r="F11262" t="s">
        <v>110</v>
      </c>
      <c r="G11262" t="s">
        <v>115</v>
      </c>
      <c r="H11262">
        <v>21</v>
      </c>
      <c r="I11262">
        <v>0.30580196078704569</v>
      </c>
      <c r="J11262">
        <v>4.3764517371572248E-2</v>
      </c>
      <c r="K11262">
        <v>-0.1030372468641147</v>
      </c>
      <c r="L11262">
        <v>0.70150015117042142</v>
      </c>
    </row>
    <row r="11263" spans="1:12">
      <c r="A11263" t="s">
        <v>317</v>
      </c>
      <c r="B11263" t="s">
        <v>391</v>
      </c>
      <c r="C11263">
        <v>48177</v>
      </c>
      <c r="D11263" t="s">
        <v>135</v>
      </c>
      <c r="E11263">
        <v>590</v>
      </c>
      <c r="F11263" t="s">
        <v>110</v>
      </c>
      <c r="G11263" t="s">
        <v>116</v>
      </c>
      <c r="H11263">
        <v>22</v>
      </c>
      <c r="I11263">
        <v>0.20062066142975449</v>
      </c>
      <c r="J11263">
        <v>3.4028137536560567E-2</v>
      </c>
      <c r="K11263">
        <v>-0.33569746113997068</v>
      </c>
      <c r="L11263">
        <v>0.49991750930318302</v>
      </c>
    </row>
    <row r="11264" spans="1:12">
      <c r="A11264" t="s">
        <v>317</v>
      </c>
      <c r="B11264" t="s">
        <v>391</v>
      </c>
      <c r="C11264">
        <v>48177</v>
      </c>
      <c r="D11264" t="s">
        <v>135</v>
      </c>
      <c r="E11264">
        <v>590</v>
      </c>
      <c r="F11264" t="s">
        <v>110</v>
      </c>
      <c r="G11264" t="s">
        <v>117</v>
      </c>
      <c r="H11264">
        <v>21</v>
      </c>
      <c r="I11264">
        <v>0.30580196078704569</v>
      </c>
      <c r="J11264">
        <v>4.3764517371572248E-2</v>
      </c>
      <c r="K11264">
        <v>-0.1030372468641147</v>
      </c>
      <c r="L11264">
        <v>0.70150015117042142</v>
      </c>
    </row>
    <row r="11265" spans="1:12">
      <c r="A11265" t="s">
        <v>317</v>
      </c>
      <c r="B11265" t="s">
        <v>391</v>
      </c>
      <c r="C11265">
        <v>48177</v>
      </c>
      <c r="D11265" t="s">
        <v>135</v>
      </c>
      <c r="E11265">
        <v>590</v>
      </c>
      <c r="F11265" t="s">
        <v>110</v>
      </c>
      <c r="G11265" t="s">
        <v>118</v>
      </c>
      <c r="H11265">
        <v>22</v>
      </c>
      <c r="I11265">
        <v>0.20062066142975449</v>
      </c>
      <c r="J11265">
        <v>3.4028137536560567E-2</v>
      </c>
      <c r="K11265">
        <v>-0.33569746113997068</v>
      </c>
      <c r="L11265">
        <v>0.49991750930318302</v>
      </c>
    </row>
    <row r="11266" spans="1:12">
      <c r="A11266" t="s">
        <v>317</v>
      </c>
      <c r="B11266" t="s">
        <v>391</v>
      </c>
      <c r="C11266">
        <v>48177</v>
      </c>
      <c r="D11266" t="s">
        <v>135</v>
      </c>
      <c r="E11266">
        <v>590</v>
      </c>
      <c r="F11266" t="s">
        <v>110</v>
      </c>
      <c r="G11266" t="s">
        <v>119</v>
      </c>
      <c r="H11266">
        <v>21</v>
      </c>
      <c r="I11266">
        <v>0.41894103250454029</v>
      </c>
      <c r="J11266">
        <v>4.5897237089403013E-2</v>
      </c>
      <c r="K11266">
        <v>0.13843076486317521</v>
      </c>
      <c r="L11266">
        <v>0.87417234015293099</v>
      </c>
    </row>
    <row r="11267" spans="1:12">
      <c r="A11267" t="s">
        <v>317</v>
      </c>
      <c r="B11267" t="s">
        <v>391</v>
      </c>
      <c r="C11267">
        <v>48177</v>
      </c>
      <c r="D11267" t="s">
        <v>135</v>
      </c>
      <c r="E11267">
        <v>590</v>
      </c>
      <c r="F11267" t="s">
        <v>110</v>
      </c>
      <c r="G11267" t="s">
        <v>120</v>
      </c>
      <c r="H11267">
        <v>22</v>
      </c>
      <c r="I11267">
        <v>0.26558821430918689</v>
      </c>
      <c r="J11267">
        <v>3.6054290216693853E-2</v>
      </c>
      <c r="K11267">
        <v>-0.27059212214967959</v>
      </c>
      <c r="L11267">
        <v>0.59904537497238053</v>
      </c>
    </row>
    <row r="11268" spans="1:12">
      <c r="A11268" t="s">
        <v>317</v>
      </c>
      <c r="B11268" t="s">
        <v>391</v>
      </c>
      <c r="C11268">
        <v>48177</v>
      </c>
      <c r="D11268" t="s">
        <v>135</v>
      </c>
      <c r="E11268">
        <v>590</v>
      </c>
      <c r="F11268" t="s">
        <v>110</v>
      </c>
      <c r="G11268" t="s">
        <v>121</v>
      </c>
      <c r="H11268">
        <v>21</v>
      </c>
      <c r="I11268">
        <v>0.67011258961515197</v>
      </c>
      <c r="J11268">
        <v>5.9670154189357102E-2</v>
      </c>
      <c r="K11268">
        <v>0.1920892174148528</v>
      </c>
      <c r="L11268">
        <v>1.2323829158348369</v>
      </c>
    </row>
    <row r="11269" spans="1:12">
      <c r="A11269" t="s">
        <v>317</v>
      </c>
      <c r="B11269" t="s">
        <v>391</v>
      </c>
      <c r="C11269">
        <v>48177</v>
      </c>
      <c r="D11269" t="s">
        <v>135</v>
      </c>
      <c r="E11269">
        <v>590</v>
      </c>
      <c r="F11269" t="s">
        <v>110</v>
      </c>
      <c r="G11269" t="s">
        <v>122</v>
      </c>
      <c r="H11269">
        <v>22</v>
      </c>
      <c r="I11269">
        <v>0.41391436545790078</v>
      </c>
      <c r="J11269">
        <v>3.7131683516289468E-2</v>
      </c>
      <c r="K11269">
        <v>-3.4186443216771278E-2</v>
      </c>
      <c r="L11269">
        <v>0.75427689858210012</v>
      </c>
    </row>
    <row r="11270" spans="1:12">
      <c r="A11270" t="s">
        <v>317</v>
      </c>
      <c r="B11270" t="s">
        <v>391</v>
      </c>
      <c r="C11270">
        <v>48177</v>
      </c>
      <c r="D11270" t="s">
        <v>135</v>
      </c>
      <c r="E11270">
        <v>590</v>
      </c>
      <c r="F11270" t="s">
        <v>110</v>
      </c>
      <c r="G11270" t="s">
        <v>123</v>
      </c>
      <c r="H11270">
        <v>21</v>
      </c>
      <c r="I11270">
        <v>0.90529997341020851</v>
      </c>
      <c r="J11270">
        <v>7.7002491223631439E-2</v>
      </c>
      <c r="K11270">
        <v>0.22213573584840979</v>
      </c>
      <c r="L11270">
        <v>1.5856410023960681</v>
      </c>
    </row>
    <row r="11271" spans="1:12">
      <c r="A11271" t="s">
        <v>317</v>
      </c>
      <c r="B11271" t="s">
        <v>391</v>
      </c>
      <c r="C11271">
        <v>48177</v>
      </c>
      <c r="D11271" t="s">
        <v>135</v>
      </c>
      <c r="E11271">
        <v>590</v>
      </c>
      <c r="F11271" t="s">
        <v>110</v>
      </c>
      <c r="G11271" t="s">
        <v>124</v>
      </c>
      <c r="H11271">
        <v>22</v>
      </c>
      <c r="I11271">
        <v>0.55378040218019597</v>
      </c>
      <c r="J11271">
        <v>4.0340756920227733E-2</v>
      </c>
      <c r="K11271">
        <v>0.1448065976744457</v>
      </c>
      <c r="L11271">
        <v>0.92437883638706209</v>
      </c>
    </row>
    <row r="11272" spans="1:12">
      <c r="A11272" t="s">
        <v>317</v>
      </c>
      <c r="B11272" t="s">
        <v>391</v>
      </c>
      <c r="C11272">
        <v>48177</v>
      </c>
      <c r="D11272" t="s">
        <v>135</v>
      </c>
      <c r="E11272">
        <v>590</v>
      </c>
      <c r="F11272" t="s">
        <v>110</v>
      </c>
      <c r="G11272" t="s">
        <v>125</v>
      </c>
      <c r="H11272">
        <v>21</v>
      </c>
      <c r="I11272">
        <v>1.12839611071775</v>
      </c>
      <c r="J11272">
        <v>9.2851381894181975E-2</v>
      </c>
      <c r="K11272">
        <v>0.25170032977500628</v>
      </c>
      <c r="L11272">
        <v>1.9083088080071371</v>
      </c>
    </row>
    <row r="11273" spans="1:12">
      <c r="A11273" t="s">
        <v>317</v>
      </c>
      <c r="B11273" t="s">
        <v>391</v>
      </c>
      <c r="C11273">
        <v>48177</v>
      </c>
      <c r="D11273" t="s">
        <v>135</v>
      </c>
      <c r="E11273">
        <v>590</v>
      </c>
      <c r="F11273" t="s">
        <v>110</v>
      </c>
      <c r="G11273" t="s">
        <v>126</v>
      </c>
      <c r="H11273">
        <v>22</v>
      </c>
      <c r="I11273">
        <v>0.6918965666122241</v>
      </c>
      <c r="J11273">
        <v>4.3898802427865098E-2</v>
      </c>
      <c r="K11273">
        <v>0.15575074417179119</v>
      </c>
      <c r="L11273">
        <v>1.063485198090296</v>
      </c>
    </row>
    <row r="11274" spans="1:12">
      <c r="A11274" t="s">
        <v>317</v>
      </c>
      <c r="B11274" t="s">
        <v>391</v>
      </c>
      <c r="C11274">
        <v>48177</v>
      </c>
      <c r="D11274" t="s">
        <v>135</v>
      </c>
      <c r="E11274">
        <v>590</v>
      </c>
      <c r="F11274" t="s">
        <v>110</v>
      </c>
      <c r="G11274" t="s">
        <v>127</v>
      </c>
      <c r="H11274">
        <v>21</v>
      </c>
      <c r="I11274">
        <v>0.53153354669199482</v>
      </c>
      <c r="J11274">
        <v>5.1312881201294069E-2</v>
      </c>
      <c r="K11274">
        <v>0.15938401467315549</v>
      </c>
      <c r="L11274">
        <v>1.035220974542278</v>
      </c>
    </row>
    <row r="11275" spans="1:12">
      <c r="A11275" t="s">
        <v>317</v>
      </c>
      <c r="B11275" t="s">
        <v>391</v>
      </c>
      <c r="C11275">
        <v>48177</v>
      </c>
      <c r="D11275" t="s">
        <v>135</v>
      </c>
      <c r="E11275">
        <v>590</v>
      </c>
      <c r="F11275" t="s">
        <v>110</v>
      </c>
      <c r="G11275" t="s">
        <v>128</v>
      </c>
      <c r="H11275">
        <v>22</v>
      </c>
      <c r="I11275">
        <v>0.31324313049824931</v>
      </c>
      <c r="J11275">
        <v>3.4895925037371982E-2</v>
      </c>
      <c r="K11275">
        <v>-0.16414735651336651</v>
      </c>
      <c r="L11275">
        <v>0.63938462987154421</v>
      </c>
    </row>
    <row r="11276" spans="1:12">
      <c r="A11276" t="s">
        <v>317</v>
      </c>
      <c r="B11276" t="s">
        <v>391</v>
      </c>
      <c r="C11276">
        <v>48177</v>
      </c>
      <c r="D11276" t="s">
        <v>135</v>
      </c>
      <c r="E11276">
        <v>590</v>
      </c>
      <c r="F11276" t="s">
        <v>110</v>
      </c>
      <c r="G11276" t="s">
        <v>129</v>
      </c>
      <c r="H11276">
        <v>21</v>
      </c>
      <c r="I11276">
        <v>0.53153354669199482</v>
      </c>
      <c r="J11276">
        <v>5.1312881201294069E-2</v>
      </c>
      <c r="K11276">
        <v>0.15938401467315549</v>
      </c>
      <c r="L11276">
        <v>1.035220974542278</v>
      </c>
    </row>
    <row r="11277" spans="1:12">
      <c r="A11277" t="s">
        <v>317</v>
      </c>
      <c r="B11277" t="s">
        <v>391</v>
      </c>
      <c r="C11277">
        <v>48177</v>
      </c>
      <c r="D11277" t="s">
        <v>135</v>
      </c>
      <c r="E11277">
        <v>590</v>
      </c>
      <c r="F11277" t="s">
        <v>110</v>
      </c>
      <c r="G11277" t="s">
        <v>130</v>
      </c>
      <c r="H11277">
        <v>22</v>
      </c>
      <c r="I11277">
        <v>0.31324313049824931</v>
      </c>
      <c r="J11277">
        <v>3.4895925037371982E-2</v>
      </c>
      <c r="K11277">
        <v>-0.16414735651336651</v>
      </c>
      <c r="L11277">
        <v>0.63938462987154421</v>
      </c>
    </row>
    <row r="11278" spans="1:12">
      <c r="A11278" t="s">
        <v>317</v>
      </c>
      <c r="B11278" t="s">
        <v>391</v>
      </c>
      <c r="C11278">
        <v>48177</v>
      </c>
      <c r="D11278" t="s">
        <v>135</v>
      </c>
      <c r="E11278">
        <v>590</v>
      </c>
      <c r="F11278" t="s">
        <v>110</v>
      </c>
      <c r="G11278" t="s">
        <v>131</v>
      </c>
      <c r="H11278">
        <v>21</v>
      </c>
      <c r="I11278">
        <v>0.53153354669199482</v>
      </c>
      <c r="J11278">
        <v>5.1312881201294069E-2</v>
      </c>
      <c r="K11278">
        <v>0.15938401467315549</v>
      </c>
      <c r="L11278">
        <v>1.035220974542278</v>
      </c>
    </row>
    <row r="11279" spans="1:12">
      <c r="A11279" t="s">
        <v>317</v>
      </c>
      <c r="B11279" t="s">
        <v>391</v>
      </c>
      <c r="C11279">
        <v>48177</v>
      </c>
      <c r="D11279" t="s">
        <v>135</v>
      </c>
      <c r="E11279">
        <v>590</v>
      </c>
      <c r="F11279" t="s">
        <v>110</v>
      </c>
      <c r="G11279" t="s">
        <v>132</v>
      </c>
      <c r="H11279">
        <v>22</v>
      </c>
      <c r="I11279">
        <v>0.31324313049824931</v>
      </c>
      <c r="J11279">
        <v>3.4895925037371982E-2</v>
      </c>
      <c r="K11279">
        <v>-0.16414735651336651</v>
      </c>
      <c r="L11279">
        <v>0.63938462987154421</v>
      </c>
    </row>
    <row r="11280" spans="1:12">
      <c r="A11280" t="s">
        <v>317</v>
      </c>
      <c r="B11280" t="s">
        <v>391</v>
      </c>
      <c r="C11280">
        <v>48177</v>
      </c>
      <c r="D11280" t="s">
        <v>135</v>
      </c>
      <c r="E11280">
        <v>590</v>
      </c>
      <c r="F11280" t="s">
        <v>110</v>
      </c>
      <c r="G11280" t="s">
        <v>133</v>
      </c>
      <c r="H11280">
        <v>21</v>
      </c>
      <c r="I11280">
        <v>0.80092700356517643</v>
      </c>
      <c r="J11280">
        <v>6.6061947049611949E-2</v>
      </c>
      <c r="K11280">
        <v>0.13062001870250631</v>
      </c>
      <c r="L11280">
        <v>1.2634740516146179</v>
      </c>
    </row>
    <row r="11281" spans="1:12">
      <c r="A11281" t="s">
        <v>317</v>
      </c>
      <c r="B11281" t="s">
        <v>391</v>
      </c>
      <c r="C11281">
        <v>48177</v>
      </c>
      <c r="D11281" t="s">
        <v>135</v>
      </c>
      <c r="E11281">
        <v>590</v>
      </c>
      <c r="F11281" t="s">
        <v>110</v>
      </c>
      <c r="G11281" t="s">
        <v>134</v>
      </c>
      <c r="H11281">
        <v>22</v>
      </c>
      <c r="I11281">
        <v>0.4057453069487339</v>
      </c>
      <c r="J11281">
        <v>2.6469596542703842E-2</v>
      </c>
      <c r="K11281">
        <v>6.1140330434416509E-2</v>
      </c>
      <c r="L11281">
        <v>0.62567865296459479</v>
      </c>
    </row>
    <row r="11282" spans="1:12">
      <c r="A11282" t="s">
        <v>317</v>
      </c>
      <c r="B11282" t="s">
        <v>392</v>
      </c>
      <c r="C11282">
        <v>48179</v>
      </c>
      <c r="D11282" t="s">
        <v>135</v>
      </c>
      <c r="E11282">
        <v>590</v>
      </c>
      <c r="F11282" t="s">
        <v>110</v>
      </c>
      <c r="G11282" t="s">
        <v>111</v>
      </c>
      <c r="H11282">
        <v>1435</v>
      </c>
      <c r="I11282">
        <v>5.9834292631143144E-3</v>
      </c>
      <c r="J11282">
        <v>6.1175442341835609E-4</v>
      </c>
      <c r="K11282">
        <v>-999</v>
      </c>
      <c r="L11282">
        <v>-999</v>
      </c>
    </row>
    <row r="11283" spans="1:12">
      <c r="A11283" t="s">
        <v>317</v>
      </c>
      <c r="B11283" t="s">
        <v>392</v>
      </c>
      <c r="C11283">
        <v>48179</v>
      </c>
      <c r="D11283" t="s">
        <v>135</v>
      </c>
      <c r="E11283">
        <v>590</v>
      </c>
      <c r="F11283" t="s">
        <v>110</v>
      </c>
      <c r="G11283" t="s">
        <v>112</v>
      </c>
      <c r="H11283">
        <v>65</v>
      </c>
      <c r="I11283">
        <v>3.4618600040871347E-2</v>
      </c>
      <c r="J11283">
        <v>8.2201082323063151E-3</v>
      </c>
      <c r="K11283">
        <v>-999</v>
      </c>
      <c r="L11283">
        <v>-999</v>
      </c>
    </row>
    <row r="11284" spans="1:12">
      <c r="A11284" t="s">
        <v>317</v>
      </c>
      <c r="B11284" t="s">
        <v>392</v>
      </c>
      <c r="C11284">
        <v>48179</v>
      </c>
      <c r="D11284" t="s">
        <v>135</v>
      </c>
      <c r="E11284">
        <v>590</v>
      </c>
      <c r="F11284" t="s">
        <v>110</v>
      </c>
      <c r="G11284" t="s">
        <v>113</v>
      </c>
      <c r="H11284">
        <v>1435</v>
      </c>
      <c r="I11284">
        <v>0.46376585003571102</v>
      </c>
      <c r="J11284">
        <v>5.1894412073743906E-3</v>
      </c>
      <c r="K11284">
        <v>-2.4882057950703741E-2</v>
      </c>
      <c r="L11284">
        <v>1.0445898330844281</v>
      </c>
    </row>
    <row r="11285" spans="1:12">
      <c r="A11285" t="s">
        <v>317</v>
      </c>
      <c r="B11285" t="s">
        <v>392</v>
      </c>
      <c r="C11285">
        <v>48179</v>
      </c>
      <c r="D11285" t="s">
        <v>135</v>
      </c>
      <c r="E11285">
        <v>590</v>
      </c>
      <c r="F11285" t="s">
        <v>110</v>
      </c>
      <c r="G11285" t="s">
        <v>114</v>
      </c>
      <c r="H11285">
        <v>65</v>
      </c>
      <c r="I11285">
        <v>0.1298387807290364</v>
      </c>
      <c r="J11285">
        <v>1.083244148928708E-2</v>
      </c>
      <c r="K11285">
        <v>-6.0144264544019378E-3</v>
      </c>
      <c r="L11285">
        <v>0.53177211922587664</v>
      </c>
    </row>
    <row r="11286" spans="1:12">
      <c r="A11286" t="s">
        <v>317</v>
      </c>
      <c r="B11286" t="s">
        <v>392</v>
      </c>
      <c r="C11286">
        <v>48179</v>
      </c>
      <c r="D11286" t="s">
        <v>135</v>
      </c>
      <c r="E11286">
        <v>590</v>
      </c>
      <c r="F11286" t="s">
        <v>110</v>
      </c>
      <c r="G11286" t="s">
        <v>115</v>
      </c>
      <c r="H11286">
        <v>1435</v>
      </c>
      <c r="I11286">
        <v>0.32120311732066331</v>
      </c>
      <c r="J11286">
        <v>3.78357317435644E-3</v>
      </c>
      <c r="K11286">
        <v>-7.2748698721840921E-2</v>
      </c>
      <c r="L11286">
        <v>0.73635543458873776</v>
      </c>
    </row>
    <row r="11287" spans="1:12">
      <c r="A11287" t="s">
        <v>317</v>
      </c>
      <c r="B11287" t="s">
        <v>392</v>
      </c>
      <c r="C11287">
        <v>48179</v>
      </c>
      <c r="D11287" t="s">
        <v>135</v>
      </c>
      <c r="E11287">
        <v>590</v>
      </c>
      <c r="F11287" t="s">
        <v>110</v>
      </c>
      <c r="G11287" t="s">
        <v>116</v>
      </c>
      <c r="H11287">
        <v>65</v>
      </c>
      <c r="I11287">
        <v>6.5016804554251489E-2</v>
      </c>
      <c r="J11287">
        <v>9.5022683171651669E-3</v>
      </c>
      <c r="K11287">
        <v>-5.8650571376010173E-2</v>
      </c>
      <c r="L11287">
        <v>0.44465897284538569</v>
      </c>
    </row>
    <row r="11288" spans="1:12">
      <c r="A11288" t="s">
        <v>317</v>
      </c>
      <c r="B11288" t="s">
        <v>392</v>
      </c>
      <c r="C11288">
        <v>48179</v>
      </c>
      <c r="D11288" t="s">
        <v>135</v>
      </c>
      <c r="E11288">
        <v>590</v>
      </c>
      <c r="F11288" t="s">
        <v>110</v>
      </c>
      <c r="G11288" t="s">
        <v>117</v>
      </c>
      <c r="H11288">
        <v>1435</v>
      </c>
      <c r="I11288">
        <v>0.32184674594258622</v>
      </c>
      <c r="J11288">
        <v>3.7891795901429772E-3</v>
      </c>
      <c r="K11288">
        <v>-7.2748698721840921E-2</v>
      </c>
      <c r="L11288">
        <v>0.74146969624769143</v>
      </c>
    </row>
    <row r="11289" spans="1:12">
      <c r="A11289" t="s">
        <v>317</v>
      </c>
      <c r="B11289" t="s">
        <v>392</v>
      </c>
      <c r="C11289">
        <v>48179</v>
      </c>
      <c r="D11289" t="s">
        <v>135</v>
      </c>
      <c r="E11289">
        <v>590</v>
      </c>
      <c r="F11289" t="s">
        <v>110</v>
      </c>
      <c r="G11289" t="s">
        <v>118</v>
      </c>
      <c r="H11289">
        <v>65</v>
      </c>
      <c r="I11289">
        <v>6.5016804554251489E-2</v>
      </c>
      <c r="J11289">
        <v>9.5022683171651669E-3</v>
      </c>
      <c r="K11289">
        <v>-5.8650571376010173E-2</v>
      </c>
      <c r="L11289">
        <v>0.44465897284538569</v>
      </c>
    </row>
    <row r="11290" spans="1:12">
      <c r="A11290" t="s">
        <v>317</v>
      </c>
      <c r="B11290" t="s">
        <v>392</v>
      </c>
      <c r="C11290">
        <v>48179</v>
      </c>
      <c r="D11290" t="s">
        <v>135</v>
      </c>
      <c r="E11290">
        <v>590</v>
      </c>
      <c r="F11290" t="s">
        <v>110</v>
      </c>
      <c r="G11290" t="s">
        <v>119</v>
      </c>
      <c r="H11290">
        <v>1435</v>
      </c>
      <c r="I11290">
        <v>0.39035324642638708</v>
      </c>
      <c r="J11290">
        <v>4.506183261465185E-3</v>
      </c>
      <c r="K11290">
        <v>-3.7781432639593653E-2</v>
      </c>
      <c r="L11290">
        <v>0.8789163861954854</v>
      </c>
    </row>
    <row r="11291" spans="1:12">
      <c r="A11291" t="s">
        <v>317</v>
      </c>
      <c r="B11291" t="s">
        <v>392</v>
      </c>
      <c r="C11291">
        <v>48179</v>
      </c>
      <c r="D11291" t="s">
        <v>135</v>
      </c>
      <c r="E11291">
        <v>590</v>
      </c>
      <c r="F11291" t="s">
        <v>110</v>
      </c>
      <c r="G11291" t="s">
        <v>120</v>
      </c>
      <c r="H11291">
        <v>65</v>
      </c>
      <c r="I11291">
        <v>9.97007684188084E-2</v>
      </c>
      <c r="J11291">
        <v>1.0110945664325469E-2</v>
      </c>
      <c r="K11291">
        <v>-3.1780631487657897E-2</v>
      </c>
      <c r="L11291">
        <v>0.49254085558107968</v>
      </c>
    </row>
    <row r="11292" spans="1:12">
      <c r="A11292" t="s">
        <v>317</v>
      </c>
      <c r="B11292" t="s">
        <v>392</v>
      </c>
      <c r="C11292">
        <v>48179</v>
      </c>
      <c r="D11292" t="s">
        <v>135</v>
      </c>
      <c r="E11292">
        <v>590</v>
      </c>
      <c r="F11292" t="s">
        <v>110</v>
      </c>
      <c r="G11292" t="s">
        <v>121</v>
      </c>
      <c r="H11292">
        <v>1435</v>
      </c>
      <c r="I11292">
        <v>0.55588416201816682</v>
      </c>
      <c r="J11292">
        <v>6.1443362336091227E-3</v>
      </c>
      <c r="K11292">
        <v>-1.0238741522058521E-2</v>
      </c>
      <c r="L11292">
        <v>1.2294122453740419</v>
      </c>
    </row>
    <row r="11293" spans="1:12">
      <c r="A11293" t="s">
        <v>317</v>
      </c>
      <c r="B11293" t="s">
        <v>392</v>
      </c>
      <c r="C11293">
        <v>48179</v>
      </c>
      <c r="D11293" t="s">
        <v>135</v>
      </c>
      <c r="E11293">
        <v>590</v>
      </c>
      <c r="F11293" t="s">
        <v>110</v>
      </c>
      <c r="G11293" t="s">
        <v>122</v>
      </c>
      <c r="H11293">
        <v>65</v>
      </c>
      <c r="I11293">
        <v>0.17897228463444631</v>
      </c>
      <c r="J11293">
        <v>1.2776107734348081E-2</v>
      </c>
      <c r="K11293">
        <v>-6.0144264544019378E-3</v>
      </c>
      <c r="L11293">
        <v>0.60772499019599024</v>
      </c>
    </row>
    <row r="11294" spans="1:12">
      <c r="A11294" t="s">
        <v>317</v>
      </c>
      <c r="B11294" t="s">
        <v>392</v>
      </c>
      <c r="C11294">
        <v>48179</v>
      </c>
      <c r="D11294" t="s">
        <v>135</v>
      </c>
      <c r="E11294">
        <v>590</v>
      </c>
      <c r="F11294" t="s">
        <v>110</v>
      </c>
      <c r="G11294" t="s">
        <v>123</v>
      </c>
      <c r="H11294">
        <v>1435</v>
      </c>
      <c r="I11294">
        <v>0.71515708957710988</v>
      </c>
      <c r="J11294">
        <v>8.0003988524832547E-3</v>
      </c>
      <c r="K11294">
        <v>-1.7631739374351929E-4</v>
      </c>
      <c r="L11294">
        <v>1.586068888403962</v>
      </c>
    </row>
    <row r="11295" spans="1:12">
      <c r="A11295" t="s">
        <v>317</v>
      </c>
      <c r="B11295" t="s">
        <v>392</v>
      </c>
      <c r="C11295">
        <v>48179</v>
      </c>
      <c r="D11295" t="s">
        <v>135</v>
      </c>
      <c r="E11295">
        <v>590</v>
      </c>
      <c r="F11295" t="s">
        <v>110</v>
      </c>
      <c r="G11295" t="s">
        <v>124</v>
      </c>
      <c r="H11295">
        <v>65</v>
      </c>
      <c r="I11295">
        <v>0.25103347473452881</v>
      </c>
      <c r="J11295">
        <v>1.5892279959404249E-2</v>
      </c>
      <c r="K11295">
        <v>-6.0144264544019378E-3</v>
      </c>
      <c r="L11295">
        <v>0.70979542175992916</v>
      </c>
    </row>
    <row r="11296" spans="1:12">
      <c r="A11296" t="s">
        <v>317</v>
      </c>
      <c r="B11296" t="s">
        <v>392</v>
      </c>
      <c r="C11296">
        <v>48179</v>
      </c>
      <c r="D11296" t="s">
        <v>135</v>
      </c>
      <c r="E11296">
        <v>590</v>
      </c>
      <c r="F11296" t="s">
        <v>110</v>
      </c>
      <c r="G11296" t="s">
        <v>125</v>
      </c>
      <c r="H11296">
        <v>1435</v>
      </c>
      <c r="I11296">
        <v>0.86965771020004723</v>
      </c>
      <c r="J11296">
        <v>9.6610980965178769E-3</v>
      </c>
      <c r="K11296">
        <v>-1.7631739374351929E-4</v>
      </c>
      <c r="L11296">
        <v>1.882481460986257</v>
      </c>
    </row>
    <row r="11297" spans="1:12">
      <c r="A11297" t="s">
        <v>317</v>
      </c>
      <c r="B11297" t="s">
        <v>392</v>
      </c>
      <c r="C11297">
        <v>48179</v>
      </c>
      <c r="D11297" t="s">
        <v>135</v>
      </c>
      <c r="E11297">
        <v>590</v>
      </c>
      <c r="F11297" t="s">
        <v>110</v>
      </c>
      <c r="G11297" t="s">
        <v>126</v>
      </c>
      <c r="H11297">
        <v>65</v>
      </c>
      <c r="I11297">
        <v>0.32622718121406968</v>
      </c>
      <c r="J11297">
        <v>1.980910555191592E-2</v>
      </c>
      <c r="K11297">
        <v>-6.0144264544019378E-3</v>
      </c>
      <c r="L11297">
        <v>0.81760395310856704</v>
      </c>
    </row>
    <row r="11298" spans="1:12">
      <c r="A11298" t="s">
        <v>317</v>
      </c>
      <c r="B11298" t="s">
        <v>392</v>
      </c>
      <c r="C11298">
        <v>48179</v>
      </c>
      <c r="D11298" t="s">
        <v>135</v>
      </c>
      <c r="E11298">
        <v>590</v>
      </c>
      <c r="F11298" t="s">
        <v>110</v>
      </c>
      <c r="G11298" t="s">
        <v>127</v>
      </c>
      <c r="H11298">
        <v>1435</v>
      </c>
      <c r="I11298">
        <v>0.46312309575669669</v>
      </c>
      <c r="J11298">
        <v>5.1859418767402944E-3</v>
      </c>
      <c r="K11298">
        <v>-2.4882057950703741E-2</v>
      </c>
      <c r="L11298">
        <v>1.0445898330844281</v>
      </c>
    </row>
    <row r="11299" spans="1:12">
      <c r="A11299" t="s">
        <v>317</v>
      </c>
      <c r="B11299" t="s">
        <v>392</v>
      </c>
      <c r="C11299">
        <v>48179</v>
      </c>
      <c r="D11299" t="s">
        <v>135</v>
      </c>
      <c r="E11299">
        <v>590</v>
      </c>
      <c r="F11299" t="s">
        <v>110</v>
      </c>
      <c r="G11299" t="s">
        <v>128</v>
      </c>
      <c r="H11299">
        <v>65</v>
      </c>
      <c r="I11299">
        <v>0.1298387807290364</v>
      </c>
      <c r="J11299">
        <v>1.083244148928708E-2</v>
      </c>
      <c r="K11299">
        <v>-6.0144264544019378E-3</v>
      </c>
      <c r="L11299">
        <v>0.53177211922587664</v>
      </c>
    </row>
    <row r="11300" spans="1:12">
      <c r="A11300" t="s">
        <v>317</v>
      </c>
      <c r="B11300" t="s">
        <v>392</v>
      </c>
      <c r="C11300">
        <v>48179</v>
      </c>
      <c r="D11300" t="s">
        <v>135</v>
      </c>
      <c r="E11300">
        <v>590</v>
      </c>
      <c r="F11300" t="s">
        <v>110</v>
      </c>
      <c r="G11300" t="s">
        <v>129</v>
      </c>
      <c r="H11300">
        <v>1435</v>
      </c>
      <c r="I11300">
        <v>0.46312309648774741</v>
      </c>
      <c r="J11300">
        <v>5.1859418748636107E-3</v>
      </c>
      <c r="K11300">
        <v>-2.4882057950703741E-2</v>
      </c>
      <c r="L11300">
        <v>1.0445898330844281</v>
      </c>
    </row>
    <row r="11301" spans="1:12">
      <c r="A11301" t="s">
        <v>317</v>
      </c>
      <c r="B11301" t="s">
        <v>392</v>
      </c>
      <c r="C11301">
        <v>48179</v>
      </c>
      <c r="D11301" t="s">
        <v>135</v>
      </c>
      <c r="E11301">
        <v>590</v>
      </c>
      <c r="F11301" t="s">
        <v>110</v>
      </c>
      <c r="G11301" t="s">
        <v>130</v>
      </c>
      <c r="H11301">
        <v>65</v>
      </c>
      <c r="I11301">
        <v>0.1298387807290364</v>
      </c>
      <c r="J11301">
        <v>1.083244148928708E-2</v>
      </c>
      <c r="K11301">
        <v>-6.0144264544019378E-3</v>
      </c>
      <c r="L11301">
        <v>0.53177211922587664</v>
      </c>
    </row>
    <row r="11302" spans="1:12">
      <c r="A11302" t="s">
        <v>317</v>
      </c>
      <c r="B11302" t="s">
        <v>392</v>
      </c>
      <c r="C11302">
        <v>48179</v>
      </c>
      <c r="D11302" t="s">
        <v>135</v>
      </c>
      <c r="E11302">
        <v>590</v>
      </c>
      <c r="F11302" t="s">
        <v>110</v>
      </c>
      <c r="G11302" t="s">
        <v>131</v>
      </c>
      <c r="H11302">
        <v>1435</v>
      </c>
      <c r="I11302">
        <v>0.46312309626816522</v>
      </c>
      <c r="J11302">
        <v>5.1859418749559544E-3</v>
      </c>
      <c r="K11302">
        <v>-2.4882057950703741E-2</v>
      </c>
      <c r="L11302">
        <v>1.0445898330844281</v>
      </c>
    </row>
    <row r="11303" spans="1:12">
      <c r="A11303" t="s">
        <v>317</v>
      </c>
      <c r="B11303" t="s">
        <v>392</v>
      </c>
      <c r="C11303">
        <v>48179</v>
      </c>
      <c r="D11303" t="s">
        <v>135</v>
      </c>
      <c r="E11303">
        <v>590</v>
      </c>
      <c r="F11303" t="s">
        <v>110</v>
      </c>
      <c r="G11303" t="s">
        <v>132</v>
      </c>
      <c r="H11303">
        <v>65</v>
      </c>
      <c r="I11303">
        <v>0.1298387807290364</v>
      </c>
      <c r="J11303">
        <v>1.083244148928708E-2</v>
      </c>
      <c r="K11303">
        <v>-6.0144264544019378E-3</v>
      </c>
      <c r="L11303">
        <v>0.53177211922587664</v>
      </c>
    </row>
    <row r="11304" spans="1:12">
      <c r="A11304" t="s">
        <v>317</v>
      </c>
      <c r="B11304" t="s">
        <v>392</v>
      </c>
      <c r="C11304">
        <v>48179</v>
      </c>
      <c r="D11304" t="s">
        <v>135</v>
      </c>
      <c r="E11304">
        <v>590</v>
      </c>
      <c r="F11304" t="s">
        <v>110</v>
      </c>
      <c r="G11304" t="s">
        <v>133</v>
      </c>
      <c r="H11304">
        <v>1435</v>
      </c>
      <c r="I11304">
        <v>0.55378203990716468</v>
      </c>
      <c r="J11304">
        <v>6.2546745532555559E-3</v>
      </c>
      <c r="K11304">
        <v>-1.4333065093495401E-3</v>
      </c>
      <c r="L11304">
        <v>1.3067001439901109</v>
      </c>
    </row>
    <row r="11305" spans="1:12">
      <c r="A11305" t="s">
        <v>317</v>
      </c>
      <c r="B11305" t="s">
        <v>392</v>
      </c>
      <c r="C11305">
        <v>48179</v>
      </c>
      <c r="D11305" t="s">
        <v>135</v>
      </c>
      <c r="E11305">
        <v>590</v>
      </c>
      <c r="F11305" t="s">
        <v>110</v>
      </c>
      <c r="G11305" t="s">
        <v>134</v>
      </c>
      <c r="H11305">
        <v>65</v>
      </c>
      <c r="I11305">
        <v>0.27047864008873329</v>
      </c>
      <c r="J11305">
        <v>1.735552570872332E-2</v>
      </c>
      <c r="K11305">
        <v>-6.0144264544019378E-3</v>
      </c>
      <c r="L11305">
        <v>0.70121029296570148</v>
      </c>
    </row>
    <row r="11306" spans="1:12">
      <c r="A11306" t="s">
        <v>317</v>
      </c>
      <c r="B11306" t="s">
        <v>393</v>
      </c>
      <c r="C11306">
        <v>48181</v>
      </c>
      <c r="D11306" t="s">
        <v>135</v>
      </c>
      <c r="E11306">
        <v>590</v>
      </c>
      <c r="F11306" t="s">
        <v>110</v>
      </c>
      <c r="G11306" t="s">
        <v>111</v>
      </c>
      <c r="H11306">
        <v>21</v>
      </c>
      <c r="I11306">
        <v>2.9097044164964801E-2</v>
      </c>
      <c r="J11306">
        <v>6.0724630505607641E-3</v>
      </c>
      <c r="K11306">
        <v>-999</v>
      </c>
      <c r="L11306">
        <v>-999</v>
      </c>
    </row>
    <row r="11307" spans="1:12">
      <c r="A11307" t="s">
        <v>317</v>
      </c>
      <c r="B11307" t="s">
        <v>393</v>
      </c>
      <c r="C11307">
        <v>48181</v>
      </c>
      <c r="D11307" t="s">
        <v>135</v>
      </c>
      <c r="E11307">
        <v>590</v>
      </c>
      <c r="F11307" t="s">
        <v>110</v>
      </c>
      <c r="G11307" t="s">
        <v>112</v>
      </c>
      <c r="H11307">
        <v>321</v>
      </c>
      <c r="I11307">
        <v>1.1771322730770689E-2</v>
      </c>
      <c r="J11307">
        <v>9.7415495005715423E-4</v>
      </c>
      <c r="K11307">
        <v>-999</v>
      </c>
      <c r="L11307">
        <v>-999</v>
      </c>
    </row>
    <row r="11308" spans="1:12">
      <c r="A11308" t="s">
        <v>317</v>
      </c>
      <c r="B11308" t="s">
        <v>393</v>
      </c>
      <c r="C11308">
        <v>48181</v>
      </c>
      <c r="D11308" t="s">
        <v>135</v>
      </c>
      <c r="E11308">
        <v>590</v>
      </c>
      <c r="F11308" t="s">
        <v>110</v>
      </c>
      <c r="G11308" t="s">
        <v>113</v>
      </c>
      <c r="H11308">
        <v>21</v>
      </c>
      <c r="I11308">
        <v>0.53153354669199482</v>
      </c>
      <c r="J11308">
        <v>5.1312881201294069E-2</v>
      </c>
      <c r="K11308">
        <v>0.15938401467315549</v>
      </c>
      <c r="L11308">
        <v>1.035220974542278</v>
      </c>
    </row>
    <row r="11309" spans="1:12">
      <c r="A11309" t="s">
        <v>317</v>
      </c>
      <c r="B11309" t="s">
        <v>393</v>
      </c>
      <c r="C11309">
        <v>48181</v>
      </c>
      <c r="D11309" t="s">
        <v>135</v>
      </c>
      <c r="E11309">
        <v>590</v>
      </c>
      <c r="F11309" t="s">
        <v>110</v>
      </c>
      <c r="G11309" t="s">
        <v>114</v>
      </c>
      <c r="H11309">
        <v>321</v>
      </c>
      <c r="I11309">
        <v>0.23164837642102629</v>
      </c>
      <c r="J11309">
        <v>8.0827884914033525E-3</v>
      </c>
      <c r="K11309">
        <v>-0.41821509723516131</v>
      </c>
      <c r="L11309">
        <v>0.68929894522485269</v>
      </c>
    </row>
    <row r="11310" spans="1:12">
      <c r="A11310" t="s">
        <v>317</v>
      </c>
      <c r="B11310" t="s">
        <v>393</v>
      </c>
      <c r="C11310">
        <v>48181</v>
      </c>
      <c r="D11310" t="s">
        <v>135</v>
      </c>
      <c r="E11310">
        <v>590</v>
      </c>
      <c r="F11310" t="s">
        <v>110</v>
      </c>
      <c r="G11310" t="s">
        <v>115</v>
      </c>
      <c r="H11310">
        <v>21</v>
      </c>
      <c r="I11310">
        <v>0.30580196078704569</v>
      </c>
      <c r="J11310">
        <v>4.3764517371572248E-2</v>
      </c>
      <c r="K11310">
        <v>-0.1030372468641147</v>
      </c>
      <c r="L11310">
        <v>0.70150015117042142</v>
      </c>
    </row>
    <row r="11311" spans="1:12">
      <c r="A11311" t="s">
        <v>317</v>
      </c>
      <c r="B11311" t="s">
        <v>393</v>
      </c>
      <c r="C11311">
        <v>48181</v>
      </c>
      <c r="D11311" t="s">
        <v>135</v>
      </c>
      <c r="E11311">
        <v>590</v>
      </c>
      <c r="F11311" t="s">
        <v>110</v>
      </c>
      <c r="G11311" t="s">
        <v>116</v>
      </c>
      <c r="H11311">
        <v>321</v>
      </c>
      <c r="I11311">
        <v>0.1247548738293294</v>
      </c>
      <c r="J11311">
        <v>8.6834885509622095E-3</v>
      </c>
      <c r="K11311">
        <v>-0.62373865412019058</v>
      </c>
      <c r="L11311">
        <v>0.53022528668276903</v>
      </c>
    </row>
    <row r="11312" spans="1:12">
      <c r="A11312" t="s">
        <v>317</v>
      </c>
      <c r="B11312" t="s">
        <v>393</v>
      </c>
      <c r="C11312">
        <v>48181</v>
      </c>
      <c r="D11312" t="s">
        <v>135</v>
      </c>
      <c r="E11312">
        <v>590</v>
      </c>
      <c r="F11312" t="s">
        <v>110</v>
      </c>
      <c r="G11312" t="s">
        <v>117</v>
      </c>
      <c r="H11312">
        <v>21</v>
      </c>
      <c r="I11312">
        <v>0.30580196078704569</v>
      </c>
      <c r="J11312">
        <v>4.3764517371572248E-2</v>
      </c>
      <c r="K11312">
        <v>-0.1030372468641147</v>
      </c>
      <c r="L11312">
        <v>0.70150015117042142</v>
      </c>
    </row>
    <row r="11313" spans="1:12">
      <c r="A11313" t="s">
        <v>317</v>
      </c>
      <c r="B11313" t="s">
        <v>393</v>
      </c>
      <c r="C11313">
        <v>48181</v>
      </c>
      <c r="D11313" t="s">
        <v>135</v>
      </c>
      <c r="E11313">
        <v>590</v>
      </c>
      <c r="F11313" t="s">
        <v>110</v>
      </c>
      <c r="G11313" t="s">
        <v>118</v>
      </c>
      <c r="H11313">
        <v>321</v>
      </c>
      <c r="I11313">
        <v>0.1247548738293294</v>
      </c>
      <c r="J11313">
        <v>8.6834885509622095E-3</v>
      </c>
      <c r="K11313">
        <v>-0.62373865412019058</v>
      </c>
      <c r="L11313">
        <v>0.53022528668276903</v>
      </c>
    </row>
    <row r="11314" spans="1:12">
      <c r="A11314" t="s">
        <v>317</v>
      </c>
      <c r="B11314" t="s">
        <v>393</v>
      </c>
      <c r="C11314">
        <v>48181</v>
      </c>
      <c r="D11314" t="s">
        <v>135</v>
      </c>
      <c r="E11314">
        <v>590</v>
      </c>
      <c r="F11314" t="s">
        <v>110</v>
      </c>
      <c r="G11314" t="s">
        <v>119</v>
      </c>
      <c r="H11314">
        <v>21</v>
      </c>
      <c r="I11314">
        <v>0.41894103250454029</v>
      </c>
      <c r="J11314">
        <v>4.5897237089403013E-2</v>
      </c>
      <c r="K11314">
        <v>0.13843076486317521</v>
      </c>
      <c r="L11314">
        <v>0.87417234015293099</v>
      </c>
    </row>
    <row r="11315" spans="1:12">
      <c r="A11315" t="s">
        <v>317</v>
      </c>
      <c r="B11315" t="s">
        <v>393</v>
      </c>
      <c r="C11315">
        <v>48181</v>
      </c>
      <c r="D11315" t="s">
        <v>135</v>
      </c>
      <c r="E11315">
        <v>590</v>
      </c>
      <c r="F11315" t="s">
        <v>110</v>
      </c>
      <c r="G11315" t="s">
        <v>120</v>
      </c>
      <c r="H11315">
        <v>321</v>
      </c>
      <c r="I11315">
        <v>0.18022115110756809</v>
      </c>
      <c r="J11315">
        <v>8.4896625091484008E-3</v>
      </c>
      <c r="K11315">
        <v>-0.48132900060174078</v>
      </c>
      <c r="L11315">
        <v>0.61784843715681403</v>
      </c>
    </row>
    <row r="11316" spans="1:12">
      <c r="A11316" t="s">
        <v>317</v>
      </c>
      <c r="B11316" t="s">
        <v>393</v>
      </c>
      <c r="C11316">
        <v>48181</v>
      </c>
      <c r="D11316" t="s">
        <v>135</v>
      </c>
      <c r="E11316">
        <v>590</v>
      </c>
      <c r="F11316" t="s">
        <v>110</v>
      </c>
      <c r="G11316" t="s">
        <v>121</v>
      </c>
      <c r="H11316">
        <v>21</v>
      </c>
      <c r="I11316">
        <v>0.67011258961515197</v>
      </c>
      <c r="J11316">
        <v>5.9670154189357102E-2</v>
      </c>
      <c r="K11316">
        <v>0.1920892174148528</v>
      </c>
      <c r="L11316">
        <v>1.2323829158348369</v>
      </c>
    </row>
    <row r="11317" spans="1:12">
      <c r="A11317" t="s">
        <v>317</v>
      </c>
      <c r="B11317" t="s">
        <v>393</v>
      </c>
      <c r="C11317">
        <v>48181</v>
      </c>
      <c r="D11317" t="s">
        <v>135</v>
      </c>
      <c r="E11317">
        <v>590</v>
      </c>
      <c r="F11317" t="s">
        <v>110</v>
      </c>
      <c r="G11317" t="s">
        <v>122</v>
      </c>
      <c r="H11317">
        <v>321</v>
      </c>
      <c r="I11317">
        <v>0.32797103326668042</v>
      </c>
      <c r="J11317">
        <v>8.5366815968959363E-3</v>
      </c>
      <c r="K11317">
        <v>-0.17449362842845009</v>
      </c>
      <c r="L11317">
        <v>0.81663580721431916</v>
      </c>
    </row>
    <row r="11318" spans="1:12">
      <c r="A11318" t="s">
        <v>317</v>
      </c>
      <c r="B11318" t="s">
        <v>393</v>
      </c>
      <c r="C11318">
        <v>48181</v>
      </c>
      <c r="D11318" t="s">
        <v>135</v>
      </c>
      <c r="E11318">
        <v>590</v>
      </c>
      <c r="F11318" t="s">
        <v>110</v>
      </c>
      <c r="G11318" t="s">
        <v>123</v>
      </c>
      <c r="H11318">
        <v>21</v>
      </c>
      <c r="I11318">
        <v>0.90529997341020851</v>
      </c>
      <c r="J11318">
        <v>7.7002491223631439E-2</v>
      </c>
      <c r="K11318">
        <v>0.22213573584840979</v>
      </c>
      <c r="L11318">
        <v>1.5856410023960681</v>
      </c>
    </row>
    <row r="11319" spans="1:12">
      <c r="A11319" t="s">
        <v>317</v>
      </c>
      <c r="B11319" t="s">
        <v>393</v>
      </c>
      <c r="C11319">
        <v>48181</v>
      </c>
      <c r="D11319" t="s">
        <v>135</v>
      </c>
      <c r="E11319">
        <v>590</v>
      </c>
      <c r="F11319" t="s">
        <v>110</v>
      </c>
      <c r="G11319" t="s">
        <v>124</v>
      </c>
      <c r="H11319">
        <v>321</v>
      </c>
      <c r="I11319">
        <v>0.4696498088056949</v>
      </c>
      <c r="J11319">
        <v>9.8175126864820592E-3</v>
      </c>
      <c r="K11319">
        <v>-2.937424300232781E-3</v>
      </c>
      <c r="L11319">
        <v>1.0116504290241439</v>
      </c>
    </row>
    <row r="11320" spans="1:12">
      <c r="A11320" t="s">
        <v>317</v>
      </c>
      <c r="B11320" t="s">
        <v>393</v>
      </c>
      <c r="C11320">
        <v>48181</v>
      </c>
      <c r="D11320" t="s">
        <v>135</v>
      </c>
      <c r="E11320">
        <v>590</v>
      </c>
      <c r="F11320" t="s">
        <v>110</v>
      </c>
      <c r="G11320" t="s">
        <v>125</v>
      </c>
      <c r="H11320">
        <v>21</v>
      </c>
      <c r="I11320">
        <v>1.12839611071775</v>
      </c>
      <c r="J11320">
        <v>9.2851381894181975E-2</v>
      </c>
      <c r="K11320">
        <v>0.25170032977500628</v>
      </c>
      <c r="L11320">
        <v>1.9083088080071371</v>
      </c>
    </row>
    <row r="11321" spans="1:12">
      <c r="A11321" t="s">
        <v>317</v>
      </c>
      <c r="B11321" t="s">
        <v>393</v>
      </c>
      <c r="C11321">
        <v>48181</v>
      </c>
      <c r="D11321" t="s">
        <v>135</v>
      </c>
      <c r="E11321">
        <v>590</v>
      </c>
      <c r="F11321" t="s">
        <v>110</v>
      </c>
      <c r="G11321" t="s">
        <v>126</v>
      </c>
      <c r="H11321">
        <v>321</v>
      </c>
      <c r="I11321">
        <v>0.60606330375964446</v>
      </c>
      <c r="J11321">
        <v>1.1511580136324719E-2</v>
      </c>
      <c r="K11321">
        <v>-2.937424300232781E-3</v>
      </c>
      <c r="L11321">
        <v>1.193299581612685</v>
      </c>
    </row>
    <row r="11322" spans="1:12">
      <c r="A11322" t="s">
        <v>317</v>
      </c>
      <c r="B11322" t="s">
        <v>393</v>
      </c>
      <c r="C11322">
        <v>48181</v>
      </c>
      <c r="D11322" t="s">
        <v>135</v>
      </c>
      <c r="E11322">
        <v>590</v>
      </c>
      <c r="F11322" t="s">
        <v>110</v>
      </c>
      <c r="G11322" t="s">
        <v>127</v>
      </c>
      <c r="H11322">
        <v>21</v>
      </c>
      <c r="I11322">
        <v>0.53153354669199482</v>
      </c>
      <c r="J11322">
        <v>5.1312881201294069E-2</v>
      </c>
      <c r="K11322">
        <v>0.15938401467315549</v>
      </c>
      <c r="L11322">
        <v>1.035220974542278</v>
      </c>
    </row>
    <row r="11323" spans="1:12">
      <c r="A11323" t="s">
        <v>317</v>
      </c>
      <c r="B11323" t="s">
        <v>393</v>
      </c>
      <c r="C11323">
        <v>48181</v>
      </c>
      <c r="D11323" t="s">
        <v>135</v>
      </c>
      <c r="E11323">
        <v>590</v>
      </c>
      <c r="F11323" t="s">
        <v>110</v>
      </c>
      <c r="G11323" t="s">
        <v>128</v>
      </c>
      <c r="H11323">
        <v>321</v>
      </c>
      <c r="I11323">
        <v>0.23164837642102629</v>
      </c>
      <c r="J11323">
        <v>8.0827884914033508E-3</v>
      </c>
      <c r="K11323">
        <v>-0.41821509723516131</v>
      </c>
      <c r="L11323">
        <v>0.68929894522485269</v>
      </c>
    </row>
    <row r="11324" spans="1:12">
      <c r="A11324" t="s">
        <v>317</v>
      </c>
      <c r="B11324" t="s">
        <v>393</v>
      </c>
      <c r="C11324">
        <v>48181</v>
      </c>
      <c r="D11324" t="s">
        <v>135</v>
      </c>
      <c r="E11324">
        <v>590</v>
      </c>
      <c r="F11324" t="s">
        <v>110</v>
      </c>
      <c r="G11324" t="s">
        <v>129</v>
      </c>
      <c r="H11324">
        <v>21</v>
      </c>
      <c r="I11324">
        <v>0.53153354669199482</v>
      </c>
      <c r="J11324">
        <v>5.1312881201294069E-2</v>
      </c>
      <c r="K11324">
        <v>0.15938401467315549</v>
      </c>
      <c r="L11324">
        <v>1.035220974542278</v>
      </c>
    </row>
    <row r="11325" spans="1:12">
      <c r="A11325" t="s">
        <v>317</v>
      </c>
      <c r="B11325" t="s">
        <v>393</v>
      </c>
      <c r="C11325">
        <v>48181</v>
      </c>
      <c r="D11325" t="s">
        <v>135</v>
      </c>
      <c r="E11325">
        <v>590</v>
      </c>
      <c r="F11325" t="s">
        <v>110</v>
      </c>
      <c r="G11325" t="s">
        <v>130</v>
      </c>
      <c r="H11325">
        <v>321</v>
      </c>
      <c r="I11325">
        <v>0.23164837642102629</v>
      </c>
      <c r="J11325">
        <v>8.0827884914033508E-3</v>
      </c>
      <c r="K11325">
        <v>-0.41821509723516131</v>
      </c>
      <c r="L11325">
        <v>0.68929894522485269</v>
      </c>
    </row>
    <row r="11326" spans="1:12">
      <c r="A11326" t="s">
        <v>317</v>
      </c>
      <c r="B11326" t="s">
        <v>393</v>
      </c>
      <c r="C11326">
        <v>48181</v>
      </c>
      <c r="D11326" t="s">
        <v>135</v>
      </c>
      <c r="E11326">
        <v>590</v>
      </c>
      <c r="F11326" t="s">
        <v>110</v>
      </c>
      <c r="G11326" t="s">
        <v>131</v>
      </c>
      <c r="H11326">
        <v>21</v>
      </c>
      <c r="I11326">
        <v>0.53153354669199482</v>
      </c>
      <c r="J11326">
        <v>5.1312881201294069E-2</v>
      </c>
      <c r="K11326">
        <v>0.15938401467315549</v>
      </c>
      <c r="L11326">
        <v>1.035220974542278</v>
      </c>
    </row>
    <row r="11327" spans="1:12">
      <c r="A11327" t="s">
        <v>317</v>
      </c>
      <c r="B11327" t="s">
        <v>393</v>
      </c>
      <c r="C11327">
        <v>48181</v>
      </c>
      <c r="D11327" t="s">
        <v>135</v>
      </c>
      <c r="E11327">
        <v>590</v>
      </c>
      <c r="F11327" t="s">
        <v>110</v>
      </c>
      <c r="G11327" t="s">
        <v>132</v>
      </c>
      <c r="H11327">
        <v>321</v>
      </c>
      <c r="I11327">
        <v>0.23164837642102629</v>
      </c>
      <c r="J11327">
        <v>8.0827884914033508E-3</v>
      </c>
      <c r="K11327">
        <v>-0.41821509723516131</v>
      </c>
      <c r="L11327">
        <v>0.68929894522485269</v>
      </c>
    </row>
    <row r="11328" spans="1:12">
      <c r="A11328" t="s">
        <v>317</v>
      </c>
      <c r="B11328" t="s">
        <v>393</v>
      </c>
      <c r="C11328">
        <v>48181</v>
      </c>
      <c r="D11328" t="s">
        <v>135</v>
      </c>
      <c r="E11328">
        <v>590</v>
      </c>
      <c r="F11328" t="s">
        <v>110</v>
      </c>
      <c r="G11328" t="s">
        <v>133</v>
      </c>
      <c r="H11328">
        <v>21</v>
      </c>
      <c r="I11328">
        <v>0.80092700356517643</v>
      </c>
      <c r="J11328">
        <v>6.6061947049611949E-2</v>
      </c>
      <c r="K11328">
        <v>0.13062001870250631</v>
      </c>
      <c r="L11328">
        <v>1.2634740516146179</v>
      </c>
    </row>
    <row r="11329" spans="1:12">
      <c r="A11329" t="s">
        <v>317</v>
      </c>
      <c r="B11329" t="s">
        <v>393</v>
      </c>
      <c r="C11329">
        <v>48181</v>
      </c>
      <c r="D11329" t="s">
        <v>135</v>
      </c>
      <c r="E11329">
        <v>590</v>
      </c>
      <c r="F11329" t="s">
        <v>110</v>
      </c>
      <c r="G11329" t="s">
        <v>134</v>
      </c>
      <c r="H11329">
        <v>321</v>
      </c>
      <c r="I11329">
        <v>0.36995161043315689</v>
      </c>
      <c r="J11329">
        <v>7.001253153496847E-3</v>
      </c>
      <c r="K11329">
        <v>-2.937424300232781E-3</v>
      </c>
      <c r="L11329">
        <v>0.69068353536398719</v>
      </c>
    </row>
    <row r="11330" spans="1:12">
      <c r="A11330" t="s">
        <v>317</v>
      </c>
      <c r="B11330" t="s">
        <v>394</v>
      </c>
      <c r="C11330">
        <v>48183</v>
      </c>
      <c r="D11330" t="s">
        <v>135</v>
      </c>
      <c r="E11330">
        <v>590</v>
      </c>
      <c r="F11330" t="s">
        <v>110</v>
      </c>
      <c r="G11330" t="s">
        <v>111</v>
      </c>
      <c r="H11330">
        <v>385</v>
      </c>
      <c r="I11330">
        <v>1.8352986050037819E-2</v>
      </c>
      <c r="J11330">
        <v>9.4481767279943002E-4</v>
      </c>
      <c r="K11330">
        <v>-999</v>
      </c>
      <c r="L11330">
        <v>-999</v>
      </c>
    </row>
    <row r="11331" spans="1:12">
      <c r="A11331" t="s">
        <v>317</v>
      </c>
      <c r="B11331" t="s">
        <v>394</v>
      </c>
      <c r="C11331">
        <v>48183</v>
      </c>
      <c r="D11331" t="s">
        <v>135</v>
      </c>
      <c r="E11331">
        <v>590</v>
      </c>
      <c r="F11331" t="s">
        <v>110</v>
      </c>
      <c r="G11331" t="s">
        <v>112</v>
      </c>
      <c r="H11331">
        <v>614</v>
      </c>
      <c r="I11331">
        <v>-1.524708937272541E-2</v>
      </c>
      <c r="J11331">
        <v>8.0153164432649913E-4</v>
      </c>
      <c r="K11331">
        <v>-999</v>
      </c>
      <c r="L11331">
        <v>-999</v>
      </c>
    </row>
    <row r="11332" spans="1:12">
      <c r="A11332" t="s">
        <v>317</v>
      </c>
      <c r="B11332" t="s">
        <v>394</v>
      </c>
      <c r="C11332">
        <v>48183</v>
      </c>
      <c r="D11332" t="s">
        <v>135</v>
      </c>
      <c r="E11332">
        <v>590</v>
      </c>
      <c r="F11332" t="s">
        <v>110</v>
      </c>
      <c r="G11332" t="s">
        <v>113</v>
      </c>
      <c r="H11332">
        <v>385</v>
      </c>
      <c r="I11332">
        <v>0.34441876035027852</v>
      </c>
      <c r="J11332">
        <v>8.249744552857298E-3</v>
      </c>
      <c r="K11332">
        <v>-2.2209100711948191E-3</v>
      </c>
      <c r="L11332">
        <v>0.92904004690239772</v>
      </c>
    </row>
    <row r="11333" spans="1:12">
      <c r="A11333" t="s">
        <v>317</v>
      </c>
      <c r="B11333" t="s">
        <v>394</v>
      </c>
      <c r="C11333">
        <v>48183</v>
      </c>
      <c r="D11333" t="s">
        <v>135</v>
      </c>
      <c r="E11333">
        <v>590</v>
      </c>
      <c r="F11333" t="s">
        <v>110</v>
      </c>
      <c r="G11333" t="s">
        <v>114</v>
      </c>
      <c r="H11333">
        <v>614</v>
      </c>
      <c r="I11333">
        <v>0.1498283722983309</v>
      </c>
      <c r="J11333">
        <v>4.8396967617221004E-3</v>
      </c>
      <c r="K11333">
        <v>-8.0042395586124887E-2</v>
      </c>
      <c r="L11333">
        <v>0.50609167636517527</v>
      </c>
    </row>
    <row r="11334" spans="1:12">
      <c r="A11334" t="s">
        <v>317</v>
      </c>
      <c r="B11334" t="s">
        <v>394</v>
      </c>
      <c r="C11334">
        <v>48183</v>
      </c>
      <c r="D11334" t="s">
        <v>135</v>
      </c>
      <c r="E11334">
        <v>590</v>
      </c>
      <c r="F11334" t="s">
        <v>110</v>
      </c>
      <c r="G11334" t="s">
        <v>115</v>
      </c>
      <c r="H11334">
        <v>385</v>
      </c>
      <c r="I11334">
        <v>0.2395383713506733</v>
      </c>
      <c r="J11334">
        <v>5.9711598132804493E-3</v>
      </c>
      <c r="K11334">
        <v>-6.9626939183345697E-3</v>
      </c>
      <c r="L11334">
        <v>0.68818917119285972</v>
      </c>
    </row>
    <row r="11335" spans="1:12">
      <c r="A11335" t="s">
        <v>317</v>
      </c>
      <c r="B11335" t="s">
        <v>394</v>
      </c>
      <c r="C11335">
        <v>48183</v>
      </c>
      <c r="D11335" t="s">
        <v>135</v>
      </c>
      <c r="E11335">
        <v>590</v>
      </c>
      <c r="F11335" t="s">
        <v>110</v>
      </c>
      <c r="G11335" t="s">
        <v>116</v>
      </c>
      <c r="H11335">
        <v>613</v>
      </c>
      <c r="I11335">
        <v>7.1637483097242008E-2</v>
      </c>
      <c r="J11335">
        <v>2.9817369722901959E-3</v>
      </c>
      <c r="K11335">
        <v>-0.16779746486992439</v>
      </c>
      <c r="L11335">
        <v>0.33039547440439881</v>
      </c>
    </row>
    <row r="11336" spans="1:12">
      <c r="A11336" t="s">
        <v>317</v>
      </c>
      <c r="B11336" t="s">
        <v>394</v>
      </c>
      <c r="C11336">
        <v>48183</v>
      </c>
      <c r="D11336" t="s">
        <v>135</v>
      </c>
      <c r="E11336">
        <v>590</v>
      </c>
      <c r="F11336" t="s">
        <v>110</v>
      </c>
      <c r="G11336" t="s">
        <v>117</v>
      </c>
      <c r="H11336">
        <v>385</v>
      </c>
      <c r="I11336">
        <v>0.2395383713506733</v>
      </c>
      <c r="J11336">
        <v>5.9711598132804493E-3</v>
      </c>
      <c r="K11336">
        <v>-6.9626939183345697E-3</v>
      </c>
      <c r="L11336">
        <v>0.68818917119285972</v>
      </c>
    </row>
    <row r="11337" spans="1:12">
      <c r="A11337" t="s">
        <v>317</v>
      </c>
      <c r="B11337" t="s">
        <v>394</v>
      </c>
      <c r="C11337">
        <v>48183</v>
      </c>
      <c r="D11337" t="s">
        <v>135</v>
      </c>
      <c r="E11337">
        <v>590</v>
      </c>
      <c r="F11337" t="s">
        <v>110</v>
      </c>
      <c r="G11337" t="s">
        <v>118</v>
      </c>
      <c r="H11337">
        <v>614</v>
      </c>
      <c r="I11337">
        <v>7.1404604684808304E-2</v>
      </c>
      <c r="J11337">
        <v>2.9590933539898941E-3</v>
      </c>
      <c r="K11337">
        <v>-0.16779746486992439</v>
      </c>
      <c r="L11337">
        <v>0.33039547440439881</v>
      </c>
    </row>
    <row r="11338" spans="1:12">
      <c r="A11338" t="s">
        <v>317</v>
      </c>
      <c r="B11338" t="s">
        <v>394</v>
      </c>
      <c r="C11338">
        <v>48183</v>
      </c>
      <c r="D11338" t="s">
        <v>135</v>
      </c>
      <c r="E11338">
        <v>590</v>
      </c>
      <c r="F11338" t="s">
        <v>110</v>
      </c>
      <c r="G11338" t="s">
        <v>119</v>
      </c>
      <c r="H11338">
        <v>385</v>
      </c>
      <c r="I11338">
        <v>0.29576395856467402</v>
      </c>
      <c r="J11338">
        <v>7.0892260102168444E-3</v>
      </c>
      <c r="K11338">
        <v>-2.2209100711948191E-3</v>
      </c>
      <c r="L11338">
        <v>0.81137074150351796</v>
      </c>
    </row>
    <row r="11339" spans="1:12">
      <c r="A11339" t="s">
        <v>317</v>
      </c>
      <c r="B11339" t="s">
        <v>394</v>
      </c>
      <c r="C11339">
        <v>48183</v>
      </c>
      <c r="D11339" t="s">
        <v>135</v>
      </c>
      <c r="E11339">
        <v>590</v>
      </c>
      <c r="F11339" t="s">
        <v>110</v>
      </c>
      <c r="G11339" t="s">
        <v>120</v>
      </c>
      <c r="H11339">
        <v>613</v>
      </c>
      <c r="I11339">
        <v>0.11001215318394671</v>
      </c>
      <c r="J11339">
        <v>3.8584855263824221E-3</v>
      </c>
      <c r="K11339">
        <v>-0.2476950842242015</v>
      </c>
      <c r="L11339">
        <v>0.39452015270246482</v>
      </c>
    </row>
    <row r="11340" spans="1:12">
      <c r="A11340" t="s">
        <v>317</v>
      </c>
      <c r="B11340" t="s">
        <v>394</v>
      </c>
      <c r="C11340">
        <v>48183</v>
      </c>
      <c r="D11340" t="s">
        <v>135</v>
      </c>
      <c r="E11340">
        <v>590</v>
      </c>
      <c r="F11340" t="s">
        <v>110</v>
      </c>
      <c r="G11340" t="s">
        <v>121</v>
      </c>
      <c r="H11340">
        <v>385</v>
      </c>
      <c r="I11340">
        <v>0.4297038202545681</v>
      </c>
      <c r="J11340">
        <v>1.013879700250065E-2</v>
      </c>
      <c r="K11340">
        <v>-2.2209100711948191E-3</v>
      </c>
      <c r="L11340">
        <v>1.118222396893668</v>
      </c>
    </row>
    <row r="11341" spans="1:12">
      <c r="A11341" t="s">
        <v>317</v>
      </c>
      <c r="B11341" t="s">
        <v>394</v>
      </c>
      <c r="C11341">
        <v>48183</v>
      </c>
      <c r="D11341" t="s">
        <v>135</v>
      </c>
      <c r="E11341">
        <v>590</v>
      </c>
      <c r="F11341" t="s">
        <v>110</v>
      </c>
      <c r="G11341" t="s">
        <v>122</v>
      </c>
      <c r="H11341">
        <v>613</v>
      </c>
      <c r="I11341">
        <v>0.20595179397059071</v>
      </c>
      <c r="J11341">
        <v>6.34815665797029E-3</v>
      </c>
      <c r="K11341">
        <v>-8.9453533457064499E-2</v>
      </c>
      <c r="L11341">
        <v>0.72098393098243763</v>
      </c>
    </row>
    <row r="11342" spans="1:12">
      <c r="A11342" t="s">
        <v>317</v>
      </c>
      <c r="B11342" t="s">
        <v>394</v>
      </c>
      <c r="C11342">
        <v>48183</v>
      </c>
      <c r="D11342" t="s">
        <v>135</v>
      </c>
      <c r="E11342">
        <v>590</v>
      </c>
      <c r="F11342" t="s">
        <v>110</v>
      </c>
      <c r="G11342" t="s">
        <v>123</v>
      </c>
      <c r="H11342">
        <v>385</v>
      </c>
      <c r="I11342">
        <v>0.55269707530607393</v>
      </c>
      <c r="J11342">
        <v>1.275900907091471E-2</v>
      </c>
      <c r="K11342">
        <v>-2.2209100711948191E-3</v>
      </c>
      <c r="L11342">
        <v>1.3667531928650181</v>
      </c>
    </row>
    <row r="11343" spans="1:12">
      <c r="A11343" t="s">
        <v>317</v>
      </c>
      <c r="B11343" t="s">
        <v>394</v>
      </c>
      <c r="C11343">
        <v>48183</v>
      </c>
      <c r="D11343" t="s">
        <v>135</v>
      </c>
      <c r="E11343">
        <v>590</v>
      </c>
      <c r="F11343" t="s">
        <v>110</v>
      </c>
      <c r="G11343" t="s">
        <v>124</v>
      </c>
      <c r="H11343">
        <v>613</v>
      </c>
      <c r="I11343">
        <v>0.3002740318735681</v>
      </c>
      <c r="J11343">
        <v>9.0247575333122013E-3</v>
      </c>
      <c r="K11343">
        <v>-7.0983799909851417E-2</v>
      </c>
      <c r="L11343">
        <v>1.075421990035097</v>
      </c>
    </row>
    <row r="11344" spans="1:12">
      <c r="A11344" t="s">
        <v>317</v>
      </c>
      <c r="B11344" t="s">
        <v>394</v>
      </c>
      <c r="C11344">
        <v>48183</v>
      </c>
      <c r="D11344" t="s">
        <v>135</v>
      </c>
      <c r="E11344">
        <v>590</v>
      </c>
      <c r="F11344" t="s">
        <v>110</v>
      </c>
      <c r="G11344" t="s">
        <v>125</v>
      </c>
      <c r="H11344">
        <v>385</v>
      </c>
      <c r="I11344">
        <v>0.67998199748401</v>
      </c>
      <c r="J11344">
        <v>1.574057216947199E-2</v>
      </c>
      <c r="K11344">
        <v>-2.2209100711948191E-3</v>
      </c>
      <c r="L11344">
        <v>1.640437809315836</v>
      </c>
    </row>
    <row r="11345" spans="1:12">
      <c r="A11345" t="s">
        <v>317</v>
      </c>
      <c r="B11345" t="s">
        <v>394</v>
      </c>
      <c r="C11345">
        <v>48183</v>
      </c>
      <c r="D11345" t="s">
        <v>135</v>
      </c>
      <c r="E11345">
        <v>590</v>
      </c>
      <c r="F11345" t="s">
        <v>110</v>
      </c>
      <c r="G11345" t="s">
        <v>126</v>
      </c>
      <c r="H11345">
        <v>613</v>
      </c>
      <c r="I11345">
        <v>0.40004617640704782</v>
      </c>
      <c r="J11345">
        <v>1.199303012229227E-2</v>
      </c>
      <c r="K11345">
        <v>-3.9806647781455047E-2</v>
      </c>
      <c r="L11345">
        <v>1.4206787509393499</v>
      </c>
    </row>
    <row r="11346" spans="1:12">
      <c r="A11346" t="s">
        <v>317</v>
      </c>
      <c r="B11346" t="s">
        <v>394</v>
      </c>
      <c r="C11346">
        <v>48183</v>
      </c>
      <c r="D11346" t="s">
        <v>135</v>
      </c>
      <c r="E11346">
        <v>590</v>
      </c>
      <c r="F11346" t="s">
        <v>110</v>
      </c>
      <c r="G11346" t="s">
        <v>127</v>
      </c>
      <c r="H11346">
        <v>385</v>
      </c>
      <c r="I11346">
        <v>0.34441875361720181</v>
      </c>
      <c r="J11346">
        <v>8.2497437891071949E-3</v>
      </c>
      <c r="K11346">
        <v>-2.2209100711948191E-3</v>
      </c>
      <c r="L11346">
        <v>0.92904004690239772</v>
      </c>
    </row>
    <row r="11347" spans="1:12">
      <c r="A11347" t="s">
        <v>317</v>
      </c>
      <c r="B11347" t="s">
        <v>394</v>
      </c>
      <c r="C11347">
        <v>48183</v>
      </c>
      <c r="D11347" t="s">
        <v>135</v>
      </c>
      <c r="E11347">
        <v>590</v>
      </c>
      <c r="F11347" t="s">
        <v>110</v>
      </c>
      <c r="G11347" t="s">
        <v>128</v>
      </c>
      <c r="H11347">
        <v>613</v>
      </c>
      <c r="I11347">
        <v>0.15109181448930389</v>
      </c>
      <c r="J11347">
        <v>4.9589034281511228E-3</v>
      </c>
      <c r="K11347">
        <v>-8.0042395586124887E-2</v>
      </c>
      <c r="L11347">
        <v>0.50609167636517527</v>
      </c>
    </row>
    <row r="11348" spans="1:12">
      <c r="A11348" t="s">
        <v>317</v>
      </c>
      <c r="B11348" t="s">
        <v>394</v>
      </c>
      <c r="C11348">
        <v>48183</v>
      </c>
      <c r="D11348" t="s">
        <v>135</v>
      </c>
      <c r="E11348">
        <v>590</v>
      </c>
      <c r="F11348" t="s">
        <v>110</v>
      </c>
      <c r="G11348" t="s">
        <v>129</v>
      </c>
      <c r="H11348">
        <v>385</v>
      </c>
      <c r="I11348">
        <v>0.34441875361720181</v>
      </c>
      <c r="J11348">
        <v>8.2497437891071931E-3</v>
      </c>
      <c r="K11348">
        <v>-2.2209100711948191E-3</v>
      </c>
      <c r="L11348">
        <v>0.92904004690239772</v>
      </c>
    </row>
    <row r="11349" spans="1:12">
      <c r="A11349" t="s">
        <v>317</v>
      </c>
      <c r="B11349" t="s">
        <v>394</v>
      </c>
      <c r="C11349">
        <v>48183</v>
      </c>
      <c r="D11349" t="s">
        <v>135</v>
      </c>
      <c r="E11349">
        <v>590</v>
      </c>
      <c r="F11349" t="s">
        <v>110</v>
      </c>
      <c r="G11349" t="s">
        <v>130</v>
      </c>
      <c r="H11349">
        <v>613</v>
      </c>
      <c r="I11349">
        <v>0.15109181448930389</v>
      </c>
      <c r="J11349">
        <v>4.9589034281511228E-3</v>
      </c>
      <c r="K11349">
        <v>-8.0042395586124887E-2</v>
      </c>
      <c r="L11349">
        <v>0.50609167636517527</v>
      </c>
    </row>
    <row r="11350" spans="1:12">
      <c r="A11350" t="s">
        <v>317</v>
      </c>
      <c r="B11350" t="s">
        <v>394</v>
      </c>
      <c r="C11350">
        <v>48183</v>
      </c>
      <c r="D11350" t="s">
        <v>135</v>
      </c>
      <c r="E11350">
        <v>590</v>
      </c>
      <c r="F11350" t="s">
        <v>110</v>
      </c>
      <c r="G11350" t="s">
        <v>131</v>
      </c>
      <c r="H11350">
        <v>385</v>
      </c>
      <c r="I11350">
        <v>0.34441875361720181</v>
      </c>
      <c r="J11350">
        <v>8.2497437891071931E-3</v>
      </c>
      <c r="K11350">
        <v>-2.2209100711948191E-3</v>
      </c>
      <c r="L11350">
        <v>0.92904004690239772</v>
      </c>
    </row>
    <row r="11351" spans="1:12">
      <c r="A11351" t="s">
        <v>317</v>
      </c>
      <c r="B11351" t="s">
        <v>394</v>
      </c>
      <c r="C11351">
        <v>48183</v>
      </c>
      <c r="D11351" t="s">
        <v>135</v>
      </c>
      <c r="E11351">
        <v>590</v>
      </c>
      <c r="F11351" t="s">
        <v>110</v>
      </c>
      <c r="G11351" t="s">
        <v>132</v>
      </c>
      <c r="H11351">
        <v>613</v>
      </c>
      <c r="I11351">
        <v>0.15109181448930389</v>
      </c>
      <c r="J11351">
        <v>4.9589034281511219E-3</v>
      </c>
      <c r="K11351">
        <v>-8.0042395586124887E-2</v>
      </c>
      <c r="L11351">
        <v>0.50609167636517527</v>
      </c>
    </row>
    <row r="11352" spans="1:12">
      <c r="A11352" t="s">
        <v>317</v>
      </c>
      <c r="B11352" t="s">
        <v>394</v>
      </c>
      <c r="C11352">
        <v>48183</v>
      </c>
      <c r="D11352" t="s">
        <v>135</v>
      </c>
      <c r="E11352">
        <v>590</v>
      </c>
      <c r="F11352" t="s">
        <v>110</v>
      </c>
      <c r="G11352" t="s">
        <v>133</v>
      </c>
      <c r="H11352">
        <v>385</v>
      </c>
      <c r="I11352">
        <v>0.4698351658084205</v>
      </c>
      <c r="J11352">
        <v>1.0090794398264141E-2</v>
      </c>
      <c r="K11352">
        <v>-2.2209100711948191E-3</v>
      </c>
      <c r="L11352">
        <v>1.0498195309448459</v>
      </c>
    </row>
    <row r="11353" spans="1:12">
      <c r="A11353" t="s">
        <v>317</v>
      </c>
      <c r="B11353" t="s">
        <v>394</v>
      </c>
      <c r="C11353">
        <v>48183</v>
      </c>
      <c r="D11353" t="s">
        <v>135</v>
      </c>
      <c r="E11353">
        <v>590</v>
      </c>
      <c r="F11353" t="s">
        <v>110</v>
      </c>
      <c r="G11353" t="s">
        <v>134</v>
      </c>
      <c r="H11353">
        <v>613</v>
      </c>
      <c r="I11353">
        <v>0.2479334897645504</v>
      </c>
      <c r="J11353">
        <v>7.6990058058874558E-3</v>
      </c>
      <c r="K11353">
        <v>-3.9806647781455047E-2</v>
      </c>
      <c r="L11353">
        <v>0.95830643174613483</v>
      </c>
    </row>
    <row r="11354" spans="1:12">
      <c r="A11354" t="s">
        <v>317</v>
      </c>
      <c r="B11354" t="s">
        <v>395</v>
      </c>
      <c r="C11354">
        <v>48185</v>
      </c>
      <c r="D11354" t="s">
        <v>135</v>
      </c>
      <c r="E11354">
        <v>590</v>
      </c>
      <c r="F11354" t="s">
        <v>110</v>
      </c>
      <c r="G11354" t="s">
        <v>111</v>
      </c>
      <c r="H11354">
        <v>21</v>
      </c>
      <c r="I11354">
        <v>2.9097044164964801E-2</v>
      </c>
      <c r="J11354">
        <v>6.0724630505607641E-3</v>
      </c>
      <c r="K11354">
        <v>-999</v>
      </c>
      <c r="L11354">
        <v>-999</v>
      </c>
    </row>
    <row r="11355" spans="1:12">
      <c r="A11355" t="s">
        <v>317</v>
      </c>
      <c r="B11355" t="s">
        <v>395</v>
      </c>
      <c r="C11355">
        <v>48185</v>
      </c>
      <c r="D11355" t="s">
        <v>135</v>
      </c>
      <c r="E11355">
        <v>590</v>
      </c>
      <c r="F11355" t="s">
        <v>110</v>
      </c>
      <c r="G11355" t="s">
        <v>112</v>
      </c>
      <c r="H11355">
        <v>22</v>
      </c>
      <c r="I11355">
        <v>1.5355177589415139E-2</v>
      </c>
      <c r="J11355">
        <v>4.1655954432258781E-3</v>
      </c>
      <c r="K11355">
        <v>-999</v>
      </c>
      <c r="L11355">
        <v>-999</v>
      </c>
    </row>
    <row r="11356" spans="1:12">
      <c r="A11356" t="s">
        <v>317</v>
      </c>
      <c r="B11356" t="s">
        <v>395</v>
      </c>
      <c r="C11356">
        <v>48185</v>
      </c>
      <c r="D11356" t="s">
        <v>135</v>
      </c>
      <c r="E11356">
        <v>590</v>
      </c>
      <c r="F11356" t="s">
        <v>110</v>
      </c>
      <c r="G11356" t="s">
        <v>113</v>
      </c>
      <c r="H11356">
        <v>21</v>
      </c>
      <c r="I11356">
        <v>0.53153354669199482</v>
      </c>
      <c r="J11356">
        <v>5.1312881201294069E-2</v>
      </c>
      <c r="K11356">
        <v>0.15938401467315549</v>
      </c>
      <c r="L11356">
        <v>1.035220974542278</v>
      </c>
    </row>
    <row r="11357" spans="1:12">
      <c r="A11357" t="s">
        <v>317</v>
      </c>
      <c r="B11357" t="s">
        <v>395</v>
      </c>
      <c r="C11357">
        <v>48185</v>
      </c>
      <c r="D11357" t="s">
        <v>135</v>
      </c>
      <c r="E11357">
        <v>590</v>
      </c>
      <c r="F11357" t="s">
        <v>110</v>
      </c>
      <c r="G11357" t="s">
        <v>114</v>
      </c>
      <c r="H11357">
        <v>22</v>
      </c>
      <c r="I11357">
        <v>0.31324313049824931</v>
      </c>
      <c r="J11357">
        <v>3.4895925037371982E-2</v>
      </c>
      <c r="K11357">
        <v>-0.16414735651336651</v>
      </c>
      <c r="L11357">
        <v>0.63938462987154421</v>
      </c>
    </row>
    <row r="11358" spans="1:12">
      <c r="A11358" t="s">
        <v>317</v>
      </c>
      <c r="B11358" t="s">
        <v>395</v>
      </c>
      <c r="C11358">
        <v>48185</v>
      </c>
      <c r="D11358" t="s">
        <v>135</v>
      </c>
      <c r="E11358">
        <v>590</v>
      </c>
      <c r="F11358" t="s">
        <v>110</v>
      </c>
      <c r="G11358" t="s">
        <v>115</v>
      </c>
      <c r="H11358">
        <v>21</v>
      </c>
      <c r="I11358">
        <v>0.30580196078704569</v>
      </c>
      <c r="J11358">
        <v>4.3764517371572248E-2</v>
      </c>
      <c r="K11358">
        <v>-0.1030372468641147</v>
      </c>
      <c r="L11358">
        <v>0.70150015117042142</v>
      </c>
    </row>
    <row r="11359" spans="1:12">
      <c r="A11359" t="s">
        <v>317</v>
      </c>
      <c r="B11359" t="s">
        <v>395</v>
      </c>
      <c r="C11359">
        <v>48185</v>
      </c>
      <c r="D11359" t="s">
        <v>135</v>
      </c>
      <c r="E11359">
        <v>590</v>
      </c>
      <c r="F11359" t="s">
        <v>110</v>
      </c>
      <c r="G11359" t="s">
        <v>116</v>
      </c>
      <c r="H11359">
        <v>22</v>
      </c>
      <c r="I11359">
        <v>0.20062066142975449</v>
      </c>
      <c r="J11359">
        <v>3.4028137536560567E-2</v>
      </c>
      <c r="K11359">
        <v>-0.33569746113997068</v>
      </c>
      <c r="L11359">
        <v>0.49991750930318302</v>
      </c>
    </row>
    <row r="11360" spans="1:12">
      <c r="A11360" t="s">
        <v>317</v>
      </c>
      <c r="B11360" t="s">
        <v>395</v>
      </c>
      <c r="C11360">
        <v>48185</v>
      </c>
      <c r="D11360" t="s">
        <v>135</v>
      </c>
      <c r="E11360">
        <v>590</v>
      </c>
      <c r="F11360" t="s">
        <v>110</v>
      </c>
      <c r="G11360" t="s">
        <v>117</v>
      </c>
      <c r="H11360">
        <v>21</v>
      </c>
      <c r="I11360">
        <v>0.30580196078704569</v>
      </c>
      <c r="J11360">
        <v>4.3764517371572248E-2</v>
      </c>
      <c r="K11360">
        <v>-0.1030372468641147</v>
      </c>
      <c r="L11360">
        <v>0.70150015117042142</v>
      </c>
    </row>
    <row r="11361" spans="1:12">
      <c r="A11361" t="s">
        <v>317</v>
      </c>
      <c r="B11361" t="s">
        <v>395</v>
      </c>
      <c r="C11361">
        <v>48185</v>
      </c>
      <c r="D11361" t="s">
        <v>135</v>
      </c>
      <c r="E11361">
        <v>590</v>
      </c>
      <c r="F11361" t="s">
        <v>110</v>
      </c>
      <c r="G11361" t="s">
        <v>118</v>
      </c>
      <c r="H11361">
        <v>22</v>
      </c>
      <c r="I11361">
        <v>0.20062066142975449</v>
      </c>
      <c r="J11361">
        <v>3.4028137536560567E-2</v>
      </c>
      <c r="K11361">
        <v>-0.33569746113997068</v>
      </c>
      <c r="L11361">
        <v>0.49991750930318302</v>
      </c>
    </row>
    <row r="11362" spans="1:12">
      <c r="A11362" t="s">
        <v>317</v>
      </c>
      <c r="B11362" t="s">
        <v>395</v>
      </c>
      <c r="C11362">
        <v>48185</v>
      </c>
      <c r="D11362" t="s">
        <v>135</v>
      </c>
      <c r="E11362">
        <v>590</v>
      </c>
      <c r="F11362" t="s">
        <v>110</v>
      </c>
      <c r="G11362" t="s">
        <v>119</v>
      </c>
      <c r="H11362">
        <v>21</v>
      </c>
      <c r="I11362">
        <v>0.41894103250454029</v>
      </c>
      <c r="J11362">
        <v>4.5897237089403013E-2</v>
      </c>
      <c r="K11362">
        <v>0.13843076486317521</v>
      </c>
      <c r="L11362">
        <v>0.87417234015293099</v>
      </c>
    </row>
    <row r="11363" spans="1:12">
      <c r="A11363" t="s">
        <v>317</v>
      </c>
      <c r="B11363" t="s">
        <v>395</v>
      </c>
      <c r="C11363">
        <v>48185</v>
      </c>
      <c r="D11363" t="s">
        <v>135</v>
      </c>
      <c r="E11363">
        <v>590</v>
      </c>
      <c r="F11363" t="s">
        <v>110</v>
      </c>
      <c r="G11363" t="s">
        <v>120</v>
      </c>
      <c r="H11363">
        <v>22</v>
      </c>
      <c r="I11363">
        <v>0.26558821430918689</v>
      </c>
      <c r="J11363">
        <v>3.6054290216693853E-2</v>
      </c>
      <c r="K11363">
        <v>-0.27059212214967959</v>
      </c>
      <c r="L11363">
        <v>0.59904537497238053</v>
      </c>
    </row>
    <row r="11364" spans="1:12">
      <c r="A11364" t="s">
        <v>317</v>
      </c>
      <c r="B11364" t="s">
        <v>395</v>
      </c>
      <c r="C11364">
        <v>48185</v>
      </c>
      <c r="D11364" t="s">
        <v>135</v>
      </c>
      <c r="E11364">
        <v>590</v>
      </c>
      <c r="F11364" t="s">
        <v>110</v>
      </c>
      <c r="G11364" t="s">
        <v>121</v>
      </c>
      <c r="H11364">
        <v>21</v>
      </c>
      <c r="I11364">
        <v>0.67011258961515197</v>
      </c>
      <c r="J11364">
        <v>5.9670154189357102E-2</v>
      </c>
      <c r="K11364">
        <v>0.1920892174148528</v>
      </c>
      <c r="L11364">
        <v>1.2323829158348369</v>
      </c>
    </row>
    <row r="11365" spans="1:12">
      <c r="A11365" t="s">
        <v>317</v>
      </c>
      <c r="B11365" t="s">
        <v>395</v>
      </c>
      <c r="C11365">
        <v>48185</v>
      </c>
      <c r="D11365" t="s">
        <v>135</v>
      </c>
      <c r="E11365">
        <v>590</v>
      </c>
      <c r="F11365" t="s">
        <v>110</v>
      </c>
      <c r="G11365" t="s">
        <v>122</v>
      </c>
      <c r="H11365">
        <v>22</v>
      </c>
      <c r="I11365">
        <v>0.41391436545790078</v>
      </c>
      <c r="J11365">
        <v>3.7131683516289468E-2</v>
      </c>
      <c r="K11365">
        <v>-3.4186443216771278E-2</v>
      </c>
      <c r="L11365">
        <v>0.75427689858210012</v>
      </c>
    </row>
    <row r="11366" spans="1:12">
      <c r="A11366" t="s">
        <v>317</v>
      </c>
      <c r="B11366" t="s">
        <v>395</v>
      </c>
      <c r="C11366">
        <v>48185</v>
      </c>
      <c r="D11366" t="s">
        <v>135</v>
      </c>
      <c r="E11366">
        <v>590</v>
      </c>
      <c r="F11366" t="s">
        <v>110</v>
      </c>
      <c r="G11366" t="s">
        <v>123</v>
      </c>
      <c r="H11366">
        <v>21</v>
      </c>
      <c r="I11366">
        <v>0.90529997341020851</v>
      </c>
      <c r="J11366">
        <v>7.7002491223631439E-2</v>
      </c>
      <c r="K11366">
        <v>0.22213573584840979</v>
      </c>
      <c r="L11366">
        <v>1.5856410023960681</v>
      </c>
    </row>
    <row r="11367" spans="1:12">
      <c r="A11367" t="s">
        <v>317</v>
      </c>
      <c r="B11367" t="s">
        <v>395</v>
      </c>
      <c r="C11367">
        <v>48185</v>
      </c>
      <c r="D11367" t="s">
        <v>135</v>
      </c>
      <c r="E11367">
        <v>590</v>
      </c>
      <c r="F11367" t="s">
        <v>110</v>
      </c>
      <c r="G11367" t="s">
        <v>124</v>
      </c>
      <c r="H11367">
        <v>22</v>
      </c>
      <c r="I11367">
        <v>0.55378040218019597</v>
      </c>
      <c r="J11367">
        <v>4.0340756920227733E-2</v>
      </c>
      <c r="K11367">
        <v>0.1448065976744457</v>
      </c>
      <c r="L11367">
        <v>0.92437883638706209</v>
      </c>
    </row>
    <row r="11368" spans="1:12">
      <c r="A11368" t="s">
        <v>317</v>
      </c>
      <c r="B11368" t="s">
        <v>395</v>
      </c>
      <c r="C11368">
        <v>48185</v>
      </c>
      <c r="D11368" t="s">
        <v>135</v>
      </c>
      <c r="E11368">
        <v>590</v>
      </c>
      <c r="F11368" t="s">
        <v>110</v>
      </c>
      <c r="G11368" t="s">
        <v>125</v>
      </c>
      <c r="H11368">
        <v>21</v>
      </c>
      <c r="I11368">
        <v>1.12839611071775</v>
      </c>
      <c r="J11368">
        <v>9.2851381894181975E-2</v>
      </c>
      <c r="K11368">
        <v>0.25170032977500628</v>
      </c>
      <c r="L11368">
        <v>1.9083088080071371</v>
      </c>
    </row>
    <row r="11369" spans="1:12">
      <c r="A11369" t="s">
        <v>317</v>
      </c>
      <c r="B11369" t="s">
        <v>395</v>
      </c>
      <c r="C11369">
        <v>48185</v>
      </c>
      <c r="D11369" t="s">
        <v>135</v>
      </c>
      <c r="E11369">
        <v>590</v>
      </c>
      <c r="F11369" t="s">
        <v>110</v>
      </c>
      <c r="G11369" t="s">
        <v>126</v>
      </c>
      <c r="H11369">
        <v>22</v>
      </c>
      <c r="I11369">
        <v>0.6918965666122241</v>
      </c>
      <c r="J11369">
        <v>4.3898802427865098E-2</v>
      </c>
      <c r="K11369">
        <v>0.15575074417179119</v>
      </c>
      <c r="L11369">
        <v>1.063485198090296</v>
      </c>
    </row>
    <row r="11370" spans="1:12">
      <c r="A11370" t="s">
        <v>317</v>
      </c>
      <c r="B11370" t="s">
        <v>395</v>
      </c>
      <c r="C11370">
        <v>48185</v>
      </c>
      <c r="D11370" t="s">
        <v>135</v>
      </c>
      <c r="E11370">
        <v>590</v>
      </c>
      <c r="F11370" t="s">
        <v>110</v>
      </c>
      <c r="G11370" t="s">
        <v>127</v>
      </c>
      <c r="H11370">
        <v>21</v>
      </c>
      <c r="I11370">
        <v>0.53153354669199482</v>
      </c>
      <c r="J11370">
        <v>5.1312881201294069E-2</v>
      </c>
      <c r="K11370">
        <v>0.15938401467315549</v>
      </c>
      <c r="L11370">
        <v>1.035220974542278</v>
      </c>
    </row>
    <row r="11371" spans="1:12">
      <c r="A11371" t="s">
        <v>317</v>
      </c>
      <c r="B11371" t="s">
        <v>395</v>
      </c>
      <c r="C11371">
        <v>48185</v>
      </c>
      <c r="D11371" t="s">
        <v>135</v>
      </c>
      <c r="E11371">
        <v>590</v>
      </c>
      <c r="F11371" t="s">
        <v>110</v>
      </c>
      <c r="G11371" t="s">
        <v>128</v>
      </c>
      <c r="H11371">
        <v>22</v>
      </c>
      <c r="I11371">
        <v>0.31324313049824931</v>
      </c>
      <c r="J11371">
        <v>3.4895925037371982E-2</v>
      </c>
      <c r="K11371">
        <v>-0.16414735651336651</v>
      </c>
      <c r="L11371">
        <v>0.63938462987154421</v>
      </c>
    </row>
    <row r="11372" spans="1:12">
      <c r="A11372" t="s">
        <v>317</v>
      </c>
      <c r="B11372" t="s">
        <v>395</v>
      </c>
      <c r="C11372">
        <v>48185</v>
      </c>
      <c r="D11372" t="s">
        <v>135</v>
      </c>
      <c r="E11372">
        <v>590</v>
      </c>
      <c r="F11372" t="s">
        <v>110</v>
      </c>
      <c r="G11372" t="s">
        <v>129</v>
      </c>
      <c r="H11372">
        <v>21</v>
      </c>
      <c r="I11372">
        <v>0.53153354669199482</v>
      </c>
      <c r="J11372">
        <v>5.1312881201294069E-2</v>
      </c>
      <c r="K11372">
        <v>0.15938401467315549</v>
      </c>
      <c r="L11372">
        <v>1.035220974542278</v>
      </c>
    </row>
    <row r="11373" spans="1:12">
      <c r="A11373" t="s">
        <v>317</v>
      </c>
      <c r="B11373" t="s">
        <v>395</v>
      </c>
      <c r="C11373">
        <v>48185</v>
      </c>
      <c r="D11373" t="s">
        <v>135</v>
      </c>
      <c r="E11373">
        <v>590</v>
      </c>
      <c r="F11373" t="s">
        <v>110</v>
      </c>
      <c r="G11373" t="s">
        <v>130</v>
      </c>
      <c r="H11373">
        <v>22</v>
      </c>
      <c r="I11373">
        <v>0.31324313049824931</v>
      </c>
      <c r="J11373">
        <v>3.4895925037371982E-2</v>
      </c>
      <c r="K11373">
        <v>-0.16414735651336651</v>
      </c>
      <c r="L11373">
        <v>0.63938462987154421</v>
      </c>
    </row>
    <row r="11374" spans="1:12">
      <c r="A11374" t="s">
        <v>317</v>
      </c>
      <c r="B11374" t="s">
        <v>395</v>
      </c>
      <c r="C11374">
        <v>48185</v>
      </c>
      <c r="D11374" t="s">
        <v>135</v>
      </c>
      <c r="E11374">
        <v>590</v>
      </c>
      <c r="F11374" t="s">
        <v>110</v>
      </c>
      <c r="G11374" t="s">
        <v>131</v>
      </c>
      <c r="H11374">
        <v>21</v>
      </c>
      <c r="I11374">
        <v>0.53153354669199482</v>
      </c>
      <c r="J11374">
        <v>5.1312881201294069E-2</v>
      </c>
      <c r="K11374">
        <v>0.15938401467315549</v>
      </c>
      <c r="L11374">
        <v>1.035220974542278</v>
      </c>
    </row>
    <row r="11375" spans="1:12">
      <c r="A11375" t="s">
        <v>317</v>
      </c>
      <c r="B11375" t="s">
        <v>395</v>
      </c>
      <c r="C11375">
        <v>48185</v>
      </c>
      <c r="D11375" t="s">
        <v>135</v>
      </c>
      <c r="E11375">
        <v>590</v>
      </c>
      <c r="F11375" t="s">
        <v>110</v>
      </c>
      <c r="G11375" t="s">
        <v>132</v>
      </c>
      <c r="H11375">
        <v>22</v>
      </c>
      <c r="I11375">
        <v>0.31324313049824931</v>
      </c>
      <c r="J11375">
        <v>3.4895925037371982E-2</v>
      </c>
      <c r="K11375">
        <v>-0.16414735651336651</v>
      </c>
      <c r="L11375">
        <v>0.63938462987154421</v>
      </c>
    </row>
    <row r="11376" spans="1:12">
      <c r="A11376" t="s">
        <v>317</v>
      </c>
      <c r="B11376" t="s">
        <v>395</v>
      </c>
      <c r="C11376">
        <v>48185</v>
      </c>
      <c r="D11376" t="s">
        <v>135</v>
      </c>
      <c r="E11376">
        <v>590</v>
      </c>
      <c r="F11376" t="s">
        <v>110</v>
      </c>
      <c r="G11376" t="s">
        <v>133</v>
      </c>
      <c r="H11376">
        <v>21</v>
      </c>
      <c r="I11376">
        <v>0.80092700356517643</v>
      </c>
      <c r="J11376">
        <v>6.6061947049611949E-2</v>
      </c>
      <c r="K11376">
        <v>0.13062001870250631</v>
      </c>
      <c r="L11376">
        <v>1.2634740516146179</v>
      </c>
    </row>
    <row r="11377" spans="1:12">
      <c r="A11377" t="s">
        <v>317</v>
      </c>
      <c r="B11377" t="s">
        <v>395</v>
      </c>
      <c r="C11377">
        <v>48185</v>
      </c>
      <c r="D11377" t="s">
        <v>135</v>
      </c>
      <c r="E11377">
        <v>590</v>
      </c>
      <c r="F11377" t="s">
        <v>110</v>
      </c>
      <c r="G11377" t="s">
        <v>134</v>
      </c>
      <c r="H11377">
        <v>22</v>
      </c>
      <c r="I11377">
        <v>0.4057453069487339</v>
      </c>
      <c r="J11377">
        <v>2.6469596542703842E-2</v>
      </c>
      <c r="K11377">
        <v>6.1140330434416509E-2</v>
      </c>
      <c r="L11377">
        <v>0.62567865296459479</v>
      </c>
    </row>
    <row r="11378" spans="1:12">
      <c r="A11378" t="s">
        <v>317</v>
      </c>
      <c r="B11378" t="s">
        <v>292</v>
      </c>
      <c r="C11378">
        <v>48187</v>
      </c>
      <c r="D11378" t="s">
        <v>135</v>
      </c>
      <c r="E11378">
        <v>590</v>
      </c>
      <c r="F11378" t="s">
        <v>110</v>
      </c>
      <c r="G11378" t="s">
        <v>111</v>
      </c>
      <c r="H11378">
        <v>21</v>
      </c>
      <c r="I11378">
        <v>2.9097044164964801E-2</v>
      </c>
      <c r="J11378">
        <v>6.0724630505607641E-3</v>
      </c>
      <c r="K11378">
        <v>-999</v>
      </c>
      <c r="L11378">
        <v>-999</v>
      </c>
    </row>
    <row r="11379" spans="1:12">
      <c r="A11379" t="s">
        <v>317</v>
      </c>
      <c r="B11379" t="s">
        <v>292</v>
      </c>
      <c r="C11379">
        <v>48187</v>
      </c>
      <c r="D11379" t="s">
        <v>135</v>
      </c>
      <c r="E11379">
        <v>590</v>
      </c>
      <c r="F11379" t="s">
        <v>110</v>
      </c>
      <c r="G11379" t="s">
        <v>112</v>
      </c>
      <c r="H11379">
        <v>22</v>
      </c>
      <c r="I11379">
        <v>1.5355177589415139E-2</v>
      </c>
      <c r="J11379">
        <v>4.1655954432258781E-3</v>
      </c>
      <c r="K11379">
        <v>-999</v>
      </c>
      <c r="L11379">
        <v>-999</v>
      </c>
    </row>
    <row r="11380" spans="1:12">
      <c r="A11380" t="s">
        <v>317</v>
      </c>
      <c r="B11380" t="s">
        <v>292</v>
      </c>
      <c r="C11380">
        <v>48187</v>
      </c>
      <c r="D11380" t="s">
        <v>135</v>
      </c>
      <c r="E11380">
        <v>590</v>
      </c>
      <c r="F11380" t="s">
        <v>110</v>
      </c>
      <c r="G11380" t="s">
        <v>113</v>
      </c>
      <c r="H11380">
        <v>21</v>
      </c>
      <c r="I11380">
        <v>0.53153354669199482</v>
      </c>
      <c r="J11380">
        <v>5.1312881201294069E-2</v>
      </c>
      <c r="K11380">
        <v>0.15938401467315549</v>
      </c>
      <c r="L11380">
        <v>1.035220974542278</v>
      </c>
    </row>
    <row r="11381" spans="1:12">
      <c r="A11381" t="s">
        <v>317</v>
      </c>
      <c r="B11381" t="s">
        <v>292</v>
      </c>
      <c r="C11381">
        <v>48187</v>
      </c>
      <c r="D11381" t="s">
        <v>135</v>
      </c>
      <c r="E11381">
        <v>590</v>
      </c>
      <c r="F11381" t="s">
        <v>110</v>
      </c>
      <c r="G11381" t="s">
        <v>114</v>
      </c>
      <c r="H11381">
        <v>22</v>
      </c>
      <c r="I11381">
        <v>0.31324313049824931</v>
      </c>
      <c r="J11381">
        <v>3.4895925037371982E-2</v>
      </c>
      <c r="K11381">
        <v>-0.16414735651336651</v>
      </c>
      <c r="L11381">
        <v>0.63938462987154421</v>
      </c>
    </row>
    <row r="11382" spans="1:12">
      <c r="A11382" t="s">
        <v>317</v>
      </c>
      <c r="B11382" t="s">
        <v>292</v>
      </c>
      <c r="C11382">
        <v>48187</v>
      </c>
      <c r="D11382" t="s">
        <v>135</v>
      </c>
      <c r="E11382">
        <v>590</v>
      </c>
      <c r="F11382" t="s">
        <v>110</v>
      </c>
      <c r="G11382" t="s">
        <v>115</v>
      </c>
      <c r="H11382">
        <v>21</v>
      </c>
      <c r="I11382">
        <v>0.30580196078704569</v>
      </c>
      <c r="J11382">
        <v>4.3764517371572248E-2</v>
      </c>
      <c r="K11382">
        <v>-0.1030372468641147</v>
      </c>
      <c r="L11382">
        <v>0.70150015117042142</v>
      </c>
    </row>
    <row r="11383" spans="1:12">
      <c r="A11383" t="s">
        <v>317</v>
      </c>
      <c r="B11383" t="s">
        <v>292</v>
      </c>
      <c r="C11383">
        <v>48187</v>
      </c>
      <c r="D11383" t="s">
        <v>135</v>
      </c>
      <c r="E11383">
        <v>590</v>
      </c>
      <c r="F11383" t="s">
        <v>110</v>
      </c>
      <c r="G11383" t="s">
        <v>116</v>
      </c>
      <c r="H11383">
        <v>22</v>
      </c>
      <c r="I11383">
        <v>0.20062066142975449</v>
      </c>
      <c r="J11383">
        <v>3.4028137536560567E-2</v>
      </c>
      <c r="K11383">
        <v>-0.33569746113997068</v>
      </c>
      <c r="L11383">
        <v>0.49991750930318302</v>
      </c>
    </row>
    <row r="11384" spans="1:12">
      <c r="A11384" t="s">
        <v>317</v>
      </c>
      <c r="B11384" t="s">
        <v>292</v>
      </c>
      <c r="C11384">
        <v>48187</v>
      </c>
      <c r="D11384" t="s">
        <v>135</v>
      </c>
      <c r="E11384">
        <v>590</v>
      </c>
      <c r="F11384" t="s">
        <v>110</v>
      </c>
      <c r="G11384" t="s">
        <v>117</v>
      </c>
      <c r="H11384">
        <v>21</v>
      </c>
      <c r="I11384">
        <v>0.30580196078704569</v>
      </c>
      <c r="J11384">
        <v>4.3764517371572248E-2</v>
      </c>
      <c r="K11384">
        <v>-0.1030372468641147</v>
      </c>
      <c r="L11384">
        <v>0.70150015117042142</v>
      </c>
    </row>
    <row r="11385" spans="1:12">
      <c r="A11385" t="s">
        <v>317</v>
      </c>
      <c r="B11385" t="s">
        <v>292</v>
      </c>
      <c r="C11385">
        <v>48187</v>
      </c>
      <c r="D11385" t="s">
        <v>135</v>
      </c>
      <c r="E11385">
        <v>590</v>
      </c>
      <c r="F11385" t="s">
        <v>110</v>
      </c>
      <c r="G11385" t="s">
        <v>118</v>
      </c>
      <c r="H11385">
        <v>22</v>
      </c>
      <c r="I11385">
        <v>0.20062066142975449</v>
      </c>
      <c r="J11385">
        <v>3.4028137536560567E-2</v>
      </c>
      <c r="K11385">
        <v>-0.33569746113997068</v>
      </c>
      <c r="L11385">
        <v>0.49991750930318302</v>
      </c>
    </row>
    <row r="11386" spans="1:12">
      <c r="A11386" t="s">
        <v>317</v>
      </c>
      <c r="B11386" t="s">
        <v>292</v>
      </c>
      <c r="C11386">
        <v>48187</v>
      </c>
      <c r="D11386" t="s">
        <v>135</v>
      </c>
      <c r="E11386">
        <v>590</v>
      </c>
      <c r="F11386" t="s">
        <v>110</v>
      </c>
      <c r="G11386" t="s">
        <v>119</v>
      </c>
      <c r="H11386">
        <v>21</v>
      </c>
      <c r="I11386">
        <v>0.41894103250454029</v>
      </c>
      <c r="J11386">
        <v>4.5897237089403013E-2</v>
      </c>
      <c r="K11386">
        <v>0.13843076486317521</v>
      </c>
      <c r="L11386">
        <v>0.87417234015293099</v>
      </c>
    </row>
    <row r="11387" spans="1:12">
      <c r="A11387" t="s">
        <v>317</v>
      </c>
      <c r="B11387" t="s">
        <v>292</v>
      </c>
      <c r="C11387">
        <v>48187</v>
      </c>
      <c r="D11387" t="s">
        <v>135</v>
      </c>
      <c r="E11387">
        <v>590</v>
      </c>
      <c r="F11387" t="s">
        <v>110</v>
      </c>
      <c r="G11387" t="s">
        <v>120</v>
      </c>
      <c r="H11387">
        <v>22</v>
      </c>
      <c r="I11387">
        <v>0.26558821430918689</v>
      </c>
      <c r="J11387">
        <v>3.6054290216693853E-2</v>
      </c>
      <c r="K11387">
        <v>-0.27059212214967959</v>
      </c>
      <c r="L11387">
        <v>0.59904537497238053</v>
      </c>
    </row>
    <row r="11388" spans="1:12">
      <c r="A11388" t="s">
        <v>317</v>
      </c>
      <c r="B11388" t="s">
        <v>292</v>
      </c>
      <c r="C11388">
        <v>48187</v>
      </c>
      <c r="D11388" t="s">
        <v>135</v>
      </c>
      <c r="E11388">
        <v>590</v>
      </c>
      <c r="F11388" t="s">
        <v>110</v>
      </c>
      <c r="G11388" t="s">
        <v>121</v>
      </c>
      <c r="H11388">
        <v>21</v>
      </c>
      <c r="I11388">
        <v>0.67011258961515197</v>
      </c>
      <c r="J11388">
        <v>5.9670154189357102E-2</v>
      </c>
      <c r="K11388">
        <v>0.1920892174148528</v>
      </c>
      <c r="L11388">
        <v>1.2323829158348369</v>
      </c>
    </row>
    <row r="11389" spans="1:12">
      <c r="A11389" t="s">
        <v>317</v>
      </c>
      <c r="B11389" t="s">
        <v>292</v>
      </c>
      <c r="C11389">
        <v>48187</v>
      </c>
      <c r="D11389" t="s">
        <v>135</v>
      </c>
      <c r="E11389">
        <v>590</v>
      </c>
      <c r="F11389" t="s">
        <v>110</v>
      </c>
      <c r="G11389" t="s">
        <v>122</v>
      </c>
      <c r="H11389">
        <v>22</v>
      </c>
      <c r="I11389">
        <v>0.41391436545790078</v>
      </c>
      <c r="J11389">
        <v>3.7131683516289468E-2</v>
      </c>
      <c r="K11389">
        <v>-3.4186443216771278E-2</v>
      </c>
      <c r="L11389">
        <v>0.75427689858210012</v>
      </c>
    </row>
    <row r="11390" spans="1:12">
      <c r="A11390" t="s">
        <v>317</v>
      </c>
      <c r="B11390" t="s">
        <v>292</v>
      </c>
      <c r="C11390">
        <v>48187</v>
      </c>
      <c r="D11390" t="s">
        <v>135</v>
      </c>
      <c r="E11390">
        <v>590</v>
      </c>
      <c r="F11390" t="s">
        <v>110</v>
      </c>
      <c r="G11390" t="s">
        <v>123</v>
      </c>
      <c r="H11390">
        <v>21</v>
      </c>
      <c r="I11390">
        <v>0.90529997341020851</v>
      </c>
      <c r="J11390">
        <v>7.7002491223631439E-2</v>
      </c>
      <c r="K11390">
        <v>0.22213573584840979</v>
      </c>
      <c r="L11390">
        <v>1.5856410023960681</v>
      </c>
    </row>
    <row r="11391" spans="1:12">
      <c r="A11391" t="s">
        <v>317</v>
      </c>
      <c r="B11391" t="s">
        <v>292</v>
      </c>
      <c r="C11391">
        <v>48187</v>
      </c>
      <c r="D11391" t="s">
        <v>135</v>
      </c>
      <c r="E11391">
        <v>590</v>
      </c>
      <c r="F11391" t="s">
        <v>110</v>
      </c>
      <c r="G11391" t="s">
        <v>124</v>
      </c>
      <c r="H11391">
        <v>22</v>
      </c>
      <c r="I11391">
        <v>0.55378040218019597</v>
      </c>
      <c r="J11391">
        <v>4.0340756920227733E-2</v>
      </c>
      <c r="K11391">
        <v>0.1448065976744457</v>
      </c>
      <c r="L11391">
        <v>0.92437883638706209</v>
      </c>
    </row>
    <row r="11392" spans="1:12">
      <c r="A11392" t="s">
        <v>317</v>
      </c>
      <c r="B11392" t="s">
        <v>292</v>
      </c>
      <c r="C11392">
        <v>48187</v>
      </c>
      <c r="D11392" t="s">
        <v>135</v>
      </c>
      <c r="E11392">
        <v>590</v>
      </c>
      <c r="F11392" t="s">
        <v>110</v>
      </c>
      <c r="G11392" t="s">
        <v>125</v>
      </c>
      <c r="H11392">
        <v>21</v>
      </c>
      <c r="I11392">
        <v>1.12839611071775</v>
      </c>
      <c r="J11392">
        <v>9.2851381894181975E-2</v>
      </c>
      <c r="K11392">
        <v>0.25170032977500628</v>
      </c>
      <c r="L11392">
        <v>1.9083088080071371</v>
      </c>
    </row>
    <row r="11393" spans="1:12">
      <c r="A11393" t="s">
        <v>317</v>
      </c>
      <c r="B11393" t="s">
        <v>292</v>
      </c>
      <c r="C11393">
        <v>48187</v>
      </c>
      <c r="D11393" t="s">
        <v>135</v>
      </c>
      <c r="E11393">
        <v>590</v>
      </c>
      <c r="F11393" t="s">
        <v>110</v>
      </c>
      <c r="G11393" t="s">
        <v>126</v>
      </c>
      <c r="H11393">
        <v>22</v>
      </c>
      <c r="I11393">
        <v>0.6918965666122241</v>
      </c>
      <c r="J11393">
        <v>4.3898802427865098E-2</v>
      </c>
      <c r="K11393">
        <v>0.15575074417179119</v>
      </c>
      <c r="L11393">
        <v>1.063485198090296</v>
      </c>
    </row>
    <row r="11394" spans="1:12">
      <c r="A11394" t="s">
        <v>317</v>
      </c>
      <c r="B11394" t="s">
        <v>292</v>
      </c>
      <c r="C11394">
        <v>48187</v>
      </c>
      <c r="D11394" t="s">
        <v>135</v>
      </c>
      <c r="E11394">
        <v>590</v>
      </c>
      <c r="F11394" t="s">
        <v>110</v>
      </c>
      <c r="G11394" t="s">
        <v>127</v>
      </c>
      <c r="H11394">
        <v>21</v>
      </c>
      <c r="I11394">
        <v>0.53153354669199482</v>
      </c>
      <c r="J11394">
        <v>5.1312881201294069E-2</v>
      </c>
      <c r="K11394">
        <v>0.15938401467315549</v>
      </c>
      <c r="L11394">
        <v>1.035220974542278</v>
      </c>
    </row>
    <row r="11395" spans="1:12">
      <c r="A11395" t="s">
        <v>317</v>
      </c>
      <c r="B11395" t="s">
        <v>292</v>
      </c>
      <c r="C11395">
        <v>48187</v>
      </c>
      <c r="D11395" t="s">
        <v>135</v>
      </c>
      <c r="E11395">
        <v>590</v>
      </c>
      <c r="F11395" t="s">
        <v>110</v>
      </c>
      <c r="G11395" t="s">
        <v>128</v>
      </c>
      <c r="H11395">
        <v>22</v>
      </c>
      <c r="I11395">
        <v>0.31324313049824931</v>
      </c>
      <c r="J11395">
        <v>3.4895925037371982E-2</v>
      </c>
      <c r="K11395">
        <v>-0.16414735651336651</v>
      </c>
      <c r="L11395">
        <v>0.63938462987154421</v>
      </c>
    </row>
    <row r="11396" spans="1:12">
      <c r="A11396" t="s">
        <v>317</v>
      </c>
      <c r="B11396" t="s">
        <v>292</v>
      </c>
      <c r="C11396">
        <v>48187</v>
      </c>
      <c r="D11396" t="s">
        <v>135</v>
      </c>
      <c r="E11396">
        <v>590</v>
      </c>
      <c r="F11396" t="s">
        <v>110</v>
      </c>
      <c r="G11396" t="s">
        <v>129</v>
      </c>
      <c r="H11396">
        <v>21</v>
      </c>
      <c r="I11396">
        <v>0.53153354669199482</v>
      </c>
      <c r="J11396">
        <v>5.1312881201294069E-2</v>
      </c>
      <c r="K11396">
        <v>0.15938401467315549</v>
      </c>
      <c r="L11396">
        <v>1.035220974542278</v>
      </c>
    </row>
    <row r="11397" spans="1:12">
      <c r="A11397" t="s">
        <v>317</v>
      </c>
      <c r="B11397" t="s">
        <v>292</v>
      </c>
      <c r="C11397">
        <v>48187</v>
      </c>
      <c r="D11397" t="s">
        <v>135</v>
      </c>
      <c r="E11397">
        <v>590</v>
      </c>
      <c r="F11397" t="s">
        <v>110</v>
      </c>
      <c r="G11397" t="s">
        <v>130</v>
      </c>
      <c r="H11397">
        <v>22</v>
      </c>
      <c r="I11397">
        <v>0.31324313049824931</v>
      </c>
      <c r="J11397">
        <v>3.4895925037371982E-2</v>
      </c>
      <c r="K11397">
        <v>-0.16414735651336651</v>
      </c>
      <c r="L11397">
        <v>0.63938462987154421</v>
      </c>
    </row>
    <row r="11398" spans="1:12">
      <c r="A11398" t="s">
        <v>317</v>
      </c>
      <c r="B11398" t="s">
        <v>292</v>
      </c>
      <c r="C11398">
        <v>48187</v>
      </c>
      <c r="D11398" t="s">
        <v>135</v>
      </c>
      <c r="E11398">
        <v>590</v>
      </c>
      <c r="F11398" t="s">
        <v>110</v>
      </c>
      <c r="G11398" t="s">
        <v>131</v>
      </c>
      <c r="H11398">
        <v>21</v>
      </c>
      <c r="I11398">
        <v>0.53153354669199482</v>
      </c>
      <c r="J11398">
        <v>5.1312881201294069E-2</v>
      </c>
      <c r="K11398">
        <v>0.15938401467315549</v>
      </c>
      <c r="L11398">
        <v>1.035220974542278</v>
      </c>
    </row>
    <row r="11399" spans="1:12">
      <c r="A11399" t="s">
        <v>317</v>
      </c>
      <c r="B11399" t="s">
        <v>292</v>
      </c>
      <c r="C11399">
        <v>48187</v>
      </c>
      <c r="D11399" t="s">
        <v>135</v>
      </c>
      <c r="E11399">
        <v>590</v>
      </c>
      <c r="F11399" t="s">
        <v>110</v>
      </c>
      <c r="G11399" t="s">
        <v>132</v>
      </c>
      <c r="H11399">
        <v>22</v>
      </c>
      <c r="I11399">
        <v>0.31324313049824931</v>
      </c>
      <c r="J11399">
        <v>3.4895925037371982E-2</v>
      </c>
      <c r="K11399">
        <v>-0.16414735651336651</v>
      </c>
      <c r="L11399">
        <v>0.63938462987154421</v>
      </c>
    </row>
    <row r="11400" spans="1:12">
      <c r="A11400" t="s">
        <v>317</v>
      </c>
      <c r="B11400" t="s">
        <v>292</v>
      </c>
      <c r="C11400">
        <v>48187</v>
      </c>
      <c r="D11400" t="s">
        <v>135</v>
      </c>
      <c r="E11400">
        <v>590</v>
      </c>
      <c r="F11400" t="s">
        <v>110</v>
      </c>
      <c r="G11400" t="s">
        <v>133</v>
      </c>
      <c r="H11400">
        <v>21</v>
      </c>
      <c r="I11400">
        <v>0.80092700356517643</v>
      </c>
      <c r="J11400">
        <v>6.6061947049611949E-2</v>
      </c>
      <c r="K11400">
        <v>0.13062001870250631</v>
      </c>
      <c r="L11400">
        <v>1.2634740516146179</v>
      </c>
    </row>
    <row r="11401" spans="1:12">
      <c r="A11401" t="s">
        <v>317</v>
      </c>
      <c r="B11401" t="s">
        <v>292</v>
      </c>
      <c r="C11401">
        <v>48187</v>
      </c>
      <c r="D11401" t="s">
        <v>135</v>
      </c>
      <c r="E11401">
        <v>590</v>
      </c>
      <c r="F11401" t="s">
        <v>110</v>
      </c>
      <c r="G11401" t="s">
        <v>134</v>
      </c>
      <c r="H11401">
        <v>22</v>
      </c>
      <c r="I11401">
        <v>0.4057453069487339</v>
      </c>
      <c r="J11401">
        <v>2.6469596542703842E-2</v>
      </c>
      <c r="K11401">
        <v>6.1140330434416509E-2</v>
      </c>
      <c r="L11401">
        <v>0.62567865296459479</v>
      </c>
    </row>
    <row r="11402" spans="1:12">
      <c r="A11402" t="s">
        <v>317</v>
      </c>
      <c r="B11402" t="s">
        <v>396</v>
      </c>
      <c r="C11402">
        <v>48189</v>
      </c>
      <c r="D11402" t="s">
        <v>135</v>
      </c>
      <c r="E11402">
        <v>590</v>
      </c>
      <c r="F11402" t="s">
        <v>110</v>
      </c>
      <c r="G11402" t="s">
        <v>111</v>
      </c>
      <c r="H11402">
        <v>195</v>
      </c>
      <c r="I11402">
        <v>1.280066447151627E-2</v>
      </c>
      <c r="J11402">
        <v>1.5078502414576499E-3</v>
      </c>
      <c r="K11402">
        <v>-999</v>
      </c>
      <c r="L11402">
        <v>-999</v>
      </c>
    </row>
    <row r="11403" spans="1:12">
      <c r="A11403" t="s">
        <v>317</v>
      </c>
      <c r="B11403" t="s">
        <v>396</v>
      </c>
      <c r="C11403">
        <v>48189</v>
      </c>
      <c r="D11403" t="s">
        <v>135</v>
      </c>
      <c r="E11403">
        <v>590</v>
      </c>
      <c r="F11403" t="s">
        <v>110</v>
      </c>
      <c r="G11403" t="s">
        <v>112</v>
      </c>
      <c r="H11403">
        <v>190</v>
      </c>
      <c r="I11403">
        <v>-9.2924923593182586E-3</v>
      </c>
      <c r="J11403">
        <v>1.02729659439014E-3</v>
      </c>
      <c r="K11403">
        <v>-999</v>
      </c>
      <c r="L11403">
        <v>-999</v>
      </c>
    </row>
    <row r="11404" spans="1:12">
      <c r="A11404" t="s">
        <v>317</v>
      </c>
      <c r="B11404" t="s">
        <v>396</v>
      </c>
      <c r="C11404">
        <v>48189</v>
      </c>
      <c r="D11404" t="s">
        <v>135</v>
      </c>
      <c r="E11404">
        <v>590</v>
      </c>
      <c r="F11404" t="s">
        <v>110</v>
      </c>
      <c r="G11404" t="s">
        <v>113</v>
      </c>
      <c r="H11404">
        <v>195</v>
      </c>
      <c r="I11404">
        <v>0.40708836443639601</v>
      </c>
      <c r="J11404">
        <v>1.4367217897190461E-2</v>
      </c>
      <c r="K11404">
        <v>6.1616498831277053E-2</v>
      </c>
      <c r="L11404">
        <v>1.0445898330844281</v>
      </c>
    </row>
    <row r="11405" spans="1:12">
      <c r="A11405" t="s">
        <v>317</v>
      </c>
      <c r="B11405" t="s">
        <v>396</v>
      </c>
      <c r="C11405">
        <v>48189</v>
      </c>
      <c r="D11405" t="s">
        <v>135</v>
      </c>
      <c r="E11405">
        <v>590</v>
      </c>
      <c r="F11405" t="s">
        <v>110</v>
      </c>
      <c r="G11405" t="s">
        <v>114</v>
      </c>
      <c r="H11405">
        <v>190</v>
      </c>
      <c r="I11405">
        <v>7.7813854277962002E-2</v>
      </c>
      <c r="J11405">
        <v>3.9358693629893728E-3</v>
      </c>
      <c r="K11405">
        <v>-1.7118735742734901E-2</v>
      </c>
      <c r="L11405">
        <v>0.27114206432046323</v>
      </c>
    </row>
    <row r="11406" spans="1:12">
      <c r="A11406" t="s">
        <v>317</v>
      </c>
      <c r="B11406" t="s">
        <v>396</v>
      </c>
      <c r="C11406">
        <v>48189</v>
      </c>
      <c r="D11406" t="s">
        <v>135</v>
      </c>
      <c r="E11406">
        <v>590</v>
      </c>
      <c r="F11406" t="s">
        <v>110</v>
      </c>
      <c r="G11406" t="s">
        <v>115</v>
      </c>
      <c r="H11406">
        <v>195</v>
      </c>
      <c r="I11406">
        <v>0.30513565012848759</v>
      </c>
      <c r="J11406">
        <v>1.0706964281424159E-2</v>
      </c>
      <c r="K11406">
        <v>3.9435271980070033E-2</v>
      </c>
      <c r="L11406">
        <v>0.71570367352633091</v>
      </c>
    </row>
    <row r="11407" spans="1:12">
      <c r="A11407" t="s">
        <v>317</v>
      </c>
      <c r="B11407" t="s">
        <v>396</v>
      </c>
      <c r="C11407">
        <v>48189</v>
      </c>
      <c r="D11407" t="s">
        <v>135</v>
      </c>
      <c r="E11407">
        <v>590</v>
      </c>
      <c r="F11407" t="s">
        <v>110</v>
      </c>
      <c r="G11407" t="s">
        <v>116</v>
      </c>
      <c r="H11407">
        <v>190</v>
      </c>
      <c r="I11407">
        <v>1.2001574140206729E-2</v>
      </c>
      <c r="J11407">
        <v>3.2866643379730002E-3</v>
      </c>
      <c r="K11407">
        <v>-7.5404002868393591E-2</v>
      </c>
      <c r="L11407">
        <v>0.16463460659000639</v>
      </c>
    </row>
    <row r="11408" spans="1:12">
      <c r="A11408" t="s">
        <v>317</v>
      </c>
      <c r="B11408" t="s">
        <v>396</v>
      </c>
      <c r="C11408">
        <v>48189</v>
      </c>
      <c r="D11408" t="s">
        <v>135</v>
      </c>
      <c r="E11408">
        <v>590</v>
      </c>
      <c r="F11408" t="s">
        <v>110</v>
      </c>
      <c r="G11408" t="s">
        <v>117</v>
      </c>
      <c r="H11408">
        <v>195</v>
      </c>
      <c r="I11408">
        <v>0.30513566503163342</v>
      </c>
      <c r="J11408">
        <v>1.070696596274592E-2</v>
      </c>
      <c r="K11408">
        <v>3.9435271980070033E-2</v>
      </c>
      <c r="L11408">
        <v>0.71570367352633091</v>
      </c>
    </row>
    <row r="11409" spans="1:12">
      <c r="A11409" t="s">
        <v>317</v>
      </c>
      <c r="B11409" t="s">
        <v>396</v>
      </c>
      <c r="C11409">
        <v>48189</v>
      </c>
      <c r="D11409" t="s">
        <v>135</v>
      </c>
      <c r="E11409">
        <v>590</v>
      </c>
      <c r="F11409" t="s">
        <v>110</v>
      </c>
      <c r="G11409" t="s">
        <v>118</v>
      </c>
      <c r="H11409">
        <v>190</v>
      </c>
      <c r="I11409">
        <v>1.2030466238897411E-2</v>
      </c>
      <c r="J11409">
        <v>3.2861171791652758E-3</v>
      </c>
      <c r="K11409">
        <v>-7.5404002868393591E-2</v>
      </c>
      <c r="L11409">
        <v>0.16463460659000639</v>
      </c>
    </row>
    <row r="11410" spans="1:12">
      <c r="A11410" t="s">
        <v>317</v>
      </c>
      <c r="B11410" t="s">
        <v>396</v>
      </c>
      <c r="C11410">
        <v>48189</v>
      </c>
      <c r="D11410" t="s">
        <v>135</v>
      </c>
      <c r="E11410">
        <v>590</v>
      </c>
      <c r="F11410" t="s">
        <v>110</v>
      </c>
      <c r="G11410" t="s">
        <v>119</v>
      </c>
      <c r="H11410">
        <v>195</v>
      </c>
      <c r="I11410">
        <v>0.34320672442635802</v>
      </c>
      <c r="J11410">
        <v>1.247625352405689E-2</v>
      </c>
      <c r="K11410">
        <v>4.7958638566990848E-2</v>
      </c>
      <c r="L11410">
        <v>0.87469436781935861</v>
      </c>
    </row>
    <row r="11411" spans="1:12">
      <c r="A11411" t="s">
        <v>317</v>
      </c>
      <c r="B11411" t="s">
        <v>396</v>
      </c>
      <c r="C11411">
        <v>48189</v>
      </c>
      <c r="D11411" t="s">
        <v>135</v>
      </c>
      <c r="E11411">
        <v>590</v>
      </c>
      <c r="F11411" t="s">
        <v>110</v>
      </c>
      <c r="G11411" t="s">
        <v>120</v>
      </c>
      <c r="H11411">
        <v>190</v>
      </c>
      <c r="I11411">
        <v>4.6138024045417947E-2</v>
      </c>
      <c r="J11411">
        <v>3.6055265816889869E-3</v>
      </c>
      <c r="K11411">
        <v>-3.6358419341025107E-2</v>
      </c>
      <c r="L11411">
        <v>0.22138591011327369</v>
      </c>
    </row>
    <row r="11412" spans="1:12">
      <c r="A11412" t="s">
        <v>317</v>
      </c>
      <c r="B11412" t="s">
        <v>396</v>
      </c>
      <c r="C11412">
        <v>48189</v>
      </c>
      <c r="D11412" t="s">
        <v>135</v>
      </c>
      <c r="E11412">
        <v>590</v>
      </c>
      <c r="F11412" t="s">
        <v>110</v>
      </c>
      <c r="G11412" t="s">
        <v>121</v>
      </c>
      <c r="H11412">
        <v>195</v>
      </c>
      <c r="I11412">
        <v>0.46847809257867168</v>
      </c>
      <c r="J11412">
        <v>1.6532577787320611E-2</v>
      </c>
      <c r="K11412">
        <v>7.6488431358555903E-2</v>
      </c>
      <c r="L11412">
        <v>1.2294122453740419</v>
      </c>
    </row>
    <row r="11413" spans="1:12">
      <c r="A11413" t="s">
        <v>317</v>
      </c>
      <c r="B11413" t="s">
        <v>396</v>
      </c>
      <c r="C11413">
        <v>48189</v>
      </c>
      <c r="D11413" t="s">
        <v>135</v>
      </c>
      <c r="E11413">
        <v>590</v>
      </c>
      <c r="F11413" t="s">
        <v>110</v>
      </c>
      <c r="G11413" t="s">
        <v>122</v>
      </c>
      <c r="H11413">
        <v>190</v>
      </c>
      <c r="I11413">
        <v>0.1336305878317513</v>
      </c>
      <c r="J11413">
        <v>5.0660177865624904E-3</v>
      </c>
      <c r="K11413">
        <v>6.8583110542747407E-3</v>
      </c>
      <c r="L11413">
        <v>0.38294899232820739</v>
      </c>
    </row>
    <row r="11414" spans="1:12">
      <c r="A11414" t="s">
        <v>317</v>
      </c>
      <c r="B11414" t="s">
        <v>396</v>
      </c>
      <c r="C11414">
        <v>48189</v>
      </c>
      <c r="D11414" t="s">
        <v>135</v>
      </c>
      <c r="E11414">
        <v>590</v>
      </c>
      <c r="F11414" t="s">
        <v>110</v>
      </c>
      <c r="G11414" t="s">
        <v>123</v>
      </c>
      <c r="H11414">
        <v>195</v>
      </c>
      <c r="I11414">
        <v>0.57143065106157542</v>
      </c>
      <c r="J11414">
        <v>2.0939690307789919E-2</v>
      </c>
      <c r="K11414">
        <v>9.6644327978629749E-2</v>
      </c>
      <c r="L11414">
        <v>1.586068888403962</v>
      </c>
    </row>
    <row r="11415" spans="1:12">
      <c r="A11415" t="s">
        <v>317</v>
      </c>
      <c r="B11415" t="s">
        <v>396</v>
      </c>
      <c r="C11415">
        <v>48189</v>
      </c>
      <c r="D11415" t="s">
        <v>135</v>
      </c>
      <c r="E11415">
        <v>590</v>
      </c>
      <c r="F11415" t="s">
        <v>110</v>
      </c>
      <c r="G11415" t="s">
        <v>124</v>
      </c>
      <c r="H11415">
        <v>190</v>
      </c>
      <c r="I11415">
        <v>0.216825874518845</v>
      </c>
      <c r="J11415">
        <v>6.4478154442222336E-3</v>
      </c>
      <c r="K11415">
        <v>5.0699452501801502E-2</v>
      </c>
      <c r="L11415">
        <v>0.52078327133154723</v>
      </c>
    </row>
    <row r="11416" spans="1:12">
      <c r="A11416" t="s">
        <v>317</v>
      </c>
      <c r="B11416" t="s">
        <v>396</v>
      </c>
      <c r="C11416">
        <v>48189</v>
      </c>
      <c r="D11416" t="s">
        <v>135</v>
      </c>
      <c r="E11416">
        <v>590</v>
      </c>
      <c r="F11416" t="s">
        <v>110</v>
      </c>
      <c r="G11416" t="s">
        <v>125</v>
      </c>
      <c r="H11416">
        <v>195</v>
      </c>
      <c r="I11416">
        <v>0.68792056233084986</v>
      </c>
      <c r="J11416">
        <v>2.4846330383766699E-2</v>
      </c>
      <c r="K11416">
        <v>0.1100626279377805</v>
      </c>
      <c r="L11416">
        <v>1.882481460986257</v>
      </c>
    </row>
    <row r="11417" spans="1:12">
      <c r="A11417" t="s">
        <v>317</v>
      </c>
      <c r="B11417" t="s">
        <v>396</v>
      </c>
      <c r="C11417">
        <v>48189</v>
      </c>
      <c r="D11417" t="s">
        <v>135</v>
      </c>
      <c r="E11417">
        <v>590</v>
      </c>
      <c r="F11417" t="s">
        <v>110</v>
      </c>
      <c r="G11417" t="s">
        <v>126</v>
      </c>
      <c r="H11417">
        <v>190</v>
      </c>
      <c r="I11417">
        <v>0.31011238155261978</v>
      </c>
      <c r="J11417">
        <v>8.3102156555515776E-3</v>
      </c>
      <c r="K11417">
        <v>8.6149699873777838E-2</v>
      </c>
      <c r="L11417">
        <v>0.67560886604146608</v>
      </c>
    </row>
    <row r="11418" spans="1:12">
      <c r="A11418" t="s">
        <v>317</v>
      </c>
      <c r="B11418" t="s">
        <v>396</v>
      </c>
      <c r="C11418">
        <v>48189</v>
      </c>
      <c r="D11418" t="s">
        <v>135</v>
      </c>
      <c r="E11418">
        <v>590</v>
      </c>
      <c r="F11418" t="s">
        <v>110</v>
      </c>
      <c r="G11418" t="s">
        <v>127</v>
      </c>
      <c r="H11418">
        <v>195</v>
      </c>
      <c r="I11418">
        <v>0.40708836443639612</v>
      </c>
      <c r="J11418">
        <v>1.4367217897190461E-2</v>
      </c>
      <c r="K11418">
        <v>6.1616498831277053E-2</v>
      </c>
      <c r="L11418">
        <v>1.0445898330844281</v>
      </c>
    </row>
    <row r="11419" spans="1:12">
      <c r="A11419" t="s">
        <v>317</v>
      </c>
      <c r="B11419" t="s">
        <v>396</v>
      </c>
      <c r="C11419">
        <v>48189</v>
      </c>
      <c r="D11419" t="s">
        <v>135</v>
      </c>
      <c r="E11419">
        <v>590</v>
      </c>
      <c r="F11419" t="s">
        <v>110</v>
      </c>
      <c r="G11419" t="s">
        <v>128</v>
      </c>
      <c r="H11419">
        <v>190</v>
      </c>
      <c r="I11419">
        <v>7.7813854277962002E-2</v>
      </c>
      <c r="J11419">
        <v>3.9358693629893736E-3</v>
      </c>
      <c r="K11419">
        <v>-1.7118735742734901E-2</v>
      </c>
      <c r="L11419">
        <v>0.27114206432046323</v>
      </c>
    </row>
    <row r="11420" spans="1:12">
      <c r="A11420" t="s">
        <v>317</v>
      </c>
      <c r="B11420" t="s">
        <v>396</v>
      </c>
      <c r="C11420">
        <v>48189</v>
      </c>
      <c r="D11420" t="s">
        <v>135</v>
      </c>
      <c r="E11420">
        <v>590</v>
      </c>
      <c r="F11420" t="s">
        <v>110</v>
      </c>
      <c r="G11420" t="s">
        <v>129</v>
      </c>
      <c r="H11420">
        <v>195</v>
      </c>
      <c r="I11420">
        <v>0.40708836443639612</v>
      </c>
      <c r="J11420">
        <v>1.4367217897190469E-2</v>
      </c>
      <c r="K11420">
        <v>6.1616498831277053E-2</v>
      </c>
      <c r="L11420">
        <v>1.0445898330844281</v>
      </c>
    </row>
    <row r="11421" spans="1:12">
      <c r="A11421" t="s">
        <v>317</v>
      </c>
      <c r="B11421" t="s">
        <v>396</v>
      </c>
      <c r="C11421">
        <v>48189</v>
      </c>
      <c r="D11421" t="s">
        <v>135</v>
      </c>
      <c r="E11421">
        <v>590</v>
      </c>
      <c r="F11421" t="s">
        <v>110</v>
      </c>
      <c r="G11421" t="s">
        <v>130</v>
      </c>
      <c r="H11421">
        <v>190</v>
      </c>
      <c r="I11421">
        <v>7.7813854277962002E-2</v>
      </c>
      <c r="J11421">
        <v>3.9358693629893736E-3</v>
      </c>
      <c r="K11421">
        <v>-1.7118735742734901E-2</v>
      </c>
      <c r="L11421">
        <v>0.27114206432046323</v>
      </c>
    </row>
    <row r="11422" spans="1:12">
      <c r="A11422" t="s">
        <v>317</v>
      </c>
      <c r="B11422" t="s">
        <v>396</v>
      </c>
      <c r="C11422">
        <v>48189</v>
      </c>
      <c r="D11422" t="s">
        <v>135</v>
      </c>
      <c r="E11422">
        <v>590</v>
      </c>
      <c r="F11422" t="s">
        <v>110</v>
      </c>
      <c r="G11422" t="s">
        <v>131</v>
      </c>
      <c r="H11422">
        <v>195</v>
      </c>
      <c r="I11422">
        <v>0.40708836443639612</v>
      </c>
      <c r="J11422">
        <v>1.4367217897190461E-2</v>
      </c>
      <c r="K11422">
        <v>6.1616498831277053E-2</v>
      </c>
      <c r="L11422">
        <v>1.0445898330844281</v>
      </c>
    </row>
    <row r="11423" spans="1:12">
      <c r="A11423" t="s">
        <v>317</v>
      </c>
      <c r="B11423" t="s">
        <v>396</v>
      </c>
      <c r="C11423">
        <v>48189</v>
      </c>
      <c r="D11423" t="s">
        <v>135</v>
      </c>
      <c r="E11423">
        <v>590</v>
      </c>
      <c r="F11423" t="s">
        <v>110</v>
      </c>
      <c r="G11423" t="s">
        <v>132</v>
      </c>
      <c r="H11423">
        <v>190</v>
      </c>
      <c r="I11423">
        <v>7.7813854277962002E-2</v>
      </c>
      <c r="J11423">
        <v>3.9358693629893736E-3</v>
      </c>
      <c r="K11423">
        <v>-1.7118735742734901E-2</v>
      </c>
      <c r="L11423">
        <v>0.27114206432046323</v>
      </c>
    </row>
    <row r="11424" spans="1:12">
      <c r="A11424" t="s">
        <v>317</v>
      </c>
      <c r="B11424" t="s">
        <v>396</v>
      </c>
      <c r="C11424">
        <v>48189</v>
      </c>
      <c r="D11424" t="s">
        <v>135</v>
      </c>
      <c r="E11424">
        <v>590</v>
      </c>
      <c r="F11424" t="s">
        <v>110</v>
      </c>
      <c r="G11424" t="s">
        <v>133</v>
      </c>
      <c r="H11424">
        <v>195</v>
      </c>
      <c r="I11424">
        <v>0.42197723401868331</v>
      </c>
      <c r="J11424">
        <v>1.523064055750196E-2</v>
      </c>
      <c r="K11424">
        <v>7.3995564455217239E-2</v>
      </c>
      <c r="L11424">
        <v>1.1930003476107121</v>
      </c>
    </row>
    <row r="11425" spans="1:12">
      <c r="A11425" t="s">
        <v>317</v>
      </c>
      <c r="B11425" t="s">
        <v>396</v>
      </c>
      <c r="C11425">
        <v>48189</v>
      </c>
      <c r="D11425" t="s">
        <v>135</v>
      </c>
      <c r="E11425">
        <v>590</v>
      </c>
      <c r="F11425" t="s">
        <v>110</v>
      </c>
      <c r="G11425" t="s">
        <v>134</v>
      </c>
      <c r="H11425">
        <v>190</v>
      </c>
      <c r="I11425">
        <v>0.2079940356221685</v>
      </c>
      <c r="J11425">
        <v>6.3123908138744298E-3</v>
      </c>
      <c r="K11425">
        <v>4.7425370198004912E-2</v>
      </c>
      <c r="L11425">
        <v>0.51319062766465262</v>
      </c>
    </row>
    <row r="11426" spans="1:12">
      <c r="A11426" t="s">
        <v>317</v>
      </c>
      <c r="B11426" t="s">
        <v>397</v>
      </c>
      <c r="C11426">
        <v>48191</v>
      </c>
      <c r="D11426" t="s">
        <v>135</v>
      </c>
      <c r="E11426">
        <v>590</v>
      </c>
      <c r="F11426" t="s">
        <v>110</v>
      </c>
      <c r="G11426" t="s">
        <v>111</v>
      </c>
      <c r="H11426">
        <v>109</v>
      </c>
      <c r="I11426">
        <v>-5.2608808702153014E-4</v>
      </c>
      <c r="J11426">
        <v>1.2750771255643199E-3</v>
      </c>
      <c r="K11426">
        <v>-999</v>
      </c>
      <c r="L11426">
        <v>-999</v>
      </c>
    </row>
    <row r="11427" spans="1:12">
      <c r="A11427" t="s">
        <v>317</v>
      </c>
      <c r="B11427" t="s">
        <v>397</v>
      </c>
      <c r="C11427">
        <v>48191</v>
      </c>
      <c r="D11427" t="s">
        <v>135</v>
      </c>
      <c r="E11427">
        <v>590</v>
      </c>
      <c r="F11427" t="s">
        <v>110</v>
      </c>
      <c r="G11427" t="s">
        <v>112</v>
      </c>
      <c r="H11427">
        <v>185</v>
      </c>
      <c r="I11427">
        <v>1.5017661552764619E-3</v>
      </c>
      <c r="J11427">
        <v>2.3759524363066581E-3</v>
      </c>
      <c r="K11427">
        <v>-999</v>
      </c>
      <c r="L11427">
        <v>-999</v>
      </c>
    </row>
    <row r="11428" spans="1:12">
      <c r="A11428" t="s">
        <v>317</v>
      </c>
      <c r="B11428" t="s">
        <v>397</v>
      </c>
      <c r="C11428">
        <v>48191</v>
      </c>
      <c r="D11428" t="s">
        <v>135</v>
      </c>
      <c r="E11428">
        <v>590</v>
      </c>
      <c r="F11428" t="s">
        <v>110</v>
      </c>
      <c r="G11428" t="s">
        <v>113</v>
      </c>
      <c r="H11428">
        <v>109</v>
      </c>
      <c r="I11428">
        <v>0.37373321337284687</v>
      </c>
      <c r="J11428">
        <v>1.3476077985116131E-2</v>
      </c>
      <c r="K11428">
        <v>7.1544570863134177E-3</v>
      </c>
      <c r="L11428">
        <v>0.7133728245419243</v>
      </c>
    </row>
    <row r="11429" spans="1:12">
      <c r="A11429" t="s">
        <v>317</v>
      </c>
      <c r="B11429" t="s">
        <v>397</v>
      </c>
      <c r="C11429">
        <v>48191</v>
      </c>
      <c r="D11429" t="s">
        <v>135</v>
      </c>
      <c r="E11429">
        <v>590</v>
      </c>
      <c r="F11429" t="s">
        <v>110</v>
      </c>
      <c r="G11429" t="s">
        <v>114</v>
      </c>
      <c r="H11429">
        <v>185</v>
      </c>
      <c r="I11429">
        <v>0.17108570784333191</v>
      </c>
      <c r="J11429">
        <v>5.0105115523151568E-3</v>
      </c>
      <c r="K11429">
        <v>1.112253870171254E-2</v>
      </c>
      <c r="L11429">
        <v>0.35550166117782322</v>
      </c>
    </row>
    <row r="11430" spans="1:12">
      <c r="A11430" t="s">
        <v>317</v>
      </c>
      <c r="B11430" t="s">
        <v>397</v>
      </c>
      <c r="C11430">
        <v>48191</v>
      </c>
      <c r="D11430" t="s">
        <v>135</v>
      </c>
      <c r="E11430">
        <v>590</v>
      </c>
      <c r="F11430" t="s">
        <v>110</v>
      </c>
      <c r="G11430" t="s">
        <v>115</v>
      </c>
      <c r="H11430">
        <v>109</v>
      </c>
      <c r="I11430">
        <v>0.28961297240710843</v>
      </c>
      <c r="J11430">
        <v>1.1383997043049319E-2</v>
      </c>
      <c r="K11430">
        <v>-1.7946656518021811E-2</v>
      </c>
      <c r="L11430">
        <v>0.54453904621127391</v>
      </c>
    </row>
    <row r="11431" spans="1:12">
      <c r="A11431" t="s">
        <v>317</v>
      </c>
      <c r="B11431" t="s">
        <v>397</v>
      </c>
      <c r="C11431">
        <v>48191</v>
      </c>
      <c r="D11431" t="s">
        <v>135</v>
      </c>
      <c r="E11431">
        <v>590</v>
      </c>
      <c r="F11431" t="s">
        <v>110</v>
      </c>
      <c r="G11431" t="s">
        <v>116</v>
      </c>
      <c r="H11431">
        <v>185</v>
      </c>
      <c r="I11431">
        <v>8.5296566232054782E-2</v>
      </c>
      <c r="J11431">
        <v>4.9228632047380264E-3</v>
      </c>
      <c r="K11431">
        <v>-5.7008063693509553E-2</v>
      </c>
      <c r="L11431">
        <v>0.26560942726821729</v>
      </c>
    </row>
    <row r="11432" spans="1:12">
      <c r="A11432" t="s">
        <v>317</v>
      </c>
      <c r="B11432" t="s">
        <v>397</v>
      </c>
      <c r="C11432">
        <v>48191</v>
      </c>
      <c r="D11432" t="s">
        <v>135</v>
      </c>
      <c r="E11432">
        <v>590</v>
      </c>
      <c r="F11432" t="s">
        <v>110</v>
      </c>
      <c r="G11432" t="s">
        <v>117</v>
      </c>
      <c r="H11432">
        <v>109</v>
      </c>
      <c r="I11432">
        <v>0.28961295582137048</v>
      </c>
      <c r="J11432">
        <v>1.138400038198843E-2</v>
      </c>
      <c r="K11432">
        <v>-1.7946656518021811E-2</v>
      </c>
      <c r="L11432">
        <v>0.54453904621127391</v>
      </c>
    </row>
    <row r="11433" spans="1:12">
      <c r="A11433" t="s">
        <v>317</v>
      </c>
      <c r="B11433" t="s">
        <v>397</v>
      </c>
      <c r="C11433">
        <v>48191</v>
      </c>
      <c r="D11433" t="s">
        <v>135</v>
      </c>
      <c r="E11433">
        <v>590</v>
      </c>
      <c r="F11433" t="s">
        <v>110</v>
      </c>
      <c r="G11433" t="s">
        <v>118</v>
      </c>
      <c r="H11433">
        <v>185</v>
      </c>
      <c r="I11433">
        <v>8.5296566232054782E-2</v>
      </c>
      <c r="J11433">
        <v>4.9228632047380264E-3</v>
      </c>
      <c r="K11433">
        <v>-5.7008063693509553E-2</v>
      </c>
      <c r="L11433">
        <v>0.26560942726821729</v>
      </c>
    </row>
    <row r="11434" spans="1:12">
      <c r="A11434" t="s">
        <v>317</v>
      </c>
      <c r="B11434" t="s">
        <v>397</v>
      </c>
      <c r="C11434">
        <v>48191</v>
      </c>
      <c r="D11434" t="s">
        <v>135</v>
      </c>
      <c r="E11434">
        <v>590</v>
      </c>
      <c r="F11434" t="s">
        <v>110</v>
      </c>
      <c r="G11434" t="s">
        <v>119</v>
      </c>
      <c r="H11434">
        <v>109</v>
      </c>
      <c r="I11434">
        <v>0.31377840320472983</v>
      </c>
      <c r="J11434">
        <v>1.19392289410088E-2</v>
      </c>
      <c r="K11434">
        <v>-5.4531078796244319E-3</v>
      </c>
      <c r="L11434">
        <v>0.60787086013814906</v>
      </c>
    </row>
    <row r="11435" spans="1:12">
      <c r="A11435" t="s">
        <v>317</v>
      </c>
      <c r="B11435" t="s">
        <v>397</v>
      </c>
      <c r="C11435">
        <v>48191</v>
      </c>
      <c r="D11435" t="s">
        <v>135</v>
      </c>
      <c r="E11435">
        <v>590</v>
      </c>
      <c r="F11435" t="s">
        <v>110</v>
      </c>
      <c r="G11435" t="s">
        <v>120</v>
      </c>
      <c r="H11435">
        <v>185</v>
      </c>
      <c r="I11435">
        <v>0.13081665483403709</v>
      </c>
      <c r="J11435">
        <v>4.9519957668733182E-3</v>
      </c>
      <c r="K11435">
        <v>-2.002714146858749E-2</v>
      </c>
      <c r="L11435">
        <v>0.31390430789418788</v>
      </c>
    </row>
    <row r="11436" spans="1:12">
      <c r="A11436" t="s">
        <v>317</v>
      </c>
      <c r="B11436" t="s">
        <v>397</v>
      </c>
      <c r="C11436">
        <v>48191</v>
      </c>
      <c r="D11436" t="s">
        <v>135</v>
      </c>
      <c r="E11436">
        <v>590</v>
      </c>
      <c r="F11436" t="s">
        <v>110</v>
      </c>
      <c r="G11436" t="s">
        <v>121</v>
      </c>
      <c r="H11436">
        <v>109</v>
      </c>
      <c r="I11436">
        <v>0.42598871782481701</v>
      </c>
      <c r="J11436">
        <v>1.4711688258305249E-2</v>
      </c>
      <c r="K11436">
        <v>2.626012599915499E-2</v>
      </c>
      <c r="L11436">
        <v>0.8129822778515795</v>
      </c>
    </row>
    <row r="11437" spans="1:12">
      <c r="A11437" t="s">
        <v>317</v>
      </c>
      <c r="B11437" t="s">
        <v>397</v>
      </c>
      <c r="C11437">
        <v>48191</v>
      </c>
      <c r="D11437" t="s">
        <v>135</v>
      </c>
      <c r="E11437">
        <v>590</v>
      </c>
      <c r="F11437" t="s">
        <v>110</v>
      </c>
      <c r="G11437" t="s">
        <v>122</v>
      </c>
      <c r="H11437">
        <v>185</v>
      </c>
      <c r="I11437">
        <v>0.24668600217402659</v>
      </c>
      <c r="J11437">
        <v>5.4664548939314366E-3</v>
      </c>
      <c r="K11437">
        <v>1.69673634204534E-2</v>
      </c>
      <c r="L11437">
        <v>0.42461468505656791</v>
      </c>
    </row>
    <row r="11438" spans="1:12">
      <c r="A11438" t="s">
        <v>317</v>
      </c>
      <c r="B11438" t="s">
        <v>397</v>
      </c>
      <c r="C11438">
        <v>48191</v>
      </c>
      <c r="D11438" t="s">
        <v>135</v>
      </c>
      <c r="E11438">
        <v>590</v>
      </c>
      <c r="F11438" t="s">
        <v>110</v>
      </c>
      <c r="G11438" t="s">
        <v>123</v>
      </c>
      <c r="H11438">
        <v>109</v>
      </c>
      <c r="I11438">
        <v>0.50520726373458447</v>
      </c>
      <c r="J11438">
        <v>1.7077787016098901E-2</v>
      </c>
      <c r="K11438">
        <v>6.197669814011568E-2</v>
      </c>
      <c r="L11438">
        <v>1.0039911330348541</v>
      </c>
    </row>
    <row r="11439" spans="1:12">
      <c r="A11439" t="s">
        <v>317</v>
      </c>
      <c r="B11439" t="s">
        <v>397</v>
      </c>
      <c r="C11439">
        <v>48191</v>
      </c>
      <c r="D11439" t="s">
        <v>135</v>
      </c>
      <c r="E11439">
        <v>590</v>
      </c>
      <c r="F11439" t="s">
        <v>110</v>
      </c>
      <c r="G11439" t="s">
        <v>124</v>
      </c>
      <c r="H11439">
        <v>185</v>
      </c>
      <c r="I11439">
        <v>0.35142052786679318</v>
      </c>
      <c r="J11439">
        <v>6.1383712513879592E-3</v>
      </c>
      <c r="K11439">
        <v>2.222570259427864E-2</v>
      </c>
      <c r="L11439">
        <v>0.52740692739829442</v>
      </c>
    </row>
    <row r="11440" spans="1:12">
      <c r="A11440" t="s">
        <v>317</v>
      </c>
      <c r="B11440" t="s">
        <v>397</v>
      </c>
      <c r="C11440">
        <v>48191</v>
      </c>
      <c r="D11440" t="s">
        <v>135</v>
      </c>
      <c r="E11440">
        <v>590</v>
      </c>
      <c r="F11440" t="s">
        <v>110</v>
      </c>
      <c r="G11440" t="s">
        <v>125</v>
      </c>
      <c r="H11440">
        <v>109</v>
      </c>
      <c r="I11440">
        <v>0.60827380053118063</v>
      </c>
      <c r="J11440">
        <v>1.9787072727830639E-2</v>
      </c>
      <c r="K11440">
        <v>9.0687244856611809E-2</v>
      </c>
      <c r="L11440">
        <v>1.184171269562668</v>
      </c>
    </row>
    <row r="11441" spans="1:12">
      <c r="A11441" t="s">
        <v>317</v>
      </c>
      <c r="B11441" t="s">
        <v>397</v>
      </c>
      <c r="C11441">
        <v>48191</v>
      </c>
      <c r="D11441" t="s">
        <v>135</v>
      </c>
      <c r="E11441">
        <v>590</v>
      </c>
      <c r="F11441" t="s">
        <v>110</v>
      </c>
      <c r="G11441" t="s">
        <v>126</v>
      </c>
      <c r="H11441">
        <v>185</v>
      </c>
      <c r="I11441">
        <v>0.47332010470589231</v>
      </c>
      <c r="J11441">
        <v>7.0115979680656516E-3</v>
      </c>
      <c r="K11441">
        <v>2.9303351145557589E-2</v>
      </c>
      <c r="L11441">
        <v>0.67457651028692767</v>
      </c>
    </row>
    <row r="11442" spans="1:12">
      <c r="A11442" t="s">
        <v>317</v>
      </c>
      <c r="B11442" t="s">
        <v>397</v>
      </c>
      <c r="C11442">
        <v>48191</v>
      </c>
      <c r="D11442" t="s">
        <v>135</v>
      </c>
      <c r="E11442">
        <v>590</v>
      </c>
      <c r="F11442" t="s">
        <v>110</v>
      </c>
      <c r="G11442" t="s">
        <v>127</v>
      </c>
      <c r="H11442">
        <v>109</v>
      </c>
      <c r="I11442">
        <v>0.37373321337284687</v>
      </c>
      <c r="J11442">
        <v>1.3476077985116131E-2</v>
      </c>
      <c r="K11442">
        <v>7.1544570863134177E-3</v>
      </c>
      <c r="L11442">
        <v>0.7133728245419243</v>
      </c>
    </row>
    <row r="11443" spans="1:12">
      <c r="A11443" t="s">
        <v>317</v>
      </c>
      <c r="B11443" t="s">
        <v>397</v>
      </c>
      <c r="C11443">
        <v>48191</v>
      </c>
      <c r="D11443" t="s">
        <v>135</v>
      </c>
      <c r="E11443">
        <v>590</v>
      </c>
      <c r="F11443" t="s">
        <v>110</v>
      </c>
      <c r="G11443" t="s">
        <v>128</v>
      </c>
      <c r="H11443">
        <v>185</v>
      </c>
      <c r="I11443">
        <v>0.17108570784333191</v>
      </c>
      <c r="J11443">
        <v>5.0105115523151568E-3</v>
      </c>
      <c r="K11443">
        <v>1.112253870171254E-2</v>
      </c>
      <c r="L11443">
        <v>0.35550166117782322</v>
      </c>
    </row>
    <row r="11444" spans="1:12">
      <c r="A11444" t="s">
        <v>317</v>
      </c>
      <c r="B11444" t="s">
        <v>397</v>
      </c>
      <c r="C11444">
        <v>48191</v>
      </c>
      <c r="D11444" t="s">
        <v>135</v>
      </c>
      <c r="E11444">
        <v>590</v>
      </c>
      <c r="F11444" t="s">
        <v>110</v>
      </c>
      <c r="G11444" t="s">
        <v>129</v>
      </c>
      <c r="H11444">
        <v>109</v>
      </c>
      <c r="I11444">
        <v>0.37373321337284687</v>
      </c>
      <c r="J11444">
        <v>1.3476077985116131E-2</v>
      </c>
      <c r="K11444">
        <v>7.1544570863134177E-3</v>
      </c>
      <c r="L11444">
        <v>0.7133728245419243</v>
      </c>
    </row>
    <row r="11445" spans="1:12">
      <c r="A11445" t="s">
        <v>317</v>
      </c>
      <c r="B11445" t="s">
        <v>397</v>
      </c>
      <c r="C11445">
        <v>48191</v>
      </c>
      <c r="D11445" t="s">
        <v>135</v>
      </c>
      <c r="E11445">
        <v>590</v>
      </c>
      <c r="F11445" t="s">
        <v>110</v>
      </c>
      <c r="G11445" t="s">
        <v>130</v>
      </c>
      <c r="H11445">
        <v>185</v>
      </c>
      <c r="I11445">
        <v>0.17108570784333191</v>
      </c>
      <c r="J11445">
        <v>5.0105115523151568E-3</v>
      </c>
      <c r="K11445">
        <v>1.112253870171254E-2</v>
      </c>
      <c r="L11445">
        <v>0.35550166117782322</v>
      </c>
    </row>
    <row r="11446" spans="1:12">
      <c r="A11446" t="s">
        <v>317</v>
      </c>
      <c r="B11446" t="s">
        <v>397</v>
      </c>
      <c r="C11446">
        <v>48191</v>
      </c>
      <c r="D11446" t="s">
        <v>135</v>
      </c>
      <c r="E11446">
        <v>590</v>
      </c>
      <c r="F11446" t="s">
        <v>110</v>
      </c>
      <c r="G11446" t="s">
        <v>131</v>
      </c>
      <c r="H11446">
        <v>109</v>
      </c>
      <c r="I11446">
        <v>0.37373321337284687</v>
      </c>
      <c r="J11446">
        <v>1.3476077985116131E-2</v>
      </c>
      <c r="K11446">
        <v>7.1544570863134177E-3</v>
      </c>
      <c r="L11446">
        <v>0.7133728245419243</v>
      </c>
    </row>
    <row r="11447" spans="1:12">
      <c r="A11447" t="s">
        <v>317</v>
      </c>
      <c r="B11447" t="s">
        <v>397</v>
      </c>
      <c r="C11447">
        <v>48191</v>
      </c>
      <c r="D11447" t="s">
        <v>135</v>
      </c>
      <c r="E11447">
        <v>590</v>
      </c>
      <c r="F11447" t="s">
        <v>110</v>
      </c>
      <c r="G11447" t="s">
        <v>132</v>
      </c>
      <c r="H11447">
        <v>185</v>
      </c>
      <c r="I11447">
        <v>0.17108570784333191</v>
      </c>
      <c r="J11447">
        <v>5.0105115523151568E-3</v>
      </c>
      <c r="K11447">
        <v>1.112253870171254E-2</v>
      </c>
      <c r="L11447">
        <v>0.35550166117782322</v>
      </c>
    </row>
    <row r="11448" spans="1:12">
      <c r="A11448" t="s">
        <v>317</v>
      </c>
      <c r="B11448" t="s">
        <v>397</v>
      </c>
      <c r="C11448">
        <v>48191</v>
      </c>
      <c r="D11448" t="s">
        <v>135</v>
      </c>
      <c r="E11448">
        <v>590</v>
      </c>
      <c r="F11448" t="s">
        <v>110</v>
      </c>
      <c r="G11448" t="s">
        <v>133</v>
      </c>
      <c r="H11448">
        <v>109</v>
      </c>
      <c r="I11448">
        <v>0.35625459407813048</v>
      </c>
      <c r="J11448">
        <v>1.1326333655082571E-2</v>
      </c>
      <c r="K11448">
        <v>4.8590525121547469E-2</v>
      </c>
      <c r="L11448">
        <v>0.71280724959205255</v>
      </c>
    </row>
    <row r="11449" spans="1:12">
      <c r="A11449" t="s">
        <v>317</v>
      </c>
      <c r="B11449" t="s">
        <v>397</v>
      </c>
      <c r="C11449">
        <v>48191</v>
      </c>
      <c r="D11449" t="s">
        <v>135</v>
      </c>
      <c r="E11449">
        <v>590</v>
      </c>
      <c r="F11449" t="s">
        <v>110</v>
      </c>
      <c r="G11449" t="s">
        <v>134</v>
      </c>
      <c r="H11449">
        <v>185</v>
      </c>
      <c r="I11449">
        <v>0.28277127053771872</v>
      </c>
      <c r="J11449">
        <v>4.7003638913312856E-3</v>
      </c>
      <c r="K11449">
        <v>1.4409000517682451E-2</v>
      </c>
      <c r="L11449">
        <v>0.45147817620409059</v>
      </c>
    </row>
    <row r="11450" spans="1:12">
      <c r="A11450" t="s">
        <v>317</v>
      </c>
      <c r="B11450" t="s">
        <v>294</v>
      </c>
      <c r="C11450">
        <v>48193</v>
      </c>
      <c r="D11450" t="s">
        <v>135</v>
      </c>
      <c r="E11450">
        <v>590</v>
      </c>
      <c r="F11450" t="s">
        <v>110</v>
      </c>
      <c r="G11450" t="s">
        <v>111</v>
      </c>
      <c r="H11450">
        <v>21</v>
      </c>
      <c r="I11450">
        <v>2.9097044164964801E-2</v>
      </c>
      <c r="J11450">
        <v>6.0724630505607641E-3</v>
      </c>
      <c r="K11450">
        <v>-999</v>
      </c>
      <c r="L11450">
        <v>-999</v>
      </c>
    </row>
    <row r="11451" spans="1:12">
      <c r="A11451" t="s">
        <v>317</v>
      </c>
      <c r="B11451" t="s">
        <v>294</v>
      </c>
      <c r="C11451">
        <v>48193</v>
      </c>
      <c r="D11451" t="s">
        <v>135</v>
      </c>
      <c r="E11451">
        <v>590</v>
      </c>
      <c r="F11451" t="s">
        <v>110</v>
      </c>
      <c r="G11451" t="s">
        <v>112</v>
      </c>
      <c r="H11451">
        <v>73</v>
      </c>
      <c r="I11451">
        <v>1.0477218896655441E-2</v>
      </c>
      <c r="J11451">
        <v>1.3485294630891361E-3</v>
      </c>
      <c r="K11451">
        <v>-999</v>
      </c>
      <c r="L11451">
        <v>-999</v>
      </c>
    </row>
    <row r="11452" spans="1:12">
      <c r="A11452" t="s">
        <v>317</v>
      </c>
      <c r="B11452" t="s">
        <v>294</v>
      </c>
      <c r="C11452">
        <v>48193</v>
      </c>
      <c r="D11452" t="s">
        <v>135</v>
      </c>
      <c r="E11452">
        <v>590</v>
      </c>
      <c r="F11452" t="s">
        <v>110</v>
      </c>
      <c r="G11452" t="s">
        <v>113</v>
      </c>
      <c r="H11452">
        <v>21</v>
      </c>
      <c r="I11452">
        <v>0.53153354669199482</v>
      </c>
      <c r="J11452">
        <v>5.1312881201294069E-2</v>
      </c>
      <c r="K11452">
        <v>0.15938401467315549</v>
      </c>
      <c r="L11452">
        <v>1.035220974542278</v>
      </c>
    </row>
    <row r="11453" spans="1:12">
      <c r="A11453" t="s">
        <v>317</v>
      </c>
      <c r="B11453" t="s">
        <v>294</v>
      </c>
      <c r="C11453">
        <v>48193</v>
      </c>
      <c r="D11453" t="s">
        <v>135</v>
      </c>
      <c r="E11453">
        <v>590</v>
      </c>
      <c r="F11453" t="s">
        <v>110</v>
      </c>
      <c r="G11453" t="s">
        <v>114</v>
      </c>
      <c r="H11453">
        <v>73</v>
      </c>
      <c r="I11453">
        <v>0.2486778891190583</v>
      </c>
      <c r="J11453">
        <v>1.040599405079709E-2</v>
      </c>
      <c r="K11453">
        <v>-1.4258210904547579E-3</v>
      </c>
      <c r="L11453">
        <v>0.43558443721303541</v>
      </c>
    </row>
    <row r="11454" spans="1:12">
      <c r="A11454" t="s">
        <v>317</v>
      </c>
      <c r="B11454" t="s">
        <v>294</v>
      </c>
      <c r="C11454">
        <v>48193</v>
      </c>
      <c r="D11454" t="s">
        <v>135</v>
      </c>
      <c r="E11454">
        <v>590</v>
      </c>
      <c r="F11454" t="s">
        <v>110</v>
      </c>
      <c r="G11454" t="s">
        <v>115</v>
      </c>
      <c r="H11454">
        <v>21</v>
      </c>
      <c r="I11454">
        <v>0.30580196078704569</v>
      </c>
      <c r="J11454">
        <v>4.3764517371572248E-2</v>
      </c>
      <c r="K11454">
        <v>-0.1030372468641147</v>
      </c>
      <c r="L11454">
        <v>0.70150015117042142</v>
      </c>
    </row>
    <row r="11455" spans="1:12">
      <c r="A11455" t="s">
        <v>317</v>
      </c>
      <c r="B11455" t="s">
        <v>294</v>
      </c>
      <c r="C11455">
        <v>48193</v>
      </c>
      <c r="D11455" t="s">
        <v>135</v>
      </c>
      <c r="E11455">
        <v>590</v>
      </c>
      <c r="F11455" t="s">
        <v>110</v>
      </c>
      <c r="G11455" t="s">
        <v>116</v>
      </c>
      <c r="H11455">
        <v>73</v>
      </c>
      <c r="I11455">
        <v>0.1720758613783174</v>
      </c>
      <c r="J11455">
        <v>1.1549350099597219E-2</v>
      </c>
      <c r="K11455">
        <v>-5.736439068397374E-2</v>
      </c>
      <c r="L11455">
        <v>0.37156919040709002</v>
      </c>
    </row>
    <row r="11456" spans="1:12">
      <c r="A11456" t="s">
        <v>317</v>
      </c>
      <c r="B11456" t="s">
        <v>294</v>
      </c>
      <c r="C11456">
        <v>48193</v>
      </c>
      <c r="D11456" t="s">
        <v>135</v>
      </c>
      <c r="E11456">
        <v>590</v>
      </c>
      <c r="F11456" t="s">
        <v>110</v>
      </c>
      <c r="G11456" t="s">
        <v>117</v>
      </c>
      <c r="H11456">
        <v>21</v>
      </c>
      <c r="I11456">
        <v>0.30580196078704569</v>
      </c>
      <c r="J11456">
        <v>4.3764517371572248E-2</v>
      </c>
      <c r="K11456">
        <v>-0.1030372468641147</v>
      </c>
      <c r="L11456">
        <v>0.70150015117042142</v>
      </c>
    </row>
    <row r="11457" spans="1:12">
      <c r="A11457" t="s">
        <v>317</v>
      </c>
      <c r="B11457" t="s">
        <v>294</v>
      </c>
      <c r="C11457">
        <v>48193</v>
      </c>
      <c r="D11457" t="s">
        <v>135</v>
      </c>
      <c r="E11457">
        <v>590</v>
      </c>
      <c r="F11457" t="s">
        <v>110</v>
      </c>
      <c r="G11457" t="s">
        <v>118</v>
      </c>
      <c r="H11457">
        <v>73</v>
      </c>
      <c r="I11457">
        <v>0.1720758613783174</v>
      </c>
      <c r="J11457">
        <v>1.1549350099597219E-2</v>
      </c>
      <c r="K11457">
        <v>-5.736439068397374E-2</v>
      </c>
      <c r="L11457">
        <v>0.37156919040709002</v>
      </c>
    </row>
    <row r="11458" spans="1:12">
      <c r="A11458" t="s">
        <v>317</v>
      </c>
      <c r="B11458" t="s">
        <v>294</v>
      </c>
      <c r="C11458">
        <v>48193</v>
      </c>
      <c r="D11458" t="s">
        <v>135</v>
      </c>
      <c r="E11458">
        <v>590</v>
      </c>
      <c r="F11458" t="s">
        <v>110</v>
      </c>
      <c r="G11458" t="s">
        <v>119</v>
      </c>
      <c r="H11458">
        <v>21</v>
      </c>
      <c r="I11458">
        <v>0.41894103250454029</v>
      </c>
      <c r="J11458">
        <v>4.5897237089403013E-2</v>
      </c>
      <c r="K11458">
        <v>0.13843076486317521</v>
      </c>
      <c r="L11458">
        <v>0.87417234015293099</v>
      </c>
    </row>
    <row r="11459" spans="1:12">
      <c r="A11459" t="s">
        <v>317</v>
      </c>
      <c r="B11459" t="s">
        <v>294</v>
      </c>
      <c r="C11459">
        <v>48193</v>
      </c>
      <c r="D11459" t="s">
        <v>135</v>
      </c>
      <c r="E11459">
        <v>590</v>
      </c>
      <c r="F11459" t="s">
        <v>110</v>
      </c>
      <c r="G11459" t="s">
        <v>120</v>
      </c>
      <c r="H11459">
        <v>73</v>
      </c>
      <c r="I11459">
        <v>0.21369404620266499</v>
      </c>
      <c r="J11459">
        <v>1.095812523897532E-2</v>
      </c>
      <c r="K11459">
        <v>-1.4258210904547579E-3</v>
      </c>
      <c r="L11459">
        <v>0.42703457621357532</v>
      </c>
    </row>
    <row r="11460" spans="1:12">
      <c r="A11460" t="s">
        <v>317</v>
      </c>
      <c r="B11460" t="s">
        <v>294</v>
      </c>
      <c r="C11460">
        <v>48193</v>
      </c>
      <c r="D11460" t="s">
        <v>135</v>
      </c>
      <c r="E11460">
        <v>590</v>
      </c>
      <c r="F11460" t="s">
        <v>110</v>
      </c>
      <c r="G11460" t="s">
        <v>121</v>
      </c>
      <c r="H11460">
        <v>21</v>
      </c>
      <c r="I11460">
        <v>0.67011258961515197</v>
      </c>
      <c r="J11460">
        <v>5.9670154189357102E-2</v>
      </c>
      <c r="K11460">
        <v>0.1920892174148528</v>
      </c>
      <c r="L11460">
        <v>1.2323829158348369</v>
      </c>
    </row>
    <row r="11461" spans="1:12">
      <c r="A11461" t="s">
        <v>317</v>
      </c>
      <c r="B11461" t="s">
        <v>294</v>
      </c>
      <c r="C11461">
        <v>48193</v>
      </c>
      <c r="D11461" t="s">
        <v>135</v>
      </c>
      <c r="E11461">
        <v>590</v>
      </c>
      <c r="F11461" t="s">
        <v>110</v>
      </c>
      <c r="G11461" t="s">
        <v>122</v>
      </c>
      <c r="H11461">
        <v>73</v>
      </c>
      <c r="I11461">
        <v>0.32836845820626243</v>
      </c>
      <c r="J11461">
        <v>1.2378409388653779E-2</v>
      </c>
      <c r="K11461">
        <v>-1.4258210904547579E-3</v>
      </c>
      <c r="L11461">
        <v>0.53230241805782197</v>
      </c>
    </row>
    <row r="11462" spans="1:12">
      <c r="A11462" t="s">
        <v>317</v>
      </c>
      <c r="B11462" t="s">
        <v>294</v>
      </c>
      <c r="C11462">
        <v>48193</v>
      </c>
      <c r="D11462" t="s">
        <v>135</v>
      </c>
      <c r="E11462">
        <v>590</v>
      </c>
      <c r="F11462" t="s">
        <v>110</v>
      </c>
      <c r="G11462" t="s">
        <v>123</v>
      </c>
      <c r="H11462">
        <v>21</v>
      </c>
      <c r="I11462">
        <v>0.90529997341020851</v>
      </c>
      <c r="J11462">
        <v>7.7002491223631439E-2</v>
      </c>
      <c r="K11462">
        <v>0.22213573584840979</v>
      </c>
      <c r="L11462">
        <v>1.5856410023960681</v>
      </c>
    </row>
    <row r="11463" spans="1:12">
      <c r="A11463" t="s">
        <v>317</v>
      </c>
      <c r="B11463" t="s">
        <v>294</v>
      </c>
      <c r="C11463">
        <v>48193</v>
      </c>
      <c r="D11463" t="s">
        <v>135</v>
      </c>
      <c r="E11463">
        <v>590</v>
      </c>
      <c r="F11463" t="s">
        <v>110</v>
      </c>
      <c r="G11463" t="s">
        <v>124</v>
      </c>
      <c r="H11463">
        <v>73</v>
      </c>
      <c r="I11463">
        <v>0.43168202879694328</v>
      </c>
      <c r="J11463">
        <v>1.552441590973885E-2</v>
      </c>
      <c r="K11463">
        <v>-1.4258210904547579E-3</v>
      </c>
      <c r="L11463">
        <v>0.72705437832591224</v>
      </c>
    </row>
    <row r="11464" spans="1:12">
      <c r="A11464" t="s">
        <v>317</v>
      </c>
      <c r="B11464" t="s">
        <v>294</v>
      </c>
      <c r="C11464">
        <v>48193</v>
      </c>
      <c r="D11464" t="s">
        <v>135</v>
      </c>
      <c r="E11464">
        <v>590</v>
      </c>
      <c r="F11464" t="s">
        <v>110</v>
      </c>
      <c r="G11464" t="s">
        <v>125</v>
      </c>
      <c r="H11464">
        <v>21</v>
      </c>
      <c r="I11464">
        <v>1.12839611071775</v>
      </c>
      <c r="J11464">
        <v>9.2851381894181975E-2</v>
      </c>
      <c r="K11464">
        <v>0.25170032977500628</v>
      </c>
      <c r="L11464">
        <v>1.9083088080071371</v>
      </c>
    </row>
    <row r="11465" spans="1:12">
      <c r="A11465" t="s">
        <v>317</v>
      </c>
      <c r="B11465" t="s">
        <v>294</v>
      </c>
      <c r="C11465">
        <v>48193</v>
      </c>
      <c r="D11465" t="s">
        <v>135</v>
      </c>
      <c r="E11465">
        <v>590</v>
      </c>
      <c r="F11465" t="s">
        <v>110</v>
      </c>
      <c r="G11465" t="s">
        <v>126</v>
      </c>
      <c r="H11465">
        <v>73</v>
      </c>
      <c r="I11465">
        <v>0.54160772122883072</v>
      </c>
      <c r="J11465">
        <v>1.9583889082644069E-2</v>
      </c>
      <c r="K11465">
        <v>-1.4258210904547579E-3</v>
      </c>
      <c r="L11465">
        <v>0.94170012906595413</v>
      </c>
    </row>
    <row r="11466" spans="1:12">
      <c r="A11466" t="s">
        <v>317</v>
      </c>
      <c r="B11466" t="s">
        <v>294</v>
      </c>
      <c r="C11466">
        <v>48193</v>
      </c>
      <c r="D11466" t="s">
        <v>135</v>
      </c>
      <c r="E11466">
        <v>590</v>
      </c>
      <c r="F11466" t="s">
        <v>110</v>
      </c>
      <c r="G11466" t="s">
        <v>127</v>
      </c>
      <c r="H11466">
        <v>21</v>
      </c>
      <c r="I11466">
        <v>0.53153354669199482</v>
      </c>
      <c r="J11466">
        <v>5.1312881201294069E-2</v>
      </c>
      <c r="K11466">
        <v>0.15938401467315549</v>
      </c>
      <c r="L11466">
        <v>1.035220974542278</v>
      </c>
    </row>
    <row r="11467" spans="1:12">
      <c r="A11467" t="s">
        <v>317</v>
      </c>
      <c r="B11467" t="s">
        <v>294</v>
      </c>
      <c r="C11467">
        <v>48193</v>
      </c>
      <c r="D11467" t="s">
        <v>135</v>
      </c>
      <c r="E11467">
        <v>590</v>
      </c>
      <c r="F11467" t="s">
        <v>110</v>
      </c>
      <c r="G11467" t="s">
        <v>128</v>
      </c>
      <c r="H11467">
        <v>73</v>
      </c>
      <c r="I11467">
        <v>0.2486770489728917</v>
      </c>
      <c r="J11467">
        <v>1.0406185610671741E-2</v>
      </c>
      <c r="K11467">
        <v>-1.4258210904547579E-3</v>
      </c>
      <c r="L11467">
        <v>0.43558443721303541</v>
      </c>
    </row>
    <row r="11468" spans="1:12">
      <c r="A11468" t="s">
        <v>317</v>
      </c>
      <c r="B11468" t="s">
        <v>294</v>
      </c>
      <c r="C11468">
        <v>48193</v>
      </c>
      <c r="D11468" t="s">
        <v>135</v>
      </c>
      <c r="E11468">
        <v>590</v>
      </c>
      <c r="F11468" t="s">
        <v>110</v>
      </c>
      <c r="G11468" t="s">
        <v>129</v>
      </c>
      <c r="H11468">
        <v>21</v>
      </c>
      <c r="I11468">
        <v>0.53153354669199482</v>
      </c>
      <c r="J11468">
        <v>5.1312881201294069E-2</v>
      </c>
      <c r="K11468">
        <v>0.15938401467315549</v>
      </c>
      <c r="L11468">
        <v>1.035220974542278</v>
      </c>
    </row>
    <row r="11469" spans="1:12">
      <c r="A11469" t="s">
        <v>317</v>
      </c>
      <c r="B11469" t="s">
        <v>294</v>
      </c>
      <c r="C11469">
        <v>48193</v>
      </c>
      <c r="D11469" t="s">
        <v>135</v>
      </c>
      <c r="E11469">
        <v>590</v>
      </c>
      <c r="F11469" t="s">
        <v>110</v>
      </c>
      <c r="G11469" t="s">
        <v>130</v>
      </c>
      <c r="H11469">
        <v>73</v>
      </c>
      <c r="I11469">
        <v>0.2486770489728917</v>
      </c>
      <c r="J11469">
        <v>1.0406185610671741E-2</v>
      </c>
      <c r="K11469">
        <v>-1.4258210904547579E-3</v>
      </c>
      <c r="L11469">
        <v>0.43558443721303541</v>
      </c>
    </row>
    <row r="11470" spans="1:12">
      <c r="A11470" t="s">
        <v>317</v>
      </c>
      <c r="B11470" t="s">
        <v>294</v>
      </c>
      <c r="C11470">
        <v>48193</v>
      </c>
      <c r="D11470" t="s">
        <v>135</v>
      </c>
      <c r="E11470">
        <v>590</v>
      </c>
      <c r="F11470" t="s">
        <v>110</v>
      </c>
      <c r="G11470" t="s">
        <v>131</v>
      </c>
      <c r="H11470">
        <v>21</v>
      </c>
      <c r="I11470">
        <v>0.53153354669199482</v>
      </c>
      <c r="J11470">
        <v>5.1312881201294069E-2</v>
      </c>
      <c r="K11470">
        <v>0.15938401467315549</v>
      </c>
      <c r="L11470">
        <v>1.035220974542278</v>
      </c>
    </row>
    <row r="11471" spans="1:12">
      <c r="A11471" t="s">
        <v>317</v>
      </c>
      <c r="B11471" t="s">
        <v>294</v>
      </c>
      <c r="C11471">
        <v>48193</v>
      </c>
      <c r="D11471" t="s">
        <v>135</v>
      </c>
      <c r="E11471">
        <v>590</v>
      </c>
      <c r="F11471" t="s">
        <v>110</v>
      </c>
      <c r="G11471" t="s">
        <v>132</v>
      </c>
      <c r="H11471">
        <v>73</v>
      </c>
      <c r="I11471">
        <v>0.2486770489728917</v>
      </c>
      <c r="J11471">
        <v>1.0406185610671741E-2</v>
      </c>
      <c r="K11471">
        <v>-1.4258210904547579E-3</v>
      </c>
      <c r="L11471">
        <v>0.43558443721303541</v>
      </c>
    </row>
    <row r="11472" spans="1:12">
      <c r="A11472" t="s">
        <v>317</v>
      </c>
      <c r="B11472" t="s">
        <v>294</v>
      </c>
      <c r="C11472">
        <v>48193</v>
      </c>
      <c r="D11472" t="s">
        <v>135</v>
      </c>
      <c r="E11472">
        <v>590</v>
      </c>
      <c r="F11472" t="s">
        <v>110</v>
      </c>
      <c r="G11472" t="s">
        <v>133</v>
      </c>
      <c r="H11472">
        <v>21</v>
      </c>
      <c r="I11472">
        <v>0.80092700356517643</v>
      </c>
      <c r="J11472">
        <v>6.6061947049611949E-2</v>
      </c>
      <c r="K11472">
        <v>0.13062001870250631</v>
      </c>
      <c r="L11472">
        <v>1.2634740516146179</v>
      </c>
    </row>
    <row r="11473" spans="1:12">
      <c r="A11473" t="s">
        <v>317</v>
      </c>
      <c r="B11473" t="s">
        <v>294</v>
      </c>
      <c r="C11473">
        <v>48193</v>
      </c>
      <c r="D11473" t="s">
        <v>135</v>
      </c>
      <c r="E11473">
        <v>590</v>
      </c>
      <c r="F11473" t="s">
        <v>110</v>
      </c>
      <c r="G11473" t="s">
        <v>134</v>
      </c>
      <c r="H11473">
        <v>73</v>
      </c>
      <c r="I11473">
        <v>0.32679980708552181</v>
      </c>
      <c r="J11473">
        <v>1.223364149823643E-2</v>
      </c>
      <c r="K11473">
        <v>-1.4258210904547579E-3</v>
      </c>
      <c r="L11473">
        <v>0.59209628847376294</v>
      </c>
    </row>
    <row r="11474" spans="1:12">
      <c r="A11474" t="s">
        <v>317</v>
      </c>
      <c r="B11474" t="s">
        <v>398</v>
      </c>
      <c r="C11474">
        <v>48195</v>
      </c>
      <c r="D11474" t="s">
        <v>135</v>
      </c>
      <c r="E11474">
        <v>590</v>
      </c>
      <c r="F11474" t="s">
        <v>110</v>
      </c>
      <c r="G11474" t="s">
        <v>111</v>
      </c>
      <c r="H11474">
        <v>89</v>
      </c>
      <c r="I11474">
        <v>2.1743833951331282E-2</v>
      </c>
      <c r="J11474">
        <v>1.7380948786080729E-3</v>
      </c>
      <c r="K11474">
        <v>-999</v>
      </c>
      <c r="L11474">
        <v>-999</v>
      </c>
    </row>
    <row r="11475" spans="1:12">
      <c r="A11475" t="s">
        <v>317</v>
      </c>
      <c r="B11475" t="s">
        <v>398</v>
      </c>
      <c r="C11475">
        <v>48195</v>
      </c>
      <c r="D11475" t="s">
        <v>135</v>
      </c>
      <c r="E11475">
        <v>590</v>
      </c>
      <c r="F11475" t="s">
        <v>110</v>
      </c>
      <c r="G11475" t="s">
        <v>112</v>
      </c>
      <c r="H11475">
        <v>138</v>
      </c>
      <c r="I11475">
        <v>3.8233357878958769E-2</v>
      </c>
      <c r="J11475">
        <v>6.0902721454914686E-3</v>
      </c>
      <c r="K11475">
        <v>-999</v>
      </c>
      <c r="L11475">
        <v>-999</v>
      </c>
    </row>
    <row r="11476" spans="1:12">
      <c r="A11476" t="s">
        <v>317</v>
      </c>
      <c r="B11476" t="s">
        <v>398</v>
      </c>
      <c r="C11476">
        <v>48195</v>
      </c>
      <c r="D11476" t="s">
        <v>135</v>
      </c>
      <c r="E11476">
        <v>590</v>
      </c>
      <c r="F11476" t="s">
        <v>110</v>
      </c>
      <c r="G11476" t="s">
        <v>113</v>
      </c>
      <c r="H11476">
        <v>89</v>
      </c>
      <c r="I11476">
        <v>0.64845238050273246</v>
      </c>
      <c r="J11476">
        <v>1.9844950655832989E-2</v>
      </c>
      <c r="K11476">
        <v>-999</v>
      </c>
      <c r="L11476">
        <v>1.0053931656329329</v>
      </c>
    </row>
    <row r="11477" spans="1:12">
      <c r="A11477" t="s">
        <v>317</v>
      </c>
      <c r="B11477" t="s">
        <v>398</v>
      </c>
      <c r="C11477">
        <v>48195</v>
      </c>
      <c r="D11477" t="s">
        <v>135</v>
      </c>
      <c r="E11477">
        <v>590</v>
      </c>
      <c r="F11477" t="s">
        <v>110</v>
      </c>
      <c r="G11477" t="s">
        <v>114</v>
      </c>
      <c r="H11477">
        <v>138</v>
      </c>
      <c r="I11477">
        <v>0.1383119170547952</v>
      </c>
      <c r="J11477">
        <v>8.0181686102195632E-3</v>
      </c>
      <c r="K11477">
        <v>-3.8697673125077922E-2</v>
      </c>
      <c r="L11477">
        <v>0.64418742295477105</v>
      </c>
    </row>
    <row r="11478" spans="1:12">
      <c r="A11478" t="s">
        <v>317</v>
      </c>
      <c r="B11478" t="s">
        <v>398</v>
      </c>
      <c r="C11478">
        <v>48195</v>
      </c>
      <c r="D11478" t="s">
        <v>135</v>
      </c>
      <c r="E11478">
        <v>590</v>
      </c>
      <c r="F11478" t="s">
        <v>110</v>
      </c>
      <c r="G11478" t="s">
        <v>115</v>
      </c>
      <c r="H11478">
        <v>89</v>
      </c>
      <c r="I11478">
        <v>0.45488615074007838</v>
      </c>
      <c r="J11478">
        <v>1.409521558185628E-2</v>
      </c>
      <c r="K11478">
        <v>-999</v>
      </c>
      <c r="L11478">
        <v>0.73635543458873776</v>
      </c>
    </row>
    <row r="11479" spans="1:12">
      <c r="A11479" t="s">
        <v>317</v>
      </c>
      <c r="B11479" t="s">
        <v>398</v>
      </c>
      <c r="C11479">
        <v>48195</v>
      </c>
      <c r="D11479" t="s">
        <v>135</v>
      </c>
      <c r="E11479">
        <v>590</v>
      </c>
      <c r="F11479" t="s">
        <v>110</v>
      </c>
      <c r="G11479" t="s">
        <v>116</v>
      </c>
      <c r="H11479">
        <v>138</v>
      </c>
      <c r="I11479">
        <v>6.2848507921697161E-2</v>
      </c>
      <c r="J11479">
        <v>7.2058031484239296E-3</v>
      </c>
      <c r="K11479">
        <v>-0.1455035793150638</v>
      </c>
      <c r="L11479">
        <v>0.54025843173749966</v>
      </c>
    </row>
    <row r="11480" spans="1:12">
      <c r="A11480" t="s">
        <v>317</v>
      </c>
      <c r="B11480" t="s">
        <v>398</v>
      </c>
      <c r="C11480">
        <v>48195</v>
      </c>
      <c r="D11480" t="s">
        <v>135</v>
      </c>
      <c r="E11480">
        <v>590</v>
      </c>
      <c r="F11480" t="s">
        <v>110</v>
      </c>
      <c r="G11480" t="s">
        <v>117</v>
      </c>
      <c r="H11480">
        <v>89</v>
      </c>
      <c r="I11480">
        <v>0.45499485443689391</v>
      </c>
      <c r="J11480">
        <v>1.4105155472957801E-2</v>
      </c>
      <c r="K11480">
        <v>-999</v>
      </c>
      <c r="L11480">
        <v>0.74146969624769143</v>
      </c>
    </row>
    <row r="11481" spans="1:12">
      <c r="A11481" t="s">
        <v>317</v>
      </c>
      <c r="B11481" t="s">
        <v>398</v>
      </c>
      <c r="C11481">
        <v>48195</v>
      </c>
      <c r="D11481" t="s">
        <v>135</v>
      </c>
      <c r="E11481">
        <v>590</v>
      </c>
      <c r="F11481" t="s">
        <v>110</v>
      </c>
      <c r="G11481" t="s">
        <v>118</v>
      </c>
      <c r="H11481">
        <v>138</v>
      </c>
      <c r="I11481">
        <v>6.2848507921697161E-2</v>
      </c>
      <c r="J11481">
        <v>7.2058031484239296E-3</v>
      </c>
      <c r="K11481">
        <v>-0.1455035793150638</v>
      </c>
      <c r="L11481">
        <v>0.54025843173749966</v>
      </c>
    </row>
    <row r="11482" spans="1:12">
      <c r="A11482" t="s">
        <v>317</v>
      </c>
      <c r="B11482" t="s">
        <v>398</v>
      </c>
      <c r="C11482">
        <v>48195</v>
      </c>
      <c r="D11482" t="s">
        <v>135</v>
      </c>
      <c r="E11482">
        <v>590</v>
      </c>
      <c r="F11482" t="s">
        <v>110</v>
      </c>
      <c r="G11482" t="s">
        <v>119</v>
      </c>
      <c r="H11482">
        <v>89</v>
      </c>
      <c r="I11482">
        <v>0.5506500398437647</v>
      </c>
      <c r="J11482">
        <v>1.697110662763484E-2</v>
      </c>
      <c r="K11482">
        <v>-999</v>
      </c>
      <c r="L11482">
        <v>0.8789163861954854</v>
      </c>
    </row>
    <row r="11483" spans="1:12">
      <c r="A11483" t="s">
        <v>317</v>
      </c>
      <c r="B11483" t="s">
        <v>398</v>
      </c>
      <c r="C11483">
        <v>48195</v>
      </c>
      <c r="D11483" t="s">
        <v>135</v>
      </c>
      <c r="E11483">
        <v>590</v>
      </c>
      <c r="F11483" t="s">
        <v>110</v>
      </c>
      <c r="G11483" t="s">
        <v>120</v>
      </c>
      <c r="H11483">
        <v>138</v>
      </c>
      <c r="I11483">
        <v>0.10274189327606401</v>
      </c>
      <c r="J11483">
        <v>7.5772452925421396E-3</v>
      </c>
      <c r="K11483">
        <v>-8.7894109527459602E-2</v>
      </c>
      <c r="L11483">
        <v>0.59511452109912422</v>
      </c>
    </row>
    <row r="11484" spans="1:12">
      <c r="A11484" t="s">
        <v>317</v>
      </c>
      <c r="B11484" t="s">
        <v>398</v>
      </c>
      <c r="C11484">
        <v>48195</v>
      </c>
      <c r="D11484" t="s">
        <v>135</v>
      </c>
      <c r="E11484">
        <v>590</v>
      </c>
      <c r="F11484" t="s">
        <v>110</v>
      </c>
      <c r="G11484" t="s">
        <v>121</v>
      </c>
      <c r="H11484">
        <v>89</v>
      </c>
      <c r="I11484">
        <v>0.7707461928703343</v>
      </c>
      <c r="J11484">
        <v>2.306785813260338E-2</v>
      </c>
      <c r="K11484">
        <v>-999</v>
      </c>
      <c r="L11484">
        <v>1.183664795584114</v>
      </c>
    </row>
    <row r="11485" spans="1:12">
      <c r="A11485" t="s">
        <v>317</v>
      </c>
      <c r="B11485" t="s">
        <v>398</v>
      </c>
      <c r="C11485">
        <v>48195</v>
      </c>
      <c r="D11485" t="s">
        <v>135</v>
      </c>
      <c r="E11485">
        <v>590</v>
      </c>
      <c r="F11485" t="s">
        <v>110</v>
      </c>
      <c r="G11485" t="s">
        <v>122</v>
      </c>
      <c r="H11485">
        <v>138</v>
      </c>
      <c r="I11485">
        <v>0.20337356467902029</v>
      </c>
      <c r="J11485">
        <v>9.4596205875458056E-3</v>
      </c>
      <c r="K11485">
        <v>-4.8462834237066788E-5</v>
      </c>
      <c r="L11485">
        <v>0.75279097137253104</v>
      </c>
    </row>
    <row r="11486" spans="1:12">
      <c r="A11486" t="s">
        <v>317</v>
      </c>
      <c r="B11486" t="s">
        <v>398</v>
      </c>
      <c r="C11486">
        <v>48195</v>
      </c>
      <c r="D11486" t="s">
        <v>135</v>
      </c>
      <c r="E11486">
        <v>590</v>
      </c>
      <c r="F11486" t="s">
        <v>110</v>
      </c>
      <c r="G11486" t="s">
        <v>123</v>
      </c>
      <c r="H11486">
        <v>89</v>
      </c>
      <c r="I11486">
        <v>0.98528377267998546</v>
      </c>
      <c r="J11486">
        <v>2.937566061424042E-2</v>
      </c>
      <c r="K11486">
        <v>-999</v>
      </c>
      <c r="L11486">
        <v>1.4980854011388121</v>
      </c>
    </row>
    <row r="11487" spans="1:12">
      <c r="A11487" t="s">
        <v>317</v>
      </c>
      <c r="B11487" t="s">
        <v>398</v>
      </c>
      <c r="C11487">
        <v>48195</v>
      </c>
      <c r="D11487" t="s">
        <v>135</v>
      </c>
      <c r="E11487">
        <v>590</v>
      </c>
      <c r="F11487" t="s">
        <v>110</v>
      </c>
      <c r="G11487" t="s">
        <v>124</v>
      </c>
      <c r="H11487">
        <v>138</v>
      </c>
      <c r="I11487">
        <v>0.29175513852234619</v>
      </c>
      <c r="J11487">
        <v>1.128344214656646E-2</v>
      </c>
      <c r="K11487">
        <v>-4.8462834237066788E-5</v>
      </c>
      <c r="L11487">
        <v>0.88197574694594394</v>
      </c>
    </row>
    <row r="11488" spans="1:12">
      <c r="A11488" t="s">
        <v>317</v>
      </c>
      <c r="B11488" t="s">
        <v>398</v>
      </c>
      <c r="C11488">
        <v>48195</v>
      </c>
      <c r="D11488" t="s">
        <v>135</v>
      </c>
      <c r="E11488">
        <v>590</v>
      </c>
      <c r="F11488" t="s">
        <v>110</v>
      </c>
      <c r="G11488" t="s">
        <v>125</v>
      </c>
      <c r="H11488">
        <v>89</v>
      </c>
      <c r="I11488">
        <v>1.185442998781296</v>
      </c>
      <c r="J11488">
        <v>3.5561839410566939E-2</v>
      </c>
      <c r="K11488">
        <v>-999</v>
      </c>
      <c r="L11488">
        <v>1.798746552102755</v>
      </c>
    </row>
    <row r="11489" spans="1:12">
      <c r="A11489" t="s">
        <v>317</v>
      </c>
      <c r="B11489" t="s">
        <v>398</v>
      </c>
      <c r="C11489">
        <v>48195</v>
      </c>
      <c r="D11489" t="s">
        <v>135</v>
      </c>
      <c r="E11489">
        <v>590</v>
      </c>
      <c r="F11489" t="s">
        <v>110</v>
      </c>
      <c r="G11489" t="s">
        <v>126</v>
      </c>
      <c r="H11489">
        <v>138</v>
      </c>
      <c r="I11489">
        <v>0.38543623686714612</v>
      </c>
      <c r="J11489">
        <v>1.3946181402598E-2</v>
      </c>
      <c r="K11489">
        <v>-4.8462834237066788E-5</v>
      </c>
      <c r="L11489">
        <v>1.032273955430649</v>
      </c>
    </row>
    <row r="11490" spans="1:12">
      <c r="A11490" t="s">
        <v>317</v>
      </c>
      <c r="B11490" t="s">
        <v>398</v>
      </c>
      <c r="C11490">
        <v>48195</v>
      </c>
      <c r="D11490" t="s">
        <v>135</v>
      </c>
      <c r="E11490">
        <v>590</v>
      </c>
      <c r="F11490" t="s">
        <v>110</v>
      </c>
      <c r="G11490" t="s">
        <v>127</v>
      </c>
      <c r="H11490">
        <v>89</v>
      </c>
      <c r="I11490">
        <v>0.64833597190587045</v>
      </c>
      <c r="J11490">
        <v>1.9841160627586191E-2</v>
      </c>
      <c r="K11490">
        <v>-999</v>
      </c>
      <c r="L11490">
        <v>1.0018344324194739</v>
      </c>
    </row>
    <row r="11491" spans="1:12">
      <c r="A11491" t="s">
        <v>317</v>
      </c>
      <c r="B11491" t="s">
        <v>398</v>
      </c>
      <c r="C11491">
        <v>48195</v>
      </c>
      <c r="D11491" t="s">
        <v>135</v>
      </c>
      <c r="E11491">
        <v>590</v>
      </c>
      <c r="F11491" t="s">
        <v>110</v>
      </c>
      <c r="G11491" t="s">
        <v>128</v>
      </c>
      <c r="H11491">
        <v>138</v>
      </c>
      <c r="I11491">
        <v>0.1383119170547952</v>
      </c>
      <c r="J11491">
        <v>8.0181686102195632E-3</v>
      </c>
      <c r="K11491">
        <v>-3.8697673125077922E-2</v>
      </c>
      <c r="L11491">
        <v>0.64418742295477105</v>
      </c>
    </row>
    <row r="11492" spans="1:12">
      <c r="A11492" t="s">
        <v>317</v>
      </c>
      <c r="B11492" t="s">
        <v>398</v>
      </c>
      <c r="C11492">
        <v>48195</v>
      </c>
      <c r="D11492" t="s">
        <v>135</v>
      </c>
      <c r="E11492">
        <v>590</v>
      </c>
      <c r="F11492" t="s">
        <v>110</v>
      </c>
      <c r="G11492" t="s">
        <v>129</v>
      </c>
      <c r="H11492">
        <v>89</v>
      </c>
      <c r="I11492">
        <v>0.64833597190587067</v>
      </c>
      <c r="J11492">
        <v>1.9841160627586191E-2</v>
      </c>
      <c r="K11492">
        <v>-999</v>
      </c>
      <c r="L11492">
        <v>1.0018344324194739</v>
      </c>
    </row>
    <row r="11493" spans="1:12">
      <c r="A11493" t="s">
        <v>317</v>
      </c>
      <c r="B11493" t="s">
        <v>398</v>
      </c>
      <c r="C11493">
        <v>48195</v>
      </c>
      <c r="D11493" t="s">
        <v>135</v>
      </c>
      <c r="E11493">
        <v>590</v>
      </c>
      <c r="F11493" t="s">
        <v>110</v>
      </c>
      <c r="G11493" t="s">
        <v>130</v>
      </c>
      <c r="H11493">
        <v>138</v>
      </c>
      <c r="I11493">
        <v>0.1383119170547952</v>
      </c>
      <c r="J11493">
        <v>8.0181686102195632E-3</v>
      </c>
      <c r="K11493">
        <v>-3.8697673125077922E-2</v>
      </c>
      <c r="L11493">
        <v>0.64418742295477105</v>
      </c>
    </row>
    <row r="11494" spans="1:12">
      <c r="A11494" t="s">
        <v>317</v>
      </c>
      <c r="B11494" t="s">
        <v>398</v>
      </c>
      <c r="C11494">
        <v>48195</v>
      </c>
      <c r="D11494" t="s">
        <v>135</v>
      </c>
      <c r="E11494">
        <v>590</v>
      </c>
      <c r="F11494" t="s">
        <v>110</v>
      </c>
      <c r="G11494" t="s">
        <v>131</v>
      </c>
      <c r="H11494">
        <v>89</v>
      </c>
      <c r="I11494">
        <v>0.64833597190587067</v>
      </c>
      <c r="J11494">
        <v>1.9841160627586191E-2</v>
      </c>
      <c r="K11494">
        <v>-999</v>
      </c>
      <c r="L11494">
        <v>1.0018344324194739</v>
      </c>
    </row>
    <row r="11495" spans="1:12">
      <c r="A11495" t="s">
        <v>317</v>
      </c>
      <c r="B11495" t="s">
        <v>398</v>
      </c>
      <c r="C11495">
        <v>48195</v>
      </c>
      <c r="D11495" t="s">
        <v>135</v>
      </c>
      <c r="E11495">
        <v>590</v>
      </c>
      <c r="F11495" t="s">
        <v>110</v>
      </c>
      <c r="G11495" t="s">
        <v>132</v>
      </c>
      <c r="H11495">
        <v>138</v>
      </c>
      <c r="I11495">
        <v>0.1383119170547952</v>
      </c>
      <c r="J11495">
        <v>8.0181686102195632E-3</v>
      </c>
      <c r="K11495">
        <v>-3.8697673125077922E-2</v>
      </c>
      <c r="L11495">
        <v>0.64418742295477105</v>
      </c>
    </row>
    <row r="11496" spans="1:12">
      <c r="A11496" t="s">
        <v>317</v>
      </c>
      <c r="B11496" t="s">
        <v>398</v>
      </c>
      <c r="C11496">
        <v>48195</v>
      </c>
      <c r="D11496" t="s">
        <v>135</v>
      </c>
      <c r="E11496">
        <v>590</v>
      </c>
      <c r="F11496" t="s">
        <v>110</v>
      </c>
      <c r="G11496" t="s">
        <v>133</v>
      </c>
      <c r="H11496">
        <v>89</v>
      </c>
      <c r="I11496">
        <v>0.74682162910718686</v>
      </c>
      <c r="J11496">
        <v>2.289285963588494E-2</v>
      </c>
      <c r="K11496">
        <v>-999</v>
      </c>
      <c r="L11496">
        <v>1.137772575227183</v>
      </c>
    </row>
    <row r="11497" spans="1:12">
      <c r="A11497" t="s">
        <v>317</v>
      </c>
      <c r="B11497" t="s">
        <v>398</v>
      </c>
      <c r="C11497">
        <v>48195</v>
      </c>
      <c r="D11497" t="s">
        <v>135</v>
      </c>
      <c r="E11497">
        <v>590</v>
      </c>
      <c r="F11497" t="s">
        <v>110</v>
      </c>
      <c r="G11497" t="s">
        <v>134</v>
      </c>
      <c r="H11497">
        <v>138</v>
      </c>
      <c r="I11497">
        <v>0.3412644329330356</v>
      </c>
      <c r="J11497">
        <v>1.3203682525302929E-2</v>
      </c>
      <c r="K11497">
        <v>-4.8462834237066788E-5</v>
      </c>
      <c r="L11497">
        <v>0.95614997039392535</v>
      </c>
    </row>
    <row r="11498" spans="1:12">
      <c r="A11498" t="s">
        <v>317</v>
      </c>
      <c r="B11498" t="s">
        <v>308</v>
      </c>
      <c r="C11498">
        <v>48197</v>
      </c>
      <c r="D11498" t="s">
        <v>135</v>
      </c>
      <c r="E11498">
        <v>590</v>
      </c>
      <c r="F11498" t="s">
        <v>110</v>
      </c>
      <c r="G11498" t="s">
        <v>111</v>
      </c>
      <c r="H11498">
        <v>109</v>
      </c>
      <c r="I11498">
        <v>-5.2608808702153014E-4</v>
      </c>
      <c r="J11498">
        <v>1.2750771255643199E-3</v>
      </c>
      <c r="K11498">
        <v>-999</v>
      </c>
      <c r="L11498">
        <v>-999</v>
      </c>
    </row>
    <row r="11499" spans="1:12">
      <c r="A11499" t="s">
        <v>317</v>
      </c>
      <c r="B11499" t="s">
        <v>308</v>
      </c>
      <c r="C11499">
        <v>48197</v>
      </c>
      <c r="D11499" t="s">
        <v>135</v>
      </c>
      <c r="E11499">
        <v>590</v>
      </c>
      <c r="F11499" t="s">
        <v>110</v>
      </c>
      <c r="G11499" t="s">
        <v>112</v>
      </c>
      <c r="H11499">
        <v>185</v>
      </c>
      <c r="I11499">
        <v>1.5017661552764619E-3</v>
      </c>
      <c r="J11499">
        <v>2.3759524363066581E-3</v>
      </c>
      <c r="K11499">
        <v>-999</v>
      </c>
      <c r="L11499">
        <v>-999</v>
      </c>
    </row>
    <row r="11500" spans="1:12">
      <c r="A11500" t="s">
        <v>317</v>
      </c>
      <c r="B11500" t="s">
        <v>308</v>
      </c>
      <c r="C11500">
        <v>48197</v>
      </c>
      <c r="D11500" t="s">
        <v>135</v>
      </c>
      <c r="E11500">
        <v>590</v>
      </c>
      <c r="F11500" t="s">
        <v>110</v>
      </c>
      <c r="G11500" t="s">
        <v>113</v>
      </c>
      <c r="H11500">
        <v>109</v>
      </c>
      <c r="I11500">
        <v>0.37373321337284687</v>
      </c>
      <c r="J11500">
        <v>1.3476077985116131E-2</v>
      </c>
      <c r="K11500">
        <v>7.1544570863134177E-3</v>
      </c>
      <c r="L11500">
        <v>0.7133728245419243</v>
      </c>
    </row>
    <row r="11501" spans="1:12">
      <c r="A11501" t="s">
        <v>317</v>
      </c>
      <c r="B11501" t="s">
        <v>308</v>
      </c>
      <c r="C11501">
        <v>48197</v>
      </c>
      <c r="D11501" t="s">
        <v>135</v>
      </c>
      <c r="E11501">
        <v>590</v>
      </c>
      <c r="F11501" t="s">
        <v>110</v>
      </c>
      <c r="G11501" t="s">
        <v>114</v>
      </c>
      <c r="H11501">
        <v>185</v>
      </c>
      <c r="I11501">
        <v>0.17108570784333191</v>
      </c>
      <c r="J11501">
        <v>5.0105115523151568E-3</v>
      </c>
      <c r="K11501">
        <v>1.112253870171254E-2</v>
      </c>
      <c r="L11501">
        <v>0.35550166117782322</v>
      </c>
    </row>
    <row r="11502" spans="1:12">
      <c r="A11502" t="s">
        <v>317</v>
      </c>
      <c r="B11502" t="s">
        <v>308</v>
      </c>
      <c r="C11502">
        <v>48197</v>
      </c>
      <c r="D11502" t="s">
        <v>135</v>
      </c>
      <c r="E11502">
        <v>590</v>
      </c>
      <c r="F11502" t="s">
        <v>110</v>
      </c>
      <c r="G11502" t="s">
        <v>115</v>
      </c>
      <c r="H11502">
        <v>109</v>
      </c>
      <c r="I11502">
        <v>0.28961297240710843</v>
      </c>
      <c r="J11502">
        <v>1.1383997043049319E-2</v>
      </c>
      <c r="K11502">
        <v>-1.7946656518021811E-2</v>
      </c>
      <c r="L11502">
        <v>0.54453904621127391</v>
      </c>
    </row>
    <row r="11503" spans="1:12">
      <c r="A11503" t="s">
        <v>317</v>
      </c>
      <c r="B11503" t="s">
        <v>308</v>
      </c>
      <c r="C11503">
        <v>48197</v>
      </c>
      <c r="D11503" t="s">
        <v>135</v>
      </c>
      <c r="E11503">
        <v>590</v>
      </c>
      <c r="F11503" t="s">
        <v>110</v>
      </c>
      <c r="G11503" t="s">
        <v>116</v>
      </c>
      <c r="H11503">
        <v>185</v>
      </c>
      <c r="I11503">
        <v>8.5296566232054782E-2</v>
      </c>
      <c r="J11503">
        <v>4.9228632047380264E-3</v>
      </c>
      <c r="K11503">
        <v>-5.7008063693509553E-2</v>
      </c>
      <c r="L11503">
        <v>0.26560942726821729</v>
      </c>
    </row>
    <row r="11504" spans="1:12">
      <c r="A11504" t="s">
        <v>317</v>
      </c>
      <c r="B11504" t="s">
        <v>308</v>
      </c>
      <c r="C11504">
        <v>48197</v>
      </c>
      <c r="D11504" t="s">
        <v>135</v>
      </c>
      <c r="E11504">
        <v>590</v>
      </c>
      <c r="F11504" t="s">
        <v>110</v>
      </c>
      <c r="G11504" t="s">
        <v>117</v>
      </c>
      <c r="H11504">
        <v>109</v>
      </c>
      <c r="I11504">
        <v>0.28961295582137048</v>
      </c>
      <c r="J11504">
        <v>1.138400038198843E-2</v>
      </c>
      <c r="K11504">
        <v>-1.7946656518021811E-2</v>
      </c>
      <c r="L11504">
        <v>0.54453904621127391</v>
      </c>
    </row>
    <row r="11505" spans="1:12">
      <c r="A11505" t="s">
        <v>317</v>
      </c>
      <c r="B11505" t="s">
        <v>308</v>
      </c>
      <c r="C11505">
        <v>48197</v>
      </c>
      <c r="D11505" t="s">
        <v>135</v>
      </c>
      <c r="E11505">
        <v>590</v>
      </c>
      <c r="F11505" t="s">
        <v>110</v>
      </c>
      <c r="G11505" t="s">
        <v>118</v>
      </c>
      <c r="H11505">
        <v>185</v>
      </c>
      <c r="I11505">
        <v>8.5296566232054782E-2</v>
      </c>
      <c r="J11505">
        <v>4.9228632047380264E-3</v>
      </c>
      <c r="K11505">
        <v>-5.7008063693509553E-2</v>
      </c>
      <c r="L11505">
        <v>0.26560942726821729</v>
      </c>
    </row>
    <row r="11506" spans="1:12">
      <c r="A11506" t="s">
        <v>317</v>
      </c>
      <c r="B11506" t="s">
        <v>308</v>
      </c>
      <c r="C11506">
        <v>48197</v>
      </c>
      <c r="D11506" t="s">
        <v>135</v>
      </c>
      <c r="E11506">
        <v>590</v>
      </c>
      <c r="F11506" t="s">
        <v>110</v>
      </c>
      <c r="G11506" t="s">
        <v>119</v>
      </c>
      <c r="H11506">
        <v>109</v>
      </c>
      <c r="I11506">
        <v>0.31377840320472983</v>
      </c>
      <c r="J11506">
        <v>1.19392289410088E-2</v>
      </c>
      <c r="K11506">
        <v>-5.4531078796244319E-3</v>
      </c>
      <c r="L11506">
        <v>0.60787086013814906</v>
      </c>
    </row>
    <row r="11507" spans="1:12">
      <c r="A11507" t="s">
        <v>317</v>
      </c>
      <c r="B11507" t="s">
        <v>308</v>
      </c>
      <c r="C11507">
        <v>48197</v>
      </c>
      <c r="D11507" t="s">
        <v>135</v>
      </c>
      <c r="E11507">
        <v>590</v>
      </c>
      <c r="F11507" t="s">
        <v>110</v>
      </c>
      <c r="G11507" t="s">
        <v>120</v>
      </c>
      <c r="H11507">
        <v>185</v>
      </c>
      <c r="I11507">
        <v>0.13081665483403709</v>
      </c>
      <c r="J11507">
        <v>4.9519957668733182E-3</v>
      </c>
      <c r="K11507">
        <v>-2.002714146858749E-2</v>
      </c>
      <c r="L11507">
        <v>0.31390430789418788</v>
      </c>
    </row>
    <row r="11508" spans="1:12">
      <c r="A11508" t="s">
        <v>317</v>
      </c>
      <c r="B11508" t="s">
        <v>308</v>
      </c>
      <c r="C11508">
        <v>48197</v>
      </c>
      <c r="D11508" t="s">
        <v>135</v>
      </c>
      <c r="E11508">
        <v>590</v>
      </c>
      <c r="F11508" t="s">
        <v>110</v>
      </c>
      <c r="G11508" t="s">
        <v>121</v>
      </c>
      <c r="H11508">
        <v>109</v>
      </c>
      <c r="I11508">
        <v>0.42598871782481701</v>
      </c>
      <c r="J11508">
        <v>1.4711688258305249E-2</v>
      </c>
      <c r="K11508">
        <v>2.626012599915499E-2</v>
      </c>
      <c r="L11508">
        <v>0.8129822778515795</v>
      </c>
    </row>
    <row r="11509" spans="1:12">
      <c r="A11509" t="s">
        <v>317</v>
      </c>
      <c r="B11509" t="s">
        <v>308</v>
      </c>
      <c r="C11509">
        <v>48197</v>
      </c>
      <c r="D11509" t="s">
        <v>135</v>
      </c>
      <c r="E11509">
        <v>590</v>
      </c>
      <c r="F11509" t="s">
        <v>110</v>
      </c>
      <c r="G11509" t="s">
        <v>122</v>
      </c>
      <c r="H11509">
        <v>185</v>
      </c>
      <c r="I11509">
        <v>0.24668600217402659</v>
      </c>
      <c r="J11509">
        <v>5.4664548939314366E-3</v>
      </c>
      <c r="K11509">
        <v>1.69673634204534E-2</v>
      </c>
      <c r="L11509">
        <v>0.42461468505656791</v>
      </c>
    </row>
    <row r="11510" spans="1:12">
      <c r="A11510" t="s">
        <v>317</v>
      </c>
      <c r="B11510" t="s">
        <v>308</v>
      </c>
      <c r="C11510">
        <v>48197</v>
      </c>
      <c r="D11510" t="s">
        <v>135</v>
      </c>
      <c r="E11510">
        <v>590</v>
      </c>
      <c r="F11510" t="s">
        <v>110</v>
      </c>
      <c r="G11510" t="s">
        <v>123</v>
      </c>
      <c r="H11510">
        <v>109</v>
      </c>
      <c r="I11510">
        <v>0.50520726373458447</v>
      </c>
      <c r="J11510">
        <v>1.7077787016098901E-2</v>
      </c>
      <c r="K11510">
        <v>6.197669814011568E-2</v>
      </c>
      <c r="L11510">
        <v>1.0039911330348541</v>
      </c>
    </row>
    <row r="11511" spans="1:12">
      <c r="A11511" t="s">
        <v>317</v>
      </c>
      <c r="B11511" t="s">
        <v>308</v>
      </c>
      <c r="C11511">
        <v>48197</v>
      </c>
      <c r="D11511" t="s">
        <v>135</v>
      </c>
      <c r="E11511">
        <v>590</v>
      </c>
      <c r="F11511" t="s">
        <v>110</v>
      </c>
      <c r="G11511" t="s">
        <v>124</v>
      </c>
      <c r="H11511">
        <v>185</v>
      </c>
      <c r="I11511">
        <v>0.35142052786679318</v>
      </c>
      <c r="J11511">
        <v>6.1383712513879592E-3</v>
      </c>
      <c r="K11511">
        <v>2.222570259427864E-2</v>
      </c>
      <c r="L11511">
        <v>0.52740692739829442</v>
      </c>
    </row>
    <row r="11512" spans="1:12">
      <c r="A11512" t="s">
        <v>317</v>
      </c>
      <c r="B11512" t="s">
        <v>308</v>
      </c>
      <c r="C11512">
        <v>48197</v>
      </c>
      <c r="D11512" t="s">
        <v>135</v>
      </c>
      <c r="E11512">
        <v>590</v>
      </c>
      <c r="F11512" t="s">
        <v>110</v>
      </c>
      <c r="G11512" t="s">
        <v>125</v>
      </c>
      <c r="H11512">
        <v>109</v>
      </c>
      <c r="I11512">
        <v>0.60827380053118063</v>
      </c>
      <c r="J11512">
        <v>1.9787072727830639E-2</v>
      </c>
      <c r="K11512">
        <v>9.0687244856611809E-2</v>
      </c>
      <c r="L11512">
        <v>1.184171269562668</v>
      </c>
    </row>
    <row r="11513" spans="1:12">
      <c r="A11513" t="s">
        <v>317</v>
      </c>
      <c r="B11513" t="s">
        <v>308</v>
      </c>
      <c r="C11513">
        <v>48197</v>
      </c>
      <c r="D11513" t="s">
        <v>135</v>
      </c>
      <c r="E11513">
        <v>590</v>
      </c>
      <c r="F11513" t="s">
        <v>110</v>
      </c>
      <c r="G11513" t="s">
        <v>126</v>
      </c>
      <c r="H11513">
        <v>185</v>
      </c>
      <c r="I11513">
        <v>0.47332010470589231</v>
      </c>
      <c r="J11513">
        <v>7.0115979680656516E-3</v>
      </c>
      <c r="K11513">
        <v>2.9303351145557589E-2</v>
      </c>
      <c r="L11513">
        <v>0.67457651028692767</v>
      </c>
    </row>
    <row r="11514" spans="1:12">
      <c r="A11514" t="s">
        <v>317</v>
      </c>
      <c r="B11514" t="s">
        <v>308</v>
      </c>
      <c r="C11514">
        <v>48197</v>
      </c>
      <c r="D11514" t="s">
        <v>135</v>
      </c>
      <c r="E11514">
        <v>590</v>
      </c>
      <c r="F11514" t="s">
        <v>110</v>
      </c>
      <c r="G11514" t="s">
        <v>127</v>
      </c>
      <c r="H11514">
        <v>109</v>
      </c>
      <c r="I11514">
        <v>0.37373321337284687</v>
      </c>
      <c r="J11514">
        <v>1.3476077985116131E-2</v>
      </c>
      <c r="K11514">
        <v>7.1544570863134177E-3</v>
      </c>
      <c r="L11514">
        <v>0.7133728245419243</v>
      </c>
    </row>
    <row r="11515" spans="1:12">
      <c r="A11515" t="s">
        <v>317</v>
      </c>
      <c r="B11515" t="s">
        <v>308</v>
      </c>
      <c r="C11515">
        <v>48197</v>
      </c>
      <c r="D11515" t="s">
        <v>135</v>
      </c>
      <c r="E11515">
        <v>590</v>
      </c>
      <c r="F11515" t="s">
        <v>110</v>
      </c>
      <c r="G11515" t="s">
        <v>128</v>
      </c>
      <c r="H11515">
        <v>185</v>
      </c>
      <c r="I11515">
        <v>0.17108570784333191</v>
      </c>
      <c r="J11515">
        <v>5.0105115523151568E-3</v>
      </c>
      <c r="K11515">
        <v>1.112253870171254E-2</v>
      </c>
      <c r="L11515">
        <v>0.35550166117782322</v>
      </c>
    </row>
    <row r="11516" spans="1:12">
      <c r="A11516" t="s">
        <v>317</v>
      </c>
      <c r="B11516" t="s">
        <v>308</v>
      </c>
      <c r="C11516">
        <v>48197</v>
      </c>
      <c r="D11516" t="s">
        <v>135</v>
      </c>
      <c r="E11516">
        <v>590</v>
      </c>
      <c r="F11516" t="s">
        <v>110</v>
      </c>
      <c r="G11516" t="s">
        <v>129</v>
      </c>
      <c r="H11516">
        <v>109</v>
      </c>
      <c r="I11516">
        <v>0.37373321337284687</v>
      </c>
      <c r="J11516">
        <v>1.3476077985116131E-2</v>
      </c>
      <c r="K11516">
        <v>7.1544570863134177E-3</v>
      </c>
      <c r="L11516">
        <v>0.7133728245419243</v>
      </c>
    </row>
    <row r="11517" spans="1:12">
      <c r="A11517" t="s">
        <v>317</v>
      </c>
      <c r="B11517" t="s">
        <v>308</v>
      </c>
      <c r="C11517">
        <v>48197</v>
      </c>
      <c r="D11517" t="s">
        <v>135</v>
      </c>
      <c r="E11517">
        <v>590</v>
      </c>
      <c r="F11517" t="s">
        <v>110</v>
      </c>
      <c r="G11517" t="s">
        <v>130</v>
      </c>
      <c r="H11517">
        <v>185</v>
      </c>
      <c r="I11517">
        <v>0.17108570784333191</v>
      </c>
      <c r="J11517">
        <v>5.0105115523151568E-3</v>
      </c>
      <c r="K11517">
        <v>1.112253870171254E-2</v>
      </c>
      <c r="L11517">
        <v>0.35550166117782322</v>
      </c>
    </row>
    <row r="11518" spans="1:12">
      <c r="A11518" t="s">
        <v>317</v>
      </c>
      <c r="B11518" t="s">
        <v>308</v>
      </c>
      <c r="C11518">
        <v>48197</v>
      </c>
      <c r="D11518" t="s">
        <v>135</v>
      </c>
      <c r="E11518">
        <v>590</v>
      </c>
      <c r="F11518" t="s">
        <v>110</v>
      </c>
      <c r="G11518" t="s">
        <v>131</v>
      </c>
      <c r="H11518">
        <v>109</v>
      </c>
      <c r="I11518">
        <v>0.37373321337284687</v>
      </c>
      <c r="J11518">
        <v>1.3476077985116131E-2</v>
      </c>
      <c r="K11518">
        <v>7.1544570863134177E-3</v>
      </c>
      <c r="L11518">
        <v>0.7133728245419243</v>
      </c>
    </row>
    <row r="11519" spans="1:12">
      <c r="A11519" t="s">
        <v>317</v>
      </c>
      <c r="B11519" t="s">
        <v>308</v>
      </c>
      <c r="C11519">
        <v>48197</v>
      </c>
      <c r="D11519" t="s">
        <v>135</v>
      </c>
      <c r="E11519">
        <v>590</v>
      </c>
      <c r="F11519" t="s">
        <v>110</v>
      </c>
      <c r="G11519" t="s">
        <v>132</v>
      </c>
      <c r="H11519">
        <v>185</v>
      </c>
      <c r="I11519">
        <v>0.17108570784333191</v>
      </c>
      <c r="J11519">
        <v>5.0105115523151568E-3</v>
      </c>
      <c r="K11519">
        <v>1.112253870171254E-2</v>
      </c>
      <c r="L11519">
        <v>0.35550166117782322</v>
      </c>
    </row>
    <row r="11520" spans="1:12">
      <c r="A11520" t="s">
        <v>317</v>
      </c>
      <c r="B11520" t="s">
        <v>308</v>
      </c>
      <c r="C11520">
        <v>48197</v>
      </c>
      <c r="D11520" t="s">
        <v>135</v>
      </c>
      <c r="E11520">
        <v>590</v>
      </c>
      <c r="F11520" t="s">
        <v>110</v>
      </c>
      <c r="G11520" t="s">
        <v>133</v>
      </c>
      <c r="H11520">
        <v>109</v>
      </c>
      <c r="I11520">
        <v>0.35625459407813048</v>
      </c>
      <c r="J11520">
        <v>1.1326333655082571E-2</v>
      </c>
      <c r="K11520">
        <v>4.8590525121547469E-2</v>
      </c>
      <c r="L11520">
        <v>0.71280724959205255</v>
      </c>
    </row>
    <row r="11521" spans="1:12">
      <c r="A11521" t="s">
        <v>317</v>
      </c>
      <c r="B11521" t="s">
        <v>308</v>
      </c>
      <c r="C11521">
        <v>48197</v>
      </c>
      <c r="D11521" t="s">
        <v>135</v>
      </c>
      <c r="E11521">
        <v>590</v>
      </c>
      <c r="F11521" t="s">
        <v>110</v>
      </c>
      <c r="G11521" t="s">
        <v>134</v>
      </c>
      <c r="H11521">
        <v>185</v>
      </c>
      <c r="I11521">
        <v>0.28277127053771872</v>
      </c>
      <c r="J11521">
        <v>4.7003638913312856E-3</v>
      </c>
      <c r="K11521">
        <v>1.4409000517682451E-2</v>
      </c>
      <c r="L11521">
        <v>0.45147817620409059</v>
      </c>
    </row>
    <row r="11522" spans="1:12">
      <c r="A11522" t="s">
        <v>317</v>
      </c>
      <c r="B11522" t="s">
        <v>309</v>
      </c>
      <c r="C11522">
        <v>48199</v>
      </c>
      <c r="D11522" t="s">
        <v>135</v>
      </c>
      <c r="E11522">
        <v>590</v>
      </c>
      <c r="F11522" t="s">
        <v>110</v>
      </c>
      <c r="G11522" t="s">
        <v>111</v>
      </c>
      <c r="H11522">
        <v>554</v>
      </c>
      <c r="I11522">
        <v>1.460651892403044E-2</v>
      </c>
      <c r="J11522">
        <v>1.3028572847708401E-3</v>
      </c>
      <c r="K11522">
        <v>-999</v>
      </c>
      <c r="L11522">
        <v>-999</v>
      </c>
    </row>
    <row r="11523" spans="1:12">
      <c r="A11523" t="s">
        <v>317</v>
      </c>
      <c r="B11523" t="s">
        <v>309</v>
      </c>
      <c r="C11523">
        <v>48199</v>
      </c>
      <c r="D11523" t="s">
        <v>135</v>
      </c>
      <c r="E11523">
        <v>590</v>
      </c>
      <c r="F11523" t="s">
        <v>110</v>
      </c>
      <c r="G11523" t="s">
        <v>112</v>
      </c>
      <c r="H11523">
        <v>457</v>
      </c>
      <c r="I11523">
        <v>-1.86172351601761E-3</v>
      </c>
      <c r="J11523">
        <v>6.528531832133823E-4</v>
      </c>
      <c r="K11523">
        <v>-999</v>
      </c>
      <c r="L11523">
        <v>-999</v>
      </c>
    </row>
    <row r="11524" spans="1:12">
      <c r="A11524" t="s">
        <v>317</v>
      </c>
      <c r="B11524" t="s">
        <v>309</v>
      </c>
      <c r="C11524">
        <v>48199</v>
      </c>
      <c r="D11524" t="s">
        <v>135</v>
      </c>
      <c r="E11524">
        <v>590</v>
      </c>
      <c r="F11524" t="s">
        <v>110</v>
      </c>
      <c r="G11524" t="s">
        <v>113</v>
      </c>
      <c r="H11524">
        <v>554</v>
      </c>
      <c r="I11524">
        <v>0.39106485362190901</v>
      </c>
      <c r="J11524">
        <v>9.0984609307248679E-3</v>
      </c>
      <c r="K11524">
        <v>-9.2137968296049037E-3</v>
      </c>
      <c r="L11524">
        <v>1.167587709455941</v>
      </c>
    </row>
    <row r="11525" spans="1:12">
      <c r="A11525" t="s">
        <v>317</v>
      </c>
      <c r="B11525" t="s">
        <v>309</v>
      </c>
      <c r="C11525">
        <v>48199</v>
      </c>
      <c r="D11525" t="s">
        <v>135</v>
      </c>
      <c r="E11525">
        <v>590</v>
      </c>
      <c r="F11525" t="s">
        <v>110</v>
      </c>
      <c r="G11525" t="s">
        <v>114</v>
      </c>
      <c r="H11525">
        <v>457</v>
      </c>
      <c r="I11525">
        <v>0.1470925403862994</v>
      </c>
      <c r="J11525">
        <v>4.9125544401079201E-3</v>
      </c>
      <c r="K11525">
        <v>-0.1648007615647171</v>
      </c>
      <c r="L11525">
        <v>0.56084747552493552</v>
      </c>
    </row>
    <row r="11526" spans="1:12">
      <c r="A11526" t="s">
        <v>317</v>
      </c>
      <c r="B11526" t="s">
        <v>309</v>
      </c>
      <c r="C11526">
        <v>48199</v>
      </c>
      <c r="D11526" t="s">
        <v>135</v>
      </c>
      <c r="E11526">
        <v>590</v>
      </c>
      <c r="F11526" t="s">
        <v>110</v>
      </c>
      <c r="G11526" t="s">
        <v>115</v>
      </c>
      <c r="H11526">
        <v>554</v>
      </c>
      <c r="I11526">
        <v>0.26114279343715441</v>
      </c>
      <c r="J11526">
        <v>6.9052068409646838E-3</v>
      </c>
      <c r="K11526">
        <v>-9.3929551569146078E-2</v>
      </c>
      <c r="L11526">
        <v>0.83509783911325841</v>
      </c>
    </row>
    <row r="11527" spans="1:12">
      <c r="A11527" t="s">
        <v>317</v>
      </c>
      <c r="B11527" t="s">
        <v>309</v>
      </c>
      <c r="C11527">
        <v>48199</v>
      </c>
      <c r="D11527" t="s">
        <v>135</v>
      </c>
      <c r="E11527">
        <v>590</v>
      </c>
      <c r="F11527" t="s">
        <v>110</v>
      </c>
      <c r="G11527" t="s">
        <v>116</v>
      </c>
      <c r="H11527">
        <v>457</v>
      </c>
      <c r="I11527">
        <v>8.0266214636333363E-2</v>
      </c>
      <c r="J11527">
        <v>4.3076283521457431E-3</v>
      </c>
      <c r="K11527">
        <v>-0.2965267321163389</v>
      </c>
      <c r="L11527">
        <v>0.41629983760602968</v>
      </c>
    </row>
    <row r="11528" spans="1:12">
      <c r="A11528" t="s">
        <v>317</v>
      </c>
      <c r="B11528" t="s">
        <v>309</v>
      </c>
      <c r="C11528">
        <v>48199</v>
      </c>
      <c r="D11528" t="s">
        <v>135</v>
      </c>
      <c r="E11528">
        <v>590</v>
      </c>
      <c r="F11528" t="s">
        <v>110</v>
      </c>
      <c r="G11528" t="s">
        <v>117</v>
      </c>
      <c r="H11528">
        <v>554</v>
      </c>
      <c r="I11528">
        <v>0.26114277859869123</v>
      </c>
      <c r="J11528">
        <v>6.9052058968952978E-3</v>
      </c>
      <c r="K11528">
        <v>-9.3929551569146078E-2</v>
      </c>
      <c r="L11528">
        <v>0.83509783911325841</v>
      </c>
    </row>
    <row r="11529" spans="1:12">
      <c r="A11529" t="s">
        <v>317</v>
      </c>
      <c r="B11529" t="s">
        <v>309</v>
      </c>
      <c r="C11529">
        <v>48199</v>
      </c>
      <c r="D11529" t="s">
        <v>135</v>
      </c>
      <c r="E11529">
        <v>590</v>
      </c>
      <c r="F11529" t="s">
        <v>110</v>
      </c>
      <c r="G11529" t="s">
        <v>118</v>
      </c>
      <c r="H11529">
        <v>457</v>
      </c>
      <c r="I11529">
        <v>8.0272409751422913E-2</v>
      </c>
      <c r="J11529">
        <v>4.3077151536024269E-3</v>
      </c>
      <c r="K11529">
        <v>-0.2965267321163389</v>
      </c>
      <c r="L11529">
        <v>0.41629983760602968</v>
      </c>
    </row>
    <row r="11530" spans="1:12">
      <c r="A11530" t="s">
        <v>317</v>
      </c>
      <c r="B11530" t="s">
        <v>309</v>
      </c>
      <c r="C11530">
        <v>48199</v>
      </c>
      <c r="D11530" t="s">
        <v>135</v>
      </c>
      <c r="E11530">
        <v>590</v>
      </c>
      <c r="F11530" t="s">
        <v>110</v>
      </c>
      <c r="G11530" t="s">
        <v>119</v>
      </c>
      <c r="H11530">
        <v>554</v>
      </c>
      <c r="I11530">
        <v>0.33138495759383763</v>
      </c>
      <c r="J11530">
        <v>7.9770600698473148E-3</v>
      </c>
      <c r="K11530">
        <v>-2.1958422706210519E-2</v>
      </c>
      <c r="L11530">
        <v>1.0065041022987671</v>
      </c>
    </row>
    <row r="11531" spans="1:12">
      <c r="A11531" t="s">
        <v>317</v>
      </c>
      <c r="B11531" t="s">
        <v>309</v>
      </c>
      <c r="C11531">
        <v>48199</v>
      </c>
      <c r="D11531" t="s">
        <v>135</v>
      </c>
      <c r="E11531">
        <v>590</v>
      </c>
      <c r="F11531" t="s">
        <v>110</v>
      </c>
      <c r="G11531" t="s">
        <v>120</v>
      </c>
      <c r="H11531">
        <v>457</v>
      </c>
      <c r="I11531">
        <v>0.1186126440851976</v>
      </c>
      <c r="J11531">
        <v>4.758443056163888E-3</v>
      </c>
      <c r="K11531">
        <v>-0.24312261054794609</v>
      </c>
      <c r="L11531">
        <v>0.49828496149187951</v>
      </c>
    </row>
    <row r="11532" spans="1:12">
      <c r="A11532" t="s">
        <v>317</v>
      </c>
      <c r="B11532" t="s">
        <v>309</v>
      </c>
      <c r="C11532">
        <v>48199</v>
      </c>
      <c r="D11532" t="s">
        <v>135</v>
      </c>
      <c r="E11532">
        <v>590</v>
      </c>
      <c r="F11532" t="s">
        <v>110</v>
      </c>
      <c r="G11532" t="s">
        <v>121</v>
      </c>
      <c r="H11532">
        <v>554</v>
      </c>
      <c r="I11532">
        <v>0.48303967371960949</v>
      </c>
      <c r="J11532">
        <v>1.0592409822487169E-2</v>
      </c>
      <c r="K11532">
        <v>-6.8014914002422755E-5</v>
      </c>
      <c r="L11532">
        <v>1.362928753414266</v>
      </c>
    </row>
    <row r="11533" spans="1:12">
      <c r="A11533" t="s">
        <v>317</v>
      </c>
      <c r="B11533" t="s">
        <v>309</v>
      </c>
      <c r="C11533">
        <v>48199</v>
      </c>
      <c r="D11533" t="s">
        <v>135</v>
      </c>
      <c r="E11533">
        <v>590</v>
      </c>
      <c r="F11533" t="s">
        <v>110</v>
      </c>
      <c r="G11533" t="s">
        <v>122</v>
      </c>
      <c r="H11533">
        <v>457</v>
      </c>
      <c r="I11533">
        <v>0.20418897586232901</v>
      </c>
      <c r="J11533">
        <v>5.9090972605021271E-3</v>
      </c>
      <c r="K11533">
        <v>-8.7787914512305359E-2</v>
      </c>
      <c r="L11533">
        <v>0.71699065535889961</v>
      </c>
    </row>
    <row r="11534" spans="1:12">
      <c r="A11534" t="s">
        <v>317</v>
      </c>
      <c r="B11534" t="s">
        <v>309</v>
      </c>
      <c r="C11534">
        <v>48199</v>
      </c>
      <c r="D11534" t="s">
        <v>135</v>
      </c>
      <c r="E11534">
        <v>590</v>
      </c>
      <c r="F11534" t="s">
        <v>110</v>
      </c>
      <c r="G11534" t="s">
        <v>123</v>
      </c>
      <c r="H11534">
        <v>554</v>
      </c>
      <c r="I11534">
        <v>0.62582914489139119</v>
      </c>
      <c r="J11534">
        <v>1.3176552703707789E-2</v>
      </c>
      <c r="K11534">
        <v>-6.8014914002422755E-5</v>
      </c>
      <c r="L11534">
        <v>1.722766894029135</v>
      </c>
    </row>
    <row r="11535" spans="1:12">
      <c r="A11535" t="s">
        <v>317</v>
      </c>
      <c r="B11535" t="s">
        <v>309</v>
      </c>
      <c r="C11535">
        <v>48199</v>
      </c>
      <c r="D11535" t="s">
        <v>135</v>
      </c>
      <c r="E11535">
        <v>590</v>
      </c>
      <c r="F11535" t="s">
        <v>110</v>
      </c>
      <c r="G11535" t="s">
        <v>124</v>
      </c>
      <c r="H11535">
        <v>457</v>
      </c>
      <c r="I11535">
        <v>0.28741539384997428</v>
      </c>
      <c r="J11535">
        <v>7.4595255803360976E-3</v>
      </c>
      <c r="K11535">
        <v>-4.876037192802548E-2</v>
      </c>
      <c r="L11535">
        <v>0.93825560750798298</v>
      </c>
    </row>
    <row r="11536" spans="1:12">
      <c r="A11536" t="s">
        <v>317</v>
      </c>
      <c r="B11536" t="s">
        <v>309</v>
      </c>
      <c r="C11536">
        <v>48199</v>
      </c>
      <c r="D11536" t="s">
        <v>135</v>
      </c>
      <c r="E11536">
        <v>590</v>
      </c>
      <c r="F11536" t="s">
        <v>110</v>
      </c>
      <c r="G11536" t="s">
        <v>125</v>
      </c>
      <c r="H11536">
        <v>554</v>
      </c>
      <c r="I11536">
        <v>0.76446694874705567</v>
      </c>
      <c r="J11536">
        <v>1.5725655310926401E-2</v>
      </c>
      <c r="K11536">
        <v>-6.8014914002422755E-5</v>
      </c>
      <c r="L11536">
        <v>2.050532687710747</v>
      </c>
    </row>
    <row r="11537" spans="1:12">
      <c r="A11537" t="s">
        <v>317</v>
      </c>
      <c r="B11537" t="s">
        <v>309</v>
      </c>
      <c r="C11537">
        <v>48199</v>
      </c>
      <c r="D11537" t="s">
        <v>135</v>
      </c>
      <c r="E11537">
        <v>590</v>
      </c>
      <c r="F11537" t="s">
        <v>110</v>
      </c>
      <c r="G11537" t="s">
        <v>126</v>
      </c>
      <c r="H11537">
        <v>457</v>
      </c>
      <c r="I11537">
        <v>0.37629714713481222</v>
      </c>
      <c r="J11537">
        <v>9.2324777420426819E-3</v>
      </c>
      <c r="K11537">
        <v>-3.8011763760457451E-2</v>
      </c>
      <c r="L11537">
        <v>1.107028819515256</v>
      </c>
    </row>
    <row r="11538" spans="1:12">
      <c r="A11538" t="s">
        <v>317</v>
      </c>
      <c r="B11538" t="s">
        <v>309</v>
      </c>
      <c r="C11538">
        <v>48199</v>
      </c>
      <c r="D11538" t="s">
        <v>135</v>
      </c>
      <c r="E11538">
        <v>590</v>
      </c>
      <c r="F11538" t="s">
        <v>110</v>
      </c>
      <c r="G11538" t="s">
        <v>127</v>
      </c>
      <c r="H11538">
        <v>554</v>
      </c>
      <c r="I11538">
        <v>0.39106485616286329</v>
      </c>
      <c r="J11538">
        <v>9.0984604152846826E-3</v>
      </c>
      <c r="K11538">
        <v>-9.2137968296049037E-3</v>
      </c>
      <c r="L11538">
        <v>1.167587709455941</v>
      </c>
    </row>
    <row r="11539" spans="1:12">
      <c r="A11539" t="s">
        <v>317</v>
      </c>
      <c r="B11539" t="s">
        <v>309</v>
      </c>
      <c r="C11539">
        <v>48199</v>
      </c>
      <c r="D11539" t="s">
        <v>135</v>
      </c>
      <c r="E11539">
        <v>590</v>
      </c>
      <c r="F11539" t="s">
        <v>110</v>
      </c>
      <c r="G11539" t="s">
        <v>128</v>
      </c>
      <c r="H11539">
        <v>457</v>
      </c>
      <c r="I11539">
        <v>0.14708950874289189</v>
      </c>
      <c r="J11539">
        <v>4.9122184434087224E-3</v>
      </c>
      <c r="K11539">
        <v>-0.1648007615647171</v>
      </c>
      <c r="L11539">
        <v>0.56084747552493552</v>
      </c>
    </row>
    <row r="11540" spans="1:12">
      <c r="A11540" t="s">
        <v>317</v>
      </c>
      <c r="B11540" t="s">
        <v>309</v>
      </c>
      <c r="C11540">
        <v>48199</v>
      </c>
      <c r="D11540" t="s">
        <v>135</v>
      </c>
      <c r="E11540">
        <v>590</v>
      </c>
      <c r="F11540" t="s">
        <v>110</v>
      </c>
      <c r="G11540" t="s">
        <v>129</v>
      </c>
      <c r="H11540">
        <v>554</v>
      </c>
      <c r="I11540">
        <v>0.39106484461915791</v>
      </c>
      <c r="J11540">
        <v>9.0984610452702185E-3</v>
      </c>
      <c r="K11540">
        <v>-9.2137968296049037E-3</v>
      </c>
      <c r="L11540">
        <v>1.167587709455941</v>
      </c>
    </row>
    <row r="11541" spans="1:12">
      <c r="A11541" t="s">
        <v>317</v>
      </c>
      <c r="B11541" t="s">
        <v>309</v>
      </c>
      <c r="C11541">
        <v>48199</v>
      </c>
      <c r="D11541" t="s">
        <v>135</v>
      </c>
      <c r="E11541">
        <v>590</v>
      </c>
      <c r="F11541" t="s">
        <v>110</v>
      </c>
      <c r="G11541" t="s">
        <v>130</v>
      </c>
      <c r="H11541">
        <v>457</v>
      </c>
      <c r="I11541">
        <v>0.14708950874289189</v>
      </c>
      <c r="J11541">
        <v>4.9122184434087224E-3</v>
      </c>
      <c r="K11541">
        <v>-0.1648007615647171</v>
      </c>
      <c r="L11541">
        <v>0.56084747552493552</v>
      </c>
    </row>
    <row r="11542" spans="1:12">
      <c r="A11542" t="s">
        <v>317</v>
      </c>
      <c r="B11542" t="s">
        <v>309</v>
      </c>
      <c r="C11542">
        <v>48199</v>
      </c>
      <c r="D11542" t="s">
        <v>135</v>
      </c>
      <c r="E11542">
        <v>590</v>
      </c>
      <c r="F11542" t="s">
        <v>110</v>
      </c>
      <c r="G11542" t="s">
        <v>131</v>
      </c>
      <c r="H11542">
        <v>554</v>
      </c>
      <c r="I11542">
        <v>0.39106484750387382</v>
      </c>
      <c r="J11542">
        <v>9.0984609643665962E-3</v>
      </c>
      <c r="K11542">
        <v>-9.2137968296049037E-3</v>
      </c>
      <c r="L11542">
        <v>1.167587709455941</v>
      </c>
    </row>
    <row r="11543" spans="1:12">
      <c r="A11543" t="s">
        <v>317</v>
      </c>
      <c r="B11543" t="s">
        <v>309</v>
      </c>
      <c r="C11543">
        <v>48199</v>
      </c>
      <c r="D11543" t="s">
        <v>135</v>
      </c>
      <c r="E11543">
        <v>590</v>
      </c>
      <c r="F11543" t="s">
        <v>110</v>
      </c>
      <c r="G11543" t="s">
        <v>132</v>
      </c>
      <c r="H11543">
        <v>457</v>
      </c>
      <c r="I11543">
        <v>0.14708950874289189</v>
      </c>
      <c r="J11543">
        <v>4.9122184434087224E-3</v>
      </c>
      <c r="K11543">
        <v>-0.1648007615647171</v>
      </c>
      <c r="L11543">
        <v>0.56084747552493552</v>
      </c>
    </row>
    <row r="11544" spans="1:12">
      <c r="A11544" t="s">
        <v>317</v>
      </c>
      <c r="B11544" t="s">
        <v>309</v>
      </c>
      <c r="C11544">
        <v>48199</v>
      </c>
      <c r="D11544" t="s">
        <v>135</v>
      </c>
      <c r="E11544">
        <v>590</v>
      </c>
      <c r="F11544" t="s">
        <v>110</v>
      </c>
      <c r="G11544" t="s">
        <v>133</v>
      </c>
      <c r="H11544">
        <v>554</v>
      </c>
      <c r="I11544">
        <v>0.53880993576014469</v>
      </c>
      <c r="J11544">
        <v>1.1181555889302671E-2</v>
      </c>
      <c r="K11544">
        <v>-6.8014914002422755E-5</v>
      </c>
      <c r="L11544">
        <v>1.4331333234507451</v>
      </c>
    </row>
    <row r="11545" spans="1:12">
      <c r="A11545" t="s">
        <v>317</v>
      </c>
      <c r="B11545" t="s">
        <v>309</v>
      </c>
      <c r="C11545">
        <v>48199</v>
      </c>
      <c r="D11545" t="s">
        <v>135</v>
      </c>
      <c r="E11545">
        <v>590</v>
      </c>
      <c r="F11545" t="s">
        <v>110</v>
      </c>
      <c r="G11545" t="s">
        <v>134</v>
      </c>
      <c r="H11545">
        <v>457</v>
      </c>
      <c r="I11545">
        <v>0.2260432630488034</v>
      </c>
      <c r="J11545">
        <v>5.4859734762049556E-3</v>
      </c>
      <c r="K11545">
        <v>-4.3575776734784223E-2</v>
      </c>
      <c r="L11545">
        <v>0.67055148480300786</v>
      </c>
    </row>
    <row r="11546" spans="1:12">
      <c r="A11546" t="s">
        <v>317</v>
      </c>
      <c r="B11546" t="s">
        <v>399</v>
      </c>
      <c r="C11546">
        <v>48201</v>
      </c>
      <c r="D11546" t="s">
        <v>135</v>
      </c>
      <c r="E11546">
        <v>590</v>
      </c>
      <c r="F11546" t="s">
        <v>110</v>
      </c>
      <c r="G11546" t="s">
        <v>111</v>
      </c>
      <c r="H11546">
        <v>119</v>
      </c>
      <c r="I11546">
        <v>4.344054371735321E-2</v>
      </c>
      <c r="J11546">
        <v>3.0583080619406241E-3</v>
      </c>
      <c r="K11546">
        <v>-999</v>
      </c>
      <c r="L11546">
        <v>-999</v>
      </c>
    </row>
    <row r="11547" spans="1:12">
      <c r="A11547" t="s">
        <v>317</v>
      </c>
      <c r="B11547" t="s">
        <v>399</v>
      </c>
      <c r="C11547">
        <v>48201</v>
      </c>
      <c r="D11547" t="s">
        <v>135</v>
      </c>
      <c r="E11547">
        <v>590</v>
      </c>
      <c r="F11547" t="s">
        <v>110</v>
      </c>
      <c r="G11547" t="s">
        <v>112</v>
      </c>
      <c r="H11547">
        <v>154</v>
      </c>
      <c r="I11547">
        <v>1.010576887515535E-2</v>
      </c>
      <c r="J11547">
        <v>1.007986004360896E-3</v>
      </c>
      <c r="K11547">
        <v>-999</v>
      </c>
      <c r="L11547">
        <v>-999</v>
      </c>
    </row>
    <row r="11548" spans="1:12">
      <c r="A11548" t="s">
        <v>317</v>
      </c>
      <c r="B11548" t="s">
        <v>399</v>
      </c>
      <c r="C11548">
        <v>48201</v>
      </c>
      <c r="D11548" t="s">
        <v>135</v>
      </c>
      <c r="E11548">
        <v>590</v>
      </c>
      <c r="F11548" t="s">
        <v>110</v>
      </c>
      <c r="G11548" t="s">
        <v>113</v>
      </c>
      <c r="H11548">
        <v>119</v>
      </c>
      <c r="I11548">
        <v>0.54223212982136748</v>
      </c>
      <c r="J11548">
        <v>2.2402894704769659E-2</v>
      </c>
      <c r="K11548">
        <v>-6.8014914002422755E-5</v>
      </c>
      <c r="L11548">
        <v>1.167587709455941</v>
      </c>
    </row>
    <row r="11549" spans="1:12">
      <c r="A11549" t="s">
        <v>317</v>
      </c>
      <c r="B11549" t="s">
        <v>399</v>
      </c>
      <c r="C11549">
        <v>48201</v>
      </c>
      <c r="D11549" t="s">
        <v>135</v>
      </c>
      <c r="E11549">
        <v>590</v>
      </c>
      <c r="F11549" t="s">
        <v>110</v>
      </c>
      <c r="G11549" t="s">
        <v>114</v>
      </c>
      <c r="H11549">
        <v>154</v>
      </c>
      <c r="I11549">
        <v>0.13614671302070411</v>
      </c>
      <c r="J11549">
        <v>1.006211760132609E-2</v>
      </c>
      <c r="K11549">
        <v>-0.1648007615647171</v>
      </c>
      <c r="L11549">
        <v>0.56084747552493552</v>
      </c>
    </row>
    <row r="11550" spans="1:12">
      <c r="A11550" t="s">
        <v>317</v>
      </c>
      <c r="B11550" t="s">
        <v>399</v>
      </c>
      <c r="C11550">
        <v>48201</v>
      </c>
      <c r="D11550" t="s">
        <v>135</v>
      </c>
      <c r="E11550">
        <v>590</v>
      </c>
      <c r="F11550" t="s">
        <v>110</v>
      </c>
      <c r="G11550" t="s">
        <v>115</v>
      </c>
      <c r="H11550">
        <v>119</v>
      </c>
      <c r="I11550">
        <v>0.35744820166864288</v>
      </c>
      <c r="J11550">
        <v>1.8388921166261309E-2</v>
      </c>
      <c r="K11550">
        <v>-9.3929551569146078E-2</v>
      </c>
      <c r="L11550">
        <v>0.83509783911325841</v>
      </c>
    </row>
    <row r="11551" spans="1:12">
      <c r="A11551" t="s">
        <v>317</v>
      </c>
      <c r="B11551" t="s">
        <v>399</v>
      </c>
      <c r="C11551">
        <v>48201</v>
      </c>
      <c r="D11551" t="s">
        <v>135</v>
      </c>
      <c r="E11551">
        <v>590</v>
      </c>
      <c r="F11551" t="s">
        <v>110</v>
      </c>
      <c r="G11551" t="s">
        <v>116</v>
      </c>
      <c r="H11551">
        <v>154</v>
      </c>
      <c r="I11551">
        <v>5.8262439736304593E-2</v>
      </c>
      <c r="J11551">
        <v>9.4519299594805518E-3</v>
      </c>
      <c r="K11551">
        <v>-0.2965267321163389</v>
      </c>
      <c r="L11551">
        <v>0.34774509743010268</v>
      </c>
    </row>
    <row r="11552" spans="1:12">
      <c r="A11552" t="s">
        <v>317</v>
      </c>
      <c r="B11552" t="s">
        <v>399</v>
      </c>
      <c r="C11552">
        <v>48201</v>
      </c>
      <c r="D11552" t="s">
        <v>135</v>
      </c>
      <c r="E11552">
        <v>590</v>
      </c>
      <c r="F11552" t="s">
        <v>110</v>
      </c>
      <c r="G11552" t="s">
        <v>117</v>
      </c>
      <c r="H11552">
        <v>119</v>
      </c>
      <c r="I11552">
        <v>0.35744820166864288</v>
      </c>
      <c r="J11552">
        <v>1.8388921166261309E-2</v>
      </c>
      <c r="K11552">
        <v>-9.3929551569146078E-2</v>
      </c>
      <c r="L11552">
        <v>0.83509783911325841</v>
      </c>
    </row>
    <row r="11553" spans="1:12">
      <c r="A11553" t="s">
        <v>317</v>
      </c>
      <c r="B11553" t="s">
        <v>399</v>
      </c>
      <c r="C11553">
        <v>48201</v>
      </c>
      <c r="D11553" t="s">
        <v>135</v>
      </c>
      <c r="E11553">
        <v>590</v>
      </c>
      <c r="F11553" t="s">
        <v>110</v>
      </c>
      <c r="G11553" t="s">
        <v>118</v>
      </c>
      <c r="H11553">
        <v>154</v>
      </c>
      <c r="I11553">
        <v>5.8262439736304593E-2</v>
      </c>
      <c r="J11553">
        <v>9.4519299594805518E-3</v>
      </c>
      <c r="K11553">
        <v>-0.2965267321163389</v>
      </c>
      <c r="L11553">
        <v>0.34774509743010268</v>
      </c>
    </row>
    <row r="11554" spans="1:12">
      <c r="A11554" t="s">
        <v>317</v>
      </c>
      <c r="B11554" t="s">
        <v>399</v>
      </c>
      <c r="C11554">
        <v>48201</v>
      </c>
      <c r="D11554" t="s">
        <v>135</v>
      </c>
      <c r="E11554">
        <v>590</v>
      </c>
      <c r="F11554" t="s">
        <v>110</v>
      </c>
      <c r="G11554" t="s">
        <v>119</v>
      </c>
      <c r="H11554">
        <v>119</v>
      </c>
      <c r="I11554">
        <v>0.44640003195052641</v>
      </c>
      <c r="J11554">
        <v>2.017620395139887E-2</v>
      </c>
      <c r="K11554">
        <v>-6.8014914002422755E-5</v>
      </c>
      <c r="L11554">
        <v>1.0065041022987671</v>
      </c>
    </row>
    <row r="11555" spans="1:12">
      <c r="A11555" t="s">
        <v>317</v>
      </c>
      <c r="B11555" t="s">
        <v>399</v>
      </c>
      <c r="C11555">
        <v>48201</v>
      </c>
      <c r="D11555" t="s">
        <v>135</v>
      </c>
      <c r="E11555">
        <v>590</v>
      </c>
      <c r="F11555" t="s">
        <v>110</v>
      </c>
      <c r="G11555" t="s">
        <v>120</v>
      </c>
      <c r="H11555">
        <v>154</v>
      </c>
      <c r="I11555">
        <v>9.8542597284439759E-2</v>
      </c>
      <c r="J11555">
        <v>1.005330279515171E-2</v>
      </c>
      <c r="K11555">
        <v>-0.24312261054794609</v>
      </c>
      <c r="L11555">
        <v>0.47072010799174657</v>
      </c>
    </row>
    <row r="11556" spans="1:12">
      <c r="A11556" t="s">
        <v>317</v>
      </c>
      <c r="B11556" t="s">
        <v>399</v>
      </c>
      <c r="C11556">
        <v>48201</v>
      </c>
      <c r="D11556" t="s">
        <v>135</v>
      </c>
      <c r="E11556">
        <v>590</v>
      </c>
      <c r="F11556" t="s">
        <v>110</v>
      </c>
      <c r="G11556" t="s">
        <v>121</v>
      </c>
      <c r="H11556">
        <v>119</v>
      </c>
      <c r="I11556">
        <v>0.65603744095005223</v>
      </c>
      <c r="J11556">
        <v>2.571803551448653E-2</v>
      </c>
      <c r="K11556">
        <v>-6.8014914002422755E-5</v>
      </c>
      <c r="L11556">
        <v>1.362928753414266</v>
      </c>
    </row>
    <row r="11557" spans="1:12">
      <c r="A11557" t="s">
        <v>317</v>
      </c>
      <c r="B11557" t="s">
        <v>399</v>
      </c>
      <c r="C11557">
        <v>48201</v>
      </c>
      <c r="D11557" t="s">
        <v>135</v>
      </c>
      <c r="E11557">
        <v>590</v>
      </c>
      <c r="F11557" t="s">
        <v>110</v>
      </c>
      <c r="G11557" t="s">
        <v>122</v>
      </c>
      <c r="H11557">
        <v>154</v>
      </c>
      <c r="I11557">
        <v>0.20211812595804701</v>
      </c>
      <c r="J11557">
        <v>1.169530440944319E-2</v>
      </c>
      <c r="K11557">
        <v>-8.7787914512305359E-2</v>
      </c>
      <c r="L11557">
        <v>0.71699065535889961</v>
      </c>
    </row>
    <row r="11558" spans="1:12">
      <c r="A11558" t="s">
        <v>317</v>
      </c>
      <c r="B11558" t="s">
        <v>399</v>
      </c>
      <c r="C11558">
        <v>48201</v>
      </c>
      <c r="D11558" t="s">
        <v>135</v>
      </c>
      <c r="E11558">
        <v>590</v>
      </c>
      <c r="F11558" t="s">
        <v>110</v>
      </c>
      <c r="G11558" t="s">
        <v>123</v>
      </c>
      <c r="H11558">
        <v>119</v>
      </c>
      <c r="I11558">
        <v>0.85245977191256961</v>
      </c>
      <c r="J11558">
        <v>3.2272663101109947E-2</v>
      </c>
      <c r="K11558">
        <v>-6.8014914002422755E-5</v>
      </c>
      <c r="L11558">
        <v>1.722766894029135</v>
      </c>
    </row>
    <row r="11559" spans="1:12">
      <c r="A11559" t="s">
        <v>317</v>
      </c>
      <c r="B11559" t="s">
        <v>399</v>
      </c>
      <c r="C11559">
        <v>48201</v>
      </c>
      <c r="D11559" t="s">
        <v>135</v>
      </c>
      <c r="E11559">
        <v>590</v>
      </c>
      <c r="F11559" t="s">
        <v>110</v>
      </c>
      <c r="G11559" t="s">
        <v>124</v>
      </c>
      <c r="H11559">
        <v>154</v>
      </c>
      <c r="I11559">
        <v>0.30613086388350969</v>
      </c>
      <c r="J11559">
        <v>1.458451087164732E-2</v>
      </c>
      <c r="K11559">
        <v>-7.1362469007284768E-3</v>
      </c>
      <c r="L11559">
        <v>0.93825560750798298</v>
      </c>
    </row>
    <row r="11560" spans="1:12">
      <c r="A11560" t="s">
        <v>317</v>
      </c>
      <c r="B11560" t="s">
        <v>399</v>
      </c>
      <c r="C11560">
        <v>48201</v>
      </c>
      <c r="D11560" t="s">
        <v>135</v>
      </c>
      <c r="E11560">
        <v>590</v>
      </c>
      <c r="F11560" t="s">
        <v>110</v>
      </c>
      <c r="G11560" t="s">
        <v>125</v>
      </c>
      <c r="H11560">
        <v>119</v>
      </c>
      <c r="I11560">
        <v>1.043641561352562</v>
      </c>
      <c r="J11560">
        <v>3.8907464032135061E-2</v>
      </c>
      <c r="K11560">
        <v>-6.8014914002422755E-5</v>
      </c>
      <c r="L11560">
        <v>2.050532687710747</v>
      </c>
    </row>
    <row r="11561" spans="1:12">
      <c r="A11561" t="s">
        <v>317</v>
      </c>
      <c r="B11561" t="s">
        <v>399</v>
      </c>
      <c r="C11561">
        <v>48201</v>
      </c>
      <c r="D11561" t="s">
        <v>135</v>
      </c>
      <c r="E11561">
        <v>590</v>
      </c>
      <c r="F11561" t="s">
        <v>110</v>
      </c>
      <c r="G11561" t="s">
        <v>126</v>
      </c>
      <c r="H11561">
        <v>154</v>
      </c>
      <c r="I11561">
        <v>0.41259931489748708</v>
      </c>
      <c r="J11561">
        <v>1.7729208915557289E-2</v>
      </c>
      <c r="K11561">
        <v>-7.1362469007284768E-3</v>
      </c>
      <c r="L11561">
        <v>1.107028819515256</v>
      </c>
    </row>
    <row r="11562" spans="1:12">
      <c r="A11562" t="s">
        <v>317</v>
      </c>
      <c r="B11562" t="s">
        <v>399</v>
      </c>
      <c r="C11562">
        <v>48201</v>
      </c>
      <c r="D11562" t="s">
        <v>135</v>
      </c>
      <c r="E11562">
        <v>590</v>
      </c>
      <c r="F11562" t="s">
        <v>110</v>
      </c>
      <c r="G11562" t="s">
        <v>127</v>
      </c>
      <c r="H11562">
        <v>119</v>
      </c>
      <c r="I11562">
        <v>0.54223212982136759</v>
      </c>
      <c r="J11562">
        <v>2.2402894704769669E-2</v>
      </c>
      <c r="K11562">
        <v>-6.8014914002422755E-5</v>
      </c>
      <c r="L11562">
        <v>1.167587709455941</v>
      </c>
    </row>
    <row r="11563" spans="1:12">
      <c r="A11563" t="s">
        <v>317</v>
      </c>
      <c r="B11563" t="s">
        <v>399</v>
      </c>
      <c r="C11563">
        <v>48201</v>
      </c>
      <c r="D11563" t="s">
        <v>135</v>
      </c>
      <c r="E11563">
        <v>590</v>
      </c>
      <c r="F11563" t="s">
        <v>110</v>
      </c>
      <c r="G11563" t="s">
        <v>128</v>
      </c>
      <c r="H11563">
        <v>154</v>
      </c>
      <c r="I11563">
        <v>0.13614671302070411</v>
      </c>
      <c r="J11563">
        <v>1.006211760132609E-2</v>
      </c>
      <c r="K11563">
        <v>-0.1648007615647171</v>
      </c>
      <c r="L11563">
        <v>0.56084747552493552</v>
      </c>
    </row>
    <row r="11564" spans="1:12">
      <c r="A11564" t="s">
        <v>317</v>
      </c>
      <c r="B11564" t="s">
        <v>399</v>
      </c>
      <c r="C11564">
        <v>48201</v>
      </c>
      <c r="D11564" t="s">
        <v>135</v>
      </c>
      <c r="E11564">
        <v>590</v>
      </c>
      <c r="F11564" t="s">
        <v>110</v>
      </c>
      <c r="G11564" t="s">
        <v>129</v>
      </c>
      <c r="H11564">
        <v>119</v>
      </c>
      <c r="I11564">
        <v>0.54223213514268054</v>
      </c>
      <c r="J11564">
        <v>2.2402894354175851E-2</v>
      </c>
      <c r="K11564">
        <v>-6.8014914002422755E-5</v>
      </c>
      <c r="L11564">
        <v>1.167587709455941</v>
      </c>
    </row>
    <row r="11565" spans="1:12">
      <c r="A11565" t="s">
        <v>317</v>
      </c>
      <c r="B11565" t="s">
        <v>399</v>
      </c>
      <c r="C11565">
        <v>48201</v>
      </c>
      <c r="D11565" t="s">
        <v>135</v>
      </c>
      <c r="E11565">
        <v>590</v>
      </c>
      <c r="F11565" t="s">
        <v>110</v>
      </c>
      <c r="G11565" t="s">
        <v>130</v>
      </c>
      <c r="H11565">
        <v>154</v>
      </c>
      <c r="I11565">
        <v>0.13614671302070411</v>
      </c>
      <c r="J11565">
        <v>1.006211760132609E-2</v>
      </c>
      <c r="K11565">
        <v>-0.1648007615647171</v>
      </c>
      <c r="L11565">
        <v>0.56084747552493552</v>
      </c>
    </row>
    <row r="11566" spans="1:12">
      <c r="A11566" t="s">
        <v>317</v>
      </c>
      <c r="B11566" t="s">
        <v>399</v>
      </c>
      <c r="C11566">
        <v>48201</v>
      </c>
      <c r="D11566" t="s">
        <v>135</v>
      </c>
      <c r="E11566">
        <v>590</v>
      </c>
      <c r="F11566" t="s">
        <v>110</v>
      </c>
      <c r="G11566" t="s">
        <v>131</v>
      </c>
      <c r="H11566">
        <v>119</v>
      </c>
      <c r="I11566">
        <v>0.54223212982136759</v>
      </c>
      <c r="J11566">
        <v>2.2402894704769669E-2</v>
      </c>
      <c r="K11566">
        <v>-6.8014914002422755E-5</v>
      </c>
      <c r="L11566">
        <v>1.167587709455941</v>
      </c>
    </row>
    <row r="11567" spans="1:12">
      <c r="A11567" t="s">
        <v>317</v>
      </c>
      <c r="B11567" t="s">
        <v>399</v>
      </c>
      <c r="C11567">
        <v>48201</v>
      </c>
      <c r="D11567" t="s">
        <v>135</v>
      </c>
      <c r="E11567">
        <v>590</v>
      </c>
      <c r="F11567" t="s">
        <v>110</v>
      </c>
      <c r="G11567" t="s">
        <v>132</v>
      </c>
      <c r="H11567">
        <v>154</v>
      </c>
      <c r="I11567">
        <v>0.13614671302070411</v>
      </c>
      <c r="J11567">
        <v>1.006211760132609E-2</v>
      </c>
      <c r="K11567">
        <v>-0.1648007615647171</v>
      </c>
      <c r="L11567">
        <v>0.56084747552493552</v>
      </c>
    </row>
    <row r="11568" spans="1:12">
      <c r="A11568" t="s">
        <v>317</v>
      </c>
      <c r="B11568" t="s">
        <v>399</v>
      </c>
      <c r="C11568">
        <v>48201</v>
      </c>
      <c r="D11568" t="s">
        <v>135</v>
      </c>
      <c r="E11568">
        <v>590</v>
      </c>
      <c r="F11568" t="s">
        <v>110</v>
      </c>
      <c r="G11568" t="s">
        <v>133</v>
      </c>
      <c r="H11568">
        <v>119</v>
      </c>
      <c r="I11568">
        <v>0.71148490009686993</v>
      </c>
      <c r="J11568">
        <v>2.8626114169949951E-2</v>
      </c>
      <c r="K11568">
        <v>-6.8014914002422755E-5</v>
      </c>
      <c r="L11568">
        <v>1.4331333234507451</v>
      </c>
    </row>
    <row r="11569" spans="1:12">
      <c r="A11569" t="s">
        <v>317</v>
      </c>
      <c r="B11569" t="s">
        <v>399</v>
      </c>
      <c r="C11569">
        <v>48201</v>
      </c>
      <c r="D11569" t="s">
        <v>135</v>
      </c>
      <c r="E11569">
        <v>590</v>
      </c>
      <c r="F11569" t="s">
        <v>110</v>
      </c>
      <c r="G11569" t="s">
        <v>134</v>
      </c>
      <c r="H11569">
        <v>154</v>
      </c>
      <c r="I11569">
        <v>0.25524593365470882</v>
      </c>
      <c r="J11569">
        <v>1.069283385560706E-2</v>
      </c>
      <c r="K11569">
        <v>-7.1362469007284768E-3</v>
      </c>
      <c r="L11569">
        <v>0.67055148480300786</v>
      </c>
    </row>
    <row r="11570" spans="1:12">
      <c r="A11570" t="s">
        <v>317</v>
      </c>
      <c r="B11570" t="s">
        <v>268</v>
      </c>
      <c r="C11570">
        <v>48203</v>
      </c>
      <c r="D11570" t="s">
        <v>135</v>
      </c>
      <c r="E11570">
        <v>590</v>
      </c>
      <c r="F11570" t="s">
        <v>110</v>
      </c>
      <c r="G11570" t="s">
        <v>111</v>
      </c>
      <c r="H11570">
        <v>385</v>
      </c>
      <c r="I11570">
        <v>1.8352986050037819E-2</v>
      </c>
      <c r="J11570">
        <v>9.4481767279943002E-4</v>
      </c>
      <c r="K11570">
        <v>-999</v>
      </c>
      <c r="L11570">
        <v>-999</v>
      </c>
    </row>
    <row r="11571" spans="1:12">
      <c r="A11571" t="s">
        <v>317</v>
      </c>
      <c r="B11571" t="s">
        <v>268</v>
      </c>
      <c r="C11571">
        <v>48203</v>
      </c>
      <c r="D11571" t="s">
        <v>135</v>
      </c>
      <c r="E11571">
        <v>590</v>
      </c>
      <c r="F11571" t="s">
        <v>110</v>
      </c>
      <c r="G11571" t="s">
        <v>112</v>
      </c>
      <c r="H11571">
        <v>614</v>
      </c>
      <c r="I11571">
        <v>-1.524708937272541E-2</v>
      </c>
      <c r="J11571">
        <v>8.0153164432649913E-4</v>
      </c>
      <c r="K11571">
        <v>-999</v>
      </c>
      <c r="L11571">
        <v>-999</v>
      </c>
    </row>
    <row r="11572" spans="1:12">
      <c r="A11572" t="s">
        <v>317</v>
      </c>
      <c r="B11572" t="s">
        <v>268</v>
      </c>
      <c r="C11572">
        <v>48203</v>
      </c>
      <c r="D11572" t="s">
        <v>135</v>
      </c>
      <c r="E11572">
        <v>590</v>
      </c>
      <c r="F11572" t="s">
        <v>110</v>
      </c>
      <c r="G11572" t="s">
        <v>113</v>
      </c>
      <c r="H11572">
        <v>385</v>
      </c>
      <c r="I11572">
        <v>0.34441876035027852</v>
      </c>
      <c r="J11572">
        <v>8.249744552857298E-3</v>
      </c>
      <c r="K11572">
        <v>-2.2209100711948191E-3</v>
      </c>
      <c r="L11572">
        <v>0.92904004690239772</v>
      </c>
    </row>
    <row r="11573" spans="1:12">
      <c r="A11573" t="s">
        <v>317</v>
      </c>
      <c r="B11573" t="s">
        <v>268</v>
      </c>
      <c r="C11573">
        <v>48203</v>
      </c>
      <c r="D11573" t="s">
        <v>135</v>
      </c>
      <c r="E11573">
        <v>590</v>
      </c>
      <c r="F11573" t="s">
        <v>110</v>
      </c>
      <c r="G11573" t="s">
        <v>114</v>
      </c>
      <c r="H11573">
        <v>614</v>
      </c>
      <c r="I11573">
        <v>0.1498283722983309</v>
      </c>
      <c r="J11573">
        <v>4.8396967617221004E-3</v>
      </c>
      <c r="K11573">
        <v>-8.0042395586124887E-2</v>
      </c>
      <c r="L11573">
        <v>0.50609167636517527</v>
      </c>
    </row>
    <row r="11574" spans="1:12">
      <c r="A11574" t="s">
        <v>317</v>
      </c>
      <c r="B11574" t="s">
        <v>268</v>
      </c>
      <c r="C11574">
        <v>48203</v>
      </c>
      <c r="D11574" t="s">
        <v>135</v>
      </c>
      <c r="E11574">
        <v>590</v>
      </c>
      <c r="F11574" t="s">
        <v>110</v>
      </c>
      <c r="G11574" t="s">
        <v>115</v>
      </c>
      <c r="H11574">
        <v>385</v>
      </c>
      <c r="I11574">
        <v>0.2395383713506733</v>
      </c>
      <c r="J11574">
        <v>5.9711598132804493E-3</v>
      </c>
      <c r="K11574">
        <v>-6.9626939183345697E-3</v>
      </c>
      <c r="L11574">
        <v>0.68818917119285972</v>
      </c>
    </row>
    <row r="11575" spans="1:12">
      <c r="A11575" t="s">
        <v>317</v>
      </c>
      <c r="B11575" t="s">
        <v>268</v>
      </c>
      <c r="C11575">
        <v>48203</v>
      </c>
      <c r="D11575" t="s">
        <v>135</v>
      </c>
      <c r="E11575">
        <v>590</v>
      </c>
      <c r="F11575" t="s">
        <v>110</v>
      </c>
      <c r="G11575" t="s">
        <v>116</v>
      </c>
      <c r="H11575">
        <v>613</v>
      </c>
      <c r="I11575">
        <v>7.1637483097242008E-2</v>
      </c>
      <c r="J11575">
        <v>2.9817369722901959E-3</v>
      </c>
      <c r="K11575">
        <v>-0.16779746486992439</v>
      </c>
      <c r="L11575">
        <v>0.33039547440439881</v>
      </c>
    </row>
    <row r="11576" spans="1:12">
      <c r="A11576" t="s">
        <v>317</v>
      </c>
      <c r="B11576" t="s">
        <v>268</v>
      </c>
      <c r="C11576">
        <v>48203</v>
      </c>
      <c r="D11576" t="s">
        <v>135</v>
      </c>
      <c r="E11576">
        <v>590</v>
      </c>
      <c r="F11576" t="s">
        <v>110</v>
      </c>
      <c r="G11576" t="s">
        <v>117</v>
      </c>
      <c r="H11576">
        <v>385</v>
      </c>
      <c r="I11576">
        <v>0.2395383713506733</v>
      </c>
      <c r="J11576">
        <v>5.9711598132804493E-3</v>
      </c>
      <c r="K11576">
        <v>-6.9626939183345697E-3</v>
      </c>
      <c r="L11576">
        <v>0.68818917119285972</v>
      </c>
    </row>
    <row r="11577" spans="1:12">
      <c r="A11577" t="s">
        <v>317</v>
      </c>
      <c r="B11577" t="s">
        <v>268</v>
      </c>
      <c r="C11577">
        <v>48203</v>
      </c>
      <c r="D11577" t="s">
        <v>135</v>
      </c>
      <c r="E11577">
        <v>590</v>
      </c>
      <c r="F11577" t="s">
        <v>110</v>
      </c>
      <c r="G11577" t="s">
        <v>118</v>
      </c>
      <c r="H11577">
        <v>614</v>
      </c>
      <c r="I11577">
        <v>7.1404604684808304E-2</v>
      </c>
      <c r="J11577">
        <v>2.9590933539898941E-3</v>
      </c>
      <c r="K11577">
        <v>-0.16779746486992439</v>
      </c>
      <c r="L11577">
        <v>0.33039547440439881</v>
      </c>
    </row>
    <row r="11578" spans="1:12">
      <c r="A11578" t="s">
        <v>317</v>
      </c>
      <c r="B11578" t="s">
        <v>268</v>
      </c>
      <c r="C11578">
        <v>48203</v>
      </c>
      <c r="D11578" t="s">
        <v>135</v>
      </c>
      <c r="E11578">
        <v>590</v>
      </c>
      <c r="F11578" t="s">
        <v>110</v>
      </c>
      <c r="G11578" t="s">
        <v>119</v>
      </c>
      <c r="H11578">
        <v>385</v>
      </c>
      <c r="I11578">
        <v>0.29576395856467402</v>
      </c>
      <c r="J11578">
        <v>7.0892260102168444E-3</v>
      </c>
      <c r="K11578">
        <v>-2.2209100711948191E-3</v>
      </c>
      <c r="L11578">
        <v>0.81137074150351796</v>
      </c>
    </row>
    <row r="11579" spans="1:12">
      <c r="A11579" t="s">
        <v>317</v>
      </c>
      <c r="B11579" t="s">
        <v>268</v>
      </c>
      <c r="C11579">
        <v>48203</v>
      </c>
      <c r="D11579" t="s">
        <v>135</v>
      </c>
      <c r="E11579">
        <v>590</v>
      </c>
      <c r="F11579" t="s">
        <v>110</v>
      </c>
      <c r="G11579" t="s">
        <v>120</v>
      </c>
      <c r="H11579">
        <v>613</v>
      </c>
      <c r="I11579">
        <v>0.11001215318394671</v>
      </c>
      <c r="J11579">
        <v>3.8584855263824221E-3</v>
      </c>
      <c r="K11579">
        <v>-0.2476950842242015</v>
      </c>
      <c r="L11579">
        <v>0.39452015270246482</v>
      </c>
    </row>
    <row r="11580" spans="1:12">
      <c r="A11580" t="s">
        <v>317</v>
      </c>
      <c r="B11580" t="s">
        <v>268</v>
      </c>
      <c r="C11580">
        <v>48203</v>
      </c>
      <c r="D11580" t="s">
        <v>135</v>
      </c>
      <c r="E11580">
        <v>590</v>
      </c>
      <c r="F11580" t="s">
        <v>110</v>
      </c>
      <c r="G11580" t="s">
        <v>121</v>
      </c>
      <c r="H11580">
        <v>385</v>
      </c>
      <c r="I11580">
        <v>0.4297038202545681</v>
      </c>
      <c r="J11580">
        <v>1.013879700250065E-2</v>
      </c>
      <c r="K11580">
        <v>-2.2209100711948191E-3</v>
      </c>
      <c r="L11580">
        <v>1.118222396893668</v>
      </c>
    </row>
    <row r="11581" spans="1:12">
      <c r="A11581" t="s">
        <v>317</v>
      </c>
      <c r="B11581" t="s">
        <v>268</v>
      </c>
      <c r="C11581">
        <v>48203</v>
      </c>
      <c r="D11581" t="s">
        <v>135</v>
      </c>
      <c r="E11581">
        <v>590</v>
      </c>
      <c r="F11581" t="s">
        <v>110</v>
      </c>
      <c r="G11581" t="s">
        <v>122</v>
      </c>
      <c r="H11581">
        <v>613</v>
      </c>
      <c r="I11581">
        <v>0.20595179397059071</v>
      </c>
      <c r="J11581">
        <v>6.34815665797029E-3</v>
      </c>
      <c r="K11581">
        <v>-8.9453533457064499E-2</v>
      </c>
      <c r="L11581">
        <v>0.72098393098243763</v>
      </c>
    </row>
    <row r="11582" spans="1:12">
      <c r="A11582" t="s">
        <v>317</v>
      </c>
      <c r="B11582" t="s">
        <v>268</v>
      </c>
      <c r="C11582">
        <v>48203</v>
      </c>
      <c r="D11582" t="s">
        <v>135</v>
      </c>
      <c r="E11582">
        <v>590</v>
      </c>
      <c r="F11582" t="s">
        <v>110</v>
      </c>
      <c r="G11582" t="s">
        <v>123</v>
      </c>
      <c r="H11582">
        <v>385</v>
      </c>
      <c r="I11582">
        <v>0.55269707530607393</v>
      </c>
      <c r="J11582">
        <v>1.275900907091471E-2</v>
      </c>
      <c r="K11582">
        <v>-2.2209100711948191E-3</v>
      </c>
      <c r="L11582">
        <v>1.3667531928650181</v>
      </c>
    </row>
    <row r="11583" spans="1:12">
      <c r="A11583" t="s">
        <v>317</v>
      </c>
      <c r="B11583" t="s">
        <v>268</v>
      </c>
      <c r="C11583">
        <v>48203</v>
      </c>
      <c r="D11583" t="s">
        <v>135</v>
      </c>
      <c r="E11583">
        <v>590</v>
      </c>
      <c r="F11583" t="s">
        <v>110</v>
      </c>
      <c r="G11583" t="s">
        <v>124</v>
      </c>
      <c r="H11583">
        <v>613</v>
      </c>
      <c r="I11583">
        <v>0.3002740318735681</v>
      </c>
      <c r="J11583">
        <v>9.0247575333122013E-3</v>
      </c>
      <c r="K11583">
        <v>-7.0983799909851417E-2</v>
      </c>
      <c r="L11583">
        <v>1.075421990035097</v>
      </c>
    </row>
    <row r="11584" spans="1:12">
      <c r="A11584" t="s">
        <v>317</v>
      </c>
      <c r="B11584" t="s">
        <v>268</v>
      </c>
      <c r="C11584">
        <v>48203</v>
      </c>
      <c r="D11584" t="s">
        <v>135</v>
      </c>
      <c r="E11584">
        <v>590</v>
      </c>
      <c r="F11584" t="s">
        <v>110</v>
      </c>
      <c r="G11584" t="s">
        <v>125</v>
      </c>
      <c r="H11584">
        <v>385</v>
      </c>
      <c r="I11584">
        <v>0.67998199748401</v>
      </c>
      <c r="J11584">
        <v>1.574057216947199E-2</v>
      </c>
      <c r="K11584">
        <v>-2.2209100711948191E-3</v>
      </c>
      <c r="L11584">
        <v>1.640437809315836</v>
      </c>
    </row>
    <row r="11585" spans="1:12">
      <c r="A11585" t="s">
        <v>317</v>
      </c>
      <c r="B11585" t="s">
        <v>268</v>
      </c>
      <c r="C11585">
        <v>48203</v>
      </c>
      <c r="D11585" t="s">
        <v>135</v>
      </c>
      <c r="E11585">
        <v>590</v>
      </c>
      <c r="F11585" t="s">
        <v>110</v>
      </c>
      <c r="G11585" t="s">
        <v>126</v>
      </c>
      <c r="H11585">
        <v>613</v>
      </c>
      <c r="I11585">
        <v>0.40004617640704782</v>
      </c>
      <c r="J11585">
        <v>1.199303012229227E-2</v>
      </c>
      <c r="K11585">
        <v>-3.9806647781455047E-2</v>
      </c>
      <c r="L11585">
        <v>1.4206787509393499</v>
      </c>
    </row>
    <row r="11586" spans="1:12">
      <c r="A11586" t="s">
        <v>317</v>
      </c>
      <c r="B11586" t="s">
        <v>268</v>
      </c>
      <c r="C11586">
        <v>48203</v>
      </c>
      <c r="D11586" t="s">
        <v>135</v>
      </c>
      <c r="E11586">
        <v>590</v>
      </c>
      <c r="F11586" t="s">
        <v>110</v>
      </c>
      <c r="G11586" t="s">
        <v>127</v>
      </c>
      <c r="H11586">
        <v>385</v>
      </c>
      <c r="I11586">
        <v>0.34441875361720181</v>
      </c>
      <c r="J11586">
        <v>8.2497437891071949E-3</v>
      </c>
      <c r="K11586">
        <v>-2.2209100711948191E-3</v>
      </c>
      <c r="L11586">
        <v>0.92904004690239772</v>
      </c>
    </row>
    <row r="11587" spans="1:12">
      <c r="A11587" t="s">
        <v>317</v>
      </c>
      <c r="B11587" t="s">
        <v>268</v>
      </c>
      <c r="C11587">
        <v>48203</v>
      </c>
      <c r="D11587" t="s">
        <v>135</v>
      </c>
      <c r="E11587">
        <v>590</v>
      </c>
      <c r="F11587" t="s">
        <v>110</v>
      </c>
      <c r="G11587" t="s">
        <v>128</v>
      </c>
      <c r="H11587">
        <v>613</v>
      </c>
      <c r="I11587">
        <v>0.15109181448930389</v>
      </c>
      <c r="J11587">
        <v>4.9589034281511228E-3</v>
      </c>
      <c r="K11587">
        <v>-8.0042395586124887E-2</v>
      </c>
      <c r="L11587">
        <v>0.50609167636517527</v>
      </c>
    </row>
    <row r="11588" spans="1:12">
      <c r="A11588" t="s">
        <v>317</v>
      </c>
      <c r="B11588" t="s">
        <v>268</v>
      </c>
      <c r="C11588">
        <v>48203</v>
      </c>
      <c r="D11588" t="s">
        <v>135</v>
      </c>
      <c r="E11588">
        <v>590</v>
      </c>
      <c r="F11588" t="s">
        <v>110</v>
      </c>
      <c r="G11588" t="s">
        <v>129</v>
      </c>
      <c r="H11588">
        <v>385</v>
      </c>
      <c r="I11588">
        <v>0.34441875361720181</v>
      </c>
      <c r="J11588">
        <v>8.2497437891071931E-3</v>
      </c>
      <c r="K11588">
        <v>-2.2209100711948191E-3</v>
      </c>
      <c r="L11588">
        <v>0.92904004690239772</v>
      </c>
    </row>
    <row r="11589" spans="1:12">
      <c r="A11589" t="s">
        <v>317</v>
      </c>
      <c r="B11589" t="s">
        <v>268</v>
      </c>
      <c r="C11589">
        <v>48203</v>
      </c>
      <c r="D11589" t="s">
        <v>135</v>
      </c>
      <c r="E11589">
        <v>590</v>
      </c>
      <c r="F11589" t="s">
        <v>110</v>
      </c>
      <c r="G11589" t="s">
        <v>130</v>
      </c>
      <c r="H11589">
        <v>613</v>
      </c>
      <c r="I11589">
        <v>0.15109181448930389</v>
      </c>
      <c r="J11589">
        <v>4.9589034281511228E-3</v>
      </c>
      <c r="K11589">
        <v>-8.0042395586124887E-2</v>
      </c>
      <c r="L11589">
        <v>0.50609167636517527</v>
      </c>
    </row>
    <row r="11590" spans="1:12">
      <c r="A11590" t="s">
        <v>317</v>
      </c>
      <c r="B11590" t="s">
        <v>268</v>
      </c>
      <c r="C11590">
        <v>48203</v>
      </c>
      <c r="D11590" t="s">
        <v>135</v>
      </c>
      <c r="E11590">
        <v>590</v>
      </c>
      <c r="F11590" t="s">
        <v>110</v>
      </c>
      <c r="G11590" t="s">
        <v>131</v>
      </c>
      <c r="H11590">
        <v>385</v>
      </c>
      <c r="I11590">
        <v>0.34441875361720181</v>
      </c>
      <c r="J11590">
        <v>8.2497437891071931E-3</v>
      </c>
      <c r="K11590">
        <v>-2.2209100711948191E-3</v>
      </c>
      <c r="L11590">
        <v>0.92904004690239772</v>
      </c>
    </row>
    <row r="11591" spans="1:12">
      <c r="A11591" t="s">
        <v>317</v>
      </c>
      <c r="B11591" t="s">
        <v>268</v>
      </c>
      <c r="C11591">
        <v>48203</v>
      </c>
      <c r="D11591" t="s">
        <v>135</v>
      </c>
      <c r="E11591">
        <v>590</v>
      </c>
      <c r="F11591" t="s">
        <v>110</v>
      </c>
      <c r="G11591" t="s">
        <v>132</v>
      </c>
      <c r="H11591">
        <v>613</v>
      </c>
      <c r="I11591">
        <v>0.15109181448930389</v>
      </c>
      <c r="J11591">
        <v>4.9589034281511219E-3</v>
      </c>
      <c r="K11591">
        <v>-8.0042395586124887E-2</v>
      </c>
      <c r="L11591">
        <v>0.50609167636517527</v>
      </c>
    </row>
    <row r="11592" spans="1:12">
      <c r="A11592" t="s">
        <v>317</v>
      </c>
      <c r="B11592" t="s">
        <v>268</v>
      </c>
      <c r="C11592">
        <v>48203</v>
      </c>
      <c r="D11592" t="s">
        <v>135</v>
      </c>
      <c r="E11592">
        <v>590</v>
      </c>
      <c r="F11592" t="s">
        <v>110</v>
      </c>
      <c r="G11592" t="s">
        <v>133</v>
      </c>
      <c r="H11592">
        <v>385</v>
      </c>
      <c r="I11592">
        <v>0.4698351658084205</v>
      </c>
      <c r="J11592">
        <v>1.0090794398264141E-2</v>
      </c>
      <c r="K11592">
        <v>-2.2209100711948191E-3</v>
      </c>
      <c r="L11592">
        <v>1.0498195309448459</v>
      </c>
    </row>
    <row r="11593" spans="1:12">
      <c r="A11593" t="s">
        <v>317</v>
      </c>
      <c r="B11593" t="s">
        <v>268</v>
      </c>
      <c r="C11593">
        <v>48203</v>
      </c>
      <c r="D11593" t="s">
        <v>135</v>
      </c>
      <c r="E11593">
        <v>590</v>
      </c>
      <c r="F11593" t="s">
        <v>110</v>
      </c>
      <c r="G11593" t="s">
        <v>134</v>
      </c>
      <c r="H11593">
        <v>613</v>
      </c>
      <c r="I11593">
        <v>0.2479334897645504</v>
      </c>
      <c r="J11593">
        <v>7.6990058058874558E-3</v>
      </c>
      <c r="K11593">
        <v>-3.9806647781455047E-2</v>
      </c>
      <c r="L11593">
        <v>0.95830643174613483</v>
      </c>
    </row>
    <row r="11594" spans="1:12">
      <c r="A11594" t="s">
        <v>317</v>
      </c>
      <c r="B11594" t="s">
        <v>400</v>
      </c>
      <c r="C11594">
        <v>48205</v>
      </c>
      <c r="D11594" t="s">
        <v>135</v>
      </c>
      <c r="E11594">
        <v>590</v>
      </c>
      <c r="F11594" t="s">
        <v>110</v>
      </c>
      <c r="G11594" t="s">
        <v>111</v>
      </c>
      <c r="H11594">
        <v>78</v>
      </c>
      <c r="I11594">
        <v>2.4794783903258899E-2</v>
      </c>
      <c r="J11594">
        <v>1.597121456839438E-3</v>
      </c>
      <c r="K11594">
        <v>-999</v>
      </c>
      <c r="L11594">
        <v>-999</v>
      </c>
    </row>
    <row r="11595" spans="1:12">
      <c r="A11595" t="s">
        <v>317</v>
      </c>
      <c r="B11595" t="s">
        <v>400</v>
      </c>
      <c r="C11595">
        <v>48205</v>
      </c>
      <c r="D11595" t="s">
        <v>135</v>
      </c>
      <c r="E11595">
        <v>590</v>
      </c>
      <c r="F11595" t="s">
        <v>110</v>
      </c>
      <c r="G11595" t="s">
        <v>112</v>
      </c>
      <c r="H11595">
        <v>113</v>
      </c>
      <c r="I11595">
        <v>1.6757610546823679E-2</v>
      </c>
      <c r="J11595">
        <v>6.2332531629299163E-3</v>
      </c>
      <c r="K11595">
        <v>-999</v>
      </c>
      <c r="L11595">
        <v>-999</v>
      </c>
    </row>
    <row r="11596" spans="1:12">
      <c r="A11596" t="s">
        <v>317</v>
      </c>
      <c r="B11596" t="s">
        <v>400</v>
      </c>
      <c r="C11596">
        <v>48205</v>
      </c>
      <c r="D11596" t="s">
        <v>135</v>
      </c>
      <c r="E11596">
        <v>590</v>
      </c>
      <c r="F11596" t="s">
        <v>110</v>
      </c>
      <c r="G11596" t="s">
        <v>113</v>
      </c>
      <c r="H11596">
        <v>78</v>
      </c>
      <c r="I11596">
        <v>0.55529793338272249</v>
      </c>
      <c r="J11596">
        <v>2.7233719419534251E-2</v>
      </c>
      <c r="K11596">
        <v>8.7226795649810521E-2</v>
      </c>
      <c r="L11596">
        <v>0.95642213202119708</v>
      </c>
    </row>
    <row r="11597" spans="1:12">
      <c r="A11597" t="s">
        <v>317</v>
      </c>
      <c r="B11597" t="s">
        <v>400</v>
      </c>
      <c r="C11597">
        <v>48205</v>
      </c>
      <c r="D11597" t="s">
        <v>135</v>
      </c>
      <c r="E11597">
        <v>590</v>
      </c>
      <c r="F11597" t="s">
        <v>110</v>
      </c>
      <c r="G11597" t="s">
        <v>114</v>
      </c>
      <c r="H11597">
        <v>113</v>
      </c>
      <c r="I11597">
        <v>8.1885388078086638E-2</v>
      </c>
      <c r="J11597">
        <v>8.1275044456117027E-3</v>
      </c>
      <c r="K11597">
        <v>-0.18928993464282901</v>
      </c>
      <c r="L11597">
        <v>0.61424832075510405</v>
      </c>
    </row>
    <row r="11598" spans="1:12">
      <c r="A11598" t="s">
        <v>317</v>
      </c>
      <c r="B11598" t="s">
        <v>400</v>
      </c>
      <c r="C11598">
        <v>48205</v>
      </c>
      <c r="D11598" t="s">
        <v>135</v>
      </c>
      <c r="E11598">
        <v>590</v>
      </c>
      <c r="F11598" t="s">
        <v>110</v>
      </c>
      <c r="G11598" t="s">
        <v>115</v>
      </c>
      <c r="H11598">
        <v>78</v>
      </c>
      <c r="I11598">
        <v>0.37155782746143368</v>
      </c>
      <c r="J11598">
        <v>1.996607995906912E-2</v>
      </c>
      <c r="K11598">
        <v>6.7461786250479841E-2</v>
      </c>
      <c r="L11598">
        <v>0.6567660387666574</v>
      </c>
    </row>
    <row r="11599" spans="1:12">
      <c r="A11599" t="s">
        <v>317</v>
      </c>
      <c r="B11599" t="s">
        <v>400</v>
      </c>
      <c r="C11599">
        <v>48205</v>
      </c>
      <c r="D11599" t="s">
        <v>135</v>
      </c>
      <c r="E11599">
        <v>590</v>
      </c>
      <c r="F11599" t="s">
        <v>110</v>
      </c>
      <c r="G11599" t="s">
        <v>116</v>
      </c>
      <c r="H11599">
        <v>113</v>
      </c>
      <c r="I11599">
        <v>3.060534096271559E-2</v>
      </c>
      <c r="J11599">
        <v>7.1830324659545447E-3</v>
      </c>
      <c r="K11599">
        <v>-0.31738454155604201</v>
      </c>
      <c r="L11599">
        <v>0.52508559981602587</v>
      </c>
    </row>
    <row r="11600" spans="1:12">
      <c r="A11600" t="s">
        <v>317</v>
      </c>
      <c r="B11600" t="s">
        <v>400</v>
      </c>
      <c r="C11600">
        <v>48205</v>
      </c>
      <c r="D11600" t="s">
        <v>135</v>
      </c>
      <c r="E11600">
        <v>590</v>
      </c>
      <c r="F11600" t="s">
        <v>110</v>
      </c>
      <c r="G11600" t="s">
        <v>117</v>
      </c>
      <c r="H11600">
        <v>78</v>
      </c>
      <c r="I11600">
        <v>0.37155782746143368</v>
      </c>
      <c r="J11600">
        <v>1.9966079959069131E-2</v>
      </c>
      <c r="K11600">
        <v>6.7461786250479841E-2</v>
      </c>
      <c r="L11600">
        <v>0.6567660387666574</v>
      </c>
    </row>
    <row r="11601" spans="1:12">
      <c r="A11601" t="s">
        <v>317</v>
      </c>
      <c r="B11601" t="s">
        <v>400</v>
      </c>
      <c r="C11601">
        <v>48205</v>
      </c>
      <c r="D11601" t="s">
        <v>135</v>
      </c>
      <c r="E11601">
        <v>590</v>
      </c>
      <c r="F11601" t="s">
        <v>110</v>
      </c>
      <c r="G11601" t="s">
        <v>118</v>
      </c>
      <c r="H11601">
        <v>113</v>
      </c>
      <c r="I11601">
        <v>3.060534096271559E-2</v>
      </c>
      <c r="J11601">
        <v>7.1830324659545447E-3</v>
      </c>
      <c r="K11601">
        <v>-0.31738454155604201</v>
      </c>
      <c r="L11601">
        <v>0.52508559981602587</v>
      </c>
    </row>
    <row r="11602" spans="1:12">
      <c r="A11602" t="s">
        <v>317</v>
      </c>
      <c r="B11602" t="s">
        <v>400</v>
      </c>
      <c r="C11602">
        <v>48205</v>
      </c>
      <c r="D11602" t="s">
        <v>135</v>
      </c>
      <c r="E11602">
        <v>590</v>
      </c>
      <c r="F11602" t="s">
        <v>110</v>
      </c>
      <c r="G11602" t="s">
        <v>119</v>
      </c>
      <c r="H11602">
        <v>78</v>
      </c>
      <c r="I11602">
        <v>0.4627698708780339</v>
      </c>
      <c r="J11602">
        <v>2.365602015206399E-2</v>
      </c>
      <c r="K11602">
        <v>7.4445317497789057E-2</v>
      </c>
      <c r="L11602">
        <v>0.81130979542113246</v>
      </c>
    </row>
    <row r="11603" spans="1:12">
      <c r="A11603" t="s">
        <v>317</v>
      </c>
      <c r="B11603" t="s">
        <v>400</v>
      </c>
      <c r="C11603">
        <v>48205</v>
      </c>
      <c r="D11603" t="s">
        <v>135</v>
      </c>
      <c r="E11603">
        <v>590</v>
      </c>
      <c r="F11603" t="s">
        <v>110</v>
      </c>
      <c r="G11603" t="s">
        <v>120</v>
      </c>
      <c r="H11603">
        <v>113</v>
      </c>
      <c r="I11603">
        <v>5.7902661412475707E-2</v>
      </c>
      <c r="J11603">
        <v>7.6139030513904284E-3</v>
      </c>
      <c r="K11603">
        <v>-0.25034914049472179</v>
      </c>
      <c r="L11603">
        <v>0.57202654833436051</v>
      </c>
    </row>
    <row r="11604" spans="1:12">
      <c r="A11604" t="s">
        <v>317</v>
      </c>
      <c r="B11604" t="s">
        <v>400</v>
      </c>
      <c r="C11604">
        <v>48205</v>
      </c>
      <c r="D11604" t="s">
        <v>135</v>
      </c>
      <c r="E11604">
        <v>590</v>
      </c>
      <c r="F11604" t="s">
        <v>110</v>
      </c>
      <c r="G11604" t="s">
        <v>121</v>
      </c>
      <c r="H11604">
        <v>78</v>
      </c>
      <c r="I11604">
        <v>0.66920063343119318</v>
      </c>
      <c r="J11604">
        <v>3.1508294125607753E-2</v>
      </c>
      <c r="K11604">
        <v>9.7100344820149329E-2</v>
      </c>
      <c r="L11604">
        <v>1.1396322454501031</v>
      </c>
    </row>
    <row r="11605" spans="1:12">
      <c r="A11605" t="s">
        <v>317</v>
      </c>
      <c r="B11605" t="s">
        <v>400</v>
      </c>
      <c r="C11605">
        <v>48205</v>
      </c>
      <c r="D11605" t="s">
        <v>135</v>
      </c>
      <c r="E11605">
        <v>590</v>
      </c>
      <c r="F11605" t="s">
        <v>110</v>
      </c>
      <c r="G11605" t="s">
        <v>122</v>
      </c>
      <c r="H11605">
        <v>113</v>
      </c>
      <c r="I11605">
        <v>0.1297254148849977</v>
      </c>
      <c r="J11605">
        <v>9.853198301766012E-3</v>
      </c>
      <c r="K11605">
        <v>-7.6091841201122848E-2</v>
      </c>
      <c r="L11605">
        <v>0.70625888800057068</v>
      </c>
    </row>
    <row r="11606" spans="1:12">
      <c r="A11606" t="s">
        <v>317</v>
      </c>
      <c r="B11606" t="s">
        <v>400</v>
      </c>
      <c r="C11606">
        <v>48205</v>
      </c>
      <c r="D11606" t="s">
        <v>135</v>
      </c>
      <c r="E11606">
        <v>590</v>
      </c>
      <c r="F11606" t="s">
        <v>110</v>
      </c>
      <c r="G11606" t="s">
        <v>123</v>
      </c>
      <c r="H11606">
        <v>78</v>
      </c>
      <c r="I11606">
        <v>0.87079021299184267</v>
      </c>
      <c r="J11606">
        <v>3.9345331294846353E-2</v>
      </c>
      <c r="K11606">
        <v>0.1177863028727045</v>
      </c>
      <c r="L11606">
        <v>1.4828781902792141</v>
      </c>
    </row>
    <row r="11607" spans="1:12">
      <c r="A11607" t="s">
        <v>317</v>
      </c>
      <c r="B11607" t="s">
        <v>400</v>
      </c>
      <c r="C11607">
        <v>48205</v>
      </c>
      <c r="D11607" t="s">
        <v>135</v>
      </c>
      <c r="E11607">
        <v>590</v>
      </c>
      <c r="F11607" t="s">
        <v>110</v>
      </c>
      <c r="G11607" t="s">
        <v>124</v>
      </c>
      <c r="H11607">
        <v>113</v>
      </c>
      <c r="I11607">
        <v>0.1955564306283768</v>
      </c>
      <c r="J11607">
        <v>1.247161764206111E-2</v>
      </c>
      <c r="K11607">
        <v>-5.9158893821599267E-3</v>
      </c>
      <c r="L11607">
        <v>0.82128028667148845</v>
      </c>
    </row>
    <row r="11608" spans="1:12">
      <c r="A11608" t="s">
        <v>317</v>
      </c>
      <c r="B11608" t="s">
        <v>400</v>
      </c>
      <c r="C11608">
        <v>48205</v>
      </c>
      <c r="D11608" t="s">
        <v>135</v>
      </c>
      <c r="E11608">
        <v>590</v>
      </c>
      <c r="F11608" t="s">
        <v>110</v>
      </c>
      <c r="G11608" t="s">
        <v>125</v>
      </c>
      <c r="H11608">
        <v>78</v>
      </c>
      <c r="I11608">
        <v>1.058917175551501</v>
      </c>
      <c r="J11608">
        <v>4.6487009928248238E-2</v>
      </c>
      <c r="K11608">
        <v>0.13726677259108189</v>
      </c>
      <c r="L11608">
        <v>1.7975534929962509</v>
      </c>
    </row>
    <row r="11609" spans="1:12">
      <c r="A11609" t="s">
        <v>317</v>
      </c>
      <c r="B11609" t="s">
        <v>400</v>
      </c>
      <c r="C11609">
        <v>48205</v>
      </c>
      <c r="D11609" t="s">
        <v>135</v>
      </c>
      <c r="E11609">
        <v>590</v>
      </c>
      <c r="F11609" t="s">
        <v>110</v>
      </c>
      <c r="G11609" t="s">
        <v>126</v>
      </c>
      <c r="H11609">
        <v>113</v>
      </c>
      <c r="I11609">
        <v>0.26926993633340512</v>
      </c>
      <c r="J11609">
        <v>1.5955520849730991E-2</v>
      </c>
      <c r="K11609">
        <v>-5.9158893821599267E-3</v>
      </c>
      <c r="L11609">
        <v>0.95517115374891159</v>
      </c>
    </row>
    <row r="11610" spans="1:12">
      <c r="A11610" t="s">
        <v>317</v>
      </c>
      <c r="B11610" t="s">
        <v>400</v>
      </c>
      <c r="C11610">
        <v>48205</v>
      </c>
      <c r="D11610" t="s">
        <v>135</v>
      </c>
      <c r="E11610">
        <v>590</v>
      </c>
      <c r="F11610" t="s">
        <v>110</v>
      </c>
      <c r="G11610" t="s">
        <v>127</v>
      </c>
      <c r="H11610">
        <v>78</v>
      </c>
      <c r="I11610">
        <v>0.55529793338272249</v>
      </c>
      <c r="J11610">
        <v>2.7233719419534251E-2</v>
      </c>
      <c r="K11610">
        <v>8.7226795649810521E-2</v>
      </c>
      <c r="L11610">
        <v>0.95642213202119708</v>
      </c>
    </row>
    <row r="11611" spans="1:12">
      <c r="A11611" t="s">
        <v>317</v>
      </c>
      <c r="B11611" t="s">
        <v>400</v>
      </c>
      <c r="C11611">
        <v>48205</v>
      </c>
      <c r="D11611" t="s">
        <v>135</v>
      </c>
      <c r="E11611">
        <v>590</v>
      </c>
      <c r="F11611" t="s">
        <v>110</v>
      </c>
      <c r="G11611" t="s">
        <v>128</v>
      </c>
      <c r="H11611">
        <v>113</v>
      </c>
      <c r="I11611">
        <v>8.1885388078086624E-2</v>
      </c>
      <c r="J11611">
        <v>8.1275044456117027E-3</v>
      </c>
      <c r="K11611">
        <v>-0.18928993464282901</v>
      </c>
      <c r="L11611">
        <v>0.61424832075510405</v>
      </c>
    </row>
    <row r="11612" spans="1:12">
      <c r="A11612" t="s">
        <v>317</v>
      </c>
      <c r="B11612" t="s">
        <v>400</v>
      </c>
      <c r="C11612">
        <v>48205</v>
      </c>
      <c r="D11612" t="s">
        <v>135</v>
      </c>
      <c r="E11612">
        <v>590</v>
      </c>
      <c r="F11612" t="s">
        <v>110</v>
      </c>
      <c r="G11612" t="s">
        <v>129</v>
      </c>
      <c r="H11612">
        <v>78</v>
      </c>
      <c r="I11612">
        <v>0.55529793338272249</v>
      </c>
      <c r="J11612">
        <v>2.7233719419534251E-2</v>
      </c>
      <c r="K11612">
        <v>8.7226795649810521E-2</v>
      </c>
      <c r="L11612">
        <v>0.95642213202119708</v>
      </c>
    </row>
    <row r="11613" spans="1:12">
      <c r="A11613" t="s">
        <v>317</v>
      </c>
      <c r="B11613" t="s">
        <v>400</v>
      </c>
      <c r="C11613">
        <v>48205</v>
      </c>
      <c r="D11613" t="s">
        <v>135</v>
      </c>
      <c r="E11613">
        <v>590</v>
      </c>
      <c r="F11613" t="s">
        <v>110</v>
      </c>
      <c r="G11613" t="s">
        <v>130</v>
      </c>
      <c r="H11613">
        <v>113</v>
      </c>
      <c r="I11613">
        <v>8.1885388078086624E-2</v>
      </c>
      <c r="J11613">
        <v>8.1275044456117027E-3</v>
      </c>
      <c r="K11613">
        <v>-0.18928993464282901</v>
      </c>
      <c r="L11613">
        <v>0.61424832075510405</v>
      </c>
    </row>
    <row r="11614" spans="1:12">
      <c r="A11614" t="s">
        <v>317</v>
      </c>
      <c r="B11614" t="s">
        <v>400</v>
      </c>
      <c r="C11614">
        <v>48205</v>
      </c>
      <c r="D11614" t="s">
        <v>135</v>
      </c>
      <c r="E11614">
        <v>590</v>
      </c>
      <c r="F11614" t="s">
        <v>110</v>
      </c>
      <c r="G11614" t="s">
        <v>131</v>
      </c>
      <c r="H11614">
        <v>78</v>
      </c>
      <c r="I11614">
        <v>0.55529793338272249</v>
      </c>
      <c r="J11614">
        <v>2.7233719419534251E-2</v>
      </c>
      <c r="K11614">
        <v>8.7226795649810521E-2</v>
      </c>
      <c r="L11614">
        <v>0.95642213202119708</v>
      </c>
    </row>
    <row r="11615" spans="1:12">
      <c r="A11615" t="s">
        <v>317</v>
      </c>
      <c r="B11615" t="s">
        <v>400</v>
      </c>
      <c r="C11615">
        <v>48205</v>
      </c>
      <c r="D11615" t="s">
        <v>135</v>
      </c>
      <c r="E11615">
        <v>590</v>
      </c>
      <c r="F11615" t="s">
        <v>110</v>
      </c>
      <c r="G11615" t="s">
        <v>132</v>
      </c>
      <c r="H11615">
        <v>113</v>
      </c>
      <c r="I11615">
        <v>8.1885388078086638E-2</v>
      </c>
      <c r="J11615">
        <v>8.1275044456117027E-3</v>
      </c>
      <c r="K11615">
        <v>-0.18928993464282901</v>
      </c>
      <c r="L11615">
        <v>0.61424832075510405</v>
      </c>
    </row>
    <row r="11616" spans="1:12">
      <c r="A11616" t="s">
        <v>317</v>
      </c>
      <c r="B11616" t="s">
        <v>400</v>
      </c>
      <c r="C11616">
        <v>48205</v>
      </c>
      <c r="D11616" t="s">
        <v>135</v>
      </c>
      <c r="E11616">
        <v>590</v>
      </c>
      <c r="F11616" t="s">
        <v>110</v>
      </c>
      <c r="G11616" t="s">
        <v>133</v>
      </c>
      <c r="H11616">
        <v>78</v>
      </c>
      <c r="I11616">
        <v>0.70525219596735911</v>
      </c>
      <c r="J11616">
        <v>3.0769941815126659E-2</v>
      </c>
      <c r="K11616">
        <v>8.0817788104621577E-2</v>
      </c>
      <c r="L11616">
        <v>1.3067001439901109</v>
      </c>
    </row>
    <row r="11617" spans="1:12">
      <c r="A11617" t="s">
        <v>317</v>
      </c>
      <c r="B11617" t="s">
        <v>400</v>
      </c>
      <c r="C11617">
        <v>48205</v>
      </c>
      <c r="D11617" t="s">
        <v>135</v>
      </c>
      <c r="E11617">
        <v>590</v>
      </c>
      <c r="F11617" t="s">
        <v>110</v>
      </c>
      <c r="G11617" t="s">
        <v>134</v>
      </c>
      <c r="H11617">
        <v>113</v>
      </c>
      <c r="I11617">
        <v>0.22377391093629079</v>
      </c>
      <c r="J11617">
        <v>1.453565856252235E-2</v>
      </c>
      <c r="K11617">
        <v>-5.9158893821599267E-3</v>
      </c>
      <c r="L11617">
        <v>0.88587925372789</v>
      </c>
    </row>
    <row r="11618" spans="1:12">
      <c r="A11618" t="s">
        <v>317</v>
      </c>
      <c r="B11618" t="s">
        <v>297</v>
      </c>
      <c r="C11618">
        <v>48207</v>
      </c>
      <c r="D11618" t="s">
        <v>135</v>
      </c>
      <c r="E11618">
        <v>590</v>
      </c>
      <c r="F11618" t="s">
        <v>110</v>
      </c>
      <c r="G11618" t="s">
        <v>111</v>
      </c>
      <c r="H11618">
        <v>119</v>
      </c>
      <c r="I11618">
        <v>1.140820601885309E-2</v>
      </c>
      <c r="J11618">
        <v>1.555286819299056E-3</v>
      </c>
      <c r="K11618">
        <v>-999</v>
      </c>
      <c r="L11618">
        <v>-999</v>
      </c>
    </row>
    <row r="11619" spans="1:12">
      <c r="A11619" t="s">
        <v>317</v>
      </c>
      <c r="B11619" t="s">
        <v>297</v>
      </c>
      <c r="C11619">
        <v>48207</v>
      </c>
      <c r="D11619" t="s">
        <v>135</v>
      </c>
      <c r="E11619">
        <v>590</v>
      </c>
      <c r="F11619" t="s">
        <v>110</v>
      </c>
      <c r="G11619" t="s">
        <v>112</v>
      </c>
      <c r="H11619">
        <v>249</v>
      </c>
      <c r="I11619">
        <v>1.7658757837572741E-2</v>
      </c>
      <c r="J11619">
        <v>1.9727070536314948E-3</v>
      </c>
      <c r="K11619">
        <v>-999</v>
      </c>
      <c r="L11619">
        <v>-999</v>
      </c>
    </row>
    <row r="11620" spans="1:12">
      <c r="A11620" t="s">
        <v>317</v>
      </c>
      <c r="B11620" t="s">
        <v>297</v>
      </c>
      <c r="C11620">
        <v>48207</v>
      </c>
      <c r="D11620" t="s">
        <v>135</v>
      </c>
      <c r="E11620">
        <v>590</v>
      </c>
      <c r="F11620" t="s">
        <v>110</v>
      </c>
      <c r="G11620" t="s">
        <v>113</v>
      </c>
      <c r="H11620">
        <v>119</v>
      </c>
      <c r="I11620">
        <v>0.43201694207967622</v>
      </c>
      <c r="J11620">
        <v>1.467775409181417E-2</v>
      </c>
      <c r="K11620">
        <v>-999</v>
      </c>
      <c r="L11620">
        <v>0.77540715494041401</v>
      </c>
    </row>
    <row r="11621" spans="1:12">
      <c r="A11621" t="s">
        <v>317</v>
      </c>
      <c r="B11621" t="s">
        <v>297</v>
      </c>
      <c r="C11621">
        <v>48207</v>
      </c>
      <c r="D11621" t="s">
        <v>135</v>
      </c>
      <c r="E11621">
        <v>590</v>
      </c>
      <c r="F11621" t="s">
        <v>110</v>
      </c>
      <c r="G11621" t="s">
        <v>114</v>
      </c>
      <c r="H11621">
        <v>249</v>
      </c>
      <c r="I11621">
        <v>0.21377616855957829</v>
      </c>
      <c r="J11621">
        <v>5.0578291676846377E-3</v>
      </c>
      <c r="K11621">
        <v>-6.8388802885162275E-2</v>
      </c>
      <c r="L11621">
        <v>0.39676246338379179</v>
      </c>
    </row>
    <row r="11622" spans="1:12">
      <c r="A11622" t="s">
        <v>317</v>
      </c>
      <c r="B11622" t="s">
        <v>297</v>
      </c>
      <c r="C11622">
        <v>48207</v>
      </c>
      <c r="D11622" t="s">
        <v>135</v>
      </c>
      <c r="E11622">
        <v>590</v>
      </c>
      <c r="F11622" t="s">
        <v>110</v>
      </c>
      <c r="G11622" t="s">
        <v>115</v>
      </c>
      <c r="H11622">
        <v>119</v>
      </c>
      <c r="I11622">
        <v>0.32872256492853108</v>
      </c>
      <c r="J11622">
        <v>1.1673735540984109E-2</v>
      </c>
      <c r="K11622">
        <v>-999</v>
      </c>
      <c r="L11622">
        <v>0.61666313658404837</v>
      </c>
    </row>
    <row r="11623" spans="1:12">
      <c r="A11623" t="s">
        <v>317</v>
      </c>
      <c r="B11623" t="s">
        <v>297</v>
      </c>
      <c r="C11623">
        <v>48207</v>
      </c>
      <c r="D11623" t="s">
        <v>135</v>
      </c>
      <c r="E11623">
        <v>590</v>
      </c>
      <c r="F11623" t="s">
        <v>110</v>
      </c>
      <c r="G11623" t="s">
        <v>116</v>
      </c>
      <c r="H11623">
        <v>249</v>
      </c>
      <c r="I11623">
        <v>0.13484520442868089</v>
      </c>
      <c r="J11623">
        <v>4.6486115461383121E-3</v>
      </c>
      <c r="K11623">
        <v>-0.14823327133492659</v>
      </c>
      <c r="L11623">
        <v>0.31182416552438941</v>
      </c>
    </row>
    <row r="11624" spans="1:12">
      <c r="A11624" t="s">
        <v>317</v>
      </c>
      <c r="B11624" t="s">
        <v>297</v>
      </c>
      <c r="C11624">
        <v>48207</v>
      </c>
      <c r="D11624" t="s">
        <v>135</v>
      </c>
      <c r="E11624">
        <v>590</v>
      </c>
      <c r="F11624" t="s">
        <v>110</v>
      </c>
      <c r="G11624" t="s">
        <v>117</v>
      </c>
      <c r="H11624">
        <v>119</v>
      </c>
      <c r="I11624">
        <v>0.32909088705213491</v>
      </c>
      <c r="J11624">
        <v>1.1682174781495139E-2</v>
      </c>
      <c r="K11624">
        <v>-999</v>
      </c>
      <c r="L11624">
        <v>0.61666313658404837</v>
      </c>
    </row>
    <row r="11625" spans="1:12">
      <c r="A11625" t="s">
        <v>317</v>
      </c>
      <c r="B11625" t="s">
        <v>297</v>
      </c>
      <c r="C11625">
        <v>48207</v>
      </c>
      <c r="D11625" t="s">
        <v>135</v>
      </c>
      <c r="E11625">
        <v>590</v>
      </c>
      <c r="F11625" t="s">
        <v>110</v>
      </c>
      <c r="G11625" t="s">
        <v>118</v>
      </c>
      <c r="H11625">
        <v>249</v>
      </c>
      <c r="I11625">
        <v>0.13484520442868089</v>
      </c>
      <c r="J11625">
        <v>4.6486115461383121E-3</v>
      </c>
      <c r="K11625">
        <v>-0.14823327133492659</v>
      </c>
      <c r="L11625">
        <v>0.31182416552438941</v>
      </c>
    </row>
    <row r="11626" spans="1:12">
      <c r="A11626" t="s">
        <v>317</v>
      </c>
      <c r="B11626" t="s">
        <v>297</v>
      </c>
      <c r="C11626">
        <v>48207</v>
      </c>
      <c r="D11626" t="s">
        <v>135</v>
      </c>
      <c r="E11626">
        <v>590</v>
      </c>
      <c r="F11626" t="s">
        <v>110</v>
      </c>
      <c r="G11626" t="s">
        <v>119</v>
      </c>
      <c r="H11626">
        <v>119</v>
      </c>
      <c r="I11626">
        <v>0.36878264116342219</v>
      </c>
      <c r="J11626">
        <v>1.2628471351821271E-2</v>
      </c>
      <c r="K11626">
        <v>-999</v>
      </c>
      <c r="L11626">
        <v>0.66018978291997776</v>
      </c>
    </row>
    <row r="11627" spans="1:12">
      <c r="A11627" t="s">
        <v>317</v>
      </c>
      <c r="B11627" t="s">
        <v>297</v>
      </c>
      <c r="C11627">
        <v>48207</v>
      </c>
      <c r="D11627" t="s">
        <v>135</v>
      </c>
      <c r="E11627">
        <v>590</v>
      </c>
      <c r="F11627" t="s">
        <v>110</v>
      </c>
      <c r="G11627" t="s">
        <v>120</v>
      </c>
      <c r="H11627">
        <v>249</v>
      </c>
      <c r="I11627">
        <v>0.17699366310280051</v>
      </c>
      <c r="J11627">
        <v>4.834839207356975E-3</v>
      </c>
      <c r="K11627">
        <v>-0.110440307075323</v>
      </c>
      <c r="L11627">
        <v>0.35949481920312698</v>
      </c>
    </row>
    <row r="11628" spans="1:12">
      <c r="A11628" t="s">
        <v>317</v>
      </c>
      <c r="B11628" t="s">
        <v>297</v>
      </c>
      <c r="C11628">
        <v>48207</v>
      </c>
      <c r="D11628" t="s">
        <v>135</v>
      </c>
      <c r="E11628">
        <v>590</v>
      </c>
      <c r="F11628" t="s">
        <v>110</v>
      </c>
      <c r="G11628" t="s">
        <v>121</v>
      </c>
      <c r="H11628">
        <v>119</v>
      </c>
      <c r="I11628">
        <v>0.49941062810184877</v>
      </c>
      <c r="J11628">
        <v>1.6715829198715192E-2</v>
      </c>
      <c r="K11628">
        <v>-999</v>
      </c>
      <c r="L11628">
        <v>0.90576837500515262</v>
      </c>
    </row>
    <row r="11629" spans="1:12">
      <c r="A11629" t="s">
        <v>317</v>
      </c>
      <c r="B11629" t="s">
        <v>297</v>
      </c>
      <c r="C11629">
        <v>48207</v>
      </c>
      <c r="D11629" t="s">
        <v>135</v>
      </c>
      <c r="E11629">
        <v>590</v>
      </c>
      <c r="F11629" t="s">
        <v>110</v>
      </c>
      <c r="G11629" t="s">
        <v>122</v>
      </c>
      <c r="H11629">
        <v>249</v>
      </c>
      <c r="I11629">
        <v>0.28210141588337878</v>
      </c>
      <c r="J11629">
        <v>5.8136283926642929E-3</v>
      </c>
      <c r="K11629">
        <v>-1.20704335229051E-3</v>
      </c>
      <c r="L11629">
        <v>0.46340287480711517</v>
      </c>
    </row>
    <row r="11630" spans="1:12">
      <c r="A11630" t="s">
        <v>317</v>
      </c>
      <c r="B11630" t="s">
        <v>297</v>
      </c>
      <c r="C11630">
        <v>48207</v>
      </c>
      <c r="D11630" t="s">
        <v>135</v>
      </c>
      <c r="E11630">
        <v>590</v>
      </c>
      <c r="F11630" t="s">
        <v>110</v>
      </c>
      <c r="G11630" t="s">
        <v>123</v>
      </c>
      <c r="H11630">
        <v>119</v>
      </c>
      <c r="I11630">
        <v>0.60779388222891562</v>
      </c>
      <c r="J11630">
        <v>2.0046754828781151E-2</v>
      </c>
      <c r="K11630">
        <v>-999</v>
      </c>
      <c r="L11630">
        <v>1.065417881734922</v>
      </c>
    </row>
    <row r="11631" spans="1:12">
      <c r="A11631" t="s">
        <v>317</v>
      </c>
      <c r="B11631" t="s">
        <v>297</v>
      </c>
      <c r="C11631">
        <v>48207</v>
      </c>
      <c r="D11631" t="s">
        <v>135</v>
      </c>
      <c r="E11631">
        <v>590</v>
      </c>
      <c r="F11631" t="s">
        <v>110</v>
      </c>
      <c r="G11631" t="s">
        <v>124</v>
      </c>
      <c r="H11631">
        <v>249</v>
      </c>
      <c r="I11631">
        <v>0.37772565825152188</v>
      </c>
      <c r="J11631">
        <v>6.9048532390674202E-3</v>
      </c>
      <c r="K11631">
        <v>-1.20704335229051E-3</v>
      </c>
      <c r="L11631">
        <v>0.57869405708987265</v>
      </c>
    </row>
    <row r="11632" spans="1:12">
      <c r="A11632" t="s">
        <v>317</v>
      </c>
      <c r="B11632" t="s">
        <v>297</v>
      </c>
      <c r="C11632">
        <v>48207</v>
      </c>
      <c r="D11632" t="s">
        <v>135</v>
      </c>
      <c r="E11632">
        <v>590</v>
      </c>
      <c r="F11632" t="s">
        <v>110</v>
      </c>
      <c r="G11632" t="s">
        <v>125</v>
      </c>
      <c r="H11632">
        <v>119</v>
      </c>
      <c r="I11632">
        <v>0.7268857928793756</v>
      </c>
      <c r="J11632">
        <v>2.390373533295459E-2</v>
      </c>
      <c r="K11632">
        <v>-999</v>
      </c>
      <c r="L11632">
        <v>1.2610175070735949</v>
      </c>
    </row>
    <row r="11633" spans="1:12">
      <c r="A11633" t="s">
        <v>317</v>
      </c>
      <c r="B11633" t="s">
        <v>297</v>
      </c>
      <c r="C11633">
        <v>48207</v>
      </c>
      <c r="D11633" t="s">
        <v>135</v>
      </c>
      <c r="E11633">
        <v>590</v>
      </c>
      <c r="F11633" t="s">
        <v>110</v>
      </c>
      <c r="G11633" t="s">
        <v>126</v>
      </c>
      <c r="H11633">
        <v>249</v>
      </c>
      <c r="I11633">
        <v>0.47957466292110262</v>
      </c>
      <c r="J11633">
        <v>8.3121883576528534E-3</v>
      </c>
      <c r="K11633">
        <v>-1.20704335229051E-3</v>
      </c>
      <c r="L11633">
        <v>0.71595461619493217</v>
      </c>
    </row>
    <row r="11634" spans="1:12">
      <c r="A11634" t="s">
        <v>317</v>
      </c>
      <c r="B11634" t="s">
        <v>297</v>
      </c>
      <c r="C11634">
        <v>48207</v>
      </c>
      <c r="D11634" t="s">
        <v>135</v>
      </c>
      <c r="E11634">
        <v>590</v>
      </c>
      <c r="F11634" t="s">
        <v>110</v>
      </c>
      <c r="G11634" t="s">
        <v>127</v>
      </c>
      <c r="H11634">
        <v>119</v>
      </c>
      <c r="I11634">
        <v>0.43168861642356549</v>
      </c>
      <c r="J11634">
        <v>1.467501765815254E-2</v>
      </c>
      <c r="K11634">
        <v>-999</v>
      </c>
      <c r="L11634">
        <v>0.77540715494041401</v>
      </c>
    </row>
    <row r="11635" spans="1:12">
      <c r="A11635" t="s">
        <v>317</v>
      </c>
      <c r="B11635" t="s">
        <v>297</v>
      </c>
      <c r="C11635">
        <v>48207</v>
      </c>
      <c r="D11635" t="s">
        <v>135</v>
      </c>
      <c r="E11635">
        <v>590</v>
      </c>
      <c r="F11635" t="s">
        <v>110</v>
      </c>
      <c r="G11635" t="s">
        <v>128</v>
      </c>
      <c r="H11635">
        <v>249</v>
      </c>
      <c r="I11635">
        <v>0.2137405771086304</v>
      </c>
      <c r="J11635">
        <v>5.0568875708171786E-3</v>
      </c>
      <c r="K11635">
        <v>-6.8388802885162275E-2</v>
      </c>
      <c r="L11635">
        <v>0.39676246338379179</v>
      </c>
    </row>
    <row r="11636" spans="1:12">
      <c r="A11636" t="s">
        <v>317</v>
      </c>
      <c r="B11636" t="s">
        <v>297</v>
      </c>
      <c r="C11636">
        <v>48207</v>
      </c>
      <c r="D11636" t="s">
        <v>135</v>
      </c>
      <c r="E11636">
        <v>590</v>
      </c>
      <c r="F11636" t="s">
        <v>110</v>
      </c>
      <c r="G11636" t="s">
        <v>129</v>
      </c>
      <c r="H11636">
        <v>119</v>
      </c>
      <c r="I11636">
        <v>0.43168862514370498</v>
      </c>
      <c r="J11636">
        <v>1.467501771878506E-2</v>
      </c>
      <c r="K11636">
        <v>-999</v>
      </c>
      <c r="L11636">
        <v>0.77540715494041401</v>
      </c>
    </row>
    <row r="11637" spans="1:12">
      <c r="A11637" t="s">
        <v>317</v>
      </c>
      <c r="B11637" t="s">
        <v>297</v>
      </c>
      <c r="C11637">
        <v>48207</v>
      </c>
      <c r="D11637" t="s">
        <v>135</v>
      </c>
      <c r="E11637">
        <v>590</v>
      </c>
      <c r="F11637" t="s">
        <v>110</v>
      </c>
      <c r="G11637" t="s">
        <v>130</v>
      </c>
      <c r="H11637">
        <v>249</v>
      </c>
      <c r="I11637">
        <v>0.2137405771086304</v>
      </c>
      <c r="J11637">
        <v>5.0568875708171803E-3</v>
      </c>
      <c r="K11637">
        <v>-6.8388802885162275E-2</v>
      </c>
      <c r="L11637">
        <v>0.39676246338379179</v>
      </c>
    </row>
    <row r="11638" spans="1:12">
      <c r="A11638" t="s">
        <v>317</v>
      </c>
      <c r="B11638" t="s">
        <v>297</v>
      </c>
      <c r="C11638">
        <v>48207</v>
      </c>
      <c r="D11638" t="s">
        <v>135</v>
      </c>
      <c r="E11638">
        <v>590</v>
      </c>
      <c r="F11638" t="s">
        <v>110</v>
      </c>
      <c r="G11638" t="s">
        <v>131</v>
      </c>
      <c r="H11638">
        <v>119</v>
      </c>
      <c r="I11638">
        <v>0.43168862514370498</v>
      </c>
      <c r="J11638">
        <v>1.467501771878506E-2</v>
      </c>
      <c r="K11638">
        <v>-999</v>
      </c>
      <c r="L11638">
        <v>0.77540715494041401</v>
      </c>
    </row>
    <row r="11639" spans="1:12">
      <c r="A11639" t="s">
        <v>317</v>
      </c>
      <c r="B11639" t="s">
        <v>297</v>
      </c>
      <c r="C11639">
        <v>48207</v>
      </c>
      <c r="D11639" t="s">
        <v>135</v>
      </c>
      <c r="E11639">
        <v>590</v>
      </c>
      <c r="F11639" t="s">
        <v>110</v>
      </c>
      <c r="G11639" t="s">
        <v>132</v>
      </c>
      <c r="H11639">
        <v>249</v>
      </c>
      <c r="I11639">
        <v>0.2137405771086304</v>
      </c>
      <c r="J11639">
        <v>5.0568875708171803E-3</v>
      </c>
      <c r="K11639">
        <v>-6.8388802885162275E-2</v>
      </c>
      <c r="L11639">
        <v>0.39676246338379179</v>
      </c>
    </row>
    <row r="11640" spans="1:12">
      <c r="A11640" t="s">
        <v>317</v>
      </c>
      <c r="B11640" t="s">
        <v>297</v>
      </c>
      <c r="C11640">
        <v>48207</v>
      </c>
      <c r="D11640" t="s">
        <v>135</v>
      </c>
      <c r="E11640">
        <v>590</v>
      </c>
      <c r="F11640" t="s">
        <v>110</v>
      </c>
      <c r="G11640" t="s">
        <v>133</v>
      </c>
      <c r="H11640">
        <v>119</v>
      </c>
      <c r="I11640">
        <v>0.43433714910275228</v>
      </c>
      <c r="J11640">
        <v>1.3735449922206201E-2</v>
      </c>
      <c r="K11640">
        <v>-999</v>
      </c>
      <c r="L11640">
        <v>0.70198398761031777</v>
      </c>
    </row>
    <row r="11641" spans="1:12">
      <c r="A11641" t="s">
        <v>317</v>
      </c>
      <c r="B11641" t="s">
        <v>297</v>
      </c>
      <c r="C11641">
        <v>48207</v>
      </c>
      <c r="D11641" t="s">
        <v>135</v>
      </c>
      <c r="E11641">
        <v>590</v>
      </c>
      <c r="F11641" t="s">
        <v>110</v>
      </c>
      <c r="G11641" t="s">
        <v>134</v>
      </c>
      <c r="H11641">
        <v>249</v>
      </c>
      <c r="I11641">
        <v>0.30223545983059369</v>
      </c>
      <c r="J11641">
        <v>5.5730783064963313E-3</v>
      </c>
      <c r="K11641">
        <v>-1.20704335229051E-3</v>
      </c>
      <c r="L11641">
        <v>0.62168249683176779</v>
      </c>
    </row>
    <row r="11642" spans="1:12">
      <c r="A11642" t="s">
        <v>317</v>
      </c>
      <c r="B11642" t="s">
        <v>401</v>
      </c>
      <c r="C11642">
        <v>48209</v>
      </c>
      <c r="D11642" t="s">
        <v>135</v>
      </c>
      <c r="E11642">
        <v>590</v>
      </c>
      <c r="F11642" t="s">
        <v>110</v>
      </c>
      <c r="G11642" t="s">
        <v>111</v>
      </c>
      <c r="H11642">
        <v>249</v>
      </c>
      <c r="I11642">
        <v>2.8781502944510269E-2</v>
      </c>
      <c r="J11642">
        <v>8.7103573533337268E-4</v>
      </c>
      <c r="K11642">
        <v>-999</v>
      </c>
      <c r="L11642">
        <v>-999</v>
      </c>
    </row>
    <row r="11643" spans="1:12">
      <c r="A11643" t="s">
        <v>317</v>
      </c>
      <c r="B11643" t="s">
        <v>401</v>
      </c>
      <c r="C11643">
        <v>48209</v>
      </c>
      <c r="D11643" t="s">
        <v>135</v>
      </c>
      <c r="E11643">
        <v>590</v>
      </c>
      <c r="F11643" t="s">
        <v>110</v>
      </c>
      <c r="G11643" t="s">
        <v>112</v>
      </c>
      <c r="H11643">
        <v>334</v>
      </c>
      <c r="I11643">
        <v>5.7337774181871813E-4</v>
      </c>
      <c r="J11643">
        <v>6.8644977716263221E-4</v>
      </c>
      <c r="K11643">
        <v>-999</v>
      </c>
      <c r="L11643">
        <v>-999</v>
      </c>
    </row>
    <row r="11644" spans="1:12">
      <c r="A11644" t="s">
        <v>317</v>
      </c>
      <c r="B11644" t="s">
        <v>401</v>
      </c>
      <c r="C11644">
        <v>48209</v>
      </c>
      <c r="D11644" t="s">
        <v>135</v>
      </c>
      <c r="E11644">
        <v>590</v>
      </c>
      <c r="F11644" t="s">
        <v>110</v>
      </c>
      <c r="G11644" t="s">
        <v>113</v>
      </c>
      <c r="H11644">
        <v>249</v>
      </c>
      <c r="I11644">
        <v>0.56137201362039857</v>
      </c>
      <c r="J11644">
        <v>1.012382244926258E-2</v>
      </c>
      <c r="K11644">
        <v>-4.829477607592584E-2</v>
      </c>
      <c r="L11644">
        <v>0.98030706364718623</v>
      </c>
    </row>
    <row r="11645" spans="1:12">
      <c r="A11645" t="s">
        <v>317</v>
      </c>
      <c r="B11645" t="s">
        <v>401</v>
      </c>
      <c r="C11645">
        <v>48209</v>
      </c>
      <c r="D11645" t="s">
        <v>135</v>
      </c>
      <c r="E11645">
        <v>590</v>
      </c>
      <c r="F11645" t="s">
        <v>110</v>
      </c>
      <c r="G11645" t="s">
        <v>114</v>
      </c>
      <c r="H11645">
        <v>334</v>
      </c>
      <c r="I11645">
        <v>0.17057928021147739</v>
      </c>
      <c r="J11645">
        <v>4.6225297974527048E-3</v>
      </c>
      <c r="K11645">
        <v>-0.1664199960492774</v>
      </c>
      <c r="L11645">
        <v>0.40550754015868767</v>
      </c>
    </row>
    <row r="11646" spans="1:12">
      <c r="A11646" t="s">
        <v>317</v>
      </c>
      <c r="B11646" t="s">
        <v>401</v>
      </c>
      <c r="C11646">
        <v>48209</v>
      </c>
      <c r="D11646" t="s">
        <v>135</v>
      </c>
      <c r="E11646">
        <v>590</v>
      </c>
      <c r="F11646" t="s">
        <v>110</v>
      </c>
      <c r="G11646" t="s">
        <v>115</v>
      </c>
      <c r="H11646">
        <v>249</v>
      </c>
      <c r="I11646">
        <v>0.42181423762013498</v>
      </c>
      <c r="J11646">
        <v>8.0289533675778849E-3</v>
      </c>
      <c r="K11646">
        <v>-8.3428415144320325E-2</v>
      </c>
      <c r="L11646">
        <v>0.73430831483007752</v>
      </c>
    </row>
    <row r="11647" spans="1:12">
      <c r="A11647" t="s">
        <v>317</v>
      </c>
      <c r="B11647" t="s">
        <v>401</v>
      </c>
      <c r="C11647">
        <v>48209</v>
      </c>
      <c r="D11647" t="s">
        <v>135</v>
      </c>
      <c r="E11647">
        <v>590</v>
      </c>
      <c r="F11647" t="s">
        <v>110</v>
      </c>
      <c r="G11647" t="s">
        <v>116</v>
      </c>
      <c r="H11647">
        <v>334</v>
      </c>
      <c r="I11647">
        <v>9.3343811315799871E-2</v>
      </c>
      <c r="J11647">
        <v>4.9802479425159994E-3</v>
      </c>
      <c r="K11647">
        <v>-0.24716632621721901</v>
      </c>
      <c r="L11647">
        <v>0.37254397000429879</v>
      </c>
    </row>
    <row r="11648" spans="1:12">
      <c r="A11648" t="s">
        <v>317</v>
      </c>
      <c r="B11648" t="s">
        <v>401</v>
      </c>
      <c r="C11648">
        <v>48209</v>
      </c>
      <c r="D11648" t="s">
        <v>135</v>
      </c>
      <c r="E11648">
        <v>590</v>
      </c>
      <c r="F11648" t="s">
        <v>110</v>
      </c>
      <c r="G11648" t="s">
        <v>117</v>
      </c>
      <c r="H11648">
        <v>249</v>
      </c>
      <c r="I11648">
        <v>0.42181423762013492</v>
      </c>
      <c r="J11648">
        <v>8.0289533675778832E-3</v>
      </c>
      <c r="K11648">
        <v>-8.3428415144320325E-2</v>
      </c>
      <c r="L11648">
        <v>0.73430831483007752</v>
      </c>
    </row>
    <row r="11649" spans="1:12">
      <c r="A11649" t="s">
        <v>317</v>
      </c>
      <c r="B11649" t="s">
        <v>401</v>
      </c>
      <c r="C11649">
        <v>48209</v>
      </c>
      <c r="D11649" t="s">
        <v>135</v>
      </c>
      <c r="E11649">
        <v>590</v>
      </c>
      <c r="F11649" t="s">
        <v>110</v>
      </c>
      <c r="G11649" t="s">
        <v>118</v>
      </c>
      <c r="H11649">
        <v>334</v>
      </c>
      <c r="I11649">
        <v>9.3338472856888552E-2</v>
      </c>
      <c r="J11649">
        <v>4.9803851799246068E-3</v>
      </c>
      <c r="K11649">
        <v>-0.24716632621721901</v>
      </c>
      <c r="L11649">
        <v>0.37254397000429879</v>
      </c>
    </row>
    <row r="11650" spans="1:12">
      <c r="A11650" t="s">
        <v>317</v>
      </c>
      <c r="B11650" t="s">
        <v>401</v>
      </c>
      <c r="C11650">
        <v>48209</v>
      </c>
      <c r="D11650" t="s">
        <v>135</v>
      </c>
      <c r="E11650">
        <v>590</v>
      </c>
      <c r="F11650" t="s">
        <v>110</v>
      </c>
      <c r="G11650" t="s">
        <v>119</v>
      </c>
      <c r="H11650">
        <v>249</v>
      </c>
      <c r="I11650">
        <v>0.48311767984334331</v>
      </c>
      <c r="J11650">
        <v>8.9584892760862043E-3</v>
      </c>
      <c r="K11650">
        <v>-7.3014897064594519E-2</v>
      </c>
      <c r="L11650">
        <v>0.8511285230059078</v>
      </c>
    </row>
    <row r="11651" spans="1:12">
      <c r="A11651" t="s">
        <v>317</v>
      </c>
      <c r="B11651" t="s">
        <v>401</v>
      </c>
      <c r="C11651">
        <v>48209</v>
      </c>
      <c r="D11651" t="s">
        <v>135</v>
      </c>
      <c r="E11651">
        <v>590</v>
      </c>
      <c r="F11651" t="s">
        <v>110</v>
      </c>
      <c r="G11651" t="s">
        <v>120</v>
      </c>
      <c r="H11651">
        <v>334</v>
      </c>
      <c r="I11651">
        <v>0.13623217973237531</v>
      </c>
      <c r="J11651">
        <v>4.8584786283880754E-3</v>
      </c>
      <c r="K11651">
        <v>-0.21468350489427621</v>
      </c>
      <c r="L11651">
        <v>0.39735487538562231</v>
      </c>
    </row>
    <row r="11652" spans="1:12">
      <c r="A11652" t="s">
        <v>317</v>
      </c>
      <c r="B11652" t="s">
        <v>401</v>
      </c>
      <c r="C11652">
        <v>48209</v>
      </c>
      <c r="D11652" t="s">
        <v>135</v>
      </c>
      <c r="E11652">
        <v>590</v>
      </c>
      <c r="F11652" t="s">
        <v>110</v>
      </c>
      <c r="G11652" t="s">
        <v>121</v>
      </c>
      <c r="H11652">
        <v>249</v>
      </c>
      <c r="I11652">
        <v>0.64951290937184847</v>
      </c>
      <c r="J11652">
        <v>1.146535267839118E-2</v>
      </c>
      <c r="K11652">
        <v>-4.0010588328953517E-3</v>
      </c>
      <c r="L11652">
        <v>1.1300487698310651</v>
      </c>
    </row>
    <row r="11653" spans="1:12">
      <c r="A11653" t="s">
        <v>317</v>
      </c>
      <c r="B11653" t="s">
        <v>401</v>
      </c>
      <c r="C11653">
        <v>48209</v>
      </c>
      <c r="D11653" t="s">
        <v>135</v>
      </c>
      <c r="E11653">
        <v>590</v>
      </c>
      <c r="F11653" t="s">
        <v>110</v>
      </c>
      <c r="G11653" t="s">
        <v>122</v>
      </c>
      <c r="H11653">
        <v>334</v>
      </c>
      <c r="I11653">
        <v>0.2397085674600217</v>
      </c>
      <c r="J11653">
        <v>5.1335323488057661E-3</v>
      </c>
      <c r="K11653">
        <v>-0.1134357744722686</v>
      </c>
      <c r="L11653">
        <v>0.47108975947694159</v>
      </c>
    </row>
    <row r="11654" spans="1:12">
      <c r="A11654" t="s">
        <v>317</v>
      </c>
      <c r="B11654" t="s">
        <v>401</v>
      </c>
      <c r="C11654">
        <v>48209</v>
      </c>
      <c r="D11654" t="s">
        <v>135</v>
      </c>
      <c r="E11654">
        <v>590</v>
      </c>
      <c r="F11654" t="s">
        <v>110</v>
      </c>
      <c r="G11654" t="s">
        <v>123</v>
      </c>
      <c r="H11654">
        <v>249</v>
      </c>
      <c r="I11654">
        <v>0.79967414725325914</v>
      </c>
      <c r="J11654">
        <v>1.421601526972642E-2</v>
      </c>
      <c r="K11654">
        <v>0.19127582959611239</v>
      </c>
      <c r="L11654">
        <v>1.407135650628663</v>
      </c>
    </row>
    <row r="11655" spans="1:12">
      <c r="A11655" t="s">
        <v>317</v>
      </c>
      <c r="B11655" t="s">
        <v>401</v>
      </c>
      <c r="C11655">
        <v>48209</v>
      </c>
      <c r="D11655" t="s">
        <v>135</v>
      </c>
      <c r="E11655">
        <v>590</v>
      </c>
      <c r="F11655" t="s">
        <v>110</v>
      </c>
      <c r="G11655" t="s">
        <v>124</v>
      </c>
      <c r="H11655">
        <v>334</v>
      </c>
      <c r="I11655">
        <v>0.33573687337132402</v>
      </c>
      <c r="J11655">
        <v>5.9373779151517146E-3</v>
      </c>
      <c r="K11655">
        <v>-3.2848782864860163E-2</v>
      </c>
      <c r="L11655">
        <v>0.67193973333280543</v>
      </c>
    </row>
    <row r="11656" spans="1:12">
      <c r="A11656" t="s">
        <v>317</v>
      </c>
      <c r="B11656" t="s">
        <v>401</v>
      </c>
      <c r="C11656">
        <v>48209</v>
      </c>
      <c r="D11656" t="s">
        <v>135</v>
      </c>
      <c r="E11656">
        <v>590</v>
      </c>
      <c r="F11656" t="s">
        <v>110</v>
      </c>
      <c r="G11656" t="s">
        <v>125</v>
      </c>
      <c r="H11656">
        <v>249</v>
      </c>
      <c r="I11656">
        <v>0.95519366448157772</v>
      </c>
      <c r="J11656">
        <v>1.686457795238341E-2</v>
      </c>
      <c r="K11656">
        <v>0.24692628372133291</v>
      </c>
      <c r="L11656">
        <v>1.665955837431321</v>
      </c>
    </row>
    <row r="11657" spans="1:12">
      <c r="A11657" t="s">
        <v>317</v>
      </c>
      <c r="B11657" t="s">
        <v>401</v>
      </c>
      <c r="C11657">
        <v>48209</v>
      </c>
      <c r="D11657" t="s">
        <v>135</v>
      </c>
      <c r="E11657">
        <v>590</v>
      </c>
      <c r="F11657" t="s">
        <v>110</v>
      </c>
      <c r="G11657" t="s">
        <v>126</v>
      </c>
      <c r="H11657">
        <v>334</v>
      </c>
      <c r="I11657">
        <v>0.4371562454710286</v>
      </c>
      <c r="J11657">
        <v>7.312892419487918E-3</v>
      </c>
      <c r="K11657">
        <v>-2.9603177133575849E-3</v>
      </c>
      <c r="L11657">
        <v>0.83618455498745559</v>
      </c>
    </row>
    <row r="11658" spans="1:12">
      <c r="A11658" t="s">
        <v>317</v>
      </c>
      <c r="B11658" t="s">
        <v>401</v>
      </c>
      <c r="C11658">
        <v>48209</v>
      </c>
      <c r="D11658" t="s">
        <v>135</v>
      </c>
      <c r="E11658">
        <v>590</v>
      </c>
      <c r="F11658" t="s">
        <v>110</v>
      </c>
      <c r="G11658" t="s">
        <v>127</v>
      </c>
      <c r="H11658">
        <v>249</v>
      </c>
      <c r="I11658">
        <v>0.56137201362039857</v>
      </c>
      <c r="J11658">
        <v>1.012382244926258E-2</v>
      </c>
      <c r="K11658">
        <v>-4.829477607592584E-2</v>
      </c>
      <c r="L11658">
        <v>0.98030706364718623</v>
      </c>
    </row>
    <row r="11659" spans="1:12">
      <c r="A11659" t="s">
        <v>317</v>
      </c>
      <c r="B11659" t="s">
        <v>401</v>
      </c>
      <c r="C11659">
        <v>48209</v>
      </c>
      <c r="D11659" t="s">
        <v>135</v>
      </c>
      <c r="E11659">
        <v>590</v>
      </c>
      <c r="F11659" t="s">
        <v>110</v>
      </c>
      <c r="G11659" t="s">
        <v>128</v>
      </c>
      <c r="H11659">
        <v>334</v>
      </c>
      <c r="I11659">
        <v>0.17057968067662579</v>
      </c>
      <c r="J11659">
        <v>4.6214440431201122E-3</v>
      </c>
      <c r="K11659">
        <v>-0.1664199960492774</v>
      </c>
      <c r="L11659">
        <v>0.40550754015868767</v>
      </c>
    </row>
    <row r="11660" spans="1:12">
      <c r="A11660" t="s">
        <v>317</v>
      </c>
      <c r="B11660" t="s">
        <v>401</v>
      </c>
      <c r="C11660">
        <v>48209</v>
      </c>
      <c r="D11660" t="s">
        <v>135</v>
      </c>
      <c r="E11660">
        <v>590</v>
      </c>
      <c r="F11660" t="s">
        <v>110</v>
      </c>
      <c r="G11660" t="s">
        <v>129</v>
      </c>
      <c r="H11660">
        <v>249</v>
      </c>
      <c r="I11660">
        <v>0.56137201362039857</v>
      </c>
      <c r="J11660">
        <v>1.012382244926258E-2</v>
      </c>
      <c r="K11660">
        <v>-4.829477607592584E-2</v>
      </c>
      <c r="L11660">
        <v>0.98030706364718623</v>
      </c>
    </row>
    <row r="11661" spans="1:12">
      <c r="A11661" t="s">
        <v>317</v>
      </c>
      <c r="B11661" t="s">
        <v>401</v>
      </c>
      <c r="C11661">
        <v>48209</v>
      </c>
      <c r="D11661" t="s">
        <v>135</v>
      </c>
      <c r="E11661">
        <v>590</v>
      </c>
      <c r="F11661" t="s">
        <v>110</v>
      </c>
      <c r="G11661" t="s">
        <v>130</v>
      </c>
      <c r="H11661">
        <v>334</v>
      </c>
      <c r="I11661">
        <v>0.17057968067662579</v>
      </c>
      <c r="J11661">
        <v>4.6214440431201122E-3</v>
      </c>
      <c r="K11661">
        <v>-0.1664199960492774</v>
      </c>
      <c r="L11661">
        <v>0.40550754015868767</v>
      </c>
    </row>
    <row r="11662" spans="1:12">
      <c r="A11662" t="s">
        <v>317</v>
      </c>
      <c r="B11662" t="s">
        <v>401</v>
      </c>
      <c r="C11662">
        <v>48209</v>
      </c>
      <c r="D11662" t="s">
        <v>135</v>
      </c>
      <c r="E11662">
        <v>590</v>
      </c>
      <c r="F11662" t="s">
        <v>110</v>
      </c>
      <c r="G11662" t="s">
        <v>131</v>
      </c>
      <c r="H11662">
        <v>249</v>
      </c>
      <c r="I11662">
        <v>0.56137201362039857</v>
      </c>
      <c r="J11662">
        <v>1.012382244926258E-2</v>
      </c>
      <c r="K11662">
        <v>-4.829477607592584E-2</v>
      </c>
      <c r="L11662">
        <v>0.98030706364718623</v>
      </c>
    </row>
    <row r="11663" spans="1:12">
      <c r="A11663" t="s">
        <v>317</v>
      </c>
      <c r="B11663" t="s">
        <v>401</v>
      </c>
      <c r="C11663">
        <v>48209</v>
      </c>
      <c r="D11663" t="s">
        <v>135</v>
      </c>
      <c r="E11663">
        <v>590</v>
      </c>
      <c r="F11663" t="s">
        <v>110</v>
      </c>
      <c r="G11663" t="s">
        <v>132</v>
      </c>
      <c r="H11663">
        <v>334</v>
      </c>
      <c r="I11663">
        <v>0.17057968067662579</v>
      </c>
      <c r="J11663">
        <v>4.6214440431201114E-3</v>
      </c>
      <c r="K11663">
        <v>-0.1664199960492774</v>
      </c>
      <c r="L11663">
        <v>0.40550754015868767</v>
      </c>
    </row>
    <row r="11664" spans="1:12">
      <c r="A11664" t="s">
        <v>317</v>
      </c>
      <c r="B11664" t="s">
        <v>401</v>
      </c>
      <c r="C11664">
        <v>48209</v>
      </c>
      <c r="D11664" t="s">
        <v>135</v>
      </c>
      <c r="E11664">
        <v>590</v>
      </c>
      <c r="F11664" t="s">
        <v>110</v>
      </c>
      <c r="G11664" t="s">
        <v>133</v>
      </c>
      <c r="H11664">
        <v>249</v>
      </c>
      <c r="I11664">
        <v>0.60025793537664518</v>
      </c>
      <c r="J11664">
        <v>1.127974245643126E-2</v>
      </c>
      <c r="K11664">
        <v>0.15360769622612799</v>
      </c>
      <c r="L11664">
        <v>1.0610174274965309</v>
      </c>
    </row>
    <row r="11665" spans="1:12">
      <c r="A11665" t="s">
        <v>317</v>
      </c>
      <c r="B11665" t="s">
        <v>401</v>
      </c>
      <c r="C11665">
        <v>48209</v>
      </c>
      <c r="D11665" t="s">
        <v>135</v>
      </c>
      <c r="E11665">
        <v>590</v>
      </c>
      <c r="F11665" t="s">
        <v>110</v>
      </c>
      <c r="G11665" t="s">
        <v>134</v>
      </c>
      <c r="H11665">
        <v>334</v>
      </c>
      <c r="I11665">
        <v>0.26600563503707358</v>
      </c>
      <c r="J11665">
        <v>4.4683730213794064E-3</v>
      </c>
      <c r="K11665">
        <v>-2.9603177133575849E-3</v>
      </c>
      <c r="L11665">
        <v>0.50047131994690186</v>
      </c>
    </row>
    <row r="11666" spans="1:12">
      <c r="A11666" t="s">
        <v>317</v>
      </c>
      <c r="B11666" t="s">
        <v>402</v>
      </c>
      <c r="C11666">
        <v>48211</v>
      </c>
      <c r="D11666" t="s">
        <v>135</v>
      </c>
      <c r="E11666">
        <v>590</v>
      </c>
      <c r="F11666" t="s">
        <v>110</v>
      </c>
      <c r="G11666" t="s">
        <v>111</v>
      </c>
      <c r="H11666">
        <v>1435</v>
      </c>
      <c r="I11666">
        <v>5.9834292631143144E-3</v>
      </c>
      <c r="J11666">
        <v>6.1175442341835609E-4</v>
      </c>
      <c r="K11666">
        <v>-999</v>
      </c>
      <c r="L11666">
        <v>-999</v>
      </c>
    </row>
    <row r="11667" spans="1:12">
      <c r="A11667" t="s">
        <v>317</v>
      </c>
      <c r="B11667" t="s">
        <v>402</v>
      </c>
      <c r="C11667">
        <v>48211</v>
      </c>
      <c r="D11667" t="s">
        <v>135</v>
      </c>
      <c r="E11667">
        <v>590</v>
      </c>
      <c r="F11667" t="s">
        <v>110</v>
      </c>
      <c r="G11667" t="s">
        <v>112</v>
      </c>
      <c r="H11667">
        <v>65</v>
      </c>
      <c r="I11667">
        <v>3.4618600040871347E-2</v>
      </c>
      <c r="J11667">
        <v>8.2201082323063151E-3</v>
      </c>
      <c r="K11667">
        <v>-999</v>
      </c>
      <c r="L11667">
        <v>-999</v>
      </c>
    </row>
    <row r="11668" spans="1:12">
      <c r="A11668" t="s">
        <v>317</v>
      </c>
      <c r="B11668" t="s">
        <v>402</v>
      </c>
      <c r="C11668">
        <v>48211</v>
      </c>
      <c r="D11668" t="s">
        <v>135</v>
      </c>
      <c r="E11668">
        <v>590</v>
      </c>
      <c r="F11668" t="s">
        <v>110</v>
      </c>
      <c r="G11668" t="s">
        <v>113</v>
      </c>
      <c r="H11668">
        <v>1435</v>
      </c>
      <c r="I11668">
        <v>0.46376585003571102</v>
      </c>
      <c r="J11668">
        <v>5.1894412073743906E-3</v>
      </c>
      <c r="K11668">
        <v>-2.4882057950703741E-2</v>
      </c>
      <c r="L11668">
        <v>1.0445898330844281</v>
      </c>
    </row>
    <row r="11669" spans="1:12">
      <c r="A11669" t="s">
        <v>317</v>
      </c>
      <c r="B11669" t="s">
        <v>402</v>
      </c>
      <c r="C11669">
        <v>48211</v>
      </c>
      <c r="D11669" t="s">
        <v>135</v>
      </c>
      <c r="E11669">
        <v>590</v>
      </c>
      <c r="F11669" t="s">
        <v>110</v>
      </c>
      <c r="G11669" t="s">
        <v>114</v>
      </c>
      <c r="H11669">
        <v>65</v>
      </c>
      <c r="I11669">
        <v>0.1298387807290364</v>
      </c>
      <c r="J11669">
        <v>1.083244148928708E-2</v>
      </c>
      <c r="K11669">
        <v>-6.0144264544019378E-3</v>
      </c>
      <c r="L11669">
        <v>0.53177211922587664</v>
      </c>
    </row>
    <row r="11670" spans="1:12">
      <c r="A11670" t="s">
        <v>317</v>
      </c>
      <c r="B11670" t="s">
        <v>402</v>
      </c>
      <c r="C11670">
        <v>48211</v>
      </c>
      <c r="D11670" t="s">
        <v>135</v>
      </c>
      <c r="E11670">
        <v>590</v>
      </c>
      <c r="F11670" t="s">
        <v>110</v>
      </c>
      <c r="G11670" t="s">
        <v>115</v>
      </c>
      <c r="H11670">
        <v>1435</v>
      </c>
      <c r="I11670">
        <v>0.32120311732066331</v>
      </c>
      <c r="J11670">
        <v>3.78357317435644E-3</v>
      </c>
      <c r="K11670">
        <v>-7.2748698721840921E-2</v>
      </c>
      <c r="L11670">
        <v>0.73635543458873776</v>
      </c>
    </row>
    <row r="11671" spans="1:12">
      <c r="A11671" t="s">
        <v>317</v>
      </c>
      <c r="B11671" t="s">
        <v>402</v>
      </c>
      <c r="C11671">
        <v>48211</v>
      </c>
      <c r="D11671" t="s">
        <v>135</v>
      </c>
      <c r="E11671">
        <v>590</v>
      </c>
      <c r="F11671" t="s">
        <v>110</v>
      </c>
      <c r="G11671" t="s">
        <v>116</v>
      </c>
      <c r="H11671">
        <v>65</v>
      </c>
      <c r="I11671">
        <v>6.5016804554251489E-2</v>
      </c>
      <c r="J11671">
        <v>9.5022683171651669E-3</v>
      </c>
      <c r="K11671">
        <v>-5.8650571376010173E-2</v>
      </c>
      <c r="L11671">
        <v>0.44465897284538569</v>
      </c>
    </row>
    <row r="11672" spans="1:12">
      <c r="A11672" t="s">
        <v>317</v>
      </c>
      <c r="B11672" t="s">
        <v>402</v>
      </c>
      <c r="C11672">
        <v>48211</v>
      </c>
      <c r="D11672" t="s">
        <v>135</v>
      </c>
      <c r="E11672">
        <v>590</v>
      </c>
      <c r="F11672" t="s">
        <v>110</v>
      </c>
      <c r="G11672" t="s">
        <v>117</v>
      </c>
      <c r="H11672">
        <v>1435</v>
      </c>
      <c r="I11672">
        <v>0.32184674594258622</v>
      </c>
      <c r="J11672">
        <v>3.7891795901429772E-3</v>
      </c>
      <c r="K11672">
        <v>-7.2748698721840921E-2</v>
      </c>
      <c r="L11672">
        <v>0.74146969624769143</v>
      </c>
    </row>
    <row r="11673" spans="1:12">
      <c r="A11673" t="s">
        <v>317</v>
      </c>
      <c r="B11673" t="s">
        <v>402</v>
      </c>
      <c r="C11673">
        <v>48211</v>
      </c>
      <c r="D11673" t="s">
        <v>135</v>
      </c>
      <c r="E11673">
        <v>590</v>
      </c>
      <c r="F11673" t="s">
        <v>110</v>
      </c>
      <c r="G11673" t="s">
        <v>118</v>
      </c>
      <c r="H11673">
        <v>65</v>
      </c>
      <c r="I11673">
        <v>6.5016804554251489E-2</v>
      </c>
      <c r="J11673">
        <v>9.5022683171651669E-3</v>
      </c>
      <c r="K11673">
        <v>-5.8650571376010173E-2</v>
      </c>
      <c r="L11673">
        <v>0.44465897284538569</v>
      </c>
    </row>
    <row r="11674" spans="1:12">
      <c r="A11674" t="s">
        <v>317</v>
      </c>
      <c r="B11674" t="s">
        <v>402</v>
      </c>
      <c r="C11674">
        <v>48211</v>
      </c>
      <c r="D11674" t="s">
        <v>135</v>
      </c>
      <c r="E11674">
        <v>590</v>
      </c>
      <c r="F11674" t="s">
        <v>110</v>
      </c>
      <c r="G11674" t="s">
        <v>119</v>
      </c>
      <c r="H11674">
        <v>1435</v>
      </c>
      <c r="I11674">
        <v>0.39035324642638708</v>
      </c>
      <c r="J11674">
        <v>4.506183261465185E-3</v>
      </c>
      <c r="K11674">
        <v>-3.7781432639593653E-2</v>
      </c>
      <c r="L11674">
        <v>0.8789163861954854</v>
      </c>
    </row>
    <row r="11675" spans="1:12">
      <c r="A11675" t="s">
        <v>317</v>
      </c>
      <c r="B11675" t="s">
        <v>402</v>
      </c>
      <c r="C11675">
        <v>48211</v>
      </c>
      <c r="D11675" t="s">
        <v>135</v>
      </c>
      <c r="E11675">
        <v>590</v>
      </c>
      <c r="F11675" t="s">
        <v>110</v>
      </c>
      <c r="G11675" t="s">
        <v>120</v>
      </c>
      <c r="H11675">
        <v>65</v>
      </c>
      <c r="I11675">
        <v>9.97007684188084E-2</v>
      </c>
      <c r="J11675">
        <v>1.0110945664325469E-2</v>
      </c>
      <c r="K11675">
        <v>-3.1780631487657897E-2</v>
      </c>
      <c r="L11675">
        <v>0.49254085558107968</v>
      </c>
    </row>
    <row r="11676" spans="1:12">
      <c r="A11676" t="s">
        <v>317</v>
      </c>
      <c r="B11676" t="s">
        <v>402</v>
      </c>
      <c r="C11676">
        <v>48211</v>
      </c>
      <c r="D11676" t="s">
        <v>135</v>
      </c>
      <c r="E11676">
        <v>590</v>
      </c>
      <c r="F11676" t="s">
        <v>110</v>
      </c>
      <c r="G11676" t="s">
        <v>121</v>
      </c>
      <c r="H11676">
        <v>1435</v>
      </c>
      <c r="I11676">
        <v>0.55588416201816682</v>
      </c>
      <c r="J11676">
        <v>6.1443362336091227E-3</v>
      </c>
      <c r="K11676">
        <v>-1.0238741522058521E-2</v>
      </c>
      <c r="L11676">
        <v>1.2294122453740419</v>
      </c>
    </row>
    <row r="11677" spans="1:12">
      <c r="A11677" t="s">
        <v>317</v>
      </c>
      <c r="B11677" t="s">
        <v>402</v>
      </c>
      <c r="C11677">
        <v>48211</v>
      </c>
      <c r="D11677" t="s">
        <v>135</v>
      </c>
      <c r="E11677">
        <v>590</v>
      </c>
      <c r="F11677" t="s">
        <v>110</v>
      </c>
      <c r="G11677" t="s">
        <v>122</v>
      </c>
      <c r="H11677">
        <v>65</v>
      </c>
      <c r="I11677">
        <v>0.17897228463444631</v>
      </c>
      <c r="J11677">
        <v>1.2776107734348081E-2</v>
      </c>
      <c r="K11677">
        <v>-6.0144264544019378E-3</v>
      </c>
      <c r="L11677">
        <v>0.60772499019599024</v>
      </c>
    </row>
    <row r="11678" spans="1:12">
      <c r="A11678" t="s">
        <v>317</v>
      </c>
      <c r="B11678" t="s">
        <v>402</v>
      </c>
      <c r="C11678">
        <v>48211</v>
      </c>
      <c r="D11678" t="s">
        <v>135</v>
      </c>
      <c r="E11678">
        <v>590</v>
      </c>
      <c r="F11678" t="s">
        <v>110</v>
      </c>
      <c r="G11678" t="s">
        <v>123</v>
      </c>
      <c r="H11678">
        <v>1435</v>
      </c>
      <c r="I11678">
        <v>0.71515708957710988</v>
      </c>
      <c r="J11678">
        <v>8.0003988524832547E-3</v>
      </c>
      <c r="K11678">
        <v>-1.7631739374351929E-4</v>
      </c>
      <c r="L11678">
        <v>1.586068888403962</v>
      </c>
    </row>
    <row r="11679" spans="1:12">
      <c r="A11679" t="s">
        <v>317</v>
      </c>
      <c r="B11679" t="s">
        <v>402</v>
      </c>
      <c r="C11679">
        <v>48211</v>
      </c>
      <c r="D11679" t="s">
        <v>135</v>
      </c>
      <c r="E11679">
        <v>590</v>
      </c>
      <c r="F11679" t="s">
        <v>110</v>
      </c>
      <c r="G11679" t="s">
        <v>124</v>
      </c>
      <c r="H11679">
        <v>65</v>
      </c>
      <c r="I11679">
        <v>0.25103347473452881</v>
      </c>
      <c r="J11679">
        <v>1.5892279959404249E-2</v>
      </c>
      <c r="K11679">
        <v>-6.0144264544019378E-3</v>
      </c>
      <c r="L11679">
        <v>0.70979542175992916</v>
      </c>
    </row>
    <row r="11680" spans="1:12">
      <c r="A11680" t="s">
        <v>317</v>
      </c>
      <c r="B11680" t="s">
        <v>402</v>
      </c>
      <c r="C11680">
        <v>48211</v>
      </c>
      <c r="D11680" t="s">
        <v>135</v>
      </c>
      <c r="E11680">
        <v>590</v>
      </c>
      <c r="F11680" t="s">
        <v>110</v>
      </c>
      <c r="G11680" t="s">
        <v>125</v>
      </c>
      <c r="H11680">
        <v>1435</v>
      </c>
      <c r="I11680">
        <v>0.86965771020004723</v>
      </c>
      <c r="J11680">
        <v>9.6610980965178769E-3</v>
      </c>
      <c r="K11680">
        <v>-1.7631739374351929E-4</v>
      </c>
      <c r="L11680">
        <v>1.882481460986257</v>
      </c>
    </row>
    <row r="11681" spans="1:12">
      <c r="A11681" t="s">
        <v>317</v>
      </c>
      <c r="B11681" t="s">
        <v>402</v>
      </c>
      <c r="C11681">
        <v>48211</v>
      </c>
      <c r="D11681" t="s">
        <v>135</v>
      </c>
      <c r="E11681">
        <v>590</v>
      </c>
      <c r="F11681" t="s">
        <v>110</v>
      </c>
      <c r="G11681" t="s">
        <v>126</v>
      </c>
      <c r="H11681">
        <v>65</v>
      </c>
      <c r="I11681">
        <v>0.32622718121406968</v>
      </c>
      <c r="J11681">
        <v>1.980910555191592E-2</v>
      </c>
      <c r="K11681">
        <v>-6.0144264544019378E-3</v>
      </c>
      <c r="L11681">
        <v>0.81760395310856704</v>
      </c>
    </row>
    <row r="11682" spans="1:12">
      <c r="A11682" t="s">
        <v>317</v>
      </c>
      <c r="B11682" t="s">
        <v>402</v>
      </c>
      <c r="C11682">
        <v>48211</v>
      </c>
      <c r="D11682" t="s">
        <v>135</v>
      </c>
      <c r="E11682">
        <v>590</v>
      </c>
      <c r="F11682" t="s">
        <v>110</v>
      </c>
      <c r="G11682" t="s">
        <v>127</v>
      </c>
      <c r="H11682">
        <v>1435</v>
      </c>
      <c r="I11682">
        <v>0.46312309575669669</v>
      </c>
      <c r="J11682">
        <v>5.1859418767402944E-3</v>
      </c>
      <c r="K11682">
        <v>-2.4882057950703741E-2</v>
      </c>
      <c r="L11682">
        <v>1.0445898330844281</v>
      </c>
    </row>
    <row r="11683" spans="1:12">
      <c r="A11683" t="s">
        <v>317</v>
      </c>
      <c r="B11683" t="s">
        <v>402</v>
      </c>
      <c r="C11683">
        <v>48211</v>
      </c>
      <c r="D11683" t="s">
        <v>135</v>
      </c>
      <c r="E11683">
        <v>590</v>
      </c>
      <c r="F11683" t="s">
        <v>110</v>
      </c>
      <c r="G11683" t="s">
        <v>128</v>
      </c>
      <c r="H11683">
        <v>65</v>
      </c>
      <c r="I11683">
        <v>0.1298387807290364</v>
      </c>
      <c r="J11683">
        <v>1.083244148928708E-2</v>
      </c>
      <c r="K11683">
        <v>-6.0144264544019378E-3</v>
      </c>
      <c r="L11683">
        <v>0.53177211922587664</v>
      </c>
    </row>
    <row r="11684" spans="1:12">
      <c r="A11684" t="s">
        <v>317</v>
      </c>
      <c r="B11684" t="s">
        <v>402</v>
      </c>
      <c r="C11684">
        <v>48211</v>
      </c>
      <c r="D11684" t="s">
        <v>135</v>
      </c>
      <c r="E11684">
        <v>590</v>
      </c>
      <c r="F11684" t="s">
        <v>110</v>
      </c>
      <c r="G11684" t="s">
        <v>129</v>
      </c>
      <c r="H11684">
        <v>1435</v>
      </c>
      <c r="I11684">
        <v>0.46312309648774741</v>
      </c>
      <c r="J11684">
        <v>5.1859418748636107E-3</v>
      </c>
      <c r="K11684">
        <v>-2.4882057950703741E-2</v>
      </c>
      <c r="L11684">
        <v>1.0445898330844281</v>
      </c>
    </row>
    <row r="11685" spans="1:12">
      <c r="A11685" t="s">
        <v>317</v>
      </c>
      <c r="B11685" t="s">
        <v>402</v>
      </c>
      <c r="C11685">
        <v>48211</v>
      </c>
      <c r="D11685" t="s">
        <v>135</v>
      </c>
      <c r="E11685">
        <v>590</v>
      </c>
      <c r="F11685" t="s">
        <v>110</v>
      </c>
      <c r="G11685" t="s">
        <v>130</v>
      </c>
      <c r="H11685">
        <v>65</v>
      </c>
      <c r="I11685">
        <v>0.1298387807290364</v>
      </c>
      <c r="J11685">
        <v>1.083244148928708E-2</v>
      </c>
      <c r="K11685">
        <v>-6.0144264544019378E-3</v>
      </c>
      <c r="L11685">
        <v>0.53177211922587664</v>
      </c>
    </row>
    <row r="11686" spans="1:12">
      <c r="A11686" t="s">
        <v>317</v>
      </c>
      <c r="B11686" t="s">
        <v>402</v>
      </c>
      <c r="C11686">
        <v>48211</v>
      </c>
      <c r="D11686" t="s">
        <v>135</v>
      </c>
      <c r="E11686">
        <v>590</v>
      </c>
      <c r="F11686" t="s">
        <v>110</v>
      </c>
      <c r="G11686" t="s">
        <v>131</v>
      </c>
      <c r="H11686">
        <v>1435</v>
      </c>
      <c r="I11686">
        <v>0.46312309626816522</v>
      </c>
      <c r="J11686">
        <v>5.1859418749559544E-3</v>
      </c>
      <c r="K11686">
        <v>-2.4882057950703741E-2</v>
      </c>
      <c r="L11686">
        <v>1.0445898330844281</v>
      </c>
    </row>
    <row r="11687" spans="1:12">
      <c r="A11687" t="s">
        <v>317</v>
      </c>
      <c r="B11687" t="s">
        <v>402</v>
      </c>
      <c r="C11687">
        <v>48211</v>
      </c>
      <c r="D11687" t="s">
        <v>135</v>
      </c>
      <c r="E11687">
        <v>590</v>
      </c>
      <c r="F11687" t="s">
        <v>110</v>
      </c>
      <c r="G11687" t="s">
        <v>132</v>
      </c>
      <c r="H11687">
        <v>65</v>
      </c>
      <c r="I11687">
        <v>0.1298387807290364</v>
      </c>
      <c r="J11687">
        <v>1.083244148928708E-2</v>
      </c>
      <c r="K11687">
        <v>-6.0144264544019378E-3</v>
      </c>
      <c r="L11687">
        <v>0.53177211922587664</v>
      </c>
    </row>
    <row r="11688" spans="1:12">
      <c r="A11688" t="s">
        <v>317</v>
      </c>
      <c r="B11688" t="s">
        <v>402</v>
      </c>
      <c r="C11688">
        <v>48211</v>
      </c>
      <c r="D11688" t="s">
        <v>135</v>
      </c>
      <c r="E11688">
        <v>590</v>
      </c>
      <c r="F11688" t="s">
        <v>110</v>
      </c>
      <c r="G11688" t="s">
        <v>133</v>
      </c>
      <c r="H11688">
        <v>1435</v>
      </c>
      <c r="I11688">
        <v>0.55378203990716468</v>
      </c>
      <c r="J11688">
        <v>6.2546745532555559E-3</v>
      </c>
      <c r="K11688">
        <v>-1.4333065093495401E-3</v>
      </c>
      <c r="L11688">
        <v>1.3067001439901109</v>
      </c>
    </row>
    <row r="11689" spans="1:12">
      <c r="A11689" t="s">
        <v>317</v>
      </c>
      <c r="B11689" t="s">
        <v>402</v>
      </c>
      <c r="C11689">
        <v>48211</v>
      </c>
      <c r="D11689" t="s">
        <v>135</v>
      </c>
      <c r="E11689">
        <v>590</v>
      </c>
      <c r="F11689" t="s">
        <v>110</v>
      </c>
      <c r="G11689" t="s">
        <v>134</v>
      </c>
      <c r="H11689">
        <v>65</v>
      </c>
      <c r="I11689">
        <v>0.27047864008873329</v>
      </c>
      <c r="J11689">
        <v>1.735552570872332E-2</v>
      </c>
      <c r="K11689">
        <v>-6.0144264544019378E-3</v>
      </c>
      <c r="L11689">
        <v>0.70121029296570148</v>
      </c>
    </row>
    <row r="11690" spans="1:12">
      <c r="A11690" t="s">
        <v>317</v>
      </c>
      <c r="B11690" t="s">
        <v>284</v>
      </c>
      <c r="C11690">
        <v>48213</v>
      </c>
      <c r="D11690" t="s">
        <v>135</v>
      </c>
      <c r="E11690">
        <v>590</v>
      </c>
      <c r="F11690" t="s">
        <v>110</v>
      </c>
      <c r="G11690" t="s">
        <v>111</v>
      </c>
      <c r="H11690">
        <v>385</v>
      </c>
      <c r="I11690">
        <v>1.8352986050037819E-2</v>
      </c>
      <c r="J11690">
        <v>9.4481767279943002E-4</v>
      </c>
      <c r="K11690">
        <v>-999</v>
      </c>
      <c r="L11690">
        <v>-999</v>
      </c>
    </row>
    <row r="11691" spans="1:12">
      <c r="A11691" t="s">
        <v>317</v>
      </c>
      <c r="B11691" t="s">
        <v>284</v>
      </c>
      <c r="C11691">
        <v>48213</v>
      </c>
      <c r="D11691" t="s">
        <v>135</v>
      </c>
      <c r="E11691">
        <v>590</v>
      </c>
      <c r="F11691" t="s">
        <v>110</v>
      </c>
      <c r="G11691" t="s">
        <v>112</v>
      </c>
      <c r="H11691">
        <v>614</v>
      </c>
      <c r="I11691">
        <v>-1.524708937272541E-2</v>
      </c>
      <c r="J11691">
        <v>8.0153164432649913E-4</v>
      </c>
      <c r="K11691">
        <v>-999</v>
      </c>
      <c r="L11691">
        <v>-999</v>
      </c>
    </row>
    <row r="11692" spans="1:12">
      <c r="A11692" t="s">
        <v>317</v>
      </c>
      <c r="B11692" t="s">
        <v>284</v>
      </c>
      <c r="C11692">
        <v>48213</v>
      </c>
      <c r="D11692" t="s">
        <v>135</v>
      </c>
      <c r="E11692">
        <v>590</v>
      </c>
      <c r="F11692" t="s">
        <v>110</v>
      </c>
      <c r="G11692" t="s">
        <v>113</v>
      </c>
      <c r="H11692">
        <v>385</v>
      </c>
      <c r="I11692">
        <v>0.34441876035027852</v>
      </c>
      <c r="J11692">
        <v>8.249744552857298E-3</v>
      </c>
      <c r="K11692">
        <v>-2.2209100711948191E-3</v>
      </c>
      <c r="L11692">
        <v>0.92904004690239772</v>
      </c>
    </row>
    <row r="11693" spans="1:12">
      <c r="A11693" t="s">
        <v>317</v>
      </c>
      <c r="B11693" t="s">
        <v>284</v>
      </c>
      <c r="C11693">
        <v>48213</v>
      </c>
      <c r="D11693" t="s">
        <v>135</v>
      </c>
      <c r="E11693">
        <v>590</v>
      </c>
      <c r="F11693" t="s">
        <v>110</v>
      </c>
      <c r="G11693" t="s">
        <v>114</v>
      </c>
      <c r="H11693">
        <v>614</v>
      </c>
      <c r="I11693">
        <v>0.1498283722983309</v>
      </c>
      <c r="J11693">
        <v>4.8396967617221004E-3</v>
      </c>
      <c r="K11693">
        <v>-8.0042395586124887E-2</v>
      </c>
      <c r="L11693">
        <v>0.50609167636517527</v>
      </c>
    </row>
    <row r="11694" spans="1:12">
      <c r="A11694" t="s">
        <v>317</v>
      </c>
      <c r="B11694" t="s">
        <v>284</v>
      </c>
      <c r="C11694">
        <v>48213</v>
      </c>
      <c r="D11694" t="s">
        <v>135</v>
      </c>
      <c r="E11694">
        <v>590</v>
      </c>
      <c r="F11694" t="s">
        <v>110</v>
      </c>
      <c r="G11694" t="s">
        <v>115</v>
      </c>
      <c r="H11694">
        <v>385</v>
      </c>
      <c r="I11694">
        <v>0.2395383713506733</v>
      </c>
      <c r="J11694">
        <v>5.9711598132804493E-3</v>
      </c>
      <c r="K11694">
        <v>-6.9626939183345697E-3</v>
      </c>
      <c r="L11694">
        <v>0.68818917119285972</v>
      </c>
    </row>
    <row r="11695" spans="1:12">
      <c r="A11695" t="s">
        <v>317</v>
      </c>
      <c r="B11695" t="s">
        <v>284</v>
      </c>
      <c r="C11695">
        <v>48213</v>
      </c>
      <c r="D11695" t="s">
        <v>135</v>
      </c>
      <c r="E11695">
        <v>590</v>
      </c>
      <c r="F11695" t="s">
        <v>110</v>
      </c>
      <c r="G11695" t="s">
        <v>116</v>
      </c>
      <c r="H11695">
        <v>613</v>
      </c>
      <c r="I11695">
        <v>7.1637483097242008E-2</v>
      </c>
      <c r="J11695">
        <v>2.9817369722901959E-3</v>
      </c>
      <c r="K11695">
        <v>-0.16779746486992439</v>
      </c>
      <c r="L11695">
        <v>0.33039547440439881</v>
      </c>
    </row>
    <row r="11696" spans="1:12">
      <c r="A11696" t="s">
        <v>317</v>
      </c>
      <c r="B11696" t="s">
        <v>284</v>
      </c>
      <c r="C11696">
        <v>48213</v>
      </c>
      <c r="D11696" t="s">
        <v>135</v>
      </c>
      <c r="E11696">
        <v>590</v>
      </c>
      <c r="F11696" t="s">
        <v>110</v>
      </c>
      <c r="G11696" t="s">
        <v>117</v>
      </c>
      <c r="H11696">
        <v>385</v>
      </c>
      <c r="I11696">
        <v>0.2395383713506733</v>
      </c>
      <c r="J11696">
        <v>5.9711598132804493E-3</v>
      </c>
      <c r="K11696">
        <v>-6.9626939183345697E-3</v>
      </c>
      <c r="L11696">
        <v>0.68818917119285972</v>
      </c>
    </row>
    <row r="11697" spans="1:12">
      <c r="A11697" t="s">
        <v>317</v>
      </c>
      <c r="B11697" t="s">
        <v>284</v>
      </c>
      <c r="C11697">
        <v>48213</v>
      </c>
      <c r="D11697" t="s">
        <v>135</v>
      </c>
      <c r="E11697">
        <v>590</v>
      </c>
      <c r="F11697" t="s">
        <v>110</v>
      </c>
      <c r="G11697" t="s">
        <v>118</v>
      </c>
      <c r="H11697">
        <v>614</v>
      </c>
      <c r="I11697">
        <v>7.1404604684808304E-2</v>
      </c>
      <c r="J11697">
        <v>2.9590933539898941E-3</v>
      </c>
      <c r="K11697">
        <v>-0.16779746486992439</v>
      </c>
      <c r="L11697">
        <v>0.33039547440439881</v>
      </c>
    </row>
    <row r="11698" spans="1:12">
      <c r="A11698" t="s">
        <v>317</v>
      </c>
      <c r="B11698" t="s">
        <v>284</v>
      </c>
      <c r="C11698">
        <v>48213</v>
      </c>
      <c r="D11698" t="s">
        <v>135</v>
      </c>
      <c r="E11698">
        <v>590</v>
      </c>
      <c r="F11698" t="s">
        <v>110</v>
      </c>
      <c r="G11698" t="s">
        <v>119</v>
      </c>
      <c r="H11698">
        <v>385</v>
      </c>
      <c r="I11698">
        <v>0.29576395856467402</v>
      </c>
      <c r="J11698">
        <v>7.0892260102168444E-3</v>
      </c>
      <c r="K11698">
        <v>-2.2209100711948191E-3</v>
      </c>
      <c r="L11698">
        <v>0.81137074150351796</v>
      </c>
    </row>
    <row r="11699" spans="1:12">
      <c r="A11699" t="s">
        <v>317</v>
      </c>
      <c r="B11699" t="s">
        <v>284</v>
      </c>
      <c r="C11699">
        <v>48213</v>
      </c>
      <c r="D11699" t="s">
        <v>135</v>
      </c>
      <c r="E11699">
        <v>590</v>
      </c>
      <c r="F11699" t="s">
        <v>110</v>
      </c>
      <c r="G11699" t="s">
        <v>120</v>
      </c>
      <c r="H11699">
        <v>613</v>
      </c>
      <c r="I11699">
        <v>0.11001215318394671</v>
      </c>
      <c r="J11699">
        <v>3.8584855263824221E-3</v>
      </c>
      <c r="K11699">
        <v>-0.2476950842242015</v>
      </c>
      <c r="L11699">
        <v>0.39452015270246482</v>
      </c>
    </row>
    <row r="11700" spans="1:12">
      <c r="A11700" t="s">
        <v>317</v>
      </c>
      <c r="B11700" t="s">
        <v>284</v>
      </c>
      <c r="C11700">
        <v>48213</v>
      </c>
      <c r="D11700" t="s">
        <v>135</v>
      </c>
      <c r="E11700">
        <v>590</v>
      </c>
      <c r="F11700" t="s">
        <v>110</v>
      </c>
      <c r="G11700" t="s">
        <v>121</v>
      </c>
      <c r="H11700">
        <v>385</v>
      </c>
      <c r="I11700">
        <v>0.4297038202545681</v>
      </c>
      <c r="J11700">
        <v>1.013879700250065E-2</v>
      </c>
      <c r="K11700">
        <v>-2.2209100711948191E-3</v>
      </c>
      <c r="L11700">
        <v>1.118222396893668</v>
      </c>
    </row>
    <row r="11701" spans="1:12">
      <c r="A11701" t="s">
        <v>317</v>
      </c>
      <c r="B11701" t="s">
        <v>284</v>
      </c>
      <c r="C11701">
        <v>48213</v>
      </c>
      <c r="D11701" t="s">
        <v>135</v>
      </c>
      <c r="E11701">
        <v>590</v>
      </c>
      <c r="F11701" t="s">
        <v>110</v>
      </c>
      <c r="G11701" t="s">
        <v>122</v>
      </c>
      <c r="H11701">
        <v>613</v>
      </c>
      <c r="I11701">
        <v>0.20595179397059071</v>
      </c>
      <c r="J11701">
        <v>6.34815665797029E-3</v>
      </c>
      <c r="K11701">
        <v>-8.9453533457064499E-2</v>
      </c>
      <c r="L11701">
        <v>0.72098393098243763</v>
      </c>
    </row>
    <row r="11702" spans="1:12">
      <c r="A11702" t="s">
        <v>317</v>
      </c>
      <c r="B11702" t="s">
        <v>284</v>
      </c>
      <c r="C11702">
        <v>48213</v>
      </c>
      <c r="D11702" t="s">
        <v>135</v>
      </c>
      <c r="E11702">
        <v>590</v>
      </c>
      <c r="F11702" t="s">
        <v>110</v>
      </c>
      <c r="G11702" t="s">
        <v>123</v>
      </c>
      <c r="H11702">
        <v>385</v>
      </c>
      <c r="I11702">
        <v>0.55269707530607393</v>
      </c>
      <c r="J11702">
        <v>1.275900907091471E-2</v>
      </c>
      <c r="K11702">
        <v>-2.2209100711948191E-3</v>
      </c>
      <c r="L11702">
        <v>1.3667531928650181</v>
      </c>
    </row>
    <row r="11703" spans="1:12">
      <c r="A11703" t="s">
        <v>317</v>
      </c>
      <c r="B11703" t="s">
        <v>284</v>
      </c>
      <c r="C11703">
        <v>48213</v>
      </c>
      <c r="D11703" t="s">
        <v>135</v>
      </c>
      <c r="E11703">
        <v>590</v>
      </c>
      <c r="F11703" t="s">
        <v>110</v>
      </c>
      <c r="G11703" t="s">
        <v>124</v>
      </c>
      <c r="H11703">
        <v>613</v>
      </c>
      <c r="I11703">
        <v>0.3002740318735681</v>
      </c>
      <c r="J11703">
        <v>9.0247575333122013E-3</v>
      </c>
      <c r="K11703">
        <v>-7.0983799909851417E-2</v>
      </c>
      <c r="L11703">
        <v>1.075421990035097</v>
      </c>
    </row>
    <row r="11704" spans="1:12">
      <c r="A11704" t="s">
        <v>317</v>
      </c>
      <c r="B11704" t="s">
        <v>284</v>
      </c>
      <c r="C11704">
        <v>48213</v>
      </c>
      <c r="D11704" t="s">
        <v>135</v>
      </c>
      <c r="E11704">
        <v>590</v>
      </c>
      <c r="F11704" t="s">
        <v>110</v>
      </c>
      <c r="G11704" t="s">
        <v>125</v>
      </c>
      <c r="H11704">
        <v>385</v>
      </c>
      <c r="I11704">
        <v>0.67998199748401</v>
      </c>
      <c r="J11704">
        <v>1.574057216947199E-2</v>
      </c>
      <c r="K11704">
        <v>-2.2209100711948191E-3</v>
      </c>
      <c r="L11704">
        <v>1.640437809315836</v>
      </c>
    </row>
    <row r="11705" spans="1:12">
      <c r="A11705" t="s">
        <v>317</v>
      </c>
      <c r="B11705" t="s">
        <v>284</v>
      </c>
      <c r="C11705">
        <v>48213</v>
      </c>
      <c r="D11705" t="s">
        <v>135</v>
      </c>
      <c r="E11705">
        <v>590</v>
      </c>
      <c r="F11705" t="s">
        <v>110</v>
      </c>
      <c r="G11705" t="s">
        <v>126</v>
      </c>
      <c r="H11705">
        <v>613</v>
      </c>
      <c r="I11705">
        <v>0.40004617640704782</v>
      </c>
      <c r="J11705">
        <v>1.199303012229227E-2</v>
      </c>
      <c r="K11705">
        <v>-3.9806647781455047E-2</v>
      </c>
      <c r="L11705">
        <v>1.4206787509393499</v>
      </c>
    </row>
    <row r="11706" spans="1:12">
      <c r="A11706" t="s">
        <v>317</v>
      </c>
      <c r="B11706" t="s">
        <v>284</v>
      </c>
      <c r="C11706">
        <v>48213</v>
      </c>
      <c r="D11706" t="s">
        <v>135</v>
      </c>
      <c r="E11706">
        <v>590</v>
      </c>
      <c r="F11706" t="s">
        <v>110</v>
      </c>
      <c r="G11706" t="s">
        <v>127</v>
      </c>
      <c r="H11706">
        <v>385</v>
      </c>
      <c r="I11706">
        <v>0.34441875361720181</v>
      </c>
      <c r="J11706">
        <v>8.2497437891071949E-3</v>
      </c>
      <c r="K11706">
        <v>-2.2209100711948191E-3</v>
      </c>
      <c r="L11706">
        <v>0.92904004690239772</v>
      </c>
    </row>
    <row r="11707" spans="1:12">
      <c r="A11707" t="s">
        <v>317</v>
      </c>
      <c r="B11707" t="s">
        <v>284</v>
      </c>
      <c r="C11707">
        <v>48213</v>
      </c>
      <c r="D11707" t="s">
        <v>135</v>
      </c>
      <c r="E11707">
        <v>590</v>
      </c>
      <c r="F11707" t="s">
        <v>110</v>
      </c>
      <c r="G11707" t="s">
        <v>128</v>
      </c>
      <c r="H11707">
        <v>613</v>
      </c>
      <c r="I11707">
        <v>0.15109181448930389</v>
      </c>
      <c r="J11707">
        <v>4.9589034281511228E-3</v>
      </c>
      <c r="K11707">
        <v>-8.0042395586124887E-2</v>
      </c>
      <c r="L11707">
        <v>0.50609167636517527</v>
      </c>
    </row>
    <row r="11708" spans="1:12">
      <c r="A11708" t="s">
        <v>317</v>
      </c>
      <c r="B11708" t="s">
        <v>284</v>
      </c>
      <c r="C11708">
        <v>48213</v>
      </c>
      <c r="D11708" t="s">
        <v>135</v>
      </c>
      <c r="E11708">
        <v>590</v>
      </c>
      <c r="F11708" t="s">
        <v>110</v>
      </c>
      <c r="G11708" t="s">
        <v>129</v>
      </c>
      <c r="H11708">
        <v>385</v>
      </c>
      <c r="I11708">
        <v>0.34441875361720181</v>
      </c>
      <c r="J11708">
        <v>8.2497437891071931E-3</v>
      </c>
      <c r="K11708">
        <v>-2.2209100711948191E-3</v>
      </c>
      <c r="L11708">
        <v>0.92904004690239772</v>
      </c>
    </row>
    <row r="11709" spans="1:12">
      <c r="A11709" t="s">
        <v>317</v>
      </c>
      <c r="B11709" t="s">
        <v>284</v>
      </c>
      <c r="C11709">
        <v>48213</v>
      </c>
      <c r="D11709" t="s">
        <v>135</v>
      </c>
      <c r="E11709">
        <v>590</v>
      </c>
      <c r="F11709" t="s">
        <v>110</v>
      </c>
      <c r="G11709" t="s">
        <v>130</v>
      </c>
      <c r="H11709">
        <v>613</v>
      </c>
      <c r="I11709">
        <v>0.15109181448930389</v>
      </c>
      <c r="J11709">
        <v>4.9589034281511228E-3</v>
      </c>
      <c r="K11709">
        <v>-8.0042395586124887E-2</v>
      </c>
      <c r="L11709">
        <v>0.50609167636517527</v>
      </c>
    </row>
    <row r="11710" spans="1:12">
      <c r="A11710" t="s">
        <v>317</v>
      </c>
      <c r="B11710" t="s">
        <v>284</v>
      </c>
      <c r="C11710">
        <v>48213</v>
      </c>
      <c r="D11710" t="s">
        <v>135</v>
      </c>
      <c r="E11710">
        <v>590</v>
      </c>
      <c r="F11710" t="s">
        <v>110</v>
      </c>
      <c r="G11710" t="s">
        <v>131</v>
      </c>
      <c r="H11710">
        <v>385</v>
      </c>
      <c r="I11710">
        <v>0.34441875361720181</v>
      </c>
      <c r="J11710">
        <v>8.2497437891071931E-3</v>
      </c>
      <c r="K11710">
        <v>-2.2209100711948191E-3</v>
      </c>
      <c r="L11710">
        <v>0.92904004690239772</v>
      </c>
    </row>
    <row r="11711" spans="1:12">
      <c r="A11711" t="s">
        <v>317</v>
      </c>
      <c r="B11711" t="s">
        <v>284</v>
      </c>
      <c r="C11711">
        <v>48213</v>
      </c>
      <c r="D11711" t="s">
        <v>135</v>
      </c>
      <c r="E11711">
        <v>590</v>
      </c>
      <c r="F11711" t="s">
        <v>110</v>
      </c>
      <c r="G11711" t="s">
        <v>132</v>
      </c>
      <c r="H11711">
        <v>613</v>
      </c>
      <c r="I11711">
        <v>0.15109181448930389</v>
      </c>
      <c r="J11711">
        <v>4.9589034281511219E-3</v>
      </c>
      <c r="K11711">
        <v>-8.0042395586124887E-2</v>
      </c>
      <c r="L11711">
        <v>0.50609167636517527</v>
      </c>
    </row>
    <row r="11712" spans="1:12">
      <c r="A11712" t="s">
        <v>317</v>
      </c>
      <c r="B11712" t="s">
        <v>284</v>
      </c>
      <c r="C11712">
        <v>48213</v>
      </c>
      <c r="D11712" t="s">
        <v>135</v>
      </c>
      <c r="E11712">
        <v>590</v>
      </c>
      <c r="F11712" t="s">
        <v>110</v>
      </c>
      <c r="G11712" t="s">
        <v>133</v>
      </c>
      <c r="H11712">
        <v>385</v>
      </c>
      <c r="I11712">
        <v>0.4698351658084205</v>
      </c>
      <c r="J11712">
        <v>1.0090794398264141E-2</v>
      </c>
      <c r="K11712">
        <v>-2.2209100711948191E-3</v>
      </c>
      <c r="L11712">
        <v>1.0498195309448459</v>
      </c>
    </row>
    <row r="11713" spans="1:12">
      <c r="A11713" t="s">
        <v>317</v>
      </c>
      <c r="B11713" t="s">
        <v>284</v>
      </c>
      <c r="C11713">
        <v>48213</v>
      </c>
      <c r="D11713" t="s">
        <v>135</v>
      </c>
      <c r="E11713">
        <v>590</v>
      </c>
      <c r="F11713" t="s">
        <v>110</v>
      </c>
      <c r="G11713" t="s">
        <v>134</v>
      </c>
      <c r="H11713">
        <v>613</v>
      </c>
      <c r="I11713">
        <v>0.2479334897645504</v>
      </c>
      <c r="J11713">
        <v>7.6990058058874558E-3</v>
      </c>
      <c r="K11713">
        <v>-3.9806647781455047E-2</v>
      </c>
      <c r="L11713">
        <v>0.95830643174613483</v>
      </c>
    </row>
    <row r="11714" spans="1:12">
      <c r="A11714" t="s">
        <v>317</v>
      </c>
      <c r="B11714" t="s">
        <v>293</v>
      </c>
      <c r="C11714">
        <v>48215</v>
      </c>
      <c r="D11714" t="s">
        <v>135</v>
      </c>
      <c r="E11714">
        <v>590</v>
      </c>
      <c r="F11714" t="s">
        <v>110</v>
      </c>
      <c r="G11714" t="s">
        <v>111</v>
      </c>
      <c r="H11714">
        <v>119</v>
      </c>
      <c r="I11714">
        <v>3.2531259927752243E-2</v>
      </c>
      <c r="J11714">
        <v>9.7573462284275309E-4</v>
      </c>
      <c r="K11714">
        <v>-999</v>
      </c>
      <c r="L11714">
        <v>-999</v>
      </c>
    </row>
    <row r="11715" spans="1:12">
      <c r="A11715" t="s">
        <v>317</v>
      </c>
      <c r="B11715" t="s">
        <v>293</v>
      </c>
      <c r="C11715">
        <v>48215</v>
      </c>
      <c r="D11715" t="s">
        <v>135</v>
      </c>
      <c r="E11715">
        <v>590</v>
      </c>
      <c r="F11715" t="s">
        <v>110</v>
      </c>
      <c r="G11715" t="s">
        <v>112</v>
      </c>
      <c r="H11715">
        <v>119</v>
      </c>
      <c r="I11715">
        <v>-9.3661105746902971E-4</v>
      </c>
      <c r="J11715">
        <v>1.525019010028374E-3</v>
      </c>
      <c r="K11715">
        <v>-999</v>
      </c>
      <c r="L11715">
        <v>-999</v>
      </c>
    </row>
    <row r="11716" spans="1:12">
      <c r="A11716" t="s">
        <v>317</v>
      </c>
      <c r="B11716" t="s">
        <v>293</v>
      </c>
      <c r="C11716">
        <v>48215</v>
      </c>
      <c r="D11716" t="s">
        <v>135</v>
      </c>
      <c r="E11716">
        <v>590</v>
      </c>
      <c r="F11716" t="s">
        <v>110</v>
      </c>
      <c r="G11716" t="s">
        <v>113</v>
      </c>
      <c r="H11716">
        <v>119</v>
      </c>
      <c r="I11716">
        <v>0.54558563736802779</v>
      </c>
      <c r="J11716">
        <v>1.4240755556679941E-2</v>
      </c>
      <c r="K11716">
        <v>-4.829477607592584E-2</v>
      </c>
      <c r="L11716">
        <v>0.8978529077263625</v>
      </c>
    </row>
    <row r="11717" spans="1:12">
      <c r="A11717" t="s">
        <v>317</v>
      </c>
      <c r="B11717" t="s">
        <v>293</v>
      </c>
      <c r="C11717">
        <v>48215</v>
      </c>
      <c r="D11717" t="s">
        <v>135</v>
      </c>
      <c r="E11717">
        <v>590</v>
      </c>
      <c r="F11717" t="s">
        <v>110</v>
      </c>
      <c r="G11717" t="s">
        <v>114</v>
      </c>
      <c r="H11717">
        <v>119</v>
      </c>
      <c r="I11717">
        <v>0.16465939196771101</v>
      </c>
      <c r="J11717">
        <v>7.7208270725330234E-3</v>
      </c>
      <c r="K11717">
        <v>-0.1664199960492774</v>
      </c>
      <c r="L11717">
        <v>0.3788426104659951</v>
      </c>
    </row>
    <row r="11718" spans="1:12">
      <c r="A11718" t="s">
        <v>317</v>
      </c>
      <c r="B11718" t="s">
        <v>293</v>
      </c>
      <c r="C11718">
        <v>48215</v>
      </c>
      <c r="D11718" t="s">
        <v>135</v>
      </c>
      <c r="E11718">
        <v>590</v>
      </c>
      <c r="F11718" t="s">
        <v>110</v>
      </c>
      <c r="G11718" t="s">
        <v>115</v>
      </c>
      <c r="H11718">
        <v>119</v>
      </c>
      <c r="I11718">
        <v>0.42375402868940032</v>
      </c>
      <c r="J11718">
        <v>1.1331825927165119E-2</v>
      </c>
      <c r="K11718">
        <v>-8.3428415144320325E-2</v>
      </c>
      <c r="L11718">
        <v>0.65254699889837842</v>
      </c>
    </row>
    <row r="11719" spans="1:12">
      <c r="A11719" t="s">
        <v>317</v>
      </c>
      <c r="B11719" t="s">
        <v>293</v>
      </c>
      <c r="C11719">
        <v>48215</v>
      </c>
      <c r="D11719" t="s">
        <v>135</v>
      </c>
      <c r="E11719">
        <v>590</v>
      </c>
      <c r="F11719" t="s">
        <v>110</v>
      </c>
      <c r="G11719" t="s">
        <v>116</v>
      </c>
      <c r="H11719">
        <v>119</v>
      </c>
      <c r="I11719">
        <v>9.0948033318994537E-2</v>
      </c>
      <c r="J11719">
        <v>8.5216894921162165E-3</v>
      </c>
      <c r="K11719">
        <v>-0.24716632621721901</v>
      </c>
      <c r="L11719">
        <v>0.27376737177166649</v>
      </c>
    </row>
    <row r="11720" spans="1:12">
      <c r="A11720" t="s">
        <v>317</v>
      </c>
      <c r="B11720" t="s">
        <v>293</v>
      </c>
      <c r="C11720">
        <v>48215</v>
      </c>
      <c r="D11720" t="s">
        <v>135</v>
      </c>
      <c r="E11720">
        <v>590</v>
      </c>
      <c r="F11720" t="s">
        <v>110</v>
      </c>
      <c r="G11720" t="s">
        <v>117</v>
      </c>
      <c r="H11720">
        <v>119</v>
      </c>
      <c r="I11720">
        <v>0.42375402868940032</v>
      </c>
      <c r="J11720">
        <v>1.1331825927165119E-2</v>
      </c>
      <c r="K11720">
        <v>-8.3428415144320325E-2</v>
      </c>
      <c r="L11720">
        <v>0.65254699889837842</v>
      </c>
    </row>
    <row r="11721" spans="1:12">
      <c r="A11721" t="s">
        <v>317</v>
      </c>
      <c r="B11721" t="s">
        <v>293</v>
      </c>
      <c r="C11721">
        <v>48215</v>
      </c>
      <c r="D11721" t="s">
        <v>135</v>
      </c>
      <c r="E11721">
        <v>590</v>
      </c>
      <c r="F11721" t="s">
        <v>110</v>
      </c>
      <c r="G11721" t="s">
        <v>118</v>
      </c>
      <c r="H11721">
        <v>119</v>
      </c>
      <c r="I11721">
        <v>9.0948033318994537E-2</v>
      </c>
      <c r="J11721">
        <v>8.5216894921162165E-3</v>
      </c>
      <c r="K11721">
        <v>-0.24716632621721901</v>
      </c>
      <c r="L11721">
        <v>0.27376737177166649</v>
      </c>
    </row>
    <row r="11722" spans="1:12">
      <c r="A11722" t="s">
        <v>317</v>
      </c>
      <c r="B11722" t="s">
        <v>293</v>
      </c>
      <c r="C11722">
        <v>48215</v>
      </c>
      <c r="D11722" t="s">
        <v>135</v>
      </c>
      <c r="E11722">
        <v>590</v>
      </c>
      <c r="F11722" t="s">
        <v>110</v>
      </c>
      <c r="G11722" t="s">
        <v>119</v>
      </c>
      <c r="H11722">
        <v>119</v>
      </c>
      <c r="I11722">
        <v>0.47850101152648372</v>
      </c>
      <c r="J11722">
        <v>1.275056376541441E-2</v>
      </c>
      <c r="K11722">
        <v>-7.3014897064594519E-2</v>
      </c>
      <c r="L11722">
        <v>0.77524568043843878</v>
      </c>
    </row>
    <row r="11723" spans="1:12">
      <c r="A11723" t="s">
        <v>317</v>
      </c>
      <c r="B11723" t="s">
        <v>293</v>
      </c>
      <c r="C11723">
        <v>48215</v>
      </c>
      <c r="D11723" t="s">
        <v>135</v>
      </c>
      <c r="E11723">
        <v>590</v>
      </c>
      <c r="F11723" t="s">
        <v>110</v>
      </c>
      <c r="G11723" t="s">
        <v>120</v>
      </c>
      <c r="H11723">
        <v>119</v>
      </c>
      <c r="I11723">
        <v>0.1336865226293146</v>
      </c>
      <c r="J11723">
        <v>8.4835111403208912E-3</v>
      </c>
      <c r="K11723">
        <v>-0.21468350489427621</v>
      </c>
      <c r="L11723">
        <v>0.33977015161114887</v>
      </c>
    </row>
    <row r="11724" spans="1:12">
      <c r="A11724" t="s">
        <v>317</v>
      </c>
      <c r="B11724" t="s">
        <v>293</v>
      </c>
      <c r="C11724">
        <v>48215</v>
      </c>
      <c r="D11724" t="s">
        <v>135</v>
      </c>
      <c r="E11724">
        <v>590</v>
      </c>
      <c r="F11724" t="s">
        <v>110</v>
      </c>
      <c r="G11724" t="s">
        <v>121</v>
      </c>
      <c r="H11724">
        <v>119</v>
      </c>
      <c r="I11724">
        <v>0.62450604475159333</v>
      </c>
      <c r="J11724">
        <v>1.5779602329699449E-2</v>
      </c>
      <c r="K11724">
        <v>-4.0010588328953517E-3</v>
      </c>
      <c r="L11724">
        <v>1.046074922863083</v>
      </c>
    </row>
    <row r="11725" spans="1:12">
      <c r="A11725" t="s">
        <v>317</v>
      </c>
      <c r="B11725" t="s">
        <v>293</v>
      </c>
      <c r="C11725">
        <v>48215</v>
      </c>
      <c r="D11725" t="s">
        <v>135</v>
      </c>
      <c r="E11725">
        <v>590</v>
      </c>
      <c r="F11725" t="s">
        <v>110</v>
      </c>
      <c r="G11725" t="s">
        <v>122</v>
      </c>
      <c r="H11725">
        <v>119</v>
      </c>
      <c r="I11725">
        <v>0.2310922309708586</v>
      </c>
      <c r="J11725">
        <v>7.86432211674464E-3</v>
      </c>
      <c r="K11725">
        <v>-0.1134357744722686</v>
      </c>
      <c r="L11725">
        <v>0.46899970674533109</v>
      </c>
    </row>
    <row r="11726" spans="1:12">
      <c r="A11726" t="s">
        <v>317</v>
      </c>
      <c r="B11726" t="s">
        <v>293</v>
      </c>
      <c r="C11726">
        <v>48215</v>
      </c>
      <c r="D11726" t="s">
        <v>135</v>
      </c>
      <c r="E11726">
        <v>590</v>
      </c>
      <c r="F11726" t="s">
        <v>110</v>
      </c>
      <c r="G11726" t="s">
        <v>123</v>
      </c>
      <c r="H11726">
        <v>119</v>
      </c>
      <c r="I11726">
        <v>0.75752177462179471</v>
      </c>
      <c r="J11726">
        <v>1.8427253712687761E-2</v>
      </c>
      <c r="K11726">
        <v>0.19127582959611239</v>
      </c>
      <c r="L11726">
        <v>1.311946797891715</v>
      </c>
    </row>
    <row r="11727" spans="1:12">
      <c r="A11727" t="s">
        <v>317</v>
      </c>
      <c r="B11727" t="s">
        <v>293</v>
      </c>
      <c r="C11727">
        <v>48215</v>
      </c>
      <c r="D11727" t="s">
        <v>135</v>
      </c>
      <c r="E11727">
        <v>590</v>
      </c>
      <c r="F11727" t="s">
        <v>110</v>
      </c>
      <c r="G11727" t="s">
        <v>124</v>
      </c>
      <c r="H11727">
        <v>119</v>
      </c>
      <c r="I11727">
        <v>0.32530948569022028</v>
      </c>
      <c r="J11727">
        <v>8.0827996784218915E-3</v>
      </c>
      <c r="K11727">
        <v>-3.2848782864860163E-2</v>
      </c>
      <c r="L11727">
        <v>0.64368089362751735</v>
      </c>
    </row>
    <row r="11728" spans="1:12">
      <c r="A11728" t="s">
        <v>317</v>
      </c>
      <c r="B11728" t="s">
        <v>293</v>
      </c>
      <c r="C11728">
        <v>48215</v>
      </c>
      <c r="D11728" t="s">
        <v>135</v>
      </c>
      <c r="E11728">
        <v>590</v>
      </c>
      <c r="F11728" t="s">
        <v>110</v>
      </c>
      <c r="G11728" t="s">
        <v>125</v>
      </c>
      <c r="H11728">
        <v>119</v>
      </c>
      <c r="I11728">
        <v>0.89539701081141199</v>
      </c>
      <c r="J11728">
        <v>2.1062251360613519E-2</v>
      </c>
      <c r="K11728">
        <v>0.303089998986313</v>
      </c>
      <c r="L11728">
        <v>1.556494108058659</v>
      </c>
    </row>
    <row r="11729" spans="1:12">
      <c r="A11729" t="s">
        <v>317</v>
      </c>
      <c r="B11729" t="s">
        <v>293</v>
      </c>
      <c r="C11729">
        <v>48215</v>
      </c>
      <c r="D11729" t="s">
        <v>135</v>
      </c>
      <c r="E11729">
        <v>590</v>
      </c>
      <c r="F11729" t="s">
        <v>110</v>
      </c>
      <c r="G11729" t="s">
        <v>126</v>
      </c>
      <c r="H11729">
        <v>119</v>
      </c>
      <c r="I11729">
        <v>0.4231228245211141</v>
      </c>
      <c r="J11729">
        <v>8.8886307824600445E-3</v>
      </c>
      <c r="K11729">
        <v>2.9429344688534951E-2</v>
      </c>
      <c r="L11729">
        <v>0.8248911853769465</v>
      </c>
    </row>
    <row r="11730" spans="1:12">
      <c r="A11730" t="s">
        <v>317</v>
      </c>
      <c r="B11730" t="s">
        <v>293</v>
      </c>
      <c r="C11730">
        <v>48215</v>
      </c>
      <c r="D11730" t="s">
        <v>135</v>
      </c>
      <c r="E11730">
        <v>590</v>
      </c>
      <c r="F11730" t="s">
        <v>110</v>
      </c>
      <c r="G11730" t="s">
        <v>127</v>
      </c>
      <c r="H11730">
        <v>119</v>
      </c>
      <c r="I11730">
        <v>0.54558563736802779</v>
      </c>
      <c r="J11730">
        <v>1.4240755556679941E-2</v>
      </c>
      <c r="K11730">
        <v>-4.829477607592584E-2</v>
      </c>
      <c r="L11730">
        <v>0.8978529077263625</v>
      </c>
    </row>
    <row r="11731" spans="1:12">
      <c r="A11731" t="s">
        <v>317</v>
      </c>
      <c r="B11731" t="s">
        <v>293</v>
      </c>
      <c r="C11731">
        <v>48215</v>
      </c>
      <c r="D11731" t="s">
        <v>135</v>
      </c>
      <c r="E11731">
        <v>590</v>
      </c>
      <c r="F11731" t="s">
        <v>110</v>
      </c>
      <c r="G11731" t="s">
        <v>128</v>
      </c>
      <c r="H11731">
        <v>119</v>
      </c>
      <c r="I11731">
        <v>0.16465939196771101</v>
      </c>
      <c r="J11731">
        <v>7.7208270725330243E-3</v>
      </c>
      <c r="K11731">
        <v>-0.1664199960492774</v>
      </c>
      <c r="L11731">
        <v>0.3788426104659951</v>
      </c>
    </row>
    <row r="11732" spans="1:12">
      <c r="A11732" t="s">
        <v>317</v>
      </c>
      <c r="B11732" t="s">
        <v>293</v>
      </c>
      <c r="C11732">
        <v>48215</v>
      </c>
      <c r="D11732" t="s">
        <v>135</v>
      </c>
      <c r="E11732">
        <v>590</v>
      </c>
      <c r="F11732" t="s">
        <v>110</v>
      </c>
      <c r="G11732" t="s">
        <v>129</v>
      </c>
      <c r="H11732">
        <v>119</v>
      </c>
      <c r="I11732">
        <v>0.54558563736802779</v>
      </c>
      <c r="J11732">
        <v>1.4240755556679941E-2</v>
      </c>
      <c r="K11732">
        <v>-4.829477607592584E-2</v>
      </c>
      <c r="L11732">
        <v>0.8978529077263625</v>
      </c>
    </row>
    <row r="11733" spans="1:12">
      <c r="A11733" t="s">
        <v>317</v>
      </c>
      <c r="B11733" t="s">
        <v>293</v>
      </c>
      <c r="C11733">
        <v>48215</v>
      </c>
      <c r="D11733" t="s">
        <v>135</v>
      </c>
      <c r="E11733">
        <v>590</v>
      </c>
      <c r="F11733" t="s">
        <v>110</v>
      </c>
      <c r="G11733" t="s">
        <v>130</v>
      </c>
      <c r="H11733">
        <v>119</v>
      </c>
      <c r="I11733">
        <v>0.16465939196771101</v>
      </c>
      <c r="J11733">
        <v>7.7208270725330243E-3</v>
      </c>
      <c r="K11733">
        <v>-0.1664199960492774</v>
      </c>
      <c r="L11733">
        <v>0.3788426104659951</v>
      </c>
    </row>
    <row r="11734" spans="1:12">
      <c r="A11734" t="s">
        <v>317</v>
      </c>
      <c r="B11734" t="s">
        <v>293</v>
      </c>
      <c r="C11734">
        <v>48215</v>
      </c>
      <c r="D11734" t="s">
        <v>135</v>
      </c>
      <c r="E11734">
        <v>590</v>
      </c>
      <c r="F11734" t="s">
        <v>110</v>
      </c>
      <c r="G11734" t="s">
        <v>131</v>
      </c>
      <c r="H11734">
        <v>119</v>
      </c>
      <c r="I11734">
        <v>0.54558563736802779</v>
      </c>
      <c r="J11734">
        <v>1.4240755556679941E-2</v>
      </c>
      <c r="K11734">
        <v>-4.829477607592584E-2</v>
      </c>
      <c r="L11734">
        <v>0.8978529077263625</v>
      </c>
    </row>
    <row r="11735" spans="1:12">
      <c r="A11735" t="s">
        <v>317</v>
      </c>
      <c r="B11735" t="s">
        <v>293</v>
      </c>
      <c r="C11735">
        <v>48215</v>
      </c>
      <c r="D11735" t="s">
        <v>135</v>
      </c>
      <c r="E11735">
        <v>590</v>
      </c>
      <c r="F11735" t="s">
        <v>110</v>
      </c>
      <c r="G11735" t="s">
        <v>132</v>
      </c>
      <c r="H11735">
        <v>119</v>
      </c>
      <c r="I11735">
        <v>0.16465939196771101</v>
      </c>
      <c r="J11735">
        <v>7.7208270725330243E-3</v>
      </c>
      <c r="K11735">
        <v>-0.1664199960492774</v>
      </c>
      <c r="L11735">
        <v>0.3788426104659951</v>
      </c>
    </row>
    <row r="11736" spans="1:12">
      <c r="A11736" t="s">
        <v>317</v>
      </c>
      <c r="B11736" t="s">
        <v>293</v>
      </c>
      <c r="C11736">
        <v>48215</v>
      </c>
      <c r="D11736" t="s">
        <v>135</v>
      </c>
      <c r="E11736">
        <v>590</v>
      </c>
      <c r="F11736" t="s">
        <v>110</v>
      </c>
      <c r="G11736" t="s">
        <v>133</v>
      </c>
      <c r="H11736">
        <v>119</v>
      </c>
      <c r="I11736">
        <v>0.56601841654791185</v>
      </c>
      <c r="J11736">
        <v>1.455483826102393E-2</v>
      </c>
      <c r="K11736">
        <v>0.15360769622612799</v>
      </c>
      <c r="L11736">
        <v>1.0610174274965309</v>
      </c>
    </row>
    <row r="11737" spans="1:12">
      <c r="A11737" t="s">
        <v>317</v>
      </c>
      <c r="B11737" t="s">
        <v>293</v>
      </c>
      <c r="C11737">
        <v>48215</v>
      </c>
      <c r="D11737" t="s">
        <v>135</v>
      </c>
      <c r="E11737">
        <v>590</v>
      </c>
      <c r="F11737" t="s">
        <v>110</v>
      </c>
      <c r="G11737" t="s">
        <v>134</v>
      </c>
      <c r="H11737">
        <v>119</v>
      </c>
      <c r="I11737">
        <v>0.24720621215913899</v>
      </c>
      <c r="J11737">
        <v>4.6415544245558202E-3</v>
      </c>
      <c r="K11737">
        <v>0.14236510023744031</v>
      </c>
      <c r="L11737">
        <v>0.50047131994690186</v>
      </c>
    </row>
    <row r="11738" spans="1:12">
      <c r="A11738" t="s">
        <v>317</v>
      </c>
      <c r="B11738" t="s">
        <v>280</v>
      </c>
      <c r="C11738">
        <v>48217</v>
      </c>
      <c r="D11738" t="s">
        <v>135</v>
      </c>
      <c r="E11738">
        <v>590</v>
      </c>
      <c r="F11738" t="s">
        <v>110</v>
      </c>
      <c r="G11738" t="s">
        <v>111</v>
      </c>
      <c r="H11738">
        <v>21</v>
      </c>
      <c r="I11738">
        <v>2.9097044164964801E-2</v>
      </c>
      <c r="J11738">
        <v>6.0724630505607641E-3</v>
      </c>
      <c r="K11738">
        <v>-999</v>
      </c>
      <c r="L11738">
        <v>-999</v>
      </c>
    </row>
    <row r="11739" spans="1:12">
      <c r="A11739" t="s">
        <v>317</v>
      </c>
      <c r="B11739" t="s">
        <v>280</v>
      </c>
      <c r="C11739">
        <v>48217</v>
      </c>
      <c r="D11739" t="s">
        <v>135</v>
      </c>
      <c r="E11739">
        <v>590</v>
      </c>
      <c r="F11739" t="s">
        <v>110</v>
      </c>
      <c r="G11739" t="s">
        <v>112</v>
      </c>
      <c r="H11739">
        <v>321</v>
      </c>
      <c r="I11739">
        <v>1.1771322730770689E-2</v>
      </c>
      <c r="J11739">
        <v>9.7415495005715423E-4</v>
      </c>
      <c r="K11739">
        <v>-999</v>
      </c>
      <c r="L11739">
        <v>-999</v>
      </c>
    </row>
    <row r="11740" spans="1:12">
      <c r="A11740" t="s">
        <v>317</v>
      </c>
      <c r="B11740" t="s">
        <v>280</v>
      </c>
      <c r="C11740">
        <v>48217</v>
      </c>
      <c r="D11740" t="s">
        <v>135</v>
      </c>
      <c r="E11740">
        <v>590</v>
      </c>
      <c r="F11740" t="s">
        <v>110</v>
      </c>
      <c r="G11740" t="s">
        <v>113</v>
      </c>
      <c r="H11740">
        <v>21</v>
      </c>
      <c r="I11740">
        <v>0.53153354669199482</v>
      </c>
      <c r="J11740">
        <v>5.1312881201294069E-2</v>
      </c>
      <c r="K11740">
        <v>0.15938401467315549</v>
      </c>
      <c r="L11740">
        <v>1.035220974542278</v>
      </c>
    </row>
    <row r="11741" spans="1:12">
      <c r="A11741" t="s">
        <v>317</v>
      </c>
      <c r="B11741" t="s">
        <v>280</v>
      </c>
      <c r="C11741">
        <v>48217</v>
      </c>
      <c r="D11741" t="s">
        <v>135</v>
      </c>
      <c r="E11741">
        <v>590</v>
      </c>
      <c r="F11741" t="s">
        <v>110</v>
      </c>
      <c r="G11741" t="s">
        <v>114</v>
      </c>
      <c r="H11741">
        <v>321</v>
      </c>
      <c r="I11741">
        <v>0.23164837642102629</v>
      </c>
      <c r="J11741">
        <v>8.0827884914033525E-3</v>
      </c>
      <c r="K11741">
        <v>-0.41821509723516131</v>
      </c>
      <c r="L11741">
        <v>0.68929894522485269</v>
      </c>
    </row>
    <row r="11742" spans="1:12">
      <c r="A11742" t="s">
        <v>317</v>
      </c>
      <c r="B11742" t="s">
        <v>280</v>
      </c>
      <c r="C11742">
        <v>48217</v>
      </c>
      <c r="D11742" t="s">
        <v>135</v>
      </c>
      <c r="E11742">
        <v>590</v>
      </c>
      <c r="F11742" t="s">
        <v>110</v>
      </c>
      <c r="G11742" t="s">
        <v>115</v>
      </c>
      <c r="H11742">
        <v>21</v>
      </c>
      <c r="I11742">
        <v>0.30580196078704569</v>
      </c>
      <c r="J11742">
        <v>4.3764517371572248E-2</v>
      </c>
      <c r="K11742">
        <v>-0.1030372468641147</v>
      </c>
      <c r="L11742">
        <v>0.70150015117042142</v>
      </c>
    </row>
    <row r="11743" spans="1:12">
      <c r="A11743" t="s">
        <v>317</v>
      </c>
      <c r="B11743" t="s">
        <v>280</v>
      </c>
      <c r="C11743">
        <v>48217</v>
      </c>
      <c r="D11743" t="s">
        <v>135</v>
      </c>
      <c r="E11743">
        <v>590</v>
      </c>
      <c r="F11743" t="s">
        <v>110</v>
      </c>
      <c r="G11743" t="s">
        <v>116</v>
      </c>
      <c r="H11743">
        <v>321</v>
      </c>
      <c r="I11743">
        <v>0.1247548738293294</v>
      </c>
      <c r="J11743">
        <v>8.6834885509622095E-3</v>
      </c>
      <c r="K11743">
        <v>-0.62373865412019058</v>
      </c>
      <c r="L11743">
        <v>0.53022528668276903</v>
      </c>
    </row>
    <row r="11744" spans="1:12">
      <c r="A11744" t="s">
        <v>317</v>
      </c>
      <c r="B11744" t="s">
        <v>280</v>
      </c>
      <c r="C11744">
        <v>48217</v>
      </c>
      <c r="D11744" t="s">
        <v>135</v>
      </c>
      <c r="E11744">
        <v>590</v>
      </c>
      <c r="F11744" t="s">
        <v>110</v>
      </c>
      <c r="G11744" t="s">
        <v>117</v>
      </c>
      <c r="H11744">
        <v>21</v>
      </c>
      <c r="I11744">
        <v>0.30580196078704569</v>
      </c>
      <c r="J11744">
        <v>4.3764517371572248E-2</v>
      </c>
      <c r="K11744">
        <v>-0.1030372468641147</v>
      </c>
      <c r="L11744">
        <v>0.70150015117042142</v>
      </c>
    </row>
    <row r="11745" spans="1:12">
      <c r="A11745" t="s">
        <v>317</v>
      </c>
      <c r="B11745" t="s">
        <v>280</v>
      </c>
      <c r="C11745">
        <v>48217</v>
      </c>
      <c r="D11745" t="s">
        <v>135</v>
      </c>
      <c r="E11745">
        <v>590</v>
      </c>
      <c r="F11745" t="s">
        <v>110</v>
      </c>
      <c r="G11745" t="s">
        <v>118</v>
      </c>
      <c r="H11745">
        <v>321</v>
      </c>
      <c r="I11745">
        <v>0.1247548738293294</v>
      </c>
      <c r="J11745">
        <v>8.6834885509622095E-3</v>
      </c>
      <c r="K11745">
        <v>-0.62373865412019058</v>
      </c>
      <c r="L11745">
        <v>0.53022528668276903</v>
      </c>
    </row>
    <row r="11746" spans="1:12">
      <c r="A11746" t="s">
        <v>317</v>
      </c>
      <c r="B11746" t="s">
        <v>280</v>
      </c>
      <c r="C11746">
        <v>48217</v>
      </c>
      <c r="D11746" t="s">
        <v>135</v>
      </c>
      <c r="E11746">
        <v>590</v>
      </c>
      <c r="F11746" t="s">
        <v>110</v>
      </c>
      <c r="G11746" t="s">
        <v>119</v>
      </c>
      <c r="H11746">
        <v>21</v>
      </c>
      <c r="I11746">
        <v>0.41894103250454029</v>
      </c>
      <c r="J11746">
        <v>4.5897237089403013E-2</v>
      </c>
      <c r="K11746">
        <v>0.13843076486317521</v>
      </c>
      <c r="L11746">
        <v>0.87417234015293099</v>
      </c>
    </row>
    <row r="11747" spans="1:12">
      <c r="A11747" t="s">
        <v>317</v>
      </c>
      <c r="B11747" t="s">
        <v>280</v>
      </c>
      <c r="C11747">
        <v>48217</v>
      </c>
      <c r="D11747" t="s">
        <v>135</v>
      </c>
      <c r="E11747">
        <v>590</v>
      </c>
      <c r="F11747" t="s">
        <v>110</v>
      </c>
      <c r="G11747" t="s">
        <v>120</v>
      </c>
      <c r="H11747">
        <v>321</v>
      </c>
      <c r="I11747">
        <v>0.18022115110756809</v>
      </c>
      <c r="J11747">
        <v>8.4896625091484008E-3</v>
      </c>
      <c r="K11747">
        <v>-0.48132900060174078</v>
      </c>
      <c r="L11747">
        <v>0.61784843715681403</v>
      </c>
    </row>
    <row r="11748" spans="1:12">
      <c r="A11748" t="s">
        <v>317</v>
      </c>
      <c r="B11748" t="s">
        <v>280</v>
      </c>
      <c r="C11748">
        <v>48217</v>
      </c>
      <c r="D11748" t="s">
        <v>135</v>
      </c>
      <c r="E11748">
        <v>590</v>
      </c>
      <c r="F11748" t="s">
        <v>110</v>
      </c>
      <c r="G11748" t="s">
        <v>121</v>
      </c>
      <c r="H11748">
        <v>21</v>
      </c>
      <c r="I11748">
        <v>0.67011258961515197</v>
      </c>
      <c r="J11748">
        <v>5.9670154189357102E-2</v>
      </c>
      <c r="K11748">
        <v>0.1920892174148528</v>
      </c>
      <c r="L11748">
        <v>1.2323829158348369</v>
      </c>
    </row>
    <row r="11749" spans="1:12">
      <c r="A11749" t="s">
        <v>317</v>
      </c>
      <c r="B11749" t="s">
        <v>280</v>
      </c>
      <c r="C11749">
        <v>48217</v>
      </c>
      <c r="D11749" t="s">
        <v>135</v>
      </c>
      <c r="E11749">
        <v>590</v>
      </c>
      <c r="F11749" t="s">
        <v>110</v>
      </c>
      <c r="G11749" t="s">
        <v>122</v>
      </c>
      <c r="H11749">
        <v>321</v>
      </c>
      <c r="I11749">
        <v>0.32797103326668042</v>
      </c>
      <c r="J11749">
        <v>8.5366815968959363E-3</v>
      </c>
      <c r="K11749">
        <v>-0.17449362842845009</v>
      </c>
      <c r="L11749">
        <v>0.81663580721431916</v>
      </c>
    </row>
    <row r="11750" spans="1:12">
      <c r="A11750" t="s">
        <v>317</v>
      </c>
      <c r="B11750" t="s">
        <v>280</v>
      </c>
      <c r="C11750">
        <v>48217</v>
      </c>
      <c r="D11750" t="s">
        <v>135</v>
      </c>
      <c r="E11750">
        <v>590</v>
      </c>
      <c r="F11750" t="s">
        <v>110</v>
      </c>
      <c r="G11750" t="s">
        <v>123</v>
      </c>
      <c r="H11750">
        <v>21</v>
      </c>
      <c r="I11750">
        <v>0.90529997341020851</v>
      </c>
      <c r="J11750">
        <v>7.7002491223631439E-2</v>
      </c>
      <c r="K11750">
        <v>0.22213573584840979</v>
      </c>
      <c r="L11750">
        <v>1.5856410023960681</v>
      </c>
    </row>
    <row r="11751" spans="1:12">
      <c r="A11751" t="s">
        <v>317</v>
      </c>
      <c r="B11751" t="s">
        <v>280</v>
      </c>
      <c r="C11751">
        <v>48217</v>
      </c>
      <c r="D11751" t="s">
        <v>135</v>
      </c>
      <c r="E11751">
        <v>590</v>
      </c>
      <c r="F11751" t="s">
        <v>110</v>
      </c>
      <c r="G11751" t="s">
        <v>124</v>
      </c>
      <c r="H11751">
        <v>321</v>
      </c>
      <c r="I11751">
        <v>0.4696498088056949</v>
      </c>
      <c r="J11751">
        <v>9.8175126864820592E-3</v>
      </c>
      <c r="K11751">
        <v>-2.937424300232781E-3</v>
      </c>
      <c r="L11751">
        <v>1.0116504290241439</v>
      </c>
    </row>
    <row r="11752" spans="1:12">
      <c r="A11752" t="s">
        <v>317</v>
      </c>
      <c r="B11752" t="s">
        <v>280</v>
      </c>
      <c r="C11752">
        <v>48217</v>
      </c>
      <c r="D11752" t="s">
        <v>135</v>
      </c>
      <c r="E11752">
        <v>590</v>
      </c>
      <c r="F11752" t="s">
        <v>110</v>
      </c>
      <c r="G11752" t="s">
        <v>125</v>
      </c>
      <c r="H11752">
        <v>21</v>
      </c>
      <c r="I11752">
        <v>1.12839611071775</v>
      </c>
      <c r="J11752">
        <v>9.2851381894181975E-2</v>
      </c>
      <c r="K11752">
        <v>0.25170032977500628</v>
      </c>
      <c r="L11752">
        <v>1.9083088080071371</v>
      </c>
    </row>
    <row r="11753" spans="1:12">
      <c r="A11753" t="s">
        <v>317</v>
      </c>
      <c r="B11753" t="s">
        <v>280</v>
      </c>
      <c r="C11753">
        <v>48217</v>
      </c>
      <c r="D11753" t="s">
        <v>135</v>
      </c>
      <c r="E11753">
        <v>590</v>
      </c>
      <c r="F11753" t="s">
        <v>110</v>
      </c>
      <c r="G11753" t="s">
        <v>126</v>
      </c>
      <c r="H11753">
        <v>321</v>
      </c>
      <c r="I11753">
        <v>0.60606330375964446</v>
      </c>
      <c r="J11753">
        <v>1.1511580136324719E-2</v>
      </c>
      <c r="K11753">
        <v>-2.937424300232781E-3</v>
      </c>
      <c r="L11753">
        <v>1.193299581612685</v>
      </c>
    </row>
    <row r="11754" spans="1:12">
      <c r="A11754" t="s">
        <v>317</v>
      </c>
      <c r="B11754" t="s">
        <v>280</v>
      </c>
      <c r="C11754">
        <v>48217</v>
      </c>
      <c r="D11754" t="s">
        <v>135</v>
      </c>
      <c r="E11754">
        <v>590</v>
      </c>
      <c r="F11754" t="s">
        <v>110</v>
      </c>
      <c r="G11754" t="s">
        <v>127</v>
      </c>
      <c r="H11754">
        <v>21</v>
      </c>
      <c r="I11754">
        <v>0.53153354669199482</v>
      </c>
      <c r="J11754">
        <v>5.1312881201294069E-2</v>
      </c>
      <c r="K11754">
        <v>0.15938401467315549</v>
      </c>
      <c r="L11754">
        <v>1.035220974542278</v>
      </c>
    </row>
    <row r="11755" spans="1:12">
      <c r="A11755" t="s">
        <v>317</v>
      </c>
      <c r="B11755" t="s">
        <v>280</v>
      </c>
      <c r="C11755">
        <v>48217</v>
      </c>
      <c r="D11755" t="s">
        <v>135</v>
      </c>
      <c r="E11755">
        <v>590</v>
      </c>
      <c r="F11755" t="s">
        <v>110</v>
      </c>
      <c r="G11755" t="s">
        <v>128</v>
      </c>
      <c r="H11755">
        <v>321</v>
      </c>
      <c r="I11755">
        <v>0.23164837642102629</v>
      </c>
      <c r="J11755">
        <v>8.0827884914033508E-3</v>
      </c>
      <c r="K11755">
        <v>-0.41821509723516131</v>
      </c>
      <c r="L11755">
        <v>0.68929894522485269</v>
      </c>
    </row>
    <row r="11756" spans="1:12">
      <c r="A11756" t="s">
        <v>317</v>
      </c>
      <c r="B11756" t="s">
        <v>280</v>
      </c>
      <c r="C11756">
        <v>48217</v>
      </c>
      <c r="D11756" t="s">
        <v>135</v>
      </c>
      <c r="E11756">
        <v>590</v>
      </c>
      <c r="F11756" t="s">
        <v>110</v>
      </c>
      <c r="G11756" t="s">
        <v>129</v>
      </c>
      <c r="H11756">
        <v>21</v>
      </c>
      <c r="I11756">
        <v>0.53153354669199482</v>
      </c>
      <c r="J11756">
        <v>5.1312881201294069E-2</v>
      </c>
      <c r="K11756">
        <v>0.15938401467315549</v>
      </c>
      <c r="L11756">
        <v>1.035220974542278</v>
      </c>
    </row>
    <row r="11757" spans="1:12">
      <c r="A11757" t="s">
        <v>317</v>
      </c>
      <c r="B11757" t="s">
        <v>280</v>
      </c>
      <c r="C11757">
        <v>48217</v>
      </c>
      <c r="D11757" t="s">
        <v>135</v>
      </c>
      <c r="E11757">
        <v>590</v>
      </c>
      <c r="F11757" t="s">
        <v>110</v>
      </c>
      <c r="G11757" t="s">
        <v>130</v>
      </c>
      <c r="H11757">
        <v>321</v>
      </c>
      <c r="I11757">
        <v>0.23164837642102629</v>
      </c>
      <c r="J11757">
        <v>8.0827884914033508E-3</v>
      </c>
      <c r="K11757">
        <v>-0.41821509723516131</v>
      </c>
      <c r="L11757">
        <v>0.68929894522485269</v>
      </c>
    </row>
    <row r="11758" spans="1:12">
      <c r="A11758" t="s">
        <v>317</v>
      </c>
      <c r="B11758" t="s">
        <v>280</v>
      </c>
      <c r="C11758">
        <v>48217</v>
      </c>
      <c r="D11758" t="s">
        <v>135</v>
      </c>
      <c r="E11758">
        <v>590</v>
      </c>
      <c r="F11758" t="s">
        <v>110</v>
      </c>
      <c r="G11758" t="s">
        <v>131</v>
      </c>
      <c r="H11758">
        <v>21</v>
      </c>
      <c r="I11758">
        <v>0.53153354669199482</v>
      </c>
      <c r="J11758">
        <v>5.1312881201294069E-2</v>
      </c>
      <c r="K11758">
        <v>0.15938401467315549</v>
      </c>
      <c r="L11758">
        <v>1.035220974542278</v>
      </c>
    </row>
    <row r="11759" spans="1:12">
      <c r="A11759" t="s">
        <v>317</v>
      </c>
      <c r="B11759" t="s">
        <v>280</v>
      </c>
      <c r="C11759">
        <v>48217</v>
      </c>
      <c r="D11759" t="s">
        <v>135</v>
      </c>
      <c r="E11759">
        <v>590</v>
      </c>
      <c r="F11759" t="s">
        <v>110</v>
      </c>
      <c r="G11759" t="s">
        <v>132</v>
      </c>
      <c r="H11759">
        <v>321</v>
      </c>
      <c r="I11759">
        <v>0.23164837642102629</v>
      </c>
      <c r="J11759">
        <v>8.0827884914033508E-3</v>
      </c>
      <c r="K11759">
        <v>-0.41821509723516131</v>
      </c>
      <c r="L11759">
        <v>0.68929894522485269</v>
      </c>
    </row>
    <row r="11760" spans="1:12">
      <c r="A11760" t="s">
        <v>317</v>
      </c>
      <c r="B11760" t="s">
        <v>280</v>
      </c>
      <c r="C11760">
        <v>48217</v>
      </c>
      <c r="D11760" t="s">
        <v>135</v>
      </c>
      <c r="E11760">
        <v>590</v>
      </c>
      <c r="F11760" t="s">
        <v>110</v>
      </c>
      <c r="G11760" t="s">
        <v>133</v>
      </c>
      <c r="H11760">
        <v>21</v>
      </c>
      <c r="I11760">
        <v>0.80092700356517643</v>
      </c>
      <c r="J11760">
        <v>6.6061947049611949E-2</v>
      </c>
      <c r="K11760">
        <v>0.13062001870250631</v>
      </c>
      <c r="L11760">
        <v>1.2634740516146179</v>
      </c>
    </row>
    <row r="11761" spans="1:12">
      <c r="A11761" t="s">
        <v>317</v>
      </c>
      <c r="B11761" t="s">
        <v>280</v>
      </c>
      <c r="C11761">
        <v>48217</v>
      </c>
      <c r="D11761" t="s">
        <v>135</v>
      </c>
      <c r="E11761">
        <v>590</v>
      </c>
      <c r="F11761" t="s">
        <v>110</v>
      </c>
      <c r="G11761" t="s">
        <v>134</v>
      </c>
      <c r="H11761">
        <v>321</v>
      </c>
      <c r="I11761">
        <v>0.36995161043315689</v>
      </c>
      <c r="J11761">
        <v>7.001253153496847E-3</v>
      </c>
      <c r="K11761">
        <v>-2.937424300232781E-3</v>
      </c>
      <c r="L11761">
        <v>0.69068353536398719</v>
      </c>
    </row>
    <row r="11762" spans="1:12">
      <c r="A11762" t="s">
        <v>317</v>
      </c>
      <c r="B11762" t="s">
        <v>403</v>
      </c>
      <c r="C11762">
        <v>48219</v>
      </c>
      <c r="D11762" t="s">
        <v>135</v>
      </c>
      <c r="E11762">
        <v>590</v>
      </c>
      <c r="F11762" t="s">
        <v>110</v>
      </c>
      <c r="G11762" t="s">
        <v>111</v>
      </c>
      <c r="H11762">
        <v>195</v>
      </c>
      <c r="I11762">
        <v>1.280066447151627E-2</v>
      </c>
      <c r="J11762">
        <v>1.5078502414576499E-3</v>
      </c>
      <c r="K11762">
        <v>-999</v>
      </c>
      <c r="L11762">
        <v>-999</v>
      </c>
    </row>
    <row r="11763" spans="1:12">
      <c r="A11763" t="s">
        <v>317</v>
      </c>
      <c r="B11763" t="s">
        <v>403</v>
      </c>
      <c r="C11763">
        <v>48219</v>
      </c>
      <c r="D11763" t="s">
        <v>135</v>
      </c>
      <c r="E11763">
        <v>590</v>
      </c>
      <c r="F11763" t="s">
        <v>110</v>
      </c>
      <c r="G11763" t="s">
        <v>112</v>
      </c>
      <c r="H11763">
        <v>190</v>
      </c>
      <c r="I11763">
        <v>-9.2924923593182586E-3</v>
      </c>
      <c r="J11763">
        <v>1.02729659439014E-3</v>
      </c>
      <c r="K11763">
        <v>-999</v>
      </c>
      <c r="L11763">
        <v>-999</v>
      </c>
    </row>
    <row r="11764" spans="1:12">
      <c r="A11764" t="s">
        <v>317</v>
      </c>
      <c r="B11764" t="s">
        <v>403</v>
      </c>
      <c r="C11764">
        <v>48219</v>
      </c>
      <c r="D11764" t="s">
        <v>135</v>
      </c>
      <c r="E11764">
        <v>590</v>
      </c>
      <c r="F11764" t="s">
        <v>110</v>
      </c>
      <c r="G11764" t="s">
        <v>113</v>
      </c>
      <c r="H11764">
        <v>195</v>
      </c>
      <c r="I11764">
        <v>0.40708836443639601</v>
      </c>
      <c r="J11764">
        <v>1.4367217897190461E-2</v>
      </c>
      <c r="K11764">
        <v>6.1616498831277053E-2</v>
      </c>
      <c r="L11764">
        <v>1.0445898330844281</v>
      </c>
    </row>
    <row r="11765" spans="1:12">
      <c r="A11765" t="s">
        <v>317</v>
      </c>
      <c r="B11765" t="s">
        <v>403</v>
      </c>
      <c r="C11765">
        <v>48219</v>
      </c>
      <c r="D11765" t="s">
        <v>135</v>
      </c>
      <c r="E11765">
        <v>590</v>
      </c>
      <c r="F11765" t="s">
        <v>110</v>
      </c>
      <c r="G11765" t="s">
        <v>114</v>
      </c>
      <c r="H11765">
        <v>190</v>
      </c>
      <c r="I11765">
        <v>7.7813854277962002E-2</v>
      </c>
      <c r="J11765">
        <v>3.9358693629893728E-3</v>
      </c>
      <c r="K11765">
        <v>-1.7118735742734901E-2</v>
      </c>
      <c r="L11765">
        <v>0.27114206432046323</v>
      </c>
    </row>
    <row r="11766" spans="1:12">
      <c r="A11766" t="s">
        <v>317</v>
      </c>
      <c r="B11766" t="s">
        <v>403</v>
      </c>
      <c r="C11766">
        <v>48219</v>
      </c>
      <c r="D11766" t="s">
        <v>135</v>
      </c>
      <c r="E11766">
        <v>590</v>
      </c>
      <c r="F11766" t="s">
        <v>110</v>
      </c>
      <c r="G11766" t="s">
        <v>115</v>
      </c>
      <c r="H11766">
        <v>195</v>
      </c>
      <c r="I11766">
        <v>0.30513565012848759</v>
      </c>
      <c r="J11766">
        <v>1.0706964281424159E-2</v>
      </c>
      <c r="K11766">
        <v>3.9435271980070033E-2</v>
      </c>
      <c r="L11766">
        <v>0.71570367352633091</v>
      </c>
    </row>
    <row r="11767" spans="1:12">
      <c r="A11767" t="s">
        <v>317</v>
      </c>
      <c r="B11767" t="s">
        <v>403</v>
      </c>
      <c r="C11767">
        <v>48219</v>
      </c>
      <c r="D11767" t="s">
        <v>135</v>
      </c>
      <c r="E11767">
        <v>590</v>
      </c>
      <c r="F11767" t="s">
        <v>110</v>
      </c>
      <c r="G11767" t="s">
        <v>116</v>
      </c>
      <c r="H11767">
        <v>190</v>
      </c>
      <c r="I11767">
        <v>1.2001574140206729E-2</v>
      </c>
      <c r="J11767">
        <v>3.2866643379730002E-3</v>
      </c>
      <c r="K11767">
        <v>-7.5404002868393591E-2</v>
      </c>
      <c r="L11767">
        <v>0.16463460659000639</v>
      </c>
    </row>
    <row r="11768" spans="1:12">
      <c r="A11768" t="s">
        <v>317</v>
      </c>
      <c r="B11768" t="s">
        <v>403</v>
      </c>
      <c r="C11768">
        <v>48219</v>
      </c>
      <c r="D11768" t="s">
        <v>135</v>
      </c>
      <c r="E11768">
        <v>590</v>
      </c>
      <c r="F11768" t="s">
        <v>110</v>
      </c>
      <c r="G11768" t="s">
        <v>117</v>
      </c>
      <c r="H11768">
        <v>195</v>
      </c>
      <c r="I11768">
        <v>0.30513566503163342</v>
      </c>
      <c r="J11768">
        <v>1.070696596274592E-2</v>
      </c>
      <c r="K11768">
        <v>3.9435271980070033E-2</v>
      </c>
      <c r="L11768">
        <v>0.71570367352633091</v>
      </c>
    </row>
    <row r="11769" spans="1:12">
      <c r="A11769" t="s">
        <v>317</v>
      </c>
      <c r="B11769" t="s">
        <v>403</v>
      </c>
      <c r="C11769">
        <v>48219</v>
      </c>
      <c r="D11769" t="s">
        <v>135</v>
      </c>
      <c r="E11769">
        <v>590</v>
      </c>
      <c r="F11769" t="s">
        <v>110</v>
      </c>
      <c r="G11769" t="s">
        <v>118</v>
      </c>
      <c r="H11769">
        <v>190</v>
      </c>
      <c r="I11769">
        <v>1.2030466238897411E-2</v>
      </c>
      <c r="J11769">
        <v>3.2861171791652758E-3</v>
      </c>
      <c r="K11769">
        <v>-7.5404002868393591E-2</v>
      </c>
      <c r="L11769">
        <v>0.16463460659000639</v>
      </c>
    </row>
    <row r="11770" spans="1:12">
      <c r="A11770" t="s">
        <v>317</v>
      </c>
      <c r="B11770" t="s">
        <v>403</v>
      </c>
      <c r="C11770">
        <v>48219</v>
      </c>
      <c r="D11770" t="s">
        <v>135</v>
      </c>
      <c r="E11770">
        <v>590</v>
      </c>
      <c r="F11770" t="s">
        <v>110</v>
      </c>
      <c r="G11770" t="s">
        <v>119</v>
      </c>
      <c r="H11770">
        <v>195</v>
      </c>
      <c r="I11770">
        <v>0.34320672442635802</v>
      </c>
      <c r="J11770">
        <v>1.247625352405689E-2</v>
      </c>
      <c r="K11770">
        <v>4.7958638566990848E-2</v>
      </c>
      <c r="L11770">
        <v>0.87469436781935861</v>
      </c>
    </row>
    <row r="11771" spans="1:12">
      <c r="A11771" t="s">
        <v>317</v>
      </c>
      <c r="B11771" t="s">
        <v>403</v>
      </c>
      <c r="C11771">
        <v>48219</v>
      </c>
      <c r="D11771" t="s">
        <v>135</v>
      </c>
      <c r="E11771">
        <v>590</v>
      </c>
      <c r="F11771" t="s">
        <v>110</v>
      </c>
      <c r="G11771" t="s">
        <v>120</v>
      </c>
      <c r="H11771">
        <v>190</v>
      </c>
      <c r="I11771">
        <v>4.6138024045417947E-2</v>
      </c>
      <c r="J11771">
        <v>3.6055265816889869E-3</v>
      </c>
      <c r="K11771">
        <v>-3.6358419341025107E-2</v>
      </c>
      <c r="L11771">
        <v>0.22138591011327369</v>
      </c>
    </row>
    <row r="11772" spans="1:12">
      <c r="A11772" t="s">
        <v>317</v>
      </c>
      <c r="B11772" t="s">
        <v>403</v>
      </c>
      <c r="C11772">
        <v>48219</v>
      </c>
      <c r="D11772" t="s">
        <v>135</v>
      </c>
      <c r="E11772">
        <v>590</v>
      </c>
      <c r="F11772" t="s">
        <v>110</v>
      </c>
      <c r="G11772" t="s">
        <v>121</v>
      </c>
      <c r="H11772">
        <v>195</v>
      </c>
      <c r="I11772">
        <v>0.46847809257867168</v>
      </c>
      <c r="J11772">
        <v>1.6532577787320611E-2</v>
      </c>
      <c r="K11772">
        <v>7.6488431358555903E-2</v>
      </c>
      <c r="L11772">
        <v>1.2294122453740419</v>
      </c>
    </row>
    <row r="11773" spans="1:12">
      <c r="A11773" t="s">
        <v>317</v>
      </c>
      <c r="B11773" t="s">
        <v>403</v>
      </c>
      <c r="C11773">
        <v>48219</v>
      </c>
      <c r="D11773" t="s">
        <v>135</v>
      </c>
      <c r="E11773">
        <v>590</v>
      </c>
      <c r="F11773" t="s">
        <v>110</v>
      </c>
      <c r="G11773" t="s">
        <v>122</v>
      </c>
      <c r="H11773">
        <v>190</v>
      </c>
      <c r="I11773">
        <v>0.1336305878317513</v>
      </c>
      <c r="J11773">
        <v>5.0660177865624904E-3</v>
      </c>
      <c r="K11773">
        <v>6.8583110542747407E-3</v>
      </c>
      <c r="L11773">
        <v>0.38294899232820739</v>
      </c>
    </row>
    <row r="11774" spans="1:12">
      <c r="A11774" t="s">
        <v>317</v>
      </c>
      <c r="B11774" t="s">
        <v>403</v>
      </c>
      <c r="C11774">
        <v>48219</v>
      </c>
      <c r="D11774" t="s">
        <v>135</v>
      </c>
      <c r="E11774">
        <v>590</v>
      </c>
      <c r="F11774" t="s">
        <v>110</v>
      </c>
      <c r="G11774" t="s">
        <v>123</v>
      </c>
      <c r="H11774">
        <v>195</v>
      </c>
      <c r="I11774">
        <v>0.57143065106157542</v>
      </c>
      <c r="J11774">
        <v>2.0939690307789919E-2</v>
      </c>
      <c r="K11774">
        <v>9.6644327978629749E-2</v>
      </c>
      <c r="L11774">
        <v>1.586068888403962</v>
      </c>
    </row>
    <row r="11775" spans="1:12">
      <c r="A11775" t="s">
        <v>317</v>
      </c>
      <c r="B11775" t="s">
        <v>403</v>
      </c>
      <c r="C11775">
        <v>48219</v>
      </c>
      <c r="D11775" t="s">
        <v>135</v>
      </c>
      <c r="E11775">
        <v>590</v>
      </c>
      <c r="F11775" t="s">
        <v>110</v>
      </c>
      <c r="G11775" t="s">
        <v>124</v>
      </c>
      <c r="H11775">
        <v>190</v>
      </c>
      <c r="I11775">
        <v>0.216825874518845</v>
      </c>
      <c r="J11775">
        <v>6.4478154442222336E-3</v>
      </c>
      <c r="K11775">
        <v>5.0699452501801502E-2</v>
      </c>
      <c r="L11775">
        <v>0.52078327133154723</v>
      </c>
    </row>
    <row r="11776" spans="1:12">
      <c r="A11776" t="s">
        <v>317</v>
      </c>
      <c r="B11776" t="s">
        <v>403</v>
      </c>
      <c r="C11776">
        <v>48219</v>
      </c>
      <c r="D11776" t="s">
        <v>135</v>
      </c>
      <c r="E11776">
        <v>590</v>
      </c>
      <c r="F11776" t="s">
        <v>110</v>
      </c>
      <c r="G11776" t="s">
        <v>125</v>
      </c>
      <c r="H11776">
        <v>195</v>
      </c>
      <c r="I11776">
        <v>0.68792056233084986</v>
      </c>
      <c r="J11776">
        <v>2.4846330383766699E-2</v>
      </c>
      <c r="K11776">
        <v>0.1100626279377805</v>
      </c>
      <c r="L11776">
        <v>1.882481460986257</v>
      </c>
    </row>
    <row r="11777" spans="1:12">
      <c r="A11777" t="s">
        <v>317</v>
      </c>
      <c r="B11777" t="s">
        <v>403</v>
      </c>
      <c r="C11777">
        <v>48219</v>
      </c>
      <c r="D11777" t="s">
        <v>135</v>
      </c>
      <c r="E11777">
        <v>590</v>
      </c>
      <c r="F11777" t="s">
        <v>110</v>
      </c>
      <c r="G11777" t="s">
        <v>126</v>
      </c>
      <c r="H11777">
        <v>190</v>
      </c>
      <c r="I11777">
        <v>0.31011238155261978</v>
      </c>
      <c r="J11777">
        <v>8.3102156555515776E-3</v>
      </c>
      <c r="K11777">
        <v>8.6149699873777838E-2</v>
      </c>
      <c r="L11777">
        <v>0.67560886604146608</v>
      </c>
    </row>
    <row r="11778" spans="1:12">
      <c r="A11778" t="s">
        <v>317</v>
      </c>
      <c r="B11778" t="s">
        <v>403</v>
      </c>
      <c r="C11778">
        <v>48219</v>
      </c>
      <c r="D11778" t="s">
        <v>135</v>
      </c>
      <c r="E11778">
        <v>590</v>
      </c>
      <c r="F11778" t="s">
        <v>110</v>
      </c>
      <c r="G11778" t="s">
        <v>127</v>
      </c>
      <c r="H11778">
        <v>195</v>
      </c>
      <c r="I11778">
        <v>0.40708836443639612</v>
      </c>
      <c r="J11778">
        <v>1.4367217897190461E-2</v>
      </c>
      <c r="K11778">
        <v>6.1616498831277053E-2</v>
      </c>
      <c r="L11778">
        <v>1.0445898330844281</v>
      </c>
    </row>
    <row r="11779" spans="1:12">
      <c r="A11779" t="s">
        <v>317</v>
      </c>
      <c r="B11779" t="s">
        <v>403</v>
      </c>
      <c r="C11779">
        <v>48219</v>
      </c>
      <c r="D11779" t="s">
        <v>135</v>
      </c>
      <c r="E11779">
        <v>590</v>
      </c>
      <c r="F11779" t="s">
        <v>110</v>
      </c>
      <c r="G11779" t="s">
        <v>128</v>
      </c>
      <c r="H11779">
        <v>190</v>
      </c>
      <c r="I11779">
        <v>7.7813854277962002E-2</v>
      </c>
      <c r="J11779">
        <v>3.9358693629893736E-3</v>
      </c>
      <c r="K11779">
        <v>-1.7118735742734901E-2</v>
      </c>
      <c r="L11779">
        <v>0.27114206432046323</v>
      </c>
    </row>
    <row r="11780" spans="1:12">
      <c r="A11780" t="s">
        <v>317</v>
      </c>
      <c r="B11780" t="s">
        <v>403</v>
      </c>
      <c r="C11780">
        <v>48219</v>
      </c>
      <c r="D11780" t="s">
        <v>135</v>
      </c>
      <c r="E11780">
        <v>590</v>
      </c>
      <c r="F11780" t="s">
        <v>110</v>
      </c>
      <c r="G11780" t="s">
        <v>129</v>
      </c>
      <c r="H11780">
        <v>195</v>
      </c>
      <c r="I11780">
        <v>0.40708836443639612</v>
      </c>
      <c r="J11780">
        <v>1.4367217897190469E-2</v>
      </c>
      <c r="K11780">
        <v>6.1616498831277053E-2</v>
      </c>
      <c r="L11780">
        <v>1.0445898330844281</v>
      </c>
    </row>
    <row r="11781" spans="1:12">
      <c r="A11781" t="s">
        <v>317</v>
      </c>
      <c r="B11781" t="s">
        <v>403</v>
      </c>
      <c r="C11781">
        <v>48219</v>
      </c>
      <c r="D11781" t="s">
        <v>135</v>
      </c>
      <c r="E11781">
        <v>590</v>
      </c>
      <c r="F11781" t="s">
        <v>110</v>
      </c>
      <c r="G11781" t="s">
        <v>130</v>
      </c>
      <c r="H11781">
        <v>190</v>
      </c>
      <c r="I11781">
        <v>7.7813854277962002E-2</v>
      </c>
      <c r="J11781">
        <v>3.9358693629893736E-3</v>
      </c>
      <c r="K11781">
        <v>-1.7118735742734901E-2</v>
      </c>
      <c r="L11781">
        <v>0.27114206432046323</v>
      </c>
    </row>
    <row r="11782" spans="1:12">
      <c r="A11782" t="s">
        <v>317</v>
      </c>
      <c r="B11782" t="s">
        <v>403</v>
      </c>
      <c r="C11782">
        <v>48219</v>
      </c>
      <c r="D11782" t="s">
        <v>135</v>
      </c>
      <c r="E11782">
        <v>590</v>
      </c>
      <c r="F11782" t="s">
        <v>110</v>
      </c>
      <c r="G11782" t="s">
        <v>131</v>
      </c>
      <c r="H11782">
        <v>195</v>
      </c>
      <c r="I11782">
        <v>0.40708836443639612</v>
      </c>
      <c r="J11782">
        <v>1.4367217897190461E-2</v>
      </c>
      <c r="K11782">
        <v>6.1616498831277053E-2</v>
      </c>
      <c r="L11782">
        <v>1.0445898330844281</v>
      </c>
    </row>
    <row r="11783" spans="1:12">
      <c r="A11783" t="s">
        <v>317</v>
      </c>
      <c r="B11783" t="s">
        <v>403</v>
      </c>
      <c r="C11783">
        <v>48219</v>
      </c>
      <c r="D11783" t="s">
        <v>135</v>
      </c>
      <c r="E11783">
        <v>590</v>
      </c>
      <c r="F11783" t="s">
        <v>110</v>
      </c>
      <c r="G11783" t="s">
        <v>132</v>
      </c>
      <c r="H11783">
        <v>190</v>
      </c>
      <c r="I11783">
        <v>7.7813854277962002E-2</v>
      </c>
      <c r="J11783">
        <v>3.9358693629893736E-3</v>
      </c>
      <c r="K11783">
        <v>-1.7118735742734901E-2</v>
      </c>
      <c r="L11783">
        <v>0.27114206432046323</v>
      </c>
    </row>
    <row r="11784" spans="1:12">
      <c r="A11784" t="s">
        <v>317</v>
      </c>
      <c r="B11784" t="s">
        <v>403</v>
      </c>
      <c r="C11784">
        <v>48219</v>
      </c>
      <c r="D11784" t="s">
        <v>135</v>
      </c>
      <c r="E11784">
        <v>590</v>
      </c>
      <c r="F11784" t="s">
        <v>110</v>
      </c>
      <c r="G11784" t="s">
        <v>133</v>
      </c>
      <c r="H11784">
        <v>195</v>
      </c>
      <c r="I11784">
        <v>0.42197723401868331</v>
      </c>
      <c r="J11784">
        <v>1.523064055750196E-2</v>
      </c>
      <c r="K11784">
        <v>7.3995564455217239E-2</v>
      </c>
      <c r="L11784">
        <v>1.1930003476107121</v>
      </c>
    </row>
    <row r="11785" spans="1:12">
      <c r="A11785" t="s">
        <v>317</v>
      </c>
      <c r="B11785" t="s">
        <v>403</v>
      </c>
      <c r="C11785">
        <v>48219</v>
      </c>
      <c r="D11785" t="s">
        <v>135</v>
      </c>
      <c r="E11785">
        <v>590</v>
      </c>
      <c r="F11785" t="s">
        <v>110</v>
      </c>
      <c r="G11785" t="s">
        <v>134</v>
      </c>
      <c r="H11785">
        <v>190</v>
      </c>
      <c r="I11785">
        <v>0.2079940356221685</v>
      </c>
      <c r="J11785">
        <v>6.3123908138744298E-3</v>
      </c>
      <c r="K11785">
        <v>4.7425370198004912E-2</v>
      </c>
      <c r="L11785">
        <v>0.51319062766465262</v>
      </c>
    </row>
    <row r="11786" spans="1:12">
      <c r="A11786" t="s">
        <v>317</v>
      </c>
      <c r="B11786" t="s">
        <v>404</v>
      </c>
      <c r="C11786">
        <v>48221</v>
      </c>
      <c r="D11786" t="s">
        <v>135</v>
      </c>
      <c r="E11786">
        <v>590</v>
      </c>
      <c r="F11786" t="s">
        <v>110</v>
      </c>
      <c r="G11786" t="s">
        <v>111</v>
      </c>
      <c r="H11786">
        <v>21</v>
      </c>
      <c r="I11786">
        <v>2.9097044164964801E-2</v>
      </c>
      <c r="J11786">
        <v>6.0724630505607641E-3</v>
      </c>
      <c r="K11786">
        <v>-999</v>
      </c>
      <c r="L11786">
        <v>-999</v>
      </c>
    </row>
    <row r="11787" spans="1:12">
      <c r="A11787" t="s">
        <v>317</v>
      </c>
      <c r="B11787" t="s">
        <v>404</v>
      </c>
      <c r="C11787">
        <v>48221</v>
      </c>
      <c r="D11787" t="s">
        <v>135</v>
      </c>
      <c r="E11787">
        <v>590</v>
      </c>
      <c r="F11787" t="s">
        <v>110</v>
      </c>
      <c r="G11787" t="s">
        <v>112</v>
      </c>
      <c r="H11787">
        <v>46</v>
      </c>
      <c r="I11787">
        <v>3.722849192354835E-3</v>
      </c>
      <c r="J11787">
        <v>1.6977305048417411E-3</v>
      </c>
      <c r="K11787">
        <v>-999</v>
      </c>
      <c r="L11787">
        <v>-999</v>
      </c>
    </row>
    <row r="11788" spans="1:12">
      <c r="A11788" t="s">
        <v>317</v>
      </c>
      <c r="B11788" t="s">
        <v>404</v>
      </c>
      <c r="C11788">
        <v>48221</v>
      </c>
      <c r="D11788" t="s">
        <v>135</v>
      </c>
      <c r="E11788">
        <v>590</v>
      </c>
      <c r="F11788" t="s">
        <v>110</v>
      </c>
      <c r="G11788" t="s">
        <v>113</v>
      </c>
      <c r="H11788">
        <v>21</v>
      </c>
      <c r="I11788">
        <v>0.53153354669199482</v>
      </c>
      <c r="J11788">
        <v>5.1312881201294069E-2</v>
      </c>
      <c r="K11788">
        <v>0.15938401467315549</v>
      </c>
      <c r="L11788">
        <v>1.035220974542278</v>
      </c>
    </row>
    <row r="11789" spans="1:12">
      <c r="A11789" t="s">
        <v>317</v>
      </c>
      <c r="B11789" t="s">
        <v>404</v>
      </c>
      <c r="C11789">
        <v>48221</v>
      </c>
      <c r="D11789" t="s">
        <v>135</v>
      </c>
      <c r="E11789">
        <v>590</v>
      </c>
      <c r="F11789" t="s">
        <v>110</v>
      </c>
      <c r="G11789" t="s">
        <v>114</v>
      </c>
      <c r="H11789">
        <v>46</v>
      </c>
      <c r="I11789">
        <v>0.1405689659667492</v>
      </c>
      <c r="J11789">
        <v>1.338268987687531E-2</v>
      </c>
      <c r="K11789">
        <v>-1.291980348750716E-2</v>
      </c>
      <c r="L11789">
        <v>0.40315701135029841</v>
      </c>
    </row>
    <row r="11790" spans="1:12">
      <c r="A11790" t="s">
        <v>317</v>
      </c>
      <c r="B11790" t="s">
        <v>404</v>
      </c>
      <c r="C11790">
        <v>48221</v>
      </c>
      <c r="D11790" t="s">
        <v>135</v>
      </c>
      <c r="E11790">
        <v>590</v>
      </c>
      <c r="F11790" t="s">
        <v>110</v>
      </c>
      <c r="G11790" t="s">
        <v>115</v>
      </c>
      <c r="H11790">
        <v>21</v>
      </c>
      <c r="I11790">
        <v>0.30580196078704569</v>
      </c>
      <c r="J11790">
        <v>4.3764517371572248E-2</v>
      </c>
      <c r="K11790">
        <v>-0.1030372468641147</v>
      </c>
      <c r="L11790">
        <v>0.70150015117042142</v>
      </c>
    </row>
    <row r="11791" spans="1:12">
      <c r="A11791" t="s">
        <v>317</v>
      </c>
      <c r="B11791" t="s">
        <v>404</v>
      </c>
      <c r="C11791">
        <v>48221</v>
      </c>
      <c r="D11791" t="s">
        <v>135</v>
      </c>
      <c r="E11791">
        <v>590</v>
      </c>
      <c r="F11791" t="s">
        <v>110</v>
      </c>
      <c r="G11791" t="s">
        <v>116</v>
      </c>
      <c r="H11791">
        <v>46</v>
      </c>
      <c r="I11791">
        <v>9.5971770421648991E-2</v>
      </c>
      <c r="J11791">
        <v>1.346664844509613E-2</v>
      </c>
      <c r="K11791">
        <v>-0.20422337976794311</v>
      </c>
      <c r="L11791">
        <v>0.32682351962334127</v>
      </c>
    </row>
    <row r="11792" spans="1:12">
      <c r="A11792" t="s">
        <v>317</v>
      </c>
      <c r="B11792" t="s">
        <v>404</v>
      </c>
      <c r="C11792">
        <v>48221</v>
      </c>
      <c r="D11792" t="s">
        <v>135</v>
      </c>
      <c r="E11792">
        <v>590</v>
      </c>
      <c r="F11792" t="s">
        <v>110</v>
      </c>
      <c r="G11792" t="s">
        <v>117</v>
      </c>
      <c r="H11792">
        <v>21</v>
      </c>
      <c r="I11792">
        <v>0.30580196078704569</v>
      </c>
      <c r="J11792">
        <v>4.3764517371572248E-2</v>
      </c>
      <c r="K11792">
        <v>-0.1030372468641147</v>
      </c>
      <c r="L11792">
        <v>0.70150015117042142</v>
      </c>
    </row>
    <row r="11793" spans="1:12">
      <c r="A11793" t="s">
        <v>317</v>
      </c>
      <c r="B11793" t="s">
        <v>404</v>
      </c>
      <c r="C11793">
        <v>48221</v>
      </c>
      <c r="D11793" t="s">
        <v>135</v>
      </c>
      <c r="E11793">
        <v>590</v>
      </c>
      <c r="F11793" t="s">
        <v>110</v>
      </c>
      <c r="G11793" t="s">
        <v>118</v>
      </c>
      <c r="H11793">
        <v>46</v>
      </c>
      <c r="I11793">
        <v>9.5813610804043589E-2</v>
      </c>
      <c r="J11793">
        <v>1.347800968830045E-2</v>
      </c>
      <c r="K11793">
        <v>-0.20422337976794311</v>
      </c>
      <c r="L11793">
        <v>0.32682351962334127</v>
      </c>
    </row>
    <row r="11794" spans="1:12">
      <c r="A11794" t="s">
        <v>317</v>
      </c>
      <c r="B11794" t="s">
        <v>404</v>
      </c>
      <c r="C11794">
        <v>48221</v>
      </c>
      <c r="D11794" t="s">
        <v>135</v>
      </c>
      <c r="E11794">
        <v>590</v>
      </c>
      <c r="F11794" t="s">
        <v>110</v>
      </c>
      <c r="G11794" t="s">
        <v>119</v>
      </c>
      <c r="H11794">
        <v>21</v>
      </c>
      <c r="I11794">
        <v>0.41894103250454029</v>
      </c>
      <c r="J11794">
        <v>4.5897237089403013E-2</v>
      </c>
      <c r="K11794">
        <v>0.13843076486317521</v>
      </c>
      <c r="L11794">
        <v>0.87417234015293099</v>
      </c>
    </row>
    <row r="11795" spans="1:12">
      <c r="A11795" t="s">
        <v>317</v>
      </c>
      <c r="B11795" t="s">
        <v>404</v>
      </c>
      <c r="C11795">
        <v>48221</v>
      </c>
      <c r="D11795" t="s">
        <v>135</v>
      </c>
      <c r="E11795">
        <v>590</v>
      </c>
      <c r="F11795" t="s">
        <v>110</v>
      </c>
      <c r="G11795" t="s">
        <v>120</v>
      </c>
      <c r="H11795">
        <v>46</v>
      </c>
      <c r="I11795">
        <v>0.1194210759622034</v>
      </c>
      <c r="J11795">
        <v>1.3258594732793319E-2</v>
      </c>
      <c r="K11795">
        <v>-9.0495911002546642E-2</v>
      </c>
      <c r="L11795">
        <v>0.37694355208941738</v>
      </c>
    </row>
    <row r="11796" spans="1:12">
      <c r="A11796" t="s">
        <v>317</v>
      </c>
      <c r="B11796" t="s">
        <v>404</v>
      </c>
      <c r="C11796">
        <v>48221</v>
      </c>
      <c r="D11796" t="s">
        <v>135</v>
      </c>
      <c r="E11796">
        <v>590</v>
      </c>
      <c r="F11796" t="s">
        <v>110</v>
      </c>
      <c r="G11796" t="s">
        <v>121</v>
      </c>
      <c r="H11796">
        <v>21</v>
      </c>
      <c r="I11796">
        <v>0.67011258961515197</v>
      </c>
      <c r="J11796">
        <v>5.9670154189357102E-2</v>
      </c>
      <c r="K11796">
        <v>0.1920892174148528</v>
      </c>
      <c r="L11796">
        <v>1.2323829158348369</v>
      </c>
    </row>
    <row r="11797" spans="1:12">
      <c r="A11797" t="s">
        <v>317</v>
      </c>
      <c r="B11797" t="s">
        <v>404</v>
      </c>
      <c r="C11797">
        <v>48221</v>
      </c>
      <c r="D11797" t="s">
        <v>135</v>
      </c>
      <c r="E11797">
        <v>590</v>
      </c>
      <c r="F11797" t="s">
        <v>110</v>
      </c>
      <c r="G11797" t="s">
        <v>122</v>
      </c>
      <c r="H11797">
        <v>46</v>
      </c>
      <c r="I11797">
        <v>0.18529620114214879</v>
      </c>
      <c r="J11797">
        <v>1.5573517705664751E-2</v>
      </c>
      <c r="K11797">
        <v>1.5636546345106379E-2</v>
      </c>
      <c r="L11797">
        <v>0.49584236493194112</v>
      </c>
    </row>
    <row r="11798" spans="1:12">
      <c r="A11798" t="s">
        <v>317</v>
      </c>
      <c r="B11798" t="s">
        <v>404</v>
      </c>
      <c r="C11798">
        <v>48221</v>
      </c>
      <c r="D11798" t="s">
        <v>135</v>
      </c>
      <c r="E11798">
        <v>590</v>
      </c>
      <c r="F11798" t="s">
        <v>110</v>
      </c>
      <c r="G11798" t="s">
        <v>123</v>
      </c>
      <c r="H11798">
        <v>21</v>
      </c>
      <c r="I11798">
        <v>0.90529997341020851</v>
      </c>
      <c r="J11798">
        <v>7.7002491223631439E-2</v>
      </c>
      <c r="K11798">
        <v>0.22213573584840979</v>
      </c>
      <c r="L11798">
        <v>1.5856410023960681</v>
      </c>
    </row>
    <row r="11799" spans="1:12">
      <c r="A11799" t="s">
        <v>317</v>
      </c>
      <c r="B11799" t="s">
        <v>404</v>
      </c>
      <c r="C11799">
        <v>48221</v>
      </c>
      <c r="D11799" t="s">
        <v>135</v>
      </c>
      <c r="E11799">
        <v>590</v>
      </c>
      <c r="F11799" t="s">
        <v>110</v>
      </c>
      <c r="G11799" t="s">
        <v>124</v>
      </c>
      <c r="H11799">
        <v>46</v>
      </c>
      <c r="I11799">
        <v>0.24594952800260439</v>
      </c>
      <c r="J11799">
        <v>1.9080596105229351E-2</v>
      </c>
      <c r="K11799">
        <v>2.0865567690911739E-2</v>
      </c>
      <c r="L11799">
        <v>0.59704135372829747</v>
      </c>
    </row>
    <row r="11800" spans="1:12">
      <c r="A11800" t="s">
        <v>317</v>
      </c>
      <c r="B11800" t="s">
        <v>404</v>
      </c>
      <c r="C11800">
        <v>48221</v>
      </c>
      <c r="D11800" t="s">
        <v>135</v>
      </c>
      <c r="E11800">
        <v>590</v>
      </c>
      <c r="F11800" t="s">
        <v>110</v>
      </c>
      <c r="G11800" t="s">
        <v>125</v>
      </c>
      <c r="H11800">
        <v>21</v>
      </c>
      <c r="I11800">
        <v>1.12839611071775</v>
      </c>
      <c r="J11800">
        <v>9.2851381894181975E-2</v>
      </c>
      <c r="K11800">
        <v>0.25170032977500628</v>
      </c>
      <c r="L11800">
        <v>1.9083088080071371</v>
      </c>
    </row>
    <row r="11801" spans="1:12">
      <c r="A11801" t="s">
        <v>317</v>
      </c>
      <c r="B11801" t="s">
        <v>404</v>
      </c>
      <c r="C11801">
        <v>48221</v>
      </c>
      <c r="D11801" t="s">
        <v>135</v>
      </c>
      <c r="E11801">
        <v>590</v>
      </c>
      <c r="F11801" t="s">
        <v>110</v>
      </c>
      <c r="G11801" t="s">
        <v>126</v>
      </c>
      <c r="H11801">
        <v>46</v>
      </c>
      <c r="I11801">
        <v>0.31135296544979102</v>
      </c>
      <c r="J11801">
        <v>2.335276872048778E-2</v>
      </c>
      <c r="K11801">
        <v>2.665187812577631E-2</v>
      </c>
      <c r="L11801">
        <v>0.70661905901761024</v>
      </c>
    </row>
    <row r="11802" spans="1:12">
      <c r="A11802" t="s">
        <v>317</v>
      </c>
      <c r="B11802" t="s">
        <v>404</v>
      </c>
      <c r="C11802">
        <v>48221</v>
      </c>
      <c r="D11802" t="s">
        <v>135</v>
      </c>
      <c r="E11802">
        <v>590</v>
      </c>
      <c r="F11802" t="s">
        <v>110</v>
      </c>
      <c r="G11802" t="s">
        <v>127</v>
      </c>
      <c r="H11802">
        <v>21</v>
      </c>
      <c r="I11802">
        <v>0.53153354669199482</v>
      </c>
      <c r="J11802">
        <v>5.1312881201294069E-2</v>
      </c>
      <c r="K11802">
        <v>0.15938401467315549</v>
      </c>
      <c r="L11802">
        <v>1.035220974542278</v>
      </c>
    </row>
    <row r="11803" spans="1:12">
      <c r="A11803" t="s">
        <v>317</v>
      </c>
      <c r="B11803" t="s">
        <v>404</v>
      </c>
      <c r="C11803">
        <v>48221</v>
      </c>
      <c r="D11803" t="s">
        <v>135</v>
      </c>
      <c r="E11803">
        <v>590</v>
      </c>
      <c r="F11803" t="s">
        <v>110</v>
      </c>
      <c r="G11803" t="s">
        <v>128</v>
      </c>
      <c r="H11803">
        <v>46</v>
      </c>
      <c r="I11803">
        <v>0.1407741144183183</v>
      </c>
      <c r="J11803">
        <v>1.336844110845547E-2</v>
      </c>
      <c r="K11803">
        <v>-1.291980348750716E-2</v>
      </c>
      <c r="L11803">
        <v>0.40315701135029841</v>
      </c>
    </row>
    <row r="11804" spans="1:12">
      <c r="A11804" t="s">
        <v>317</v>
      </c>
      <c r="B11804" t="s">
        <v>404</v>
      </c>
      <c r="C11804">
        <v>48221</v>
      </c>
      <c r="D11804" t="s">
        <v>135</v>
      </c>
      <c r="E11804">
        <v>590</v>
      </c>
      <c r="F11804" t="s">
        <v>110</v>
      </c>
      <c r="G11804" t="s">
        <v>129</v>
      </c>
      <c r="H11804">
        <v>21</v>
      </c>
      <c r="I11804">
        <v>0.53153354669199482</v>
      </c>
      <c r="J11804">
        <v>5.1312881201294069E-2</v>
      </c>
      <c r="K11804">
        <v>0.15938401467315549</v>
      </c>
      <c r="L11804">
        <v>1.035220974542278</v>
      </c>
    </row>
    <row r="11805" spans="1:12">
      <c r="A11805" t="s">
        <v>317</v>
      </c>
      <c r="B11805" t="s">
        <v>404</v>
      </c>
      <c r="C11805">
        <v>48221</v>
      </c>
      <c r="D11805" t="s">
        <v>135</v>
      </c>
      <c r="E11805">
        <v>590</v>
      </c>
      <c r="F11805" t="s">
        <v>110</v>
      </c>
      <c r="G11805" t="s">
        <v>130</v>
      </c>
      <c r="H11805">
        <v>46</v>
      </c>
      <c r="I11805">
        <v>0.1407741144183183</v>
      </c>
      <c r="J11805">
        <v>1.336844110845547E-2</v>
      </c>
      <c r="K11805">
        <v>-1.291980348750716E-2</v>
      </c>
      <c r="L11805">
        <v>0.40315701135029841</v>
      </c>
    </row>
    <row r="11806" spans="1:12">
      <c r="A11806" t="s">
        <v>317</v>
      </c>
      <c r="B11806" t="s">
        <v>404</v>
      </c>
      <c r="C11806">
        <v>48221</v>
      </c>
      <c r="D11806" t="s">
        <v>135</v>
      </c>
      <c r="E11806">
        <v>590</v>
      </c>
      <c r="F11806" t="s">
        <v>110</v>
      </c>
      <c r="G11806" t="s">
        <v>131</v>
      </c>
      <c r="H11806">
        <v>21</v>
      </c>
      <c r="I11806">
        <v>0.53153354669199482</v>
      </c>
      <c r="J11806">
        <v>5.1312881201294069E-2</v>
      </c>
      <c r="K11806">
        <v>0.15938401467315549</v>
      </c>
      <c r="L11806">
        <v>1.035220974542278</v>
      </c>
    </row>
    <row r="11807" spans="1:12">
      <c r="A11807" t="s">
        <v>317</v>
      </c>
      <c r="B11807" t="s">
        <v>404</v>
      </c>
      <c r="C11807">
        <v>48221</v>
      </c>
      <c r="D11807" t="s">
        <v>135</v>
      </c>
      <c r="E11807">
        <v>590</v>
      </c>
      <c r="F11807" t="s">
        <v>110</v>
      </c>
      <c r="G11807" t="s">
        <v>132</v>
      </c>
      <c r="H11807">
        <v>46</v>
      </c>
      <c r="I11807">
        <v>0.1407741144183183</v>
      </c>
      <c r="J11807">
        <v>1.336844110845547E-2</v>
      </c>
      <c r="K11807">
        <v>-1.291980348750716E-2</v>
      </c>
      <c r="L11807">
        <v>0.40315701135029841</v>
      </c>
    </row>
    <row r="11808" spans="1:12">
      <c r="A11808" t="s">
        <v>317</v>
      </c>
      <c r="B11808" t="s">
        <v>404</v>
      </c>
      <c r="C11808">
        <v>48221</v>
      </c>
      <c r="D11808" t="s">
        <v>135</v>
      </c>
      <c r="E11808">
        <v>590</v>
      </c>
      <c r="F11808" t="s">
        <v>110</v>
      </c>
      <c r="G11808" t="s">
        <v>133</v>
      </c>
      <c r="H11808">
        <v>21</v>
      </c>
      <c r="I11808">
        <v>0.80092700356517643</v>
      </c>
      <c r="J11808">
        <v>6.6061947049611949E-2</v>
      </c>
      <c r="K11808">
        <v>0.13062001870250631</v>
      </c>
      <c r="L11808">
        <v>1.2634740516146179</v>
      </c>
    </row>
    <row r="11809" spans="1:12">
      <c r="A11809" t="s">
        <v>317</v>
      </c>
      <c r="B11809" t="s">
        <v>404</v>
      </c>
      <c r="C11809">
        <v>48221</v>
      </c>
      <c r="D11809" t="s">
        <v>135</v>
      </c>
      <c r="E11809">
        <v>590</v>
      </c>
      <c r="F11809" t="s">
        <v>110</v>
      </c>
      <c r="G11809" t="s">
        <v>134</v>
      </c>
      <c r="H11809">
        <v>46</v>
      </c>
      <c r="I11809">
        <v>0.18463780229665649</v>
      </c>
      <c r="J11809">
        <v>1.464655323683422E-2</v>
      </c>
      <c r="K11809">
        <v>1.1164344962705609E-2</v>
      </c>
      <c r="L11809">
        <v>0.40086062398637068</v>
      </c>
    </row>
    <row r="11810" spans="1:12">
      <c r="A11810" t="s">
        <v>317</v>
      </c>
      <c r="B11810" t="s">
        <v>405</v>
      </c>
      <c r="C11810">
        <v>48223</v>
      </c>
      <c r="D11810" t="s">
        <v>135</v>
      </c>
      <c r="E11810">
        <v>590</v>
      </c>
      <c r="F11810" t="s">
        <v>110</v>
      </c>
      <c r="G11810" t="s">
        <v>111</v>
      </c>
      <c r="H11810">
        <v>21</v>
      </c>
      <c r="I11810">
        <v>2.9097044164964801E-2</v>
      </c>
      <c r="J11810">
        <v>6.0724630505607641E-3</v>
      </c>
      <c r="K11810">
        <v>-999</v>
      </c>
      <c r="L11810">
        <v>-999</v>
      </c>
    </row>
    <row r="11811" spans="1:12">
      <c r="A11811" t="s">
        <v>317</v>
      </c>
      <c r="B11811" t="s">
        <v>405</v>
      </c>
      <c r="C11811">
        <v>48223</v>
      </c>
      <c r="D11811" t="s">
        <v>135</v>
      </c>
      <c r="E11811">
        <v>590</v>
      </c>
      <c r="F11811" t="s">
        <v>110</v>
      </c>
      <c r="G11811" t="s">
        <v>112</v>
      </c>
      <c r="H11811">
        <v>321</v>
      </c>
      <c r="I11811">
        <v>1.1771322730770689E-2</v>
      </c>
      <c r="J11811">
        <v>9.7415495005715423E-4</v>
      </c>
      <c r="K11811">
        <v>-999</v>
      </c>
      <c r="L11811">
        <v>-999</v>
      </c>
    </row>
    <row r="11812" spans="1:12">
      <c r="A11812" t="s">
        <v>317</v>
      </c>
      <c r="B11812" t="s">
        <v>405</v>
      </c>
      <c r="C11812">
        <v>48223</v>
      </c>
      <c r="D11812" t="s">
        <v>135</v>
      </c>
      <c r="E11812">
        <v>590</v>
      </c>
      <c r="F11812" t="s">
        <v>110</v>
      </c>
      <c r="G11812" t="s">
        <v>113</v>
      </c>
      <c r="H11812">
        <v>21</v>
      </c>
      <c r="I11812">
        <v>0.53153354669199482</v>
      </c>
      <c r="J11812">
        <v>5.1312881201294069E-2</v>
      </c>
      <c r="K11812">
        <v>0.15938401467315549</v>
      </c>
      <c r="L11812">
        <v>1.035220974542278</v>
      </c>
    </row>
    <row r="11813" spans="1:12">
      <c r="A11813" t="s">
        <v>317</v>
      </c>
      <c r="B11813" t="s">
        <v>405</v>
      </c>
      <c r="C11813">
        <v>48223</v>
      </c>
      <c r="D11813" t="s">
        <v>135</v>
      </c>
      <c r="E11813">
        <v>590</v>
      </c>
      <c r="F11813" t="s">
        <v>110</v>
      </c>
      <c r="G11813" t="s">
        <v>114</v>
      </c>
      <c r="H11813">
        <v>321</v>
      </c>
      <c r="I11813">
        <v>0.23164837642102629</v>
      </c>
      <c r="J11813">
        <v>8.0827884914033525E-3</v>
      </c>
      <c r="K11813">
        <v>-0.41821509723516131</v>
      </c>
      <c r="L11813">
        <v>0.68929894522485269</v>
      </c>
    </row>
    <row r="11814" spans="1:12">
      <c r="A11814" t="s">
        <v>317</v>
      </c>
      <c r="B11814" t="s">
        <v>405</v>
      </c>
      <c r="C11814">
        <v>48223</v>
      </c>
      <c r="D11814" t="s">
        <v>135</v>
      </c>
      <c r="E11814">
        <v>590</v>
      </c>
      <c r="F11814" t="s">
        <v>110</v>
      </c>
      <c r="G11814" t="s">
        <v>115</v>
      </c>
      <c r="H11814">
        <v>21</v>
      </c>
      <c r="I11814">
        <v>0.30580196078704569</v>
      </c>
      <c r="J11814">
        <v>4.3764517371572248E-2</v>
      </c>
      <c r="K11814">
        <v>-0.1030372468641147</v>
      </c>
      <c r="L11814">
        <v>0.70150015117042142</v>
      </c>
    </row>
    <row r="11815" spans="1:12">
      <c r="A11815" t="s">
        <v>317</v>
      </c>
      <c r="B11815" t="s">
        <v>405</v>
      </c>
      <c r="C11815">
        <v>48223</v>
      </c>
      <c r="D11815" t="s">
        <v>135</v>
      </c>
      <c r="E11815">
        <v>590</v>
      </c>
      <c r="F11815" t="s">
        <v>110</v>
      </c>
      <c r="G11815" t="s">
        <v>116</v>
      </c>
      <c r="H11815">
        <v>321</v>
      </c>
      <c r="I11815">
        <v>0.1247548738293294</v>
      </c>
      <c r="J11815">
        <v>8.6834885509622095E-3</v>
      </c>
      <c r="K11815">
        <v>-0.62373865412019058</v>
      </c>
      <c r="L11815">
        <v>0.53022528668276903</v>
      </c>
    </row>
    <row r="11816" spans="1:12">
      <c r="A11816" t="s">
        <v>317</v>
      </c>
      <c r="B11816" t="s">
        <v>405</v>
      </c>
      <c r="C11816">
        <v>48223</v>
      </c>
      <c r="D11816" t="s">
        <v>135</v>
      </c>
      <c r="E11816">
        <v>590</v>
      </c>
      <c r="F11816" t="s">
        <v>110</v>
      </c>
      <c r="G11816" t="s">
        <v>117</v>
      </c>
      <c r="H11816">
        <v>21</v>
      </c>
      <c r="I11816">
        <v>0.30580196078704569</v>
      </c>
      <c r="J11816">
        <v>4.3764517371572248E-2</v>
      </c>
      <c r="K11816">
        <v>-0.1030372468641147</v>
      </c>
      <c r="L11816">
        <v>0.70150015117042142</v>
      </c>
    </row>
    <row r="11817" spans="1:12">
      <c r="A11817" t="s">
        <v>317</v>
      </c>
      <c r="B11817" t="s">
        <v>405</v>
      </c>
      <c r="C11817">
        <v>48223</v>
      </c>
      <c r="D11817" t="s">
        <v>135</v>
      </c>
      <c r="E11817">
        <v>590</v>
      </c>
      <c r="F11817" t="s">
        <v>110</v>
      </c>
      <c r="G11817" t="s">
        <v>118</v>
      </c>
      <c r="H11817">
        <v>321</v>
      </c>
      <c r="I11817">
        <v>0.1247548738293294</v>
      </c>
      <c r="J11817">
        <v>8.6834885509622095E-3</v>
      </c>
      <c r="K11817">
        <v>-0.62373865412019058</v>
      </c>
      <c r="L11817">
        <v>0.53022528668276903</v>
      </c>
    </row>
    <row r="11818" spans="1:12">
      <c r="A11818" t="s">
        <v>317</v>
      </c>
      <c r="B11818" t="s">
        <v>405</v>
      </c>
      <c r="C11818">
        <v>48223</v>
      </c>
      <c r="D11818" t="s">
        <v>135</v>
      </c>
      <c r="E11818">
        <v>590</v>
      </c>
      <c r="F11818" t="s">
        <v>110</v>
      </c>
      <c r="G11818" t="s">
        <v>119</v>
      </c>
      <c r="H11818">
        <v>21</v>
      </c>
      <c r="I11818">
        <v>0.41894103250454029</v>
      </c>
      <c r="J11818">
        <v>4.5897237089403013E-2</v>
      </c>
      <c r="K11818">
        <v>0.13843076486317521</v>
      </c>
      <c r="L11818">
        <v>0.87417234015293099</v>
      </c>
    </row>
    <row r="11819" spans="1:12">
      <c r="A11819" t="s">
        <v>317</v>
      </c>
      <c r="B11819" t="s">
        <v>405</v>
      </c>
      <c r="C11819">
        <v>48223</v>
      </c>
      <c r="D11819" t="s">
        <v>135</v>
      </c>
      <c r="E11819">
        <v>590</v>
      </c>
      <c r="F11819" t="s">
        <v>110</v>
      </c>
      <c r="G11819" t="s">
        <v>120</v>
      </c>
      <c r="H11819">
        <v>321</v>
      </c>
      <c r="I11819">
        <v>0.18022115110756809</v>
      </c>
      <c r="J11819">
        <v>8.4896625091484008E-3</v>
      </c>
      <c r="K11819">
        <v>-0.48132900060174078</v>
      </c>
      <c r="L11819">
        <v>0.61784843715681403</v>
      </c>
    </row>
    <row r="11820" spans="1:12">
      <c r="A11820" t="s">
        <v>317</v>
      </c>
      <c r="B11820" t="s">
        <v>405</v>
      </c>
      <c r="C11820">
        <v>48223</v>
      </c>
      <c r="D11820" t="s">
        <v>135</v>
      </c>
      <c r="E11820">
        <v>590</v>
      </c>
      <c r="F11820" t="s">
        <v>110</v>
      </c>
      <c r="G11820" t="s">
        <v>121</v>
      </c>
      <c r="H11820">
        <v>21</v>
      </c>
      <c r="I11820">
        <v>0.67011258961515197</v>
      </c>
      <c r="J11820">
        <v>5.9670154189357102E-2</v>
      </c>
      <c r="K11820">
        <v>0.1920892174148528</v>
      </c>
      <c r="L11820">
        <v>1.2323829158348369</v>
      </c>
    </row>
    <row r="11821" spans="1:12">
      <c r="A11821" t="s">
        <v>317</v>
      </c>
      <c r="B11821" t="s">
        <v>405</v>
      </c>
      <c r="C11821">
        <v>48223</v>
      </c>
      <c r="D11821" t="s">
        <v>135</v>
      </c>
      <c r="E11821">
        <v>590</v>
      </c>
      <c r="F11821" t="s">
        <v>110</v>
      </c>
      <c r="G11821" t="s">
        <v>122</v>
      </c>
      <c r="H11821">
        <v>321</v>
      </c>
      <c r="I11821">
        <v>0.32797103326668042</v>
      </c>
      <c r="J11821">
        <v>8.5366815968959363E-3</v>
      </c>
      <c r="K11821">
        <v>-0.17449362842845009</v>
      </c>
      <c r="L11821">
        <v>0.81663580721431916</v>
      </c>
    </row>
    <row r="11822" spans="1:12">
      <c r="A11822" t="s">
        <v>317</v>
      </c>
      <c r="B11822" t="s">
        <v>405</v>
      </c>
      <c r="C11822">
        <v>48223</v>
      </c>
      <c r="D11822" t="s">
        <v>135</v>
      </c>
      <c r="E11822">
        <v>590</v>
      </c>
      <c r="F11822" t="s">
        <v>110</v>
      </c>
      <c r="G11822" t="s">
        <v>123</v>
      </c>
      <c r="H11822">
        <v>21</v>
      </c>
      <c r="I11822">
        <v>0.90529997341020851</v>
      </c>
      <c r="J11822">
        <v>7.7002491223631439E-2</v>
      </c>
      <c r="K11822">
        <v>0.22213573584840979</v>
      </c>
      <c r="L11822">
        <v>1.5856410023960681</v>
      </c>
    </row>
    <row r="11823" spans="1:12">
      <c r="A11823" t="s">
        <v>317</v>
      </c>
      <c r="B11823" t="s">
        <v>405</v>
      </c>
      <c r="C11823">
        <v>48223</v>
      </c>
      <c r="D11823" t="s">
        <v>135</v>
      </c>
      <c r="E11823">
        <v>590</v>
      </c>
      <c r="F11823" t="s">
        <v>110</v>
      </c>
      <c r="G11823" t="s">
        <v>124</v>
      </c>
      <c r="H11823">
        <v>321</v>
      </c>
      <c r="I11823">
        <v>0.4696498088056949</v>
      </c>
      <c r="J11823">
        <v>9.8175126864820592E-3</v>
      </c>
      <c r="K11823">
        <v>-2.937424300232781E-3</v>
      </c>
      <c r="L11823">
        <v>1.0116504290241439</v>
      </c>
    </row>
    <row r="11824" spans="1:12">
      <c r="A11824" t="s">
        <v>317</v>
      </c>
      <c r="B11824" t="s">
        <v>405</v>
      </c>
      <c r="C11824">
        <v>48223</v>
      </c>
      <c r="D11824" t="s">
        <v>135</v>
      </c>
      <c r="E11824">
        <v>590</v>
      </c>
      <c r="F11824" t="s">
        <v>110</v>
      </c>
      <c r="G11824" t="s">
        <v>125</v>
      </c>
      <c r="H11824">
        <v>21</v>
      </c>
      <c r="I11824">
        <v>1.12839611071775</v>
      </c>
      <c r="J11824">
        <v>9.2851381894181975E-2</v>
      </c>
      <c r="K11824">
        <v>0.25170032977500628</v>
      </c>
      <c r="L11824">
        <v>1.9083088080071371</v>
      </c>
    </row>
    <row r="11825" spans="1:12">
      <c r="A11825" t="s">
        <v>317</v>
      </c>
      <c r="B11825" t="s">
        <v>405</v>
      </c>
      <c r="C11825">
        <v>48223</v>
      </c>
      <c r="D11825" t="s">
        <v>135</v>
      </c>
      <c r="E11825">
        <v>590</v>
      </c>
      <c r="F11825" t="s">
        <v>110</v>
      </c>
      <c r="G11825" t="s">
        <v>126</v>
      </c>
      <c r="H11825">
        <v>321</v>
      </c>
      <c r="I11825">
        <v>0.60606330375964446</v>
      </c>
      <c r="J11825">
        <v>1.1511580136324719E-2</v>
      </c>
      <c r="K11825">
        <v>-2.937424300232781E-3</v>
      </c>
      <c r="L11825">
        <v>1.193299581612685</v>
      </c>
    </row>
    <row r="11826" spans="1:12">
      <c r="A11826" t="s">
        <v>317</v>
      </c>
      <c r="B11826" t="s">
        <v>405</v>
      </c>
      <c r="C11826">
        <v>48223</v>
      </c>
      <c r="D11826" t="s">
        <v>135</v>
      </c>
      <c r="E11826">
        <v>590</v>
      </c>
      <c r="F11826" t="s">
        <v>110</v>
      </c>
      <c r="G11826" t="s">
        <v>127</v>
      </c>
      <c r="H11826">
        <v>21</v>
      </c>
      <c r="I11826">
        <v>0.53153354669199482</v>
      </c>
      <c r="J11826">
        <v>5.1312881201294069E-2</v>
      </c>
      <c r="K11826">
        <v>0.15938401467315549</v>
      </c>
      <c r="L11826">
        <v>1.035220974542278</v>
      </c>
    </row>
    <row r="11827" spans="1:12">
      <c r="A11827" t="s">
        <v>317</v>
      </c>
      <c r="B11827" t="s">
        <v>405</v>
      </c>
      <c r="C11827">
        <v>48223</v>
      </c>
      <c r="D11827" t="s">
        <v>135</v>
      </c>
      <c r="E11827">
        <v>590</v>
      </c>
      <c r="F11827" t="s">
        <v>110</v>
      </c>
      <c r="G11827" t="s">
        <v>128</v>
      </c>
      <c r="H11827">
        <v>321</v>
      </c>
      <c r="I11827">
        <v>0.23164837642102629</v>
      </c>
      <c r="J11827">
        <v>8.0827884914033508E-3</v>
      </c>
      <c r="K11827">
        <v>-0.41821509723516131</v>
      </c>
      <c r="L11827">
        <v>0.68929894522485269</v>
      </c>
    </row>
    <row r="11828" spans="1:12">
      <c r="A11828" t="s">
        <v>317</v>
      </c>
      <c r="B11828" t="s">
        <v>405</v>
      </c>
      <c r="C11828">
        <v>48223</v>
      </c>
      <c r="D11828" t="s">
        <v>135</v>
      </c>
      <c r="E11828">
        <v>590</v>
      </c>
      <c r="F11828" t="s">
        <v>110</v>
      </c>
      <c r="G11828" t="s">
        <v>129</v>
      </c>
      <c r="H11828">
        <v>21</v>
      </c>
      <c r="I11828">
        <v>0.53153354669199482</v>
      </c>
      <c r="J11828">
        <v>5.1312881201294069E-2</v>
      </c>
      <c r="K11828">
        <v>0.15938401467315549</v>
      </c>
      <c r="L11828">
        <v>1.035220974542278</v>
      </c>
    </row>
    <row r="11829" spans="1:12">
      <c r="A11829" t="s">
        <v>317</v>
      </c>
      <c r="B11829" t="s">
        <v>405</v>
      </c>
      <c r="C11829">
        <v>48223</v>
      </c>
      <c r="D11829" t="s">
        <v>135</v>
      </c>
      <c r="E11829">
        <v>590</v>
      </c>
      <c r="F11829" t="s">
        <v>110</v>
      </c>
      <c r="G11829" t="s">
        <v>130</v>
      </c>
      <c r="H11829">
        <v>321</v>
      </c>
      <c r="I11829">
        <v>0.23164837642102629</v>
      </c>
      <c r="J11829">
        <v>8.0827884914033508E-3</v>
      </c>
      <c r="K11829">
        <v>-0.41821509723516131</v>
      </c>
      <c r="L11829">
        <v>0.68929894522485269</v>
      </c>
    </row>
    <row r="11830" spans="1:12">
      <c r="A11830" t="s">
        <v>317</v>
      </c>
      <c r="B11830" t="s">
        <v>405</v>
      </c>
      <c r="C11830">
        <v>48223</v>
      </c>
      <c r="D11830" t="s">
        <v>135</v>
      </c>
      <c r="E11830">
        <v>590</v>
      </c>
      <c r="F11830" t="s">
        <v>110</v>
      </c>
      <c r="G11830" t="s">
        <v>131</v>
      </c>
      <c r="H11830">
        <v>21</v>
      </c>
      <c r="I11830">
        <v>0.53153354669199482</v>
      </c>
      <c r="J11830">
        <v>5.1312881201294069E-2</v>
      </c>
      <c r="K11830">
        <v>0.15938401467315549</v>
      </c>
      <c r="L11830">
        <v>1.035220974542278</v>
      </c>
    </row>
    <row r="11831" spans="1:12">
      <c r="A11831" t="s">
        <v>317</v>
      </c>
      <c r="B11831" t="s">
        <v>405</v>
      </c>
      <c r="C11831">
        <v>48223</v>
      </c>
      <c r="D11831" t="s">
        <v>135</v>
      </c>
      <c r="E11831">
        <v>590</v>
      </c>
      <c r="F11831" t="s">
        <v>110</v>
      </c>
      <c r="G11831" t="s">
        <v>132</v>
      </c>
      <c r="H11831">
        <v>321</v>
      </c>
      <c r="I11831">
        <v>0.23164837642102629</v>
      </c>
      <c r="J11831">
        <v>8.0827884914033508E-3</v>
      </c>
      <c r="K11831">
        <v>-0.41821509723516131</v>
      </c>
      <c r="L11831">
        <v>0.68929894522485269</v>
      </c>
    </row>
    <row r="11832" spans="1:12">
      <c r="A11832" t="s">
        <v>317</v>
      </c>
      <c r="B11832" t="s">
        <v>405</v>
      </c>
      <c r="C11832">
        <v>48223</v>
      </c>
      <c r="D11832" t="s">
        <v>135</v>
      </c>
      <c r="E11832">
        <v>590</v>
      </c>
      <c r="F11832" t="s">
        <v>110</v>
      </c>
      <c r="G11832" t="s">
        <v>133</v>
      </c>
      <c r="H11832">
        <v>21</v>
      </c>
      <c r="I11832">
        <v>0.80092700356517643</v>
      </c>
      <c r="J11832">
        <v>6.6061947049611949E-2</v>
      </c>
      <c r="K11832">
        <v>0.13062001870250631</v>
      </c>
      <c r="L11832">
        <v>1.2634740516146179</v>
      </c>
    </row>
    <row r="11833" spans="1:12">
      <c r="A11833" t="s">
        <v>317</v>
      </c>
      <c r="B11833" t="s">
        <v>405</v>
      </c>
      <c r="C11833">
        <v>48223</v>
      </c>
      <c r="D11833" t="s">
        <v>135</v>
      </c>
      <c r="E11833">
        <v>590</v>
      </c>
      <c r="F11833" t="s">
        <v>110</v>
      </c>
      <c r="G11833" t="s">
        <v>134</v>
      </c>
      <c r="H11833">
        <v>321</v>
      </c>
      <c r="I11833">
        <v>0.36995161043315689</v>
      </c>
      <c r="J11833">
        <v>7.001253153496847E-3</v>
      </c>
      <c r="K11833">
        <v>-2.937424300232781E-3</v>
      </c>
      <c r="L11833">
        <v>0.69068353536398719</v>
      </c>
    </row>
    <row r="11834" spans="1:12">
      <c r="A11834" t="s">
        <v>317</v>
      </c>
      <c r="B11834" t="s">
        <v>310</v>
      </c>
      <c r="C11834">
        <v>48225</v>
      </c>
      <c r="D11834" t="s">
        <v>135</v>
      </c>
      <c r="E11834">
        <v>590</v>
      </c>
      <c r="F11834" t="s">
        <v>110</v>
      </c>
      <c r="G11834" t="s">
        <v>111</v>
      </c>
      <c r="H11834">
        <v>385</v>
      </c>
      <c r="I11834">
        <v>1.8352986050037819E-2</v>
      </c>
      <c r="J11834">
        <v>9.4481767279943002E-4</v>
      </c>
      <c r="K11834">
        <v>-999</v>
      </c>
      <c r="L11834">
        <v>-999</v>
      </c>
    </row>
    <row r="11835" spans="1:12">
      <c r="A11835" t="s">
        <v>317</v>
      </c>
      <c r="B11835" t="s">
        <v>310</v>
      </c>
      <c r="C11835">
        <v>48225</v>
      </c>
      <c r="D11835" t="s">
        <v>135</v>
      </c>
      <c r="E11835">
        <v>590</v>
      </c>
      <c r="F11835" t="s">
        <v>110</v>
      </c>
      <c r="G11835" t="s">
        <v>112</v>
      </c>
      <c r="H11835">
        <v>614</v>
      </c>
      <c r="I11835">
        <v>-1.524708937272541E-2</v>
      </c>
      <c r="J11835">
        <v>8.0153164432649913E-4</v>
      </c>
      <c r="K11835">
        <v>-999</v>
      </c>
      <c r="L11835">
        <v>-999</v>
      </c>
    </row>
    <row r="11836" spans="1:12">
      <c r="A11836" t="s">
        <v>317</v>
      </c>
      <c r="B11836" t="s">
        <v>310</v>
      </c>
      <c r="C11836">
        <v>48225</v>
      </c>
      <c r="D11836" t="s">
        <v>135</v>
      </c>
      <c r="E11836">
        <v>590</v>
      </c>
      <c r="F11836" t="s">
        <v>110</v>
      </c>
      <c r="G11836" t="s">
        <v>113</v>
      </c>
      <c r="H11836">
        <v>385</v>
      </c>
      <c r="I11836">
        <v>0.34441876035027852</v>
      </c>
      <c r="J11836">
        <v>8.249744552857298E-3</v>
      </c>
      <c r="K11836">
        <v>-2.2209100711948191E-3</v>
      </c>
      <c r="L11836">
        <v>0.92904004690239772</v>
      </c>
    </row>
    <row r="11837" spans="1:12">
      <c r="A11837" t="s">
        <v>317</v>
      </c>
      <c r="B11837" t="s">
        <v>310</v>
      </c>
      <c r="C11837">
        <v>48225</v>
      </c>
      <c r="D11837" t="s">
        <v>135</v>
      </c>
      <c r="E11837">
        <v>590</v>
      </c>
      <c r="F11837" t="s">
        <v>110</v>
      </c>
      <c r="G11837" t="s">
        <v>114</v>
      </c>
      <c r="H11837">
        <v>614</v>
      </c>
      <c r="I11837">
        <v>0.1498283722983309</v>
      </c>
      <c r="J11837">
        <v>4.8396967617221004E-3</v>
      </c>
      <c r="K11837">
        <v>-8.0042395586124887E-2</v>
      </c>
      <c r="L11837">
        <v>0.50609167636517527</v>
      </c>
    </row>
    <row r="11838" spans="1:12">
      <c r="A11838" t="s">
        <v>317</v>
      </c>
      <c r="B11838" t="s">
        <v>310</v>
      </c>
      <c r="C11838">
        <v>48225</v>
      </c>
      <c r="D11838" t="s">
        <v>135</v>
      </c>
      <c r="E11838">
        <v>590</v>
      </c>
      <c r="F11838" t="s">
        <v>110</v>
      </c>
      <c r="G11838" t="s">
        <v>115</v>
      </c>
      <c r="H11838">
        <v>385</v>
      </c>
      <c r="I11838">
        <v>0.2395383713506733</v>
      </c>
      <c r="J11838">
        <v>5.9711598132804493E-3</v>
      </c>
      <c r="K11838">
        <v>-6.9626939183345697E-3</v>
      </c>
      <c r="L11838">
        <v>0.68818917119285972</v>
      </c>
    </row>
    <row r="11839" spans="1:12">
      <c r="A11839" t="s">
        <v>317</v>
      </c>
      <c r="B11839" t="s">
        <v>310</v>
      </c>
      <c r="C11839">
        <v>48225</v>
      </c>
      <c r="D11839" t="s">
        <v>135</v>
      </c>
      <c r="E11839">
        <v>590</v>
      </c>
      <c r="F11839" t="s">
        <v>110</v>
      </c>
      <c r="G11839" t="s">
        <v>116</v>
      </c>
      <c r="H11839">
        <v>613</v>
      </c>
      <c r="I11839">
        <v>7.1637483097242008E-2</v>
      </c>
      <c r="J11839">
        <v>2.9817369722901959E-3</v>
      </c>
      <c r="K11839">
        <v>-0.16779746486992439</v>
      </c>
      <c r="L11839">
        <v>0.33039547440439881</v>
      </c>
    </row>
    <row r="11840" spans="1:12">
      <c r="A11840" t="s">
        <v>317</v>
      </c>
      <c r="B11840" t="s">
        <v>310</v>
      </c>
      <c r="C11840">
        <v>48225</v>
      </c>
      <c r="D11840" t="s">
        <v>135</v>
      </c>
      <c r="E11840">
        <v>590</v>
      </c>
      <c r="F11840" t="s">
        <v>110</v>
      </c>
      <c r="G11840" t="s">
        <v>117</v>
      </c>
      <c r="H11840">
        <v>385</v>
      </c>
      <c r="I11840">
        <v>0.2395383713506733</v>
      </c>
      <c r="J11840">
        <v>5.9711598132804493E-3</v>
      </c>
      <c r="K11840">
        <v>-6.9626939183345697E-3</v>
      </c>
      <c r="L11840">
        <v>0.68818917119285972</v>
      </c>
    </row>
    <row r="11841" spans="1:12">
      <c r="A11841" t="s">
        <v>317</v>
      </c>
      <c r="B11841" t="s">
        <v>310</v>
      </c>
      <c r="C11841">
        <v>48225</v>
      </c>
      <c r="D11841" t="s">
        <v>135</v>
      </c>
      <c r="E11841">
        <v>590</v>
      </c>
      <c r="F11841" t="s">
        <v>110</v>
      </c>
      <c r="G11841" t="s">
        <v>118</v>
      </c>
      <c r="H11841">
        <v>614</v>
      </c>
      <c r="I11841">
        <v>7.1404604684808304E-2</v>
      </c>
      <c r="J11841">
        <v>2.9590933539898941E-3</v>
      </c>
      <c r="K11841">
        <v>-0.16779746486992439</v>
      </c>
      <c r="L11841">
        <v>0.33039547440439881</v>
      </c>
    </row>
    <row r="11842" spans="1:12">
      <c r="A11842" t="s">
        <v>317</v>
      </c>
      <c r="B11842" t="s">
        <v>310</v>
      </c>
      <c r="C11842">
        <v>48225</v>
      </c>
      <c r="D11842" t="s">
        <v>135</v>
      </c>
      <c r="E11842">
        <v>590</v>
      </c>
      <c r="F11842" t="s">
        <v>110</v>
      </c>
      <c r="G11842" t="s">
        <v>119</v>
      </c>
      <c r="H11842">
        <v>385</v>
      </c>
      <c r="I11842">
        <v>0.29576395856467402</v>
      </c>
      <c r="J11842">
        <v>7.0892260102168444E-3</v>
      </c>
      <c r="K11842">
        <v>-2.2209100711948191E-3</v>
      </c>
      <c r="L11842">
        <v>0.81137074150351796</v>
      </c>
    </row>
    <row r="11843" spans="1:12">
      <c r="A11843" t="s">
        <v>317</v>
      </c>
      <c r="B11843" t="s">
        <v>310</v>
      </c>
      <c r="C11843">
        <v>48225</v>
      </c>
      <c r="D11843" t="s">
        <v>135</v>
      </c>
      <c r="E11843">
        <v>590</v>
      </c>
      <c r="F11843" t="s">
        <v>110</v>
      </c>
      <c r="G11843" t="s">
        <v>120</v>
      </c>
      <c r="H11843">
        <v>613</v>
      </c>
      <c r="I11843">
        <v>0.11001215318394671</v>
      </c>
      <c r="J11843">
        <v>3.8584855263824221E-3</v>
      </c>
      <c r="K11843">
        <v>-0.2476950842242015</v>
      </c>
      <c r="L11843">
        <v>0.39452015270246482</v>
      </c>
    </row>
    <row r="11844" spans="1:12">
      <c r="A11844" t="s">
        <v>317</v>
      </c>
      <c r="B11844" t="s">
        <v>310</v>
      </c>
      <c r="C11844">
        <v>48225</v>
      </c>
      <c r="D11844" t="s">
        <v>135</v>
      </c>
      <c r="E11844">
        <v>590</v>
      </c>
      <c r="F11844" t="s">
        <v>110</v>
      </c>
      <c r="G11844" t="s">
        <v>121</v>
      </c>
      <c r="H11844">
        <v>385</v>
      </c>
      <c r="I11844">
        <v>0.4297038202545681</v>
      </c>
      <c r="J11844">
        <v>1.013879700250065E-2</v>
      </c>
      <c r="K11844">
        <v>-2.2209100711948191E-3</v>
      </c>
      <c r="L11844">
        <v>1.118222396893668</v>
      </c>
    </row>
    <row r="11845" spans="1:12">
      <c r="A11845" t="s">
        <v>317</v>
      </c>
      <c r="B11845" t="s">
        <v>310</v>
      </c>
      <c r="C11845">
        <v>48225</v>
      </c>
      <c r="D11845" t="s">
        <v>135</v>
      </c>
      <c r="E11845">
        <v>590</v>
      </c>
      <c r="F11845" t="s">
        <v>110</v>
      </c>
      <c r="G11845" t="s">
        <v>122</v>
      </c>
      <c r="H11845">
        <v>613</v>
      </c>
      <c r="I11845">
        <v>0.20595179397059071</v>
      </c>
      <c r="J11845">
        <v>6.34815665797029E-3</v>
      </c>
      <c r="K11845">
        <v>-8.9453533457064499E-2</v>
      </c>
      <c r="L11845">
        <v>0.72098393098243763</v>
      </c>
    </row>
    <row r="11846" spans="1:12">
      <c r="A11846" t="s">
        <v>317</v>
      </c>
      <c r="B11846" t="s">
        <v>310</v>
      </c>
      <c r="C11846">
        <v>48225</v>
      </c>
      <c r="D11846" t="s">
        <v>135</v>
      </c>
      <c r="E11846">
        <v>590</v>
      </c>
      <c r="F11846" t="s">
        <v>110</v>
      </c>
      <c r="G11846" t="s">
        <v>123</v>
      </c>
      <c r="H11846">
        <v>385</v>
      </c>
      <c r="I11846">
        <v>0.55269707530607393</v>
      </c>
      <c r="J11846">
        <v>1.275900907091471E-2</v>
      </c>
      <c r="K11846">
        <v>-2.2209100711948191E-3</v>
      </c>
      <c r="L11846">
        <v>1.3667531928650181</v>
      </c>
    </row>
    <row r="11847" spans="1:12">
      <c r="A11847" t="s">
        <v>317</v>
      </c>
      <c r="B11847" t="s">
        <v>310</v>
      </c>
      <c r="C11847">
        <v>48225</v>
      </c>
      <c r="D11847" t="s">
        <v>135</v>
      </c>
      <c r="E11847">
        <v>590</v>
      </c>
      <c r="F11847" t="s">
        <v>110</v>
      </c>
      <c r="G11847" t="s">
        <v>124</v>
      </c>
      <c r="H11847">
        <v>613</v>
      </c>
      <c r="I11847">
        <v>0.3002740318735681</v>
      </c>
      <c r="J11847">
        <v>9.0247575333122013E-3</v>
      </c>
      <c r="K11847">
        <v>-7.0983799909851417E-2</v>
      </c>
      <c r="L11847">
        <v>1.075421990035097</v>
      </c>
    </row>
    <row r="11848" spans="1:12">
      <c r="A11848" t="s">
        <v>317</v>
      </c>
      <c r="B11848" t="s">
        <v>310</v>
      </c>
      <c r="C11848">
        <v>48225</v>
      </c>
      <c r="D11848" t="s">
        <v>135</v>
      </c>
      <c r="E11848">
        <v>590</v>
      </c>
      <c r="F11848" t="s">
        <v>110</v>
      </c>
      <c r="G11848" t="s">
        <v>125</v>
      </c>
      <c r="H11848">
        <v>385</v>
      </c>
      <c r="I11848">
        <v>0.67998199748401</v>
      </c>
      <c r="J11848">
        <v>1.574057216947199E-2</v>
      </c>
      <c r="K11848">
        <v>-2.2209100711948191E-3</v>
      </c>
      <c r="L11848">
        <v>1.640437809315836</v>
      </c>
    </row>
    <row r="11849" spans="1:12">
      <c r="A11849" t="s">
        <v>317</v>
      </c>
      <c r="B11849" t="s">
        <v>310</v>
      </c>
      <c r="C11849">
        <v>48225</v>
      </c>
      <c r="D11849" t="s">
        <v>135</v>
      </c>
      <c r="E11849">
        <v>590</v>
      </c>
      <c r="F11849" t="s">
        <v>110</v>
      </c>
      <c r="G11849" t="s">
        <v>126</v>
      </c>
      <c r="H11849">
        <v>613</v>
      </c>
      <c r="I11849">
        <v>0.40004617640704782</v>
      </c>
      <c r="J11849">
        <v>1.199303012229227E-2</v>
      </c>
      <c r="K11849">
        <v>-3.9806647781455047E-2</v>
      </c>
      <c r="L11849">
        <v>1.4206787509393499</v>
      </c>
    </row>
    <row r="11850" spans="1:12">
      <c r="A11850" t="s">
        <v>317</v>
      </c>
      <c r="B11850" t="s">
        <v>310</v>
      </c>
      <c r="C11850">
        <v>48225</v>
      </c>
      <c r="D11850" t="s">
        <v>135</v>
      </c>
      <c r="E11850">
        <v>590</v>
      </c>
      <c r="F11850" t="s">
        <v>110</v>
      </c>
      <c r="G11850" t="s">
        <v>127</v>
      </c>
      <c r="H11850">
        <v>385</v>
      </c>
      <c r="I11850">
        <v>0.34441875361720181</v>
      </c>
      <c r="J11850">
        <v>8.2497437891071949E-3</v>
      </c>
      <c r="K11850">
        <v>-2.2209100711948191E-3</v>
      </c>
      <c r="L11850">
        <v>0.92904004690239772</v>
      </c>
    </row>
    <row r="11851" spans="1:12">
      <c r="A11851" t="s">
        <v>317</v>
      </c>
      <c r="B11851" t="s">
        <v>310</v>
      </c>
      <c r="C11851">
        <v>48225</v>
      </c>
      <c r="D11851" t="s">
        <v>135</v>
      </c>
      <c r="E11851">
        <v>590</v>
      </c>
      <c r="F11851" t="s">
        <v>110</v>
      </c>
      <c r="G11851" t="s">
        <v>128</v>
      </c>
      <c r="H11851">
        <v>613</v>
      </c>
      <c r="I11851">
        <v>0.15109181448930389</v>
      </c>
      <c r="J11851">
        <v>4.9589034281511228E-3</v>
      </c>
      <c r="K11851">
        <v>-8.0042395586124887E-2</v>
      </c>
      <c r="L11851">
        <v>0.50609167636517527</v>
      </c>
    </row>
    <row r="11852" spans="1:12">
      <c r="A11852" t="s">
        <v>317</v>
      </c>
      <c r="B11852" t="s">
        <v>310</v>
      </c>
      <c r="C11852">
        <v>48225</v>
      </c>
      <c r="D11852" t="s">
        <v>135</v>
      </c>
      <c r="E11852">
        <v>590</v>
      </c>
      <c r="F11852" t="s">
        <v>110</v>
      </c>
      <c r="G11852" t="s">
        <v>129</v>
      </c>
      <c r="H11852">
        <v>385</v>
      </c>
      <c r="I11852">
        <v>0.34441875361720181</v>
      </c>
      <c r="J11852">
        <v>8.2497437891071931E-3</v>
      </c>
      <c r="K11852">
        <v>-2.2209100711948191E-3</v>
      </c>
      <c r="L11852">
        <v>0.92904004690239772</v>
      </c>
    </row>
    <row r="11853" spans="1:12">
      <c r="A11853" t="s">
        <v>317</v>
      </c>
      <c r="B11853" t="s">
        <v>310</v>
      </c>
      <c r="C11853">
        <v>48225</v>
      </c>
      <c r="D11853" t="s">
        <v>135</v>
      </c>
      <c r="E11853">
        <v>590</v>
      </c>
      <c r="F11853" t="s">
        <v>110</v>
      </c>
      <c r="G11853" t="s">
        <v>130</v>
      </c>
      <c r="H11853">
        <v>613</v>
      </c>
      <c r="I11853">
        <v>0.15109181448930389</v>
      </c>
      <c r="J11853">
        <v>4.9589034281511228E-3</v>
      </c>
      <c r="K11853">
        <v>-8.0042395586124887E-2</v>
      </c>
      <c r="L11853">
        <v>0.50609167636517527</v>
      </c>
    </row>
    <row r="11854" spans="1:12">
      <c r="A11854" t="s">
        <v>317</v>
      </c>
      <c r="B11854" t="s">
        <v>310</v>
      </c>
      <c r="C11854">
        <v>48225</v>
      </c>
      <c r="D11854" t="s">
        <v>135</v>
      </c>
      <c r="E11854">
        <v>590</v>
      </c>
      <c r="F11854" t="s">
        <v>110</v>
      </c>
      <c r="G11854" t="s">
        <v>131</v>
      </c>
      <c r="H11854">
        <v>385</v>
      </c>
      <c r="I11854">
        <v>0.34441875361720181</v>
      </c>
      <c r="J11854">
        <v>8.2497437891071931E-3</v>
      </c>
      <c r="K11854">
        <v>-2.2209100711948191E-3</v>
      </c>
      <c r="L11854">
        <v>0.92904004690239772</v>
      </c>
    </row>
    <row r="11855" spans="1:12">
      <c r="A11855" t="s">
        <v>317</v>
      </c>
      <c r="B11855" t="s">
        <v>310</v>
      </c>
      <c r="C11855">
        <v>48225</v>
      </c>
      <c r="D11855" t="s">
        <v>135</v>
      </c>
      <c r="E11855">
        <v>590</v>
      </c>
      <c r="F11855" t="s">
        <v>110</v>
      </c>
      <c r="G11855" t="s">
        <v>132</v>
      </c>
      <c r="H11855">
        <v>613</v>
      </c>
      <c r="I11855">
        <v>0.15109181448930389</v>
      </c>
      <c r="J11855">
        <v>4.9589034281511219E-3</v>
      </c>
      <c r="K11855">
        <v>-8.0042395586124887E-2</v>
      </c>
      <c r="L11855">
        <v>0.50609167636517527</v>
      </c>
    </row>
    <row r="11856" spans="1:12">
      <c r="A11856" t="s">
        <v>317</v>
      </c>
      <c r="B11856" t="s">
        <v>310</v>
      </c>
      <c r="C11856">
        <v>48225</v>
      </c>
      <c r="D11856" t="s">
        <v>135</v>
      </c>
      <c r="E11856">
        <v>590</v>
      </c>
      <c r="F11856" t="s">
        <v>110</v>
      </c>
      <c r="G11856" t="s">
        <v>133</v>
      </c>
      <c r="H11856">
        <v>385</v>
      </c>
      <c r="I11856">
        <v>0.4698351658084205</v>
      </c>
      <c r="J11856">
        <v>1.0090794398264141E-2</v>
      </c>
      <c r="K11856">
        <v>-2.2209100711948191E-3</v>
      </c>
      <c r="L11856">
        <v>1.0498195309448459</v>
      </c>
    </row>
    <row r="11857" spans="1:12">
      <c r="A11857" t="s">
        <v>317</v>
      </c>
      <c r="B11857" t="s">
        <v>310</v>
      </c>
      <c r="C11857">
        <v>48225</v>
      </c>
      <c r="D11857" t="s">
        <v>135</v>
      </c>
      <c r="E11857">
        <v>590</v>
      </c>
      <c r="F11857" t="s">
        <v>110</v>
      </c>
      <c r="G11857" t="s">
        <v>134</v>
      </c>
      <c r="H11857">
        <v>613</v>
      </c>
      <c r="I11857">
        <v>0.2479334897645504</v>
      </c>
      <c r="J11857">
        <v>7.6990058058874558E-3</v>
      </c>
      <c r="K11857">
        <v>-3.9806647781455047E-2</v>
      </c>
      <c r="L11857">
        <v>0.95830643174613483</v>
      </c>
    </row>
    <row r="11858" spans="1:12">
      <c r="A11858" t="s">
        <v>317</v>
      </c>
      <c r="B11858" t="s">
        <v>258</v>
      </c>
      <c r="C11858">
        <v>48227</v>
      </c>
      <c r="D11858" t="s">
        <v>135</v>
      </c>
      <c r="E11858">
        <v>590</v>
      </c>
      <c r="F11858" t="s">
        <v>110</v>
      </c>
      <c r="G11858" t="s">
        <v>111</v>
      </c>
      <c r="H11858">
        <v>195</v>
      </c>
      <c r="I11858">
        <v>1.280066447151627E-2</v>
      </c>
      <c r="J11858">
        <v>1.5078502414576499E-3</v>
      </c>
      <c r="K11858">
        <v>-999</v>
      </c>
      <c r="L11858">
        <v>-999</v>
      </c>
    </row>
    <row r="11859" spans="1:12">
      <c r="A11859" t="s">
        <v>317</v>
      </c>
      <c r="B11859" t="s">
        <v>258</v>
      </c>
      <c r="C11859">
        <v>48227</v>
      </c>
      <c r="D11859" t="s">
        <v>135</v>
      </c>
      <c r="E11859">
        <v>590</v>
      </c>
      <c r="F11859" t="s">
        <v>110</v>
      </c>
      <c r="G11859" t="s">
        <v>112</v>
      </c>
      <c r="H11859">
        <v>190</v>
      </c>
      <c r="I11859">
        <v>-9.2924923593182586E-3</v>
      </c>
      <c r="J11859">
        <v>1.02729659439014E-3</v>
      </c>
      <c r="K11859">
        <v>-999</v>
      </c>
      <c r="L11859">
        <v>-999</v>
      </c>
    </row>
    <row r="11860" spans="1:12">
      <c r="A11860" t="s">
        <v>317</v>
      </c>
      <c r="B11860" t="s">
        <v>258</v>
      </c>
      <c r="C11860">
        <v>48227</v>
      </c>
      <c r="D11860" t="s">
        <v>135</v>
      </c>
      <c r="E11860">
        <v>590</v>
      </c>
      <c r="F11860" t="s">
        <v>110</v>
      </c>
      <c r="G11860" t="s">
        <v>113</v>
      </c>
      <c r="H11860">
        <v>195</v>
      </c>
      <c r="I11860">
        <v>0.40708836443639601</v>
      </c>
      <c r="J11860">
        <v>1.4367217897190461E-2</v>
      </c>
      <c r="K11860">
        <v>6.1616498831277053E-2</v>
      </c>
      <c r="L11860">
        <v>1.0445898330844281</v>
      </c>
    </row>
    <row r="11861" spans="1:12">
      <c r="A11861" t="s">
        <v>317</v>
      </c>
      <c r="B11861" t="s">
        <v>258</v>
      </c>
      <c r="C11861">
        <v>48227</v>
      </c>
      <c r="D11861" t="s">
        <v>135</v>
      </c>
      <c r="E11861">
        <v>590</v>
      </c>
      <c r="F11861" t="s">
        <v>110</v>
      </c>
      <c r="G11861" t="s">
        <v>114</v>
      </c>
      <c r="H11861">
        <v>190</v>
      </c>
      <c r="I11861">
        <v>7.7813854277962002E-2</v>
      </c>
      <c r="J11861">
        <v>3.9358693629893728E-3</v>
      </c>
      <c r="K11861">
        <v>-1.7118735742734901E-2</v>
      </c>
      <c r="L11861">
        <v>0.27114206432046323</v>
      </c>
    </row>
    <row r="11862" spans="1:12">
      <c r="A11862" t="s">
        <v>317</v>
      </c>
      <c r="B11862" t="s">
        <v>258</v>
      </c>
      <c r="C11862">
        <v>48227</v>
      </c>
      <c r="D11862" t="s">
        <v>135</v>
      </c>
      <c r="E11862">
        <v>590</v>
      </c>
      <c r="F11862" t="s">
        <v>110</v>
      </c>
      <c r="G11862" t="s">
        <v>115</v>
      </c>
      <c r="H11862">
        <v>195</v>
      </c>
      <c r="I11862">
        <v>0.30513565012848759</v>
      </c>
      <c r="J11862">
        <v>1.0706964281424159E-2</v>
      </c>
      <c r="K11862">
        <v>3.9435271980070033E-2</v>
      </c>
      <c r="L11862">
        <v>0.71570367352633091</v>
      </c>
    </row>
    <row r="11863" spans="1:12">
      <c r="A11863" t="s">
        <v>317</v>
      </c>
      <c r="B11863" t="s">
        <v>258</v>
      </c>
      <c r="C11863">
        <v>48227</v>
      </c>
      <c r="D11863" t="s">
        <v>135</v>
      </c>
      <c r="E11863">
        <v>590</v>
      </c>
      <c r="F11863" t="s">
        <v>110</v>
      </c>
      <c r="G11863" t="s">
        <v>116</v>
      </c>
      <c r="H11863">
        <v>190</v>
      </c>
      <c r="I11863">
        <v>1.2001574140206729E-2</v>
      </c>
      <c r="J11863">
        <v>3.2866643379730002E-3</v>
      </c>
      <c r="K11863">
        <v>-7.5404002868393591E-2</v>
      </c>
      <c r="L11863">
        <v>0.16463460659000639</v>
      </c>
    </row>
    <row r="11864" spans="1:12">
      <c r="A11864" t="s">
        <v>317</v>
      </c>
      <c r="B11864" t="s">
        <v>258</v>
      </c>
      <c r="C11864">
        <v>48227</v>
      </c>
      <c r="D11864" t="s">
        <v>135</v>
      </c>
      <c r="E11864">
        <v>590</v>
      </c>
      <c r="F11864" t="s">
        <v>110</v>
      </c>
      <c r="G11864" t="s">
        <v>117</v>
      </c>
      <c r="H11864">
        <v>195</v>
      </c>
      <c r="I11864">
        <v>0.30513566503163342</v>
      </c>
      <c r="J11864">
        <v>1.070696596274592E-2</v>
      </c>
      <c r="K11864">
        <v>3.9435271980070033E-2</v>
      </c>
      <c r="L11864">
        <v>0.71570367352633091</v>
      </c>
    </row>
    <row r="11865" spans="1:12">
      <c r="A11865" t="s">
        <v>317</v>
      </c>
      <c r="B11865" t="s">
        <v>258</v>
      </c>
      <c r="C11865">
        <v>48227</v>
      </c>
      <c r="D11865" t="s">
        <v>135</v>
      </c>
      <c r="E11865">
        <v>590</v>
      </c>
      <c r="F11865" t="s">
        <v>110</v>
      </c>
      <c r="G11865" t="s">
        <v>118</v>
      </c>
      <c r="H11865">
        <v>190</v>
      </c>
      <c r="I11865">
        <v>1.2030466238897411E-2</v>
      </c>
      <c r="J11865">
        <v>3.2861171791652758E-3</v>
      </c>
      <c r="K11865">
        <v>-7.5404002868393591E-2</v>
      </c>
      <c r="L11865">
        <v>0.16463460659000639</v>
      </c>
    </row>
    <row r="11866" spans="1:12">
      <c r="A11866" t="s">
        <v>317</v>
      </c>
      <c r="B11866" t="s">
        <v>258</v>
      </c>
      <c r="C11866">
        <v>48227</v>
      </c>
      <c r="D11866" t="s">
        <v>135</v>
      </c>
      <c r="E11866">
        <v>590</v>
      </c>
      <c r="F11866" t="s">
        <v>110</v>
      </c>
      <c r="G11866" t="s">
        <v>119</v>
      </c>
      <c r="H11866">
        <v>195</v>
      </c>
      <c r="I11866">
        <v>0.34320672442635802</v>
      </c>
      <c r="J11866">
        <v>1.247625352405689E-2</v>
      </c>
      <c r="K11866">
        <v>4.7958638566990848E-2</v>
      </c>
      <c r="L11866">
        <v>0.87469436781935861</v>
      </c>
    </row>
    <row r="11867" spans="1:12">
      <c r="A11867" t="s">
        <v>317</v>
      </c>
      <c r="B11867" t="s">
        <v>258</v>
      </c>
      <c r="C11867">
        <v>48227</v>
      </c>
      <c r="D11867" t="s">
        <v>135</v>
      </c>
      <c r="E11867">
        <v>590</v>
      </c>
      <c r="F11867" t="s">
        <v>110</v>
      </c>
      <c r="G11867" t="s">
        <v>120</v>
      </c>
      <c r="H11867">
        <v>190</v>
      </c>
      <c r="I11867">
        <v>4.6138024045417947E-2</v>
      </c>
      <c r="J11867">
        <v>3.6055265816889869E-3</v>
      </c>
      <c r="K11867">
        <v>-3.6358419341025107E-2</v>
      </c>
      <c r="L11867">
        <v>0.22138591011327369</v>
      </c>
    </row>
    <row r="11868" spans="1:12">
      <c r="A11868" t="s">
        <v>317</v>
      </c>
      <c r="B11868" t="s">
        <v>258</v>
      </c>
      <c r="C11868">
        <v>48227</v>
      </c>
      <c r="D11868" t="s">
        <v>135</v>
      </c>
      <c r="E11868">
        <v>590</v>
      </c>
      <c r="F11868" t="s">
        <v>110</v>
      </c>
      <c r="G11868" t="s">
        <v>121</v>
      </c>
      <c r="H11868">
        <v>195</v>
      </c>
      <c r="I11868">
        <v>0.46847809257867168</v>
      </c>
      <c r="J11868">
        <v>1.6532577787320611E-2</v>
      </c>
      <c r="K11868">
        <v>7.6488431358555903E-2</v>
      </c>
      <c r="L11868">
        <v>1.2294122453740419</v>
      </c>
    </row>
    <row r="11869" spans="1:12">
      <c r="A11869" t="s">
        <v>317</v>
      </c>
      <c r="B11869" t="s">
        <v>258</v>
      </c>
      <c r="C11869">
        <v>48227</v>
      </c>
      <c r="D11869" t="s">
        <v>135</v>
      </c>
      <c r="E11869">
        <v>590</v>
      </c>
      <c r="F11869" t="s">
        <v>110</v>
      </c>
      <c r="G11869" t="s">
        <v>122</v>
      </c>
      <c r="H11869">
        <v>190</v>
      </c>
      <c r="I11869">
        <v>0.1336305878317513</v>
      </c>
      <c r="J11869">
        <v>5.0660177865624904E-3</v>
      </c>
      <c r="K11869">
        <v>6.8583110542747407E-3</v>
      </c>
      <c r="L11869">
        <v>0.38294899232820739</v>
      </c>
    </row>
    <row r="11870" spans="1:12">
      <c r="A11870" t="s">
        <v>317</v>
      </c>
      <c r="B11870" t="s">
        <v>258</v>
      </c>
      <c r="C11870">
        <v>48227</v>
      </c>
      <c r="D11870" t="s">
        <v>135</v>
      </c>
      <c r="E11870">
        <v>590</v>
      </c>
      <c r="F11870" t="s">
        <v>110</v>
      </c>
      <c r="G11870" t="s">
        <v>123</v>
      </c>
      <c r="H11870">
        <v>195</v>
      </c>
      <c r="I11870">
        <v>0.57143065106157542</v>
      </c>
      <c r="J11870">
        <v>2.0939690307789919E-2</v>
      </c>
      <c r="K11870">
        <v>9.6644327978629749E-2</v>
      </c>
      <c r="L11870">
        <v>1.586068888403962</v>
      </c>
    </row>
    <row r="11871" spans="1:12">
      <c r="A11871" t="s">
        <v>317</v>
      </c>
      <c r="B11871" t="s">
        <v>258</v>
      </c>
      <c r="C11871">
        <v>48227</v>
      </c>
      <c r="D11871" t="s">
        <v>135</v>
      </c>
      <c r="E11871">
        <v>590</v>
      </c>
      <c r="F11871" t="s">
        <v>110</v>
      </c>
      <c r="G11871" t="s">
        <v>124</v>
      </c>
      <c r="H11871">
        <v>190</v>
      </c>
      <c r="I11871">
        <v>0.216825874518845</v>
      </c>
      <c r="J11871">
        <v>6.4478154442222336E-3</v>
      </c>
      <c r="K11871">
        <v>5.0699452501801502E-2</v>
      </c>
      <c r="L11871">
        <v>0.52078327133154723</v>
      </c>
    </row>
    <row r="11872" spans="1:12">
      <c r="A11872" t="s">
        <v>317</v>
      </c>
      <c r="B11872" t="s">
        <v>258</v>
      </c>
      <c r="C11872">
        <v>48227</v>
      </c>
      <c r="D11872" t="s">
        <v>135</v>
      </c>
      <c r="E11872">
        <v>590</v>
      </c>
      <c r="F11872" t="s">
        <v>110</v>
      </c>
      <c r="G11872" t="s">
        <v>125</v>
      </c>
      <c r="H11872">
        <v>195</v>
      </c>
      <c r="I11872">
        <v>0.68792056233084986</v>
      </c>
      <c r="J11872">
        <v>2.4846330383766699E-2</v>
      </c>
      <c r="K11872">
        <v>0.1100626279377805</v>
      </c>
      <c r="L11872">
        <v>1.882481460986257</v>
      </c>
    </row>
    <row r="11873" spans="1:12">
      <c r="A11873" t="s">
        <v>317</v>
      </c>
      <c r="B11873" t="s">
        <v>258</v>
      </c>
      <c r="C11873">
        <v>48227</v>
      </c>
      <c r="D11873" t="s">
        <v>135</v>
      </c>
      <c r="E11873">
        <v>590</v>
      </c>
      <c r="F11873" t="s">
        <v>110</v>
      </c>
      <c r="G11873" t="s">
        <v>126</v>
      </c>
      <c r="H11873">
        <v>190</v>
      </c>
      <c r="I11873">
        <v>0.31011238155261978</v>
      </c>
      <c r="J11873">
        <v>8.3102156555515776E-3</v>
      </c>
      <c r="K11873">
        <v>8.6149699873777838E-2</v>
      </c>
      <c r="L11873">
        <v>0.67560886604146608</v>
      </c>
    </row>
    <row r="11874" spans="1:12">
      <c r="A11874" t="s">
        <v>317</v>
      </c>
      <c r="B11874" t="s">
        <v>258</v>
      </c>
      <c r="C11874">
        <v>48227</v>
      </c>
      <c r="D11874" t="s">
        <v>135</v>
      </c>
      <c r="E11874">
        <v>590</v>
      </c>
      <c r="F11874" t="s">
        <v>110</v>
      </c>
      <c r="G11874" t="s">
        <v>127</v>
      </c>
      <c r="H11874">
        <v>195</v>
      </c>
      <c r="I11874">
        <v>0.40708836443639612</v>
      </c>
      <c r="J11874">
        <v>1.4367217897190461E-2</v>
      </c>
      <c r="K11874">
        <v>6.1616498831277053E-2</v>
      </c>
      <c r="L11874">
        <v>1.0445898330844281</v>
      </c>
    </row>
    <row r="11875" spans="1:12">
      <c r="A11875" t="s">
        <v>317</v>
      </c>
      <c r="B11875" t="s">
        <v>258</v>
      </c>
      <c r="C11875">
        <v>48227</v>
      </c>
      <c r="D11875" t="s">
        <v>135</v>
      </c>
      <c r="E11875">
        <v>590</v>
      </c>
      <c r="F11875" t="s">
        <v>110</v>
      </c>
      <c r="G11875" t="s">
        <v>128</v>
      </c>
      <c r="H11875">
        <v>190</v>
      </c>
      <c r="I11875">
        <v>7.7813854277962002E-2</v>
      </c>
      <c r="J11875">
        <v>3.9358693629893736E-3</v>
      </c>
      <c r="K11875">
        <v>-1.7118735742734901E-2</v>
      </c>
      <c r="L11875">
        <v>0.27114206432046323</v>
      </c>
    </row>
    <row r="11876" spans="1:12">
      <c r="A11876" t="s">
        <v>317</v>
      </c>
      <c r="B11876" t="s">
        <v>258</v>
      </c>
      <c r="C11876">
        <v>48227</v>
      </c>
      <c r="D11876" t="s">
        <v>135</v>
      </c>
      <c r="E11876">
        <v>590</v>
      </c>
      <c r="F11876" t="s">
        <v>110</v>
      </c>
      <c r="G11876" t="s">
        <v>129</v>
      </c>
      <c r="H11876">
        <v>195</v>
      </c>
      <c r="I11876">
        <v>0.40708836443639612</v>
      </c>
      <c r="J11876">
        <v>1.4367217897190469E-2</v>
      </c>
      <c r="K11876">
        <v>6.1616498831277053E-2</v>
      </c>
      <c r="L11876">
        <v>1.0445898330844281</v>
      </c>
    </row>
    <row r="11877" spans="1:12">
      <c r="A11877" t="s">
        <v>317</v>
      </c>
      <c r="B11877" t="s">
        <v>258</v>
      </c>
      <c r="C11877">
        <v>48227</v>
      </c>
      <c r="D11877" t="s">
        <v>135</v>
      </c>
      <c r="E11877">
        <v>590</v>
      </c>
      <c r="F11877" t="s">
        <v>110</v>
      </c>
      <c r="G11877" t="s">
        <v>130</v>
      </c>
      <c r="H11877">
        <v>190</v>
      </c>
      <c r="I11877">
        <v>7.7813854277962002E-2</v>
      </c>
      <c r="J11877">
        <v>3.9358693629893736E-3</v>
      </c>
      <c r="K11877">
        <v>-1.7118735742734901E-2</v>
      </c>
      <c r="L11877">
        <v>0.27114206432046323</v>
      </c>
    </row>
    <row r="11878" spans="1:12">
      <c r="A11878" t="s">
        <v>317</v>
      </c>
      <c r="B11878" t="s">
        <v>258</v>
      </c>
      <c r="C11878">
        <v>48227</v>
      </c>
      <c r="D11878" t="s">
        <v>135</v>
      </c>
      <c r="E11878">
        <v>590</v>
      </c>
      <c r="F11878" t="s">
        <v>110</v>
      </c>
      <c r="G11878" t="s">
        <v>131</v>
      </c>
      <c r="H11878">
        <v>195</v>
      </c>
      <c r="I11878">
        <v>0.40708836443639612</v>
      </c>
      <c r="J11878">
        <v>1.4367217897190461E-2</v>
      </c>
      <c r="K11878">
        <v>6.1616498831277053E-2</v>
      </c>
      <c r="L11878">
        <v>1.0445898330844281</v>
      </c>
    </row>
    <row r="11879" spans="1:12">
      <c r="A11879" t="s">
        <v>317</v>
      </c>
      <c r="B11879" t="s">
        <v>258</v>
      </c>
      <c r="C11879">
        <v>48227</v>
      </c>
      <c r="D11879" t="s">
        <v>135</v>
      </c>
      <c r="E11879">
        <v>590</v>
      </c>
      <c r="F11879" t="s">
        <v>110</v>
      </c>
      <c r="G11879" t="s">
        <v>132</v>
      </c>
      <c r="H11879">
        <v>190</v>
      </c>
      <c r="I11879">
        <v>7.7813854277962002E-2</v>
      </c>
      <c r="J11879">
        <v>3.9358693629893736E-3</v>
      </c>
      <c r="K11879">
        <v>-1.7118735742734901E-2</v>
      </c>
      <c r="L11879">
        <v>0.27114206432046323</v>
      </c>
    </row>
    <row r="11880" spans="1:12">
      <c r="A11880" t="s">
        <v>317</v>
      </c>
      <c r="B11880" t="s">
        <v>258</v>
      </c>
      <c r="C11880">
        <v>48227</v>
      </c>
      <c r="D11880" t="s">
        <v>135</v>
      </c>
      <c r="E11880">
        <v>590</v>
      </c>
      <c r="F11880" t="s">
        <v>110</v>
      </c>
      <c r="G11880" t="s">
        <v>133</v>
      </c>
      <c r="H11880">
        <v>195</v>
      </c>
      <c r="I11880">
        <v>0.42197723401868331</v>
      </c>
      <c r="J11880">
        <v>1.523064055750196E-2</v>
      </c>
      <c r="K11880">
        <v>7.3995564455217239E-2</v>
      </c>
      <c r="L11880">
        <v>1.1930003476107121</v>
      </c>
    </row>
    <row r="11881" spans="1:12">
      <c r="A11881" t="s">
        <v>317</v>
      </c>
      <c r="B11881" t="s">
        <v>258</v>
      </c>
      <c r="C11881">
        <v>48227</v>
      </c>
      <c r="D11881" t="s">
        <v>135</v>
      </c>
      <c r="E11881">
        <v>590</v>
      </c>
      <c r="F11881" t="s">
        <v>110</v>
      </c>
      <c r="G11881" t="s">
        <v>134</v>
      </c>
      <c r="H11881">
        <v>190</v>
      </c>
      <c r="I11881">
        <v>0.2079940356221685</v>
      </c>
      <c r="J11881">
        <v>6.3123908138744298E-3</v>
      </c>
      <c r="K11881">
        <v>4.7425370198004912E-2</v>
      </c>
      <c r="L11881">
        <v>0.51319062766465262</v>
      </c>
    </row>
    <row r="11882" spans="1:12">
      <c r="A11882" t="s">
        <v>317</v>
      </c>
      <c r="B11882" t="s">
        <v>406</v>
      </c>
      <c r="C11882">
        <v>48229</v>
      </c>
      <c r="D11882" t="s">
        <v>135</v>
      </c>
      <c r="E11882">
        <v>590</v>
      </c>
      <c r="F11882" t="s">
        <v>110</v>
      </c>
      <c r="G11882" t="s">
        <v>111</v>
      </c>
      <c r="H11882">
        <v>389</v>
      </c>
      <c r="I11882">
        <v>3.367616646610908E-3</v>
      </c>
      <c r="J11882">
        <v>2.8671242530992689E-3</v>
      </c>
      <c r="K11882">
        <v>-999</v>
      </c>
      <c r="L11882">
        <v>-999</v>
      </c>
    </row>
    <row r="11883" spans="1:12">
      <c r="A11883" t="s">
        <v>317</v>
      </c>
      <c r="B11883" t="s">
        <v>406</v>
      </c>
      <c r="C11883">
        <v>48229</v>
      </c>
      <c r="D11883" t="s">
        <v>135</v>
      </c>
      <c r="E11883">
        <v>590</v>
      </c>
      <c r="F11883" t="s">
        <v>110</v>
      </c>
      <c r="G11883" t="s">
        <v>112</v>
      </c>
      <c r="H11883">
        <v>138</v>
      </c>
      <c r="I11883">
        <v>-6.2486136977612963E-4</v>
      </c>
      <c r="J11883">
        <v>1.6205216815530399E-3</v>
      </c>
      <c r="K11883">
        <v>-999</v>
      </c>
      <c r="L11883">
        <v>-999</v>
      </c>
    </row>
    <row r="11884" spans="1:12">
      <c r="A11884" t="s">
        <v>317</v>
      </c>
      <c r="B11884" t="s">
        <v>406</v>
      </c>
      <c r="C11884">
        <v>48229</v>
      </c>
      <c r="D11884" t="s">
        <v>135</v>
      </c>
      <c r="E11884">
        <v>590</v>
      </c>
      <c r="F11884" t="s">
        <v>110</v>
      </c>
      <c r="G11884" t="s">
        <v>113</v>
      </c>
      <c r="H11884">
        <v>389</v>
      </c>
      <c r="I11884">
        <v>0.17060113957908279</v>
      </c>
      <c r="J11884">
        <v>9.5024499945869229E-3</v>
      </c>
      <c r="K11884">
        <v>-0.27744604644236331</v>
      </c>
      <c r="L11884">
        <v>0.88011733211208598</v>
      </c>
    </row>
    <row r="11885" spans="1:12">
      <c r="A11885" t="s">
        <v>317</v>
      </c>
      <c r="B11885" t="s">
        <v>406</v>
      </c>
      <c r="C11885">
        <v>48229</v>
      </c>
      <c r="D11885" t="s">
        <v>135</v>
      </c>
      <c r="E11885">
        <v>590</v>
      </c>
      <c r="F11885" t="s">
        <v>110</v>
      </c>
      <c r="G11885" t="s">
        <v>114</v>
      </c>
      <c r="H11885">
        <v>138</v>
      </c>
      <c r="I11885">
        <v>3.7149821030887271E-2</v>
      </c>
      <c r="J11885">
        <v>5.9074061674457244E-3</v>
      </c>
      <c r="K11885">
        <v>-0.1061005274078473</v>
      </c>
      <c r="L11885">
        <v>0.34235197123096311</v>
      </c>
    </row>
    <row r="11886" spans="1:12">
      <c r="A11886" t="s">
        <v>317</v>
      </c>
      <c r="B11886" t="s">
        <v>406</v>
      </c>
      <c r="C11886">
        <v>48229</v>
      </c>
      <c r="D11886" t="s">
        <v>135</v>
      </c>
      <c r="E11886">
        <v>590</v>
      </c>
      <c r="F11886" t="s">
        <v>110</v>
      </c>
      <c r="G11886" t="s">
        <v>115</v>
      </c>
      <c r="H11886">
        <v>389</v>
      </c>
      <c r="I11886">
        <v>0.1189318501023274</v>
      </c>
      <c r="J11886">
        <v>7.0556665999627101E-3</v>
      </c>
      <c r="K11886">
        <v>-0.31209224886269232</v>
      </c>
      <c r="L11886">
        <v>0.6814792330507794</v>
      </c>
    </row>
    <row r="11887" spans="1:12">
      <c r="A11887" t="s">
        <v>317</v>
      </c>
      <c r="B11887" t="s">
        <v>406</v>
      </c>
      <c r="C11887">
        <v>48229</v>
      </c>
      <c r="D11887" t="s">
        <v>135</v>
      </c>
      <c r="E11887">
        <v>590</v>
      </c>
      <c r="F11887" t="s">
        <v>110</v>
      </c>
      <c r="G11887" t="s">
        <v>116</v>
      </c>
      <c r="H11887">
        <v>138</v>
      </c>
      <c r="I11887">
        <v>1.9742935437243959E-2</v>
      </c>
      <c r="J11887">
        <v>4.0265396752577499E-3</v>
      </c>
      <c r="K11887">
        <v>-0.1061005274078473</v>
      </c>
      <c r="L11887">
        <v>0.27402940192639741</v>
      </c>
    </row>
    <row r="11888" spans="1:12">
      <c r="A11888" t="s">
        <v>317</v>
      </c>
      <c r="B11888" t="s">
        <v>406</v>
      </c>
      <c r="C11888">
        <v>48229</v>
      </c>
      <c r="D11888" t="s">
        <v>135</v>
      </c>
      <c r="E11888">
        <v>590</v>
      </c>
      <c r="F11888" t="s">
        <v>110</v>
      </c>
      <c r="G11888" t="s">
        <v>117</v>
      </c>
      <c r="H11888">
        <v>389</v>
      </c>
      <c r="I11888">
        <v>0.11893185648859381</v>
      </c>
      <c r="J11888">
        <v>7.0556673463669272E-3</v>
      </c>
      <c r="K11888">
        <v>-0.31209224886269232</v>
      </c>
      <c r="L11888">
        <v>0.6814792330507794</v>
      </c>
    </row>
    <row r="11889" spans="1:12">
      <c r="A11889" t="s">
        <v>317</v>
      </c>
      <c r="B11889" t="s">
        <v>406</v>
      </c>
      <c r="C11889">
        <v>48229</v>
      </c>
      <c r="D11889" t="s">
        <v>135</v>
      </c>
      <c r="E11889">
        <v>590</v>
      </c>
      <c r="F11889" t="s">
        <v>110</v>
      </c>
      <c r="G11889" t="s">
        <v>118</v>
      </c>
      <c r="H11889">
        <v>138</v>
      </c>
      <c r="I11889">
        <v>1.9756412312588539E-2</v>
      </c>
      <c r="J11889">
        <v>4.0267656815370402E-3</v>
      </c>
      <c r="K11889">
        <v>-0.1061005274078473</v>
      </c>
      <c r="L11889">
        <v>0.27402940192639741</v>
      </c>
    </row>
    <row r="11890" spans="1:12">
      <c r="A11890" t="s">
        <v>317</v>
      </c>
      <c r="B11890" t="s">
        <v>406</v>
      </c>
      <c r="C11890">
        <v>48229</v>
      </c>
      <c r="D11890" t="s">
        <v>135</v>
      </c>
      <c r="E11890">
        <v>590</v>
      </c>
      <c r="F11890" t="s">
        <v>110</v>
      </c>
      <c r="G11890" t="s">
        <v>119</v>
      </c>
      <c r="H11890">
        <v>389</v>
      </c>
      <c r="I11890">
        <v>0.14527904465884159</v>
      </c>
      <c r="J11890">
        <v>8.2607488872263029E-3</v>
      </c>
      <c r="K11890">
        <v>-0.2945105278026845</v>
      </c>
      <c r="L11890">
        <v>0.79099388730408382</v>
      </c>
    </row>
    <row r="11891" spans="1:12">
      <c r="A11891" t="s">
        <v>317</v>
      </c>
      <c r="B11891" t="s">
        <v>406</v>
      </c>
      <c r="C11891">
        <v>48229</v>
      </c>
      <c r="D11891" t="s">
        <v>135</v>
      </c>
      <c r="E11891">
        <v>590</v>
      </c>
      <c r="F11891" t="s">
        <v>110</v>
      </c>
      <c r="G11891" t="s">
        <v>120</v>
      </c>
      <c r="H11891">
        <v>138</v>
      </c>
      <c r="I11891">
        <v>2.8321853323145161E-2</v>
      </c>
      <c r="J11891">
        <v>4.8887590086394966E-3</v>
      </c>
      <c r="K11891">
        <v>-0.1061005274078473</v>
      </c>
      <c r="L11891">
        <v>0.32139422092164532</v>
      </c>
    </row>
    <row r="11892" spans="1:12">
      <c r="A11892" t="s">
        <v>317</v>
      </c>
      <c r="B11892" t="s">
        <v>406</v>
      </c>
      <c r="C11892">
        <v>48229</v>
      </c>
      <c r="D11892" t="s">
        <v>135</v>
      </c>
      <c r="E11892">
        <v>590</v>
      </c>
      <c r="F11892" t="s">
        <v>110</v>
      </c>
      <c r="G11892" t="s">
        <v>121</v>
      </c>
      <c r="H11892">
        <v>389</v>
      </c>
      <c r="I11892">
        <v>0.2044427927659748</v>
      </c>
      <c r="J11892">
        <v>1.11116561033196E-2</v>
      </c>
      <c r="K11892">
        <v>-0.249642021293209</v>
      </c>
      <c r="L11892">
        <v>0.98030008918255496</v>
      </c>
    </row>
    <row r="11893" spans="1:12">
      <c r="A11893" t="s">
        <v>317</v>
      </c>
      <c r="B11893" t="s">
        <v>406</v>
      </c>
      <c r="C11893">
        <v>48229</v>
      </c>
      <c r="D11893" t="s">
        <v>135</v>
      </c>
      <c r="E11893">
        <v>590</v>
      </c>
      <c r="F11893" t="s">
        <v>110</v>
      </c>
      <c r="G11893" t="s">
        <v>122</v>
      </c>
      <c r="H11893">
        <v>138</v>
      </c>
      <c r="I11893">
        <v>5.1825587035191911E-2</v>
      </c>
      <c r="J11893">
        <v>7.7925439625980324E-3</v>
      </c>
      <c r="K11893">
        <v>-0.1061005274078473</v>
      </c>
      <c r="L11893">
        <v>0.40164197009413832</v>
      </c>
    </row>
    <row r="11894" spans="1:12">
      <c r="A11894" t="s">
        <v>317</v>
      </c>
      <c r="B11894" t="s">
        <v>406</v>
      </c>
      <c r="C11894">
        <v>48229</v>
      </c>
      <c r="D11894" t="s">
        <v>135</v>
      </c>
      <c r="E11894">
        <v>590</v>
      </c>
      <c r="F11894" t="s">
        <v>110</v>
      </c>
      <c r="G11894" t="s">
        <v>123</v>
      </c>
      <c r="H11894">
        <v>389</v>
      </c>
      <c r="I11894">
        <v>0.26263081432812041</v>
      </c>
      <c r="J11894">
        <v>1.4102252607124541E-2</v>
      </c>
      <c r="K11894">
        <v>-0.2058181962328966</v>
      </c>
      <c r="L11894">
        <v>1.2056476697045659</v>
      </c>
    </row>
    <row r="11895" spans="1:12">
      <c r="A11895" t="s">
        <v>317</v>
      </c>
      <c r="B11895" t="s">
        <v>406</v>
      </c>
      <c r="C11895">
        <v>48229</v>
      </c>
      <c r="D11895" t="s">
        <v>135</v>
      </c>
      <c r="E11895">
        <v>590</v>
      </c>
      <c r="F11895" t="s">
        <v>110</v>
      </c>
      <c r="G11895" t="s">
        <v>124</v>
      </c>
      <c r="H11895">
        <v>138</v>
      </c>
      <c r="I11895">
        <v>7.2790449998364218E-2</v>
      </c>
      <c r="J11895">
        <v>1.0545260696849711E-2</v>
      </c>
      <c r="K11895">
        <v>-0.1061005274078473</v>
      </c>
      <c r="L11895">
        <v>0.50546998109441388</v>
      </c>
    </row>
    <row r="11896" spans="1:12">
      <c r="A11896" t="s">
        <v>317</v>
      </c>
      <c r="B11896" t="s">
        <v>406</v>
      </c>
      <c r="C11896">
        <v>48229</v>
      </c>
      <c r="D11896" t="s">
        <v>135</v>
      </c>
      <c r="E11896">
        <v>590</v>
      </c>
      <c r="F11896" t="s">
        <v>110</v>
      </c>
      <c r="G11896" t="s">
        <v>125</v>
      </c>
      <c r="H11896">
        <v>389</v>
      </c>
      <c r="I11896">
        <v>0.31876709654216401</v>
      </c>
      <c r="J11896">
        <v>1.7020406450394869E-2</v>
      </c>
      <c r="K11896">
        <v>-0.16472553342171539</v>
      </c>
      <c r="L11896">
        <v>1.389601357563462</v>
      </c>
    </row>
    <row r="11897" spans="1:12">
      <c r="A11897" t="s">
        <v>317</v>
      </c>
      <c r="B11897" t="s">
        <v>406</v>
      </c>
      <c r="C11897">
        <v>48229</v>
      </c>
      <c r="D11897" t="s">
        <v>135</v>
      </c>
      <c r="E11897">
        <v>590</v>
      </c>
      <c r="F11897" t="s">
        <v>110</v>
      </c>
      <c r="G11897" t="s">
        <v>126</v>
      </c>
      <c r="H11897">
        <v>138</v>
      </c>
      <c r="I11897">
        <v>9.177240609768271E-2</v>
      </c>
      <c r="J11897">
        <v>1.317316348648518E-2</v>
      </c>
      <c r="K11897">
        <v>-0.1061005274078473</v>
      </c>
      <c r="L11897">
        <v>0.64390321379096727</v>
      </c>
    </row>
    <row r="11898" spans="1:12">
      <c r="A11898" t="s">
        <v>317</v>
      </c>
      <c r="B11898" t="s">
        <v>406</v>
      </c>
      <c r="C11898">
        <v>48229</v>
      </c>
      <c r="D11898" t="s">
        <v>135</v>
      </c>
      <c r="E11898">
        <v>590</v>
      </c>
      <c r="F11898" t="s">
        <v>110</v>
      </c>
      <c r="G11898" t="s">
        <v>127</v>
      </c>
      <c r="H11898">
        <v>389</v>
      </c>
      <c r="I11898">
        <v>0.1709026595442979</v>
      </c>
      <c r="J11898">
        <v>9.4978976054796056E-3</v>
      </c>
      <c r="K11898">
        <v>-0.27744604644236331</v>
      </c>
      <c r="L11898">
        <v>0.88011733211208598</v>
      </c>
    </row>
    <row r="11899" spans="1:12">
      <c r="A11899" t="s">
        <v>317</v>
      </c>
      <c r="B11899" t="s">
        <v>406</v>
      </c>
      <c r="C11899">
        <v>48229</v>
      </c>
      <c r="D11899" t="s">
        <v>135</v>
      </c>
      <c r="E11899">
        <v>590</v>
      </c>
      <c r="F11899" t="s">
        <v>110</v>
      </c>
      <c r="G11899" t="s">
        <v>128</v>
      </c>
      <c r="H11899">
        <v>138</v>
      </c>
      <c r="I11899">
        <v>3.7149821030887271E-2</v>
      </c>
      <c r="J11899">
        <v>5.9074061674457218E-3</v>
      </c>
      <c r="K11899">
        <v>-0.1061005274078473</v>
      </c>
      <c r="L11899">
        <v>0.34235197123096311</v>
      </c>
    </row>
    <row r="11900" spans="1:12">
      <c r="A11900" t="s">
        <v>317</v>
      </c>
      <c r="B11900" t="s">
        <v>406</v>
      </c>
      <c r="C11900">
        <v>48229</v>
      </c>
      <c r="D11900" t="s">
        <v>135</v>
      </c>
      <c r="E11900">
        <v>590</v>
      </c>
      <c r="F11900" t="s">
        <v>110</v>
      </c>
      <c r="G11900" t="s">
        <v>129</v>
      </c>
      <c r="H11900">
        <v>389</v>
      </c>
      <c r="I11900">
        <v>0.17090265222758039</v>
      </c>
      <c r="J11900">
        <v>9.4978967775152783E-3</v>
      </c>
      <c r="K11900">
        <v>-0.27744604644236331</v>
      </c>
      <c r="L11900">
        <v>0.88011733211208598</v>
      </c>
    </row>
    <row r="11901" spans="1:12">
      <c r="A11901" t="s">
        <v>317</v>
      </c>
      <c r="B11901" t="s">
        <v>406</v>
      </c>
      <c r="C11901">
        <v>48229</v>
      </c>
      <c r="D11901" t="s">
        <v>135</v>
      </c>
      <c r="E11901">
        <v>590</v>
      </c>
      <c r="F11901" t="s">
        <v>110</v>
      </c>
      <c r="G11901" t="s">
        <v>130</v>
      </c>
      <c r="H11901">
        <v>138</v>
      </c>
      <c r="I11901">
        <v>3.7149821030887271E-2</v>
      </c>
      <c r="J11901">
        <v>5.9074061674457218E-3</v>
      </c>
      <c r="K11901">
        <v>-0.1061005274078473</v>
      </c>
      <c r="L11901">
        <v>0.34235197123096311</v>
      </c>
    </row>
    <row r="11902" spans="1:12">
      <c r="A11902" t="s">
        <v>317</v>
      </c>
      <c r="B11902" t="s">
        <v>406</v>
      </c>
      <c r="C11902">
        <v>48229</v>
      </c>
      <c r="D11902" t="s">
        <v>135</v>
      </c>
      <c r="E11902">
        <v>590</v>
      </c>
      <c r="F11902" t="s">
        <v>110</v>
      </c>
      <c r="G11902" t="s">
        <v>131</v>
      </c>
      <c r="H11902">
        <v>389</v>
      </c>
      <c r="I11902">
        <v>0.171022769468057</v>
      </c>
      <c r="J11902">
        <v>9.4976399332435939E-3</v>
      </c>
      <c r="K11902">
        <v>-0.27744604644236331</v>
      </c>
      <c r="L11902">
        <v>0.88011733211208598</v>
      </c>
    </row>
    <row r="11903" spans="1:12">
      <c r="A11903" t="s">
        <v>317</v>
      </c>
      <c r="B11903" t="s">
        <v>406</v>
      </c>
      <c r="C11903">
        <v>48229</v>
      </c>
      <c r="D11903" t="s">
        <v>135</v>
      </c>
      <c r="E11903">
        <v>590</v>
      </c>
      <c r="F11903" t="s">
        <v>110</v>
      </c>
      <c r="G11903" t="s">
        <v>132</v>
      </c>
      <c r="H11903">
        <v>138</v>
      </c>
      <c r="I11903">
        <v>3.7149821030887271E-2</v>
      </c>
      <c r="J11903">
        <v>5.9074061674457218E-3</v>
      </c>
      <c r="K11903">
        <v>-0.1061005274078473</v>
      </c>
      <c r="L11903">
        <v>0.34235197123096311</v>
      </c>
    </row>
    <row r="11904" spans="1:12">
      <c r="A11904" t="s">
        <v>317</v>
      </c>
      <c r="B11904" t="s">
        <v>406</v>
      </c>
      <c r="C11904">
        <v>48229</v>
      </c>
      <c r="D11904" t="s">
        <v>135</v>
      </c>
      <c r="E11904">
        <v>590</v>
      </c>
      <c r="F11904" t="s">
        <v>110</v>
      </c>
      <c r="G11904" t="s">
        <v>133</v>
      </c>
      <c r="H11904">
        <v>389</v>
      </c>
      <c r="I11904">
        <v>0.2044356828379951</v>
      </c>
      <c r="J11904">
        <v>1.072228013292716E-2</v>
      </c>
      <c r="K11904">
        <v>-0.18956297804962291</v>
      </c>
      <c r="L11904">
        <v>0.83243428356972127</v>
      </c>
    </row>
    <row r="11905" spans="1:12">
      <c r="A11905" t="s">
        <v>317</v>
      </c>
      <c r="B11905" t="s">
        <v>406</v>
      </c>
      <c r="C11905">
        <v>48229</v>
      </c>
      <c r="D11905" t="s">
        <v>135</v>
      </c>
      <c r="E11905">
        <v>590</v>
      </c>
      <c r="F11905" t="s">
        <v>110</v>
      </c>
      <c r="G11905" t="s">
        <v>134</v>
      </c>
      <c r="H11905">
        <v>138</v>
      </c>
      <c r="I11905">
        <v>7.0007144103249402E-2</v>
      </c>
      <c r="J11905">
        <v>1.039676263913963E-2</v>
      </c>
      <c r="K11905">
        <v>-0.1061005274078473</v>
      </c>
      <c r="L11905">
        <v>0.55235816392204629</v>
      </c>
    </row>
    <row r="11906" spans="1:12">
      <c r="A11906" t="s">
        <v>317</v>
      </c>
      <c r="B11906" t="s">
        <v>407</v>
      </c>
      <c r="C11906">
        <v>48231</v>
      </c>
      <c r="D11906" t="s">
        <v>135</v>
      </c>
      <c r="E11906">
        <v>590</v>
      </c>
      <c r="F11906" t="s">
        <v>110</v>
      </c>
      <c r="G11906" t="s">
        <v>111</v>
      </c>
      <c r="H11906">
        <v>21</v>
      </c>
      <c r="I11906">
        <v>2.9097044164964801E-2</v>
      </c>
      <c r="J11906">
        <v>6.0724630505607641E-3</v>
      </c>
      <c r="K11906">
        <v>-999</v>
      </c>
      <c r="L11906">
        <v>-999</v>
      </c>
    </row>
    <row r="11907" spans="1:12">
      <c r="A11907" t="s">
        <v>317</v>
      </c>
      <c r="B11907" t="s">
        <v>407</v>
      </c>
      <c r="C11907">
        <v>48231</v>
      </c>
      <c r="D11907" t="s">
        <v>135</v>
      </c>
      <c r="E11907">
        <v>590</v>
      </c>
      <c r="F11907" t="s">
        <v>110</v>
      </c>
      <c r="G11907" t="s">
        <v>112</v>
      </c>
      <c r="H11907">
        <v>321</v>
      </c>
      <c r="I11907">
        <v>1.1771322730770689E-2</v>
      </c>
      <c r="J11907">
        <v>9.7415495005715423E-4</v>
      </c>
      <c r="K11907">
        <v>-999</v>
      </c>
      <c r="L11907">
        <v>-999</v>
      </c>
    </row>
    <row r="11908" spans="1:12">
      <c r="A11908" t="s">
        <v>317</v>
      </c>
      <c r="B11908" t="s">
        <v>407</v>
      </c>
      <c r="C11908">
        <v>48231</v>
      </c>
      <c r="D11908" t="s">
        <v>135</v>
      </c>
      <c r="E11908">
        <v>590</v>
      </c>
      <c r="F11908" t="s">
        <v>110</v>
      </c>
      <c r="G11908" t="s">
        <v>113</v>
      </c>
      <c r="H11908">
        <v>21</v>
      </c>
      <c r="I11908">
        <v>0.53153354669199482</v>
      </c>
      <c r="J11908">
        <v>5.1312881201294069E-2</v>
      </c>
      <c r="K11908">
        <v>0.15938401467315549</v>
      </c>
      <c r="L11908">
        <v>1.035220974542278</v>
      </c>
    </row>
    <row r="11909" spans="1:12">
      <c r="A11909" t="s">
        <v>317</v>
      </c>
      <c r="B11909" t="s">
        <v>407</v>
      </c>
      <c r="C11909">
        <v>48231</v>
      </c>
      <c r="D11909" t="s">
        <v>135</v>
      </c>
      <c r="E11909">
        <v>590</v>
      </c>
      <c r="F11909" t="s">
        <v>110</v>
      </c>
      <c r="G11909" t="s">
        <v>114</v>
      </c>
      <c r="H11909">
        <v>321</v>
      </c>
      <c r="I11909">
        <v>0.23164837642102629</v>
      </c>
      <c r="J11909">
        <v>8.0827884914033525E-3</v>
      </c>
      <c r="K11909">
        <v>-0.41821509723516131</v>
      </c>
      <c r="L11909">
        <v>0.68929894522485269</v>
      </c>
    </row>
    <row r="11910" spans="1:12">
      <c r="A11910" t="s">
        <v>317</v>
      </c>
      <c r="B11910" t="s">
        <v>407</v>
      </c>
      <c r="C11910">
        <v>48231</v>
      </c>
      <c r="D11910" t="s">
        <v>135</v>
      </c>
      <c r="E11910">
        <v>590</v>
      </c>
      <c r="F11910" t="s">
        <v>110</v>
      </c>
      <c r="G11910" t="s">
        <v>115</v>
      </c>
      <c r="H11910">
        <v>21</v>
      </c>
      <c r="I11910">
        <v>0.30580196078704569</v>
      </c>
      <c r="J11910">
        <v>4.3764517371572248E-2</v>
      </c>
      <c r="K11910">
        <v>-0.1030372468641147</v>
      </c>
      <c r="L11910">
        <v>0.70150015117042142</v>
      </c>
    </row>
    <row r="11911" spans="1:12">
      <c r="A11911" t="s">
        <v>317</v>
      </c>
      <c r="B11911" t="s">
        <v>407</v>
      </c>
      <c r="C11911">
        <v>48231</v>
      </c>
      <c r="D11911" t="s">
        <v>135</v>
      </c>
      <c r="E11911">
        <v>590</v>
      </c>
      <c r="F11911" t="s">
        <v>110</v>
      </c>
      <c r="G11911" t="s">
        <v>116</v>
      </c>
      <c r="H11911">
        <v>321</v>
      </c>
      <c r="I11911">
        <v>0.1247548738293294</v>
      </c>
      <c r="J11911">
        <v>8.6834885509622095E-3</v>
      </c>
      <c r="K11911">
        <v>-0.62373865412019058</v>
      </c>
      <c r="L11911">
        <v>0.53022528668276903</v>
      </c>
    </row>
    <row r="11912" spans="1:12">
      <c r="A11912" t="s">
        <v>317</v>
      </c>
      <c r="B11912" t="s">
        <v>407</v>
      </c>
      <c r="C11912">
        <v>48231</v>
      </c>
      <c r="D11912" t="s">
        <v>135</v>
      </c>
      <c r="E11912">
        <v>590</v>
      </c>
      <c r="F11912" t="s">
        <v>110</v>
      </c>
      <c r="G11912" t="s">
        <v>117</v>
      </c>
      <c r="H11912">
        <v>21</v>
      </c>
      <c r="I11912">
        <v>0.30580196078704569</v>
      </c>
      <c r="J11912">
        <v>4.3764517371572248E-2</v>
      </c>
      <c r="K11912">
        <v>-0.1030372468641147</v>
      </c>
      <c r="L11912">
        <v>0.70150015117042142</v>
      </c>
    </row>
    <row r="11913" spans="1:12">
      <c r="A11913" t="s">
        <v>317</v>
      </c>
      <c r="B11913" t="s">
        <v>407</v>
      </c>
      <c r="C11913">
        <v>48231</v>
      </c>
      <c r="D11913" t="s">
        <v>135</v>
      </c>
      <c r="E11913">
        <v>590</v>
      </c>
      <c r="F11913" t="s">
        <v>110</v>
      </c>
      <c r="G11913" t="s">
        <v>118</v>
      </c>
      <c r="H11913">
        <v>321</v>
      </c>
      <c r="I11913">
        <v>0.1247548738293294</v>
      </c>
      <c r="J11913">
        <v>8.6834885509622095E-3</v>
      </c>
      <c r="K11913">
        <v>-0.62373865412019058</v>
      </c>
      <c r="L11913">
        <v>0.53022528668276903</v>
      </c>
    </row>
    <row r="11914" spans="1:12">
      <c r="A11914" t="s">
        <v>317</v>
      </c>
      <c r="B11914" t="s">
        <v>407</v>
      </c>
      <c r="C11914">
        <v>48231</v>
      </c>
      <c r="D11914" t="s">
        <v>135</v>
      </c>
      <c r="E11914">
        <v>590</v>
      </c>
      <c r="F11914" t="s">
        <v>110</v>
      </c>
      <c r="G11914" t="s">
        <v>119</v>
      </c>
      <c r="H11914">
        <v>21</v>
      </c>
      <c r="I11914">
        <v>0.41894103250454029</v>
      </c>
      <c r="J11914">
        <v>4.5897237089403013E-2</v>
      </c>
      <c r="K11914">
        <v>0.13843076486317521</v>
      </c>
      <c r="L11914">
        <v>0.87417234015293099</v>
      </c>
    </row>
    <row r="11915" spans="1:12">
      <c r="A11915" t="s">
        <v>317</v>
      </c>
      <c r="B11915" t="s">
        <v>407</v>
      </c>
      <c r="C11915">
        <v>48231</v>
      </c>
      <c r="D11915" t="s">
        <v>135</v>
      </c>
      <c r="E11915">
        <v>590</v>
      </c>
      <c r="F11915" t="s">
        <v>110</v>
      </c>
      <c r="G11915" t="s">
        <v>120</v>
      </c>
      <c r="H11915">
        <v>321</v>
      </c>
      <c r="I11915">
        <v>0.18022115110756809</v>
      </c>
      <c r="J11915">
        <v>8.4896625091484008E-3</v>
      </c>
      <c r="K11915">
        <v>-0.48132900060174078</v>
      </c>
      <c r="L11915">
        <v>0.61784843715681403</v>
      </c>
    </row>
    <row r="11916" spans="1:12">
      <c r="A11916" t="s">
        <v>317</v>
      </c>
      <c r="B11916" t="s">
        <v>407</v>
      </c>
      <c r="C11916">
        <v>48231</v>
      </c>
      <c r="D11916" t="s">
        <v>135</v>
      </c>
      <c r="E11916">
        <v>590</v>
      </c>
      <c r="F11916" t="s">
        <v>110</v>
      </c>
      <c r="G11916" t="s">
        <v>121</v>
      </c>
      <c r="H11916">
        <v>21</v>
      </c>
      <c r="I11916">
        <v>0.67011258961515197</v>
      </c>
      <c r="J11916">
        <v>5.9670154189357102E-2</v>
      </c>
      <c r="K11916">
        <v>0.1920892174148528</v>
      </c>
      <c r="L11916">
        <v>1.2323829158348369</v>
      </c>
    </row>
    <row r="11917" spans="1:12">
      <c r="A11917" t="s">
        <v>317</v>
      </c>
      <c r="B11917" t="s">
        <v>407</v>
      </c>
      <c r="C11917">
        <v>48231</v>
      </c>
      <c r="D11917" t="s">
        <v>135</v>
      </c>
      <c r="E11917">
        <v>590</v>
      </c>
      <c r="F11917" t="s">
        <v>110</v>
      </c>
      <c r="G11917" t="s">
        <v>122</v>
      </c>
      <c r="H11917">
        <v>321</v>
      </c>
      <c r="I11917">
        <v>0.32797103326668042</v>
      </c>
      <c r="J11917">
        <v>8.5366815968959363E-3</v>
      </c>
      <c r="K11917">
        <v>-0.17449362842845009</v>
      </c>
      <c r="L11917">
        <v>0.81663580721431916</v>
      </c>
    </row>
    <row r="11918" spans="1:12">
      <c r="A11918" t="s">
        <v>317</v>
      </c>
      <c r="B11918" t="s">
        <v>407</v>
      </c>
      <c r="C11918">
        <v>48231</v>
      </c>
      <c r="D11918" t="s">
        <v>135</v>
      </c>
      <c r="E11918">
        <v>590</v>
      </c>
      <c r="F11918" t="s">
        <v>110</v>
      </c>
      <c r="G11918" t="s">
        <v>123</v>
      </c>
      <c r="H11918">
        <v>21</v>
      </c>
      <c r="I11918">
        <v>0.90529997341020851</v>
      </c>
      <c r="J11918">
        <v>7.7002491223631439E-2</v>
      </c>
      <c r="K11918">
        <v>0.22213573584840979</v>
      </c>
      <c r="L11918">
        <v>1.5856410023960681</v>
      </c>
    </row>
    <row r="11919" spans="1:12">
      <c r="A11919" t="s">
        <v>317</v>
      </c>
      <c r="B11919" t="s">
        <v>407</v>
      </c>
      <c r="C11919">
        <v>48231</v>
      </c>
      <c r="D11919" t="s">
        <v>135</v>
      </c>
      <c r="E11919">
        <v>590</v>
      </c>
      <c r="F11919" t="s">
        <v>110</v>
      </c>
      <c r="G11919" t="s">
        <v>124</v>
      </c>
      <c r="H11919">
        <v>321</v>
      </c>
      <c r="I11919">
        <v>0.4696498088056949</v>
      </c>
      <c r="J11919">
        <v>9.8175126864820592E-3</v>
      </c>
      <c r="K11919">
        <v>-2.937424300232781E-3</v>
      </c>
      <c r="L11919">
        <v>1.0116504290241439</v>
      </c>
    </row>
    <row r="11920" spans="1:12">
      <c r="A11920" t="s">
        <v>317</v>
      </c>
      <c r="B11920" t="s">
        <v>407</v>
      </c>
      <c r="C11920">
        <v>48231</v>
      </c>
      <c r="D11920" t="s">
        <v>135</v>
      </c>
      <c r="E11920">
        <v>590</v>
      </c>
      <c r="F11920" t="s">
        <v>110</v>
      </c>
      <c r="G11920" t="s">
        <v>125</v>
      </c>
      <c r="H11920">
        <v>21</v>
      </c>
      <c r="I11920">
        <v>1.12839611071775</v>
      </c>
      <c r="J11920">
        <v>9.2851381894181975E-2</v>
      </c>
      <c r="K11920">
        <v>0.25170032977500628</v>
      </c>
      <c r="L11920">
        <v>1.9083088080071371</v>
      </c>
    </row>
    <row r="11921" spans="1:12">
      <c r="A11921" t="s">
        <v>317</v>
      </c>
      <c r="B11921" t="s">
        <v>407</v>
      </c>
      <c r="C11921">
        <v>48231</v>
      </c>
      <c r="D11921" t="s">
        <v>135</v>
      </c>
      <c r="E11921">
        <v>590</v>
      </c>
      <c r="F11921" t="s">
        <v>110</v>
      </c>
      <c r="G11921" t="s">
        <v>126</v>
      </c>
      <c r="H11921">
        <v>321</v>
      </c>
      <c r="I11921">
        <v>0.60606330375964446</v>
      </c>
      <c r="J11921">
        <v>1.1511580136324719E-2</v>
      </c>
      <c r="K11921">
        <v>-2.937424300232781E-3</v>
      </c>
      <c r="L11921">
        <v>1.193299581612685</v>
      </c>
    </row>
    <row r="11922" spans="1:12">
      <c r="A11922" t="s">
        <v>317</v>
      </c>
      <c r="B11922" t="s">
        <v>407</v>
      </c>
      <c r="C11922">
        <v>48231</v>
      </c>
      <c r="D11922" t="s">
        <v>135</v>
      </c>
      <c r="E11922">
        <v>590</v>
      </c>
      <c r="F11922" t="s">
        <v>110</v>
      </c>
      <c r="G11922" t="s">
        <v>127</v>
      </c>
      <c r="H11922">
        <v>21</v>
      </c>
      <c r="I11922">
        <v>0.53153354669199482</v>
      </c>
      <c r="J11922">
        <v>5.1312881201294069E-2</v>
      </c>
      <c r="K11922">
        <v>0.15938401467315549</v>
      </c>
      <c r="L11922">
        <v>1.035220974542278</v>
      </c>
    </row>
    <row r="11923" spans="1:12">
      <c r="A11923" t="s">
        <v>317</v>
      </c>
      <c r="B11923" t="s">
        <v>407</v>
      </c>
      <c r="C11923">
        <v>48231</v>
      </c>
      <c r="D11923" t="s">
        <v>135</v>
      </c>
      <c r="E11923">
        <v>590</v>
      </c>
      <c r="F11923" t="s">
        <v>110</v>
      </c>
      <c r="G11923" t="s">
        <v>128</v>
      </c>
      <c r="H11923">
        <v>321</v>
      </c>
      <c r="I11923">
        <v>0.23164837642102629</v>
      </c>
      <c r="J11923">
        <v>8.0827884914033508E-3</v>
      </c>
      <c r="K11923">
        <v>-0.41821509723516131</v>
      </c>
      <c r="L11923">
        <v>0.68929894522485269</v>
      </c>
    </row>
    <row r="11924" spans="1:12">
      <c r="A11924" t="s">
        <v>317</v>
      </c>
      <c r="B11924" t="s">
        <v>407</v>
      </c>
      <c r="C11924">
        <v>48231</v>
      </c>
      <c r="D11924" t="s">
        <v>135</v>
      </c>
      <c r="E11924">
        <v>590</v>
      </c>
      <c r="F11924" t="s">
        <v>110</v>
      </c>
      <c r="G11924" t="s">
        <v>129</v>
      </c>
      <c r="H11924">
        <v>21</v>
      </c>
      <c r="I11924">
        <v>0.53153354669199482</v>
      </c>
      <c r="J11924">
        <v>5.1312881201294069E-2</v>
      </c>
      <c r="K11924">
        <v>0.15938401467315549</v>
      </c>
      <c r="L11924">
        <v>1.035220974542278</v>
      </c>
    </row>
    <row r="11925" spans="1:12">
      <c r="A11925" t="s">
        <v>317</v>
      </c>
      <c r="B11925" t="s">
        <v>407</v>
      </c>
      <c r="C11925">
        <v>48231</v>
      </c>
      <c r="D11925" t="s">
        <v>135</v>
      </c>
      <c r="E11925">
        <v>590</v>
      </c>
      <c r="F11925" t="s">
        <v>110</v>
      </c>
      <c r="G11925" t="s">
        <v>130</v>
      </c>
      <c r="H11925">
        <v>321</v>
      </c>
      <c r="I11925">
        <v>0.23164837642102629</v>
      </c>
      <c r="J11925">
        <v>8.0827884914033508E-3</v>
      </c>
      <c r="K11925">
        <v>-0.41821509723516131</v>
      </c>
      <c r="L11925">
        <v>0.68929894522485269</v>
      </c>
    </row>
    <row r="11926" spans="1:12">
      <c r="A11926" t="s">
        <v>317</v>
      </c>
      <c r="B11926" t="s">
        <v>407</v>
      </c>
      <c r="C11926">
        <v>48231</v>
      </c>
      <c r="D11926" t="s">
        <v>135</v>
      </c>
      <c r="E11926">
        <v>590</v>
      </c>
      <c r="F11926" t="s">
        <v>110</v>
      </c>
      <c r="G11926" t="s">
        <v>131</v>
      </c>
      <c r="H11926">
        <v>21</v>
      </c>
      <c r="I11926">
        <v>0.53153354669199482</v>
      </c>
      <c r="J11926">
        <v>5.1312881201294069E-2</v>
      </c>
      <c r="K11926">
        <v>0.15938401467315549</v>
      </c>
      <c r="L11926">
        <v>1.035220974542278</v>
      </c>
    </row>
    <row r="11927" spans="1:12">
      <c r="A11927" t="s">
        <v>317</v>
      </c>
      <c r="B11927" t="s">
        <v>407</v>
      </c>
      <c r="C11927">
        <v>48231</v>
      </c>
      <c r="D11927" t="s">
        <v>135</v>
      </c>
      <c r="E11927">
        <v>590</v>
      </c>
      <c r="F11927" t="s">
        <v>110</v>
      </c>
      <c r="G11927" t="s">
        <v>132</v>
      </c>
      <c r="H11927">
        <v>321</v>
      </c>
      <c r="I11927">
        <v>0.23164837642102629</v>
      </c>
      <c r="J11927">
        <v>8.0827884914033508E-3</v>
      </c>
      <c r="K11927">
        <v>-0.41821509723516131</v>
      </c>
      <c r="L11927">
        <v>0.68929894522485269</v>
      </c>
    </row>
    <row r="11928" spans="1:12">
      <c r="A11928" t="s">
        <v>317</v>
      </c>
      <c r="B11928" t="s">
        <v>407</v>
      </c>
      <c r="C11928">
        <v>48231</v>
      </c>
      <c r="D11928" t="s">
        <v>135</v>
      </c>
      <c r="E11928">
        <v>590</v>
      </c>
      <c r="F11928" t="s">
        <v>110</v>
      </c>
      <c r="G11928" t="s">
        <v>133</v>
      </c>
      <c r="H11928">
        <v>21</v>
      </c>
      <c r="I11928">
        <v>0.80092700356517643</v>
      </c>
      <c r="J11928">
        <v>6.6061947049611949E-2</v>
      </c>
      <c r="K11928">
        <v>0.13062001870250631</v>
      </c>
      <c r="L11928">
        <v>1.2634740516146179</v>
      </c>
    </row>
    <row r="11929" spans="1:12">
      <c r="A11929" t="s">
        <v>317</v>
      </c>
      <c r="B11929" t="s">
        <v>407</v>
      </c>
      <c r="C11929">
        <v>48231</v>
      </c>
      <c r="D11929" t="s">
        <v>135</v>
      </c>
      <c r="E11929">
        <v>590</v>
      </c>
      <c r="F11929" t="s">
        <v>110</v>
      </c>
      <c r="G11929" t="s">
        <v>134</v>
      </c>
      <c r="H11929">
        <v>321</v>
      </c>
      <c r="I11929">
        <v>0.36995161043315689</v>
      </c>
      <c r="J11929">
        <v>7.001253153496847E-3</v>
      </c>
      <c r="K11929">
        <v>-2.937424300232781E-3</v>
      </c>
      <c r="L11929">
        <v>0.69068353536398719</v>
      </c>
    </row>
    <row r="11930" spans="1:12">
      <c r="A11930" t="s">
        <v>317</v>
      </c>
      <c r="B11930" t="s">
        <v>408</v>
      </c>
      <c r="C11930">
        <v>48233</v>
      </c>
      <c r="D11930" t="s">
        <v>135</v>
      </c>
      <c r="E11930">
        <v>590</v>
      </c>
      <c r="F11930" t="s">
        <v>110</v>
      </c>
      <c r="G11930" t="s">
        <v>111</v>
      </c>
      <c r="H11930">
        <v>1435</v>
      </c>
      <c r="I11930">
        <v>5.9834292631143144E-3</v>
      </c>
      <c r="J11930">
        <v>6.1175442341835609E-4</v>
      </c>
      <c r="K11930">
        <v>-999</v>
      </c>
      <c r="L11930">
        <v>-999</v>
      </c>
    </row>
    <row r="11931" spans="1:12">
      <c r="A11931" t="s">
        <v>317</v>
      </c>
      <c r="B11931" t="s">
        <v>408</v>
      </c>
      <c r="C11931">
        <v>48233</v>
      </c>
      <c r="D11931" t="s">
        <v>135</v>
      </c>
      <c r="E11931">
        <v>590</v>
      </c>
      <c r="F11931" t="s">
        <v>110</v>
      </c>
      <c r="G11931" t="s">
        <v>112</v>
      </c>
      <c r="H11931">
        <v>65</v>
      </c>
      <c r="I11931">
        <v>3.4618600040871347E-2</v>
      </c>
      <c r="J11931">
        <v>8.2201082323063151E-3</v>
      </c>
      <c r="K11931">
        <v>-999</v>
      </c>
      <c r="L11931">
        <v>-999</v>
      </c>
    </row>
    <row r="11932" spans="1:12">
      <c r="A11932" t="s">
        <v>317</v>
      </c>
      <c r="B11932" t="s">
        <v>408</v>
      </c>
      <c r="C11932">
        <v>48233</v>
      </c>
      <c r="D11932" t="s">
        <v>135</v>
      </c>
      <c r="E11932">
        <v>590</v>
      </c>
      <c r="F11932" t="s">
        <v>110</v>
      </c>
      <c r="G11932" t="s">
        <v>113</v>
      </c>
      <c r="H11932">
        <v>1435</v>
      </c>
      <c r="I11932">
        <v>0.46376585003571102</v>
      </c>
      <c r="J11932">
        <v>5.1894412073743906E-3</v>
      </c>
      <c r="K11932">
        <v>-2.4882057950703741E-2</v>
      </c>
      <c r="L11932">
        <v>1.0445898330844281</v>
      </c>
    </row>
    <row r="11933" spans="1:12">
      <c r="A11933" t="s">
        <v>317</v>
      </c>
      <c r="B11933" t="s">
        <v>408</v>
      </c>
      <c r="C11933">
        <v>48233</v>
      </c>
      <c r="D11933" t="s">
        <v>135</v>
      </c>
      <c r="E11933">
        <v>590</v>
      </c>
      <c r="F11933" t="s">
        <v>110</v>
      </c>
      <c r="G11933" t="s">
        <v>114</v>
      </c>
      <c r="H11933">
        <v>65</v>
      </c>
      <c r="I11933">
        <v>0.1298387807290364</v>
      </c>
      <c r="J11933">
        <v>1.083244148928708E-2</v>
      </c>
      <c r="K11933">
        <v>-6.0144264544019378E-3</v>
      </c>
      <c r="L11933">
        <v>0.53177211922587664</v>
      </c>
    </row>
    <row r="11934" spans="1:12">
      <c r="A11934" t="s">
        <v>317</v>
      </c>
      <c r="B11934" t="s">
        <v>408</v>
      </c>
      <c r="C11934">
        <v>48233</v>
      </c>
      <c r="D11934" t="s">
        <v>135</v>
      </c>
      <c r="E11934">
        <v>590</v>
      </c>
      <c r="F11934" t="s">
        <v>110</v>
      </c>
      <c r="G11934" t="s">
        <v>115</v>
      </c>
      <c r="H11934">
        <v>1435</v>
      </c>
      <c r="I11934">
        <v>0.32120311732066331</v>
      </c>
      <c r="J11934">
        <v>3.78357317435644E-3</v>
      </c>
      <c r="K11934">
        <v>-7.2748698721840921E-2</v>
      </c>
      <c r="L11934">
        <v>0.73635543458873776</v>
      </c>
    </row>
    <row r="11935" spans="1:12">
      <c r="A11935" t="s">
        <v>317</v>
      </c>
      <c r="B11935" t="s">
        <v>408</v>
      </c>
      <c r="C11935">
        <v>48233</v>
      </c>
      <c r="D11935" t="s">
        <v>135</v>
      </c>
      <c r="E11935">
        <v>590</v>
      </c>
      <c r="F11935" t="s">
        <v>110</v>
      </c>
      <c r="G11935" t="s">
        <v>116</v>
      </c>
      <c r="H11935">
        <v>65</v>
      </c>
      <c r="I11935">
        <v>6.5016804554251489E-2</v>
      </c>
      <c r="J11935">
        <v>9.5022683171651669E-3</v>
      </c>
      <c r="K11935">
        <v>-5.8650571376010173E-2</v>
      </c>
      <c r="L11935">
        <v>0.44465897284538569</v>
      </c>
    </row>
    <row r="11936" spans="1:12">
      <c r="A11936" t="s">
        <v>317</v>
      </c>
      <c r="B11936" t="s">
        <v>408</v>
      </c>
      <c r="C11936">
        <v>48233</v>
      </c>
      <c r="D11936" t="s">
        <v>135</v>
      </c>
      <c r="E11936">
        <v>590</v>
      </c>
      <c r="F11936" t="s">
        <v>110</v>
      </c>
      <c r="G11936" t="s">
        <v>117</v>
      </c>
      <c r="H11936">
        <v>1435</v>
      </c>
      <c r="I11936">
        <v>0.32184674594258622</v>
      </c>
      <c r="J11936">
        <v>3.7891795901429772E-3</v>
      </c>
      <c r="K11936">
        <v>-7.2748698721840921E-2</v>
      </c>
      <c r="L11936">
        <v>0.74146969624769143</v>
      </c>
    </row>
    <row r="11937" spans="1:12">
      <c r="A11937" t="s">
        <v>317</v>
      </c>
      <c r="B11937" t="s">
        <v>408</v>
      </c>
      <c r="C11937">
        <v>48233</v>
      </c>
      <c r="D11937" t="s">
        <v>135</v>
      </c>
      <c r="E11937">
        <v>590</v>
      </c>
      <c r="F11937" t="s">
        <v>110</v>
      </c>
      <c r="G11937" t="s">
        <v>118</v>
      </c>
      <c r="H11937">
        <v>65</v>
      </c>
      <c r="I11937">
        <v>6.5016804554251489E-2</v>
      </c>
      <c r="J11937">
        <v>9.5022683171651669E-3</v>
      </c>
      <c r="K11937">
        <v>-5.8650571376010173E-2</v>
      </c>
      <c r="L11937">
        <v>0.44465897284538569</v>
      </c>
    </row>
    <row r="11938" spans="1:12">
      <c r="A11938" t="s">
        <v>317</v>
      </c>
      <c r="B11938" t="s">
        <v>408</v>
      </c>
      <c r="C11938">
        <v>48233</v>
      </c>
      <c r="D11938" t="s">
        <v>135</v>
      </c>
      <c r="E11938">
        <v>590</v>
      </c>
      <c r="F11938" t="s">
        <v>110</v>
      </c>
      <c r="G11938" t="s">
        <v>119</v>
      </c>
      <c r="H11938">
        <v>1435</v>
      </c>
      <c r="I11938">
        <v>0.39035324642638708</v>
      </c>
      <c r="J11938">
        <v>4.506183261465185E-3</v>
      </c>
      <c r="K11938">
        <v>-3.7781432639593653E-2</v>
      </c>
      <c r="L11938">
        <v>0.8789163861954854</v>
      </c>
    </row>
    <row r="11939" spans="1:12">
      <c r="A11939" t="s">
        <v>317</v>
      </c>
      <c r="B11939" t="s">
        <v>408</v>
      </c>
      <c r="C11939">
        <v>48233</v>
      </c>
      <c r="D11939" t="s">
        <v>135</v>
      </c>
      <c r="E11939">
        <v>590</v>
      </c>
      <c r="F11939" t="s">
        <v>110</v>
      </c>
      <c r="G11939" t="s">
        <v>120</v>
      </c>
      <c r="H11939">
        <v>65</v>
      </c>
      <c r="I11939">
        <v>9.97007684188084E-2</v>
      </c>
      <c r="J11939">
        <v>1.0110945664325469E-2</v>
      </c>
      <c r="K11939">
        <v>-3.1780631487657897E-2</v>
      </c>
      <c r="L11939">
        <v>0.49254085558107968</v>
      </c>
    </row>
    <row r="11940" spans="1:12">
      <c r="A11940" t="s">
        <v>317</v>
      </c>
      <c r="B11940" t="s">
        <v>408</v>
      </c>
      <c r="C11940">
        <v>48233</v>
      </c>
      <c r="D11940" t="s">
        <v>135</v>
      </c>
      <c r="E11940">
        <v>590</v>
      </c>
      <c r="F11940" t="s">
        <v>110</v>
      </c>
      <c r="G11940" t="s">
        <v>121</v>
      </c>
      <c r="H11940">
        <v>1435</v>
      </c>
      <c r="I11940">
        <v>0.55588416201816682</v>
      </c>
      <c r="J11940">
        <v>6.1443362336091227E-3</v>
      </c>
      <c r="K11940">
        <v>-1.0238741522058521E-2</v>
      </c>
      <c r="L11940">
        <v>1.2294122453740419</v>
      </c>
    </row>
    <row r="11941" spans="1:12">
      <c r="A11941" t="s">
        <v>317</v>
      </c>
      <c r="B11941" t="s">
        <v>408</v>
      </c>
      <c r="C11941">
        <v>48233</v>
      </c>
      <c r="D11941" t="s">
        <v>135</v>
      </c>
      <c r="E11941">
        <v>590</v>
      </c>
      <c r="F11941" t="s">
        <v>110</v>
      </c>
      <c r="G11941" t="s">
        <v>122</v>
      </c>
      <c r="H11941">
        <v>65</v>
      </c>
      <c r="I11941">
        <v>0.17897228463444631</v>
      </c>
      <c r="J11941">
        <v>1.2776107734348081E-2</v>
      </c>
      <c r="K11941">
        <v>-6.0144264544019378E-3</v>
      </c>
      <c r="L11941">
        <v>0.60772499019599024</v>
      </c>
    </row>
    <row r="11942" spans="1:12">
      <c r="A11942" t="s">
        <v>317</v>
      </c>
      <c r="B11942" t="s">
        <v>408</v>
      </c>
      <c r="C11942">
        <v>48233</v>
      </c>
      <c r="D11942" t="s">
        <v>135</v>
      </c>
      <c r="E11942">
        <v>590</v>
      </c>
      <c r="F11942" t="s">
        <v>110</v>
      </c>
      <c r="G11942" t="s">
        <v>123</v>
      </c>
      <c r="H11942">
        <v>1435</v>
      </c>
      <c r="I11942">
        <v>0.71515708957710988</v>
      </c>
      <c r="J11942">
        <v>8.0003988524832547E-3</v>
      </c>
      <c r="K11942">
        <v>-1.7631739374351929E-4</v>
      </c>
      <c r="L11942">
        <v>1.586068888403962</v>
      </c>
    </row>
    <row r="11943" spans="1:12">
      <c r="A11943" t="s">
        <v>317</v>
      </c>
      <c r="B11943" t="s">
        <v>408</v>
      </c>
      <c r="C11943">
        <v>48233</v>
      </c>
      <c r="D11943" t="s">
        <v>135</v>
      </c>
      <c r="E11943">
        <v>590</v>
      </c>
      <c r="F11943" t="s">
        <v>110</v>
      </c>
      <c r="G11943" t="s">
        <v>124</v>
      </c>
      <c r="H11943">
        <v>65</v>
      </c>
      <c r="I11943">
        <v>0.25103347473452881</v>
      </c>
      <c r="J11943">
        <v>1.5892279959404249E-2</v>
      </c>
      <c r="K11943">
        <v>-6.0144264544019378E-3</v>
      </c>
      <c r="L11943">
        <v>0.70979542175992916</v>
      </c>
    </row>
    <row r="11944" spans="1:12">
      <c r="A11944" t="s">
        <v>317</v>
      </c>
      <c r="B11944" t="s">
        <v>408</v>
      </c>
      <c r="C11944">
        <v>48233</v>
      </c>
      <c r="D11944" t="s">
        <v>135</v>
      </c>
      <c r="E11944">
        <v>590</v>
      </c>
      <c r="F11944" t="s">
        <v>110</v>
      </c>
      <c r="G11944" t="s">
        <v>125</v>
      </c>
      <c r="H11944">
        <v>1435</v>
      </c>
      <c r="I11944">
        <v>0.86965771020004723</v>
      </c>
      <c r="J11944">
        <v>9.6610980965178769E-3</v>
      </c>
      <c r="K11944">
        <v>-1.7631739374351929E-4</v>
      </c>
      <c r="L11944">
        <v>1.882481460986257</v>
      </c>
    </row>
    <row r="11945" spans="1:12">
      <c r="A11945" t="s">
        <v>317</v>
      </c>
      <c r="B11945" t="s">
        <v>408</v>
      </c>
      <c r="C11945">
        <v>48233</v>
      </c>
      <c r="D11945" t="s">
        <v>135</v>
      </c>
      <c r="E11945">
        <v>590</v>
      </c>
      <c r="F11945" t="s">
        <v>110</v>
      </c>
      <c r="G11945" t="s">
        <v>126</v>
      </c>
      <c r="H11945">
        <v>65</v>
      </c>
      <c r="I11945">
        <v>0.32622718121406968</v>
      </c>
      <c r="J11945">
        <v>1.980910555191592E-2</v>
      </c>
      <c r="K11945">
        <v>-6.0144264544019378E-3</v>
      </c>
      <c r="L11945">
        <v>0.81760395310856704</v>
      </c>
    </row>
    <row r="11946" spans="1:12">
      <c r="A11946" t="s">
        <v>317</v>
      </c>
      <c r="B11946" t="s">
        <v>408</v>
      </c>
      <c r="C11946">
        <v>48233</v>
      </c>
      <c r="D11946" t="s">
        <v>135</v>
      </c>
      <c r="E11946">
        <v>590</v>
      </c>
      <c r="F11946" t="s">
        <v>110</v>
      </c>
      <c r="G11946" t="s">
        <v>127</v>
      </c>
      <c r="H11946">
        <v>1435</v>
      </c>
      <c r="I11946">
        <v>0.46312309575669669</v>
      </c>
      <c r="J11946">
        <v>5.1859418767402944E-3</v>
      </c>
      <c r="K11946">
        <v>-2.4882057950703741E-2</v>
      </c>
      <c r="L11946">
        <v>1.0445898330844281</v>
      </c>
    </row>
    <row r="11947" spans="1:12">
      <c r="A11947" t="s">
        <v>317</v>
      </c>
      <c r="B11947" t="s">
        <v>408</v>
      </c>
      <c r="C11947">
        <v>48233</v>
      </c>
      <c r="D11947" t="s">
        <v>135</v>
      </c>
      <c r="E11947">
        <v>590</v>
      </c>
      <c r="F11947" t="s">
        <v>110</v>
      </c>
      <c r="G11947" t="s">
        <v>128</v>
      </c>
      <c r="H11947">
        <v>65</v>
      </c>
      <c r="I11947">
        <v>0.1298387807290364</v>
      </c>
      <c r="J11947">
        <v>1.083244148928708E-2</v>
      </c>
      <c r="K11947">
        <v>-6.0144264544019378E-3</v>
      </c>
      <c r="L11947">
        <v>0.53177211922587664</v>
      </c>
    </row>
    <row r="11948" spans="1:12">
      <c r="A11948" t="s">
        <v>317</v>
      </c>
      <c r="B11948" t="s">
        <v>408</v>
      </c>
      <c r="C11948">
        <v>48233</v>
      </c>
      <c r="D11948" t="s">
        <v>135</v>
      </c>
      <c r="E11948">
        <v>590</v>
      </c>
      <c r="F11948" t="s">
        <v>110</v>
      </c>
      <c r="G11948" t="s">
        <v>129</v>
      </c>
      <c r="H11948">
        <v>1435</v>
      </c>
      <c r="I11948">
        <v>0.46312309648774741</v>
      </c>
      <c r="J11948">
        <v>5.1859418748636107E-3</v>
      </c>
      <c r="K11948">
        <v>-2.4882057950703741E-2</v>
      </c>
      <c r="L11948">
        <v>1.0445898330844281</v>
      </c>
    </row>
    <row r="11949" spans="1:12">
      <c r="A11949" t="s">
        <v>317</v>
      </c>
      <c r="B11949" t="s">
        <v>408</v>
      </c>
      <c r="C11949">
        <v>48233</v>
      </c>
      <c r="D11949" t="s">
        <v>135</v>
      </c>
      <c r="E11949">
        <v>590</v>
      </c>
      <c r="F11949" t="s">
        <v>110</v>
      </c>
      <c r="G11949" t="s">
        <v>130</v>
      </c>
      <c r="H11949">
        <v>65</v>
      </c>
      <c r="I11949">
        <v>0.1298387807290364</v>
      </c>
      <c r="J11949">
        <v>1.083244148928708E-2</v>
      </c>
      <c r="K11949">
        <v>-6.0144264544019378E-3</v>
      </c>
      <c r="L11949">
        <v>0.53177211922587664</v>
      </c>
    </row>
    <row r="11950" spans="1:12">
      <c r="A11950" t="s">
        <v>317</v>
      </c>
      <c r="B11950" t="s">
        <v>408</v>
      </c>
      <c r="C11950">
        <v>48233</v>
      </c>
      <c r="D11950" t="s">
        <v>135</v>
      </c>
      <c r="E11950">
        <v>590</v>
      </c>
      <c r="F11950" t="s">
        <v>110</v>
      </c>
      <c r="G11950" t="s">
        <v>131</v>
      </c>
      <c r="H11950">
        <v>1435</v>
      </c>
      <c r="I11950">
        <v>0.46312309626816522</v>
      </c>
      <c r="J11950">
        <v>5.1859418749559544E-3</v>
      </c>
      <c r="K11950">
        <v>-2.4882057950703741E-2</v>
      </c>
      <c r="L11950">
        <v>1.0445898330844281</v>
      </c>
    </row>
    <row r="11951" spans="1:12">
      <c r="A11951" t="s">
        <v>317</v>
      </c>
      <c r="B11951" t="s">
        <v>408</v>
      </c>
      <c r="C11951">
        <v>48233</v>
      </c>
      <c r="D11951" t="s">
        <v>135</v>
      </c>
      <c r="E11951">
        <v>590</v>
      </c>
      <c r="F11951" t="s">
        <v>110</v>
      </c>
      <c r="G11951" t="s">
        <v>132</v>
      </c>
      <c r="H11951">
        <v>65</v>
      </c>
      <c r="I11951">
        <v>0.1298387807290364</v>
      </c>
      <c r="J11951">
        <v>1.083244148928708E-2</v>
      </c>
      <c r="K11951">
        <v>-6.0144264544019378E-3</v>
      </c>
      <c r="L11951">
        <v>0.53177211922587664</v>
      </c>
    </row>
    <row r="11952" spans="1:12">
      <c r="A11952" t="s">
        <v>317</v>
      </c>
      <c r="B11952" t="s">
        <v>408</v>
      </c>
      <c r="C11952">
        <v>48233</v>
      </c>
      <c r="D11952" t="s">
        <v>135</v>
      </c>
      <c r="E11952">
        <v>590</v>
      </c>
      <c r="F11952" t="s">
        <v>110</v>
      </c>
      <c r="G11952" t="s">
        <v>133</v>
      </c>
      <c r="H11952">
        <v>1435</v>
      </c>
      <c r="I11952">
        <v>0.55378203990716468</v>
      </c>
      <c r="J11952">
        <v>6.2546745532555559E-3</v>
      </c>
      <c r="K11952">
        <v>-1.4333065093495401E-3</v>
      </c>
      <c r="L11952">
        <v>1.3067001439901109</v>
      </c>
    </row>
    <row r="11953" spans="1:12">
      <c r="A11953" t="s">
        <v>317</v>
      </c>
      <c r="B11953" t="s">
        <v>408</v>
      </c>
      <c r="C11953">
        <v>48233</v>
      </c>
      <c r="D11953" t="s">
        <v>135</v>
      </c>
      <c r="E11953">
        <v>590</v>
      </c>
      <c r="F11953" t="s">
        <v>110</v>
      </c>
      <c r="G11953" t="s">
        <v>134</v>
      </c>
      <c r="H11953">
        <v>65</v>
      </c>
      <c r="I11953">
        <v>0.27047864008873329</v>
      </c>
      <c r="J11953">
        <v>1.735552570872332E-2</v>
      </c>
      <c r="K11953">
        <v>-6.0144264544019378E-3</v>
      </c>
      <c r="L11953">
        <v>0.70121029296570148</v>
      </c>
    </row>
    <row r="11954" spans="1:12">
      <c r="A11954" t="s">
        <v>317</v>
      </c>
      <c r="B11954" t="s">
        <v>409</v>
      </c>
      <c r="C11954">
        <v>48235</v>
      </c>
      <c r="D11954" t="s">
        <v>135</v>
      </c>
      <c r="E11954">
        <v>590</v>
      </c>
      <c r="F11954" t="s">
        <v>110</v>
      </c>
      <c r="G11954" t="s">
        <v>111</v>
      </c>
      <c r="H11954">
        <v>20</v>
      </c>
      <c r="I11954">
        <v>-1.0775250773316239E-3</v>
      </c>
      <c r="J11954">
        <v>1.8530982203370139E-3</v>
      </c>
      <c r="K11954">
        <v>-999</v>
      </c>
      <c r="L11954">
        <v>-999</v>
      </c>
    </row>
    <row r="11955" spans="1:12">
      <c r="A11955" t="s">
        <v>317</v>
      </c>
      <c r="B11955" t="s">
        <v>409</v>
      </c>
      <c r="C11955">
        <v>48235</v>
      </c>
      <c r="D11955" t="s">
        <v>135</v>
      </c>
      <c r="E11955">
        <v>590</v>
      </c>
      <c r="F11955" t="s">
        <v>110</v>
      </c>
      <c r="G11955" t="s">
        <v>112</v>
      </c>
      <c r="H11955">
        <v>39</v>
      </c>
      <c r="I11955">
        <v>-7.7510705896924508E-3</v>
      </c>
      <c r="J11955">
        <v>1.341363880508052E-3</v>
      </c>
      <c r="K11955">
        <v>-999</v>
      </c>
      <c r="L11955">
        <v>-999</v>
      </c>
    </row>
    <row r="11956" spans="1:12">
      <c r="A11956" t="s">
        <v>317</v>
      </c>
      <c r="B11956" t="s">
        <v>409</v>
      </c>
      <c r="C11956">
        <v>48235</v>
      </c>
      <c r="D11956" t="s">
        <v>135</v>
      </c>
      <c r="E11956">
        <v>590</v>
      </c>
      <c r="F11956" t="s">
        <v>110</v>
      </c>
      <c r="G11956" t="s">
        <v>113</v>
      </c>
      <c r="H11956">
        <v>20</v>
      </c>
      <c r="I11956">
        <v>0.57322014582845038</v>
      </c>
      <c r="J11956">
        <v>5.0041204645539638E-3</v>
      </c>
      <c r="K11956">
        <v>0.53266757867858727</v>
      </c>
      <c r="L11956">
        <v>0.61155968445221986</v>
      </c>
    </row>
    <row r="11957" spans="1:12">
      <c r="A11957" t="s">
        <v>317</v>
      </c>
      <c r="B11957" t="s">
        <v>409</v>
      </c>
      <c r="C11957">
        <v>48235</v>
      </c>
      <c r="D11957" t="s">
        <v>135</v>
      </c>
      <c r="E11957">
        <v>590</v>
      </c>
      <c r="F11957" t="s">
        <v>110</v>
      </c>
      <c r="G11957" t="s">
        <v>114</v>
      </c>
      <c r="H11957">
        <v>39</v>
      </c>
      <c r="I11957">
        <v>0.25847904275336098</v>
      </c>
      <c r="J11957">
        <v>1.4225374680988291E-2</v>
      </c>
      <c r="K11957">
        <v>8.8026611271834115E-2</v>
      </c>
      <c r="L11957">
        <v>0.40550754015868767</v>
      </c>
    </row>
    <row r="11958" spans="1:12">
      <c r="A11958" t="s">
        <v>317</v>
      </c>
      <c r="B11958" t="s">
        <v>409</v>
      </c>
      <c r="C11958">
        <v>48235</v>
      </c>
      <c r="D11958" t="s">
        <v>135</v>
      </c>
      <c r="E11958">
        <v>590</v>
      </c>
      <c r="F11958" t="s">
        <v>110</v>
      </c>
      <c r="G11958" t="s">
        <v>115</v>
      </c>
      <c r="H11958">
        <v>20</v>
      </c>
      <c r="I11958">
        <v>0.46925121680617921</v>
      </c>
      <c r="J11958">
        <v>4.191720528288102E-3</v>
      </c>
      <c r="K11958">
        <v>0.42931579141097781</v>
      </c>
      <c r="L11958">
        <v>0.49185931070714578</v>
      </c>
    </row>
    <row r="11959" spans="1:12">
      <c r="A11959" t="s">
        <v>317</v>
      </c>
      <c r="B11959" t="s">
        <v>409</v>
      </c>
      <c r="C11959">
        <v>48235</v>
      </c>
      <c r="D11959" t="s">
        <v>135</v>
      </c>
      <c r="E11959">
        <v>590</v>
      </c>
      <c r="F11959" t="s">
        <v>110</v>
      </c>
      <c r="G11959" t="s">
        <v>116</v>
      </c>
      <c r="H11959">
        <v>39</v>
      </c>
      <c r="I11959">
        <v>0.18365099522177769</v>
      </c>
      <c r="J11959">
        <v>1.7759081082224511E-2</v>
      </c>
      <c r="K11959">
        <v>-1.5995861006156211E-2</v>
      </c>
      <c r="L11959">
        <v>0.37254397000429879</v>
      </c>
    </row>
    <row r="11960" spans="1:12">
      <c r="A11960" t="s">
        <v>317</v>
      </c>
      <c r="B11960" t="s">
        <v>409</v>
      </c>
      <c r="C11960">
        <v>48235</v>
      </c>
      <c r="D11960" t="s">
        <v>135</v>
      </c>
      <c r="E11960">
        <v>590</v>
      </c>
      <c r="F11960" t="s">
        <v>110</v>
      </c>
      <c r="G11960" t="s">
        <v>117</v>
      </c>
      <c r="H11960">
        <v>20</v>
      </c>
      <c r="I11960">
        <v>0.46925121680617921</v>
      </c>
      <c r="J11960">
        <v>4.191720528288102E-3</v>
      </c>
      <c r="K11960">
        <v>0.42931579141097781</v>
      </c>
      <c r="L11960">
        <v>0.49185931070714578</v>
      </c>
    </row>
    <row r="11961" spans="1:12">
      <c r="A11961" t="s">
        <v>317</v>
      </c>
      <c r="B11961" t="s">
        <v>409</v>
      </c>
      <c r="C11961">
        <v>48235</v>
      </c>
      <c r="D11961" t="s">
        <v>135</v>
      </c>
      <c r="E11961">
        <v>590</v>
      </c>
      <c r="F11961" t="s">
        <v>110</v>
      </c>
      <c r="G11961" t="s">
        <v>118</v>
      </c>
      <c r="H11961">
        <v>39</v>
      </c>
      <c r="I11961">
        <v>0.18365099522177769</v>
      </c>
      <c r="J11961">
        <v>1.7759081082224511E-2</v>
      </c>
      <c r="K11961">
        <v>-1.5995861006156211E-2</v>
      </c>
      <c r="L11961">
        <v>0.37254397000429879</v>
      </c>
    </row>
    <row r="11962" spans="1:12">
      <c r="A11962" t="s">
        <v>317</v>
      </c>
      <c r="B11962" t="s">
        <v>409</v>
      </c>
      <c r="C11962">
        <v>48235</v>
      </c>
      <c r="D11962" t="s">
        <v>135</v>
      </c>
      <c r="E11962">
        <v>590</v>
      </c>
      <c r="F11962" t="s">
        <v>110</v>
      </c>
      <c r="G11962" t="s">
        <v>119</v>
      </c>
      <c r="H11962">
        <v>20</v>
      </c>
      <c r="I11962">
        <v>0.48884313020495013</v>
      </c>
      <c r="J11962">
        <v>4.8011712925529722E-3</v>
      </c>
      <c r="K11962">
        <v>0.44553022165138129</v>
      </c>
      <c r="L11962">
        <v>0.52798209319060985</v>
      </c>
    </row>
    <row r="11963" spans="1:12">
      <c r="A11963" t="s">
        <v>317</v>
      </c>
      <c r="B11963" t="s">
        <v>409</v>
      </c>
      <c r="C11963">
        <v>48235</v>
      </c>
      <c r="D11963" t="s">
        <v>135</v>
      </c>
      <c r="E11963">
        <v>590</v>
      </c>
      <c r="F11963" t="s">
        <v>110</v>
      </c>
      <c r="G11963" t="s">
        <v>120</v>
      </c>
      <c r="H11963">
        <v>39</v>
      </c>
      <c r="I11963">
        <v>0.22284526764285789</v>
      </c>
      <c r="J11963">
        <v>1.598187681126742E-2</v>
      </c>
      <c r="K11963">
        <v>4.0015070390214458E-2</v>
      </c>
      <c r="L11963">
        <v>0.39735487538562231</v>
      </c>
    </row>
    <row r="11964" spans="1:12">
      <c r="A11964" t="s">
        <v>317</v>
      </c>
      <c r="B11964" t="s">
        <v>409</v>
      </c>
      <c r="C11964">
        <v>48235</v>
      </c>
      <c r="D11964" t="s">
        <v>135</v>
      </c>
      <c r="E11964">
        <v>590</v>
      </c>
      <c r="F11964" t="s">
        <v>110</v>
      </c>
      <c r="G11964" t="s">
        <v>121</v>
      </c>
      <c r="H11964">
        <v>20</v>
      </c>
      <c r="I11964">
        <v>0.63496782328502055</v>
      </c>
      <c r="J11964">
        <v>6.4576668331086202E-3</v>
      </c>
      <c r="K11964">
        <v>0.58753524450715866</v>
      </c>
      <c r="L11964">
        <v>0.69021003559537386</v>
      </c>
    </row>
    <row r="11965" spans="1:12">
      <c r="A11965" t="s">
        <v>317</v>
      </c>
      <c r="B11965" t="s">
        <v>409</v>
      </c>
      <c r="C11965">
        <v>48235</v>
      </c>
      <c r="D11965" t="s">
        <v>135</v>
      </c>
      <c r="E11965">
        <v>590</v>
      </c>
      <c r="F11965" t="s">
        <v>110</v>
      </c>
      <c r="G11965" t="s">
        <v>122</v>
      </c>
      <c r="H11965">
        <v>39</v>
      </c>
      <c r="I11965">
        <v>0.34156876173589362</v>
      </c>
      <c r="J11965">
        <v>1.4141099499657001E-2</v>
      </c>
      <c r="K11965">
        <v>0.15926604632616109</v>
      </c>
      <c r="L11965">
        <v>0.47108975947694159</v>
      </c>
    </row>
    <row r="11966" spans="1:12">
      <c r="A11966" t="s">
        <v>317</v>
      </c>
      <c r="B11966" t="s">
        <v>409</v>
      </c>
      <c r="C11966">
        <v>48235</v>
      </c>
      <c r="D11966" t="s">
        <v>135</v>
      </c>
      <c r="E11966">
        <v>590</v>
      </c>
      <c r="F11966" t="s">
        <v>110</v>
      </c>
      <c r="G11966" t="s">
        <v>123</v>
      </c>
      <c r="H11966">
        <v>20</v>
      </c>
      <c r="I11966">
        <v>0.72588878077009178</v>
      </c>
      <c r="J11966">
        <v>1.198562528599029E-2</v>
      </c>
      <c r="K11966">
        <v>0.66693167583421764</v>
      </c>
      <c r="L11966">
        <v>0.86129794362903456</v>
      </c>
    </row>
    <row r="11967" spans="1:12">
      <c r="A11967" t="s">
        <v>317</v>
      </c>
      <c r="B11967" t="s">
        <v>409</v>
      </c>
      <c r="C11967">
        <v>48235</v>
      </c>
      <c r="D11967" t="s">
        <v>135</v>
      </c>
      <c r="E11967">
        <v>590</v>
      </c>
      <c r="F11967" t="s">
        <v>110</v>
      </c>
      <c r="G11967" t="s">
        <v>124</v>
      </c>
      <c r="H11967">
        <v>39</v>
      </c>
      <c r="I11967">
        <v>0.44562625212261481</v>
      </c>
      <c r="J11967">
        <v>1.193791908893351E-2</v>
      </c>
      <c r="K11967">
        <v>0.2701772794150844</v>
      </c>
      <c r="L11967">
        <v>0.5522496097317523</v>
      </c>
    </row>
    <row r="11968" spans="1:12">
      <c r="A11968" t="s">
        <v>317</v>
      </c>
      <c r="B11968" t="s">
        <v>409</v>
      </c>
      <c r="C11968">
        <v>48235</v>
      </c>
      <c r="D11968" t="s">
        <v>135</v>
      </c>
      <c r="E11968">
        <v>590</v>
      </c>
      <c r="F11968" t="s">
        <v>110</v>
      </c>
      <c r="G11968" t="s">
        <v>125</v>
      </c>
      <c r="H11968">
        <v>20</v>
      </c>
      <c r="I11968">
        <v>0.85867505015236689</v>
      </c>
      <c r="J11968">
        <v>1.418853706602939E-2</v>
      </c>
      <c r="K11968">
        <v>0.78844644693661503</v>
      </c>
      <c r="L11968">
        <v>1.0322448766981811</v>
      </c>
    </row>
    <row r="11969" spans="1:12">
      <c r="A11969" t="s">
        <v>317</v>
      </c>
      <c r="B11969" t="s">
        <v>409</v>
      </c>
      <c r="C11969">
        <v>48235</v>
      </c>
      <c r="D11969" t="s">
        <v>135</v>
      </c>
      <c r="E11969">
        <v>590</v>
      </c>
      <c r="F11969" t="s">
        <v>110</v>
      </c>
      <c r="G11969" t="s">
        <v>126</v>
      </c>
      <c r="H11969">
        <v>39</v>
      </c>
      <c r="I11969">
        <v>0.58262408222478823</v>
      </c>
      <c r="J11969">
        <v>1.130424539067456E-2</v>
      </c>
      <c r="K11969">
        <v>0.41994781322730163</v>
      </c>
      <c r="L11969">
        <v>0.68232956443301473</v>
      </c>
    </row>
    <row r="11970" spans="1:12">
      <c r="A11970" t="s">
        <v>317</v>
      </c>
      <c r="B11970" t="s">
        <v>409</v>
      </c>
      <c r="C11970">
        <v>48235</v>
      </c>
      <c r="D11970" t="s">
        <v>135</v>
      </c>
      <c r="E11970">
        <v>590</v>
      </c>
      <c r="F11970" t="s">
        <v>110</v>
      </c>
      <c r="G11970" t="s">
        <v>127</v>
      </c>
      <c r="H11970">
        <v>20</v>
      </c>
      <c r="I11970">
        <v>0.57322014582845038</v>
      </c>
      <c r="J11970">
        <v>5.004120464553969E-3</v>
      </c>
      <c r="K11970">
        <v>0.53266757867858727</v>
      </c>
      <c r="L11970">
        <v>0.61155968445221986</v>
      </c>
    </row>
    <row r="11971" spans="1:12">
      <c r="A11971" t="s">
        <v>317</v>
      </c>
      <c r="B11971" t="s">
        <v>409</v>
      </c>
      <c r="C11971">
        <v>48235</v>
      </c>
      <c r="D11971" t="s">
        <v>135</v>
      </c>
      <c r="E11971">
        <v>590</v>
      </c>
      <c r="F11971" t="s">
        <v>110</v>
      </c>
      <c r="G11971" t="s">
        <v>128</v>
      </c>
      <c r="H11971">
        <v>39</v>
      </c>
      <c r="I11971">
        <v>0.25847904275336098</v>
      </c>
      <c r="J11971">
        <v>1.4225374680988291E-2</v>
      </c>
      <c r="K11971">
        <v>8.8026611271834115E-2</v>
      </c>
      <c r="L11971">
        <v>0.40550754015868767</v>
      </c>
    </row>
    <row r="11972" spans="1:12">
      <c r="A11972" t="s">
        <v>317</v>
      </c>
      <c r="B11972" t="s">
        <v>409</v>
      </c>
      <c r="C11972">
        <v>48235</v>
      </c>
      <c r="D11972" t="s">
        <v>135</v>
      </c>
      <c r="E11972">
        <v>590</v>
      </c>
      <c r="F11972" t="s">
        <v>110</v>
      </c>
      <c r="G11972" t="s">
        <v>129</v>
      </c>
      <c r="H11972">
        <v>20</v>
      </c>
      <c r="I11972">
        <v>0.57322014582845038</v>
      </c>
      <c r="J11972">
        <v>5.0041204645539612E-3</v>
      </c>
      <c r="K11972">
        <v>0.53266757867858727</v>
      </c>
      <c r="L11972">
        <v>0.61155968445221986</v>
      </c>
    </row>
    <row r="11973" spans="1:12">
      <c r="A11973" t="s">
        <v>317</v>
      </c>
      <c r="B11973" t="s">
        <v>409</v>
      </c>
      <c r="C11973">
        <v>48235</v>
      </c>
      <c r="D11973" t="s">
        <v>135</v>
      </c>
      <c r="E11973">
        <v>590</v>
      </c>
      <c r="F11973" t="s">
        <v>110</v>
      </c>
      <c r="G11973" t="s">
        <v>130</v>
      </c>
      <c r="H11973">
        <v>39</v>
      </c>
      <c r="I11973">
        <v>0.25847904275336098</v>
      </c>
      <c r="J11973">
        <v>1.4225374680988291E-2</v>
      </c>
      <c r="K11973">
        <v>8.8026611271834115E-2</v>
      </c>
      <c r="L11973">
        <v>0.40550754015868767</v>
      </c>
    </row>
    <row r="11974" spans="1:12">
      <c r="A11974" t="s">
        <v>317</v>
      </c>
      <c r="B11974" t="s">
        <v>409</v>
      </c>
      <c r="C11974">
        <v>48235</v>
      </c>
      <c r="D11974" t="s">
        <v>135</v>
      </c>
      <c r="E11974">
        <v>590</v>
      </c>
      <c r="F11974" t="s">
        <v>110</v>
      </c>
      <c r="G11974" t="s">
        <v>131</v>
      </c>
      <c r="H11974">
        <v>20</v>
      </c>
      <c r="I11974">
        <v>0.57322014582845049</v>
      </c>
      <c r="J11974">
        <v>5.0041204645539543E-3</v>
      </c>
      <c r="K11974">
        <v>0.53266757867858727</v>
      </c>
      <c r="L11974">
        <v>0.61155968445221986</v>
      </c>
    </row>
    <row r="11975" spans="1:12">
      <c r="A11975" t="s">
        <v>317</v>
      </c>
      <c r="B11975" t="s">
        <v>409</v>
      </c>
      <c r="C11975">
        <v>48235</v>
      </c>
      <c r="D11975" t="s">
        <v>135</v>
      </c>
      <c r="E11975">
        <v>590</v>
      </c>
      <c r="F11975" t="s">
        <v>110</v>
      </c>
      <c r="G11975" t="s">
        <v>132</v>
      </c>
      <c r="H11975">
        <v>39</v>
      </c>
      <c r="I11975">
        <v>0.25847904275336098</v>
      </c>
      <c r="J11975">
        <v>1.4225374680988291E-2</v>
      </c>
      <c r="K11975">
        <v>8.8026611271834115E-2</v>
      </c>
      <c r="L11975">
        <v>0.40550754015868767</v>
      </c>
    </row>
    <row r="11976" spans="1:12">
      <c r="A11976" t="s">
        <v>317</v>
      </c>
      <c r="B11976" t="s">
        <v>409</v>
      </c>
      <c r="C11976">
        <v>48235</v>
      </c>
      <c r="D11976" t="s">
        <v>135</v>
      </c>
      <c r="E11976">
        <v>590</v>
      </c>
      <c r="F11976" t="s">
        <v>110</v>
      </c>
      <c r="G11976" t="s">
        <v>133</v>
      </c>
      <c r="H11976">
        <v>20</v>
      </c>
      <c r="I11976">
        <v>0.47598019479054982</v>
      </c>
      <c r="J11976">
        <v>1.163192577172596E-2</v>
      </c>
      <c r="K11976">
        <v>0.42405695512702563</v>
      </c>
      <c r="L11976">
        <v>0.63440132752115486</v>
      </c>
    </row>
    <row r="11977" spans="1:12">
      <c r="A11977" t="s">
        <v>317</v>
      </c>
      <c r="B11977" t="s">
        <v>409</v>
      </c>
      <c r="C11977">
        <v>48235</v>
      </c>
      <c r="D11977" t="s">
        <v>135</v>
      </c>
      <c r="E11977">
        <v>590</v>
      </c>
      <c r="F11977" t="s">
        <v>110</v>
      </c>
      <c r="G11977" t="s">
        <v>134</v>
      </c>
      <c r="H11977">
        <v>39</v>
      </c>
      <c r="I11977">
        <v>0.33924803675892751</v>
      </c>
      <c r="J11977">
        <v>6.459383048740077E-3</v>
      </c>
      <c r="K11977">
        <v>0.28396204659748292</v>
      </c>
      <c r="L11977">
        <v>0.44574456366263732</v>
      </c>
    </row>
    <row r="11978" spans="1:12">
      <c r="A11978" t="s">
        <v>317</v>
      </c>
      <c r="B11978" t="s">
        <v>410</v>
      </c>
      <c r="C11978">
        <v>48237</v>
      </c>
      <c r="D11978" t="s">
        <v>135</v>
      </c>
      <c r="E11978">
        <v>590</v>
      </c>
      <c r="F11978" t="s">
        <v>110</v>
      </c>
      <c r="G11978" t="s">
        <v>111</v>
      </c>
      <c r="H11978">
        <v>1435</v>
      </c>
      <c r="I11978">
        <v>5.9834292631143144E-3</v>
      </c>
      <c r="J11978">
        <v>6.1175442341835609E-4</v>
      </c>
      <c r="K11978">
        <v>-999</v>
      </c>
      <c r="L11978">
        <v>-999</v>
      </c>
    </row>
    <row r="11979" spans="1:12">
      <c r="A11979" t="s">
        <v>317</v>
      </c>
      <c r="B11979" t="s">
        <v>410</v>
      </c>
      <c r="C11979">
        <v>48237</v>
      </c>
      <c r="D11979" t="s">
        <v>135</v>
      </c>
      <c r="E11979">
        <v>590</v>
      </c>
      <c r="F11979" t="s">
        <v>110</v>
      </c>
      <c r="G11979" t="s">
        <v>112</v>
      </c>
      <c r="H11979">
        <v>61</v>
      </c>
      <c r="I11979">
        <v>9.9954188655271541E-3</v>
      </c>
      <c r="J11979">
        <v>2.445029078169078E-3</v>
      </c>
      <c r="K11979">
        <v>-999</v>
      </c>
      <c r="L11979">
        <v>-999</v>
      </c>
    </row>
    <row r="11980" spans="1:12">
      <c r="A11980" t="s">
        <v>317</v>
      </c>
      <c r="B11980" t="s">
        <v>410</v>
      </c>
      <c r="C11980">
        <v>48237</v>
      </c>
      <c r="D11980" t="s">
        <v>135</v>
      </c>
      <c r="E11980">
        <v>590</v>
      </c>
      <c r="F11980" t="s">
        <v>110</v>
      </c>
      <c r="G11980" t="s">
        <v>113</v>
      </c>
      <c r="H11980">
        <v>1435</v>
      </c>
      <c r="I11980">
        <v>0.46376585003571102</v>
      </c>
      <c r="J11980">
        <v>5.1894412073743906E-3</v>
      </c>
      <c r="K11980">
        <v>-2.4882057950703741E-2</v>
      </c>
      <c r="L11980">
        <v>1.0445898330844281</v>
      </c>
    </row>
    <row r="11981" spans="1:12">
      <c r="A11981" t="s">
        <v>317</v>
      </c>
      <c r="B11981" t="s">
        <v>410</v>
      </c>
      <c r="C11981">
        <v>48237</v>
      </c>
      <c r="D11981" t="s">
        <v>135</v>
      </c>
      <c r="E11981">
        <v>590</v>
      </c>
      <c r="F11981" t="s">
        <v>110</v>
      </c>
      <c r="G11981" t="s">
        <v>114</v>
      </c>
      <c r="H11981">
        <v>61</v>
      </c>
      <c r="I11981">
        <v>0.23217283085531901</v>
      </c>
      <c r="J11981">
        <v>7.4950714762266448E-3</v>
      </c>
      <c r="K11981">
        <v>4.4751702272343721E-2</v>
      </c>
      <c r="L11981">
        <v>0.35252022681702871</v>
      </c>
    </row>
    <row r="11982" spans="1:12">
      <c r="A11982" t="s">
        <v>317</v>
      </c>
      <c r="B11982" t="s">
        <v>410</v>
      </c>
      <c r="C11982">
        <v>48237</v>
      </c>
      <c r="D11982" t="s">
        <v>135</v>
      </c>
      <c r="E11982">
        <v>590</v>
      </c>
      <c r="F11982" t="s">
        <v>110</v>
      </c>
      <c r="G11982" t="s">
        <v>115</v>
      </c>
      <c r="H11982">
        <v>1435</v>
      </c>
      <c r="I11982">
        <v>0.32120311732066331</v>
      </c>
      <c r="J11982">
        <v>3.78357317435644E-3</v>
      </c>
      <c r="K11982">
        <v>-7.2748698721840921E-2</v>
      </c>
      <c r="L11982">
        <v>0.73635543458873776</v>
      </c>
    </row>
    <row r="11983" spans="1:12">
      <c r="A11983" t="s">
        <v>317</v>
      </c>
      <c r="B11983" t="s">
        <v>410</v>
      </c>
      <c r="C11983">
        <v>48237</v>
      </c>
      <c r="D11983" t="s">
        <v>135</v>
      </c>
      <c r="E11983">
        <v>590</v>
      </c>
      <c r="F11983" t="s">
        <v>110</v>
      </c>
      <c r="G11983" t="s">
        <v>116</v>
      </c>
      <c r="H11983">
        <v>61</v>
      </c>
      <c r="I11983">
        <v>0.17273227535104829</v>
      </c>
      <c r="J11983">
        <v>7.6017671944760392E-3</v>
      </c>
      <c r="K11983">
        <v>-2.434947647628859E-2</v>
      </c>
      <c r="L11983">
        <v>0.28838572765595322</v>
      </c>
    </row>
    <row r="11984" spans="1:12">
      <c r="A11984" t="s">
        <v>317</v>
      </c>
      <c r="B11984" t="s">
        <v>410</v>
      </c>
      <c r="C11984">
        <v>48237</v>
      </c>
      <c r="D11984" t="s">
        <v>135</v>
      </c>
      <c r="E11984">
        <v>590</v>
      </c>
      <c r="F11984" t="s">
        <v>110</v>
      </c>
      <c r="G11984" t="s">
        <v>117</v>
      </c>
      <c r="H11984">
        <v>1435</v>
      </c>
      <c r="I11984">
        <v>0.32184674594258622</v>
      </c>
      <c r="J11984">
        <v>3.7891795901429772E-3</v>
      </c>
      <c r="K11984">
        <v>-7.2748698721840921E-2</v>
      </c>
      <c r="L11984">
        <v>0.74146969624769143</v>
      </c>
    </row>
    <row r="11985" spans="1:12">
      <c r="A11985" t="s">
        <v>317</v>
      </c>
      <c r="B11985" t="s">
        <v>410</v>
      </c>
      <c r="C11985">
        <v>48237</v>
      </c>
      <c r="D11985" t="s">
        <v>135</v>
      </c>
      <c r="E11985">
        <v>590</v>
      </c>
      <c r="F11985" t="s">
        <v>110</v>
      </c>
      <c r="G11985" t="s">
        <v>118</v>
      </c>
      <c r="H11985">
        <v>61</v>
      </c>
      <c r="I11985">
        <v>0.17273227535104829</v>
      </c>
      <c r="J11985">
        <v>7.6017671944760392E-3</v>
      </c>
      <c r="K11985">
        <v>-2.434947647628859E-2</v>
      </c>
      <c r="L11985">
        <v>0.28838572765595322</v>
      </c>
    </row>
    <row r="11986" spans="1:12">
      <c r="A11986" t="s">
        <v>317</v>
      </c>
      <c r="B11986" t="s">
        <v>410</v>
      </c>
      <c r="C11986">
        <v>48237</v>
      </c>
      <c r="D11986" t="s">
        <v>135</v>
      </c>
      <c r="E11986">
        <v>590</v>
      </c>
      <c r="F11986" t="s">
        <v>110</v>
      </c>
      <c r="G11986" t="s">
        <v>119</v>
      </c>
      <c r="H11986">
        <v>1435</v>
      </c>
      <c r="I11986">
        <v>0.39035324642638708</v>
      </c>
      <c r="J11986">
        <v>4.506183261465185E-3</v>
      </c>
      <c r="K11986">
        <v>-3.7781432639593653E-2</v>
      </c>
      <c r="L11986">
        <v>0.8789163861954854</v>
      </c>
    </row>
    <row r="11987" spans="1:12">
      <c r="A11987" t="s">
        <v>317</v>
      </c>
      <c r="B11987" t="s">
        <v>410</v>
      </c>
      <c r="C11987">
        <v>48237</v>
      </c>
      <c r="D11987" t="s">
        <v>135</v>
      </c>
      <c r="E11987">
        <v>590</v>
      </c>
      <c r="F11987" t="s">
        <v>110</v>
      </c>
      <c r="G11987" t="s">
        <v>120</v>
      </c>
      <c r="H11987">
        <v>61</v>
      </c>
      <c r="I11987">
        <v>0.20446562580444361</v>
      </c>
      <c r="J11987">
        <v>7.4096786668852218E-3</v>
      </c>
      <c r="K11987">
        <v>4.2025433979200347E-2</v>
      </c>
      <c r="L11987">
        <v>0.32555756030280703</v>
      </c>
    </row>
    <row r="11988" spans="1:12">
      <c r="A11988" t="s">
        <v>317</v>
      </c>
      <c r="B11988" t="s">
        <v>410</v>
      </c>
      <c r="C11988">
        <v>48237</v>
      </c>
      <c r="D11988" t="s">
        <v>135</v>
      </c>
      <c r="E11988">
        <v>590</v>
      </c>
      <c r="F11988" t="s">
        <v>110</v>
      </c>
      <c r="G11988" t="s">
        <v>121</v>
      </c>
      <c r="H11988">
        <v>1435</v>
      </c>
      <c r="I11988">
        <v>0.55588416201816682</v>
      </c>
      <c r="J11988">
        <v>6.1443362336091227E-3</v>
      </c>
      <c r="K11988">
        <v>-1.0238741522058521E-2</v>
      </c>
      <c r="L11988">
        <v>1.2294122453740419</v>
      </c>
    </row>
    <row r="11989" spans="1:12">
      <c r="A11989" t="s">
        <v>317</v>
      </c>
      <c r="B11989" t="s">
        <v>410</v>
      </c>
      <c r="C11989">
        <v>48237</v>
      </c>
      <c r="D11989" t="s">
        <v>135</v>
      </c>
      <c r="E11989">
        <v>590</v>
      </c>
      <c r="F11989" t="s">
        <v>110</v>
      </c>
      <c r="G11989" t="s">
        <v>122</v>
      </c>
      <c r="H11989">
        <v>61</v>
      </c>
      <c r="I11989">
        <v>0.30388177698274699</v>
      </c>
      <c r="J11989">
        <v>9.3469390740951921E-3</v>
      </c>
      <c r="K11989">
        <v>5.7939550757218128E-2</v>
      </c>
      <c r="L11989">
        <v>0.4351263292164263</v>
      </c>
    </row>
    <row r="11990" spans="1:12">
      <c r="A11990" t="s">
        <v>317</v>
      </c>
      <c r="B11990" t="s">
        <v>410</v>
      </c>
      <c r="C11990">
        <v>48237</v>
      </c>
      <c r="D11990" t="s">
        <v>135</v>
      </c>
      <c r="E11990">
        <v>590</v>
      </c>
      <c r="F11990" t="s">
        <v>110</v>
      </c>
      <c r="G11990" t="s">
        <v>123</v>
      </c>
      <c r="H11990">
        <v>1435</v>
      </c>
      <c r="I11990">
        <v>0.71515708957710988</v>
      </c>
      <c r="J11990">
        <v>8.0003988524832547E-3</v>
      </c>
      <c r="K11990">
        <v>-1.7631739374351929E-4</v>
      </c>
      <c r="L11990">
        <v>1.586068888403962</v>
      </c>
    </row>
    <row r="11991" spans="1:12">
      <c r="A11991" t="s">
        <v>317</v>
      </c>
      <c r="B11991" t="s">
        <v>410</v>
      </c>
      <c r="C11991">
        <v>48237</v>
      </c>
      <c r="D11991" t="s">
        <v>135</v>
      </c>
      <c r="E11991">
        <v>590</v>
      </c>
      <c r="F11991" t="s">
        <v>110</v>
      </c>
      <c r="G11991" t="s">
        <v>124</v>
      </c>
      <c r="H11991">
        <v>61</v>
      </c>
      <c r="I11991">
        <v>0.38243490535788321</v>
      </c>
      <c r="J11991">
        <v>1.1712023440347989E-2</v>
      </c>
      <c r="K11991">
        <v>6.747084092325327E-2</v>
      </c>
      <c r="L11991">
        <v>0.58620341959214728</v>
      </c>
    </row>
    <row r="11992" spans="1:12">
      <c r="A11992" t="s">
        <v>317</v>
      </c>
      <c r="B11992" t="s">
        <v>410</v>
      </c>
      <c r="C11992">
        <v>48237</v>
      </c>
      <c r="D11992" t="s">
        <v>135</v>
      </c>
      <c r="E11992">
        <v>590</v>
      </c>
      <c r="F11992" t="s">
        <v>110</v>
      </c>
      <c r="G11992" t="s">
        <v>125</v>
      </c>
      <c r="H11992">
        <v>1435</v>
      </c>
      <c r="I11992">
        <v>0.86965771020004723</v>
      </c>
      <c r="J11992">
        <v>9.6610980965178769E-3</v>
      </c>
      <c r="K11992">
        <v>-1.7631739374351929E-4</v>
      </c>
      <c r="L11992">
        <v>1.882481460986257</v>
      </c>
    </row>
    <row r="11993" spans="1:12">
      <c r="A11993" t="s">
        <v>317</v>
      </c>
      <c r="B11993" t="s">
        <v>410</v>
      </c>
      <c r="C11993">
        <v>48237</v>
      </c>
      <c r="D11993" t="s">
        <v>135</v>
      </c>
      <c r="E11993">
        <v>590</v>
      </c>
      <c r="F11993" t="s">
        <v>110</v>
      </c>
      <c r="G11993" t="s">
        <v>126</v>
      </c>
      <c r="H11993">
        <v>61</v>
      </c>
      <c r="I11993">
        <v>0.4776440165954004</v>
      </c>
      <c r="J11993">
        <v>1.495764843171093E-2</v>
      </c>
      <c r="K11993">
        <v>8.2249255951595393E-2</v>
      </c>
      <c r="L11993">
        <v>0.75884547322774942</v>
      </c>
    </row>
    <row r="11994" spans="1:12">
      <c r="A11994" t="s">
        <v>317</v>
      </c>
      <c r="B11994" t="s">
        <v>410</v>
      </c>
      <c r="C11994">
        <v>48237</v>
      </c>
      <c r="D11994" t="s">
        <v>135</v>
      </c>
      <c r="E11994">
        <v>590</v>
      </c>
      <c r="F11994" t="s">
        <v>110</v>
      </c>
      <c r="G11994" t="s">
        <v>127</v>
      </c>
      <c r="H11994">
        <v>1435</v>
      </c>
      <c r="I11994">
        <v>0.46312309575669669</v>
      </c>
      <c r="J11994">
        <v>5.1859418767402944E-3</v>
      </c>
      <c r="K11994">
        <v>-2.4882057950703741E-2</v>
      </c>
      <c r="L11994">
        <v>1.0445898330844281</v>
      </c>
    </row>
    <row r="11995" spans="1:12">
      <c r="A11995" t="s">
        <v>317</v>
      </c>
      <c r="B11995" t="s">
        <v>410</v>
      </c>
      <c r="C11995">
        <v>48237</v>
      </c>
      <c r="D11995" t="s">
        <v>135</v>
      </c>
      <c r="E11995">
        <v>590</v>
      </c>
      <c r="F11995" t="s">
        <v>110</v>
      </c>
      <c r="G11995" t="s">
        <v>128</v>
      </c>
      <c r="H11995">
        <v>61</v>
      </c>
      <c r="I11995">
        <v>0.23217283085531901</v>
      </c>
      <c r="J11995">
        <v>7.4950714762266448E-3</v>
      </c>
      <c r="K11995">
        <v>4.4751702272343721E-2</v>
      </c>
      <c r="L11995">
        <v>0.35252022681702871</v>
      </c>
    </row>
    <row r="11996" spans="1:12">
      <c r="A11996" t="s">
        <v>317</v>
      </c>
      <c r="B11996" t="s">
        <v>410</v>
      </c>
      <c r="C11996">
        <v>48237</v>
      </c>
      <c r="D11996" t="s">
        <v>135</v>
      </c>
      <c r="E11996">
        <v>590</v>
      </c>
      <c r="F11996" t="s">
        <v>110</v>
      </c>
      <c r="G11996" t="s">
        <v>129</v>
      </c>
      <c r="H11996">
        <v>1435</v>
      </c>
      <c r="I11996">
        <v>0.46312309648774741</v>
      </c>
      <c r="J11996">
        <v>5.1859418748636107E-3</v>
      </c>
      <c r="K11996">
        <v>-2.4882057950703741E-2</v>
      </c>
      <c r="L11996">
        <v>1.0445898330844281</v>
      </c>
    </row>
    <row r="11997" spans="1:12">
      <c r="A11997" t="s">
        <v>317</v>
      </c>
      <c r="B11997" t="s">
        <v>410</v>
      </c>
      <c r="C11997">
        <v>48237</v>
      </c>
      <c r="D11997" t="s">
        <v>135</v>
      </c>
      <c r="E11997">
        <v>590</v>
      </c>
      <c r="F11997" t="s">
        <v>110</v>
      </c>
      <c r="G11997" t="s">
        <v>130</v>
      </c>
      <c r="H11997">
        <v>61</v>
      </c>
      <c r="I11997">
        <v>0.23217283085531901</v>
      </c>
      <c r="J11997">
        <v>7.4950714762266448E-3</v>
      </c>
      <c r="K11997">
        <v>4.4751702272343721E-2</v>
      </c>
      <c r="L11997">
        <v>0.35252022681702871</v>
      </c>
    </row>
    <row r="11998" spans="1:12">
      <c r="A11998" t="s">
        <v>317</v>
      </c>
      <c r="B11998" t="s">
        <v>410</v>
      </c>
      <c r="C11998">
        <v>48237</v>
      </c>
      <c r="D11998" t="s">
        <v>135</v>
      </c>
      <c r="E11998">
        <v>590</v>
      </c>
      <c r="F11998" t="s">
        <v>110</v>
      </c>
      <c r="G11998" t="s">
        <v>131</v>
      </c>
      <c r="H11998">
        <v>1435</v>
      </c>
      <c r="I11998">
        <v>0.46312309626816522</v>
      </c>
      <c r="J11998">
        <v>5.1859418749559544E-3</v>
      </c>
      <c r="K11998">
        <v>-2.4882057950703741E-2</v>
      </c>
      <c r="L11998">
        <v>1.0445898330844281</v>
      </c>
    </row>
    <row r="11999" spans="1:12">
      <c r="A11999" t="s">
        <v>317</v>
      </c>
      <c r="B11999" t="s">
        <v>410</v>
      </c>
      <c r="C11999">
        <v>48237</v>
      </c>
      <c r="D11999" t="s">
        <v>135</v>
      </c>
      <c r="E11999">
        <v>590</v>
      </c>
      <c r="F11999" t="s">
        <v>110</v>
      </c>
      <c r="G11999" t="s">
        <v>132</v>
      </c>
      <c r="H11999">
        <v>61</v>
      </c>
      <c r="I11999">
        <v>0.23217283085531901</v>
      </c>
      <c r="J11999">
        <v>7.4950714762266448E-3</v>
      </c>
      <c r="K11999">
        <v>4.4751702272343721E-2</v>
      </c>
      <c r="L11999">
        <v>0.35252022681702871</v>
      </c>
    </row>
    <row r="12000" spans="1:12">
      <c r="A12000" t="s">
        <v>317</v>
      </c>
      <c r="B12000" t="s">
        <v>410</v>
      </c>
      <c r="C12000">
        <v>48237</v>
      </c>
      <c r="D12000" t="s">
        <v>135</v>
      </c>
      <c r="E12000">
        <v>590</v>
      </c>
      <c r="F12000" t="s">
        <v>110</v>
      </c>
      <c r="G12000" t="s">
        <v>133</v>
      </c>
      <c r="H12000">
        <v>1435</v>
      </c>
      <c r="I12000">
        <v>0.55378203990716468</v>
      </c>
      <c r="J12000">
        <v>6.2546745532555559E-3</v>
      </c>
      <c r="K12000">
        <v>-1.4333065093495401E-3</v>
      </c>
      <c r="L12000">
        <v>1.3067001439901109</v>
      </c>
    </row>
    <row r="12001" spans="1:12">
      <c r="A12001" t="s">
        <v>317</v>
      </c>
      <c r="B12001" t="s">
        <v>410</v>
      </c>
      <c r="C12001">
        <v>48237</v>
      </c>
      <c r="D12001" t="s">
        <v>135</v>
      </c>
      <c r="E12001">
        <v>590</v>
      </c>
      <c r="F12001" t="s">
        <v>110</v>
      </c>
      <c r="G12001" t="s">
        <v>134</v>
      </c>
      <c r="H12001">
        <v>61</v>
      </c>
      <c r="I12001">
        <v>0.28874487922905012</v>
      </c>
      <c r="J12001">
        <v>1.0325144890336769E-2</v>
      </c>
      <c r="K12001">
        <v>4.3298736763396413E-2</v>
      </c>
      <c r="L12001">
        <v>0.49094550654515817</v>
      </c>
    </row>
    <row r="12002" spans="1:12">
      <c r="A12002" t="s">
        <v>317</v>
      </c>
      <c r="B12002" t="s">
        <v>264</v>
      </c>
      <c r="C12002">
        <v>48239</v>
      </c>
      <c r="D12002" t="s">
        <v>135</v>
      </c>
      <c r="E12002">
        <v>590</v>
      </c>
      <c r="F12002" t="s">
        <v>110</v>
      </c>
      <c r="G12002" t="s">
        <v>111</v>
      </c>
      <c r="H12002">
        <v>119</v>
      </c>
      <c r="I12002">
        <v>4.344054371735321E-2</v>
      </c>
      <c r="J12002">
        <v>3.0583080619406241E-3</v>
      </c>
      <c r="K12002">
        <v>-999</v>
      </c>
      <c r="L12002">
        <v>-999</v>
      </c>
    </row>
    <row r="12003" spans="1:12">
      <c r="A12003" t="s">
        <v>317</v>
      </c>
      <c r="B12003" t="s">
        <v>264</v>
      </c>
      <c r="C12003">
        <v>48239</v>
      </c>
      <c r="D12003" t="s">
        <v>135</v>
      </c>
      <c r="E12003">
        <v>590</v>
      </c>
      <c r="F12003" t="s">
        <v>110</v>
      </c>
      <c r="G12003" t="s">
        <v>112</v>
      </c>
      <c r="H12003">
        <v>154</v>
      </c>
      <c r="I12003">
        <v>1.010576887515535E-2</v>
      </c>
      <c r="J12003">
        <v>1.007986004360896E-3</v>
      </c>
      <c r="K12003">
        <v>-999</v>
      </c>
      <c r="L12003">
        <v>-999</v>
      </c>
    </row>
    <row r="12004" spans="1:12">
      <c r="A12004" t="s">
        <v>317</v>
      </c>
      <c r="B12004" t="s">
        <v>264</v>
      </c>
      <c r="C12004">
        <v>48239</v>
      </c>
      <c r="D12004" t="s">
        <v>135</v>
      </c>
      <c r="E12004">
        <v>590</v>
      </c>
      <c r="F12004" t="s">
        <v>110</v>
      </c>
      <c r="G12004" t="s">
        <v>113</v>
      </c>
      <c r="H12004">
        <v>119</v>
      </c>
      <c r="I12004">
        <v>0.54223212982136748</v>
      </c>
      <c r="J12004">
        <v>2.2402894704769659E-2</v>
      </c>
      <c r="K12004">
        <v>-6.8014914002422755E-5</v>
      </c>
      <c r="L12004">
        <v>1.167587709455941</v>
      </c>
    </row>
    <row r="12005" spans="1:12">
      <c r="A12005" t="s">
        <v>317</v>
      </c>
      <c r="B12005" t="s">
        <v>264</v>
      </c>
      <c r="C12005">
        <v>48239</v>
      </c>
      <c r="D12005" t="s">
        <v>135</v>
      </c>
      <c r="E12005">
        <v>590</v>
      </c>
      <c r="F12005" t="s">
        <v>110</v>
      </c>
      <c r="G12005" t="s">
        <v>114</v>
      </c>
      <c r="H12005">
        <v>154</v>
      </c>
      <c r="I12005">
        <v>0.13614671302070411</v>
      </c>
      <c r="J12005">
        <v>1.006211760132609E-2</v>
      </c>
      <c r="K12005">
        <v>-0.1648007615647171</v>
      </c>
      <c r="L12005">
        <v>0.56084747552493552</v>
      </c>
    </row>
    <row r="12006" spans="1:12">
      <c r="A12006" t="s">
        <v>317</v>
      </c>
      <c r="B12006" t="s">
        <v>264</v>
      </c>
      <c r="C12006">
        <v>48239</v>
      </c>
      <c r="D12006" t="s">
        <v>135</v>
      </c>
      <c r="E12006">
        <v>590</v>
      </c>
      <c r="F12006" t="s">
        <v>110</v>
      </c>
      <c r="G12006" t="s">
        <v>115</v>
      </c>
      <c r="H12006">
        <v>119</v>
      </c>
      <c r="I12006">
        <v>0.35744820166864288</v>
      </c>
      <c r="J12006">
        <v>1.8388921166261309E-2</v>
      </c>
      <c r="K12006">
        <v>-9.3929551569146078E-2</v>
      </c>
      <c r="L12006">
        <v>0.83509783911325841</v>
      </c>
    </row>
    <row r="12007" spans="1:12">
      <c r="A12007" t="s">
        <v>317</v>
      </c>
      <c r="B12007" t="s">
        <v>264</v>
      </c>
      <c r="C12007">
        <v>48239</v>
      </c>
      <c r="D12007" t="s">
        <v>135</v>
      </c>
      <c r="E12007">
        <v>590</v>
      </c>
      <c r="F12007" t="s">
        <v>110</v>
      </c>
      <c r="G12007" t="s">
        <v>116</v>
      </c>
      <c r="H12007">
        <v>154</v>
      </c>
      <c r="I12007">
        <v>5.8262439736304593E-2</v>
      </c>
      <c r="J12007">
        <v>9.4519299594805518E-3</v>
      </c>
      <c r="K12007">
        <v>-0.2965267321163389</v>
      </c>
      <c r="L12007">
        <v>0.34774509743010268</v>
      </c>
    </row>
    <row r="12008" spans="1:12">
      <c r="A12008" t="s">
        <v>317</v>
      </c>
      <c r="B12008" t="s">
        <v>264</v>
      </c>
      <c r="C12008">
        <v>48239</v>
      </c>
      <c r="D12008" t="s">
        <v>135</v>
      </c>
      <c r="E12008">
        <v>590</v>
      </c>
      <c r="F12008" t="s">
        <v>110</v>
      </c>
      <c r="G12008" t="s">
        <v>117</v>
      </c>
      <c r="H12008">
        <v>119</v>
      </c>
      <c r="I12008">
        <v>0.35744820166864288</v>
      </c>
      <c r="J12008">
        <v>1.8388921166261309E-2</v>
      </c>
      <c r="K12008">
        <v>-9.3929551569146078E-2</v>
      </c>
      <c r="L12008">
        <v>0.83509783911325841</v>
      </c>
    </row>
    <row r="12009" spans="1:12">
      <c r="A12009" t="s">
        <v>317</v>
      </c>
      <c r="B12009" t="s">
        <v>264</v>
      </c>
      <c r="C12009">
        <v>48239</v>
      </c>
      <c r="D12009" t="s">
        <v>135</v>
      </c>
      <c r="E12009">
        <v>590</v>
      </c>
      <c r="F12009" t="s">
        <v>110</v>
      </c>
      <c r="G12009" t="s">
        <v>118</v>
      </c>
      <c r="H12009">
        <v>154</v>
      </c>
      <c r="I12009">
        <v>5.8262439736304593E-2</v>
      </c>
      <c r="J12009">
        <v>9.4519299594805518E-3</v>
      </c>
      <c r="K12009">
        <v>-0.2965267321163389</v>
      </c>
      <c r="L12009">
        <v>0.34774509743010268</v>
      </c>
    </row>
    <row r="12010" spans="1:12">
      <c r="A12010" t="s">
        <v>317</v>
      </c>
      <c r="B12010" t="s">
        <v>264</v>
      </c>
      <c r="C12010">
        <v>48239</v>
      </c>
      <c r="D12010" t="s">
        <v>135</v>
      </c>
      <c r="E12010">
        <v>590</v>
      </c>
      <c r="F12010" t="s">
        <v>110</v>
      </c>
      <c r="G12010" t="s">
        <v>119</v>
      </c>
      <c r="H12010">
        <v>119</v>
      </c>
      <c r="I12010">
        <v>0.44640003195052641</v>
      </c>
      <c r="J12010">
        <v>2.017620395139887E-2</v>
      </c>
      <c r="K12010">
        <v>-6.8014914002422755E-5</v>
      </c>
      <c r="L12010">
        <v>1.0065041022987671</v>
      </c>
    </row>
    <row r="12011" spans="1:12">
      <c r="A12011" t="s">
        <v>317</v>
      </c>
      <c r="B12011" t="s">
        <v>264</v>
      </c>
      <c r="C12011">
        <v>48239</v>
      </c>
      <c r="D12011" t="s">
        <v>135</v>
      </c>
      <c r="E12011">
        <v>590</v>
      </c>
      <c r="F12011" t="s">
        <v>110</v>
      </c>
      <c r="G12011" t="s">
        <v>120</v>
      </c>
      <c r="H12011">
        <v>154</v>
      </c>
      <c r="I12011">
        <v>9.8542597284439759E-2</v>
      </c>
      <c r="J12011">
        <v>1.005330279515171E-2</v>
      </c>
      <c r="K12011">
        <v>-0.24312261054794609</v>
      </c>
      <c r="L12011">
        <v>0.47072010799174657</v>
      </c>
    </row>
    <row r="12012" spans="1:12">
      <c r="A12012" t="s">
        <v>317</v>
      </c>
      <c r="B12012" t="s">
        <v>264</v>
      </c>
      <c r="C12012">
        <v>48239</v>
      </c>
      <c r="D12012" t="s">
        <v>135</v>
      </c>
      <c r="E12012">
        <v>590</v>
      </c>
      <c r="F12012" t="s">
        <v>110</v>
      </c>
      <c r="G12012" t="s">
        <v>121</v>
      </c>
      <c r="H12012">
        <v>119</v>
      </c>
      <c r="I12012">
        <v>0.65603744095005223</v>
      </c>
      <c r="J12012">
        <v>2.571803551448653E-2</v>
      </c>
      <c r="K12012">
        <v>-6.8014914002422755E-5</v>
      </c>
      <c r="L12012">
        <v>1.362928753414266</v>
      </c>
    </row>
    <row r="12013" spans="1:12">
      <c r="A12013" t="s">
        <v>317</v>
      </c>
      <c r="B12013" t="s">
        <v>264</v>
      </c>
      <c r="C12013">
        <v>48239</v>
      </c>
      <c r="D12013" t="s">
        <v>135</v>
      </c>
      <c r="E12013">
        <v>590</v>
      </c>
      <c r="F12013" t="s">
        <v>110</v>
      </c>
      <c r="G12013" t="s">
        <v>122</v>
      </c>
      <c r="H12013">
        <v>154</v>
      </c>
      <c r="I12013">
        <v>0.20211812595804701</v>
      </c>
      <c r="J12013">
        <v>1.169530440944319E-2</v>
      </c>
      <c r="K12013">
        <v>-8.7787914512305359E-2</v>
      </c>
      <c r="L12013">
        <v>0.71699065535889961</v>
      </c>
    </row>
    <row r="12014" spans="1:12">
      <c r="A12014" t="s">
        <v>317</v>
      </c>
      <c r="B12014" t="s">
        <v>264</v>
      </c>
      <c r="C12014">
        <v>48239</v>
      </c>
      <c r="D12014" t="s">
        <v>135</v>
      </c>
      <c r="E12014">
        <v>590</v>
      </c>
      <c r="F12014" t="s">
        <v>110</v>
      </c>
      <c r="G12014" t="s">
        <v>123</v>
      </c>
      <c r="H12014">
        <v>119</v>
      </c>
      <c r="I12014">
        <v>0.85245977191256961</v>
      </c>
      <c r="J12014">
        <v>3.2272663101109947E-2</v>
      </c>
      <c r="K12014">
        <v>-6.8014914002422755E-5</v>
      </c>
      <c r="L12014">
        <v>1.722766894029135</v>
      </c>
    </row>
    <row r="12015" spans="1:12">
      <c r="A12015" t="s">
        <v>317</v>
      </c>
      <c r="B12015" t="s">
        <v>264</v>
      </c>
      <c r="C12015">
        <v>48239</v>
      </c>
      <c r="D12015" t="s">
        <v>135</v>
      </c>
      <c r="E12015">
        <v>590</v>
      </c>
      <c r="F12015" t="s">
        <v>110</v>
      </c>
      <c r="G12015" t="s">
        <v>124</v>
      </c>
      <c r="H12015">
        <v>154</v>
      </c>
      <c r="I12015">
        <v>0.30613086388350969</v>
      </c>
      <c r="J12015">
        <v>1.458451087164732E-2</v>
      </c>
      <c r="K12015">
        <v>-7.1362469007284768E-3</v>
      </c>
      <c r="L12015">
        <v>0.93825560750798298</v>
      </c>
    </row>
    <row r="12016" spans="1:12">
      <c r="A12016" t="s">
        <v>317</v>
      </c>
      <c r="B12016" t="s">
        <v>264</v>
      </c>
      <c r="C12016">
        <v>48239</v>
      </c>
      <c r="D12016" t="s">
        <v>135</v>
      </c>
      <c r="E12016">
        <v>590</v>
      </c>
      <c r="F12016" t="s">
        <v>110</v>
      </c>
      <c r="G12016" t="s">
        <v>125</v>
      </c>
      <c r="H12016">
        <v>119</v>
      </c>
      <c r="I12016">
        <v>1.043641561352562</v>
      </c>
      <c r="J12016">
        <v>3.8907464032135061E-2</v>
      </c>
      <c r="K12016">
        <v>-6.8014914002422755E-5</v>
      </c>
      <c r="L12016">
        <v>2.050532687710747</v>
      </c>
    </row>
    <row r="12017" spans="1:12">
      <c r="A12017" t="s">
        <v>317</v>
      </c>
      <c r="B12017" t="s">
        <v>264</v>
      </c>
      <c r="C12017">
        <v>48239</v>
      </c>
      <c r="D12017" t="s">
        <v>135</v>
      </c>
      <c r="E12017">
        <v>590</v>
      </c>
      <c r="F12017" t="s">
        <v>110</v>
      </c>
      <c r="G12017" t="s">
        <v>126</v>
      </c>
      <c r="H12017">
        <v>154</v>
      </c>
      <c r="I12017">
        <v>0.41259931489748708</v>
      </c>
      <c r="J12017">
        <v>1.7729208915557289E-2</v>
      </c>
      <c r="K12017">
        <v>-7.1362469007284768E-3</v>
      </c>
      <c r="L12017">
        <v>1.107028819515256</v>
      </c>
    </row>
    <row r="12018" spans="1:12">
      <c r="A12018" t="s">
        <v>317</v>
      </c>
      <c r="B12018" t="s">
        <v>264</v>
      </c>
      <c r="C12018">
        <v>48239</v>
      </c>
      <c r="D12018" t="s">
        <v>135</v>
      </c>
      <c r="E12018">
        <v>590</v>
      </c>
      <c r="F12018" t="s">
        <v>110</v>
      </c>
      <c r="G12018" t="s">
        <v>127</v>
      </c>
      <c r="H12018">
        <v>119</v>
      </c>
      <c r="I12018">
        <v>0.54223212982136759</v>
      </c>
      <c r="J12018">
        <v>2.2402894704769669E-2</v>
      </c>
      <c r="K12018">
        <v>-6.8014914002422755E-5</v>
      </c>
      <c r="L12018">
        <v>1.167587709455941</v>
      </c>
    </row>
    <row r="12019" spans="1:12">
      <c r="A12019" t="s">
        <v>317</v>
      </c>
      <c r="B12019" t="s">
        <v>264</v>
      </c>
      <c r="C12019">
        <v>48239</v>
      </c>
      <c r="D12019" t="s">
        <v>135</v>
      </c>
      <c r="E12019">
        <v>590</v>
      </c>
      <c r="F12019" t="s">
        <v>110</v>
      </c>
      <c r="G12019" t="s">
        <v>128</v>
      </c>
      <c r="H12019">
        <v>154</v>
      </c>
      <c r="I12019">
        <v>0.13614671302070411</v>
      </c>
      <c r="J12019">
        <v>1.006211760132609E-2</v>
      </c>
      <c r="K12019">
        <v>-0.1648007615647171</v>
      </c>
      <c r="L12019">
        <v>0.56084747552493552</v>
      </c>
    </row>
    <row r="12020" spans="1:12">
      <c r="A12020" t="s">
        <v>317</v>
      </c>
      <c r="B12020" t="s">
        <v>264</v>
      </c>
      <c r="C12020">
        <v>48239</v>
      </c>
      <c r="D12020" t="s">
        <v>135</v>
      </c>
      <c r="E12020">
        <v>590</v>
      </c>
      <c r="F12020" t="s">
        <v>110</v>
      </c>
      <c r="G12020" t="s">
        <v>129</v>
      </c>
      <c r="H12020">
        <v>119</v>
      </c>
      <c r="I12020">
        <v>0.54223213514268054</v>
      </c>
      <c r="J12020">
        <v>2.2402894354175851E-2</v>
      </c>
      <c r="K12020">
        <v>-6.8014914002422755E-5</v>
      </c>
      <c r="L12020">
        <v>1.167587709455941</v>
      </c>
    </row>
    <row r="12021" spans="1:12">
      <c r="A12021" t="s">
        <v>317</v>
      </c>
      <c r="B12021" t="s">
        <v>264</v>
      </c>
      <c r="C12021">
        <v>48239</v>
      </c>
      <c r="D12021" t="s">
        <v>135</v>
      </c>
      <c r="E12021">
        <v>590</v>
      </c>
      <c r="F12021" t="s">
        <v>110</v>
      </c>
      <c r="G12021" t="s">
        <v>130</v>
      </c>
      <c r="H12021">
        <v>154</v>
      </c>
      <c r="I12021">
        <v>0.13614671302070411</v>
      </c>
      <c r="J12021">
        <v>1.006211760132609E-2</v>
      </c>
      <c r="K12021">
        <v>-0.1648007615647171</v>
      </c>
      <c r="L12021">
        <v>0.56084747552493552</v>
      </c>
    </row>
    <row r="12022" spans="1:12">
      <c r="A12022" t="s">
        <v>317</v>
      </c>
      <c r="B12022" t="s">
        <v>264</v>
      </c>
      <c r="C12022">
        <v>48239</v>
      </c>
      <c r="D12022" t="s">
        <v>135</v>
      </c>
      <c r="E12022">
        <v>590</v>
      </c>
      <c r="F12022" t="s">
        <v>110</v>
      </c>
      <c r="G12022" t="s">
        <v>131</v>
      </c>
      <c r="H12022">
        <v>119</v>
      </c>
      <c r="I12022">
        <v>0.54223212982136759</v>
      </c>
      <c r="J12022">
        <v>2.2402894704769669E-2</v>
      </c>
      <c r="K12022">
        <v>-6.8014914002422755E-5</v>
      </c>
      <c r="L12022">
        <v>1.167587709455941</v>
      </c>
    </row>
    <row r="12023" spans="1:12">
      <c r="A12023" t="s">
        <v>317</v>
      </c>
      <c r="B12023" t="s">
        <v>264</v>
      </c>
      <c r="C12023">
        <v>48239</v>
      </c>
      <c r="D12023" t="s">
        <v>135</v>
      </c>
      <c r="E12023">
        <v>590</v>
      </c>
      <c r="F12023" t="s">
        <v>110</v>
      </c>
      <c r="G12023" t="s">
        <v>132</v>
      </c>
      <c r="H12023">
        <v>154</v>
      </c>
      <c r="I12023">
        <v>0.13614671302070411</v>
      </c>
      <c r="J12023">
        <v>1.006211760132609E-2</v>
      </c>
      <c r="K12023">
        <v>-0.1648007615647171</v>
      </c>
      <c r="L12023">
        <v>0.56084747552493552</v>
      </c>
    </row>
    <row r="12024" spans="1:12">
      <c r="A12024" t="s">
        <v>317</v>
      </c>
      <c r="B12024" t="s">
        <v>264</v>
      </c>
      <c r="C12024">
        <v>48239</v>
      </c>
      <c r="D12024" t="s">
        <v>135</v>
      </c>
      <c r="E12024">
        <v>590</v>
      </c>
      <c r="F12024" t="s">
        <v>110</v>
      </c>
      <c r="G12024" t="s">
        <v>133</v>
      </c>
      <c r="H12024">
        <v>119</v>
      </c>
      <c r="I12024">
        <v>0.71148490009686993</v>
      </c>
      <c r="J12024">
        <v>2.8626114169949951E-2</v>
      </c>
      <c r="K12024">
        <v>-6.8014914002422755E-5</v>
      </c>
      <c r="L12024">
        <v>1.4331333234507451</v>
      </c>
    </row>
    <row r="12025" spans="1:12">
      <c r="A12025" t="s">
        <v>317</v>
      </c>
      <c r="B12025" t="s">
        <v>264</v>
      </c>
      <c r="C12025">
        <v>48239</v>
      </c>
      <c r="D12025" t="s">
        <v>135</v>
      </c>
      <c r="E12025">
        <v>590</v>
      </c>
      <c r="F12025" t="s">
        <v>110</v>
      </c>
      <c r="G12025" t="s">
        <v>134</v>
      </c>
      <c r="H12025">
        <v>154</v>
      </c>
      <c r="I12025">
        <v>0.25524593365470882</v>
      </c>
      <c r="J12025">
        <v>1.069283385560706E-2</v>
      </c>
      <c r="K12025">
        <v>-7.1362469007284768E-3</v>
      </c>
      <c r="L12025">
        <v>0.67055148480300786</v>
      </c>
    </row>
    <row r="12026" spans="1:12">
      <c r="A12026" t="s">
        <v>317</v>
      </c>
      <c r="B12026" t="s">
        <v>269</v>
      </c>
      <c r="C12026">
        <v>48241</v>
      </c>
      <c r="D12026" t="s">
        <v>135</v>
      </c>
      <c r="E12026">
        <v>590</v>
      </c>
      <c r="F12026" t="s">
        <v>110</v>
      </c>
      <c r="G12026" t="s">
        <v>111</v>
      </c>
      <c r="H12026">
        <v>385</v>
      </c>
      <c r="I12026">
        <v>1.8352986050037819E-2</v>
      </c>
      <c r="J12026">
        <v>9.4481767279943002E-4</v>
      </c>
      <c r="K12026">
        <v>-999</v>
      </c>
      <c r="L12026">
        <v>-999</v>
      </c>
    </row>
    <row r="12027" spans="1:12">
      <c r="A12027" t="s">
        <v>317</v>
      </c>
      <c r="B12027" t="s">
        <v>269</v>
      </c>
      <c r="C12027">
        <v>48241</v>
      </c>
      <c r="D12027" t="s">
        <v>135</v>
      </c>
      <c r="E12027">
        <v>590</v>
      </c>
      <c r="F12027" t="s">
        <v>110</v>
      </c>
      <c r="G12027" t="s">
        <v>112</v>
      </c>
      <c r="H12027">
        <v>614</v>
      </c>
      <c r="I12027">
        <v>-1.524708937272541E-2</v>
      </c>
      <c r="J12027">
        <v>8.0153164432649913E-4</v>
      </c>
      <c r="K12027">
        <v>-999</v>
      </c>
      <c r="L12027">
        <v>-999</v>
      </c>
    </row>
    <row r="12028" spans="1:12">
      <c r="A12028" t="s">
        <v>317</v>
      </c>
      <c r="B12028" t="s">
        <v>269</v>
      </c>
      <c r="C12028">
        <v>48241</v>
      </c>
      <c r="D12028" t="s">
        <v>135</v>
      </c>
      <c r="E12028">
        <v>590</v>
      </c>
      <c r="F12028" t="s">
        <v>110</v>
      </c>
      <c r="G12028" t="s">
        <v>113</v>
      </c>
      <c r="H12028">
        <v>385</v>
      </c>
      <c r="I12028">
        <v>0.34441876035027852</v>
      </c>
      <c r="J12028">
        <v>8.249744552857298E-3</v>
      </c>
      <c r="K12028">
        <v>-2.2209100711948191E-3</v>
      </c>
      <c r="L12028">
        <v>0.92904004690239772</v>
      </c>
    </row>
    <row r="12029" spans="1:12">
      <c r="A12029" t="s">
        <v>317</v>
      </c>
      <c r="B12029" t="s">
        <v>269</v>
      </c>
      <c r="C12029">
        <v>48241</v>
      </c>
      <c r="D12029" t="s">
        <v>135</v>
      </c>
      <c r="E12029">
        <v>590</v>
      </c>
      <c r="F12029" t="s">
        <v>110</v>
      </c>
      <c r="G12029" t="s">
        <v>114</v>
      </c>
      <c r="H12029">
        <v>614</v>
      </c>
      <c r="I12029">
        <v>0.1498283722983309</v>
      </c>
      <c r="J12029">
        <v>4.8396967617221004E-3</v>
      </c>
      <c r="K12029">
        <v>-8.0042395586124887E-2</v>
      </c>
      <c r="L12029">
        <v>0.50609167636517527</v>
      </c>
    </row>
    <row r="12030" spans="1:12">
      <c r="A12030" t="s">
        <v>317</v>
      </c>
      <c r="B12030" t="s">
        <v>269</v>
      </c>
      <c r="C12030">
        <v>48241</v>
      </c>
      <c r="D12030" t="s">
        <v>135</v>
      </c>
      <c r="E12030">
        <v>590</v>
      </c>
      <c r="F12030" t="s">
        <v>110</v>
      </c>
      <c r="G12030" t="s">
        <v>115</v>
      </c>
      <c r="H12030">
        <v>385</v>
      </c>
      <c r="I12030">
        <v>0.2395383713506733</v>
      </c>
      <c r="J12030">
        <v>5.9711598132804493E-3</v>
      </c>
      <c r="K12030">
        <v>-6.9626939183345697E-3</v>
      </c>
      <c r="L12030">
        <v>0.68818917119285972</v>
      </c>
    </row>
    <row r="12031" spans="1:12">
      <c r="A12031" t="s">
        <v>317</v>
      </c>
      <c r="B12031" t="s">
        <v>269</v>
      </c>
      <c r="C12031">
        <v>48241</v>
      </c>
      <c r="D12031" t="s">
        <v>135</v>
      </c>
      <c r="E12031">
        <v>590</v>
      </c>
      <c r="F12031" t="s">
        <v>110</v>
      </c>
      <c r="G12031" t="s">
        <v>116</v>
      </c>
      <c r="H12031">
        <v>613</v>
      </c>
      <c r="I12031">
        <v>7.1637483097242008E-2</v>
      </c>
      <c r="J12031">
        <v>2.9817369722901959E-3</v>
      </c>
      <c r="K12031">
        <v>-0.16779746486992439</v>
      </c>
      <c r="L12031">
        <v>0.33039547440439881</v>
      </c>
    </row>
    <row r="12032" spans="1:12">
      <c r="A12032" t="s">
        <v>317</v>
      </c>
      <c r="B12032" t="s">
        <v>269</v>
      </c>
      <c r="C12032">
        <v>48241</v>
      </c>
      <c r="D12032" t="s">
        <v>135</v>
      </c>
      <c r="E12032">
        <v>590</v>
      </c>
      <c r="F12032" t="s">
        <v>110</v>
      </c>
      <c r="G12032" t="s">
        <v>117</v>
      </c>
      <c r="H12032">
        <v>385</v>
      </c>
      <c r="I12032">
        <v>0.2395383713506733</v>
      </c>
      <c r="J12032">
        <v>5.9711598132804493E-3</v>
      </c>
      <c r="K12032">
        <v>-6.9626939183345697E-3</v>
      </c>
      <c r="L12032">
        <v>0.68818917119285972</v>
      </c>
    </row>
    <row r="12033" spans="1:12">
      <c r="A12033" t="s">
        <v>317</v>
      </c>
      <c r="B12033" t="s">
        <v>269</v>
      </c>
      <c r="C12033">
        <v>48241</v>
      </c>
      <c r="D12033" t="s">
        <v>135</v>
      </c>
      <c r="E12033">
        <v>590</v>
      </c>
      <c r="F12033" t="s">
        <v>110</v>
      </c>
      <c r="G12033" t="s">
        <v>118</v>
      </c>
      <c r="H12033">
        <v>614</v>
      </c>
      <c r="I12033">
        <v>7.1404604684808304E-2</v>
      </c>
      <c r="J12033">
        <v>2.9590933539898941E-3</v>
      </c>
      <c r="K12033">
        <v>-0.16779746486992439</v>
      </c>
      <c r="L12033">
        <v>0.33039547440439881</v>
      </c>
    </row>
    <row r="12034" spans="1:12">
      <c r="A12034" t="s">
        <v>317</v>
      </c>
      <c r="B12034" t="s">
        <v>269</v>
      </c>
      <c r="C12034">
        <v>48241</v>
      </c>
      <c r="D12034" t="s">
        <v>135</v>
      </c>
      <c r="E12034">
        <v>590</v>
      </c>
      <c r="F12034" t="s">
        <v>110</v>
      </c>
      <c r="G12034" t="s">
        <v>119</v>
      </c>
      <c r="H12034">
        <v>385</v>
      </c>
      <c r="I12034">
        <v>0.29576395856467402</v>
      </c>
      <c r="J12034">
        <v>7.0892260102168444E-3</v>
      </c>
      <c r="K12034">
        <v>-2.2209100711948191E-3</v>
      </c>
      <c r="L12034">
        <v>0.81137074150351796</v>
      </c>
    </row>
    <row r="12035" spans="1:12">
      <c r="A12035" t="s">
        <v>317</v>
      </c>
      <c r="B12035" t="s">
        <v>269</v>
      </c>
      <c r="C12035">
        <v>48241</v>
      </c>
      <c r="D12035" t="s">
        <v>135</v>
      </c>
      <c r="E12035">
        <v>590</v>
      </c>
      <c r="F12035" t="s">
        <v>110</v>
      </c>
      <c r="G12035" t="s">
        <v>120</v>
      </c>
      <c r="H12035">
        <v>613</v>
      </c>
      <c r="I12035">
        <v>0.11001215318394671</v>
      </c>
      <c r="J12035">
        <v>3.8584855263824221E-3</v>
      </c>
      <c r="K12035">
        <v>-0.2476950842242015</v>
      </c>
      <c r="L12035">
        <v>0.39452015270246482</v>
      </c>
    </row>
    <row r="12036" spans="1:12">
      <c r="A12036" t="s">
        <v>317</v>
      </c>
      <c r="B12036" t="s">
        <v>269</v>
      </c>
      <c r="C12036">
        <v>48241</v>
      </c>
      <c r="D12036" t="s">
        <v>135</v>
      </c>
      <c r="E12036">
        <v>590</v>
      </c>
      <c r="F12036" t="s">
        <v>110</v>
      </c>
      <c r="G12036" t="s">
        <v>121</v>
      </c>
      <c r="H12036">
        <v>385</v>
      </c>
      <c r="I12036">
        <v>0.4297038202545681</v>
      </c>
      <c r="J12036">
        <v>1.013879700250065E-2</v>
      </c>
      <c r="K12036">
        <v>-2.2209100711948191E-3</v>
      </c>
      <c r="L12036">
        <v>1.118222396893668</v>
      </c>
    </row>
    <row r="12037" spans="1:12">
      <c r="A12037" t="s">
        <v>317</v>
      </c>
      <c r="B12037" t="s">
        <v>269</v>
      </c>
      <c r="C12037">
        <v>48241</v>
      </c>
      <c r="D12037" t="s">
        <v>135</v>
      </c>
      <c r="E12037">
        <v>590</v>
      </c>
      <c r="F12037" t="s">
        <v>110</v>
      </c>
      <c r="G12037" t="s">
        <v>122</v>
      </c>
      <c r="H12037">
        <v>613</v>
      </c>
      <c r="I12037">
        <v>0.20595179397059071</v>
      </c>
      <c r="J12037">
        <v>6.34815665797029E-3</v>
      </c>
      <c r="K12037">
        <v>-8.9453533457064499E-2</v>
      </c>
      <c r="L12037">
        <v>0.72098393098243763</v>
      </c>
    </row>
    <row r="12038" spans="1:12">
      <c r="A12038" t="s">
        <v>317</v>
      </c>
      <c r="B12038" t="s">
        <v>269</v>
      </c>
      <c r="C12038">
        <v>48241</v>
      </c>
      <c r="D12038" t="s">
        <v>135</v>
      </c>
      <c r="E12038">
        <v>590</v>
      </c>
      <c r="F12038" t="s">
        <v>110</v>
      </c>
      <c r="G12038" t="s">
        <v>123</v>
      </c>
      <c r="H12038">
        <v>385</v>
      </c>
      <c r="I12038">
        <v>0.55269707530607393</v>
      </c>
      <c r="J12038">
        <v>1.275900907091471E-2</v>
      </c>
      <c r="K12038">
        <v>-2.2209100711948191E-3</v>
      </c>
      <c r="L12038">
        <v>1.3667531928650181</v>
      </c>
    </row>
    <row r="12039" spans="1:12">
      <c r="A12039" t="s">
        <v>317</v>
      </c>
      <c r="B12039" t="s">
        <v>269</v>
      </c>
      <c r="C12039">
        <v>48241</v>
      </c>
      <c r="D12039" t="s">
        <v>135</v>
      </c>
      <c r="E12039">
        <v>590</v>
      </c>
      <c r="F12039" t="s">
        <v>110</v>
      </c>
      <c r="G12039" t="s">
        <v>124</v>
      </c>
      <c r="H12039">
        <v>613</v>
      </c>
      <c r="I12039">
        <v>0.3002740318735681</v>
      </c>
      <c r="J12039">
        <v>9.0247575333122013E-3</v>
      </c>
      <c r="K12039">
        <v>-7.0983799909851417E-2</v>
      </c>
      <c r="L12039">
        <v>1.075421990035097</v>
      </c>
    </row>
    <row r="12040" spans="1:12">
      <c r="A12040" t="s">
        <v>317</v>
      </c>
      <c r="B12040" t="s">
        <v>269</v>
      </c>
      <c r="C12040">
        <v>48241</v>
      </c>
      <c r="D12040" t="s">
        <v>135</v>
      </c>
      <c r="E12040">
        <v>590</v>
      </c>
      <c r="F12040" t="s">
        <v>110</v>
      </c>
      <c r="G12040" t="s">
        <v>125</v>
      </c>
      <c r="H12040">
        <v>385</v>
      </c>
      <c r="I12040">
        <v>0.67998199748401</v>
      </c>
      <c r="J12040">
        <v>1.574057216947199E-2</v>
      </c>
      <c r="K12040">
        <v>-2.2209100711948191E-3</v>
      </c>
      <c r="L12040">
        <v>1.640437809315836</v>
      </c>
    </row>
    <row r="12041" spans="1:12">
      <c r="A12041" t="s">
        <v>317</v>
      </c>
      <c r="B12041" t="s">
        <v>269</v>
      </c>
      <c r="C12041">
        <v>48241</v>
      </c>
      <c r="D12041" t="s">
        <v>135</v>
      </c>
      <c r="E12041">
        <v>590</v>
      </c>
      <c r="F12041" t="s">
        <v>110</v>
      </c>
      <c r="G12041" t="s">
        <v>126</v>
      </c>
      <c r="H12041">
        <v>613</v>
      </c>
      <c r="I12041">
        <v>0.40004617640704782</v>
      </c>
      <c r="J12041">
        <v>1.199303012229227E-2</v>
      </c>
      <c r="K12041">
        <v>-3.9806647781455047E-2</v>
      </c>
      <c r="L12041">
        <v>1.4206787509393499</v>
      </c>
    </row>
    <row r="12042" spans="1:12">
      <c r="A12042" t="s">
        <v>317</v>
      </c>
      <c r="B12042" t="s">
        <v>269</v>
      </c>
      <c r="C12042">
        <v>48241</v>
      </c>
      <c r="D12042" t="s">
        <v>135</v>
      </c>
      <c r="E12042">
        <v>590</v>
      </c>
      <c r="F12042" t="s">
        <v>110</v>
      </c>
      <c r="G12042" t="s">
        <v>127</v>
      </c>
      <c r="H12042">
        <v>385</v>
      </c>
      <c r="I12042">
        <v>0.34441875361720181</v>
      </c>
      <c r="J12042">
        <v>8.2497437891071949E-3</v>
      </c>
      <c r="K12042">
        <v>-2.2209100711948191E-3</v>
      </c>
      <c r="L12042">
        <v>0.92904004690239772</v>
      </c>
    </row>
    <row r="12043" spans="1:12">
      <c r="A12043" t="s">
        <v>317</v>
      </c>
      <c r="B12043" t="s">
        <v>269</v>
      </c>
      <c r="C12043">
        <v>48241</v>
      </c>
      <c r="D12043" t="s">
        <v>135</v>
      </c>
      <c r="E12043">
        <v>590</v>
      </c>
      <c r="F12043" t="s">
        <v>110</v>
      </c>
      <c r="G12043" t="s">
        <v>128</v>
      </c>
      <c r="H12043">
        <v>613</v>
      </c>
      <c r="I12043">
        <v>0.15109181448930389</v>
      </c>
      <c r="J12043">
        <v>4.9589034281511228E-3</v>
      </c>
      <c r="K12043">
        <v>-8.0042395586124887E-2</v>
      </c>
      <c r="L12043">
        <v>0.50609167636517527</v>
      </c>
    </row>
    <row r="12044" spans="1:12">
      <c r="A12044" t="s">
        <v>317</v>
      </c>
      <c r="B12044" t="s">
        <v>269</v>
      </c>
      <c r="C12044">
        <v>48241</v>
      </c>
      <c r="D12044" t="s">
        <v>135</v>
      </c>
      <c r="E12044">
        <v>590</v>
      </c>
      <c r="F12044" t="s">
        <v>110</v>
      </c>
      <c r="G12044" t="s">
        <v>129</v>
      </c>
      <c r="H12044">
        <v>385</v>
      </c>
      <c r="I12044">
        <v>0.34441875361720181</v>
      </c>
      <c r="J12044">
        <v>8.2497437891071931E-3</v>
      </c>
      <c r="K12044">
        <v>-2.2209100711948191E-3</v>
      </c>
      <c r="L12044">
        <v>0.92904004690239772</v>
      </c>
    </row>
    <row r="12045" spans="1:12">
      <c r="A12045" t="s">
        <v>317</v>
      </c>
      <c r="B12045" t="s">
        <v>269</v>
      </c>
      <c r="C12045">
        <v>48241</v>
      </c>
      <c r="D12045" t="s">
        <v>135</v>
      </c>
      <c r="E12045">
        <v>590</v>
      </c>
      <c r="F12045" t="s">
        <v>110</v>
      </c>
      <c r="G12045" t="s">
        <v>130</v>
      </c>
      <c r="H12045">
        <v>613</v>
      </c>
      <c r="I12045">
        <v>0.15109181448930389</v>
      </c>
      <c r="J12045">
        <v>4.9589034281511228E-3</v>
      </c>
      <c r="K12045">
        <v>-8.0042395586124887E-2</v>
      </c>
      <c r="L12045">
        <v>0.50609167636517527</v>
      </c>
    </row>
    <row r="12046" spans="1:12">
      <c r="A12046" t="s">
        <v>317</v>
      </c>
      <c r="B12046" t="s">
        <v>269</v>
      </c>
      <c r="C12046">
        <v>48241</v>
      </c>
      <c r="D12046" t="s">
        <v>135</v>
      </c>
      <c r="E12046">
        <v>590</v>
      </c>
      <c r="F12046" t="s">
        <v>110</v>
      </c>
      <c r="G12046" t="s">
        <v>131</v>
      </c>
      <c r="H12046">
        <v>385</v>
      </c>
      <c r="I12046">
        <v>0.34441875361720181</v>
      </c>
      <c r="J12046">
        <v>8.2497437891071931E-3</v>
      </c>
      <c r="K12046">
        <v>-2.2209100711948191E-3</v>
      </c>
      <c r="L12046">
        <v>0.92904004690239772</v>
      </c>
    </row>
    <row r="12047" spans="1:12">
      <c r="A12047" t="s">
        <v>317</v>
      </c>
      <c r="B12047" t="s">
        <v>269</v>
      </c>
      <c r="C12047">
        <v>48241</v>
      </c>
      <c r="D12047" t="s">
        <v>135</v>
      </c>
      <c r="E12047">
        <v>590</v>
      </c>
      <c r="F12047" t="s">
        <v>110</v>
      </c>
      <c r="G12047" t="s">
        <v>132</v>
      </c>
      <c r="H12047">
        <v>613</v>
      </c>
      <c r="I12047">
        <v>0.15109181448930389</v>
      </c>
      <c r="J12047">
        <v>4.9589034281511219E-3</v>
      </c>
      <c r="K12047">
        <v>-8.0042395586124887E-2</v>
      </c>
      <c r="L12047">
        <v>0.50609167636517527</v>
      </c>
    </row>
    <row r="12048" spans="1:12">
      <c r="A12048" t="s">
        <v>317</v>
      </c>
      <c r="B12048" t="s">
        <v>269</v>
      </c>
      <c r="C12048">
        <v>48241</v>
      </c>
      <c r="D12048" t="s">
        <v>135</v>
      </c>
      <c r="E12048">
        <v>590</v>
      </c>
      <c r="F12048" t="s">
        <v>110</v>
      </c>
      <c r="G12048" t="s">
        <v>133</v>
      </c>
      <c r="H12048">
        <v>385</v>
      </c>
      <c r="I12048">
        <v>0.4698351658084205</v>
      </c>
      <c r="J12048">
        <v>1.0090794398264141E-2</v>
      </c>
      <c r="K12048">
        <v>-2.2209100711948191E-3</v>
      </c>
      <c r="L12048">
        <v>1.0498195309448459</v>
      </c>
    </row>
    <row r="12049" spans="1:12">
      <c r="A12049" t="s">
        <v>317</v>
      </c>
      <c r="B12049" t="s">
        <v>269</v>
      </c>
      <c r="C12049">
        <v>48241</v>
      </c>
      <c r="D12049" t="s">
        <v>135</v>
      </c>
      <c r="E12049">
        <v>590</v>
      </c>
      <c r="F12049" t="s">
        <v>110</v>
      </c>
      <c r="G12049" t="s">
        <v>134</v>
      </c>
      <c r="H12049">
        <v>613</v>
      </c>
      <c r="I12049">
        <v>0.2479334897645504</v>
      </c>
      <c r="J12049">
        <v>7.6990058058874558E-3</v>
      </c>
      <c r="K12049">
        <v>-3.9806647781455047E-2</v>
      </c>
      <c r="L12049">
        <v>0.95830643174613483</v>
      </c>
    </row>
    <row r="12050" spans="1:12">
      <c r="A12050" t="s">
        <v>317</v>
      </c>
      <c r="B12050" t="s">
        <v>411</v>
      </c>
      <c r="C12050">
        <v>48243</v>
      </c>
      <c r="D12050" t="s">
        <v>135</v>
      </c>
      <c r="E12050">
        <v>590</v>
      </c>
      <c r="F12050" t="s">
        <v>110</v>
      </c>
      <c r="G12050" t="s">
        <v>111</v>
      </c>
      <c r="H12050">
        <v>389</v>
      </c>
      <c r="I12050">
        <v>3.367616646610908E-3</v>
      </c>
      <c r="J12050">
        <v>2.8671242530992689E-3</v>
      </c>
      <c r="K12050">
        <v>-999</v>
      </c>
      <c r="L12050">
        <v>-999</v>
      </c>
    </row>
    <row r="12051" spans="1:12">
      <c r="A12051" t="s">
        <v>317</v>
      </c>
      <c r="B12051" t="s">
        <v>411</v>
      </c>
      <c r="C12051">
        <v>48243</v>
      </c>
      <c r="D12051" t="s">
        <v>135</v>
      </c>
      <c r="E12051">
        <v>590</v>
      </c>
      <c r="F12051" t="s">
        <v>110</v>
      </c>
      <c r="G12051" t="s">
        <v>112</v>
      </c>
      <c r="H12051">
        <v>138</v>
      </c>
      <c r="I12051">
        <v>-6.2486136977612963E-4</v>
      </c>
      <c r="J12051">
        <v>1.6205216815530399E-3</v>
      </c>
      <c r="K12051">
        <v>-999</v>
      </c>
      <c r="L12051">
        <v>-999</v>
      </c>
    </row>
    <row r="12052" spans="1:12">
      <c r="A12052" t="s">
        <v>317</v>
      </c>
      <c r="B12052" t="s">
        <v>411</v>
      </c>
      <c r="C12052">
        <v>48243</v>
      </c>
      <c r="D12052" t="s">
        <v>135</v>
      </c>
      <c r="E12052">
        <v>590</v>
      </c>
      <c r="F12052" t="s">
        <v>110</v>
      </c>
      <c r="G12052" t="s">
        <v>113</v>
      </c>
      <c r="H12052">
        <v>389</v>
      </c>
      <c r="I12052">
        <v>0.17060113957908279</v>
      </c>
      <c r="J12052">
        <v>9.5024499945869229E-3</v>
      </c>
      <c r="K12052">
        <v>-0.27744604644236331</v>
      </c>
      <c r="L12052">
        <v>0.88011733211208598</v>
      </c>
    </row>
    <row r="12053" spans="1:12">
      <c r="A12053" t="s">
        <v>317</v>
      </c>
      <c r="B12053" t="s">
        <v>411</v>
      </c>
      <c r="C12053">
        <v>48243</v>
      </c>
      <c r="D12053" t="s">
        <v>135</v>
      </c>
      <c r="E12053">
        <v>590</v>
      </c>
      <c r="F12053" t="s">
        <v>110</v>
      </c>
      <c r="G12053" t="s">
        <v>114</v>
      </c>
      <c r="H12053">
        <v>138</v>
      </c>
      <c r="I12053">
        <v>3.7149821030887271E-2</v>
      </c>
      <c r="J12053">
        <v>5.9074061674457244E-3</v>
      </c>
      <c r="K12053">
        <v>-0.1061005274078473</v>
      </c>
      <c r="L12053">
        <v>0.34235197123096311</v>
      </c>
    </row>
    <row r="12054" spans="1:12">
      <c r="A12054" t="s">
        <v>317</v>
      </c>
      <c r="B12054" t="s">
        <v>411</v>
      </c>
      <c r="C12054">
        <v>48243</v>
      </c>
      <c r="D12054" t="s">
        <v>135</v>
      </c>
      <c r="E12054">
        <v>590</v>
      </c>
      <c r="F12054" t="s">
        <v>110</v>
      </c>
      <c r="G12054" t="s">
        <v>115</v>
      </c>
      <c r="H12054">
        <v>389</v>
      </c>
      <c r="I12054">
        <v>0.1189318501023274</v>
      </c>
      <c r="J12054">
        <v>7.0556665999627101E-3</v>
      </c>
      <c r="K12054">
        <v>-0.31209224886269232</v>
      </c>
      <c r="L12054">
        <v>0.6814792330507794</v>
      </c>
    </row>
    <row r="12055" spans="1:12">
      <c r="A12055" t="s">
        <v>317</v>
      </c>
      <c r="B12055" t="s">
        <v>411</v>
      </c>
      <c r="C12055">
        <v>48243</v>
      </c>
      <c r="D12055" t="s">
        <v>135</v>
      </c>
      <c r="E12055">
        <v>590</v>
      </c>
      <c r="F12055" t="s">
        <v>110</v>
      </c>
      <c r="G12055" t="s">
        <v>116</v>
      </c>
      <c r="H12055">
        <v>138</v>
      </c>
      <c r="I12055">
        <v>1.9742935437243959E-2</v>
      </c>
      <c r="J12055">
        <v>4.0265396752577499E-3</v>
      </c>
      <c r="K12055">
        <v>-0.1061005274078473</v>
      </c>
      <c r="L12055">
        <v>0.27402940192639741</v>
      </c>
    </row>
    <row r="12056" spans="1:12">
      <c r="A12056" t="s">
        <v>317</v>
      </c>
      <c r="B12056" t="s">
        <v>411</v>
      </c>
      <c r="C12056">
        <v>48243</v>
      </c>
      <c r="D12056" t="s">
        <v>135</v>
      </c>
      <c r="E12056">
        <v>590</v>
      </c>
      <c r="F12056" t="s">
        <v>110</v>
      </c>
      <c r="G12056" t="s">
        <v>117</v>
      </c>
      <c r="H12056">
        <v>389</v>
      </c>
      <c r="I12056">
        <v>0.11893185648859381</v>
      </c>
      <c r="J12056">
        <v>7.0556673463669272E-3</v>
      </c>
      <c r="K12056">
        <v>-0.31209224886269232</v>
      </c>
      <c r="L12056">
        <v>0.6814792330507794</v>
      </c>
    </row>
    <row r="12057" spans="1:12">
      <c r="A12057" t="s">
        <v>317</v>
      </c>
      <c r="B12057" t="s">
        <v>411</v>
      </c>
      <c r="C12057">
        <v>48243</v>
      </c>
      <c r="D12057" t="s">
        <v>135</v>
      </c>
      <c r="E12057">
        <v>590</v>
      </c>
      <c r="F12057" t="s">
        <v>110</v>
      </c>
      <c r="G12057" t="s">
        <v>118</v>
      </c>
      <c r="H12057">
        <v>138</v>
      </c>
      <c r="I12057">
        <v>1.9756412312588539E-2</v>
      </c>
      <c r="J12057">
        <v>4.0267656815370402E-3</v>
      </c>
      <c r="K12057">
        <v>-0.1061005274078473</v>
      </c>
      <c r="L12057">
        <v>0.27402940192639741</v>
      </c>
    </row>
    <row r="12058" spans="1:12">
      <c r="A12058" t="s">
        <v>317</v>
      </c>
      <c r="B12058" t="s">
        <v>411</v>
      </c>
      <c r="C12058">
        <v>48243</v>
      </c>
      <c r="D12058" t="s">
        <v>135</v>
      </c>
      <c r="E12058">
        <v>590</v>
      </c>
      <c r="F12058" t="s">
        <v>110</v>
      </c>
      <c r="G12058" t="s">
        <v>119</v>
      </c>
      <c r="H12058">
        <v>389</v>
      </c>
      <c r="I12058">
        <v>0.14527904465884159</v>
      </c>
      <c r="J12058">
        <v>8.2607488872263029E-3</v>
      </c>
      <c r="K12058">
        <v>-0.2945105278026845</v>
      </c>
      <c r="L12058">
        <v>0.79099388730408382</v>
      </c>
    </row>
    <row r="12059" spans="1:12">
      <c r="A12059" t="s">
        <v>317</v>
      </c>
      <c r="B12059" t="s">
        <v>411</v>
      </c>
      <c r="C12059">
        <v>48243</v>
      </c>
      <c r="D12059" t="s">
        <v>135</v>
      </c>
      <c r="E12059">
        <v>590</v>
      </c>
      <c r="F12059" t="s">
        <v>110</v>
      </c>
      <c r="G12059" t="s">
        <v>120</v>
      </c>
      <c r="H12059">
        <v>138</v>
      </c>
      <c r="I12059">
        <v>2.8321853323145161E-2</v>
      </c>
      <c r="J12059">
        <v>4.8887590086394966E-3</v>
      </c>
      <c r="K12059">
        <v>-0.1061005274078473</v>
      </c>
      <c r="L12059">
        <v>0.32139422092164532</v>
      </c>
    </row>
    <row r="12060" spans="1:12">
      <c r="A12060" t="s">
        <v>317</v>
      </c>
      <c r="B12060" t="s">
        <v>411</v>
      </c>
      <c r="C12060">
        <v>48243</v>
      </c>
      <c r="D12060" t="s">
        <v>135</v>
      </c>
      <c r="E12060">
        <v>590</v>
      </c>
      <c r="F12060" t="s">
        <v>110</v>
      </c>
      <c r="G12060" t="s">
        <v>121</v>
      </c>
      <c r="H12060">
        <v>389</v>
      </c>
      <c r="I12060">
        <v>0.2044427927659748</v>
      </c>
      <c r="J12060">
        <v>1.11116561033196E-2</v>
      </c>
      <c r="K12060">
        <v>-0.249642021293209</v>
      </c>
      <c r="L12060">
        <v>0.98030008918255496</v>
      </c>
    </row>
    <row r="12061" spans="1:12">
      <c r="A12061" t="s">
        <v>317</v>
      </c>
      <c r="B12061" t="s">
        <v>411</v>
      </c>
      <c r="C12061">
        <v>48243</v>
      </c>
      <c r="D12061" t="s">
        <v>135</v>
      </c>
      <c r="E12061">
        <v>590</v>
      </c>
      <c r="F12061" t="s">
        <v>110</v>
      </c>
      <c r="G12061" t="s">
        <v>122</v>
      </c>
      <c r="H12061">
        <v>138</v>
      </c>
      <c r="I12061">
        <v>5.1825587035191911E-2</v>
      </c>
      <c r="J12061">
        <v>7.7925439625980324E-3</v>
      </c>
      <c r="K12061">
        <v>-0.1061005274078473</v>
      </c>
      <c r="L12061">
        <v>0.40164197009413832</v>
      </c>
    </row>
    <row r="12062" spans="1:12">
      <c r="A12062" t="s">
        <v>317</v>
      </c>
      <c r="B12062" t="s">
        <v>411</v>
      </c>
      <c r="C12062">
        <v>48243</v>
      </c>
      <c r="D12062" t="s">
        <v>135</v>
      </c>
      <c r="E12062">
        <v>590</v>
      </c>
      <c r="F12062" t="s">
        <v>110</v>
      </c>
      <c r="G12062" t="s">
        <v>123</v>
      </c>
      <c r="H12062">
        <v>389</v>
      </c>
      <c r="I12062">
        <v>0.26263081432812041</v>
      </c>
      <c r="J12062">
        <v>1.4102252607124541E-2</v>
      </c>
      <c r="K12062">
        <v>-0.2058181962328966</v>
      </c>
      <c r="L12062">
        <v>1.2056476697045659</v>
      </c>
    </row>
    <row r="12063" spans="1:12">
      <c r="A12063" t="s">
        <v>317</v>
      </c>
      <c r="B12063" t="s">
        <v>411</v>
      </c>
      <c r="C12063">
        <v>48243</v>
      </c>
      <c r="D12063" t="s">
        <v>135</v>
      </c>
      <c r="E12063">
        <v>590</v>
      </c>
      <c r="F12063" t="s">
        <v>110</v>
      </c>
      <c r="G12063" t="s">
        <v>124</v>
      </c>
      <c r="H12063">
        <v>138</v>
      </c>
      <c r="I12063">
        <v>7.2790449998364218E-2</v>
      </c>
      <c r="J12063">
        <v>1.0545260696849711E-2</v>
      </c>
      <c r="K12063">
        <v>-0.1061005274078473</v>
      </c>
      <c r="L12063">
        <v>0.50546998109441388</v>
      </c>
    </row>
    <row r="12064" spans="1:12">
      <c r="A12064" t="s">
        <v>317</v>
      </c>
      <c r="B12064" t="s">
        <v>411</v>
      </c>
      <c r="C12064">
        <v>48243</v>
      </c>
      <c r="D12064" t="s">
        <v>135</v>
      </c>
      <c r="E12064">
        <v>590</v>
      </c>
      <c r="F12064" t="s">
        <v>110</v>
      </c>
      <c r="G12064" t="s">
        <v>125</v>
      </c>
      <c r="H12064">
        <v>389</v>
      </c>
      <c r="I12064">
        <v>0.31876709654216401</v>
      </c>
      <c r="J12064">
        <v>1.7020406450394869E-2</v>
      </c>
      <c r="K12064">
        <v>-0.16472553342171539</v>
      </c>
      <c r="L12064">
        <v>1.389601357563462</v>
      </c>
    </row>
    <row r="12065" spans="1:12">
      <c r="A12065" t="s">
        <v>317</v>
      </c>
      <c r="B12065" t="s">
        <v>411</v>
      </c>
      <c r="C12065">
        <v>48243</v>
      </c>
      <c r="D12065" t="s">
        <v>135</v>
      </c>
      <c r="E12065">
        <v>590</v>
      </c>
      <c r="F12065" t="s">
        <v>110</v>
      </c>
      <c r="G12065" t="s">
        <v>126</v>
      </c>
      <c r="H12065">
        <v>138</v>
      </c>
      <c r="I12065">
        <v>9.177240609768271E-2</v>
      </c>
      <c r="J12065">
        <v>1.317316348648518E-2</v>
      </c>
      <c r="K12065">
        <v>-0.1061005274078473</v>
      </c>
      <c r="L12065">
        <v>0.64390321379096727</v>
      </c>
    </row>
    <row r="12066" spans="1:12">
      <c r="A12066" t="s">
        <v>317</v>
      </c>
      <c r="B12066" t="s">
        <v>411</v>
      </c>
      <c r="C12066">
        <v>48243</v>
      </c>
      <c r="D12066" t="s">
        <v>135</v>
      </c>
      <c r="E12066">
        <v>590</v>
      </c>
      <c r="F12066" t="s">
        <v>110</v>
      </c>
      <c r="G12066" t="s">
        <v>127</v>
      </c>
      <c r="H12066">
        <v>389</v>
      </c>
      <c r="I12066">
        <v>0.1709026595442979</v>
      </c>
      <c r="J12066">
        <v>9.4978976054796056E-3</v>
      </c>
      <c r="K12066">
        <v>-0.27744604644236331</v>
      </c>
      <c r="L12066">
        <v>0.88011733211208598</v>
      </c>
    </row>
    <row r="12067" spans="1:12">
      <c r="A12067" t="s">
        <v>317</v>
      </c>
      <c r="B12067" t="s">
        <v>411</v>
      </c>
      <c r="C12067">
        <v>48243</v>
      </c>
      <c r="D12067" t="s">
        <v>135</v>
      </c>
      <c r="E12067">
        <v>590</v>
      </c>
      <c r="F12067" t="s">
        <v>110</v>
      </c>
      <c r="G12067" t="s">
        <v>128</v>
      </c>
      <c r="H12067">
        <v>138</v>
      </c>
      <c r="I12067">
        <v>3.7149821030887271E-2</v>
      </c>
      <c r="J12067">
        <v>5.9074061674457218E-3</v>
      </c>
      <c r="K12067">
        <v>-0.1061005274078473</v>
      </c>
      <c r="L12067">
        <v>0.34235197123096311</v>
      </c>
    </row>
    <row r="12068" spans="1:12">
      <c r="A12068" t="s">
        <v>317</v>
      </c>
      <c r="B12068" t="s">
        <v>411</v>
      </c>
      <c r="C12068">
        <v>48243</v>
      </c>
      <c r="D12068" t="s">
        <v>135</v>
      </c>
      <c r="E12068">
        <v>590</v>
      </c>
      <c r="F12068" t="s">
        <v>110</v>
      </c>
      <c r="G12068" t="s">
        <v>129</v>
      </c>
      <c r="H12068">
        <v>389</v>
      </c>
      <c r="I12068">
        <v>0.17090265222758039</v>
      </c>
      <c r="J12068">
        <v>9.4978967775152783E-3</v>
      </c>
      <c r="K12068">
        <v>-0.27744604644236331</v>
      </c>
      <c r="L12068">
        <v>0.88011733211208598</v>
      </c>
    </row>
    <row r="12069" spans="1:12">
      <c r="A12069" t="s">
        <v>317</v>
      </c>
      <c r="B12069" t="s">
        <v>411</v>
      </c>
      <c r="C12069">
        <v>48243</v>
      </c>
      <c r="D12069" t="s">
        <v>135</v>
      </c>
      <c r="E12069">
        <v>590</v>
      </c>
      <c r="F12069" t="s">
        <v>110</v>
      </c>
      <c r="G12069" t="s">
        <v>130</v>
      </c>
      <c r="H12069">
        <v>138</v>
      </c>
      <c r="I12069">
        <v>3.7149821030887271E-2</v>
      </c>
      <c r="J12069">
        <v>5.9074061674457218E-3</v>
      </c>
      <c r="K12069">
        <v>-0.1061005274078473</v>
      </c>
      <c r="L12069">
        <v>0.34235197123096311</v>
      </c>
    </row>
    <row r="12070" spans="1:12">
      <c r="A12070" t="s">
        <v>317</v>
      </c>
      <c r="B12070" t="s">
        <v>411</v>
      </c>
      <c r="C12070">
        <v>48243</v>
      </c>
      <c r="D12070" t="s">
        <v>135</v>
      </c>
      <c r="E12070">
        <v>590</v>
      </c>
      <c r="F12070" t="s">
        <v>110</v>
      </c>
      <c r="G12070" t="s">
        <v>131</v>
      </c>
      <c r="H12070">
        <v>389</v>
      </c>
      <c r="I12070">
        <v>0.171022769468057</v>
      </c>
      <c r="J12070">
        <v>9.4976399332435939E-3</v>
      </c>
      <c r="K12070">
        <v>-0.27744604644236331</v>
      </c>
      <c r="L12070">
        <v>0.88011733211208598</v>
      </c>
    </row>
    <row r="12071" spans="1:12">
      <c r="A12071" t="s">
        <v>317</v>
      </c>
      <c r="B12071" t="s">
        <v>411</v>
      </c>
      <c r="C12071">
        <v>48243</v>
      </c>
      <c r="D12071" t="s">
        <v>135</v>
      </c>
      <c r="E12071">
        <v>590</v>
      </c>
      <c r="F12071" t="s">
        <v>110</v>
      </c>
      <c r="G12071" t="s">
        <v>132</v>
      </c>
      <c r="H12071">
        <v>138</v>
      </c>
      <c r="I12071">
        <v>3.7149821030887271E-2</v>
      </c>
      <c r="J12071">
        <v>5.9074061674457218E-3</v>
      </c>
      <c r="K12071">
        <v>-0.1061005274078473</v>
      </c>
      <c r="L12071">
        <v>0.34235197123096311</v>
      </c>
    </row>
    <row r="12072" spans="1:12">
      <c r="A12072" t="s">
        <v>317</v>
      </c>
      <c r="B12072" t="s">
        <v>411</v>
      </c>
      <c r="C12072">
        <v>48243</v>
      </c>
      <c r="D12072" t="s">
        <v>135</v>
      </c>
      <c r="E12072">
        <v>590</v>
      </c>
      <c r="F12072" t="s">
        <v>110</v>
      </c>
      <c r="G12072" t="s">
        <v>133</v>
      </c>
      <c r="H12072">
        <v>389</v>
      </c>
      <c r="I12072">
        <v>0.2044356828379951</v>
      </c>
      <c r="J12072">
        <v>1.072228013292716E-2</v>
      </c>
      <c r="K12072">
        <v>-0.18956297804962291</v>
      </c>
      <c r="L12072">
        <v>0.83243428356972127</v>
      </c>
    </row>
    <row r="12073" spans="1:12">
      <c r="A12073" t="s">
        <v>317</v>
      </c>
      <c r="B12073" t="s">
        <v>411</v>
      </c>
      <c r="C12073">
        <v>48243</v>
      </c>
      <c r="D12073" t="s">
        <v>135</v>
      </c>
      <c r="E12073">
        <v>590</v>
      </c>
      <c r="F12073" t="s">
        <v>110</v>
      </c>
      <c r="G12073" t="s">
        <v>134</v>
      </c>
      <c r="H12073">
        <v>138</v>
      </c>
      <c r="I12073">
        <v>7.0007144103249402E-2</v>
      </c>
      <c r="J12073">
        <v>1.039676263913963E-2</v>
      </c>
      <c r="K12073">
        <v>-0.1061005274078473</v>
      </c>
      <c r="L12073">
        <v>0.55235816392204629</v>
      </c>
    </row>
    <row r="12074" spans="1:12">
      <c r="A12074" t="s">
        <v>317</v>
      </c>
      <c r="B12074" t="s">
        <v>270</v>
      </c>
      <c r="C12074">
        <v>48245</v>
      </c>
      <c r="D12074" t="s">
        <v>135</v>
      </c>
      <c r="E12074">
        <v>590</v>
      </c>
      <c r="F12074" t="s">
        <v>110</v>
      </c>
      <c r="G12074" t="s">
        <v>111</v>
      </c>
      <c r="H12074">
        <v>119</v>
      </c>
      <c r="I12074">
        <v>4.344054371735321E-2</v>
      </c>
      <c r="J12074">
        <v>3.0583080619406241E-3</v>
      </c>
      <c r="K12074">
        <v>-999</v>
      </c>
      <c r="L12074">
        <v>-999</v>
      </c>
    </row>
    <row r="12075" spans="1:12">
      <c r="A12075" t="s">
        <v>317</v>
      </c>
      <c r="B12075" t="s">
        <v>270</v>
      </c>
      <c r="C12075">
        <v>48245</v>
      </c>
      <c r="D12075" t="s">
        <v>135</v>
      </c>
      <c r="E12075">
        <v>590</v>
      </c>
      <c r="F12075" t="s">
        <v>110</v>
      </c>
      <c r="G12075" t="s">
        <v>112</v>
      </c>
      <c r="H12075">
        <v>154</v>
      </c>
      <c r="I12075">
        <v>1.010576887515535E-2</v>
      </c>
      <c r="J12075">
        <v>1.007986004360896E-3</v>
      </c>
      <c r="K12075">
        <v>-999</v>
      </c>
      <c r="L12075">
        <v>-999</v>
      </c>
    </row>
    <row r="12076" spans="1:12">
      <c r="A12076" t="s">
        <v>317</v>
      </c>
      <c r="B12076" t="s">
        <v>270</v>
      </c>
      <c r="C12076">
        <v>48245</v>
      </c>
      <c r="D12076" t="s">
        <v>135</v>
      </c>
      <c r="E12076">
        <v>590</v>
      </c>
      <c r="F12076" t="s">
        <v>110</v>
      </c>
      <c r="G12076" t="s">
        <v>113</v>
      </c>
      <c r="H12076">
        <v>119</v>
      </c>
      <c r="I12076">
        <v>0.54223212982136748</v>
      </c>
      <c r="J12076">
        <v>2.2402894704769659E-2</v>
      </c>
      <c r="K12076">
        <v>-6.8014914002422755E-5</v>
      </c>
      <c r="L12076">
        <v>1.167587709455941</v>
      </c>
    </row>
    <row r="12077" spans="1:12">
      <c r="A12077" t="s">
        <v>317</v>
      </c>
      <c r="B12077" t="s">
        <v>270</v>
      </c>
      <c r="C12077">
        <v>48245</v>
      </c>
      <c r="D12077" t="s">
        <v>135</v>
      </c>
      <c r="E12077">
        <v>590</v>
      </c>
      <c r="F12077" t="s">
        <v>110</v>
      </c>
      <c r="G12077" t="s">
        <v>114</v>
      </c>
      <c r="H12077">
        <v>154</v>
      </c>
      <c r="I12077">
        <v>0.13614671302070411</v>
      </c>
      <c r="J12077">
        <v>1.006211760132609E-2</v>
      </c>
      <c r="K12077">
        <v>-0.1648007615647171</v>
      </c>
      <c r="L12077">
        <v>0.56084747552493552</v>
      </c>
    </row>
    <row r="12078" spans="1:12">
      <c r="A12078" t="s">
        <v>317</v>
      </c>
      <c r="B12078" t="s">
        <v>270</v>
      </c>
      <c r="C12078">
        <v>48245</v>
      </c>
      <c r="D12078" t="s">
        <v>135</v>
      </c>
      <c r="E12078">
        <v>590</v>
      </c>
      <c r="F12078" t="s">
        <v>110</v>
      </c>
      <c r="G12078" t="s">
        <v>115</v>
      </c>
      <c r="H12078">
        <v>119</v>
      </c>
      <c r="I12078">
        <v>0.35744820166864288</v>
      </c>
      <c r="J12078">
        <v>1.8388921166261309E-2</v>
      </c>
      <c r="K12078">
        <v>-9.3929551569146078E-2</v>
      </c>
      <c r="L12078">
        <v>0.83509783911325841</v>
      </c>
    </row>
    <row r="12079" spans="1:12">
      <c r="A12079" t="s">
        <v>317</v>
      </c>
      <c r="B12079" t="s">
        <v>270</v>
      </c>
      <c r="C12079">
        <v>48245</v>
      </c>
      <c r="D12079" t="s">
        <v>135</v>
      </c>
      <c r="E12079">
        <v>590</v>
      </c>
      <c r="F12079" t="s">
        <v>110</v>
      </c>
      <c r="G12079" t="s">
        <v>116</v>
      </c>
      <c r="H12079">
        <v>154</v>
      </c>
      <c r="I12079">
        <v>5.8262439736304593E-2</v>
      </c>
      <c r="J12079">
        <v>9.4519299594805518E-3</v>
      </c>
      <c r="K12079">
        <v>-0.2965267321163389</v>
      </c>
      <c r="L12079">
        <v>0.34774509743010268</v>
      </c>
    </row>
    <row r="12080" spans="1:12">
      <c r="A12080" t="s">
        <v>317</v>
      </c>
      <c r="B12080" t="s">
        <v>270</v>
      </c>
      <c r="C12080">
        <v>48245</v>
      </c>
      <c r="D12080" t="s">
        <v>135</v>
      </c>
      <c r="E12080">
        <v>590</v>
      </c>
      <c r="F12080" t="s">
        <v>110</v>
      </c>
      <c r="G12080" t="s">
        <v>117</v>
      </c>
      <c r="H12080">
        <v>119</v>
      </c>
      <c r="I12080">
        <v>0.35744820166864288</v>
      </c>
      <c r="J12080">
        <v>1.8388921166261309E-2</v>
      </c>
      <c r="K12080">
        <v>-9.3929551569146078E-2</v>
      </c>
      <c r="L12080">
        <v>0.83509783911325841</v>
      </c>
    </row>
    <row r="12081" spans="1:12">
      <c r="A12081" t="s">
        <v>317</v>
      </c>
      <c r="B12081" t="s">
        <v>270</v>
      </c>
      <c r="C12081">
        <v>48245</v>
      </c>
      <c r="D12081" t="s">
        <v>135</v>
      </c>
      <c r="E12081">
        <v>590</v>
      </c>
      <c r="F12081" t="s">
        <v>110</v>
      </c>
      <c r="G12081" t="s">
        <v>118</v>
      </c>
      <c r="H12081">
        <v>154</v>
      </c>
      <c r="I12081">
        <v>5.8262439736304593E-2</v>
      </c>
      <c r="J12081">
        <v>9.4519299594805518E-3</v>
      </c>
      <c r="K12081">
        <v>-0.2965267321163389</v>
      </c>
      <c r="L12081">
        <v>0.34774509743010268</v>
      </c>
    </row>
    <row r="12082" spans="1:12">
      <c r="A12082" t="s">
        <v>317</v>
      </c>
      <c r="B12082" t="s">
        <v>270</v>
      </c>
      <c r="C12082">
        <v>48245</v>
      </c>
      <c r="D12082" t="s">
        <v>135</v>
      </c>
      <c r="E12082">
        <v>590</v>
      </c>
      <c r="F12082" t="s">
        <v>110</v>
      </c>
      <c r="G12082" t="s">
        <v>119</v>
      </c>
      <c r="H12082">
        <v>119</v>
      </c>
      <c r="I12082">
        <v>0.44640003195052641</v>
      </c>
      <c r="J12082">
        <v>2.017620395139887E-2</v>
      </c>
      <c r="K12082">
        <v>-6.8014914002422755E-5</v>
      </c>
      <c r="L12082">
        <v>1.0065041022987671</v>
      </c>
    </row>
    <row r="12083" spans="1:12">
      <c r="A12083" t="s">
        <v>317</v>
      </c>
      <c r="B12083" t="s">
        <v>270</v>
      </c>
      <c r="C12083">
        <v>48245</v>
      </c>
      <c r="D12083" t="s">
        <v>135</v>
      </c>
      <c r="E12083">
        <v>590</v>
      </c>
      <c r="F12083" t="s">
        <v>110</v>
      </c>
      <c r="G12083" t="s">
        <v>120</v>
      </c>
      <c r="H12083">
        <v>154</v>
      </c>
      <c r="I12083">
        <v>9.8542597284439759E-2</v>
      </c>
      <c r="J12083">
        <v>1.005330279515171E-2</v>
      </c>
      <c r="K12083">
        <v>-0.24312261054794609</v>
      </c>
      <c r="L12083">
        <v>0.47072010799174657</v>
      </c>
    </row>
    <row r="12084" spans="1:12">
      <c r="A12084" t="s">
        <v>317</v>
      </c>
      <c r="B12084" t="s">
        <v>270</v>
      </c>
      <c r="C12084">
        <v>48245</v>
      </c>
      <c r="D12084" t="s">
        <v>135</v>
      </c>
      <c r="E12084">
        <v>590</v>
      </c>
      <c r="F12084" t="s">
        <v>110</v>
      </c>
      <c r="G12084" t="s">
        <v>121</v>
      </c>
      <c r="H12084">
        <v>119</v>
      </c>
      <c r="I12084">
        <v>0.65603744095005223</v>
      </c>
      <c r="J12084">
        <v>2.571803551448653E-2</v>
      </c>
      <c r="K12084">
        <v>-6.8014914002422755E-5</v>
      </c>
      <c r="L12084">
        <v>1.362928753414266</v>
      </c>
    </row>
    <row r="12085" spans="1:12">
      <c r="A12085" t="s">
        <v>317</v>
      </c>
      <c r="B12085" t="s">
        <v>270</v>
      </c>
      <c r="C12085">
        <v>48245</v>
      </c>
      <c r="D12085" t="s">
        <v>135</v>
      </c>
      <c r="E12085">
        <v>590</v>
      </c>
      <c r="F12085" t="s">
        <v>110</v>
      </c>
      <c r="G12085" t="s">
        <v>122</v>
      </c>
      <c r="H12085">
        <v>154</v>
      </c>
      <c r="I12085">
        <v>0.20211812595804701</v>
      </c>
      <c r="J12085">
        <v>1.169530440944319E-2</v>
      </c>
      <c r="K12085">
        <v>-8.7787914512305359E-2</v>
      </c>
      <c r="L12085">
        <v>0.71699065535889961</v>
      </c>
    </row>
    <row r="12086" spans="1:12">
      <c r="A12086" t="s">
        <v>317</v>
      </c>
      <c r="B12086" t="s">
        <v>270</v>
      </c>
      <c r="C12086">
        <v>48245</v>
      </c>
      <c r="D12086" t="s">
        <v>135</v>
      </c>
      <c r="E12086">
        <v>590</v>
      </c>
      <c r="F12086" t="s">
        <v>110</v>
      </c>
      <c r="G12086" t="s">
        <v>123</v>
      </c>
      <c r="H12086">
        <v>119</v>
      </c>
      <c r="I12086">
        <v>0.85245977191256961</v>
      </c>
      <c r="J12086">
        <v>3.2272663101109947E-2</v>
      </c>
      <c r="K12086">
        <v>-6.8014914002422755E-5</v>
      </c>
      <c r="L12086">
        <v>1.722766894029135</v>
      </c>
    </row>
    <row r="12087" spans="1:12">
      <c r="A12087" t="s">
        <v>317</v>
      </c>
      <c r="B12087" t="s">
        <v>270</v>
      </c>
      <c r="C12087">
        <v>48245</v>
      </c>
      <c r="D12087" t="s">
        <v>135</v>
      </c>
      <c r="E12087">
        <v>590</v>
      </c>
      <c r="F12087" t="s">
        <v>110</v>
      </c>
      <c r="G12087" t="s">
        <v>124</v>
      </c>
      <c r="H12087">
        <v>154</v>
      </c>
      <c r="I12087">
        <v>0.30613086388350969</v>
      </c>
      <c r="J12087">
        <v>1.458451087164732E-2</v>
      </c>
      <c r="K12087">
        <v>-7.1362469007284768E-3</v>
      </c>
      <c r="L12087">
        <v>0.93825560750798298</v>
      </c>
    </row>
    <row r="12088" spans="1:12">
      <c r="A12088" t="s">
        <v>317</v>
      </c>
      <c r="B12088" t="s">
        <v>270</v>
      </c>
      <c r="C12088">
        <v>48245</v>
      </c>
      <c r="D12088" t="s">
        <v>135</v>
      </c>
      <c r="E12088">
        <v>590</v>
      </c>
      <c r="F12088" t="s">
        <v>110</v>
      </c>
      <c r="G12088" t="s">
        <v>125</v>
      </c>
      <c r="H12088">
        <v>119</v>
      </c>
      <c r="I12088">
        <v>1.043641561352562</v>
      </c>
      <c r="J12088">
        <v>3.8907464032135061E-2</v>
      </c>
      <c r="K12088">
        <v>-6.8014914002422755E-5</v>
      </c>
      <c r="L12088">
        <v>2.050532687710747</v>
      </c>
    </row>
    <row r="12089" spans="1:12">
      <c r="A12089" t="s">
        <v>317</v>
      </c>
      <c r="B12089" t="s">
        <v>270</v>
      </c>
      <c r="C12089">
        <v>48245</v>
      </c>
      <c r="D12089" t="s">
        <v>135</v>
      </c>
      <c r="E12089">
        <v>590</v>
      </c>
      <c r="F12089" t="s">
        <v>110</v>
      </c>
      <c r="G12089" t="s">
        <v>126</v>
      </c>
      <c r="H12089">
        <v>154</v>
      </c>
      <c r="I12089">
        <v>0.41259931489748708</v>
      </c>
      <c r="J12089">
        <v>1.7729208915557289E-2</v>
      </c>
      <c r="K12089">
        <v>-7.1362469007284768E-3</v>
      </c>
      <c r="L12089">
        <v>1.107028819515256</v>
      </c>
    </row>
    <row r="12090" spans="1:12">
      <c r="A12090" t="s">
        <v>317</v>
      </c>
      <c r="B12090" t="s">
        <v>270</v>
      </c>
      <c r="C12090">
        <v>48245</v>
      </c>
      <c r="D12090" t="s">
        <v>135</v>
      </c>
      <c r="E12090">
        <v>590</v>
      </c>
      <c r="F12090" t="s">
        <v>110</v>
      </c>
      <c r="G12090" t="s">
        <v>127</v>
      </c>
      <c r="H12090">
        <v>119</v>
      </c>
      <c r="I12090">
        <v>0.54223212982136759</v>
      </c>
      <c r="J12090">
        <v>2.2402894704769669E-2</v>
      </c>
      <c r="K12090">
        <v>-6.8014914002422755E-5</v>
      </c>
      <c r="L12090">
        <v>1.167587709455941</v>
      </c>
    </row>
    <row r="12091" spans="1:12">
      <c r="A12091" t="s">
        <v>317</v>
      </c>
      <c r="B12091" t="s">
        <v>270</v>
      </c>
      <c r="C12091">
        <v>48245</v>
      </c>
      <c r="D12091" t="s">
        <v>135</v>
      </c>
      <c r="E12091">
        <v>590</v>
      </c>
      <c r="F12091" t="s">
        <v>110</v>
      </c>
      <c r="G12091" t="s">
        <v>128</v>
      </c>
      <c r="H12091">
        <v>154</v>
      </c>
      <c r="I12091">
        <v>0.13614671302070411</v>
      </c>
      <c r="J12091">
        <v>1.006211760132609E-2</v>
      </c>
      <c r="K12091">
        <v>-0.1648007615647171</v>
      </c>
      <c r="L12091">
        <v>0.56084747552493552</v>
      </c>
    </row>
    <row r="12092" spans="1:12">
      <c r="A12092" t="s">
        <v>317</v>
      </c>
      <c r="B12092" t="s">
        <v>270</v>
      </c>
      <c r="C12092">
        <v>48245</v>
      </c>
      <c r="D12092" t="s">
        <v>135</v>
      </c>
      <c r="E12092">
        <v>590</v>
      </c>
      <c r="F12092" t="s">
        <v>110</v>
      </c>
      <c r="G12092" t="s">
        <v>129</v>
      </c>
      <c r="H12092">
        <v>119</v>
      </c>
      <c r="I12092">
        <v>0.54223213514268054</v>
      </c>
      <c r="J12092">
        <v>2.2402894354175851E-2</v>
      </c>
      <c r="K12092">
        <v>-6.8014914002422755E-5</v>
      </c>
      <c r="L12092">
        <v>1.167587709455941</v>
      </c>
    </row>
    <row r="12093" spans="1:12">
      <c r="A12093" t="s">
        <v>317</v>
      </c>
      <c r="B12093" t="s">
        <v>270</v>
      </c>
      <c r="C12093">
        <v>48245</v>
      </c>
      <c r="D12093" t="s">
        <v>135</v>
      </c>
      <c r="E12093">
        <v>590</v>
      </c>
      <c r="F12093" t="s">
        <v>110</v>
      </c>
      <c r="G12093" t="s">
        <v>130</v>
      </c>
      <c r="H12093">
        <v>154</v>
      </c>
      <c r="I12093">
        <v>0.13614671302070411</v>
      </c>
      <c r="J12093">
        <v>1.006211760132609E-2</v>
      </c>
      <c r="K12093">
        <v>-0.1648007615647171</v>
      </c>
      <c r="L12093">
        <v>0.56084747552493552</v>
      </c>
    </row>
    <row r="12094" spans="1:12">
      <c r="A12094" t="s">
        <v>317</v>
      </c>
      <c r="B12094" t="s">
        <v>270</v>
      </c>
      <c r="C12094">
        <v>48245</v>
      </c>
      <c r="D12094" t="s">
        <v>135</v>
      </c>
      <c r="E12094">
        <v>590</v>
      </c>
      <c r="F12094" t="s">
        <v>110</v>
      </c>
      <c r="G12094" t="s">
        <v>131</v>
      </c>
      <c r="H12094">
        <v>119</v>
      </c>
      <c r="I12094">
        <v>0.54223212982136759</v>
      </c>
      <c r="J12094">
        <v>2.2402894704769669E-2</v>
      </c>
      <c r="K12094">
        <v>-6.8014914002422755E-5</v>
      </c>
      <c r="L12094">
        <v>1.167587709455941</v>
      </c>
    </row>
    <row r="12095" spans="1:12">
      <c r="A12095" t="s">
        <v>317</v>
      </c>
      <c r="B12095" t="s">
        <v>270</v>
      </c>
      <c r="C12095">
        <v>48245</v>
      </c>
      <c r="D12095" t="s">
        <v>135</v>
      </c>
      <c r="E12095">
        <v>590</v>
      </c>
      <c r="F12095" t="s">
        <v>110</v>
      </c>
      <c r="G12095" t="s">
        <v>132</v>
      </c>
      <c r="H12095">
        <v>154</v>
      </c>
      <c r="I12095">
        <v>0.13614671302070411</v>
      </c>
      <c r="J12095">
        <v>1.006211760132609E-2</v>
      </c>
      <c r="K12095">
        <v>-0.1648007615647171</v>
      </c>
      <c r="L12095">
        <v>0.56084747552493552</v>
      </c>
    </row>
    <row r="12096" spans="1:12">
      <c r="A12096" t="s">
        <v>317</v>
      </c>
      <c r="B12096" t="s">
        <v>270</v>
      </c>
      <c r="C12096">
        <v>48245</v>
      </c>
      <c r="D12096" t="s">
        <v>135</v>
      </c>
      <c r="E12096">
        <v>590</v>
      </c>
      <c r="F12096" t="s">
        <v>110</v>
      </c>
      <c r="G12096" t="s">
        <v>133</v>
      </c>
      <c r="H12096">
        <v>119</v>
      </c>
      <c r="I12096">
        <v>0.71148490009686993</v>
      </c>
      <c r="J12096">
        <v>2.8626114169949951E-2</v>
      </c>
      <c r="K12096">
        <v>-6.8014914002422755E-5</v>
      </c>
      <c r="L12096">
        <v>1.4331333234507451</v>
      </c>
    </row>
    <row r="12097" spans="1:12">
      <c r="A12097" t="s">
        <v>317</v>
      </c>
      <c r="B12097" t="s">
        <v>270</v>
      </c>
      <c r="C12097">
        <v>48245</v>
      </c>
      <c r="D12097" t="s">
        <v>135</v>
      </c>
      <c r="E12097">
        <v>590</v>
      </c>
      <c r="F12097" t="s">
        <v>110</v>
      </c>
      <c r="G12097" t="s">
        <v>134</v>
      </c>
      <c r="H12097">
        <v>154</v>
      </c>
      <c r="I12097">
        <v>0.25524593365470882</v>
      </c>
      <c r="J12097">
        <v>1.069283385560706E-2</v>
      </c>
      <c r="K12097">
        <v>-7.1362469007284768E-3</v>
      </c>
      <c r="L12097">
        <v>0.67055148480300786</v>
      </c>
    </row>
    <row r="12098" spans="1:12">
      <c r="A12098" t="s">
        <v>317</v>
      </c>
      <c r="B12098" t="s">
        <v>412</v>
      </c>
      <c r="C12098">
        <v>48247</v>
      </c>
      <c r="D12098" t="s">
        <v>135</v>
      </c>
      <c r="E12098">
        <v>590</v>
      </c>
      <c r="F12098" t="s">
        <v>110</v>
      </c>
      <c r="G12098" t="s">
        <v>111</v>
      </c>
      <c r="H12098">
        <v>249</v>
      </c>
      <c r="I12098">
        <v>2.8781502944510269E-2</v>
      </c>
      <c r="J12098">
        <v>8.7103573533337268E-4</v>
      </c>
      <c r="K12098">
        <v>-999</v>
      </c>
      <c r="L12098">
        <v>-999</v>
      </c>
    </row>
    <row r="12099" spans="1:12">
      <c r="A12099" t="s">
        <v>317</v>
      </c>
      <c r="B12099" t="s">
        <v>412</v>
      </c>
      <c r="C12099">
        <v>48247</v>
      </c>
      <c r="D12099" t="s">
        <v>135</v>
      </c>
      <c r="E12099">
        <v>590</v>
      </c>
      <c r="F12099" t="s">
        <v>110</v>
      </c>
      <c r="G12099" t="s">
        <v>112</v>
      </c>
      <c r="H12099">
        <v>334</v>
      </c>
      <c r="I12099">
        <v>5.7337774181871813E-4</v>
      </c>
      <c r="J12099">
        <v>6.8644977716263221E-4</v>
      </c>
      <c r="K12099">
        <v>-999</v>
      </c>
      <c r="L12099">
        <v>-999</v>
      </c>
    </row>
    <row r="12100" spans="1:12">
      <c r="A12100" t="s">
        <v>317</v>
      </c>
      <c r="B12100" t="s">
        <v>412</v>
      </c>
      <c r="C12100">
        <v>48247</v>
      </c>
      <c r="D12100" t="s">
        <v>135</v>
      </c>
      <c r="E12100">
        <v>590</v>
      </c>
      <c r="F12100" t="s">
        <v>110</v>
      </c>
      <c r="G12100" t="s">
        <v>113</v>
      </c>
      <c r="H12100">
        <v>249</v>
      </c>
      <c r="I12100">
        <v>0.56137201362039857</v>
      </c>
      <c r="J12100">
        <v>1.012382244926258E-2</v>
      </c>
      <c r="K12100">
        <v>-4.829477607592584E-2</v>
      </c>
      <c r="L12100">
        <v>0.98030706364718623</v>
      </c>
    </row>
    <row r="12101" spans="1:12">
      <c r="A12101" t="s">
        <v>317</v>
      </c>
      <c r="B12101" t="s">
        <v>412</v>
      </c>
      <c r="C12101">
        <v>48247</v>
      </c>
      <c r="D12101" t="s">
        <v>135</v>
      </c>
      <c r="E12101">
        <v>590</v>
      </c>
      <c r="F12101" t="s">
        <v>110</v>
      </c>
      <c r="G12101" t="s">
        <v>114</v>
      </c>
      <c r="H12101">
        <v>334</v>
      </c>
      <c r="I12101">
        <v>0.17057928021147739</v>
      </c>
      <c r="J12101">
        <v>4.6225297974527048E-3</v>
      </c>
      <c r="K12101">
        <v>-0.1664199960492774</v>
      </c>
      <c r="L12101">
        <v>0.40550754015868767</v>
      </c>
    </row>
    <row r="12102" spans="1:12">
      <c r="A12102" t="s">
        <v>317</v>
      </c>
      <c r="B12102" t="s">
        <v>412</v>
      </c>
      <c r="C12102">
        <v>48247</v>
      </c>
      <c r="D12102" t="s">
        <v>135</v>
      </c>
      <c r="E12102">
        <v>590</v>
      </c>
      <c r="F12102" t="s">
        <v>110</v>
      </c>
      <c r="G12102" t="s">
        <v>115</v>
      </c>
      <c r="H12102">
        <v>249</v>
      </c>
      <c r="I12102">
        <v>0.42181423762013498</v>
      </c>
      <c r="J12102">
        <v>8.0289533675778849E-3</v>
      </c>
      <c r="K12102">
        <v>-8.3428415144320325E-2</v>
      </c>
      <c r="L12102">
        <v>0.73430831483007752</v>
      </c>
    </row>
    <row r="12103" spans="1:12">
      <c r="A12103" t="s">
        <v>317</v>
      </c>
      <c r="B12103" t="s">
        <v>412</v>
      </c>
      <c r="C12103">
        <v>48247</v>
      </c>
      <c r="D12103" t="s">
        <v>135</v>
      </c>
      <c r="E12103">
        <v>590</v>
      </c>
      <c r="F12103" t="s">
        <v>110</v>
      </c>
      <c r="G12103" t="s">
        <v>116</v>
      </c>
      <c r="H12103">
        <v>334</v>
      </c>
      <c r="I12103">
        <v>9.3343811315799871E-2</v>
      </c>
      <c r="J12103">
        <v>4.9802479425159994E-3</v>
      </c>
      <c r="K12103">
        <v>-0.24716632621721901</v>
      </c>
      <c r="L12103">
        <v>0.37254397000429879</v>
      </c>
    </row>
    <row r="12104" spans="1:12">
      <c r="A12104" t="s">
        <v>317</v>
      </c>
      <c r="B12104" t="s">
        <v>412</v>
      </c>
      <c r="C12104">
        <v>48247</v>
      </c>
      <c r="D12104" t="s">
        <v>135</v>
      </c>
      <c r="E12104">
        <v>590</v>
      </c>
      <c r="F12104" t="s">
        <v>110</v>
      </c>
      <c r="G12104" t="s">
        <v>117</v>
      </c>
      <c r="H12104">
        <v>249</v>
      </c>
      <c r="I12104">
        <v>0.42181423762013492</v>
      </c>
      <c r="J12104">
        <v>8.0289533675778832E-3</v>
      </c>
      <c r="K12104">
        <v>-8.3428415144320325E-2</v>
      </c>
      <c r="L12104">
        <v>0.73430831483007752</v>
      </c>
    </row>
    <row r="12105" spans="1:12">
      <c r="A12105" t="s">
        <v>317</v>
      </c>
      <c r="B12105" t="s">
        <v>412</v>
      </c>
      <c r="C12105">
        <v>48247</v>
      </c>
      <c r="D12105" t="s">
        <v>135</v>
      </c>
      <c r="E12105">
        <v>590</v>
      </c>
      <c r="F12105" t="s">
        <v>110</v>
      </c>
      <c r="G12105" t="s">
        <v>118</v>
      </c>
      <c r="H12105">
        <v>334</v>
      </c>
      <c r="I12105">
        <v>9.3338472856888552E-2</v>
      </c>
      <c r="J12105">
        <v>4.9803851799246068E-3</v>
      </c>
      <c r="K12105">
        <v>-0.24716632621721901</v>
      </c>
      <c r="L12105">
        <v>0.37254397000429879</v>
      </c>
    </row>
    <row r="12106" spans="1:12">
      <c r="A12106" t="s">
        <v>317</v>
      </c>
      <c r="B12106" t="s">
        <v>412</v>
      </c>
      <c r="C12106">
        <v>48247</v>
      </c>
      <c r="D12106" t="s">
        <v>135</v>
      </c>
      <c r="E12106">
        <v>590</v>
      </c>
      <c r="F12106" t="s">
        <v>110</v>
      </c>
      <c r="G12106" t="s">
        <v>119</v>
      </c>
      <c r="H12106">
        <v>249</v>
      </c>
      <c r="I12106">
        <v>0.48311767984334331</v>
      </c>
      <c r="J12106">
        <v>8.9584892760862043E-3</v>
      </c>
      <c r="K12106">
        <v>-7.3014897064594519E-2</v>
      </c>
      <c r="L12106">
        <v>0.8511285230059078</v>
      </c>
    </row>
    <row r="12107" spans="1:12">
      <c r="A12107" t="s">
        <v>317</v>
      </c>
      <c r="B12107" t="s">
        <v>412</v>
      </c>
      <c r="C12107">
        <v>48247</v>
      </c>
      <c r="D12107" t="s">
        <v>135</v>
      </c>
      <c r="E12107">
        <v>590</v>
      </c>
      <c r="F12107" t="s">
        <v>110</v>
      </c>
      <c r="G12107" t="s">
        <v>120</v>
      </c>
      <c r="H12107">
        <v>334</v>
      </c>
      <c r="I12107">
        <v>0.13623217973237531</v>
      </c>
      <c r="J12107">
        <v>4.8584786283880754E-3</v>
      </c>
      <c r="K12107">
        <v>-0.21468350489427621</v>
      </c>
      <c r="L12107">
        <v>0.39735487538562231</v>
      </c>
    </row>
    <row r="12108" spans="1:12">
      <c r="A12108" t="s">
        <v>317</v>
      </c>
      <c r="B12108" t="s">
        <v>412</v>
      </c>
      <c r="C12108">
        <v>48247</v>
      </c>
      <c r="D12108" t="s">
        <v>135</v>
      </c>
      <c r="E12108">
        <v>590</v>
      </c>
      <c r="F12108" t="s">
        <v>110</v>
      </c>
      <c r="G12108" t="s">
        <v>121</v>
      </c>
      <c r="H12108">
        <v>249</v>
      </c>
      <c r="I12108">
        <v>0.64951290937184847</v>
      </c>
      <c r="J12108">
        <v>1.146535267839118E-2</v>
      </c>
      <c r="K12108">
        <v>-4.0010588328953517E-3</v>
      </c>
      <c r="L12108">
        <v>1.1300487698310651</v>
      </c>
    </row>
    <row r="12109" spans="1:12">
      <c r="A12109" t="s">
        <v>317</v>
      </c>
      <c r="B12109" t="s">
        <v>412</v>
      </c>
      <c r="C12109">
        <v>48247</v>
      </c>
      <c r="D12109" t="s">
        <v>135</v>
      </c>
      <c r="E12109">
        <v>590</v>
      </c>
      <c r="F12109" t="s">
        <v>110</v>
      </c>
      <c r="G12109" t="s">
        <v>122</v>
      </c>
      <c r="H12109">
        <v>334</v>
      </c>
      <c r="I12109">
        <v>0.2397085674600217</v>
      </c>
      <c r="J12109">
        <v>5.1335323488057661E-3</v>
      </c>
      <c r="K12109">
        <v>-0.1134357744722686</v>
      </c>
      <c r="L12109">
        <v>0.47108975947694159</v>
      </c>
    </row>
    <row r="12110" spans="1:12">
      <c r="A12110" t="s">
        <v>317</v>
      </c>
      <c r="B12110" t="s">
        <v>412</v>
      </c>
      <c r="C12110">
        <v>48247</v>
      </c>
      <c r="D12110" t="s">
        <v>135</v>
      </c>
      <c r="E12110">
        <v>590</v>
      </c>
      <c r="F12110" t="s">
        <v>110</v>
      </c>
      <c r="G12110" t="s">
        <v>123</v>
      </c>
      <c r="H12110">
        <v>249</v>
      </c>
      <c r="I12110">
        <v>0.79967414725325914</v>
      </c>
      <c r="J12110">
        <v>1.421601526972642E-2</v>
      </c>
      <c r="K12110">
        <v>0.19127582959611239</v>
      </c>
      <c r="L12110">
        <v>1.407135650628663</v>
      </c>
    </row>
    <row r="12111" spans="1:12">
      <c r="A12111" t="s">
        <v>317</v>
      </c>
      <c r="B12111" t="s">
        <v>412</v>
      </c>
      <c r="C12111">
        <v>48247</v>
      </c>
      <c r="D12111" t="s">
        <v>135</v>
      </c>
      <c r="E12111">
        <v>590</v>
      </c>
      <c r="F12111" t="s">
        <v>110</v>
      </c>
      <c r="G12111" t="s">
        <v>124</v>
      </c>
      <c r="H12111">
        <v>334</v>
      </c>
      <c r="I12111">
        <v>0.33573687337132402</v>
      </c>
      <c r="J12111">
        <v>5.9373779151517146E-3</v>
      </c>
      <c r="K12111">
        <v>-3.2848782864860163E-2</v>
      </c>
      <c r="L12111">
        <v>0.67193973333280543</v>
      </c>
    </row>
    <row r="12112" spans="1:12">
      <c r="A12112" t="s">
        <v>317</v>
      </c>
      <c r="B12112" t="s">
        <v>412</v>
      </c>
      <c r="C12112">
        <v>48247</v>
      </c>
      <c r="D12112" t="s">
        <v>135</v>
      </c>
      <c r="E12112">
        <v>590</v>
      </c>
      <c r="F12112" t="s">
        <v>110</v>
      </c>
      <c r="G12112" t="s">
        <v>125</v>
      </c>
      <c r="H12112">
        <v>249</v>
      </c>
      <c r="I12112">
        <v>0.95519366448157772</v>
      </c>
      <c r="J12112">
        <v>1.686457795238341E-2</v>
      </c>
      <c r="K12112">
        <v>0.24692628372133291</v>
      </c>
      <c r="L12112">
        <v>1.665955837431321</v>
      </c>
    </row>
    <row r="12113" spans="1:12">
      <c r="A12113" t="s">
        <v>317</v>
      </c>
      <c r="B12113" t="s">
        <v>412</v>
      </c>
      <c r="C12113">
        <v>48247</v>
      </c>
      <c r="D12113" t="s">
        <v>135</v>
      </c>
      <c r="E12113">
        <v>590</v>
      </c>
      <c r="F12113" t="s">
        <v>110</v>
      </c>
      <c r="G12113" t="s">
        <v>126</v>
      </c>
      <c r="H12113">
        <v>334</v>
      </c>
      <c r="I12113">
        <v>0.4371562454710286</v>
      </c>
      <c r="J12113">
        <v>7.312892419487918E-3</v>
      </c>
      <c r="K12113">
        <v>-2.9603177133575849E-3</v>
      </c>
      <c r="L12113">
        <v>0.83618455498745559</v>
      </c>
    </row>
    <row r="12114" spans="1:12">
      <c r="A12114" t="s">
        <v>317</v>
      </c>
      <c r="B12114" t="s">
        <v>412</v>
      </c>
      <c r="C12114">
        <v>48247</v>
      </c>
      <c r="D12114" t="s">
        <v>135</v>
      </c>
      <c r="E12114">
        <v>590</v>
      </c>
      <c r="F12114" t="s">
        <v>110</v>
      </c>
      <c r="G12114" t="s">
        <v>127</v>
      </c>
      <c r="H12114">
        <v>249</v>
      </c>
      <c r="I12114">
        <v>0.56137201362039857</v>
      </c>
      <c r="J12114">
        <v>1.012382244926258E-2</v>
      </c>
      <c r="K12114">
        <v>-4.829477607592584E-2</v>
      </c>
      <c r="L12114">
        <v>0.98030706364718623</v>
      </c>
    </row>
    <row r="12115" spans="1:12">
      <c r="A12115" t="s">
        <v>317</v>
      </c>
      <c r="B12115" t="s">
        <v>412</v>
      </c>
      <c r="C12115">
        <v>48247</v>
      </c>
      <c r="D12115" t="s">
        <v>135</v>
      </c>
      <c r="E12115">
        <v>590</v>
      </c>
      <c r="F12115" t="s">
        <v>110</v>
      </c>
      <c r="G12115" t="s">
        <v>128</v>
      </c>
      <c r="H12115">
        <v>334</v>
      </c>
      <c r="I12115">
        <v>0.17057968067662579</v>
      </c>
      <c r="J12115">
        <v>4.6214440431201122E-3</v>
      </c>
      <c r="K12115">
        <v>-0.1664199960492774</v>
      </c>
      <c r="L12115">
        <v>0.40550754015868767</v>
      </c>
    </row>
    <row r="12116" spans="1:12">
      <c r="A12116" t="s">
        <v>317</v>
      </c>
      <c r="B12116" t="s">
        <v>412</v>
      </c>
      <c r="C12116">
        <v>48247</v>
      </c>
      <c r="D12116" t="s">
        <v>135</v>
      </c>
      <c r="E12116">
        <v>590</v>
      </c>
      <c r="F12116" t="s">
        <v>110</v>
      </c>
      <c r="G12116" t="s">
        <v>129</v>
      </c>
      <c r="H12116">
        <v>249</v>
      </c>
      <c r="I12116">
        <v>0.56137201362039857</v>
      </c>
      <c r="J12116">
        <v>1.012382244926258E-2</v>
      </c>
      <c r="K12116">
        <v>-4.829477607592584E-2</v>
      </c>
      <c r="L12116">
        <v>0.98030706364718623</v>
      </c>
    </row>
    <row r="12117" spans="1:12">
      <c r="A12117" t="s">
        <v>317</v>
      </c>
      <c r="B12117" t="s">
        <v>412</v>
      </c>
      <c r="C12117">
        <v>48247</v>
      </c>
      <c r="D12117" t="s">
        <v>135</v>
      </c>
      <c r="E12117">
        <v>590</v>
      </c>
      <c r="F12117" t="s">
        <v>110</v>
      </c>
      <c r="G12117" t="s">
        <v>130</v>
      </c>
      <c r="H12117">
        <v>334</v>
      </c>
      <c r="I12117">
        <v>0.17057968067662579</v>
      </c>
      <c r="J12117">
        <v>4.6214440431201122E-3</v>
      </c>
      <c r="K12117">
        <v>-0.1664199960492774</v>
      </c>
      <c r="L12117">
        <v>0.40550754015868767</v>
      </c>
    </row>
    <row r="12118" spans="1:12">
      <c r="A12118" t="s">
        <v>317</v>
      </c>
      <c r="B12118" t="s">
        <v>412</v>
      </c>
      <c r="C12118">
        <v>48247</v>
      </c>
      <c r="D12118" t="s">
        <v>135</v>
      </c>
      <c r="E12118">
        <v>590</v>
      </c>
      <c r="F12118" t="s">
        <v>110</v>
      </c>
      <c r="G12118" t="s">
        <v>131</v>
      </c>
      <c r="H12118">
        <v>249</v>
      </c>
      <c r="I12118">
        <v>0.56137201362039857</v>
      </c>
      <c r="J12118">
        <v>1.012382244926258E-2</v>
      </c>
      <c r="K12118">
        <v>-4.829477607592584E-2</v>
      </c>
      <c r="L12118">
        <v>0.98030706364718623</v>
      </c>
    </row>
    <row r="12119" spans="1:12">
      <c r="A12119" t="s">
        <v>317</v>
      </c>
      <c r="B12119" t="s">
        <v>412</v>
      </c>
      <c r="C12119">
        <v>48247</v>
      </c>
      <c r="D12119" t="s">
        <v>135</v>
      </c>
      <c r="E12119">
        <v>590</v>
      </c>
      <c r="F12119" t="s">
        <v>110</v>
      </c>
      <c r="G12119" t="s">
        <v>132</v>
      </c>
      <c r="H12119">
        <v>334</v>
      </c>
      <c r="I12119">
        <v>0.17057968067662579</v>
      </c>
      <c r="J12119">
        <v>4.6214440431201114E-3</v>
      </c>
      <c r="K12119">
        <v>-0.1664199960492774</v>
      </c>
      <c r="L12119">
        <v>0.40550754015868767</v>
      </c>
    </row>
    <row r="12120" spans="1:12">
      <c r="A12120" t="s">
        <v>317</v>
      </c>
      <c r="B12120" t="s">
        <v>412</v>
      </c>
      <c r="C12120">
        <v>48247</v>
      </c>
      <c r="D12120" t="s">
        <v>135</v>
      </c>
      <c r="E12120">
        <v>590</v>
      </c>
      <c r="F12120" t="s">
        <v>110</v>
      </c>
      <c r="G12120" t="s">
        <v>133</v>
      </c>
      <c r="H12120">
        <v>249</v>
      </c>
      <c r="I12120">
        <v>0.60025793537664518</v>
      </c>
      <c r="J12120">
        <v>1.127974245643126E-2</v>
      </c>
      <c r="K12120">
        <v>0.15360769622612799</v>
      </c>
      <c r="L12120">
        <v>1.0610174274965309</v>
      </c>
    </row>
    <row r="12121" spans="1:12">
      <c r="A12121" t="s">
        <v>317</v>
      </c>
      <c r="B12121" t="s">
        <v>412</v>
      </c>
      <c r="C12121">
        <v>48247</v>
      </c>
      <c r="D12121" t="s">
        <v>135</v>
      </c>
      <c r="E12121">
        <v>590</v>
      </c>
      <c r="F12121" t="s">
        <v>110</v>
      </c>
      <c r="G12121" t="s">
        <v>134</v>
      </c>
      <c r="H12121">
        <v>334</v>
      </c>
      <c r="I12121">
        <v>0.26600563503707358</v>
      </c>
      <c r="J12121">
        <v>4.4683730213794064E-3</v>
      </c>
      <c r="K12121">
        <v>-2.9603177133575849E-3</v>
      </c>
      <c r="L12121">
        <v>0.50047131994690186</v>
      </c>
    </row>
    <row r="12122" spans="1:12">
      <c r="A12122" t="s">
        <v>317</v>
      </c>
      <c r="B12122" t="s">
        <v>413</v>
      </c>
      <c r="C12122">
        <v>48249</v>
      </c>
      <c r="D12122" t="s">
        <v>135</v>
      </c>
      <c r="E12122">
        <v>590</v>
      </c>
      <c r="F12122" t="s">
        <v>110</v>
      </c>
      <c r="G12122" t="s">
        <v>111</v>
      </c>
      <c r="H12122">
        <v>249</v>
      </c>
      <c r="I12122">
        <v>2.8781502944510269E-2</v>
      </c>
      <c r="J12122">
        <v>8.7103573533337268E-4</v>
      </c>
      <c r="K12122">
        <v>-999</v>
      </c>
      <c r="L12122">
        <v>-999</v>
      </c>
    </row>
    <row r="12123" spans="1:12">
      <c r="A12123" t="s">
        <v>317</v>
      </c>
      <c r="B12123" t="s">
        <v>413</v>
      </c>
      <c r="C12123">
        <v>48249</v>
      </c>
      <c r="D12123" t="s">
        <v>135</v>
      </c>
      <c r="E12123">
        <v>590</v>
      </c>
      <c r="F12123" t="s">
        <v>110</v>
      </c>
      <c r="G12123" t="s">
        <v>112</v>
      </c>
      <c r="H12123">
        <v>74</v>
      </c>
      <c r="I12123">
        <v>2.1428229099570381E-3</v>
      </c>
      <c r="J12123">
        <v>6.5642172830176169E-4</v>
      </c>
      <c r="K12123">
        <v>-999</v>
      </c>
      <c r="L12123">
        <v>-999</v>
      </c>
    </row>
    <row r="12124" spans="1:12">
      <c r="A12124" t="s">
        <v>317</v>
      </c>
      <c r="B12124" t="s">
        <v>413</v>
      </c>
      <c r="C12124">
        <v>48249</v>
      </c>
      <c r="D12124" t="s">
        <v>135</v>
      </c>
      <c r="E12124">
        <v>590</v>
      </c>
      <c r="F12124" t="s">
        <v>110</v>
      </c>
      <c r="G12124" t="s">
        <v>113</v>
      </c>
      <c r="H12124">
        <v>249</v>
      </c>
      <c r="I12124">
        <v>0.56137201362039857</v>
      </c>
      <c r="J12124">
        <v>1.012382244926258E-2</v>
      </c>
      <c r="K12124">
        <v>-4.829477607592584E-2</v>
      </c>
      <c r="L12124">
        <v>0.98030706364718623</v>
      </c>
    </row>
    <row r="12125" spans="1:12">
      <c r="A12125" t="s">
        <v>317</v>
      </c>
      <c r="B12125" t="s">
        <v>413</v>
      </c>
      <c r="C12125">
        <v>48249</v>
      </c>
      <c r="D12125" t="s">
        <v>135</v>
      </c>
      <c r="E12125">
        <v>590</v>
      </c>
      <c r="F12125" t="s">
        <v>110</v>
      </c>
      <c r="G12125" t="s">
        <v>114</v>
      </c>
      <c r="H12125">
        <v>74</v>
      </c>
      <c r="I12125">
        <v>0.16667711423512169</v>
      </c>
      <c r="J12125">
        <v>7.1276274074552328E-3</v>
      </c>
      <c r="K12125">
        <v>-2.690895991961055E-3</v>
      </c>
      <c r="L12125">
        <v>0.25402506628176902</v>
      </c>
    </row>
    <row r="12126" spans="1:12">
      <c r="A12126" t="s">
        <v>317</v>
      </c>
      <c r="B12126" t="s">
        <v>413</v>
      </c>
      <c r="C12126">
        <v>48249</v>
      </c>
      <c r="D12126" t="s">
        <v>135</v>
      </c>
      <c r="E12126">
        <v>590</v>
      </c>
      <c r="F12126" t="s">
        <v>110</v>
      </c>
      <c r="G12126" t="s">
        <v>115</v>
      </c>
      <c r="H12126">
        <v>249</v>
      </c>
      <c r="I12126">
        <v>0.42181423762013498</v>
      </c>
      <c r="J12126">
        <v>8.0289533675778849E-3</v>
      </c>
      <c r="K12126">
        <v>-8.3428415144320325E-2</v>
      </c>
      <c r="L12126">
        <v>0.73430831483007752</v>
      </c>
    </row>
    <row r="12127" spans="1:12">
      <c r="A12127" t="s">
        <v>317</v>
      </c>
      <c r="B12127" t="s">
        <v>413</v>
      </c>
      <c r="C12127">
        <v>48249</v>
      </c>
      <c r="D12127" t="s">
        <v>135</v>
      </c>
      <c r="E12127">
        <v>590</v>
      </c>
      <c r="F12127" t="s">
        <v>110</v>
      </c>
      <c r="G12127" t="s">
        <v>116</v>
      </c>
      <c r="H12127">
        <v>74</v>
      </c>
      <c r="I12127">
        <v>9.7138185877619201E-2</v>
      </c>
      <c r="J12127">
        <v>7.2445167942722464E-3</v>
      </c>
      <c r="K12127">
        <v>-9.1750006213082907E-2</v>
      </c>
      <c r="L12127">
        <v>0.1814832424997623</v>
      </c>
    </row>
    <row r="12128" spans="1:12">
      <c r="A12128" t="s">
        <v>317</v>
      </c>
      <c r="B12128" t="s">
        <v>413</v>
      </c>
      <c r="C12128">
        <v>48249</v>
      </c>
      <c r="D12128" t="s">
        <v>135</v>
      </c>
      <c r="E12128">
        <v>590</v>
      </c>
      <c r="F12128" t="s">
        <v>110</v>
      </c>
      <c r="G12128" t="s">
        <v>117</v>
      </c>
      <c r="H12128">
        <v>249</v>
      </c>
      <c r="I12128">
        <v>0.42181423762013492</v>
      </c>
      <c r="J12128">
        <v>8.0289533675778832E-3</v>
      </c>
      <c r="K12128">
        <v>-8.3428415144320325E-2</v>
      </c>
      <c r="L12128">
        <v>0.73430831483007752</v>
      </c>
    </row>
    <row r="12129" spans="1:12">
      <c r="A12129" t="s">
        <v>317</v>
      </c>
      <c r="B12129" t="s">
        <v>413</v>
      </c>
      <c r="C12129">
        <v>48249</v>
      </c>
      <c r="D12129" t="s">
        <v>135</v>
      </c>
      <c r="E12129">
        <v>590</v>
      </c>
      <c r="F12129" t="s">
        <v>110</v>
      </c>
      <c r="G12129" t="s">
        <v>118</v>
      </c>
      <c r="H12129">
        <v>74</v>
      </c>
      <c r="I12129">
        <v>9.7138185877619201E-2</v>
      </c>
      <c r="J12129">
        <v>7.2445167942722473E-3</v>
      </c>
      <c r="K12129">
        <v>-9.1750006213082907E-2</v>
      </c>
      <c r="L12129">
        <v>0.1814832424997623</v>
      </c>
    </row>
    <row r="12130" spans="1:12">
      <c r="A12130" t="s">
        <v>317</v>
      </c>
      <c r="B12130" t="s">
        <v>413</v>
      </c>
      <c r="C12130">
        <v>48249</v>
      </c>
      <c r="D12130" t="s">
        <v>135</v>
      </c>
      <c r="E12130">
        <v>590</v>
      </c>
      <c r="F12130" t="s">
        <v>110</v>
      </c>
      <c r="G12130" t="s">
        <v>119</v>
      </c>
      <c r="H12130">
        <v>249</v>
      </c>
      <c r="I12130">
        <v>0.48311767984334331</v>
      </c>
      <c r="J12130">
        <v>8.9584892760862043E-3</v>
      </c>
      <c r="K12130">
        <v>-7.3014897064594519E-2</v>
      </c>
      <c r="L12130">
        <v>0.8511285230059078</v>
      </c>
    </row>
    <row r="12131" spans="1:12">
      <c r="A12131" t="s">
        <v>317</v>
      </c>
      <c r="B12131" t="s">
        <v>413</v>
      </c>
      <c r="C12131">
        <v>48249</v>
      </c>
      <c r="D12131" t="s">
        <v>135</v>
      </c>
      <c r="E12131">
        <v>590</v>
      </c>
      <c r="F12131" t="s">
        <v>110</v>
      </c>
      <c r="G12131" t="s">
        <v>120</v>
      </c>
      <c r="H12131">
        <v>74</v>
      </c>
      <c r="I12131">
        <v>0.13750887063327069</v>
      </c>
      <c r="J12131">
        <v>7.2345075191028087E-3</v>
      </c>
      <c r="K12131">
        <v>-3.9600482457658542E-2</v>
      </c>
      <c r="L12131">
        <v>0.22362886087234621</v>
      </c>
    </row>
    <row r="12132" spans="1:12">
      <c r="A12132" t="s">
        <v>317</v>
      </c>
      <c r="B12132" t="s">
        <v>413</v>
      </c>
      <c r="C12132">
        <v>48249</v>
      </c>
      <c r="D12132" t="s">
        <v>135</v>
      </c>
      <c r="E12132">
        <v>590</v>
      </c>
      <c r="F12132" t="s">
        <v>110</v>
      </c>
      <c r="G12132" t="s">
        <v>121</v>
      </c>
      <c r="H12132">
        <v>249</v>
      </c>
      <c r="I12132">
        <v>0.64951290937184847</v>
      </c>
      <c r="J12132">
        <v>1.146535267839118E-2</v>
      </c>
      <c r="K12132">
        <v>-4.0010588328953517E-3</v>
      </c>
      <c r="L12132">
        <v>1.1300487698310651</v>
      </c>
    </row>
    <row r="12133" spans="1:12">
      <c r="A12133" t="s">
        <v>317</v>
      </c>
      <c r="B12133" t="s">
        <v>413</v>
      </c>
      <c r="C12133">
        <v>48249</v>
      </c>
      <c r="D12133" t="s">
        <v>135</v>
      </c>
      <c r="E12133">
        <v>590</v>
      </c>
      <c r="F12133" t="s">
        <v>110</v>
      </c>
      <c r="G12133" t="s">
        <v>122</v>
      </c>
      <c r="H12133">
        <v>74</v>
      </c>
      <c r="I12133">
        <v>0.22886063837502121</v>
      </c>
      <c r="J12133">
        <v>8.1562493817685534E-3</v>
      </c>
      <c r="K12133">
        <v>-2.690895991961055E-3</v>
      </c>
      <c r="L12133">
        <v>0.32017611461597029</v>
      </c>
    </row>
    <row r="12134" spans="1:12">
      <c r="A12134" t="s">
        <v>317</v>
      </c>
      <c r="B12134" t="s">
        <v>413</v>
      </c>
      <c r="C12134">
        <v>48249</v>
      </c>
      <c r="D12134" t="s">
        <v>135</v>
      </c>
      <c r="E12134">
        <v>590</v>
      </c>
      <c r="F12134" t="s">
        <v>110</v>
      </c>
      <c r="G12134" t="s">
        <v>123</v>
      </c>
      <c r="H12134">
        <v>249</v>
      </c>
      <c r="I12134">
        <v>0.79967414725325914</v>
      </c>
      <c r="J12134">
        <v>1.421601526972642E-2</v>
      </c>
      <c r="K12134">
        <v>0.19127582959611239</v>
      </c>
      <c r="L12134">
        <v>1.407135650628663</v>
      </c>
    </row>
    <row r="12135" spans="1:12">
      <c r="A12135" t="s">
        <v>317</v>
      </c>
      <c r="B12135" t="s">
        <v>413</v>
      </c>
      <c r="C12135">
        <v>48249</v>
      </c>
      <c r="D12135" t="s">
        <v>135</v>
      </c>
      <c r="E12135">
        <v>590</v>
      </c>
      <c r="F12135" t="s">
        <v>110</v>
      </c>
      <c r="G12135" t="s">
        <v>124</v>
      </c>
      <c r="H12135">
        <v>74</v>
      </c>
      <c r="I12135">
        <v>0.3163989855938496</v>
      </c>
      <c r="J12135">
        <v>1.030409293254687E-2</v>
      </c>
      <c r="K12135">
        <v>-2.690895991961055E-3</v>
      </c>
      <c r="L12135">
        <v>0.42904353806851381</v>
      </c>
    </row>
    <row r="12136" spans="1:12">
      <c r="A12136" t="s">
        <v>317</v>
      </c>
      <c r="B12136" t="s">
        <v>413</v>
      </c>
      <c r="C12136">
        <v>48249</v>
      </c>
      <c r="D12136" t="s">
        <v>135</v>
      </c>
      <c r="E12136">
        <v>590</v>
      </c>
      <c r="F12136" t="s">
        <v>110</v>
      </c>
      <c r="G12136" t="s">
        <v>125</v>
      </c>
      <c r="H12136">
        <v>249</v>
      </c>
      <c r="I12136">
        <v>0.95519366448157772</v>
      </c>
      <c r="J12136">
        <v>1.686457795238341E-2</v>
      </c>
      <c r="K12136">
        <v>0.24692628372133291</v>
      </c>
      <c r="L12136">
        <v>1.665955837431321</v>
      </c>
    </row>
    <row r="12137" spans="1:12">
      <c r="A12137" t="s">
        <v>317</v>
      </c>
      <c r="B12137" t="s">
        <v>413</v>
      </c>
      <c r="C12137">
        <v>48249</v>
      </c>
      <c r="D12137" t="s">
        <v>135</v>
      </c>
      <c r="E12137">
        <v>590</v>
      </c>
      <c r="F12137" t="s">
        <v>110</v>
      </c>
      <c r="G12137" t="s">
        <v>126</v>
      </c>
      <c r="H12137">
        <v>74</v>
      </c>
      <c r="I12137">
        <v>0.40399900036806707</v>
      </c>
      <c r="J12137">
        <v>1.3171885884231131E-2</v>
      </c>
      <c r="K12137">
        <v>-2.690895991961055E-3</v>
      </c>
      <c r="L12137">
        <v>0.5384412382029089</v>
      </c>
    </row>
    <row r="12138" spans="1:12">
      <c r="A12138" t="s">
        <v>317</v>
      </c>
      <c r="B12138" t="s">
        <v>413</v>
      </c>
      <c r="C12138">
        <v>48249</v>
      </c>
      <c r="D12138" t="s">
        <v>135</v>
      </c>
      <c r="E12138">
        <v>590</v>
      </c>
      <c r="F12138" t="s">
        <v>110</v>
      </c>
      <c r="G12138" t="s">
        <v>127</v>
      </c>
      <c r="H12138">
        <v>249</v>
      </c>
      <c r="I12138">
        <v>0.56137201362039857</v>
      </c>
      <c r="J12138">
        <v>1.012382244926258E-2</v>
      </c>
      <c r="K12138">
        <v>-4.829477607592584E-2</v>
      </c>
      <c r="L12138">
        <v>0.98030706364718623</v>
      </c>
    </row>
    <row r="12139" spans="1:12">
      <c r="A12139" t="s">
        <v>317</v>
      </c>
      <c r="B12139" t="s">
        <v>413</v>
      </c>
      <c r="C12139">
        <v>48249</v>
      </c>
      <c r="D12139" t="s">
        <v>135</v>
      </c>
      <c r="E12139">
        <v>590</v>
      </c>
      <c r="F12139" t="s">
        <v>110</v>
      </c>
      <c r="G12139" t="s">
        <v>128</v>
      </c>
      <c r="H12139">
        <v>74</v>
      </c>
      <c r="I12139">
        <v>0.16667711423512169</v>
      </c>
      <c r="J12139">
        <v>7.127627407455232E-3</v>
      </c>
      <c r="K12139">
        <v>-2.690895991961055E-3</v>
      </c>
      <c r="L12139">
        <v>0.25402506628176902</v>
      </c>
    </row>
    <row r="12140" spans="1:12">
      <c r="A12140" t="s">
        <v>317</v>
      </c>
      <c r="B12140" t="s">
        <v>413</v>
      </c>
      <c r="C12140">
        <v>48249</v>
      </c>
      <c r="D12140" t="s">
        <v>135</v>
      </c>
      <c r="E12140">
        <v>590</v>
      </c>
      <c r="F12140" t="s">
        <v>110</v>
      </c>
      <c r="G12140" t="s">
        <v>129</v>
      </c>
      <c r="H12140">
        <v>249</v>
      </c>
      <c r="I12140">
        <v>0.56137201362039857</v>
      </c>
      <c r="J12140">
        <v>1.012382244926258E-2</v>
      </c>
      <c r="K12140">
        <v>-4.829477607592584E-2</v>
      </c>
      <c r="L12140">
        <v>0.98030706364718623</v>
      </c>
    </row>
    <row r="12141" spans="1:12">
      <c r="A12141" t="s">
        <v>317</v>
      </c>
      <c r="B12141" t="s">
        <v>413</v>
      </c>
      <c r="C12141">
        <v>48249</v>
      </c>
      <c r="D12141" t="s">
        <v>135</v>
      </c>
      <c r="E12141">
        <v>590</v>
      </c>
      <c r="F12141" t="s">
        <v>110</v>
      </c>
      <c r="G12141" t="s">
        <v>130</v>
      </c>
      <c r="H12141">
        <v>74</v>
      </c>
      <c r="I12141">
        <v>0.16667711423512169</v>
      </c>
      <c r="J12141">
        <v>7.127627407455232E-3</v>
      </c>
      <c r="K12141">
        <v>-2.690895991961055E-3</v>
      </c>
      <c r="L12141">
        <v>0.25402506628176902</v>
      </c>
    </row>
    <row r="12142" spans="1:12">
      <c r="A12142" t="s">
        <v>317</v>
      </c>
      <c r="B12142" t="s">
        <v>413</v>
      </c>
      <c r="C12142">
        <v>48249</v>
      </c>
      <c r="D12142" t="s">
        <v>135</v>
      </c>
      <c r="E12142">
        <v>590</v>
      </c>
      <c r="F12142" t="s">
        <v>110</v>
      </c>
      <c r="G12142" t="s">
        <v>131</v>
      </c>
      <c r="H12142">
        <v>249</v>
      </c>
      <c r="I12142">
        <v>0.56137201362039857</v>
      </c>
      <c r="J12142">
        <v>1.012382244926258E-2</v>
      </c>
      <c r="K12142">
        <v>-4.829477607592584E-2</v>
      </c>
      <c r="L12142">
        <v>0.98030706364718623</v>
      </c>
    </row>
    <row r="12143" spans="1:12">
      <c r="A12143" t="s">
        <v>317</v>
      </c>
      <c r="B12143" t="s">
        <v>413</v>
      </c>
      <c r="C12143">
        <v>48249</v>
      </c>
      <c r="D12143" t="s">
        <v>135</v>
      </c>
      <c r="E12143">
        <v>590</v>
      </c>
      <c r="F12143" t="s">
        <v>110</v>
      </c>
      <c r="G12143" t="s">
        <v>132</v>
      </c>
      <c r="H12143">
        <v>74</v>
      </c>
      <c r="I12143">
        <v>0.16667711423512169</v>
      </c>
      <c r="J12143">
        <v>7.127627407455232E-3</v>
      </c>
      <c r="K12143">
        <v>-2.690895991961055E-3</v>
      </c>
      <c r="L12143">
        <v>0.25402506628176902</v>
      </c>
    </row>
    <row r="12144" spans="1:12">
      <c r="A12144" t="s">
        <v>317</v>
      </c>
      <c r="B12144" t="s">
        <v>413</v>
      </c>
      <c r="C12144">
        <v>48249</v>
      </c>
      <c r="D12144" t="s">
        <v>135</v>
      </c>
      <c r="E12144">
        <v>590</v>
      </c>
      <c r="F12144" t="s">
        <v>110</v>
      </c>
      <c r="G12144" t="s">
        <v>133</v>
      </c>
      <c r="H12144">
        <v>249</v>
      </c>
      <c r="I12144">
        <v>0.60025793537664518</v>
      </c>
      <c r="J12144">
        <v>1.127974245643126E-2</v>
      </c>
      <c r="K12144">
        <v>0.15360769622612799</v>
      </c>
      <c r="L12144">
        <v>1.0610174274965309</v>
      </c>
    </row>
    <row r="12145" spans="1:12">
      <c r="A12145" t="s">
        <v>317</v>
      </c>
      <c r="B12145" t="s">
        <v>413</v>
      </c>
      <c r="C12145">
        <v>48249</v>
      </c>
      <c r="D12145" t="s">
        <v>135</v>
      </c>
      <c r="E12145">
        <v>590</v>
      </c>
      <c r="F12145" t="s">
        <v>110</v>
      </c>
      <c r="G12145" t="s">
        <v>134</v>
      </c>
      <c r="H12145">
        <v>74</v>
      </c>
      <c r="I12145">
        <v>0.23817632348139531</v>
      </c>
      <c r="J12145">
        <v>8.4127091304050453E-3</v>
      </c>
      <c r="K12145">
        <v>-2.690895991961055E-3</v>
      </c>
      <c r="L12145">
        <v>0.31928491389048108</v>
      </c>
    </row>
    <row r="12146" spans="1:12">
      <c r="A12146" t="s">
        <v>317</v>
      </c>
      <c r="B12146" t="s">
        <v>311</v>
      </c>
      <c r="C12146">
        <v>48251</v>
      </c>
      <c r="D12146" t="s">
        <v>135</v>
      </c>
      <c r="E12146">
        <v>590</v>
      </c>
      <c r="F12146" t="s">
        <v>110</v>
      </c>
      <c r="G12146" t="s">
        <v>111</v>
      </c>
      <c r="H12146">
        <v>21</v>
      </c>
      <c r="I12146">
        <v>2.9097044164964801E-2</v>
      </c>
      <c r="J12146">
        <v>6.0724630505607641E-3</v>
      </c>
      <c r="K12146">
        <v>-999</v>
      </c>
      <c r="L12146">
        <v>-999</v>
      </c>
    </row>
    <row r="12147" spans="1:12">
      <c r="A12147" t="s">
        <v>317</v>
      </c>
      <c r="B12147" t="s">
        <v>311</v>
      </c>
      <c r="C12147">
        <v>48251</v>
      </c>
      <c r="D12147" t="s">
        <v>135</v>
      </c>
      <c r="E12147">
        <v>590</v>
      </c>
      <c r="F12147" t="s">
        <v>110</v>
      </c>
      <c r="G12147" t="s">
        <v>112</v>
      </c>
      <c r="H12147">
        <v>73</v>
      </c>
      <c r="I12147">
        <v>1.0477218896655441E-2</v>
      </c>
      <c r="J12147">
        <v>1.3485294630891361E-3</v>
      </c>
      <c r="K12147">
        <v>-999</v>
      </c>
      <c r="L12147">
        <v>-999</v>
      </c>
    </row>
    <row r="12148" spans="1:12">
      <c r="A12148" t="s">
        <v>317</v>
      </c>
      <c r="B12148" t="s">
        <v>311</v>
      </c>
      <c r="C12148">
        <v>48251</v>
      </c>
      <c r="D12148" t="s">
        <v>135</v>
      </c>
      <c r="E12148">
        <v>590</v>
      </c>
      <c r="F12148" t="s">
        <v>110</v>
      </c>
      <c r="G12148" t="s">
        <v>113</v>
      </c>
      <c r="H12148">
        <v>21</v>
      </c>
      <c r="I12148">
        <v>0.53153354669199482</v>
      </c>
      <c r="J12148">
        <v>5.1312881201294069E-2</v>
      </c>
      <c r="K12148">
        <v>0.15938401467315549</v>
      </c>
      <c r="L12148">
        <v>1.035220974542278</v>
      </c>
    </row>
    <row r="12149" spans="1:12">
      <c r="A12149" t="s">
        <v>317</v>
      </c>
      <c r="B12149" t="s">
        <v>311</v>
      </c>
      <c r="C12149">
        <v>48251</v>
      </c>
      <c r="D12149" t="s">
        <v>135</v>
      </c>
      <c r="E12149">
        <v>590</v>
      </c>
      <c r="F12149" t="s">
        <v>110</v>
      </c>
      <c r="G12149" t="s">
        <v>114</v>
      </c>
      <c r="H12149">
        <v>73</v>
      </c>
      <c r="I12149">
        <v>0.2486778891190583</v>
      </c>
      <c r="J12149">
        <v>1.040599405079709E-2</v>
      </c>
      <c r="K12149">
        <v>-1.4258210904547579E-3</v>
      </c>
      <c r="L12149">
        <v>0.43558443721303541</v>
      </c>
    </row>
    <row r="12150" spans="1:12">
      <c r="A12150" t="s">
        <v>317</v>
      </c>
      <c r="B12150" t="s">
        <v>311</v>
      </c>
      <c r="C12150">
        <v>48251</v>
      </c>
      <c r="D12150" t="s">
        <v>135</v>
      </c>
      <c r="E12150">
        <v>590</v>
      </c>
      <c r="F12150" t="s">
        <v>110</v>
      </c>
      <c r="G12150" t="s">
        <v>115</v>
      </c>
      <c r="H12150">
        <v>21</v>
      </c>
      <c r="I12150">
        <v>0.30580196078704569</v>
      </c>
      <c r="J12150">
        <v>4.3764517371572248E-2</v>
      </c>
      <c r="K12150">
        <v>-0.1030372468641147</v>
      </c>
      <c r="L12150">
        <v>0.70150015117042142</v>
      </c>
    </row>
    <row r="12151" spans="1:12">
      <c r="A12151" t="s">
        <v>317</v>
      </c>
      <c r="B12151" t="s">
        <v>311</v>
      </c>
      <c r="C12151">
        <v>48251</v>
      </c>
      <c r="D12151" t="s">
        <v>135</v>
      </c>
      <c r="E12151">
        <v>590</v>
      </c>
      <c r="F12151" t="s">
        <v>110</v>
      </c>
      <c r="G12151" t="s">
        <v>116</v>
      </c>
      <c r="H12151">
        <v>73</v>
      </c>
      <c r="I12151">
        <v>0.1720758613783174</v>
      </c>
      <c r="J12151">
        <v>1.1549350099597219E-2</v>
      </c>
      <c r="K12151">
        <v>-5.736439068397374E-2</v>
      </c>
      <c r="L12151">
        <v>0.37156919040709002</v>
      </c>
    </row>
    <row r="12152" spans="1:12">
      <c r="A12152" t="s">
        <v>317</v>
      </c>
      <c r="B12152" t="s">
        <v>311</v>
      </c>
      <c r="C12152">
        <v>48251</v>
      </c>
      <c r="D12152" t="s">
        <v>135</v>
      </c>
      <c r="E12152">
        <v>590</v>
      </c>
      <c r="F12152" t="s">
        <v>110</v>
      </c>
      <c r="G12152" t="s">
        <v>117</v>
      </c>
      <c r="H12152">
        <v>21</v>
      </c>
      <c r="I12152">
        <v>0.30580196078704569</v>
      </c>
      <c r="J12152">
        <v>4.3764517371572248E-2</v>
      </c>
      <c r="K12152">
        <v>-0.1030372468641147</v>
      </c>
      <c r="L12152">
        <v>0.70150015117042142</v>
      </c>
    </row>
    <row r="12153" spans="1:12">
      <c r="A12153" t="s">
        <v>317</v>
      </c>
      <c r="B12153" t="s">
        <v>311</v>
      </c>
      <c r="C12153">
        <v>48251</v>
      </c>
      <c r="D12153" t="s">
        <v>135</v>
      </c>
      <c r="E12153">
        <v>590</v>
      </c>
      <c r="F12153" t="s">
        <v>110</v>
      </c>
      <c r="G12153" t="s">
        <v>118</v>
      </c>
      <c r="H12153">
        <v>73</v>
      </c>
      <c r="I12153">
        <v>0.1720758613783174</v>
      </c>
      <c r="J12153">
        <v>1.1549350099597219E-2</v>
      </c>
      <c r="K12153">
        <v>-5.736439068397374E-2</v>
      </c>
      <c r="L12153">
        <v>0.37156919040709002</v>
      </c>
    </row>
    <row r="12154" spans="1:12">
      <c r="A12154" t="s">
        <v>317</v>
      </c>
      <c r="B12154" t="s">
        <v>311</v>
      </c>
      <c r="C12154">
        <v>48251</v>
      </c>
      <c r="D12154" t="s">
        <v>135</v>
      </c>
      <c r="E12154">
        <v>590</v>
      </c>
      <c r="F12154" t="s">
        <v>110</v>
      </c>
      <c r="G12154" t="s">
        <v>119</v>
      </c>
      <c r="H12154">
        <v>21</v>
      </c>
      <c r="I12154">
        <v>0.41894103250454029</v>
      </c>
      <c r="J12154">
        <v>4.5897237089403013E-2</v>
      </c>
      <c r="K12154">
        <v>0.13843076486317521</v>
      </c>
      <c r="L12154">
        <v>0.87417234015293099</v>
      </c>
    </row>
    <row r="12155" spans="1:12">
      <c r="A12155" t="s">
        <v>317</v>
      </c>
      <c r="B12155" t="s">
        <v>311</v>
      </c>
      <c r="C12155">
        <v>48251</v>
      </c>
      <c r="D12155" t="s">
        <v>135</v>
      </c>
      <c r="E12155">
        <v>590</v>
      </c>
      <c r="F12155" t="s">
        <v>110</v>
      </c>
      <c r="G12155" t="s">
        <v>120</v>
      </c>
      <c r="H12155">
        <v>73</v>
      </c>
      <c r="I12155">
        <v>0.21369404620266499</v>
      </c>
      <c r="J12155">
        <v>1.095812523897532E-2</v>
      </c>
      <c r="K12155">
        <v>-1.4258210904547579E-3</v>
      </c>
      <c r="L12155">
        <v>0.42703457621357532</v>
      </c>
    </row>
    <row r="12156" spans="1:12">
      <c r="A12156" t="s">
        <v>317</v>
      </c>
      <c r="B12156" t="s">
        <v>311</v>
      </c>
      <c r="C12156">
        <v>48251</v>
      </c>
      <c r="D12156" t="s">
        <v>135</v>
      </c>
      <c r="E12156">
        <v>590</v>
      </c>
      <c r="F12156" t="s">
        <v>110</v>
      </c>
      <c r="G12156" t="s">
        <v>121</v>
      </c>
      <c r="H12156">
        <v>21</v>
      </c>
      <c r="I12156">
        <v>0.67011258961515197</v>
      </c>
      <c r="J12156">
        <v>5.9670154189357102E-2</v>
      </c>
      <c r="K12156">
        <v>0.1920892174148528</v>
      </c>
      <c r="L12156">
        <v>1.2323829158348369</v>
      </c>
    </row>
    <row r="12157" spans="1:12">
      <c r="A12157" t="s">
        <v>317</v>
      </c>
      <c r="B12157" t="s">
        <v>311</v>
      </c>
      <c r="C12157">
        <v>48251</v>
      </c>
      <c r="D12157" t="s">
        <v>135</v>
      </c>
      <c r="E12157">
        <v>590</v>
      </c>
      <c r="F12157" t="s">
        <v>110</v>
      </c>
      <c r="G12157" t="s">
        <v>122</v>
      </c>
      <c r="H12157">
        <v>73</v>
      </c>
      <c r="I12157">
        <v>0.32836845820626243</v>
      </c>
      <c r="J12157">
        <v>1.2378409388653779E-2</v>
      </c>
      <c r="K12157">
        <v>-1.4258210904547579E-3</v>
      </c>
      <c r="L12157">
        <v>0.53230241805782197</v>
      </c>
    </row>
    <row r="12158" spans="1:12">
      <c r="A12158" t="s">
        <v>317</v>
      </c>
      <c r="B12158" t="s">
        <v>311</v>
      </c>
      <c r="C12158">
        <v>48251</v>
      </c>
      <c r="D12158" t="s">
        <v>135</v>
      </c>
      <c r="E12158">
        <v>590</v>
      </c>
      <c r="F12158" t="s">
        <v>110</v>
      </c>
      <c r="G12158" t="s">
        <v>123</v>
      </c>
      <c r="H12158">
        <v>21</v>
      </c>
      <c r="I12158">
        <v>0.90529997341020851</v>
      </c>
      <c r="J12158">
        <v>7.7002491223631439E-2</v>
      </c>
      <c r="K12158">
        <v>0.22213573584840979</v>
      </c>
      <c r="L12158">
        <v>1.5856410023960681</v>
      </c>
    </row>
    <row r="12159" spans="1:12">
      <c r="A12159" t="s">
        <v>317</v>
      </c>
      <c r="B12159" t="s">
        <v>311</v>
      </c>
      <c r="C12159">
        <v>48251</v>
      </c>
      <c r="D12159" t="s">
        <v>135</v>
      </c>
      <c r="E12159">
        <v>590</v>
      </c>
      <c r="F12159" t="s">
        <v>110</v>
      </c>
      <c r="G12159" t="s">
        <v>124</v>
      </c>
      <c r="H12159">
        <v>73</v>
      </c>
      <c r="I12159">
        <v>0.43168202879694328</v>
      </c>
      <c r="J12159">
        <v>1.552441590973885E-2</v>
      </c>
      <c r="K12159">
        <v>-1.4258210904547579E-3</v>
      </c>
      <c r="L12159">
        <v>0.72705437832591224</v>
      </c>
    </row>
    <row r="12160" spans="1:12">
      <c r="A12160" t="s">
        <v>317</v>
      </c>
      <c r="B12160" t="s">
        <v>311</v>
      </c>
      <c r="C12160">
        <v>48251</v>
      </c>
      <c r="D12160" t="s">
        <v>135</v>
      </c>
      <c r="E12160">
        <v>590</v>
      </c>
      <c r="F12160" t="s">
        <v>110</v>
      </c>
      <c r="G12160" t="s">
        <v>125</v>
      </c>
      <c r="H12160">
        <v>21</v>
      </c>
      <c r="I12160">
        <v>1.12839611071775</v>
      </c>
      <c r="J12160">
        <v>9.2851381894181975E-2</v>
      </c>
      <c r="K12160">
        <v>0.25170032977500628</v>
      </c>
      <c r="L12160">
        <v>1.9083088080071371</v>
      </c>
    </row>
    <row r="12161" spans="1:12">
      <c r="A12161" t="s">
        <v>317</v>
      </c>
      <c r="B12161" t="s">
        <v>311</v>
      </c>
      <c r="C12161">
        <v>48251</v>
      </c>
      <c r="D12161" t="s">
        <v>135</v>
      </c>
      <c r="E12161">
        <v>590</v>
      </c>
      <c r="F12161" t="s">
        <v>110</v>
      </c>
      <c r="G12161" t="s">
        <v>126</v>
      </c>
      <c r="H12161">
        <v>73</v>
      </c>
      <c r="I12161">
        <v>0.54160772122883072</v>
      </c>
      <c r="J12161">
        <v>1.9583889082644069E-2</v>
      </c>
      <c r="K12161">
        <v>-1.4258210904547579E-3</v>
      </c>
      <c r="L12161">
        <v>0.94170012906595413</v>
      </c>
    </row>
    <row r="12162" spans="1:12">
      <c r="A12162" t="s">
        <v>317</v>
      </c>
      <c r="B12162" t="s">
        <v>311</v>
      </c>
      <c r="C12162">
        <v>48251</v>
      </c>
      <c r="D12162" t="s">
        <v>135</v>
      </c>
      <c r="E12162">
        <v>590</v>
      </c>
      <c r="F12162" t="s">
        <v>110</v>
      </c>
      <c r="G12162" t="s">
        <v>127</v>
      </c>
      <c r="H12162">
        <v>21</v>
      </c>
      <c r="I12162">
        <v>0.53153354669199482</v>
      </c>
      <c r="J12162">
        <v>5.1312881201294069E-2</v>
      </c>
      <c r="K12162">
        <v>0.15938401467315549</v>
      </c>
      <c r="L12162">
        <v>1.035220974542278</v>
      </c>
    </row>
    <row r="12163" spans="1:12">
      <c r="A12163" t="s">
        <v>317</v>
      </c>
      <c r="B12163" t="s">
        <v>311</v>
      </c>
      <c r="C12163">
        <v>48251</v>
      </c>
      <c r="D12163" t="s">
        <v>135</v>
      </c>
      <c r="E12163">
        <v>590</v>
      </c>
      <c r="F12163" t="s">
        <v>110</v>
      </c>
      <c r="G12163" t="s">
        <v>128</v>
      </c>
      <c r="H12163">
        <v>73</v>
      </c>
      <c r="I12163">
        <v>0.2486770489728917</v>
      </c>
      <c r="J12163">
        <v>1.0406185610671741E-2</v>
      </c>
      <c r="K12163">
        <v>-1.4258210904547579E-3</v>
      </c>
      <c r="L12163">
        <v>0.43558443721303541</v>
      </c>
    </row>
    <row r="12164" spans="1:12">
      <c r="A12164" t="s">
        <v>317</v>
      </c>
      <c r="B12164" t="s">
        <v>311</v>
      </c>
      <c r="C12164">
        <v>48251</v>
      </c>
      <c r="D12164" t="s">
        <v>135</v>
      </c>
      <c r="E12164">
        <v>590</v>
      </c>
      <c r="F12164" t="s">
        <v>110</v>
      </c>
      <c r="G12164" t="s">
        <v>129</v>
      </c>
      <c r="H12164">
        <v>21</v>
      </c>
      <c r="I12164">
        <v>0.53153354669199482</v>
      </c>
      <c r="J12164">
        <v>5.1312881201294069E-2</v>
      </c>
      <c r="K12164">
        <v>0.15938401467315549</v>
      </c>
      <c r="L12164">
        <v>1.035220974542278</v>
      </c>
    </row>
    <row r="12165" spans="1:12">
      <c r="A12165" t="s">
        <v>317</v>
      </c>
      <c r="B12165" t="s">
        <v>311</v>
      </c>
      <c r="C12165">
        <v>48251</v>
      </c>
      <c r="D12165" t="s">
        <v>135</v>
      </c>
      <c r="E12165">
        <v>590</v>
      </c>
      <c r="F12165" t="s">
        <v>110</v>
      </c>
      <c r="G12165" t="s">
        <v>130</v>
      </c>
      <c r="H12165">
        <v>73</v>
      </c>
      <c r="I12165">
        <v>0.2486770489728917</v>
      </c>
      <c r="J12165">
        <v>1.0406185610671741E-2</v>
      </c>
      <c r="K12165">
        <v>-1.4258210904547579E-3</v>
      </c>
      <c r="L12165">
        <v>0.43558443721303541</v>
      </c>
    </row>
    <row r="12166" spans="1:12">
      <c r="A12166" t="s">
        <v>317</v>
      </c>
      <c r="B12166" t="s">
        <v>311</v>
      </c>
      <c r="C12166">
        <v>48251</v>
      </c>
      <c r="D12166" t="s">
        <v>135</v>
      </c>
      <c r="E12166">
        <v>590</v>
      </c>
      <c r="F12166" t="s">
        <v>110</v>
      </c>
      <c r="G12166" t="s">
        <v>131</v>
      </c>
      <c r="H12166">
        <v>21</v>
      </c>
      <c r="I12166">
        <v>0.53153354669199482</v>
      </c>
      <c r="J12166">
        <v>5.1312881201294069E-2</v>
      </c>
      <c r="K12166">
        <v>0.15938401467315549</v>
      </c>
      <c r="L12166">
        <v>1.035220974542278</v>
      </c>
    </row>
    <row r="12167" spans="1:12">
      <c r="A12167" t="s">
        <v>317</v>
      </c>
      <c r="B12167" t="s">
        <v>311</v>
      </c>
      <c r="C12167">
        <v>48251</v>
      </c>
      <c r="D12167" t="s">
        <v>135</v>
      </c>
      <c r="E12167">
        <v>590</v>
      </c>
      <c r="F12167" t="s">
        <v>110</v>
      </c>
      <c r="G12167" t="s">
        <v>132</v>
      </c>
      <c r="H12167">
        <v>73</v>
      </c>
      <c r="I12167">
        <v>0.2486770489728917</v>
      </c>
      <c r="J12167">
        <v>1.0406185610671741E-2</v>
      </c>
      <c r="K12167">
        <v>-1.4258210904547579E-3</v>
      </c>
      <c r="L12167">
        <v>0.43558443721303541</v>
      </c>
    </row>
    <row r="12168" spans="1:12">
      <c r="A12168" t="s">
        <v>317</v>
      </c>
      <c r="B12168" t="s">
        <v>311</v>
      </c>
      <c r="C12168">
        <v>48251</v>
      </c>
      <c r="D12168" t="s">
        <v>135</v>
      </c>
      <c r="E12168">
        <v>590</v>
      </c>
      <c r="F12168" t="s">
        <v>110</v>
      </c>
      <c r="G12168" t="s">
        <v>133</v>
      </c>
      <c r="H12168">
        <v>21</v>
      </c>
      <c r="I12168">
        <v>0.80092700356517643</v>
      </c>
      <c r="J12168">
        <v>6.6061947049611949E-2</v>
      </c>
      <c r="K12168">
        <v>0.13062001870250631</v>
      </c>
      <c r="L12168">
        <v>1.2634740516146179</v>
      </c>
    </row>
    <row r="12169" spans="1:12">
      <c r="A12169" t="s">
        <v>317</v>
      </c>
      <c r="B12169" t="s">
        <v>311</v>
      </c>
      <c r="C12169">
        <v>48251</v>
      </c>
      <c r="D12169" t="s">
        <v>135</v>
      </c>
      <c r="E12169">
        <v>590</v>
      </c>
      <c r="F12169" t="s">
        <v>110</v>
      </c>
      <c r="G12169" t="s">
        <v>134</v>
      </c>
      <c r="H12169">
        <v>73</v>
      </c>
      <c r="I12169">
        <v>0.32679980708552181</v>
      </c>
      <c r="J12169">
        <v>1.223364149823643E-2</v>
      </c>
      <c r="K12169">
        <v>-1.4258210904547579E-3</v>
      </c>
      <c r="L12169">
        <v>0.59209628847376294</v>
      </c>
    </row>
    <row r="12170" spans="1:12">
      <c r="A12170" t="s">
        <v>317</v>
      </c>
      <c r="B12170" t="s">
        <v>271</v>
      </c>
      <c r="C12170">
        <v>48253</v>
      </c>
      <c r="D12170" t="s">
        <v>135</v>
      </c>
      <c r="E12170">
        <v>590</v>
      </c>
      <c r="F12170" t="s">
        <v>110</v>
      </c>
      <c r="G12170" t="s">
        <v>111</v>
      </c>
      <c r="H12170">
        <v>119</v>
      </c>
      <c r="I12170">
        <v>1.140820601885309E-2</v>
      </c>
      <c r="J12170">
        <v>1.555286819299056E-3</v>
      </c>
      <c r="K12170">
        <v>-999</v>
      </c>
      <c r="L12170">
        <v>-999</v>
      </c>
    </row>
    <row r="12171" spans="1:12">
      <c r="A12171" t="s">
        <v>317</v>
      </c>
      <c r="B12171" t="s">
        <v>271</v>
      </c>
      <c r="C12171">
        <v>48253</v>
      </c>
      <c r="D12171" t="s">
        <v>135</v>
      </c>
      <c r="E12171">
        <v>590</v>
      </c>
      <c r="F12171" t="s">
        <v>110</v>
      </c>
      <c r="G12171" t="s">
        <v>112</v>
      </c>
      <c r="H12171">
        <v>249</v>
      </c>
      <c r="I12171">
        <v>1.7658757837572741E-2</v>
      </c>
      <c r="J12171">
        <v>1.9727070536314948E-3</v>
      </c>
      <c r="K12171">
        <v>-999</v>
      </c>
      <c r="L12171">
        <v>-999</v>
      </c>
    </row>
    <row r="12172" spans="1:12">
      <c r="A12172" t="s">
        <v>317</v>
      </c>
      <c r="B12172" t="s">
        <v>271</v>
      </c>
      <c r="C12172">
        <v>48253</v>
      </c>
      <c r="D12172" t="s">
        <v>135</v>
      </c>
      <c r="E12172">
        <v>590</v>
      </c>
      <c r="F12172" t="s">
        <v>110</v>
      </c>
      <c r="G12172" t="s">
        <v>113</v>
      </c>
      <c r="H12172">
        <v>119</v>
      </c>
      <c r="I12172">
        <v>0.43201694207967622</v>
      </c>
      <c r="J12172">
        <v>1.467775409181417E-2</v>
      </c>
      <c r="K12172">
        <v>-999</v>
      </c>
      <c r="L12172">
        <v>0.77540715494041401</v>
      </c>
    </row>
    <row r="12173" spans="1:12">
      <c r="A12173" t="s">
        <v>317</v>
      </c>
      <c r="B12173" t="s">
        <v>271</v>
      </c>
      <c r="C12173">
        <v>48253</v>
      </c>
      <c r="D12173" t="s">
        <v>135</v>
      </c>
      <c r="E12173">
        <v>590</v>
      </c>
      <c r="F12173" t="s">
        <v>110</v>
      </c>
      <c r="G12173" t="s">
        <v>114</v>
      </c>
      <c r="H12173">
        <v>249</v>
      </c>
      <c r="I12173">
        <v>0.21377616855957829</v>
      </c>
      <c r="J12173">
        <v>5.0578291676846377E-3</v>
      </c>
      <c r="K12173">
        <v>-6.8388802885162275E-2</v>
      </c>
      <c r="L12173">
        <v>0.39676246338379179</v>
      </c>
    </row>
    <row r="12174" spans="1:12">
      <c r="A12174" t="s">
        <v>317</v>
      </c>
      <c r="B12174" t="s">
        <v>271</v>
      </c>
      <c r="C12174">
        <v>48253</v>
      </c>
      <c r="D12174" t="s">
        <v>135</v>
      </c>
      <c r="E12174">
        <v>590</v>
      </c>
      <c r="F12174" t="s">
        <v>110</v>
      </c>
      <c r="G12174" t="s">
        <v>115</v>
      </c>
      <c r="H12174">
        <v>119</v>
      </c>
      <c r="I12174">
        <v>0.32872256492853108</v>
      </c>
      <c r="J12174">
        <v>1.1673735540984109E-2</v>
      </c>
      <c r="K12174">
        <v>-999</v>
      </c>
      <c r="L12174">
        <v>0.61666313658404837</v>
      </c>
    </row>
    <row r="12175" spans="1:12">
      <c r="A12175" t="s">
        <v>317</v>
      </c>
      <c r="B12175" t="s">
        <v>271</v>
      </c>
      <c r="C12175">
        <v>48253</v>
      </c>
      <c r="D12175" t="s">
        <v>135</v>
      </c>
      <c r="E12175">
        <v>590</v>
      </c>
      <c r="F12175" t="s">
        <v>110</v>
      </c>
      <c r="G12175" t="s">
        <v>116</v>
      </c>
      <c r="H12175">
        <v>249</v>
      </c>
      <c r="I12175">
        <v>0.13484520442868089</v>
      </c>
      <c r="J12175">
        <v>4.6486115461383121E-3</v>
      </c>
      <c r="K12175">
        <v>-0.14823327133492659</v>
      </c>
      <c r="L12175">
        <v>0.31182416552438941</v>
      </c>
    </row>
    <row r="12176" spans="1:12">
      <c r="A12176" t="s">
        <v>317</v>
      </c>
      <c r="B12176" t="s">
        <v>271</v>
      </c>
      <c r="C12176">
        <v>48253</v>
      </c>
      <c r="D12176" t="s">
        <v>135</v>
      </c>
      <c r="E12176">
        <v>590</v>
      </c>
      <c r="F12176" t="s">
        <v>110</v>
      </c>
      <c r="G12176" t="s">
        <v>117</v>
      </c>
      <c r="H12176">
        <v>119</v>
      </c>
      <c r="I12176">
        <v>0.32909088705213491</v>
      </c>
      <c r="J12176">
        <v>1.1682174781495139E-2</v>
      </c>
      <c r="K12176">
        <v>-999</v>
      </c>
      <c r="L12176">
        <v>0.61666313658404837</v>
      </c>
    </row>
    <row r="12177" spans="1:12">
      <c r="A12177" t="s">
        <v>317</v>
      </c>
      <c r="B12177" t="s">
        <v>271</v>
      </c>
      <c r="C12177">
        <v>48253</v>
      </c>
      <c r="D12177" t="s">
        <v>135</v>
      </c>
      <c r="E12177">
        <v>590</v>
      </c>
      <c r="F12177" t="s">
        <v>110</v>
      </c>
      <c r="G12177" t="s">
        <v>118</v>
      </c>
      <c r="H12177">
        <v>249</v>
      </c>
      <c r="I12177">
        <v>0.13484520442868089</v>
      </c>
      <c r="J12177">
        <v>4.6486115461383121E-3</v>
      </c>
      <c r="K12177">
        <v>-0.14823327133492659</v>
      </c>
      <c r="L12177">
        <v>0.31182416552438941</v>
      </c>
    </row>
    <row r="12178" spans="1:12">
      <c r="A12178" t="s">
        <v>317</v>
      </c>
      <c r="B12178" t="s">
        <v>271</v>
      </c>
      <c r="C12178">
        <v>48253</v>
      </c>
      <c r="D12178" t="s">
        <v>135</v>
      </c>
      <c r="E12178">
        <v>590</v>
      </c>
      <c r="F12178" t="s">
        <v>110</v>
      </c>
      <c r="G12178" t="s">
        <v>119</v>
      </c>
      <c r="H12178">
        <v>119</v>
      </c>
      <c r="I12178">
        <v>0.36878264116342219</v>
      </c>
      <c r="J12178">
        <v>1.2628471351821271E-2</v>
      </c>
      <c r="K12178">
        <v>-999</v>
      </c>
      <c r="L12178">
        <v>0.66018978291997776</v>
      </c>
    </row>
    <row r="12179" spans="1:12">
      <c r="A12179" t="s">
        <v>317</v>
      </c>
      <c r="B12179" t="s">
        <v>271</v>
      </c>
      <c r="C12179">
        <v>48253</v>
      </c>
      <c r="D12179" t="s">
        <v>135</v>
      </c>
      <c r="E12179">
        <v>590</v>
      </c>
      <c r="F12179" t="s">
        <v>110</v>
      </c>
      <c r="G12179" t="s">
        <v>120</v>
      </c>
      <c r="H12179">
        <v>249</v>
      </c>
      <c r="I12179">
        <v>0.17699366310280051</v>
      </c>
      <c r="J12179">
        <v>4.834839207356975E-3</v>
      </c>
      <c r="K12179">
        <v>-0.110440307075323</v>
      </c>
      <c r="L12179">
        <v>0.35949481920312698</v>
      </c>
    </row>
    <row r="12180" spans="1:12">
      <c r="A12180" t="s">
        <v>317</v>
      </c>
      <c r="B12180" t="s">
        <v>271</v>
      </c>
      <c r="C12180">
        <v>48253</v>
      </c>
      <c r="D12180" t="s">
        <v>135</v>
      </c>
      <c r="E12180">
        <v>590</v>
      </c>
      <c r="F12180" t="s">
        <v>110</v>
      </c>
      <c r="G12180" t="s">
        <v>121</v>
      </c>
      <c r="H12180">
        <v>119</v>
      </c>
      <c r="I12180">
        <v>0.49941062810184877</v>
      </c>
      <c r="J12180">
        <v>1.6715829198715192E-2</v>
      </c>
      <c r="K12180">
        <v>-999</v>
      </c>
      <c r="L12180">
        <v>0.90576837500515262</v>
      </c>
    </row>
    <row r="12181" spans="1:12">
      <c r="A12181" t="s">
        <v>317</v>
      </c>
      <c r="B12181" t="s">
        <v>271</v>
      </c>
      <c r="C12181">
        <v>48253</v>
      </c>
      <c r="D12181" t="s">
        <v>135</v>
      </c>
      <c r="E12181">
        <v>590</v>
      </c>
      <c r="F12181" t="s">
        <v>110</v>
      </c>
      <c r="G12181" t="s">
        <v>122</v>
      </c>
      <c r="H12181">
        <v>249</v>
      </c>
      <c r="I12181">
        <v>0.28210141588337878</v>
      </c>
      <c r="J12181">
        <v>5.8136283926642929E-3</v>
      </c>
      <c r="K12181">
        <v>-1.20704335229051E-3</v>
      </c>
      <c r="L12181">
        <v>0.46340287480711517</v>
      </c>
    </row>
    <row r="12182" spans="1:12">
      <c r="A12182" t="s">
        <v>317</v>
      </c>
      <c r="B12182" t="s">
        <v>271</v>
      </c>
      <c r="C12182">
        <v>48253</v>
      </c>
      <c r="D12182" t="s">
        <v>135</v>
      </c>
      <c r="E12182">
        <v>590</v>
      </c>
      <c r="F12182" t="s">
        <v>110</v>
      </c>
      <c r="G12182" t="s">
        <v>123</v>
      </c>
      <c r="H12182">
        <v>119</v>
      </c>
      <c r="I12182">
        <v>0.60779388222891562</v>
      </c>
      <c r="J12182">
        <v>2.0046754828781151E-2</v>
      </c>
      <c r="K12182">
        <v>-999</v>
      </c>
      <c r="L12182">
        <v>1.065417881734922</v>
      </c>
    </row>
    <row r="12183" spans="1:12">
      <c r="A12183" t="s">
        <v>317</v>
      </c>
      <c r="B12183" t="s">
        <v>271</v>
      </c>
      <c r="C12183">
        <v>48253</v>
      </c>
      <c r="D12183" t="s">
        <v>135</v>
      </c>
      <c r="E12183">
        <v>590</v>
      </c>
      <c r="F12183" t="s">
        <v>110</v>
      </c>
      <c r="G12183" t="s">
        <v>124</v>
      </c>
      <c r="H12183">
        <v>249</v>
      </c>
      <c r="I12183">
        <v>0.37772565825152188</v>
      </c>
      <c r="J12183">
        <v>6.9048532390674202E-3</v>
      </c>
      <c r="K12183">
        <v>-1.20704335229051E-3</v>
      </c>
      <c r="L12183">
        <v>0.57869405708987265</v>
      </c>
    </row>
    <row r="12184" spans="1:12">
      <c r="A12184" t="s">
        <v>317</v>
      </c>
      <c r="B12184" t="s">
        <v>271</v>
      </c>
      <c r="C12184">
        <v>48253</v>
      </c>
      <c r="D12184" t="s">
        <v>135</v>
      </c>
      <c r="E12184">
        <v>590</v>
      </c>
      <c r="F12184" t="s">
        <v>110</v>
      </c>
      <c r="G12184" t="s">
        <v>125</v>
      </c>
      <c r="H12184">
        <v>119</v>
      </c>
      <c r="I12184">
        <v>0.7268857928793756</v>
      </c>
      <c r="J12184">
        <v>2.390373533295459E-2</v>
      </c>
      <c r="K12184">
        <v>-999</v>
      </c>
      <c r="L12184">
        <v>1.2610175070735949</v>
      </c>
    </row>
    <row r="12185" spans="1:12">
      <c r="A12185" t="s">
        <v>317</v>
      </c>
      <c r="B12185" t="s">
        <v>271</v>
      </c>
      <c r="C12185">
        <v>48253</v>
      </c>
      <c r="D12185" t="s">
        <v>135</v>
      </c>
      <c r="E12185">
        <v>590</v>
      </c>
      <c r="F12185" t="s">
        <v>110</v>
      </c>
      <c r="G12185" t="s">
        <v>126</v>
      </c>
      <c r="H12185">
        <v>249</v>
      </c>
      <c r="I12185">
        <v>0.47957466292110262</v>
      </c>
      <c r="J12185">
        <v>8.3121883576528534E-3</v>
      </c>
      <c r="K12185">
        <v>-1.20704335229051E-3</v>
      </c>
      <c r="L12185">
        <v>0.71595461619493217</v>
      </c>
    </row>
    <row r="12186" spans="1:12">
      <c r="A12186" t="s">
        <v>317</v>
      </c>
      <c r="B12186" t="s">
        <v>271</v>
      </c>
      <c r="C12186">
        <v>48253</v>
      </c>
      <c r="D12186" t="s">
        <v>135</v>
      </c>
      <c r="E12186">
        <v>590</v>
      </c>
      <c r="F12186" t="s">
        <v>110</v>
      </c>
      <c r="G12186" t="s">
        <v>127</v>
      </c>
      <c r="H12186">
        <v>119</v>
      </c>
      <c r="I12186">
        <v>0.43168861642356549</v>
      </c>
      <c r="J12186">
        <v>1.467501765815254E-2</v>
      </c>
      <c r="K12186">
        <v>-999</v>
      </c>
      <c r="L12186">
        <v>0.77540715494041401</v>
      </c>
    </row>
    <row r="12187" spans="1:12">
      <c r="A12187" t="s">
        <v>317</v>
      </c>
      <c r="B12187" t="s">
        <v>271</v>
      </c>
      <c r="C12187">
        <v>48253</v>
      </c>
      <c r="D12187" t="s">
        <v>135</v>
      </c>
      <c r="E12187">
        <v>590</v>
      </c>
      <c r="F12187" t="s">
        <v>110</v>
      </c>
      <c r="G12187" t="s">
        <v>128</v>
      </c>
      <c r="H12187">
        <v>249</v>
      </c>
      <c r="I12187">
        <v>0.2137405771086304</v>
      </c>
      <c r="J12187">
        <v>5.0568875708171786E-3</v>
      </c>
      <c r="K12187">
        <v>-6.8388802885162275E-2</v>
      </c>
      <c r="L12187">
        <v>0.39676246338379179</v>
      </c>
    </row>
    <row r="12188" spans="1:12">
      <c r="A12188" t="s">
        <v>317</v>
      </c>
      <c r="B12188" t="s">
        <v>271</v>
      </c>
      <c r="C12188">
        <v>48253</v>
      </c>
      <c r="D12188" t="s">
        <v>135</v>
      </c>
      <c r="E12188">
        <v>590</v>
      </c>
      <c r="F12188" t="s">
        <v>110</v>
      </c>
      <c r="G12188" t="s">
        <v>129</v>
      </c>
      <c r="H12188">
        <v>119</v>
      </c>
      <c r="I12188">
        <v>0.43168862514370498</v>
      </c>
      <c r="J12188">
        <v>1.467501771878506E-2</v>
      </c>
      <c r="K12188">
        <v>-999</v>
      </c>
      <c r="L12188">
        <v>0.77540715494041401</v>
      </c>
    </row>
    <row r="12189" spans="1:12">
      <c r="A12189" t="s">
        <v>317</v>
      </c>
      <c r="B12189" t="s">
        <v>271</v>
      </c>
      <c r="C12189">
        <v>48253</v>
      </c>
      <c r="D12189" t="s">
        <v>135</v>
      </c>
      <c r="E12189">
        <v>590</v>
      </c>
      <c r="F12189" t="s">
        <v>110</v>
      </c>
      <c r="G12189" t="s">
        <v>130</v>
      </c>
      <c r="H12189">
        <v>249</v>
      </c>
      <c r="I12189">
        <v>0.2137405771086304</v>
      </c>
      <c r="J12189">
        <v>5.0568875708171803E-3</v>
      </c>
      <c r="K12189">
        <v>-6.8388802885162275E-2</v>
      </c>
      <c r="L12189">
        <v>0.39676246338379179</v>
      </c>
    </row>
    <row r="12190" spans="1:12">
      <c r="A12190" t="s">
        <v>317</v>
      </c>
      <c r="B12190" t="s">
        <v>271</v>
      </c>
      <c r="C12190">
        <v>48253</v>
      </c>
      <c r="D12190" t="s">
        <v>135</v>
      </c>
      <c r="E12190">
        <v>590</v>
      </c>
      <c r="F12190" t="s">
        <v>110</v>
      </c>
      <c r="G12190" t="s">
        <v>131</v>
      </c>
      <c r="H12190">
        <v>119</v>
      </c>
      <c r="I12190">
        <v>0.43168862514370498</v>
      </c>
      <c r="J12190">
        <v>1.467501771878506E-2</v>
      </c>
      <c r="K12190">
        <v>-999</v>
      </c>
      <c r="L12190">
        <v>0.77540715494041401</v>
      </c>
    </row>
    <row r="12191" spans="1:12">
      <c r="A12191" t="s">
        <v>317</v>
      </c>
      <c r="B12191" t="s">
        <v>271</v>
      </c>
      <c r="C12191">
        <v>48253</v>
      </c>
      <c r="D12191" t="s">
        <v>135</v>
      </c>
      <c r="E12191">
        <v>590</v>
      </c>
      <c r="F12191" t="s">
        <v>110</v>
      </c>
      <c r="G12191" t="s">
        <v>132</v>
      </c>
      <c r="H12191">
        <v>249</v>
      </c>
      <c r="I12191">
        <v>0.2137405771086304</v>
      </c>
      <c r="J12191">
        <v>5.0568875708171803E-3</v>
      </c>
      <c r="K12191">
        <v>-6.8388802885162275E-2</v>
      </c>
      <c r="L12191">
        <v>0.39676246338379179</v>
      </c>
    </row>
    <row r="12192" spans="1:12">
      <c r="A12192" t="s">
        <v>317</v>
      </c>
      <c r="B12192" t="s">
        <v>271</v>
      </c>
      <c r="C12192">
        <v>48253</v>
      </c>
      <c r="D12192" t="s">
        <v>135</v>
      </c>
      <c r="E12192">
        <v>590</v>
      </c>
      <c r="F12192" t="s">
        <v>110</v>
      </c>
      <c r="G12192" t="s">
        <v>133</v>
      </c>
      <c r="H12192">
        <v>119</v>
      </c>
      <c r="I12192">
        <v>0.43433714910275228</v>
      </c>
      <c r="J12192">
        <v>1.3735449922206201E-2</v>
      </c>
      <c r="K12192">
        <v>-999</v>
      </c>
      <c r="L12192">
        <v>0.70198398761031777</v>
      </c>
    </row>
    <row r="12193" spans="1:12">
      <c r="A12193" t="s">
        <v>317</v>
      </c>
      <c r="B12193" t="s">
        <v>271</v>
      </c>
      <c r="C12193">
        <v>48253</v>
      </c>
      <c r="D12193" t="s">
        <v>135</v>
      </c>
      <c r="E12193">
        <v>590</v>
      </c>
      <c r="F12193" t="s">
        <v>110</v>
      </c>
      <c r="G12193" t="s">
        <v>134</v>
      </c>
      <c r="H12193">
        <v>249</v>
      </c>
      <c r="I12193">
        <v>0.30223545983059369</v>
      </c>
      <c r="J12193">
        <v>5.5730783064963313E-3</v>
      </c>
      <c r="K12193">
        <v>-1.20704335229051E-3</v>
      </c>
      <c r="L12193">
        <v>0.62168249683176779</v>
      </c>
    </row>
    <row r="12194" spans="1:12">
      <c r="A12194" t="s">
        <v>317</v>
      </c>
      <c r="B12194" t="s">
        <v>414</v>
      </c>
      <c r="C12194">
        <v>48255</v>
      </c>
      <c r="D12194" t="s">
        <v>135</v>
      </c>
      <c r="E12194">
        <v>590</v>
      </c>
      <c r="F12194" t="s">
        <v>110</v>
      </c>
      <c r="G12194" t="s">
        <v>111</v>
      </c>
      <c r="H12194">
        <v>109</v>
      </c>
      <c r="I12194">
        <v>3.041251372319638E-2</v>
      </c>
      <c r="J12194">
        <v>9.9540105842593285E-4</v>
      </c>
      <c r="K12194">
        <v>-999</v>
      </c>
      <c r="L12194">
        <v>-999</v>
      </c>
    </row>
    <row r="12195" spans="1:12">
      <c r="A12195" t="s">
        <v>317</v>
      </c>
      <c r="B12195" t="s">
        <v>414</v>
      </c>
      <c r="C12195">
        <v>48255</v>
      </c>
      <c r="D12195" t="s">
        <v>135</v>
      </c>
      <c r="E12195">
        <v>590</v>
      </c>
      <c r="F12195" t="s">
        <v>110</v>
      </c>
      <c r="G12195" t="s">
        <v>112</v>
      </c>
      <c r="H12195">
        <v>68</v>
      </c>
      <c r="I12195">
        <v>4.7075064049499626E-3</v>
      </c>
      <c r="J12195">
        <v>1.31483075008077E-3</v>
      </c>
      <c r="K12195">
        <v>-999</v>
      </c>
      <c r="L12195">
        <v>-999</v>
      </c>
    </row>
    <row r="12196" spans="1:12">
      <c r="A12196" t="s">
        <v>317</v>
      </c>
      <c r="B12196" t="s">
        <v>414</v>
      </c>
      <c r="C12196">
        <v>48255</v>
      </c>
      <c r="D12196" t="s">
        <v>135</v>
      </c>
      <c r="E12196">
        <v>590</v>
      </c>
      <c r="F12196" t="s">
        <v>110</v>
      </c>
      <c r="G12196" t="s">
        <v>113</v>
      </c>
      <c r="H12196">
        <v>109</v>
      </c>
      <c r="I12196">
        <v>0.57739016631517415</v>
      </c>
      <c r="J12196">
        <v>1.6996054902111871E-2</v>
      </c>
      <c r="K12196">
        <v>0.1035332790563049</v>
      </c>
      <c r="L12196">
        <v>0.98030706364718623</v>
      </c>
    </row>
    <row r="12197" spans="1:12">
      <c r="A12197" t="s">
        <v>317</v>
      </c>
      <c r="B12197" t="s">
        <v>414</v>
      </c>
      <c r="C12197">
        <v>48255</v>
      </c>
      <c r="D12197" t="s">
        <v>135</v>
      </c>
      <c r="E12197">
        <v>590</v>
      </c>
      <c r="F12197" t="s">
        <v>110</v>
      </c>
      <c r="G12197" t="s">
        <v>114</v>
      </c>
      <c r="H12197">
        <v>68</v>
      </c>
      <c r="I12197">
        <v>0.1310261961827392</v>
      </c>
      <c r="J12197">
        <v>9.4464678812520783E-3</v>
      </c>
      <c r="K12197">
        <v>-7.1017343752349901E-2</v>
      </c>
      <c r="L12197">
        <v>0.37361870577517597</v>
      </c>
    </row>
    <row r="12198" spans="1:12">
      <c r="A12198" t="s">
        <v>317</v>
      </c>
      <c r="B12198" t="s">
        <v>414</v>
      </c>
      <c r="C12198">
        <v>48255</v>
      </c>
      <c r="D12198" t="s">
        <v>135</v>
      </c>
      <c r="E12198">
        <v>590</v>
      </c>
      <c r="F12198" t="s">
        <v>110</v>
      </c>
      <c r="G12198" t="s">
        <v>115</v>
      </c>
      <c r="H12198">
        <v>109</v>
      </c>
      <c r="I12198">
        <v>0.41173196371926052</v>
      </c>
      <c r="J12198">
        <v>1.338148165964485E-2</v>
      </c>
      <c r="K12198">
        <v>5.705854626682396E-2</v>
      </c>
      <c r="L12198">
        <v>0.73430831483007752</v>
      </c>
    </row>
    <row r="12199" spans="1:12">
      <c r="A12199" t="s">
        <v>317</v>
      </c>
      <c r="B12199" t="s">
        <v>414</v>
      </c>
      <c r="C12199">
        <v>48255</v>
      </c>
      <c r="D12199" t="s">
        <v>135</v>
      </c>
      <c r="E12199">
        <v>590</v>
      </c>
      <c r="F12199" t="s">
        <v>110</v>
      </c>
      <c r="G12199" t="s">
        <v>116</v>
      </c>
      <c r="H12199">
        <v>68</v>
      </c>
      <c r="I12199">
        <v>4.6902638637727229E-2</v>
      </c>
      <c r="J12199">
        <v>9.0723327106680528E-3</v>
      </c>
      <c r="K12199">
        <v>-0.18785613027978981</v>
      </c>
      <c r="L12199">
        <v>0.27292184294543398</v>
      </c>
    </row>
    <row r="12200" spans="1:12">
      <c r="A12200" t="s">
        <v>317</v>
      </c>
      <c r="B12200" t="s">
        <v>414</v>
      </c>
      <c r="C12200">
        <v>48255</v>
      </c>
      <c r="D12200" t="s">
        <v>135</v>
      </c>
      <c r="E12200">
        <v>590</v>
      </c>
      <c r="F12200" t="s">
        <v>110</v>
      </c>
      <c r="G12200" t="s">
        <v>117</v>
      </c>
      <c r="H12200">
        <v>109</v>
      </c>
      <c r="I12200">
        <v>0.41173196371926052</v>
      </c>
      <c r="J12200">
        <v>1.338148165964485E-2</v>
      </c>
      <c r="K12200">
        <v>5.705854626682396E-2</v>
      </c>
      <c r="L12200">
        <v>0.73430831483007752</v>
      </c>
    </row>
    <row r="12201" spans="1:12">
      <c r="A12201" t="s">
        <v>317</v>
      </c>
      <c r="B12201" t="s">
        <v>414</v>
      </c>
      <c r="C12201">
        <v>48255</v>
      </c>
      <c r="D12201" t="s">
        <v>135</v>
      </c>
      <c r="E12201">
        <v>590</v>
      </c>
      <c r="F12201" t="s">
        <v>110</v>
      </c>
      <c r="G12201" t="s">
        <v>118</v>
      </c>
      <c r="H12201">
        <v>68</v>
      </c>
      <c r="I12201">
        <v>4.6876417383662758E-2</v>
      </c>
      <c r="J12201">
        <v>9.0721680322811381E-3</v>
      </c>
      <c r="K12201">
        <v>-0.18785613027978981</v>
      </c>
      <c r="L12201">
        <v>0.27292184294543398</v>
      </c>
    </row>
    <row r="12202" spans="1:12">
      <c r="A12202" t="s">
        <v>317</v>
      </c>
      <c r="B12202" t="s">
        <v>414</v>
      </c>
      <c r="C12202">
        <v>48255</v>
      </c>
      <c r="D12202" t="s">
        <v>135</v>
      </c>
      <c r="E12202">
        <v>590</v>
      </c>
      <c r="F12202" t="s">
        <v>110</v>
      </c>
      <c r="G12202" t="s">
        <v>119</v>
      </c>
      <c r="H12202">
        <v>109</v>
      </c>
      <c r="I12202">
        <v>0.48801850983567607</v>
      </c>
      <c r="J12202">
        <v>1.499954751078752E-2</v>
      </c>
      <c r="K12202">
        <v>7.6466862284991111E-2</v>
      </c>
      <c r="L12202">
        <v>0.8511285230059078</v>
      </c>
    </row>
    <row r="12203" spans="1:12">
      <c r="A12203" t="s">
        <v>317</v>
      </c>
      <c r="B12203" t="s">
        <v>414</v>
      </c>
      <c r="C12203">
        <v>48255</v>
      </c>
      <c r="D12203" t="s">
        <v>135</v>
      </c>
      <c r="E12203">
        <v>590</v>
      </c>
      <c r="F12203" t="s">
        <v>110</v>
      </c>
      <c r="G12203" t="s">
        <v>120</v>
      </c>
      <c r="H12203">
        <v>68</v>
      </c>
      <c r="I12203">
        <v>9.0476925790849469E-2</v>
      </c>
      <c r="J12203">
        <v>9.0461611314315415E-3</v>
      </c>
      <c r="K12203">
        <v>-0.13429024912388771</v>
      </c>
      <c r="L12203">
        <v>0.33238008964030108</v>
      </c>
    </row>
    <row r="12204" spans="1:12">
      <c r="A12204" t="s">
        <v>317</v>
      </c>
      <c r="B12204" t="s">
        <v>414</v>
      </c>
      <c r="C12204">
        <v>48255</v>
      </c>
      <c r="D12204" t="s">
        <v>135</v>
      </c>
      <c r="E12204">
        <v>590</v>
      </c>
      <c r="F12204" t="s">
        <v>110</v>
      </c>
      <c r="G12204" t="s">
        <v>121</v>
      </c>
      <c r="H12204">
        <v>109</v>
      </c>
      <c r="I12204">
        <v>0.68067482373671084</v>
      </c>
      <c r="J12204">
        <v>1.934175329442793E-2</v>
      </c>
      <c r="K12204">
        <v>0.1363118648097805</v>
      </c>
      <c r="L12204">
        <v>1.1300487698310651</v>
      </c>
    </row>
    <row r="12205" spans="1:12">
      <c r="A12205" t="s">
        <v>317</v>
      </c>
      <c r="B12205" t="s">
        <v>414</v>
      </c>
      <c r="C12205">
        <v>48255</v>
      </c>
      <c r="D12205" t="s">
        <v>135</v>
      </c>
      <c r="E12205">
        <v>590</v>
      </c>
      <c r="F12205" t="s">
        <v>110</v>
      </c>
      <c r="G12205" t="s">
        <v>122</v>
      </c>
      <c r="H12205">
        <v>68</v>
      </c>
      <c r="I12205">
        <v>0.19617859015869021</v>
      </c>
      <c r="J12205">
        <v>1.1884857627013169E-2</v>
      </c>
      <c r="K12205">
        <v>-2.9603177133575849E-3</v>
      </c>
      <c r="L12205">
        <v>0.45912038110681419</v>
      </c>
    </row>
    <row r="12206" spans="1:12">
      <c r="A12206" t="s">
        <v>317</v>
      </c>
      <c r="B12206" t="s">
        <v>414</v>
      </c>
      <c r="C12206">
        <v>48255</v>
      </c>
      <c r="D12206" t="s">
        <v>135</v>
      </c>
      <c r="E12206">
        <v>590</v>
      </c>
      <c r="F12206" t="s">
        <v>110</v>
      </c>
      <c r="G12206" t="s">
        <v>123</v>
      </c>
      <c r="H12206">
        <v>109</v>
      </c>
      <c r="I12206">
        <v>0.86062117695760243</v>
      </c>
      <c r="J12206">
        <v>2.422587312274883E-2</v>
      </c>
      <c r="K12206">
        <v>0.1925092283393052</v>
      </c>
      <c r="L12206">
        <v>1.407135650628663</v>
      </c>
    </row>
    <row r="12207" spans="1:12">
      <c r="A12207" t="s">
        <v>317</v>
      </c>
      <c r="B12207" t="s">
        <v>414</v>
      </c>
      <c r="C12207">
        <v>48255</v>
      </c>
      <c r="D12207" t="s">
        <v>135</v>
      </c>
      <c r="E12207">
        <v>590</v>
      </c>
      <c r="F12207" t="s">
        <v>110</v>
      </c>
      <c r="G12207" t="s">
        <v>124</v>
      </c>
      <c r="H12207">
        <v>68</v>
      </c>
      <c r="I12207">
        <v>0.29055007121042958</v>
      </c>
      <c r="J12207">
        <v>1.6314890332224739E-2</v>
      </c>
      <c r="K12207">
        <v>-2.9603177133575849E-3</v>
      </c>
      <c r="L12207">
        <v>0.66866024082954811</v>
      </c>
    </row>
    <row r="12208" spans="1:12">
      <c r="A12208" t="s">
        <v>317</v>
      </c>
      <c r="B12208" t="s">
        <v>414</v>
      </c>
      <c r="C12208">
        <v>48255</v>
      </c>
      <c r="D12208" t="s">
        <v>135</v>
      </c>
      <c r="E12208">
        <v>590</v>
      </c>
      <c r="F12208" t="s">
        <v>110</v>
      </c>
      <c r="G12208" t="s">
        <v>125</v>
      </c>
      <c r="H12208">
        <v>109</v>
      </c>
      <c r="I12208">
        <v>1.039852976709235</v>
      </c>
      <c r="J12208">
        <v>2.8898819363624751E-2</v>
      </c>
      <c r="K12208">
        <v>0.24692628372133291</v>
      </c>
      <c r="L12208">
        <v>1.665955837431321</v>
      </c>
    </row>
    <row r="12209" spans="1:12">
      <c r="A12209" t="s">
        <v>317</v>
      </c>
      <c r="B12209" t="s">
        <v>414</v>
      </c>
      <c r="C12209">
        <v>48255</v>
      </c>
      <c r="D12209" t="s">
        <v>135</v>
      </c>
      <c r="E12209">
        <v>590</v>
      </c>
      <c r="F12209" t="s">
        <v>110</v>
      </c>
      <c r="G12209" t="s">
        <v>126</v>
      </c>
      <c r="H12209">
        <v>68</v>
      </c>
      <c r="I12209">
        <v>0.38255331193682268</v>
      </c>
      <c r="J12209">
        <v>2.10138504537772E-2</v>
      </c>
      <c r="K12209">
        <v>-2.9603177133575849E-3</v>
      </c>
      <c r="L12209">
        <v>0.83618455498745559</v>
      </c>
    </row>
    <row r="12210" spans="1:12">
      <c r="A12210" t="s">
        <v>317</v>
      </c>
      <c r="B12210" t="s">
        <v>414</v>
      </c>
      <c r="C12210">
        <v>48255</v>
      </c>
      <c r="D12210" t="s">
        <v>135</v>
      </c>
      <c r="E12210">
        <v>590</v>
      </c>
      <c r="F12210" t="s">
        <v>110</v>
      </c>
      <c r="G12210" t="s">
        <v>127</v>
      </c>
      <c r="H12210">
        <v>109</v>
      </c>
      <c r="I12210">
        <v>0.57739016631517426</v>
      </c>
      <c r="J12210">
        <v>1.6996054902111871E-2</v>
      </c>
      <c r="K12210">
        <v>0.1035332790563049</v>
      </c>
      <c r="L12210">
        <v>0.98030706364718623</v>
      </c>
    </row>
    <row r="12211" spans="1:12">
      <c r="A12211" t="s">
        <v>317</v>
      </c>
      <c r="B12211" t="s">
        <v>414</v>
      </c>
      <c r="C12211">
        <v>48255</v>
      </c>
      <c r="D12211" t="s">
        <v>135</v>
      </c>
      <c r="E12211">
        <v>590</v>
      </c>
      <c r="F12211" t="s">
        <v>110</v>
      </c>
      <c r="G12211" t="s">
        <v>128</v>
      </c>
      <c r="H12211">
        <v>68</v>
      </c>
      <c r="I12211">
        <v>0.13108892132839561</v>
      </c>
      <c r="J12211">
        <v>9.4406367663458363E-3</v>
      </c>
      <c r="K12211">
        <v>-7.1017343752349901E-2</v>
      </c>
      <c r="L12211">
        <v>0.37361870577517597</v>
      </c>
    </row>
    <row r="12212" spans="1:12">
      <c r="A12212" t="s">
        <v>317</v>
      </c>
      <c r="B12212" t="s">
        <v>414</v>
      </c>
      <c r="C12212">
        <v>48255</v>
      </c>
      <c r="D12212" t="s">
        <v>135</v>
      </c>
      <c r="E12212">
        <v>590</v>
      </c>
      <c r="F12212" t="s">
        <v>110</v>
      </c>
      <c r="G12212" t="s">
        <v>129</v>
      </c>
      <c r="H12212">
        <v>109</v>
      </c>
      <c r="I12212">
        <v>0.57739016631517415</v>
      </c>
      <c r="J12212">
        <v>1.6996054902111878E-2</v>
      </c>
      <c r="K12212">
        <v>0.1035332790563049</v>
      </c>
      <c r="L12212">
        <v>0.98030706364718623</v>
      </c>
    </row>
    <row r="12213" spans="1:12">
      <c r="A12213" t="s">
        <v>317</v>
      </c>
      <c r="B12213" t="s">
        <v>414</v>
      </c>
      <c r="C12213">
        <v>48255</v>
      </c>
      <c r="D12213" t="s">
        <v>135</v>
      </c>
      <c r="E12213">
        <v>590</v>
      </c>
      <c r="F12213" t="s">
        <v>110</v>
      </c>
      <c r="G12213" t="s">
        <v>130</v>
      </c>
      <c r="H12213">
        <v>68</v>
      </c>
      <c r="I12213">
        <v>0.13108892132839561</v>
      </c>
      <c r="J12213">
        <v>9.4406367663458363E-3</v>
      </c>
      <c r="K12213">
        <v>-7.1017343752349901E-2</v>
      </c>
      <c r="L12213">
        <v>0.37361870577517597</v>
      </c>
    </row>
    <row r="12214" spans="1:12">
      <c r="A12214" t="s">
        <v>317</v>
      </c>
      <c r="B12214" t="s">
        <v>414</v>
      </c>
      <c r="C12214">
        <v>48255</v>
      </c>
      <c r="D12214" t="s">
        <v>135</v>
      </c>
      <c r="E12214">
        <v>590</v>
      </c>
      <c r="F12214" t="s">
        <v>110</v>
      </c>
      <c r="G12214" t="s">
        <v>131</v>
      </c>
      <c r="H12214">
        <v>109</v>
      </c>
      <c r="I12214">
        <v>0.57739016631517426</v>
      </c>
      <c r="J12214">
        <v>1.6996054902111871E-2</v>
      </c>
      <c r="K12214">
        <v>0.1035332790563049</v>
      </c>
      <c r="L12214">
        <v>0.98030706364718623</v>
      </c>
    </row>
    <row r="12215" spans="1:12">
      <c r="A12215" t="s">
        <v>317</v>
      </c>
      <c r="B12215" t="s">
        <v>414</v>
      </c>
      <c r="C12215">
        <v>48255</v>
      </c>
      <c r="D12215" t="s">
        <v>135</v>
      </c>
      <c r="E12215">
        <v>590</v>
      </c>
      <c r="F12215" t="s">
        <v>110</v>
      </c>
      <c r="G12215" t="s">
        <v>132</v>
      </c>
      <c r="H12215">
        <v>68</v>
      </c>
      <c r="I12215">
        <v>0.13108892132839561</v>
      </c>
      <c r="J12215">
        <v>9.4406367663458363E-3</v>
      </c>
      <c r="K12215">
        <v>-7.1017343752349901E-2</v>
      </c>
      <c r="L12215">
        <v>0.37361870577517597</v>
      </c>
    </row>
    <row r="12216" spans="1:12">
      <c r="A12216" t="s">
        <v>317</v>
      </c>
      <c r="B12216" t="s">
        <v>414</v>
      </c>
      <c r="C12216">
        <v>48255</v>
      </c>
      <c r="D12216" t="s">
        <v>135</v>
      </c>
      <c r="E12216">
        <v>590</v>
      </c>
      <c r="F12216" t="s">
        <v>110</v>
      </c>
      <c r="G12216" t="s">
        <v>133</v>
      </c>
      <c r="H12216">
        <v>109</v>
      </c>
      <c r="I12216">
        <v>0.66167765560911485</v>
      </c>
      <c r="J12216">
        <v>1.8324779483823061E-2</v>
      </c>
      <c r="K12216">
        <v>0.17937101341866499</v>
      </c>
      <c r="L12216">
        <v>1.0515140306815709</v>
      </c>
    </row>
    <row r="12217" spans="1:12">
      <c r="A12217" t="s">
        <v>317</v>
      </c>
      <c r="B12217" t="s">
        <v>414</v>
      </c>
      <c r="C12217">
        <v>48255</v>
      </c>
      <c r="D12217" t="s">
        <v>135</v>
      </c>
      <c r="E12217">
        <v>590</v>
      </c>
      <c r="F12217" t="s">
        <v>110</v>
      </c>
      <c r="G12217" t="s">
        <v>134</v>
      </c>
      <c r="H12217">
        <v>68</v>
      </c>
      <c r="I12217">
        <v>0.26387111965055232</v>
      </c>
      <c r="J12217">
        <v>1.445553613394151E-2</v>
      </c>
      <c r="K12217">
        <v>-2.9603177133575849E-3</v>
      </c>
      <c r="L12217">
        <v>0.49923968709117561</v>
      </c>
    </row>
    <row r="12218" spans="1:12">
      <c r="A12218" t="s">
        <v>317</v>
      </c>
      <c r="B12218" t="s">
        <v>415</v>
      </c>
      <c r="C12218">
        <v>48257</v>
      </c>
      <c r="D12218" t="s">
        <v>135</v>
      </c>
      <c r="E12218">
        <v>590</v>
      </c>
      <c r="F12218" t="s">
        <v>110</v>
      </c>
      <c r="G12218" t="s">
        <v>111</v>
      </c>
      <c r="H12218">
        <v>21</v>
      </c>
      <c r="I12218">
        <v>2.9097044164964801E-2</v>
      </c>
      <c r="J12218">
        <v>6.0724630505607641E-3</v>
      </c>
      <c r="K12218">
        <v>-999</v>
      </c>
      <c r="L12218">
        <v>-999</v>
      </c>
    </row>
    <row r="12219" spans="1:12">
      <c r="A12219" t="s">
        <v>317</v>
      </c>
      <c r="B12219" t="s">
        <v>415</v>
      </c>
      <c r="C12219">
        <v>48257</v>
      </c>
      <c r="D12219" t="s">
        <v>135</v>
      </c>
      <c r="E12219">
        <v>590</v>
      </c>
      <c r="F12219" t="s">
        <v>110</v>
      </c>
      <c r="G12219" t="s">
        <v>112</v>
      </c>
      <c r="H12219">
        <v>321</v>
      </c>
      <c r="I12219">
        <v>1.1771322730770689E-2</v>
      </c>
      <c r="J12219">
        <v>9.7415495005715423E-4</v>
      </c>
      <c r="K12219">
        <v>-999</v>
      </c>
      <c r="L12219">
        <v>-999</v>
      </c>
    </row>
    <row r="12220" spans="1:12">
      <c r="A12220" t="s">
        <v>317</v>
      </c>
      <c r="B12220" t="s">
        <v>415</v>
      </c>
      <c r="C12220">
        <v>48257</v>
      </c>
      <c r="D12220" t="s">
        <v>135</v>
      </c>
      <c r="E12220">
        <v>590</v>
      </c>
      <c r="F12220" t="s">
        <v>110</v>
      </c>
      <c r="G12220" t="s">
        <v>113</v>
      </c>
      <c r="H12220">
        <v>21</v>
      </c>
      <c r="I12220">
        <v>0.53153354669199482</v>
      </c>
      <c r="J12220">
        <v>5.1312881201294069E-2</v>
      </c>
      <c r="K12220">
        <v>0.15938401467315549</v>
      </c>
      <c r="L12220">
        <v>1.035220974542278</v>
      </c>
    </row>
    <row r="12221" spans="1:12">
      <c r="A12221" t="s">
        <v>317</v>
      </c>
      <c r="B12221" t="s">
        <v>415</v>
      </c>
      <c r="C12221">
        <v>48257</v>
      </c>
      <c r="D12221" t="s">
        <v>135</v>
      </c>
      <c r="E12221">
        <v>590</v>
      </c>
      <c r="F12221" t="s">
        <v>110</v>
      </c>
      <c r="G12221" t="s">
        <v>114</v>
      </c>
      <c r="H12221">
        <v>321</v>
      </c>
      <c r="I12221">
        <v>0.23164837642102629</v>
      </c>
      <c r="J12221">
        <v>8.0827884914033525E-3</v>
      </c>
      <c r="K12221">
        <v>-0.41821509723516131</v>
      </c>
      <c r="L12221">
        <v>0.68929894522485269</v>
      </c>
    </row>
    <row r="12222" spans="1:12">
      <c r="A12222" t="s">
        <v>317</v>
      </c>
      <c r="B12222" t="s">
        <v>415</v>
      </c>
      <c r="C12222">
        <v>48257</v>
      </c>
      <c r="D12222" t="s">
        <v>135</v>
      </c>
      <c r="E12222">
        <v>590</v>
      </c>
      <c r="F12222" t="s">
        <v>110</v>
      </c>
      <c r="G12222" t="s">
        <v>115</v>
      </c>
      <c r="H12222">
        <v>21</v>
      </c>
      <c r="I12222">
        <v>0.30580196078704569</v>
      </c>
      <c r="J12222">
        <v>4.3764517371572248E-2</v>
      </c>
      <c r="K12222">
        <v>-0.1030372468641147</v>
      </c>
      <c r="L12222">
        <v>0.70150015117042142</v>
      </c>
    </row>
    <row r="12223" spans="1:12">
      <c r="A12223" t="s">
        <v>317</v>
      </c>
      <c r="B12223" t="s">
        <v>415</v>
      </c>
      <c r="C12223">
        <v>48257</v>
      </c>
      <c r="D12223" t="s">
        <v>135</v>
      </c>
      <c r="E12223">
        <v>590</v>
      </c>
      <c r="F12223" t="s">
        <v>110</v>
      </c>
      <c r="G12223" t="s">
        <v>116</v>
      </c>
      <c r="H12223">
        <v>321</v>
      </c>
      <c r="I12223">
        <v>0.1247548738293294</v>
      </c>
      <c r="J12223">
        <v>8.6834885509622095E-3</v>
      </c>
      <c r="K12223">
        <v>-0.62373865412019058</v>
      </c>
      <c r="L12223">
        <v>0.53022528668276903</v>
      </c>
    </row>
    <row r="12224" spans="1:12">
      <c r="A12224" t="s">
        <v>317</v>
      </c>
      <c r="B12224" t="s">
        <v>415</v>
      </c>
      <c r="C12224">
        <v>48257</v>
      </c>
      <c r="D12224" t="s">
        <v>135</v>
      </c>
      <c r="E12224">
        <v>590</v>
      </c>
      <c r="F12224" t="s">
        <v>110</v>
      </c>
      <c r="G12224" t="s">
        <v>117</v>
      </c>
      <c r="H12224">
        <v>21</v>
      </c>
      <c r="I12224">
        <v>0.30580196078704569</v>
      </c>
      <c r="J12224">
        <v>4.3764517371572248E-2</v>
      </c>
      <c r="K12224">
        <v>-0.1030372468641147</v>
      </c>
      <c r="L12224">
        <v>0.70150015117042142</v>
      </c>
    </row>
    <row r="12225" spans="1:12">
      <c r="A12225" t="s">
        <v>317</v>
      </c>
      <c r="B12225" t="s">
        <v>415</v>
      </c>
      <c r="C12225">
        <v>48257</v>
      </c>
      <c r="D12225" t="s">
        <v>135</v>
      </c>
      <c r="E12225">
        <v>590</v>
      </c>
      <c r="F12225" t="s">
        <v>110</v>
      </c>
      <c r="G12225" t="s">
        <v>118</v>
      </c>
      <c r="H12225">
        <v>321</v>
      </c>
      <c r="I12225">
        <v>0.1247548738293294</v>
      </c>
      <c r="J12225">
        <v>8.6834885509622095E-3</v>
      </c>
      <c r="K12225">
        <v>-0.62373865412019058</v>
      </c>
      <c r="L12225">
        <v>0.53022528668276903</v>
      </c>
    </row>
    <row r="12226" spans="1:12">
      <c r="A12226" t="s">
        <v>317</v>
      </c>
      <c r="B12226" t="s">
        <v>415</v>
      </c>
      <c r="C12226">
        <v>48257</v>
      </c>
      <c r="D12226" t="s">
        <v>135</v>
      </c>
      <c r="E12226">
        <v>590</v>
      </c>
      <c r="F12226" t="s">
        <v>110</v>
      </c>
      <c r="G12226" t="s">
        <v>119</v>
      </c>
      <c r="H12226">
        <v>21</v>
      </c>
      <c r="I12226">
        <v>0.41894103250454029</v>
      </c>
      <c r="J12226">
        <v>4.5897237089403013E-2</v>
      </c>
      <c r="K12226">
        <v>0.13843076486317521</v>
      </c>
      <c r="L12226">
        <v>0.87417234015293099</v>
      </c>
    </row>
    <row r="12227" spans="1:12">
      <c r="A12227" t="s">
        <v>317</v>
      </c>
      <c r="B12227" t="s">
        <v>415</v>
      </c>
      <c r="C12227">
        <v>48257</v>
      </c>
      <c r="D12227" t="s">
        <v>135</v>
      </c>
      <c r="E12227">
        <v>590</v>
      </c>
      <c r="F12227" t="s">
        <v>110</v>
      </c>
      <c r="G12227" t="s">
        <v>120</v>
      </c>
      <c r="H12227">
        <v>321</v>
      </c>
      <c r="I12227">
        <v>0.18022115110756809</v>
      </c>
      <c r="J12227">
        <v>8.4896625091484008E-3</v>
      </c>
      <c r="K12227">
        <v>-0.48132900060174078</v>
      </c>
      <c r="L12227">
        <v>0.61784843715681403</v>
      </c>
    </row>
    <row r="12228" spans="1:12">
      <c r="A12228" t="s">
        <v>317</v>
      </c>
      <c r="B12228" t="s">
        <v>415</v>
      </c>
      <c r="C12228">
        <v>48257</v>
      </c>
      <c r="D12228" t="s">
        <v>135</v>
      </c>
      <c r="E12228">
        <v>590</v>
      </c>
      <c r="F12228" t="s">
        <v>110</v>
      </c>
      <c r="G12228" t="s">
        <v>121</v>
      </c>
      <c r="H12228">
        <v>21</v>
      </c>
      <c r="I12228">
        <v>0.67011258961515197</v>
      </c>
      <c r="J12228">
        <v>5.9670154189357102E-2</v>
      </c>
      <c r="K12228">
        <v>0.1920892174148528</v>
      </c>
      <c r="L12228">
        <v>1.2323829158348369</v>
      </c>
    </row>
    <row r="12229" spans="1:12">
      <c r="A12229" t="s">
        <v>317</v>
      </c>
      <c r="B12229" t="s">
        <v>415</v>
      </c>
      <c r="C12229">
        <v>48257</v>
      </c>
      <c r="D12229" t="s">
        <v>135</v>
      </c>
      <c r="E12229">
        <v>590</v>
      </c>
      <c r="F12229" t="s">
        <v>110</v>
      </c>
      <c r="G12229" t="s">
        <v>122</v>
      </c>
      <c r="H12229">
        <v>321</v>
      </c>
      <c r="I12229">
        <v>0.32797103326668042</v>
      </c>
      <c r="J12229">
        <v>8.5366815968959363E-3</v>
      </c>
      <c r="K12229">
        <v>-0.17449362842845009</v>
      </c>
      <c r="L12229">
        <v>0.81663580721431916</v>
      </c>
    </row>
    <row r="12230" spans="1:12">
      <c r="A12230" t="s">
        <v>317</v>
      </c>
      <c r="B12230" t="s">
        <v>415</v>
      </c>
      <c r="C12230">
        <v>48257</v>
      </c>
      <c r="D12230" t="s">
        <v>135</v>
      </c>
      <c r="E12230">
        <v>590</v>
      </c>
      <c r="F12230" t="s">
        <v>110</v>
      </c>
      <c r="G12230" t="s">
        <v>123</v>
      </c>
      <c r="H12230">
        <v>21</v>
      </c>
      <c r="I12230">
        <v>0.90529997341020851</v>
      </c>
      <c r="J12230">
        <v>7.7002491223631439E-2</v>
      </c>
      <c r="K12230">
        <v>0.22213573584840979</v>
      </c>
      <c r="L12230">
        <v>1.5856410023960681</v>
      </c>
    </row>
    <row r="12231" spans="1:12">
      <c r="A12231" t="s">
        <v>317</v>
      </c>
      <c r="B12231" t="s">
        <v>415</v>
      </c>
      <c r="C12231">
        <v>48257</v>
      </c>
      <c r="D12231" t="s">
        <v>135</v>
      </c>
      <c r="E12231">
        <v>590</v>
      </c>
      <c r="F12231" t="s">
        <v>110</v>
      </c>
      <c r="G12231" t="s">
        <v>124</v>
      </c>
      <c r="H12231">
        <v>321</v>
      </c>
      <c r="I12231">
        <v>0.4696498088056949</v>
      </c>
      <c r="J12231">
        <v>9.8175126864820592E-3</v>
      </c>
      <c r="K12231">
        <v>-2.937424300232781E-3</v>
      </c>
      <c r="L12231">
        <v>1.0116504290241439</v>
      </c>
    </row>
    <row r="12232" spans="1:12">
      <c r="A12232" t="s">
        <v>317</v>
      </c>
      <c r="B12232" t="s">
        <v>415</v>
      </c>
      <c r="C12232">
        <v>48257</v>
      </c>
      <c r="D12232" t="s">
        <v>135</v>
      </c>
      <c r="E12232">
        <v>590</v>
      </c>
      <c r="F12232" t="s">
        <v>110</v>
      </c>
      <c r="G12232" t="s">
        <v>125</v>
      </c>
      <c r="H12232">
        <v>21</v>
      </c>
      <c r="I12232">
        <v>1.12839611071775</v>
      </c>
      <c r="J12232">
        <v>9.2851381894181975E-2</v>
      </c>
      <c r="K12232">
        <v>0.25170032977500628</v>
      </c>
      <c r="L12232">
        <v>1.9083088080071371</v>
      </c>
    </row>
    <row r="12233" spans="1:12">
      <c r="A12233" t="s">
        <v>317</v>
      </c>
      <c r="B12233" t="s">
        <v>415</v>
      </c>
      <c r="C12233">
        <v>48257</v>
      </c>
      <c r="D12233" t="s">
        <v>135</v>
      </c>
      <c r="E12233">
        <v>590</v>
      </c>
      <c r="F12233" t="s">
        <v>110</v>
      </c>
      <c r="G12233" t="s">
        <v>126</v>
      </c>
      <c r="H12233">
        <v>321</v>
      </c>
      <c r="I12233">
        <v>0.60606330375964446</v>
      </c>
      <c r="J12233">
        <v>1.1511580136324719E-2</v>
      </c>
      <c r="K12233">
        <v>-2.937424300232781E-3</v>
      </c>
      <c r="L12233">
        <v>1.193299581612685</v>
      </c>
    </row>
    <row r="12234" spans="1:12">
      <c r="A12234" t="s">
        <v>317</v>
      </c>
      <c r="B12234" t="s">
        <v>415</v>
      </c>
      <c r="C12234">
        <v>48257</v>
      </c>
      <c r="D12234" t="s">
        <v>135</v>
      </c>
      <c r="E12234">
        <v>590</v>
      </c>
      <c r="F12234" t="s">
        <v>110</v>
      </c>
      <c r="G12234" t="s">
        <v>127</v>
      </c>
      <c r="H12234">
        <v>21</v>
      </c>
      <c r="I12234">
        <v>0.53153354669199482</v>
      </c>
      <c r="J12234">
        <v>5.1312881201294069E-2</v>
      </c>
      <c r="K12234">
        <v>0.15938401467315549</v>
      </c>
      <c r="L12234">
        <v>1.035220974542278</v>
      </c>
    </row>
    <row r="12235" spans="1:12">
      <c r="A12235" t="s">
        <v>317</v>
      </c>
      <c r="B12235" t="s">
        <v>415</v>
      </c>
      <c r="C12235">
        <v>48257</v>
      </c>
      <c r="D12235" t="s">
        <v>135</v>
      </c>
      <c r="E12235">
        <v>590</v>
      </c>
      <c r="F12235" t="s">
        <v>110</v>
      </c>
      <c r="G12235" t="s">
        <v>128</v>
      </c>
      <c r="H12235">
        <v>321</v>
      </c>
      <c r="I12235">
        <v>0.23164837642102629</v>
      </c>
      <c r="J12235">
        <v>8.0827884914033508E-3</v>
      </c>
      <c r="K12235">
        <v>-0.41821509723516131</v>
      </c>
      <c r="L12235">
        <v>0.68929894522485269</v>
      </c>
    </row>
    <row r="12236" spans="1:12">
      <c r="A12236" t="s">
        <v>317</v>
      </c>
      <c r="B12236" t="s">
        <v>415</v>
      </c>
      <c r="C12236">
        <v>48257</v>
      </c>
      <c r="D12236" t="s">
        <v>135</v>
      </c>
      <c r="E12236">
        <v>590</v>
      </c>
      <c r="F12236" t="s">
        <v>110</v>
      </c>
      <c r="G12236" t="s">
        <v>129</v>
      </c>
      <c r="H12236">
        <v>21</v>
      </c>
      <c r="I12236">
        <v>0.53153354669199482</v>
      </c>
      <c r="J12236">
        <v>5.1312881201294069E-2</v>
      </c>
      <c r="K12236">
        <v>0.15938401467315549</v>
      </c>
      <c r="L12236">
        <v>1.035220974542278</v>
      </c>
    </row>
    <row r="12237" spans="1:12">
      <c r="A12237" t="s">
        <v>317</v>
      </c>
      <c r="B12237" t="s">
        <v>415</v>
      </c>
      <c r="C12237">
        <v>48257</v>
      </c>
      <c r="D12237" t="s">
        <v>135</v>
      </c>
      <c r="E12237">
        <v>590</v>
      </c>
      <c r="F12237" t="s">
        <v>110</v>
      </c>
      <c r="G12237" t="s">
        <v>130</v>
      </c>
      <c r="H12237">
        <v>321</v>
      </c>
      <c r="I12237">
        <v>0.23164837642102629</v>
      </c>
      <c r="J12237">
        <v>8.0827884914033508E-3</v>
      </c>
      <c r="K12237">
        <v>-0.41821509723516131</v>
      </c>
      <c r="L12237">
        <v>0.68929894522485269</v>
      </c>
    </row>
    <row r="12238" spans="1:12">
      <c r="A12238" t="s">
        <v>317</v>
      </c>
      <c r="B12238" t="s">
        <v>415</v>
      </c>
      <c r="C12238">
        <v>48257</v>
      </c>
      <c r="D12238" t="s">
        <v>135</v>
      </c>
      <c r="E12238">
        <v>590</v>
      </c>
      <c r="F12238" t="s">
        <v>110</v>
      </c>
      <c r="G12238" t="s">
        <v>131</v>
      </c>
      <c r="H12238">
        <v>21</v>
      </c>
      <c r="I12238">
        <v>0.53153354669199482</v>
      </c>
      <c r="J12238">
        <v>5.1312881201294069E-2</v>
      </c>
      <c r="K12238">
        <v>0.15938401467315549</v>
      </c>
      <c r="L12238">
        <v>1.035220974542278</v>
      </c>
    </row>
    <row r="12239" spans="1:12">
      <c r="A12239" t="s">
        <v>317</v>
      </c>
      <c r="B12239" t="s">
        <v>415</v>
      </c>
      <c r="C12239">
        <v>48257</v>
      </c>
      <c r="D12239" t="s">
        <v>135</v>
      </c>
      <c r="E12239">
        <v>590</v>
      </c>
      <c r="F12239" t="s">
        <v>110</v>
      </c>
      <c r="G12239" t="s">
        <v>132</v>
      </c>
      <c r="H12239">
        <v>321</v>
      </c>
      <c r="I12239">
        <v>0.23164837642102629</v>
      </c>
      <c r="J12239">
        <v>8.0827884914033508E-3</v>
      </c>
      <c r="K12239">
        <v>-0.41821509723516131</v>
      </c>
      <c r="L12239">
        <v>0.68929894522485269</v>
      </c>
    </row>
    <row r="12240" spans="1:12">
      <c r="A12240" t="s">
        <v>317</v>
      </c>
      <c r="B12240" t="s">
        <v>415</v>
      </c>
      <c r="C12240">
        <v>48257</v>
      </c>
      <c r="D12240" t="s">
        <v>135</v>
      </c>
      <c r="E12240">
        <v>590</v>
      </c>
      <c r="F12240" t="s">
        <v>110</v>
      </c>
      <c r="G12240" t="s">
        <v>133</v>
      </c>
      <c r="H12240">
        <v>21</v>
      </c>
      <c r="I12240">
        <v>0.80092700356517643</v>
      </c>
      <c r="J12240">
        <v>6.6061947049611949E-2</v>
      </c>
      <c r="K12240">
        <v>0.13062001870250631</v>
      </c>
      <c r="L12240">
        <v>1.2634740516146179</v>
      </c>
    </row>
    <row r="12241" spans="1:12">
      <c r="A12241" t="s">
        <v>317</v>
      </c>
      <c r="B12241" t="s">
        <v>415</v>
      </c>
      <c r="C12241">
        <v>48257</v>
      </c>
      <c r="D12241" t="s">
        <v>135</v>
      </c>
      <c r="E12241">
        <v>590</v>
      </c>
      <c r="F12241" t="s">
        <v>110</v>
      </c>
      <c r="G12241" t="s">
        <v>134</v>
      </c>
      <c r="H12241">
        <v>321</v>
      </c>
      <c r="I12241">
        <v>0.36995161043315689</v>
      </c>
      <c r="J12241">
        <v>7.001253153496847E-3</v>
      </c>
      <c r="K12241">
        <v>-2.937424300232781E-3</v>
      </c>
      <c r="L12241">
        <v>0.69068353536398719</v>
      </c>
    </row>
    <row r="12242" spans="1:12">
      <c r="A12242" t="s">
        <v>317</v>
      </c>
      <c r="B12242" t="s">
        <v>416</v>
      </c>
      <c r="C12242">
        <v>48259</v>
      </c>
      <c r="D12242" t="s">
        <v>135</v>
      </c>
      <c r="E12242">
        <v>590</v>
      </c>
      <c r="F12242" t="s">
        <v>110</v>
      </c>
      <c r="G12242" t="s">
        <v>111</v>
      </c>
      <c r="H12242">
        <v>249</v>
      </c>
      <c r="I12242">
        <v>2.8781502944510269E-2</v>
      </c>
      <c r="J12242">
        <v>8.7103573533337268E-4</v>
      </c>
      <c r="K12242">
        <v>-999</v>
      </c>
      <c r="L12242">
        <v>-999</v>
      </c>
    </row>
    <row r="12243" spans="1:12">
      <c r="A12243" t="s">
        <v>317</v>
      </c>
      <c r="B12243" t="s">
        <v>416</v>
      </c>
      <c r="C12243">
        <v>48259</v>
      </c>
      <c r="D12243" t="s">
        <v>135</v>
      </c>
      <c r="E12243">
        <v>590</v>
      </c>
      <c r="F12243" t="s">
        <v>110</v>
      </c>
      <c r="G12243" t="s">
        <v>112</v>
      </c>
      <c r="H12243">
        <v>334</v>
      </c>
      <c r="I12243">
        <v>5.7337774181871813E-4</v>
      </c>
      <c r="J12243">
        <v>6.8644977716263221E-4</v>
      </c>
      <c r="K12243">
        <v>-999</v>
      </c>
      <c r="L12243">
        <v>-999</v>
      </c>
    </row>
    <row r="12244" spans="1:12">
      <c r="A12244" t="s">
        <v>317</v>
      </c>
      <c r="B12244" t="s">
        <v>416</v>
      </c>
      <c r="C12244">
        <v>48259</v>
      </c>
      <c r="D12244" t="s">
        <v>135</v>
      </c>
      <c r="E12244">
        <v>590</v>
      </c>
      <c r="F12244" t="s">
        <v>110</v>
      </c>
      <c r="G12244" t="s">
        <v>113</v>
      </c>
      <c r="H12244">
        <v>249</v>
      </c>
      <c r="I12244">
        <v>0.56137201362039857</v>
      </c>
      <c r="J12244">
        <v>1.012382244926258E-2</v>
      </c>
      <c r="K12244">
        <v>-4.829477607592584E-2</v>
      </c>
      <c r="L12244">
        <v>0.98030706364718623</v>
      </c>
    </row>
    <row r="12245" spans="1:12">
      <c r="A12245" t="s">
        <v>317</v>
      </c>
      <c r="B12245" t="s">
        <v>416</v>
      </c>
      <c r="C12245">
        <v>48259</v>
      </c>
      <c r="D12245" t="s">
        <v>135</v>
      </c>
      <c r="E12245">
        <v>590</v>
      </c>
      <c r="F12245" t="s">
        <v>110</v>
      </c>
      <c r="G12245" t="s">
        <v>114</v>
      </c>
      <c r="H12245">
        <v>334</v>
      </c>
      <c r="I12245">
        <v>0.17057928021147739</v>
      </c>
      <c r="J12245">
        <v>4.6225297974527048E-3</v>
      </c>
      <c r="K12245">
        <v>-0.1664199960492774</v>
      </c>
      <c r="L12245">
        <v>0.40550754015868767</v>
      </c>
    </row>
    <row r="12246" spans="1:12">
      <c r="A12246" t="s">
        <v>317</v>
      </c>
      <c r="B12246" t="s">
        <v>416</v>
      </c>
      <c r="C12246">
        <v>48259</v>
      </c>
      <c r="D12246" t="s">
        <v>135</v>
      </c>
      <c r="E12246">
        <v>590</v>
      </c>
      <c r="F12246" t="s">
        <v>110</v>
      </c>
      <c r="G12246" t="s">
        <v>115</v>
      </c>
      <c r="H12246">
        <v>249</v>
      </c>
      <c r="I12246">
        <v>0.42181423762013498</v>
      </c>
      <c r="J12246">
        <v>8.0289533675778849E-3</v>
      </c>
      <c r="K12246">
        <v>-8.3428415144320325E-2</v>
      </c>
      <c r="L12246">
        <v>0.73430831483007752</v>
      </c>
    </row>
    <row r="12247" spans="1:12">
      <c r="A12247" t="s">
        <v>317</v>
      </c>
      <c r="B12247" t="s">
        <v>416</v>
      </c>
      <c r="C12247">
        <v>48259</v>
      </c>
      <c r="D12247" t="s">
        <v>135</v>
      </c>
      <c r="E12247">
        <v>590</v>
      </c>
      <c r="F12247" t="s">
        <v>110</v>
      </c>
      <c r="G12247" t="s">
        <v>116</v>
      </c>
      <c r="H12247">
        <v>334</v>
      </c>
      <c r="I12247">
        <v>9.3343811315799871E-2</v>
      </c>
      <c r="J12247">
        <v>4.9802479425159994E-3</v>
      </c>
      <c r="K12247">
        <v>-0.24716632621721901</v>
      </c>
      <c r="L12247">
        <v>0.37254397000429879</v>
      </c>
    </row>
    <row r="12248" spans="1:12">
      <c r="A12248" t="s">
        <v>317</v>
      </c>
      <c r="B12248" t="s">
        <v>416</v>
      </c>
      <c r="C12248">
        <v>48259</v>
      </c>
      <c r="D12248" t="s">
        <v>135</v>
      </c>
      <c r="E12248">
        <v>590</v>
      </c>
      <c r="F12248" t="s">
        <v>110</v>
      </c>
      <c r="G12248" t="s">
        <v>117</v>
      </c>
      <c r="H12248">
        <v>249</v>
      </c>
      <c r="I12248">
        <v>0.42181423762013492</v>
      </c>
      <c r="J12248">
        <v>8.0289533675778832E-3</v>
      </c>
      <c r="K12248">
        <v>-8.3428415144320325E-2</v>
      </c>
      <c r="L12248">
        <v>0.73430831483007752</v>
      </c>
    </row>
    <row r="12249" spans="1:12">
      <c r="A12249" t="s">
        <v>317</v>
      </c>
      <c r="B12249" t="s">
        <v>416</v>
      </c>
      <c r="C12249">
        <v>48259</v>
      </c>
      <c r="D12249" t="s">
        <v>135</v>
      </c>
      <c r="E12249">
        <v>590</v>
      </c>
      <c r="F12249" t="s">
        <v>110</v>
      </c>
      <c r="G12249" t="s">
        <v>118</v>
      </c>
      <c r="H12249">
        <v>334</v>
      </c>
      <c r="I12249">
        <v>9.3338472856888552E-2</v>
      </c>
      <c r="J12249">
        <v>4.9803851799246068E-3</v>
      </c>
      <c r="K12249">
        <v>-0.24716632621721901</v>
      </c>
      <c r="L12249">
        <v>0.37254397000429879</v>
      </c>
    </row>
    <row r="12250" spans="1:12">
      <c r="A12250" t="s">
        <v>317</v>
      </c>
      <c r="B12250" t="s">
        <v>416</v>
      </c>
      <c r="C12250">
        <v>48259</v>
      </c>
      <c r="D12250" t="s">
        <v>135</v>
      </c>
      <c r="E12250">
        <v>590</v>
      </c>
      <c r="F12250" t="s">
        <v>110</v>
      </c>
      <c r="G12250" t="s">
        <v>119</v>
      </c>
      <c r="H12250">
        <v>249</v>
      </c>
      <c r="I12250">
        <v>0.48311767984334331</v>
      </c>
      <c r="J12250">
        <v>8.9584892760862043E-3</v>
      </c>
      <c r="K12250">
        <v>-7.3014897064594519E-2</v>
      </c>
      <c r="L12250">
        <v>0.8511285230059078</v>
      </c>
    </row>
    <row r="12251" spans="1:12">
      <c r="A12251" t="s">
        <v>317</v>
      </c>
      <c r="B12251" t="s">
        <v>416</v>
      </c>
      <c r="C12251">
        <v>48259</v>
      </c>
      <c r="D12251" t="s">
        <v>135</v>
      </c>
      <c r="E12251">
        <v>590</v>
      </c>
      <c r="F12251" t="s">
        <v>110</v>
      </c>
      <c r="G12251" t="s">
        <v>120</v>
      </c>
      <c r="H12251">
        <v>334</v>
      </c>
      <c r="I12251">
        <v>0.13623217973237531</v>
      </c>
      <c r="J12251">
        <v>4.8584786283880754E-3</v>
      </c>
      <c r="K12251">
        <v>-0.21468350489427621</v>
      </c>
      <c r="L12251">
        <v>0.39735487538562231</v>
      </c>
    </row>
    <row r="12252" spans="1:12">
      <c r="A12252" t="s">
        <v>317</v>
      </c>
      <c r="B12252" t="s">
        <v>416</v>
      </c>
      <c r="C12252">
        <v>48259</v>
      </c>
      <c r="D12252" t="s">
        <v>135</v>
      </c>
      <c r="E12252">
        <v>590</v>
      </c>
      <c r="F12252" t="s">
        <v>110</v>
      </c>
      <c r="G12252" t="s">
        <v>121</v>
      </c>
      <c r="H12252">
        <v>249</v>
      </c>
      <c r="I12252">
        <v>0.64951290937184847</v>
      </c>
      <c r="J12252">
        <v>1.146535267839118E-2</v>
      </c>
      <c r="K12252">
        <v>-4.0010588328953517E-3</v>
      </c>
      <c r="L12252">
        <v>1.1300487698310651</v>
      </c>
    </row>
    <row r="12253" spans="1:12">
      <c r="A12253" t="s">
        <v>317</v>
      </c>
      <c r="B12253" t="s">
        <v>416</v>
      </c>
      <c r="C12253">
        <v>48259</v>
      </c>
      <c r="D12253" t="s">
        <v>135</v>
      </c>
      <c r="E12253">
        <v>590</v>
      </c>
      <c r="F12253" t="s">
        <v>110</v>
      </c>
      <c r="G12253" t="s">
        <v>122</v>
      </c>
      <c r="H12253">
        <v>334</v>
      </c>
      <c r="I12253">
        <v>0.2397085674600217</v>
      </c>
      <c r="J12253">
        <v>5.1335323488057661E-3</v>
      </c>
      <c r="K12253">
        <v>-0.1134357744722686</v>
      </c>
      <c r="L12253">
        <v>0.47108975947694159</v>
      </c>
    </row>
    <row r="12254" spans="1:12">
      <c r="A12254" t="s">
        <v>317</v>
      </c>
      <c r="B12254" t="s">
        <v>416</v>
      </c>
      <c r="C12254">
        <v>48259</v>
      </c>
      <c r="D12254" t="s">
        <v>135</v>
      </c>
      <c r="E12254">
        <v>590</v>
      </c>
      <c r="F12254" t="s">
        <v>110</v>
      </c>
      <c r="G12254" t="s">
        <v>123</v>
      </c>
      <c r="H12254">
        <v>249</v>
      </c>
      <c r="I12254">
        <v>0.79967414725325914</v>
      </c>
      <c r="J12254">
        <v>1.421601526972642E-2</v>
      </c>
      <c r="K12254">
        <v>0.19127582959611239</v>
      </c>
      <c r="L12254">
        <v>1.407135650628663</v>
      </c>
    </row>
    <row r="12255" spans="1:12">
      <c r="A12255" t="s">
        <v>317</v>
      </c>
      <c r="B12255" t="s">
        <v>416</v>
      </c>
      <c r="C12255">
        <v>48259</v>
      </c>
      <c r="D12255" t="s">
        <v>135</v>
      </c>
      <c r="E12255">
        <v>590</v>
      </c>
      <c r="F12255" t="s">
        <v>110</v>
      </c>
      <c r="G12255" t="s">
        <v>124</v>
      </c>
      <c r="H12255">
        <v>334</v>
      </c>
      <c r="I12255">
        <v>0.33573687337132402</v>
      </c>
      <c r="J12255">
        <v>5.9373779151517146E-3</v>
      </c>
      <c r="K12255">
        <v>-3.2848782864860163E-2</v>
      </c>
      <c r="L12255">
        <v>0.67193973333280543</v>
      </c>
    </row>
    <row r="12256" spans="1:12">
      <c r="A12256" t="s">
        <v>317</v>
      </c>
      <c r="B12256" t="s">
        <v>416</v>
      </c>
      <c r="C12256">
        <v>48259</v>
      </c>
      <c r="D12256" t="s">
        <v>135</v>
      </c>
      <c r="E12256">
        <v>590</v>
      </c>
      <c r="F12256" t="s">
        <v>110</v>
      </c>
      <c r="G12256" t="s">
        <v>125</v>
      </c>
      <c r="H12256">
        <v>249</v>
      </c>
      <c r="I12256">
        <v>0.95519366448157772</v>
      </c>
      <c r="J12256">
        <v>1.686457795238341E-2</v>
      </c>
      <c r="K12256">
        <v>0.24692628372133291</v>
      </c>
      <c r="L12256">
        <v>1.665955837431321</v>
      </c>
    </row>
    <row r="12257" spans="1:12">
      <c r="A12257" t="s">
        <v>317</v>
      </c>
      <c r="B12257" t="s">
        <v>416</v>
      </c>
      <c r="C12257">
        <v>48259</v>
      </c>
      <c r="D12257" t="s">
        <v>135</v>
      </c>
      <c r="E12257">
        <v>590</v>
      </c>
      <c r="F12257" t="s">
        <v>110</v>
      </c>
      <c r="G12257" t="s">
        <v>126</v>
      </c>
      <c r="H12257">
        <v>334</v>
      </c>
      <c r="I12257">
        <v>0.4371562454710286</v>
      </c>
      <c r="J12257">
        <v>7.312892419487918E-3</v>
      </c>
      <c r="K12257">
        <v>-2.9603177133575849E-3</v>
      </c>
      <c r="L12257">
        <v>0.83618455498745559</v>
      </c>
    </row>
    <row r="12258" spans="1:12">
      <c r="A12258" t="s">
        <v>317</v>
      </c>
      <c r="B12258" t="s">
        <v>416</v>
      </c>
      <c r="C12258">
        <v>48259</v>
      </c>
      <c r="D12258" t="s">
        <v>135</v>
      </c>
      <c r="E12258">
        <v>590</v>
      </c>
      <c r="F12258" t="s">
        <v>110</v>
      </c>
      <c r="G12258" t="s">
        <v>127</v>
      </c>
      <c r="H12258">
        <v>249</v>
      </c>
      <c r="I12258">
        <v>0.56137201362039857</v>
      </c>
      <c r="J12258">
        <v>1.012382244926258E-2</v>
      </c>
      <c r="K12258">
        <v>-4.829477607592584E-2</v>
      </c>
      <c r="L12258">
        <v>0.98030706364718623</v>
      </c>
    </row>
    <row r="12259" spans="1:12">
      <c r="A12259" t="s">
        <v>317</v>
      </c>
      <c r="B12259" t="s">
        <v>416</v>
      </c>
      <c r="C12259">
        <v>48259</v>
      </c>
      <c r="D12259" t="s">
        <v>135</v>
      </c>
      <c r="E12259">
        <v>590</v>
      </c>
      <c r="F12259" t="s">
        <v>110</v>
      </c>
      <c r="G12259" t="s">
        <v>128</v>
      </c>
      <c r="H12259">
        <v>334</v>
      </c>
      <c r="I12259">
        <v>0.17057968067662579</v>
      </c>
      <c r="J12259">
        <v>4.6214440431201122E-3</v>
      </c>
      <c r="K12259">
        <v>-0.1664199960492774</v>
      </c>
      <c r="L12259">
        <v>0.40550754015868767</v>
      </c>
    </row>
    <row r="12260" spans="1:12">
      <c r="A12260" t="s">
        <v>317</v>
      </c>
      <c r="B12260" t="s">
        <v>416</v>
      </c>
      <c r="C12260">
        <v>48259</v>
      </c>
      <c r="D12260" t="s">
        <v>135</v>
      </c>
      <c r="E12260">
        <v>590</v>
      </c>
      <c r="F12260" t="s">
        <v>110</v>
      </c>
      <c r="G12260" t="s">
        <v>129</v>
      </c>
      <c r="H12260">
        <v>249</v>
      </c>
      <c r="I12260">
        <v>0.56137201362039857</v>
      </c>
      <c r="J12260">
        <v>1.012382244926258E-2</v>
      </c>
      <c r="K12260">
        <v>-4.829477607592584E-2</v>
      </c>
      <c r="L12260">
        <v>0.98030706364718623</v>
      </c>
    </row>
    <row r="12261" spans="1:12">
      <c r="A12261" t="s">
        <v>317</v>
      </c>
      <c r="B12261" t="s">
        <v>416</v>
      </c>
      <c r="C12261">
        <v>48259</v>
      </c>
      <c r="D12261" t="s">
        <v>135</v>
      </c>
      <c r="E12261">
        <v>590</v>
      </c>
      <c r="F12261" t="s">
        <v>110</v>
      </c>
      <c r="G12261" t="s">
        <v>130</v>
      </c>
      <c r="H12261">
        <v>334</v>
      </c>
      <c r="I12261">
        <v>0.17057968067662579</v>
      </c>
      <c r="J12261">
        <v>4.6214440431201122E-3</v>
      </c>
      <c r="K12261">
        <v>-0.1664199960492774</v>
      </c>
      <c r="L12261">
        <v>0.40550754015868767</v>
      </c>
    </row>
    <row r="12262" spans="1:12">
      <c r="A12262" t="s">
        <v>317</v>
      </c>
      <c r="B12262" t="s">
        <v>416</v>
      </c>
      <c r="C12262">
        <v>48259</v>
      </c>
      <c r="D12262" t="s">
        <v>135</v>
      </c>
      <c r="E12262">
        <v>590</v>
      </c>
      <c r="F12262" t="s">
        <v>110</v>
      </c>
      <c r="G12262" t="s">
        <v>131</v>
      </c>
      <c r="H12262">
        <v>249</v>
      </c>
      <c r="I12262">
        <v>0.56137201362039857</v>
      </c>
      <c r="J12262">
        <v>1.012382244926258E-2</v>
      </c>
      <c r="K12262">
        <v>-4.829477607592584E-2</v>
      </c>
      <c r="L12262">
        <v>0.98030706364718623</v>
      </c>
    </row>
    <row r="12263" spans="1:12">
      <c r="A12263" t="s">
        <v>317</v>
      </c>
      <c r="B12263" t="s">
        <v>416</v>
      </c>
      <c r="C12263">
        <v>48259</v>
      </c>
      <c r="D12263" t="s">
        <v>135</v>
      </c>
      <c r="E12263">
        <v>590</v>
      </c>
      <c r="F12263" t="s">
        <v>110</v>
      </c>
      <c r="G12263" t="s">
        <v>132</v>
      </c>
      <c r="H12263">
        <v>334</v>
      </c>
      <c r="I12263">
        <v>0.17057968067662579</v>
      </c>
      <c r="J12263">
        <v>4.6214440431201114E-3</v>
      </c>
      <c r="K12263">
        <v>-0.1664199960492774</v>
      </c>
      <c r="L12263">
        <v>0.40550754015868767</v>
      </c>
    </row>
    <row r="12264" spans="1:12">
      <c r="A12264" t="s">
        <v>317</v>
      </c>
      <c r="B12264" t="s">
        <v>416</v>
      </c>
      <c r="C12264">
        <v>48259</v>
      </c>
      <c r="D12264" t="s">
        <v>135</v>
      </c>
      <c r="E12264">
        <v>590</v>
      </c>
      <c r="F12264" t="s">
        <v>110</v>
      </c>
      <c r="G12264" t="s">
        <v>133</v>
      </c>
      <c r="H12264">
        <v>249</v>
      </c>
      <c r="I12264">
        <v>0.60025793537664518</v>
      </c>
      <c r="J12264">
        <v>1.127974245643126E-2</v>
      </c>
      <c r="K12264">
        <v>0.15360769622612799</v>
      </c>
      <c r="L12264">
        <v>1.0610174274965309</v>
      </c>
    </row>
    <row r="12265" spans="1:12">
      <c r="A12265" t="s">
        <v>317</v>
      </c>
      <c r="B12265" t="s">
        <v>416</v>
      </c>
      <c r="C12265">
        <v>48259</v>
      </c>
      <c r="D12265" t="s">
        <v>135</v>
      </c>
      <c r="E12265">
        <v>590</v>
      </c>
      <c r="F12265" t="s">
        <v>110</v>
      </c>
      <c r="G12265" t="s">
        <v>134</v>
      </c>
      <c r="H12265">
        <v>334</v>
      </c>
      <c r="I12265">
        <v>0.26600563503707358</v>
      </c>
      <c r="J12265">
        <v>4.4683730213794064E-3</v>
      </c>
      <c r="K12265">
        <v>-2.9603177133575849E-3</v>
      </c>
      <c r="L12265">
        <v>0.50047131994690186</v>
      </c>
    </row>
    <row r="12266" spans="1:12">
      <c r="A12266" t="s">
        <v>317</v>
      </c>
      <c r="B12266" t="s">
        <v>417</v>
      </c>
      <c r="C12266">
        <v>48261</v>
      </c>
      <c r="D12266" t="s">
        <v>135</v>
      </c>
      <c r="E12266">
        <v>590</v>
      </c>
      <c r="F12266" t="s">
        <v>110</v>
      </c>
      <c r="G12266" t="s">
        <v>111</v>
      </c>
      <c r="H12266">
        <v>249</v>
      </c>
      <c r="I12266">
        <v>2.8781502944510269E-2</v>
      </c>
      <c r="J12266">
        <v>8.7103573533337268E-4</v>
      </c>
      <c r="K12266">
        <v>-999</v>
      </c>
      <c r="L12266">
        <v>-999</v>
      </c>
    </row>
    <row r="12267" spans="1:12">
      <c r="A12267" t="s">
        <v>317</v>
      </c>
      <c r="B12267" t="s">
        <v>417</v>
      </c>
      <c r="C12267">
        <v>48261</v>
      </c>
      <c r="D12267" t="s">
        <v>135</v>
      </c>
      <c r="E12267">
        <v>590</v>
      </c>
      <c r="F12267" t="s">
        <v>110</v>
      </c>
      <c r="G12267" t="s">
        <v>112</v>
      </c>
      <c r="H12267">
        <v>74</v>
      </c>
      <c r="I12267">
        <v>2.1428229099570381E-3</v>
      </c>
      <c r="J12267">
        <v>6.5642172830176169E-4</v>
      </c>
      <c r="K12267">
        <v>-999</v>
      </c>
      <c r="L12267">
        <v>-999</v>
      </c>
    </row>
    <row r="12268" spans="1:12">
      <c r="A12268" t="s">
        <v>317</v>
      </c>
      <c r="B12268" t="s">
        <v>417</v>
      </c>
      <c r="C12268">
        <v>48261</v>
      </c>
      <c r="D12268" t="s">
        <v>135</v>
      </c>
      <c r="E12268">
        <v>590</v>
      </c>
      <c r="F12268" t="s">
        <v>110</v>
      </c>
      <c r="G12268" t="s">
        <v>113</v>
      </c>
      <c r="H12268">
        <v>249</v>
      </c>
      <c r="I12268">
        <v>0.56137201362039857</v>
      </c>
      <c r="J12268">
        <v>1.012382244926258E-2</v>
      </c>
      <c r="K12268">
        <v>-4.829477607592584E-2</v>
      </c>
      <c r="L12268">
        <v>0.98030706364718623</v>
      </c>
    </row>
    <row r="12269" spans="1:12">
      <c r="A12269" t="s">
        <v>317</v>
      </c>
      <c r="B12269" t="s">
        <v>417</v>
      </c>
      <c r="C12269">
        <v>48261</v>
      </c>
      <c r="D12269" t="s">
        <v>135</v>
      </c>
      <c r="E12269">
        <v>590</v>
      </c>
      <c r="F12269" t="s">
        <v>110</v>
      </c>
      <c r="G12269" t="s">
        <v>114</v>
      </c>
      <c r="H12269">
        <v>74</v>
      </c>
      <c r="I12269">
        <v>0.16667711423512169</v>
      </c>
      <c r="J12269">
        <v>7.1276274074552328E-3</v>
      </c>
      <c r="K12269">
        <v>-2.690895991961055E-3</v>
      </c>
      <c r="L12269">
        <v>0.25402506628176902</v>
      </c>
    </row>
    <row r="12270" spans="1:12">
      <c r="A12270" t="s">
        <v>317</v>
      </c>
      <c r="B12270" t="s">
        <v>417</v>
      </c>
      <c r="C12270">
        <v>48261</v>
      </c>
      <c r="D12270" t="s">
        <v>135</v>
      </c>
      <c r="E12270">
        <v>590</v>
      </c>
      <c r="F12270" t="s">
        <v>110</v>
      </c>
      <c r="G12270" t="s">
        <v>115</v>
      </c>
      <c r="H12270">
        <v>249</v>
      </c>
      <c r="I12270">
        <v>0.42181423762013498</v>
      </c>
      <c r="J12270">
        <v>8.0289533675778849E-3</v>
      </c>
      <c r="K12270">
        <v>-8.3428415144320325E-2</v>
      </c>
      <c r="L12270">
        <v>0.73430831483007752</v>
      </c>
    </row>
    <row r="12271" spans="1:12">
      <c r="A12271" t="s">
        <v>317</v>
      </c>
      <c r="B12271" t="s">
        <v>417</v>
      </c>
      <c r="C12271">
        <v>48261</v>
      </c>
      <c r="D12271" t="s">
        <v>135</v>
      </c>
      <c r="E12271">
        <v>590</v>
      </c>
      <c r="F12271" t="s">
        <v>110</v>
      </c>
      <c r="G12271" t="s">
        <v>116</v>
      </c>
      <c r="H12271">
        <v>74</v>
      </c>
      <c r="I12271">
        <v>9.7138185877619201E-2</v>
      </c>
      <c r="J12271">
        <v>7.2445167942722464E-3</v>
      </c>
      <c r="K12271">
        <v>-9.1750006213082907E-2</v>
      </c>
      <c r="L12271">
        <v>0.1814832424997623</v>
      </c>
    </row>
    <row r="12272" spans="1:12">
      <c r="A12272" t="s">
        <v>317</v>
      </c>
      <c r="B12272" t="s">
        <v>417</v>
      </c>
      <c r="C12272">
        <v>48261</v>
      </c>
      <c r="D12272" t="s">
        <v>135</v>
      </c>
      <c r="E12272">
        <v>590</v>
      </c>
      <c r="F12272" t="s">
        <v>110</v>
      </c>
      <c r="G12272" t="s">
        <v>117</v>
      </c>
      <c r="H12272">
        <v>249</v>
      </c>
      <c r="I12272">
        <v>0.42181423762013492</v>
      </c>
      <c r="J12272">
        <v>8.0289533675778832E-3</v>
      </c>
      <c r="K12272">
        <v>-8.3428415144320325E-2</v>
      </c>
      <c r="L12272">
        <v>0.73430831483007752</v>
      </c>
    </row>
    <row r="12273" spans="1:12">
      <c r="A12273" t="s">
        <v>317</v>
      </c>
      <c r="B12273" t="s">
        <v>417</v>
      </c>
      <c r="C12273">
        <v>48261</v>
      </c>
      <c r="D12273" t="s">
        <v>135</v>
      </c>
      <c r="E12273">
        <v>590</v>
      </c>
      <c r="F12273" t="s">
        <v>110</v>
      </c>
      <c r="G12273" t="s">
        <v>118</v>
      </c>
      <c r="H12273">
        <v>74</v>
      </c>
      <c r="I12273">
        <v>9.7138185877619201E-2</v>
      </c>
      <c r="J12273">
        <v>7.2445167942722473E-3</v>
      </c>
      <c r="K12273">
        <v>-9.1750006213082907E-2</v>
      </c>
      <c r="L12273">
        <v>0.1814832424997623</v>
      </c>
    </row>
    <row r="12274" spans="1:12">
      <c r="A12274" t="s">
        <v>317</v>
      </c>
      <c r="B12274" t="s">
        <v>417</v>
      </c>
      <c r="C12274">
        <v>48261</v>
      </c>
      <c r="D12274" t="s">
        <v>135</v>
      </c>
      <c r="E12274">
        <v>590</v>
      </c>
      <c r="F12274" t="s">
        <v>110</v>
      </c>
      <c r="G12274" t="s">
        <v>119</v>
      </c>
      <c r="H12274">
        <v>249</v>
      </c>
      <c r="I12274">
        <v>0.48311767984334331</v>
      </c>
      <c r="J12274">
        <v>8.9584892760862043E-3</v>
      </c>
      <c r="K12274">
        <v>-7.3014897064594519E-2</v>
      </c>
      <c r="L12274">
        <v>0.8511285230059078</v>
      </c>
    </row>
    <row r="12275" spans="1:12">
      <c r="A12275" t="s">
        <v>317</v>
      </c>
      <c r="B12275" t="s">
        <v>417</v>
      </c>
      <c r="C12275">
        <v>48261</v>
      </c>
      <c r="D12275" t="s">
        <v>135</v>
      </c>
      <c r="E12275">
        <v>590</v>
      </c>
      <c r="F12275" t="s">
        <v>110</v>
      </c>
      <c r="G12275" t="s">
        <v>120</v>
      </c>
      <c r="H12275">
        <v>74</v>
      </c>
      <c r="I12275">
        <v>0.13750887063327069</v>
      </c>
      <c r="J12275">
        <v>7.2345075191028087E-3</v>
      </c>
      <c r="K12275">
        <v>-3.9600482457658542E-2</v>
      </c>
      <c r="L12275">
        <v>0.22362886087234621</v>
      </c>
    </row>
    <row r="12276" spans="1:12">
      <c r="A12276" t="s">
        <v>317</v>
      </c>
      <c r="B12276" t="s">
        <v>417</v>
      </c>
      <c r="C12276">
        <v>48261</v>
      </c>
      <c r="D12276" t="s">
        <v>135</v>
      </c>
      <c r="E12276">
        <v>590</v>
      </c>
      <c r="F12276" t="s">
        <v>110</v>
      </c>
      <c r="G12276" t="s">
        <v>121</v>
      </c>
      <c r="H12276">
        <v>249</v>
      </c>
      <c r="I12276">
        <v>0.64951290937184847</v>
      </c>
      <c r="J12276">
        <v>1.146535267839118E-2</v>
      </c>
      <c r="K12276">
        <v>-4.0010588328953517E-3</v>
      </c>
      <c r="L12276">
        <v>1.1300487698310651</v>
      </c>
    </row>
    <row r="12277" spans="1:12">
      <c r="A12277" t="s">
        <v>317</v>
      </c>
      <c r="B12277" t="s">
        <v>417</v>
      </c>
      <c r="C12277">
        <v>48261</v>
      </c>
      <c r="D12277" t="s">
        <v>135</v>
      </c>
      <c r="E12277">
        <v>590</v>
      </c>
      <c r="F12277" t="s">
        <v>110</v>
      </c>
      <c r="G12277" t="s">
        <v>122</v>
      </c>
      <c r="H12277">
        <v>74</v>
      </c>
      <c r="I12277">
        <v>0.22886063837502121</v>
      </c>
      <c r="J12277">
        <v>8.1562493817685534E-3</v>
      </c>
      <c r="K12277">
        <v>-2.690895991961055E-3</v>
      </c>
      <c r="L12277">
        <v>0.32017611461597029</v>
      </c>
    </row>
    <row r="12278" spans="1:12">
      <c r="A12278" t="s">
        <v>317</v>
      </c>
      <c r="B12278" t="s">
        <v>417</v>
      </c>
      <c r="C12278">
        <v>48261</v>
      </c>
      <c r="D12278" t="s">
        <v>135</v>
      </c>
      <c r="E12278">
        <v>590</v>
      </c>
      <c r="F12278" t="s">
        <v>110</v>
      </c>
      <c r="G12278" t="s">
        <v>123</v>
      </c>
      <c r="H12278">
        <v>249</v>
      </c>
      <c r="I12278">
        <v>0.79967414725325914</v>
      </c>
      <c r="J12278">
        <v>1.421601526972642E-2</v>
      </c>
      <c r="K12278">
        <v>0.19127582959611239</v>
      </c>
      <c r="L12278">
        <v>1.407135650628663</v>
      </c>
    </row>
    <row r="12279" spans="1:12">
      <c r="A12279" t="s">
        <v>317</v>
      </c>
      <c r="B12279" t="s">
        <v>417</v>
      </c>
      <c r="C12279">
        <v>48261</v>
      </c>
      <c r="D12279" t="s">
        <v>135</v>
      </c>
      <c r="E12279">
        <v>590</v>
      </c>
      <c r="F12279" t="s">
        <v>110</v>
      </c>
      <c r="G12279" t="s">
        <v>124</v>
      </c>
      <c r="H12279">
        <v>74</v>
      </c>
      <c r="I12279">
        <v>0.3163989855938496</v>
      </c>
      <c r="J12279">
        <v>1.030409293254687E-2</v>
      </c>
      <c r="K12279">
        <v>-2.690895991961055E-3</v>
      </c>
      <c r="L12279">
        <v>0.42904353806851381</v>
      </c>
    </row>
    <row r="12280" spans="1:12">
      <c r="A12280" t="s">
        <v>317</v>
      </c>
      <c r="B12280" t="s">
        <v>417</v>
      </c>
      <c r="C12280">
        <v>48261</v>
      </c>
      <c r="D12280" t="s">
        <v>135</v>
      </c>
      <c r="E12280">
        <v>590</v>
      </c>
      <c r="F12280" t="s">
        <v>110</v>
      </c>
      <c r="G12280" t="s">
        <v>125</v>
      </c>
      <c r="H12280">
        <v>249</v>
      </c>
      <c r="I12280">
        <v>0.95519366448157772</v>
      </c>
      <c r="J12280">
        <v>1.686457795238341E-2</v>
      </c>
      <c r="K12280">
        <v>0.24692628372133291</v>
      </c>
      <c r="L12280">
        <v>1.665955837431321</v>
      </c>
    </row>
    <row r="12281" spans="1:12">
      <c r="A12281" t="s">
        <v>317</v>
      </c>
      <c r="B12281" t="s">
        <v>417</v>
      </c>
      <c r="C12281">
        <v>48261</v>
      </c>
      <c r="D12281" t="s">
        <v>135</v>
      </c>
      <c r="E12281">
        <v>590</v>
      </c>
      <c r="F12281" t="s">
        <v>110</v>
      </c>
      <c r="G12281" t="s">
        <v>126</v>
      </c>
      <c r="H12281">
        <v>74</v>
      </c>
      <c r="I12281">
        <v>0.40399900036806707</v>
      </c>
      <c r="J12281">
        <v>1.3171885884231131E-2</v>
      </c>
      <c r="K12281">
        <v>-2.690895991961055E-3</v>
      </c>
      <c r="L12281">
        <v>0.5384412382029089</v>
      </c>
    </row>
    <row r="12282" spans="1:12">
      <c r="A12282" t="s">
        <v>317</v>
      </c>
      <c r="B12282" t="s">
        <v>417</v>
      </c>
      <c r="C12282">
        <v>48261</v>
      </c>
      <c r="D12282" t="s">
        <v>135</v>
      </c>
      <c r="E12282">
        <v>590</v>
      </c>
      <c r="F12282" t="s">
        <v>110</v>
      </c>
      <c r="G12282" t="s">
        <v>127</v>
      </c>
      <c r="H12282">
        <v>249</v>
      </c>
      <c r="I12282">
        <v>0.56137201362039857</v>
      </c>
      <c r="J12282">
        <v>1.012382244926258E-2</v>
      </c>
      <c r="K12282">
        <v>-4.829477607592584E-2</v>
      </c>
      <c r="L12282">
        <v>0.98030706364718623</v>
      </c>
    </row>
    <row r="12283" spans="1:12">
      <c r="A12283" t="s">
        <v>317</v>
      </c>
      <c r="B12283" t="s">
        <v>417</v>
      </c>
      <c r="C12283">
        <v>48261</v>
      </c>
      <c r="D12283" t="s">
        <v>135</v>
      </c>
      <c r="E12283">
        <v>590</v>
      </c>
      <c r="F12283" t="s">
        <v>110</v>
      </c>
      <c r="G12283" t="s">
        <v>128</v>
      </c>
      <c r="H12283">
        <v>74</v>
      </c>
      <c r="I12283">
        <v>0.16667711423512169</v>
      </c>
      <c r="J12283">
        <v>7.127627407455232E-3</v>
      </c>
      <c r="K12283">
        <v>-2.690895991961055E-3</v>
      </c>
      <c r="L12283">
        <v>0.25402506628176902</v>
      </c>
    </row>
    <row r="12284" spans="1:12">
      <c r="A12284" t="s">
        <v>317</v>
      </c>
      <c r="B12284" t="s">
        <v>417</v>
      </c>
      <c r="C12284">
        <v>48261</v>
      </c>
      <c r="D12284" t="s">
        <v>135</v>
      </c>
      <c r="E12284">
        <v>590</v>
      </c>
      <c r="F12284" t="s">
        <v>110</v>
      </c>
      <c r="G12284" t="s">
        <v>129</v>
      </c>
      <c r="H12284">
        <v>249</v>
      </c>
      <c r="I12284">
        <v>0.56137201362039857</v>
      </c>
      <c r="J12284">
        <v>1.012382244926258E-2</v>
      </c>
      <c r="K12284">
        <v>-4.829477607592584E-2</v>
      </c>
      <c r="L12284">
        <v>0.98030706364718623</v>
      </c>
    </row>
    <row r="12285" spans="1:12">
      <c r="A12285" t="s">
        <v>317</v>
      </c>
      <c r="B12285" t="s">
        <v>417</v>
      </c>
      <c r="C12285">
        <v>48261</v>
      </c>
      <c r="D12285" t="s">
        <v>135</v>
      </c>
      <c r="E12285">
        <v>590</v>
      </c>
      <c r="F12285" t="s">
        <v>110</v>
      </c>
      <c r="G12285" t="s">
        <v>130</v>
      </c>
      <c r="H12285">
        <v>74</v>
      </c>
      <c r="I12285">
        <v>0.16667711423512169</v>
      </c>
      <c r="J12285">
        <v>7.127627407455232E-3</v>
      </c>
      <c r="K12285">
        <v>-2.690895991961055E-3</v>
      </c>
      <c r="L12285">
        <v>0.25402506628176902</v>
      </c>
    </row>
    <row r="12286" spans="1:12">
      <c r="A12286" t="s">
        <v>317</v>
      </c>
      <c r="B12286" t="s">
        <v>417</v>
      </c>
      <c r="C12286">
        <v>48261</v>
      </c>
      <c r="D12286" t="s">
        <v>135</v>
      </c>
      <c r="E12286">
        <v>590</v>
      </c>
      <c r="F12286" t="s">
        <v>110</v>
      </c>
      <c r="G12286" t="s">
        <v>131</v>
      </c>
      <c r="H12286">
        <v>249</v>
      </c>
      <c r="I12286">
        <v>0.56137201362039857</v>
      </c>
      <c r="J12286">
        <v>1.012382244926258E-2</v>
      </c>
      <c r="K12286">
        <v>-4.829477607592584E-2</v>
      </c>
      <c r="L12286">
        <v>0.98030706364718623</v>
      </c>
    </row>
    <row r="12287" spans="1:12">
      <c r="A12287" t="s">
        <v>317</v>
      </c>
      <c r="B12287" t="s">
        <v>417</v>
      </c>
      <c r="C12287">
        <v>48261</v>
      </c>
      <c r="D12287" t="s">
        <v>135</v>
      </c>
      <c r="E12287">
        <v>590</v>
      </c>
      <c r="F12287" t="s">
        <v>110</v>
      </c>
      <c r="G12287" t="s">
        <v>132</v>
      </c>
      <c r="H12287">
        <v>74</v>
      </c>
      <c r="I12287">
        <v>0.16667711423512169</v>
      </c>
      <c r="J12287">
        <v>7.127627407455232E-3</v>
      </c>
      <c r="K12287">
        <v>-2.690895991961055E-3</v>
      </c>
      <c r="L12287">
        <v>0.25402506628176902</v>
      </c>
    </row>
    <row r="12288" spans="1:12">
      <c r="A12288" t="s">
        <v>317</v>
      </c>
      <c r="B12288" t="s">
        <v>417</v>
      </c>
      <c r="C12288">
        <v>48261</v>
      </c>
      <c r="D12288" t="s">
        <v>135</v>
      </c>
      <c r="E12288">
        <v>590</v>
      </c>
      <c r="F12288" t="s">
        <v>110</v>
      </c>
      <c r="G12288" t="s">
        <v>133</v>
      </c>
      <c r="H12288">
        <v>249</v>
      </c>
      <c r="I12288">
        <v>0.60025793537664518</v>
      </c>
      <c r="J12288">
        <v>1.127974245643126E-2</v>
      </c>
      <c r="K12288">
        <v>0.15360769622612799</v>
      </c>
      <c r="L12288">
        <v>1.0610174274965309</v>
      </c>
    </row>
    <row r="12289" spans="1:12">
      <c r="A12289" t="s">
        <v>317</v>
      </c>
      <c r="B12289" t="s">
        <v>417</v>
      </c>
      <c r="C12289">
        <v>48261</v>
      </c>
      <c r="D12289" t="s">
        <v>135</v>
      </c>
      <c r="E12289">
        <v>590</v>
      </c>
      <c r="F12289" t="s">
        <v>110</v>
      </c>
      <c r="G12289" t="s">
        <v>134</v>
      </c>
      <c r="H12289">
        <v>74</v>
      </c>
      <c r="I12289">
        <v>0.23817632348139531</v>
      </c>
      <c r="J12289">
        <v>8.4127091304050453E-3</v>
      </c>
      <c r="K12289">
        <v>-2.690895991961055E-3</v>
      </c>
      <c r="L12289">
        <v>0.31928491389048108</v>
      </c>
    </row>
    <row r="12290" spans="1:12">
      <c r="A12290" t="s">
        <v>317</v>
      </c>
      <c r="B12290" t="s">
        <v>256</v>
      </c>
      <c r="C12290">
        <v>48263</v>
      </c>
      <c r="D12290" t="s">
        <v>135</v>
      </c>
      <c r="E12290">
        <v>590</v>
      </c>
      <c r="F12290" t="s">
        <v>110</v>
      </c>
      <c r="G12290" t="s">
        <v>111</v>
      </c>
      <c r="H12290">
        <v>109</v>
      </c>
      <c r="I12290">
        <v>-5.2608808702153014E-4</v>
      </c>
      <c r="J12290">
        <v>1.2750771255643199E-3</v>
      </c>
      <c r="K12290">
        <v>-999</v>
      </c>
      <c r="L12290">
        <v>-999</v>
      </c>
    </row>
    <row r="12291" spans="1:12">
      <c r="A12291" t="s">
        <v>317</v>
      </c>
      <c r="B12291" t="s">
        <v>256</v>
      </c>
      <c r="C12291">
        <v>48263</v>
      </c>
      <c r="D12291" t="s">
        <v>135</v>
      </c>
      <c r="E12291">
        <v>590</v>
      </c>
      <c r="F12291" t="s">
        <v>110</v>
      </c>
      <c r="G12291" t="s">
        <v>112</v>
      </c>
      <c r="H12291">
        <v>185</v>
      </c>
      <c r="I12291">
        <v>1.5017661552764619E-3</v>
      </c>
      <c r="J12291">
        <v>2.3759524363066581E-3</v>
      </c>
      <c r="K12291">
        <v>-999</v>
      </c>
      <c r="L12291">
        <v>-999</v>
      </c>
    </row>
    <row r="12292" spans="1:12">
      <c r="A12292" t="s">
        <v>317</v>
      </c>
      <c r="B12292" t="s">
        <v>256</v>
      </c>
      <c r="C12292">
        <v>48263</v>
      </c>
      <c r="D12292" t="s">
        <v>135</v>
      </c>
      <c r="E12292">
        <v>590</v>
      </c>
      <c r="F12292" t="s">
        <v>110</v>
      </c>
      <c r="G12292" t="s">
        <v>113</v>
      </c>
      <c r="H12292">
        <v>109</v>
      </c>
      <c r="I12292">
        <v>0.37373321337284687</v>
      </c>
      <c r="J12292">
        <v>1.3476077985116131E-2</v>
      </c>
      <c r="K12292">
        <v>7.1544570863134177E-3</v>
      </c>
      <c r="L12292">
        <v>0.7133728245419243</v>
      </c>
    </row>
    <row r="12293" spans="1:12">
      <c r="A12293" t="s">
        <v>317</v>
      </c>
      <c r="B12293" t="s">
        <v>256</v>
      </c>
      <c r="C12293">
        <v>48263</v>
      </c>
      <c r="D12293" t="s">
        <v>135</v>
      </c>
      <c r="E12293">
        <v>590</v>
      </c>
      <c r="F12293" t="s">
        <v>110</v>
      </c>
      <c r="G12293" t="s">
        <v>114</v>
      </c>
      <c r="H12293">
        <v>185</v>
      </c>
      <c r="I12293">
        <v>0.17108570784333191</v>
      </c>
      <c r="J12293">
        <v>5.0105115523151568E-3</v>
      </c>
      <c r="K12293">
        <v>1.112253870171254E-2</v>
      </c>
      <c r="L12293">
        <v>0.35550166117782322</v>
      </c>
    </row>
    <row r="12294" spans="1:12">
      <c r="A12294" t="s">
        <v>317</v>
      </c>
      <c r="B12294" t="s">
        <v>256</v>
      </c>
      <c r="C12294">
        <v>48263</v>
      </c>
      <c r="D12294" t="s">
        <v>135</v>
      </c>
      <c r="E12294">
        <v>590</v>
      </c>
      <c r="F12294" t="s">
        <v>110</v>
      </c>
      <c r="G12294" t="s">
        <v>115</v>
      </c>
      <c r="H12294">
        <v>109</v>
      </c>
      <c r="I12294">
        <v>0.28961297240710843</v>
      </c>
      <c r="J12294">
        <v>1.1383997043049319E-2</v>
      </c>
      <c r="K12294">
        <v>-1.7946656518021811E-2</v>
      </c>
      <c r="L12294">
        <v>0.54453904621127391</v>
      </c>
    </row>
    <row r="12295" spans="1:12">
      <c r="A12295" t="s">
        <v>317</v>
      </c>
      <c r="B12295" t="s">
        <v>256</v>
      </c>
      <c r="C12295">
        <v>48263</v>
      </c>
      <c r="D12295" t="s">
        <v>135</v>
      </c>
      <c r="E12295">
        <v>590</v>
      </c>
      <c r="F12295" t="s">
        <v>110</v>
      </c>
      <c r="G12295" t="s">
        <v>116</v>
      </c>
      <c r="H12295">
        <v>185</v>
      </c>
      <c r="I12295">
        <v>8.5296566232054782E-2</v>
      </c>
      <c r="J12295">
        <v>4.9228632047380264E-3</v>
      </c>
      <c r="K12295">
        <v>-5.7008063693509553E-2</v>
      </c>
      <c r="L12295">
        <v>0.26560942726821729</v>
      </c>
    </row>
    <row r="12296" spans="1:12">
      <c r="A12296" t="s">
        <v>317</v>
      </c>
      <c r="B12296" t="s">
        <v>256</v>
      </c>
      <c r="C12296">
        <v>48263</v>
      </c>
      <c r="D12296" t="s">
        <v>135</v>
      </c>
      <c r="E12296">
        <v>590</v>
      </c>
      <c r="F12296" t="s">
        <v>110</v>
      </c>
      <c r="G12296" t="s">
        <v>117</v>
      </c>
      <c r="H12296">
        <v>109</v>
      </c>
      <c r="I12296">
        <v>0.28961295582137048</v>
      </c>
      <c r="J12296">
        <v>1.138400038198843E-2</v>
      </c>
      <c r="K12296">
        <v>-1.7946656518021811E-2</v>
      </c>
      <c r="L12296">
        <v>0.54453904621127391</v>
      </c>
    </row>
    <row r="12297" spans="1:12">
      <c r="A12297" t="s">
        <v>317</v>
      </c>
      <c r="B12297" t="s">
        <v>256</v>
      </c>
      <c r="C12297">
        <v>48263</v>
      </c>
      <c r="D12297" t="s">
        <v>135</v>
      </c>
      <c r="E12297">
        <v>590</v>
      </c>
      <c r="F12297" t="s">
        <v>110</v>
      </c>
      <c r="G12297" t="s">
        <v>118</v>
      </c>
      <c r="H12297">
        <v>185</v>
      </c>
      <c r="I12297">
        <v>8.5296566232054782E-2</v>
      </c>
      <c r="J12297">
        <v>4.9228632047380264E-3</v>
      </c>
      <c r="K12297">
        <v>-5.7008063693509553E-2</v>
      </c>
      <c r="L12297">
        <v>0.26560942726821729</v>
      </c>
    </row>
    <row r="12298" spans="1:12">
      <c r="A12298" t="s">
        <v>317</v>
      </c>
      <c r="B12298" t="s">
        <v>256</v>
      </c>
      <c r="C12298">
        <v>48263</v>
      </c>
      <c r="D12298" t="s">
        <v>135</v>
      </c>
      <c r="E12298">
        <v>590</v>
      </c>
      <c r="F12298" t="s">
        <v>110</v>
      </c>
      <c r="G12298" t="s">
        <v>119</v>
      </c>
      <c r="H12298">
        <v>109</v>
      </c>
      <c r="I12298">
        <v>0.31377840320472983</v>
      </c>
      <c r="J12298">
        <v>1.19392289410088E-2</v>
      </c>
      <c r="K12298">
        <v>-5.4531078796244319E-3</v>
      </c>
      <c r="L12298">
        <v>0.60787086013814906</v>
      </c>
    </row>
    <row r="12299" spans="1:12">
      <c r="A12299" t="s">
        <v>317</v>
      </c>
      <c r="B12299" t="s">
        <v>256</v>
      </c>
      <c r="C12299">
        <v>48263</v>
      </c>
      <c r="D12299" t="s">
        <v>135</v>
      </c>
      <c r="E12299">
        <v>590</v>
      </c>
      <c r="F12299" t="s">
        <v>110</v>
      </c>
      <c r="G12299" t="s">
        <v>120</v>
      </c>
      <c r="H12299">
        <v>185</v>
      </c>
      <c r="I12299">
        <v>0.13081665483403709</v>
      </c>
      <c r="J12299">
        <v>4.9519957668733182E-3</v>
      </c>
      <c r="K12299">
        <v>-2.002714146858749E-2</v>
      </c>
      <c r="L12299">
        <v>0.31390430789418788</v>
      </c>
    </row>
    <row r="12300" spans="1:12">
      <c r="A12300" t="s">
        <v>317</v>
      </c>
      <c r="B12300" t="s">
        <v>256</v>
      </c>
      <c r="C12300">
        <v>48263</v>
      </c>
      <c r="D12300" t="s">
        <v>135</v>
      </c>
      <c r="E12300">
        <v>590</v>
      </c>
      <c r="F12300" t="s">
        <v>110</v>
      </c>
      <c r="G12300" t="s">
        <v>121</v>
      </c>
      <c r="H12300">
        <v>109</v>
      </c>
      <c r="I12300">
        <v>0.42598871782481701</v>
      </c>
      <c r="J12300">
        <v>1.4711688258305249E-2</v>
      </c>
      <c r="K12300">
        <v>2.626012599915499E-2</v>
      </c>
      <c r="L12300">
        <v>0.8129822778515795</v>
      </c>
    </row>
    <row r="12301" spans="1:12">
      <c r="A12301" t="s">
        <v>317</v>
      </c>
      <c r="B12301" t="s">
        <v>256</v>
      </c>
      <c r="C12301">
        <v>48263</v>
      </c>
      <c r="D12301" t="s">
        <v>135</v>
      </c>
      <c r="E12301">
        <v>590</v>
      </c>
      <c r="F12301" t="s">
        <v>110</v>
      </c>
      <c r="G12301" t="s">
        <v>122</v>
      </c>
      <c r="H12301">
        <v>185</v>
      </c>
      <c r="I12301">
        <v>0.24668600217402659</v>
      </c>
      <c r="J12301">
        <v>5.4664548939314366E-3</v>
      </c>
      <c r="K12301">
        <v>1.69673634204534E-2</v>
      </c>
      <c r="L12301">
        <v>0.42461468505656791</v>
      </c>
    </row>
    <row r="12302" spans="1:12">
      <c r="A12302" t="s">
        <v>317</v>
      </c>
      <c r="B12302" t="s">
        <v>256</v>
      </c>
      <c r="C12302">
        <v>48263</v>
      </c>
      <c r="D12302" t="s">
        <v>135</v>
      </c>
      <c r="E12302">
        <v>590</v>
      </c>
      <c r="F12302" t="s">
        <v>110</v>
      </c>
      <c r="G12302" t="s">
        <v>123</v>
      </c>
      <c r="H12302">
        <v>109</v>
      </c>
      <c r="I12302">
        <v>0.50520726373458447</v>
      </c>
      <c r="J12302">
        <v>1.7077787016098901E-2</v>
      </c>
      <c r="K12302">
        <v>6.197669814011568E-2</v>
      </c>
      <c r="L12302">
        <v>1.0039911330348541</v>
      </c>
    </row>
    <row r="12303" spans="1:12">
      <c r="A12303" t="s">
        <v>317</v>
      </c>
      <c r="B12303" t="s">
        <v>256</v>
      </c>
      <c r="C12303">
        <v>48263</v>
      </c>
      <c r="D12303" t="s">
        <v>135</v>
      </c>
      <c r="E12303">
        <v>590</v>
      </c>
      <c r="F12303" t="s">
        <v>110</v>
      </c>
      <c r="G12303" t="s">
        <v>124</v>
      </c>
      <c r="H12303">
        <v>185</v>
      </c>
      <c r="I12303">
        <v>0.35142052786679318</v>
      </c>
      <c r="J12303">
        <v>6.1383712513879592E-3</v>
      </c>
      <c r="K12303">
        <v>2.222570259427864E-2</v>
      </c>
      <c r="L12303">
        <v>0.52740692739829442</v>
      </c>
    </row>
    <row r="12304" spans="1:12">
      <c r="A12304" t="s">
        <v>317</v>
      </c>
      <c r="B12304" t="s">
        <v>256</v>
      </c>
      <c r="C12304">
        <v>48263</v>
      </c>
      <c r="D12304" t="s">
        <v>135</v>
      </c>
      <c r="E12304">
        <v>590</v>
      </c>
      <c r="F12304" t="s">
        <v>110</v>
      </c>
      <c r="G12304" t="s">
        <v>125</v>
      </c>
      <c r="H12304">
        <v>109</v>
      </c>
      <c r="I12304">
        <v>0.60827380053118063</v>
      </c>
      <c r="J12304">
        <v>1.9787072727830639E-2</v>
      </c>
      <c r="K12304">
        <v>9.0687244856611809E-2</v>
      </c>
      <c r="L12304">
        <v>1.184171269562668</v>
      </c>
    </row>
    <row r="12305" spans="1:12">
      <c r="A12305" t="s">
        <v>317</v>
      </c>
      <c r="B12305" t="s">
        <v>256</v>
      </c>
      <c r="C12305">
        <v>48263</v>
      </c>
      <c r="D12305" t="s">
        <v>135</v>
      </c>
      <c r="E12305">
        <v>590</v>
      </c>
      <c r="F12305" t="s">
        <v>110</v>
      </c>
      <c r="G12305" t="s">
        <v>126</v>
      </c>
      <c r="H12305">
        <v>185</v>
      </c>
      <c r="I12305">
        <v>0.47332010470589231</v>
      </c>
      <c r="J12305">
        <v>7.0115979680656516E-3</v>
      </c>
      <c r="K12305">
        <v>2.9303351145557589E-2</v>
      </c>
      <c r="L12305">
        <v>0.67457651028692767</v>
      </c>
    </row>
    <row r="12306" spans="1:12">
      <c r="A12306" t="s">
        <v>317</v>
      </c>
      <c r="B12306" t="s">
        <v>256</v>
      </c>
      <c r="C12306">
        <v>48263</v>
      </c>
      <c r="D12306" t="s">
        <v>135</v>
      </c>
      <c r="E12306">
        <v>590</v>
      </c>
      <c r="F12306" t="s">
        <v>110</v>
      </c>
      <c r="G12306" t="s">
        <v>127</v>
      </c>
      <c r="H12306">
        <v>109</v>
      </c>
      <c r="I12306">
        <v>0.37373321337284687</v>
      </c>
      <c r="J12306">
        <v>1.3476077985116131E-2</v>
      </c>
      <c r="K12306">
        <v>7.1544570863134177E-3</v>
      </c>
      <c r="L12306">
        <v>0.7133728245419243</v>
      </c>
    </row>
    <row r="12307" spans="1:12">
      <c r="A12307" t="s">
        <v>317</v>
      </c>
      <c r="B12307" t="s">
        <v>256</v>
      </c>
      <c r="C12307">
        <v>48263</v>
      </c>
      <c r="D12307" t="s">
        <v>135</v>
      </c>
      <c r="E12307">
        <v>590</v>
      </c>
      <c r="F12307" t="s">
        <v>110</v>
      </c>
      <c r="G12307" t="s">
        <v>128</v>
      </c>
      <c r="H12307">
        <v>185</v>
      </c>
      <c r="I12307">
        <v>0.17108570784333191</v>
      </c>
      <c r="J12307">
        <v>5.0105115523151568E-3</v>
      </c>
      <c r="K12307">
        <v>1.112253870171254E-2</v>
      </c>
      <c r="L12307">
        <v>0.35550166117782322</v>
      </c>
    </row>
    <row r="12308" spans="1:12">
      <c r="A12308" t="s">
        <v>317</v>
      </c>
      <c r="B12308" t="s">
        <v>256</v>
      </c>
      <c r="C12308">
        <v>48263</v>
      </c>
      <c r="D12308" t="s">
        <v>135</v>
      </c>
      <c r="E12308">
        <v>590</v>
      </c>
      <c r="F12308" t="s">
        <v>110</v>
      </c>
      <c r="G12308" t="s">
        <v>129</v>
      </c>
      <c r="H12308">
        <v>109</v>
      </c>
      <c r="I12308">
        <v>0.37373321337284687</v>
      </c>
      <c r="J12308">
        <v>1.3476077985116131E-2</v>
      </c>
      <c r="K12308">
        <v>7.1544570863134177E-3</v>
      </c>
      <c r="L12308">
        <v>0.7133728245419243</v>
      </c>
    </row>
    <row r="12309" spans="1:12">
      <c r="A12309" t="s">
        <v>317</v>
      </c>
      <c r="B12309" t="s">
        <v>256</v>
      </c>
      <c r="C12309">
        <v>48263</v>
      </c>
      <c r="D12309" t="s">
        <v>135</v>
      </c>
      <c r="E12309">
        <v>590</v>
      </c>
      <c r="F12309" t="s">
        <v>110</v>
      </c>
      <c r="G12309" t="s">
        <v>130</v>
      </c>
      <c r="H12309">
        <v>185</v>
      </c>
      <c r="I12309">
        <v>0.17108570784333191</v>
      </c>
      <c r="J12309">
        <v>5.0105115523151568E-3</v>
      </c>
      <c r="K12309">
        <v>1.112253870171254E-2</v>
      </c>
      <c r="L12309">
        <v>0.35550166117782322</v>
      </c>
    </row>
    <row r="12310" spans="1:12">
      <c r="A12310" t="s">
        <v>317</v>
      </c>
      <c r="B12310" t="s">
        <v>256</v>
      </c>
      <c r="C12310">
        <v>48263</v>
      </c>
      <c r="D12310" t="s">
        <v>135</v>
      </c>
      <c r="E12310">
        <v>590</v>
      </c>
      <c r="F12310" t="s">
        <v>110</v>
      </c>
      <c r="G12310" t="s">
        <v>131</v>
      </c>
      <c r="H12310">
        <v>109</v>
      </c>
      <c r="I12310">
        <v>0.37373321337284687</v>
      </c>
      <c r="J12310">
        <v>1.3476077985116131E-2</v>
      </c>
      <c r="K12310">
        <v>7.1544570863134177E-3</v>
      </c>
      <c r="L12310">
        <v>0.7133728245419243</v>
      </c>
    </row>
    <row r="12311" spans="1:12">
      <c r="A12311" t="s">
        <v>317</v>
      </c>
      <c r="B12311" t="s">
        <v>256</v>
      </c>
      <c r="C12311">
        <v>48263</v>
      </c>
      <c r="D12311" t="s">
        <v>135</v>
      </c>
      <c r="E12311">
        <v>590</v>
      </c>
      <c r="F12311" t="s">
        <v>110</v>
      </c>
      <c r="G12311" t="s">
        <v>132</v>
      </c>
      <c r="H12311">
        <v>185</v>
      </c>
      <c r="I12311">
        <v>0.17108570784333191</v>
      </c>
      <c r="J12311">
        <v>5.0105115523151568E-3</v>
      </c>
      <c r="K12311">
        <v>1.112253870171254E-2</v>
      </c>
      <c r="L12311">
        <v>0.35550166117782322</v>
      </c>
    </row>
    <row r="12312" spans="1:12">
      <c r="A12312" t="s">
        <v>317</v>
      </c>
      <c r="B12312" t="s">
        <v>256</v>
      </c>
      <c r="C12312">
        <v>48263</v>
      </c>
      <c r="D12312" t="s">
        <v>135</v>
      </c>
      <c r="E12312">
        <v>590</v>
      </c>
      <c r="F12312" t="s">
        <v>110</v>
      </c>
      <c r="G12312" t="s">
        <v>133</v>
      </c>
      <c r="H12312">
        <v>109</v>
      </c>
      <c r="I12312">
        <v>0.35625459407813048</v>
      </c>
      <c r="J12312">
        <v>1.1326333655082571E-2</v>
      </c>
      <c r="K12312">
        <v>4.8590525121547469E-2</v>
      </c>
      <c r="L12312">
        <v>0.71280724959205255</v>
      </c>
    </row>
    <row r="12313" spans="1:12">
      <c r="A12313" t="s">
        <v>317</v>
      </c>
      <c r="B12313" t="s">
        <v>256</v>
      </c>
      <c r="C12313">
        <v>48263</v>
      </c>
      <c r="D12313" t="s">
        <v>135</v>
      </c>
      <c r="E12313">
        <v>590</v>
      </c>
      <c r="F12313" t="s">
        <v>110</v>
      </c>
      <c r="G12313" t="s">
        <v>134</v>
      </c>
      <c r="H12313">
        <v>185</v>
      </c>
      <c r="I12313">
        <v>0.28277127053771872</v>
      </c>
      <c r="J12313">
        <v>4.7003638913312856E-3</v>
      </c>
      <c r="K12313">
        <v>1.4409000517682451E-2</v>
      </c>
      <c r="L12313">
        <v>0.45147817620409059</v>
      </c>
    </row>
    <row r="12314" spans="1:12">
      <c r="A12314" t="s">
        <v>317</v>
      </c>
      <c r="B12314" t="s">
        <v>418</v>
      </c>
      <c r="C12314">
        <v>48265</v>
      </c>
      <c r="D12314" t="s">
        <v>135</v>
      </c>
      <c r="E12314">
        <v>590</v>
      </c>
      <c r="F12314" t="s">
        <v>110</v>
      </c>
      <c r="G12314" t="s">
        <v>111</v>
      </c>
      <c r="H12314">
        <v>249</v>
      </c>
      <c r="I12314">
        <v>2.8781502944510269E-2</v>
      </c>
      <c r="J12314">
        <v>8.7103573533337268E-4</v>
      </c>
      <c r="K12314">
        <v>-999</v>
      </c>
      <c r="L12314">
        <v>-999</v>
      </c>
    </row>
    <row r="12315" spans="1:12">
      <c r="A12315" t="s">
        <v>317</v>
      </c>
      <c r="B12315" t="s">
        <v>418</v>
      </c>
      <c r="C12315">
        <v>48265</v>
      </c>
      <c r="D12315" t="s">
        <v>135</v>
      </c>
      <c r="E12315">
        <v>590</v>
      </c>
      <c r="F12315" t="s">
        <v>110</v>
      </c>
      <c r="G12315" t="s">
        <v>112</v>
      </c>
      <c r="H12315">
        <v>334</v>
      </c>
      <c r="I12315">
        <v>5.7337774181871813E-4</v>
      </c>
      <c r="J12315">
        <v>6.8644977716263221E-4</v>
      </c>
      <c r="K12315">
        <v>-999</v>
      </c>
      <c r="L12315">
        <v>-999</v>
      </c>
    </row>
    <row r="12316" spans="1:12">
      <c r="A12316" t="s">
        <v>317</v>
      </c>
      <c r="B12316" t="s">
        <v>418</v>
      </c>
      <c r="C12316">
        <v>48265</v>
      </c>
      <c r="D12316" t="s">
        <v>135</v>
      </c>
      <c r="E12316">
        <v>590</v>
      </c>
      <c r="F12316" t="s">
        <v>110</v>
      </c>
      <c r="G12316" t="s">
        <v>113</v>
      </c>
      <c r="H12316">
        <v>249</v>
      </c>
      <c r="I12316">
        <v>0.56137201362039857</v>
      </c>
      <c r="J12316">
        <v>1.012382244926258E-2</v>
      </c>
      <c r="K12316">
        <v>-4.829477607592584E-2</v>
      </c>
      <c r="L12316">
        <v>0.98030706364718623</v>
      </c>
    </row>
    <row r="12317" spans="1:12">
      <c r="A12317" t="s">
        <v>317</v>
      </c>
      <c r="B12317" t="s">
        <v>418</v>
      </c>
      <c r="C12317">
        <v>48265</v>
      </c>
      <c r="D12317" t="s">
        <v>135</v>
      </c>
      <c r="E12317">
        <v>590</v>
      </c>
      <c r="F12317" t="s">
        <v>110</v>
      </c>
      <c r="G12317" t="s">
        <v>114</v>
      </c>
      <c r="H12317">
        <v>334</v>
      </c>
      <c r="I12317">
        <v>0.17057928021147739</v>
      </c>
      <c r="J12317">
        <v>4.6225297974527048E-3</v>
      </c>
      <c r="K12317">
        <v>-0.1664199960492774</v>
      </c>
      <c r="L12317">
        <v>0.40550754015868767</v>
      </c>
    </row>
    <row r="12318" spans="1:12">
      <c r="A12318" t="s">
        <v>317</v>
      </c>
      <c r="B12318" t="s">
        <v>418</v>
      </c>
      <c r="C12318">
        <v>48265</v>
      </c>
      <c r="D12318" t="s">
        <v>135</v>
      </c>
      <c r="E12318">
        <v>590</v>
      </c>
      <c r="F12318" t="s">
        <v>110</v>
      </c>
      <c r="G12318" t="s">
        <v>115</v>
      </c>
      <c r="H12318">
        <v>249</v>
      </c>
      <c r="I12318">
        <v>0.42181423762013498</v>
      </c>
      <c r="J12318">
        <v>8.0289533675778849E-3</v>
      </c>
      <c r="K12318">
        <v>-8.3428415144320325E-2</v>
      </c>
      <c r="L12318">
        <v>0.73430831483007752</v>
      </c>
    </row>
    <row r="12319" spans="1:12">
      <c r="A12319" t="s">
        <v>317</v>
      </c>
      <c r="B12319" t="s">
        <v>418</v>
      </c>
      <c r="C12319">
        <v>48265</v>
      </c>
      <c r="D12319" t="s">
        <v>135</v>
      </c>
      <c r="E12319">
        <v>590</v>
      </c>
      <c r="F12319" t="s">
        <v>110</v>
      </c>
      <c r="G12319" t="s">
        <v>116</v>
      </c>
      <c r="H12319">
        <v>334</v>
      </c>
      <c r="I12319">
        <v>9.3343811315799871E-2</v>
      </c>
      <c r="J12319">
        <v>4.9802479425159994E-3</v>
      </c>
      <c r="K12319">
        <v>-0.24716632621721901</v>
      </c>
      <c r="L12319">
        <v>0.37254397000429879</v>
      </c>
    </row>
    <row r="12320" spans="1:12">
      <c r="A12320" t="s">
        <v>317</v>
      </c>
      <c r="B12320" t="s">
        <v>418</v>
      </c>
      <c r="C12320">
        <v>48265</v>
      </c>
      <c r="D12320" t="s">
        <v>135</v>
      </c>
      <c r="E12320">
        <v>590</v>
      </c>
      <c r="F12320" t="s">
        <v>110</v>
      </c>
      <c r="G12320" t="s">
        <v>117</v>
      </c>
      <c r="H12320">
        <v>249</v>
      </c>
      <c r="I12320">
        <v>0.42181423762013492</v>
      </c>
      <c r="J12320">
        <v>8.0289533675778832E-3</v>
      </c>
      <c r="K12320">
        <v>-8.3428415144320325E-2</v>
      </c>
      <c r="L12320">
        <v>0.73430831483007752</v>
      </c>
    </row>
    <row r="12321" spans="1:12">
      <c r="A12321" t="s">
        <v>317</v>
      </c>
      <c r="B12321" t="s">
        <v>418</v>
      </c>
      <c r="C12321">
        <v>48265</v>
      </c>
      <c r="D12321" t="s">
        <v>135</v>
      </c>
      <c r="E12321">
        <v>590</v>
      </c>
      <c r="F12321" t="s">
        <v>110</v>
      </c>
      <c r="G12321" t="s">
        <v>118</v>
      </c>
      <c r="H12321">
        <v>334</v>
      </c>
      <c r="I12321">
        <v>9.3338472856888552E-2</v>
      </c>
      <c r="J12321">
        <v>4.9803851799246068E-3</v>
      </c>
      <c r="K12321">
        <v>-0.24716632621721901</v>
      </c>
      <c r="L12321">
        <v>0.37254397000429879</v>
      </c>
    </row>
    <row r="12322" spans="1:12">
      <c r="A12322" t="s">
        <v>317</v>
      </c>
      <c r="B12322" t="s">
        <v>418</v>
      </c>
      <c r="C12322">
        <v>48265</v>
      </c>
      <c r="D12322" t="s">
        <v>135</v>
      </c>
      <c r="E12322">
        <v>590</v>
      </c>
      <c r="F12322" t="s">
        <v>110</v>
      </c>
      <c r="G12322" t="s">
        <v>119</v>
      </c>
      <c r="H12322">
        <v>249</v>
      </c>
      <c r="I12322">
        <v>0.48311767984334331</v>
      </c>
      <c r="J12322">
        <v>8.9584892760862043E-3</v>
      </c>
      <c r="K12322">
        <v>-7.3014897064594519E-2</v>
      </c>
      <c r="L12322">
        <v>0.8511285230059078</v>
      </c>
    </row>
    <row r="12323" spans="1:12">
      <c r="A12323" t="s">
        <v>317</v>
      </c>
      <c r="B12323" t="s">
        <v>418</v>
      </c>
      <c r="C12323">
        <v>48265</v>
      </c>
      <c r="D12323" t="s">
        <v>135</v>
      </c>
      <c r="E12323">
        <v>590</v>
      </c>
      <c r="F12323" t="s">
        <v>110</v>
      </c>
      <c r="G12323" t="s">
        <v>120</v>
      </c>
      <c r="H12323">
        <v>334</v>
      </c>
      <c r="I12323">
        <v>0.13623217973237531</v>
      </c>
      <c r="J12323">
        <v>4.8584786283880754E-3</v>
      </c>
      <c r="K12323">
        <v>-0.21468350489427621</v>
      </c>
      <c r="L12323">
        <v>0.39735487538562231</v>
      </c>
    </row>
    <row r="12324" spans="1:12">
      <c r="A12324" t="s">
        <v>317</v>
      </c>
      <c r="B12324" t="s">
        <v>418</v>
      </c>
      <c r="C12324">
        <v>48265</v>
      </c>
      <c r="D12324" t="s">
        <v>135</v>
      </c>
      <c r="E12324">
        <v>590</v>
      </c>
      <c r="F12324" t="s">
        <v>110</v>
      </c>
      <c r="G12324" t="s">
        <v>121</v>
      </c>
      <c r="H12324">
        <v>249</v>
      </c>
      <c r="I12324">
        <v>0.64951290937184847</v>
      </c>
      <c r="J12324">
        <v>1.146535267839118E-2</v>
      </c>
      <c r="K12324">
        <v>-4.0010588328953517E-3</v>
      </c>
      <c r="L12324">
        <v>1.1300487698310651</v>
      </c>
    </row>
    <row r="12325" spans="1:12">
      <c r="A12325" t="s">
        <v>317</v>
      </c>
      <c r="B12325" t="s">
        <v>418</v>
      </c>
      <c r="C12325">
        <v>48265</v>
      </c>
      <c r="D12325" t="s">
        <v>135</v>
      </c>
      <c r="E12325">
        <v>590</v>
      </c>
      <c r="F12325" t="s">
        <v>110</v>
      </c>
      <c r="G12325" t="s">
        <v>122</v>
      </c>
      <c r="H12325">
        <v>334</v>
      </c>
      <c r="I12325">
        <v>0.2397085674600217</v>
      </c>
      <c r="J12325">
        <v>5.1335323488057661E-3</v>
      </c>
      <c r="K12325">
        <v>-0.1134357744722686</v>
      </c>
      <c r="L12325">
        <v>0.47108975947694159</v>
      </c>
    </row>
    <row r="12326" spans="1:12">
      <c r="A12326" t="s">
        <v>317</v>
      </c>
      <c r="B12326" t="s">
        <v>418</v>
      </c>
      <c r="C12326">
        <v>48265</v>
      </c>
      <c r="D12326" t="s">
        <v>135</v>
      </c>
      <c r="E12326">
        <v>590</v>
      </c>
      <c r="F12326" t="s">
        <v>110</v>
      </c>
      <c r="G12326" t="s">
        <v>123</v>
      </c>
      <c r="H12326">
        <v>249</v>
      </c>
      <c r="I12326">
        <v>0.79967414725325914</v>
      </c>
      <c r="J12326">
        <v>1.421601526972642E-2</v>
      </c>
      <c r="K12326">
        <v>0.19127582959611239</v>
      </c>
      <c r="L12326">
        <v>1.407135650628663</v>
      </c>
    </row>
    <row r="12327" spans="1:12">
      <c r="A12327" t="s">
        <v>317</v>
      </c>
      <c r="B12327" t="s">
        <v>418</v>
      </c>
      <c r="C12327">
        <v>48265</v>
      </c>
      <c r="D12327" t="s">
        <v>135</v>
      </c>
      <c r="E12327">
        <v>590</v>
      </c>
      <c r="F12327" t="s">
        <v>110</v>
      </c>
      <c r="G12327" t="s">
        <v>124</v>
      </c>
      <c r="H12327">
        <v>334</v>
      </c>
      <c r="I12327">
        <v>0.33573687337132402</v>
      </c>
      <c r="J12327">
        <v>5.9373779151517146E-3</v>
      </c>
      <c r="K12327">
        <v>-3.2848782864860163E-2</v>
      </c>
      <c r="L12327">
        <v>0.67193973333280543</v>
      </c>
    </row>
    <row r="12328" spans="1:12">
      <c r="A12328" t="s">
        <v>317</v>
      </c>
      <c r="B12328" t="s">
        <v>418</v>
      </c>
      <c r="C12328">
        <v>48265</v>
      </c>
      <c r="D12328" t="s">
        <v>135</v>
      </c>
      <c r="E12328">
        <v>590</v>
      </c>
      <c r="F12328" t="s">
        <v>110</v>
      </c>
      <c r="G12328" t="s">
        <v>125</v>
      </c>
      <c r="H12328">
        <v>249</v>
      </c>
      <c r="I12328">
        <v>0.95519366448157772</v>
      </c>
      <c r="J12328">
        <v>1.686457795238341E-2</v>
      </c>
      <c r="K12328">
        <v>0.24692628372133291</v>
      </c>
      <c r="L12328">
        <v>1.665955837431321</v>
      </c>
    </row>
    <row r="12329" spans="1:12">
      <c r="A12329" t="s">
        <v>317</v>
      </c>
      <c r="B12329" t="s">
        <v>418</v>
      </c>
      <c r="C12329">
        <v>48265</v>
      </c>
      <c r="D12329" t="s">
        <v>135</v>
      </c>
      <c r="E12329">
        <v>590</v>
      </c>
      <c r="F12329" t="s">
        <v>110</v>
      </c>
      <c r="G12329" t="s">
        <v>126</v>
      </c>
      <c r="H12329">
        <v>334</v>
      </c>
      <c r="I12329">
        <v>0.4371562454710286</v>
      </c>
      <c r="J12329">
        <v>7.312892419487918E-3</v>
      </c>
      <c r="K12329">
        <v>-2.9603177133575849E-3</v>
      </c>
      <c r="L12329">
        <v>0.83618455498745559</v>
      </c>
    </row>
    <row r="12330" spans="1:12">
      <c r="A12330" t="s">
        <v>317</v>
      </c>
      <c r="B12330" t="s">
        <v>418</v>
      </c>
      <c r="C12330">
        <v>48265</v>
      </c>
      <c r="D12330" t="s">
        <v>135</v>
      </c>
      <c r="E12330">
        <v>590</v>
      </c>
      <c r="F12330" t="s">
        <v>110</v>
      </c>
      <c r="G12330" t="s">
        <v>127</v>
      </c>
      <c r="H12330">
        <v>249</v>
      </c>
      <c r="I12330">
        <v>0.56137201362039857</v>
      </c>
      <c r="J12330">
        <v>1.012382244926258E-2</v>
      </c>
      <c r="K12330">
        <v>-4.829477607592584E-2</v>
      </c>
      <c r="L12330">
        <v>0.98030706364718623</v>
      </c>
    </row>
    <row r="12331" spans="1:12">
      <c r="A12331" t="s">
        <v>317</v>
      </c>
      <c r="B12331" t="s">
        <v>418</v>
      </c>
      <c r="C12331">
        <v>48265</v>
      </c>
      <c r="D12331" t="s">
        <v>135</v>
      </c>
      <c r="E12331">
        <v>590</v>
      </c>
      <c r="F12331" t="s">
        <v>110</v>
      </c>
      <c r="G12331" t="s">
        <v>128</v>
      </c>
      <c r="H12331">
        <v>334</v>
      </c>
      <c r="I12331">
        <v>0.17057968067662579</v>
      </c>
      <c r="J12331">
        <v>4.6214440431201122E-3</v>
      </c>
      <c r="K12331">
        <v>-0.1664199960492774</v>
      </c>
      <c r="L12331">
        <v>0.40550754015868767</v>
      </c>
    </row>
    <row r="12332" spans="1:12">
      <c r="A12332" t="s">
        <v>317</v>
      </c>
      <c r="B12332" t="s">
        <v>418</v>
      </c>
      <c r="C12332">
        <v>48265</v>
      </c>
      <c r="D12332" t="s">
        <v>135</v>
      </c>
      <c r="E12332">
        <v>590</v>
      </c>
      <c r="F12332" t="s">
        <v>110</v>
      </c>
      <c r="G12332" t="s">
        <v>129</v>
      </c>
      <c r="H12332">
        <v>249</v>
      </c>
      <c r="I12332">
        <v>0.56137201362039857</v>
      </c>
      <c r="J12332">
        <v>1.012382244926258E-2</v>
      </c>
      <c r="K12332">
        <v>-4.829477607592584E-2</v>
      </c>
      <c r="L12332">
        <v>0.98030706364718623</v>
      </c>
    </row>
    <row r="12333" spans="1:12">
      <c r="A12333" t="s">
        <v>317</v>
      </c>
      <c r="B12333" t="s">
        <v>418</v>
      </c>
      <c r="C12333">
        <v>48265</v>
      </c>
      <c r="D12333" t="s">
        <v>135</v>
      </c>
      <c r="E12333">
        <v>590</v>
      </c>
      <c r="F12333" t="s">
        <v>110</v>
      </c>
      <c r="G12333" t="s">
        <v>130</v>
      </c>
      <c r="H12333">
        <v>334</v>
      </c>
      <c r="I12333">
        <v>0.17057968067662579</v>
      </c>
      <c r="J12333">
        <v>4.6214440431201122E-3</v>
      </c>
      <c r="K12333">
        <v>-0.1664199960492774</v>
      </c>
      <c r="L12333">
        <v>0.40550754015868767</v>
      </c>
    </row>
    <row r="12334" spans="1:12">
      <c r="A12334" t="s">
        <v>317</v>
      </c>
      <c r="B12334" t="s">
        <v>418</v>
      </c>
      <c r="C12334">
        <v>48265</v>
      </c>
      <c r="D12334" t="s">
        <v>135</v>
      </c>
      <c r="E12334">
        <v>590</v>
      </c>
      <c r="F12334" t="s">
        <v>110</v>
      </c>
      <c r="G12334" t="s">
        <v>131</v>
      </c>
      <c r="H12334">
        <v>249</v>
      </c>
      <c r="I12334">
        <v>0.56137201362039857</v>
      </c>
      <c r="J12334">
        <v>1.012382244926258E-2</v>
      </c>
      <c r="K12334">
        <v>-4.829477607592584E-2</v>
      </c>
      <c r="L12334">
        <v>0.98030706364718623</v>
      </c>
    </row>
    <row r="12335" spans="1:12">
      <c r="A12335" t="s">
        <v>317</v>
      </c>
      <c r="B12335" t="s">
        <v>418</v>
      </c>
      <c r="C12335">
        <v>48265</v>
      </c>
      <c r="D12335" t="s">
        <v>135</v>
      </c>
      <c r="E12335">
        <v>590</v>
      </c>
      <c r="F12335" t="s">
        <v>110</v>
      </c>
      <c r="G12335" t="s">
        <v>132</v>
      </c>
      <c r="H12335">
        <v>334</v>
      </c>
      <c r="I12335">
        <v>0.17057968067662579</v>
      </c>
      <c r="J12335">
        <v>4.6214440431201114E-3</v>
      </c>
      <c r="K12335">
        <v>-0.1664199960492774</v>
      </c>
      <c r="L12335">
        <v>0.40550754015868767</v>
      </c>
    </row>
    <row r="12336" spans="1:12">
      <c r="A12336" t="s">
        <v>317</v>
      </c>
      <c r="B12336" t="s">
        <v>418</v>
      </c>
      <c r="C12336">
        <v>48265</v>
      </c>
      <c r="D12336" t="s">
        <v>135</v>
      </c>
      <c r="E12336">
        <v>590</v>
      </c>
      <c r="F12336" t="s">
        <v>110</v>
      </c>
      <c r="G12336" t="s">
        <v>133</v>
      </c>
      <c r="H12336">
        <v>249</v>
      </c>
      <c r="I12336">
        <v>0.60025793537664518</v>
      </c>
      <c r="J12336">
        <v>1.127974245643126E-2</v>
      </c>
      <c r="K12336">
        <v>0.15360769622612799</v>
      </c>
      <c r="L12336">
        <v>1.0610174274965309</v>
      </c>
    </row>
    <row r="12337" spans="1:12">
      <c r="A12337" t="s">
        <v>317</v>
      </c>
      <c r="B12337" t="s">
        <v>418</v>
      </c>
      <c r="C12337">
        <v>48265</v>
      </c>
      <c r="D12337" t="s">
        <v>135</v>
      </c>
      <c r="E12337">
        <v>590</v>
      </c>
      <c r="F12337" t="s">
        <v>110</v>
      </c>
      <c r="G12337" t="s">
        <v>134</v>
      </c>
      <c r="H12337">
        <v>334</v>
      </c>
      <c r="I12337">
        <v>0.26600563503707358</v>
      </c>
      <c r="J12337">
        <v>4.4683730213794064E-3</v>
      </c>
      <c r="K12337">
        <v>-2.9603177133575849E-3</v>
      </c>
      <c r="L12337">
        <v>0.50047131994690186</v>
      </c>
    </row>
    <row r="12338" spans="1:12">
      <c r="A12338" t="s">
        <v>317</v>
      </c>
      <c r="B12338" t="s">
        <v>419</v>
      </c>
      <c r="C12338">
        <v>48267</v>
      </c>
      <c r="D12338" t="s">
        <v>135</v>
      </c>
      <c r="E12338">
        <v>590</v>
      </c>
      <c r="F12338" t="s">
        <v>110</v>
      </c>
      <c r="G12338" t="s">
        <v>111</v>
      </c>
      <c r="H12338">
        <v>249</v>
      </c>
      <c r="I12338">
        <v>2.8781502944510269E-2</v>
      </c>
      <c r="J12338">
        <v>8.7103573533337268E-4</v>
      </c>
      <c r="K12338">
        <v>-999</v>
      </c>
      <c r="L12338">
        <v>-999</v>
      </c>
    </row>
    <row r="12339" spans="1:12">
      <c r="A12339" t="s">
        <v>317</v>
      </c>
      <c r="B12339" t="s">
        <v>419</v>
      </c>
      <c r="C12339">
        <v>48267</v>
      </c>
      <c r="D12339" t="s">
        <v>135</v>
      </c>
      <c r="E12339">
        <v>590</v>
      </c>
      <c r="F12339" t="s">
        <v>110</v>
      </c>
      <c r="G12339" t="s">
        <v>112</v>
      </c>
      <c r="H12339">
        <v>29</v>
      </c>
      <c r="I12339">
        <v>3.2218617599966901E-3</v>
      </c>
      <c r="J12339">
        <v>1.4675083493885641E-3</v>
      </c>
      <c r="K12339">
        <v>-999</v>
      </c>
      <c r="L12339">
        <v>-999</v>
      </c>
    </row>
    <row r="12340" spans="1:12">
      <c r="A12340" t="s">
        <v>317</v>
      </c>
      <c r="B12340" t="s">
        <v>419</v>
      </c>
      <c r="C12340">
        <v>48267</v>
      </c>
      <c r="D12340" t="s">
        <v>135</v>
      </c>
      <c r="E12340">
        <v>590</v>
      </c>
      <c r="F12340" t="s">
        <v>110</v>
      </c>
      <c r="G12340" t="s">
        <v>113</v>
      </c>
      <c r="H12340">
        <v>249</v>
      </c>
      <c r="I12340">
        <v>0.56137201362039857</v>
      </c>
      <c r="J12340">
        <v>1.012382244926258E-2</v>
      </c>
      <c r="K12340">
        <v>-4.829477607592584E-2</v>
      </c>
      <c r="L12340">
        <v>0.98030706364718623</v>
      </c>
    </row>
    <row r="12341" spans="1:12">
      <c r="A12341" t="s">
        <v>317</v>
      </c>
      <c r="B12341" t="s">
        <v>419</v>
      </c>
      <c r="C12341">
        <v>48267</v>
      </c>
      <c r="D12341" t="s">
        <v>135</v>
      </c>
      <c r="E12341">
        <v>590</v>
      </c>
      <c r="F12341" t="s">
        <v>110</v>
      </c>
      <c r="G12341" t="s">
        <v>114</v>
      </c>
      <c r="H12341">
        <v>29</v>
      </c>
      <c r="I12341">
        <v>0.17518360615484591</v>
      </c>
      <c r="J12341">
        <v>1.2314733415467429E-2</v>
      </c>
      <c r="K12341">
        <v>6.3410449147929912E-2</v>
      </c>
      <c r="L12341">
        <v>0.37430766344589511</v>
      </c>
    </row>
    <row r="12342" spans="1:12">
      <c r="A12342" t="s">
        <v>317</v>
      </c>
      <c r="B12342" t="s">
        <v>419</v>
      </c>
      <c r="C12342">
        <v>48267</v>
      </c>
      <c r="D12342" t="s">
        <v>135</v>
      </c>
      <c r="E12342">
        <v>590</v>
      </c>
      <c r="F12342" t="s">
        <v>110</v>
      </c>
      <c r="G12342" t="s">
        <v>115</v>
      </c>
      <c r="H12342">
        <v>249</v>
      </c>
      <c r="I12342">
        <v>0.42181423762013498</v>
      </c>
      <c r="J12342">
        <v>8.0289533675778849E-3</v>
      </c>
      <c r="K12342">
        <v>-8.3428415144320325E-2</v>
      </c>
      <c r="L12342">
        <v>0.73430831483007752</v>
      </c>
    </row>
    <row r="12343" spans="1:12">
      <c r="A12343" t="s">
        <v>317</v>
      </c>
      <c r="B12343" t="s">
        <v>419</v>
      </c>
      <c r="C12343">
        <v>48267</v>
      </c>
      <c r="D12343" t="s">
        <v>135</v>
      </c>
      <c r="E12343">
        <v>590</v>
      </c>
      <c r="F12343" t="s">
        <v>110</v>
      </c>
      <c r="G12343" t="s">
        <v>116</v>
      </c>
      <c r="H12343">
        <v>29</v>
      </c>
      <c r="I12343">
        <v>8.0767252107217288E-2</v>
      </c>
      <c r="J12343">
        <v>1.152887636614898E-2</v>
      </c>
      <c r="K12343">
        <v>-9.1595979038934273E-3</v>
      </c>
      <c r="L12343">
        <v>0.30067821493963182</v>
      </c>
    </row>
    <row r="12344" spans="1:12">
      <c r="A12344" t="s">
        <v>317</v>
      </c>
      <c r="B12344" t="s">
        <v>419</v>
      </c>
      <c r="C12344">
        <v>48267</v>
      </c>
      <c r="D12344" t="s">
        <v>135</v>
      </c>
      <c r="E12344">
        <v>590</v>
      </c>
      <c r="F12344" t="s">
        <v>110</v>
      </c>
      <c r="G12344" t="s">
        <v>117</v>
      </c>
      <c r="H12344">
        <v>249</v>
      </c>
      <c r="I12344">
        <v>0.42181423762013492</v>
      </c>
      <c r="J12344">
        <v>8.0289533675778832E-3</v>
      </c>
      <c r="K12344">
        <v>-8.3428415144320325E-2</v>
      </c>
      <c r="L12344">
        <v>0.73430831483007752</v>
      </c>
    </row>
    <row r="12345" spans="1:12">
      <c r="A12345" t="s">
        <v>317</v>
      </c>
      <c r="B12345" t="s">
        <v>419</v>
      </c>
      <c r="C12345">
        <v>48267</v>
      </c>
      <c r="D12345" t="s">
        <v>135</v>
      </c>
      <c r="E12345">
        <v>590</v>
      </c>
      <c r="F12345" t="s">
        <v>110</v>
      </c>
      <c r="G12345" t="s">
        <v>118</v>
      </c>
      <c r="H12345">
        <v>29</v>
      </c>
      <c r="I12345">
        <v>8.0767252107217288E-2</v>
      </c>
      <c r="J12345">
        <v>1.152887636614898E-2</v>
      </c>
      <c r="K12345">
        <v>-9.1595979038934273E-3</v>
      </c>
      <c r="L12345">
        <v>0.30067821493963182</v>
      </c>
    </row>
    <row r="12346" spans="1:12">
      <c r="A12346" t="s">
        <v>317</v>
      </c>
      <c r="B12346" t="s">
        <v>419</v>
      </c>
      <c r="C12346">
        <v>48267</v>
      </c>
      <c r="D12346" t="s">
        <v>135</v>
      </c>
      <c r="E12346">
        <v>590</v>
      </c>
      <c r="F12346" t="s">
        <v>110</v>
      </c>
      <c r="G12346" t="s">
        <v>119</v>
      </c>
      <c r="H12346">
        <v>249</v>
      </c>
      <c r="I12346">
        <v>0.48311767984334331</v>
      </c>
      <c r="J12346">
        <v>8.9584892760862043E-3</v>
      </c>
      <c r="K12346">
        <v>-7.3014897064594519E-2</v>
      </c>
      <c r="L12346">
        <v>0.8511285230059078</v>
      </c>
    </row>
    <row r="12347" spans="1:12">
      <c r="A12347" t="s">
        <v>317</v>
      </c>
      <c r="B12347" t="s">
        <v>419</v>
      </c>
      <c r="C12347">
        <v>48267</v>
      </c>
      <c r="D12347" t="s">
        <v>135</v>
      </c>
      <c r="E12347">
        <v>590</v>
      </c>
      <c r="F12347" t="s">
        <v>110</v>
      </c>
      <c r="G12347" t="s">
        <v>120</v>
      </c>
      <c r="H12347">
        <v>29</v>
      </c>
      <c r="I12347">
        <v>0.1320509433676248</v>
      </c>
      <c r="J12347">
        <v>1.1805136168359071E-2</v>
      </c>
      <c r="K12347">
        <v>2.986016807442254E-2</v>
      </c>
      <c r="L12347">
        <v>0.34562546237819047</v>
      </c>
    </row>
    <row r="12348" spans="1:12">
      <c r="A12348" t="s">
        <v>317</v>
      </c>
      <c r="B12348" t="s">
        <v>419</v>
      </c>
      <c r="C12348">
        <v>48267</v>
      </c>
      <c r="D12348" t="s">
        <v>135</v>
      </c>
      <c r="E12348">
        <v>590</v>
      </c>
      <c r="F12348" t="s">
        <v>110</v>
      </c>
      <c r="G12348" t="s">
        <v>121</v>
      </c>
      <c r="H12348">
        <v>249</v>
      </c>
      <c r="I12348">
        <v>0.64951290937184847</v>
      </c>
      <c r="J12348">
        <v>1.146535267839118E-2</v>
      </c>
      <c r="K12348">
        <v>-4.0010588328953517E-3</v>
      </c>
      <c r="L12348">
        <v>1.1300487698310651</v>
      </c>
    </row>
    <row r="12349" spans="1:12">
      <c r="A12349" t="s">
        <v>317</v>
      </c>
      <c r="B12349" t="s">
        <v>419</v>
      </c>
      <c r="C12349">
        <v>48267</v>
      </c>
      <c r="D12349" t="s">
        <v>135</v>
      </c>
      <c r="E12349">
        <v>590</v>
      </c>
      <c r="F12349" t="s">
        <v>110</v>
      </c>
      <c r="G12349" t="s">
        <v>122</v>
      </c>
      <c r="H12349">
        <v>29</v>
      </c>
      <c r="I12349">
        <v>0.26179249955509692</v>
      </c>
      <c r="J12349">
        <v>1.4744961145439909E-2</v>
      </c>
      <c r="K12349">
        <v>0.1163370665800857</v>
      </c>
      <c r="L12349">
        <v>0.46251950981493578</v>
      </c>
    </row>
    <row r="12350" spans="1:12">
      <c r="A12350" t="s">
        <v>317</v>
      </c>
      <c r="B12350" t="s">
        <v>419</v>
      </c>
      <c r="C12350">
        <v>48267</v>
      </c>
      <c r="D12350" t="s">
        <v>135</v>
      </c>
      <c r="E12350">
        <v>590</v>
      </c>
      <c r="F12350" t="s">
        <v>110</v>
      </c>
      <c r="G12350" t="s">
        <v>123</v>
      </c>
      <c r="H12350">
        <v>249</v>
      </c>
      <c r="I12350">
        <v>0.79967414725325914</v>
      </c>
      <c r="J12350">
        <v>1.421601526972642E-2</v>
      </c>
      <c r="K12350">
        <v>0.19127582959611239</v>
      </c>
      <c r="L12350">
        <v>1.407135650628663</v>
      </c>
    </row>
    <row r="12351" spans="1:12">
      <c r="A12351" t="s">
        <v>317</v>
      </c>
      <c r="B12351" t="s">
        <v>419</v>
      </c>
      <c r="C12351">
        <v>48267</v>
      </c>
      <c r="D12351" t="s">
        <v>135</v>
      </c>
      <c r="E12351">
        <v>590</v>
      </c>
      <c r="F12351" t="s">
        <v>110</v>
      </c>
      <c r="G12351" t="s">
        <v>124</v>
      </c>
      <c r="H12351">
        <v>29</v>
      </c>
      <c r="I12351">
        <v>0.37379348094688802</v>
      </c>
      <c r="J12351">
        <v>1.828414787231265E-2</v>
      </c>
      <c r="K12351">
        <v>0.20493963052983391</v>
      </c>
      <c r="L12351">
        <v>0.67193973333280543</v>
      </c>
    </row>
    <row r="12352" spans="1:12">
      <c r="A12352" t="s">
        <v>317</v>
      </c>
      <c r="B12352" t="s">
        <v>419</v>
      </c>
      <c r="C12352">
        <v>48267</v>
      </c>
      <c r="D12352" t="s">
        <v>135</v>
      </c>
      <c r="E12352">
        <v>590</v>
      </c>
      <c r="F12352" t="s">
        <v>110</v>
      </c>
      <c r="G12352" t="s">
        <v>125</v>
      </c>
      <c r="H12352">
        <v>249</v>
      </c>
      <c r="I12352">
        <v>0.95519366448157772</v>
      </c>
      <c r="J12352">
        <v>1.686457795238341E-2</v>
      </c>
      <c r="K12352">
        <v>0.24692628372133291</v>
      </c>
      <c r="L12352">
        <v>1.665955837431321</v>
      </c>
    </row>
    <row r="12353" spans="1:12">
      <c r="A12353" t="s">
        <v>317</v>
      </c>
      <c r="B12353" t="s">
        <v>419</v>
      </c>
      <c r="C12353">
        <v>48267</v>
      </c>
      <c r="D12353" t="s">
        <v>135</v>
      </c>
      <c r="E12353">
        <v>590</v>
      </c>
      <c r="F12353" t="s">
        <v>110</v>
      </c>
      <c r="G12353" t="s">
        <v>126</v>
      </c>
      <c r="H12353">
        <v>29</v>
      </c>
      <c r="I12353">
        <v>0.49597878391347527</v>
      </c>
      <c r="J12353">
        <v>2.1758496473500859E-2</v>
      </c>
      <c r="K12353">
        <v>0.28866843815247889</v>
      </c>
      <c r="L12353">
        <v>0.82249013257156134</v>
      </c>
    </row>
    <row r="12354" spans="1:12">
      <c r="A12354" t="s">
        <v>317</v>
      </c>
      <c r="B12354" t="s">
        <v>419</v>
      </c>
      <c r="C12354">
        <v>48267</v>
      </c>
      <c r="D12354" t="s">
        <v>135</v>
      </c>
      <c r="E12354">
        <v>590</v>
      </c>
      <c r="F12354" t="s">
        <v>110</v>
      </c>
      <c r="G12354" t="s">
        <v>127</v>
      </c>
      <c r="H12354">
        <v>249</v>
      </c>
      <c r="I12354">
        <v>0.56137201362039857</v>
      </c>
      <c r="J12354">
        <v>1.012382244926258E-2</v>
      </c>
      <c r="K12354">
        <v>-4.829477607592584E-2</v>
      </c>
      <c r="L12354">
        <v>0.98030706364718623</v>
      </c>
    </row>
    <row r="12355" spans="1:12">
      <c r="A12355" t="s">
        <v>317</v>
      </c>
      <c r="B12355" t="s">
        <v>419</v>
      </c>
      <c r="C12355">
        <v>48267</v>
      </c>
      <c r="D12355" t="s">
        <v>135</v>
      </c>
      <c r="E12355">
        <v>590</v>
      </c>
      <c r="F12355" t="s">
        <v>110</v>
      </c>
      <c r="G12355" t="s">
        <v>128</v>
      </c>
      <c r="H12355">
        <v>29</v>
      </c>
      <c r="I12355">
        <v>0.1750411387567406</v>
      </c>
      <c r="J12355">
        <v>1.230273041820548E-2</v>
      </c>
      <c r="K12355">
        <v>6.3410449147929912E-2</v>
      </c>
      <c r="L12355">
        <v>0.37430766344589511</v>
      </c>
    </row>
    <row r="12356" spans="1:12">
      <c r="A12356" t="s">
        <v>317</v>
      </c>
      <c r="B12356" t="s">
        <v>419</v>
      </c>
      <c r="C12356">
        <v>48267</v>
      </c>
      <c r="D12356" t="s">
        <v>135</v>
      </c>
      <c r="E12356">
        <v>590</v>
      </c>
      <c r="F12356" t="s">
        <v>110</v>
      </c>
      <c r="G12356" t="s">
        <v>129</v>
      </c>
      <c r="H12356">
        <v>249</v>
      </c>
      <c r="I12356">
        <v>0.56137201362039857</v>
      </c>
      <c r="J12356">
        <v>1.012382244926258E-2</v>
      </c>
      <c r="K12356">
        <v>-4.829477607592584E-2</v>
      </c>
      <c r="L12356">
        <v>0.98030706364718623</v>
      </c>
    </row>
    <row r="12357" spans="1:12">
      <c r="A12357" t="s">
        <v>317</v>
      </c>
      <c r="B12357" t="s">
        <v>419</v>
      </c>
      <c r="C12357">
        <v>48267</v>
      </c>
      <c r="D12357" t="s">
        <v>135</v>
      </c>
      <c r="E12357">
        <v>590</v>
      </c>
      <c r="F12357" t="s">
        <v>110</v>
      </c>
      <c r="G12357" t="s">
        <v>130</v>
      </c>
      <c r="H12357">
        <v>29</v>
      </c>
      <c r="I12357">
        <v>0.1750411387567406</v>
      </c>
      <c r="J12357">
        <v>1.230273041820548E-2</v>
      </c>
      <c r="K12357">
        <v>6.3410449147929912E-2</v>
      </c>
      <c r="L12357">
        <v>0.37430766344589511</v>
      </c>
    </row>
    <row r="12358" spans="1:12">
      <c r="A12358" t="s">
        <v>317</v>
      </c>
      <c r="B12358" t="s">
        <v>419</v>
      </c>
      <c r="C12358">
        <v>48267</v>
      </c>
      <c r="D12358" t="s">
        <v>135</v>
      </c>
      <c r="E12358">
        <v>590</v>
      </c>
      <c r="F12358" t="s">
        <v>110</v>
      </c>
      <c r="G12358" t="s">
        <v>131</v>
      </c>
      <c r="H12358">
        <v>249</v>
      </c>
      <c r="I12358">
        <v>0.56137201362039857</v>
      </c>
      <c r="J12358">
        <v>1.012382244926258E-2</v>
      </c>
      <c r="K12358">
        <v>-4.829477607592584E-2</v>
      </c>
      <c r="L12358">
        <v>0.98030706364718623</v>
      </c>
    </row>
    <row r="12359" spans="1:12">
      <c r="A12359" t="s">
        <v>317</v>
      </c>
      <c r="B12359" t="s">
        <v>419</v>
      </c>
      <c r="C12359">
        <v>48267</v>
      </c>
      <c r="D12359" t="s">
        <v>135</v>
      </c>
      <c r="E12359">
        <v>590</v>
      </c>
      <c r="F12359" t="s">
        <v>110</v>
      </c>
      <c r="G12359" t="s">
        <v>132</v>
      </c>
      <c r="H12359">
        <v>29</v>
      </c>
      <c r="I12359">
        <v>0.1750411387567406</v>
      </c>
      <c r="J12359">
        <v>1.230273041820548E-2</v>
      </c>
      <c r="K12359">
        <v>6.3410449147929912E-2</v>
      </c>
      <c r="L12359">
        <v>0.37430766344589511</v>
      </c>
    </row>
    <row r="12360" spans="1:12">
      <c r="A12360" t="s">
        <v>317</v>
      </c>
      <c r="B12360" t="s">
        <v>419</v>
      </c>
      <c r="C12360">
        <v>48267</v>
      </c>
      <c r="D12360" t="s">
        <v>135</v>
      </c>
      <c r="E12360">
        <v>590</v>
      </c>
      <c r="F12360" t="s">
        <v>110</v>
      </c>
      <c r="G12360" t="s">
        <v>133</v>
      </c>
      <c r="H12360">
        <v>249</v>
      </c>
      <c r="I12360">
        <v>0.60025793537664518</v>
      </c>
      <c r="J12360">
        <v>1.127974245643126E-2</v>
      </c>
      <c r="K12360">
        <v>0.15360769622612799</v>
      </c>
      <c r="L12360">
        <v>1.0610174274965309</v>
      </c>
    </row>
    <row r="12361" spans="1:12">
      <c r="A12361" t="s">
        <v>317</v>
      </c>
      <c r="B12361" t="s">
        <v>419</v>
      </c>
      <c r="C12361">
        <v>48267</v>
      </c>
      <c r="D12361" t="s">
        <v>135</v>
      </c>
      <c r="E12361">
        <v>590</v>
      </c>
      <c r="F12361" t="s">
        <v>110</v>
      </c>
      <c r="G12361" t="s">
        <v>134</v>
      </c>
      <c r="H12361">
        <v>29</v>
      </c>
      <c r="I12361">
        <v>0.31141517909910249</v>
      </c>
      <c r="J12361">
        <v>1.2341318674326531E-2</v>
      </c>
      <c r="K12361">
        <v>0.1732240856216915</v>
      </c>
      <c r="L12361">
        <v>0.43448612358630972</v>
      </c>
    </row>
    <row r="12362" spans="1:12">
      <c r="A12362" t="s">
        <v>317</v>
      </c>
      <c r="B12362" t="s">
        <v>420</v>
      </c>
      <c r="C12362">
        <v>48269</v>
      </c>
      <c r="D12362" t="s">
        <v>135</v>
      </c>
      <c r="E12362">
        <v>590</v>
      </c>
      <c r="F12362" t="s">
        <v>110</v>
      </c>
      <c r="G12362" t="s">
        <v>111</v>
      </c>
      <c r="H12362">
        <v>109</v>
      </c>
      <c r="I12362">
        <v>-5.2608808702153014E-4</v>
      </c>
      <c r="J12362">
        <v>1.2750771255643199E-3</v>
      </c>
      <c r="K12362">
        <v>-999</v>
      </c>
      <c r="L12362">
        <v>-999</v>
      </c>
    </row>
    <row r="12363" spans="1:12">
      <c r="A12363" t="s">
        <v>317</v>
      </c>
      <c r="B12363" t="s">
        <v>420</v>
      </c>
      <c r="C12363">
        <v>48269</v>
      </c>
      <c r="D12363" t="s">
        <v>135</v>
      </c>
      <c r="E12363">
        <v>590</v>
      </c>
      <c r="F12363" t="s">
        <v>110</v>
      </c>
      <c r="G12363" t="s">
        <v>112</v>
      </c>
      <c r="H12363">
        <v>185</v>
      </c>
      <c r="I12363">
        <v>1.5017661552764619E-3</v>
      </c>
      <c r="J12363">
        <v>2.3759524363066581E-3</v>
      </c>
      <c r="K12363">
        <v>-999</v>
      </c>
      <c r="L12363">
        <v>-999</v>
      </c>
    </row>
    <row r="12364" spans="1:12">
      <c r="A12364" t="s">
        <v>317</v>
      </c>
      <c r="B12364" t="s">
        <v>420</v>
      </c>
      <c r="C12364">
        <v>48269</v>
      </c>
      <c r="D12364" t="s">
        <v>135</v>
      </c>
      <c r="E12364">
        <v>590</v>
      </c>
      <c r="F12364" t="s">
        <v>110</v>
      </c>
      <c r="G12364" t="s">
        <v>113</v>
      </c>
      <c r="H12364">
        <v>109</v>
      </c>
      <c r="I12364">
        <v>0.37373321337284687</v>
      </c>
      <c r="J12364">
        <v>1.3476077985116131E-2</v>
      </c>
      <c r="K12364">
        <v>7.1544570863134177E-3</v>
      </c>
      <c r="L12364">
        <v>0.7133728245419243</v>
      </c>
    </row>
    <row r="12365" spans="1:12">
      <c r="A12365" t="s">
        <v>317</v>
      </c>
      <c r="B12365" t="s">
        <v>420</v>
      </c>
      <c r="C12365">
        <v>48269</v>
      </c>
      <c r="D12365" t="s">
        <v>135</v>
      </c>
      <c r="E12365">
        <v>590</v>
      </c>
      <c r="F12365" t="s">
        <v>110</v>
      </c>
      <c r="G12365" t="s">
        <v>114</v>
      </c>
      <c r="H12365">
        <v>185</v>
      </c>
      <c r="I12365">
        <v>0.17108570784333191</v>
      </c>
      <c r="J12365">
        <v>5.0105115523151568E-3</v>
      </c>
      <c r="K12365">
        <v>1.112253870171254E-2</v>
      </c>
      <c r="L12365">
        <v>0.35550166117782322</v>
      </c>
    </row>
    <row r="12366" spans="1:12">
      <c r="A12366" t="s">
        <v>317</v>
      </c>
      <c r="B12366" t="s">
        <v>420</v>
      </c>
      <c r="C12366">
        <v>48269</v>
      </c>
      <c r="D12366" t="s">
        <v>135</v>
      </c>
      <c r="E12366">
        <v>590</v>
      </c>
      <c r="F12366" t="s">
        <v>110</v>
      </c>
      <c r="G12366" t="s">
        <v>115</v>
      </c>
      <c r="H12366">
        <v>109</v>
      </c>
      <c r="I12366">
        <v>0.28961297240710843</v>
      </c>
      <c r="J12366">
        <v>1.1383997043049319E-2</v>
      </c>
      <c r="K12366">
        <v>-1.7946656518021811E-2</v>
      </c>
      <c r="L12366">
        <v>0.54453904621127391</v>
      </c>
    </row>
    <row r="12367" spans="1:12">
      <c r="A12367" t="s">
        <v>317</v>
      </c>
      <c r="B12367" t="s">
        <v>420</v>
      </c>
      <c r="C12367">
        <v>48269</v>
      </c>
      <c r="D12367" t="s">
        <v>135</v>
      </c>
      <c r="E12367">
        <v>590</v>
      </c>
      <c r="F12367" t="s">
        <v>110</v>
      </c>
      <c r="G12367" t="s">
        <v>116</v>
      </c>
      <c r="H12367">
        <v>185</v>
      </c>
      <c r="I12367">
        <v>8.5296566232054782E-2</v>
      </c>
      <c r="J12367">
        <v>4.9228632047380264E-3</v>
      </c>
      <c r="K12367">
        <v>-5.7008063693509553E-2</v>
      </c>
      <c r="L12367">
        <v>0.26560942726821729</v>
      </c>
    </row>
    <row r="12368" spans="1:12">
      <c r="A12368" t="s">
        <v>317</v>
      </c>
      <c r="B12368" t="s">
        <v>420</v>
      </c>
      <c r="C12368">
        <v>48269</v>
      </c>
      <c r="D12368" t="s">
        <v>135</v>
      </c>
      <c r="E12368">
        <v>590</v>
      </c>
      <c r="F12368" t="s">
        <v>110</v>
      </c>
      <c r="G12368" t="s">
        <v>117</v>
      </c>
      <c r="H12368">
        <v>109</v>
      </c>
      <c r="I12368">
        <v>0.28961295582137048</v>
      </c>
      <c r="J12368">
        <v>1.138400038198843E-2</v>
      </c>
      <c r="K12368">
        <v>-1.7946656518021811E-2</v>
      </c>
      <c r="L12368">
        <v>0.54453904621127391</v>
      </c>
    </row>
    <row r="12369" spans="1:12">
      <c r="A12369" t="s">
        <v>317</v>
      </c>
      <c r="B12369" t="s">
        <v>420</v>
      </c>
      <c r="C12369">
        <v>48269</v>
      </c>
      <c r="D12369" t="s">
        <v>135</v>
      </c>
      <c r="E12369">
        <v>590</v>
      </c>
      <c r="F12369" t="s">
        <v>110</v>
      </c>
      <c r="G12369" t="s">
        <v>118</v>
      </c>
      <c r="H12369">
        <v>185</v>
      </c>
      <c r="I12369">
        <v>8.5296566232054782E-2</v>
      </c>
      <c r="J12369">
        <v>4.9228632047380264E-3</v>
      </c>
      <c r="K12369">
        <v>-5.7008063693509553E-2</v>
      </c>
      <c r="L12369">
        <v>0.26560942726821729</v>
      </c>
    </row>
    <row r="12370" spans="1:12">
      <c r="A12370" t="s">
        <v>317</v>
      </c>
      <c r="B12370" t="s">
        <v>420</v>
      </c>
      <c r="C12370">
        <v>48269</v>
      </c>
      <c r="D12370" t="s">
        <v>135</v>
      </c>
      <c r="E12370">
        <v>590</v>
      </c>
      <c r="F12370" t="s">
        <v>110</v>
      </c>
      <c r="G12370" t="s">
        <v>119</v>
      </c>
      <c r="H12370">
        <v>109</v>
      </c>
      <c r="I12370">
        <v>0.31377840320472983</v>
      </c>
      <c r="J12370">
        <v>1.19392289410088E-2</v>
      </c>
      <c r="K12370">
        <v>-5.4531078796244319E-3</v>
      </c>
      <c r="L12370">
        <v>0.60787086013814906</v>
      </c>
    </row>
    <row r="12371" spans="1:12">
      <c r="A12371" t="s">
        <v>317</v>
      </c>
      <c r="B12371" t="s">
        <v>420</v>
      </c>
      <c r="C12371">
        <v>48269</v>
      </c>
      <c r="D12371" t="s">
        <v>135</v>
      </c>
      <c r="E12371">
        <v>590</v>
      </c>
      <c r="F12371" t="s">
        <v>110</v>
      </c>
      <c r="G12371" t="s">
        <v>120</v>
      </c>
      <c r="H12371">
        <v>185</v>
      </c>
      <c r="I12371">
        <v>0.13081665483403709</v>
      </c>
      <c r="J12371">
        <v>4.9519957668733182E-3</v>
      </c>
      <c r="K12371">
        <v>-2.002714146858749E-2</v>
      </c>
      <c r="L12371">
        <v>0.31390430789418788</v>
      </c>
    </row>
    <row r="12372" spans="1:12">
      <c r="A12372" t="s">
        <v>317</v>
      </c>
      <c r="B12372" t="s">
        <v>420</v>
      </c>
      <c r="C12372">
        <v>48269</v>
      </c>
      <c r="D12372" t="s">
        <v>135</v>
      </c>
      <c r="E12372">
        <v>590</v>
      </c>
      <c r="F12372" t="s">
        <v>110</v>
      </c>
      <c r="G12372" t="s">
        <v>121</v>
      </c>
      <c r="H12372">
        <v>109</v>
      </c>
      <c r="I12372">
        <v>0.42598871782481701</v>
      </c>
      <c r="J12372">
        <v>1.4711688258305249E-2</v>
      </c>
      <c r="K12372">
        <v>2.626012599915499E-2</v>
      </c>
      <c r="L12372">
        <v>0.8129822778515795</v>
      </c>
    </row>
    <row r="12373" spans="1:12">
      <c r="A12373" t="s">
        <v>317</v>
      </c>
      <c r="B12373" t="s">
        <v>420</v>
      </c>
      <c r="C12373">
        <v>48269</v>
      </c>
      <c r="D12373" t="s">
        <v>135</v>
      </c>
      <c r="E12373">
        <v>590</v>
      </c>
      <c r="F12373" t="s">
        <v>110</v>
      </c>
      <c r="G12373" t="s">
        <v>122</v>
      </c>
      <c r="H12373">
        <v>185</v>
      </c>
      <c r="I12373">
        <v>0.24668600217402659</v>
      </c>
      <c r="J12373">
        <v>5.4664548939314366E-3</v>
      </c>
      <c r="K12373">
        <v>1.69673634204534E-2</v>
      </c>
      <c r="L12373">
        <v>0.42461468505656791</v>
      </c>
    </row>
    <row r="12374" spans="1:12">
      <c r="A12374" t="s">
        <v>317</v>
      </c>
      <c r="B12374" t="s">
        <v>420</v>
      </c>
      <c r="C12374">
        <v>48269</v>
      </c>
      <c r="D12374" t="s">
        <v>135</v>
      </c>
      <c r="E12374">
        <v>590</v>
      </c>
      <c r="F12374" t="s">
        <v>110</v>
      </c>
      <c r="G12374" t="s">
        <v>123</v>
      </c>
      <c r="H12374">
        <v>109</v>
      </c>
      <c r="I12374">
        <v>0.50520726373458447</v>
      </c>
      <c r="J12374">
        <v>1.7077787016098901E-2</v>
      </c>
      <c r="K12374">
        <v>6.197669814011568E-2</v>
      </c>
      <c r="L12374">
        <v>1.0039911330348541</v>
      </c>
    </row>
    <row r="12375" spans="1:12">
      <c r="A12375" t="s">
        <v>317</v>
      </c>
      <c r="B12375" t="s">
        <v>420</v>
      </c>
      <c r="C12375">
        <v>48269</v>
      </c>
      <c r="D12375" t="s">
        <v>135</v>
      </c>
      <c r="E12375">
        <v>590</v>
      </c>
      <c r="F12375" t="s">
        <v>110</v>
      </c>
      <c r="G12375" t="s">
        <v>124</v>
      </c>
      <c r="H12375">
        <v>185</v>
      </c>
      <c r="I12375">
        <v>0.35142052786679318</v>
      </c>
      <c r="J12375">
        <v>6.1383712513879592E-3</v>
      </c>
      <c r="K12375">
        <v>2.222570259427864E-2</v>
      </c>
      <c r="L12375">
        <v>0.52740692739829442</v>
      </c>
    </row>
    <row r="12376" spans="1:12">
      <c r="A12376" t="s">
        <v>317</v>
      </c>
      <c r="B12376" t="s">
        <v>420</v>
      </c>
      <c r="C12376">
        <v>48269</v>
      </c>
      <c r="D12376" t="s">
        <v>135</v>
      </c>
      <c r="E12376">
        <v>590</v>
      </c>
      <c r="F12376" t="s">
        <v>110</v>
      </c>
      <c r="G12376" t="s">
        <v>125</v>
      </c>
      <c r="H12376">
        <v>109</v>
      </c>
      <c r="I12376">
        <v>0.60827380053118063</v>
      </c>
      <c r="J12376">
        <v>1.9787072727830639E-2</v>
      </c>
      <c r="K12376">
        <v>9.0687244856611809E-2</v>
      </c>
      <c r="L12376">
        <v>1.184171269562668</v>
      </c>
    </row>
    <row r="12377" spans="1:12">
      <c r="A12377" t="s">
        <v>317</v>
      </c>
      <c r="B12377" t="s">
        <v>420</v>
      </c>
      <c r="C12377">
        <v>48269</v>
      </c>
      <c r="D12377" t="s">
        <v>135</v>
      </c>
      <c r="E12377">
        <v>590</v>
      </c>
      <c r="F12377" t="s">
        <v>110</v>
      </c>
      <c r="G12377" t="s">
        <v>126</v>
      </c>
      <c r="H12377">
        <v>185</v>
      </c>
      <c r="I12377">
        <v>0.47332010470589231</v>
      </c>
      <c r="J12377">
        <v>7.0115979680656516E-3</v>
      </c>
      <c r="K12377">
        <v>2.9303351145557589E-2</v>
      </c>
      <c r="L12377">
        <v>0.67457651028692767</v>
      </c>
    </row>
    <row r="12378" spans="1:12">
      <c r="A12378" t="s">
        <v>317</v>
      </c>
      <c r="B12378" t="s">
        <v>420</v>
      </c>
      <c r="C12378">
        <v>48269</v>
      </c>
      <c r="D12378" t="s">
        <v>135</v>
      </c>
      <c r="E12378">
        <v>590</v>
      </c>
      <c r="F12378" t="s">
        <v>110</v>
      </c>
      <c r="G12378" t="s">
        <v>127</v>
      </c>
      <c r="H12378">
        <v>109</v>
      </c>
      <c r="I12378">
        <v>0.37373321337284687</v>
      </c>
      <c r="J12378">
        <v>1.3476077985116131E-2</v>
      </c>
      <c r="K12378">
        <v>7.1544570863134177E-3</v>
      </c>
      <c r="L12378">
        <v>0.7133728245419243</v>
      </c>
    </row>
    <row r="12379" spans="1:12">
      <c r="A12379" t="s">
        <v>317</v>
      </c>
      <c r="B12379" t="s">
        <v>420</v>
      </c>
      <c r="C12379">
        <v>48269</v>
      </c>
      <c r="D12379" t="s">
        <v>135</v>
      </c>
      <c r="E12379">
        <v>590</v>
      </c>
      <c r="F12379" t="s">
        <v>110</v>
      </c>
      <c r="G12379" t="s">
        <v>128</v>
      </c>
      <c r="H12379">
        <v>185</v>
      </c>
      <c r="I12379">
        <v>0.17108570784333191</v>
      </c>
      <c r="J12379">
        <v>5.0105115523151568E-3</v>
      </c>
      <c r="K12379">
        <v>1.112253870171254E-2</v>
      </c>
      <c r="L12379">
        <v>0.35550166117782322</v>
      </c>
    </row>
    <row r="12380" spans="1:12">
      <c r="A12380" t="s">
        <v>317</v>
      </c>
      <c r="B12380" t="s">
        <v>420</v>
      </c>
      <c r="C12380">
        <v>48269</v>
      </c>
      <c r="D12380" t="s">
        <v>135</v>
      </c>
      <c r="E12380">
        <v>590</v>
      </c>
      <c r="F12380" t="s">
        <v>110</v>
      </c>
      <c r="G12380" t="s">
        <v>129</v>
      </c>
      <c r="H12380">
        <v>109</v>
      </c>
      <c r="I12380">
        <v>0.37373321337284687</v>
      </c>
      <c r="J12380">
        <v>1.3476077985116131E-2</v>
      </c>
      <c r="K12380">
        <v>7.1544570863134177E-3</v>
      </c>
      <c r="L12380">
        <v>0.7133728245419243</v>
      </c>
    </row>
    <row r="12381" spans="1:12">
      <c r="A12381" t="s">
        <v>317</v>
      </c>
      <c r="B12381" t="s">
        <v>420</v>
      </c>
      <c r="C12381">
        <v>48269</v>
      </c>
      <c r="D12381" t="s">
        <v>135</v>
      </c>
      <c r="E12381">
        <v>590</v>
      </c>
      <c r="F12381" t="s">
        <v>110</v>
      </c>
      <c r="G12381" t="s">
        <v>130</v>
      </c>
      <c r="H12381">
        <v>185</v>
      </c>
      <c r="I12381">
        <v>0.17108570784333191</v>
      </c>
      <c r="J12381">
        <v>5.0105115523151568E-3</v>
      </c>
      <c r="K12381">
        <v>1.112253870171254E-2</v>
      </c>
      <c r="L12381">
        <v>0.35550166117782322</v>
      </c>
    </row>
    <row r="12382" spans="1:12">
      <c r="A12382" t="s">
        <v>317</v>
      </c>
      <c r="B12382" t="s">
        <v>420</v>
      </c>
      <c r="C12382">
        <v>48269</v>
      </c>
      <c r="D12382" t="s">
        <v>135</v>
      </c>
      <c r="E12382">
        <v>590</v>
      </c>
      <c r="F12382" t="s">
        <v>110</v>
      </c>
      <c r="G12382" t="s">
        <v>131</v>
      </c>
      <c r="H12382">
        <v>109</v>
      </c>
      <c r="I12382">
        <v>0.37373321337284687</v>
      </c>
      <c r="J12382">
        <v>1.3476077985116131E-2</v>
      </c>
      <c r="K12382">
        <v>7.1544570863134177E-3</v>
      </c>
      <c r="L12382">
        <v>0.7133728245419243</v>
      </c>
    </row>
    <row r="12383" spans="1:12">
      <c r="A12383" t="s">
        <v>317</v>
      </c>
      <c r="B12383" t="s">
        <v>420</v>
      </c>
      <c r="C12383">
        <v>48269</v>
      </c>
      <c r="D12383" t="s">
        <v>135</v>
      </c>
      <c r="E12383">
        <v>590</v>
      </c>
      <c r="F12383" t="s">
        <v>110</v>
      </c>
      <c r="G12383" t="s">
        <v>132</v>
      </c>
      <c r="H12383">
        <v>185</v>
      </c>
      <c r="I12383">
        <v>0.17108570784333191</v>
      </c>
      <c r="J12383">
        <v>5.0105115523151568E-3</v>
      </c>
      <c r="K12383">
        <v>1.112253870171254E-2</v>
      </c>
      <c r="L12383">
        <v>0.35550166117782322</v>
      </c>
    </row>
    <row r="12384" spans="1:12">
      <c r="A12384" t="s">
        <v>317</v>
      </c>
      <c r="B12384" t="s">
        <v>420</v>
      </c>
      <c r="C12384">
        <v>48269</v>
      </c>
      <c r="D12384" t="s">
        <v>135</v>
      </c>
      <c r="E12384">
        <v>590</v>
      </c>
      <c r="F12384" t="s">
        <v>110</v>
      </c>
      <c r="G12384" t="s">
        <v>133</v>
      </c>
      <c r="H12384">
        <v>109</v>
      </c>
      <c r="I12384">
        <v>0.35625459407813048</v>
      </c>
      <c r="J12384">
        <v>1.1326333655082571E-2</v>
      </c>
      <c r="K12384">
        <v>4.8590525121547469E-2</v>
      </c>
      <c r="L12384">
        <v>0.71280724959205255</v>
      </c>
    </row>
    <row r="12385" spans="1:12">
      <c r="A12385" t="s">
        <v>317</v>
      </c>
      <c r="B12385" t="s">
        <v>420</v>
      </c>
      <c r="C12385">
        <v>48269</v>
      </c>
      <c r="D12385" t="s">
        <v>135</v>
      </c>
      <c r="E12385">
        <v>590</v>
      </c>
      <c r="F12385" t="s">
        <v>110</v>
      </c>
      <c r="G12385" t="s">
        <v>134</v>
      </c>
      <c r="H12385">
        <v>185</v>
      </c>
      <c r="I12385">
        <v>0.28277127053771872</v>
      </c>
      <c r="J12385">
        <v>4.7003638913312856E-3</v>
      </c>
      <c r="K12385">
        <v>1.4409000517682451E-2</v>
      </c>
      <c r="L12385">
        <v>0.45147817620409059</v>
      </c>
    </row>
    <row r="12386" spans="1:12">
      <c r="A12386" t="s">
        <v>317</v>
      </c>
      <c r="B12386" t="s">
        <v>421</v>
      </c>
      <c r="C12386">
        <v>48271</v>
      </c>
      <c r="D12386" t="s">
        <v>135</v>
      </c>
      <c r="E12386">
        <v>590</v>
      </c>
      <c r="F12386" t="s">
        <v>110</v>
      </c>
      <c r="G12386" t="s">
        <v>111</v>
      </c>
      <c r="H12386">
        <v>249</v>
      </c>
      <c r="I12386">
        <v>2.8781502944510269E-2</v>
      </c>
      <c r="J12386">
        <v>8.7103573533337268E-4</v>
      </c>
      <c r="K12386">
        <v>-999</v>
      </c>
      <c r="L12386">
        <v>-999</v>
      </c>
    </row>
    <row r="12387" spans="1:12">
      <c r="A12387" t="s">
        <v>317</v>
      </c>
      <c r="B12387" t="s">
        <v>421</v>
      </c>
      <c r="C12387">
        <v>48271</v>
      </c>
      <c r="D12387" t="s">
        <v>135</v>
      </c>
      <c r="E12387">
        <v>590</v>
      </c>
      <c r="F12387" t="s">
        <v>110</v>
      </c>
      <c r="G12387" t="s">
        <v>112</v>
      </c>
      <c r="H12387">
        <v>334</v>
      </c>
      <c r="I12387">
        <v>5.7337774181871813E-4</v>
      </c>
      <c r="J12387">
        <v>6.8644977716263221E-4</v>
      </c>
      <c r="K12387">
        <v>-999</v>
      </c>
      <c r="L12387">
        <v>-999</v>
      </c>
    </row>
    <row r="12388" spans="1:12">
      <c r="A12388" t="s">
        <v>317</v>
      </c>
      <c r="B12388" t="s">
        <v>421</v>
      </c>
      <c r="C12388">
        <v>48271</v>
      </c>
      <c r="D12388" t="s">
        <v>135</v>
      </c>
      <c r="E12388">
        <v>590</v>
      </c>
      <c r="F12388" t="s">
        <v>110</v>
      </c>
      <c r="G12388" t="s">
        <v>113</v>
      </c>
      <c r="H12388">
        <v>249</v>
      </c>
      <c r="I12388">
        <v>0.56137201362039857</v>
      </c>
      <c r="J12388">
        <v>1.012382244926258E-2</v>
      </c>
      <c r="K12388">
        <v>-4.829477607592584E-2</v>
      </c>
      <c r="L12388">
        <v>0.98030706364718623</v>
      </c>
    </row>
    <row r="12389" spans="1:12">
      <c r="A12389" t="s">
        <v>317</v>
      </c>
      <c r="B12389" t="s">
        <v>421</v>
      </c>
      <c r="C12389">
        <v>48271</v>
      </c>
      <c r="D12389" t="s">
        <v>135</v>
      </c>
      <c r="E12389">
        <v>590</v>
      </c>
      <c r="F12389" t="s">
        <v>110</v>
      </c>
      <c r="G12389" t="s">
        <v>114</v>
      </c>
      <c r="H12389">
        <v>334</v>
      </c>
      <c r="I12389">
        <v>0.17057928021147739</v>
      </c>
      <c r="J12389">
        <v>4.6225297974527048E-3</v>
      </c>
      <c r="K12389">
        <v>-0.1664199960492774</v>
      </c>
      <c r="L12389">
        <v>0.40550754015868767</v>
      </c>
    </row>
    <row r="12390" spans="1:12">
      <c r="A12390" t="s">
        <v>317</v>
      </c>
      <c r="B12390" t="s">
        <v>421</v>
      </c>
      <c r="C12390">
        <v>48271</v>
      </c>
      <c r="D12390" t="s">
        <v>135</v>
      </c>
      <c r="E12390">
        <v>590</v>
      </c>
      <c r="F12390" t="s">
        <v>110</v>
      </c>
      <c r="G12390" t="s">
        <v>115</v>
      </c>
      <c r="H12390">
        <v>249</v>
      </c>
      <c r="I12390">
        <v>0.42181423762013498</v>
      </c>
      <c r="J12390">
        <v>8.0289533675778849E-3</v>
      </c>
      <c r="K12390">
        <v>-8.3428415144320325E-2</v>
      </c>
      <c r="L12390">
        <v>0.73430831483007752</v>
      </c>
    </row>
    <row r="12391" spans="1:12">
      <c r="A12391" t="s">
        <v>317</v>
      </c>
      <c r="B12391" t="s">
        <v>421</v>
      </c>
      <c r="C12391">
        <v>48271</v>
      </c>
      <c r="D12391" t="s">
        <v>135</v>
      </c>
      <c r="E12391">
        <v>590</v>
      </c>
      <c r="F12391" t="s">
        <v>110</v>
      </c>
      <c r="G12391" t="s">
        <v>116</v>
      </c>
      <c r="H12391">
        <v>334</v>
      </c>
      <c r="I12391">
        <v>9.3343811315799871E-2</v>
      </c>
      <c r="J12391">
        <v>4.9802479425159994E-3</v>
      </c>
      <c r="K12391">
        <v>-0.24716632621721901</v>
      </c>
      <c r="L12391">
        <v>0.37254397000429879</v>
      </c>
    </row>
    <row r="12392" spans="1:12">
      <c r="A12392" t="s">
        <v>317</v>
      </c>
      <c r="B12392" t="s">
        <v>421</v>
      </c>
      <c r="C12392">
        <v>48271</v>
      </c>
      <c r="D12392" t="s">
        <v>135</v>
      </c>
      <c r="E12392">
        <v>590</v>
      </c>
      <c r="F12392" t="s">
        <v>110</v>
      </c>
      <c r="G12392" t="s">
        <v>117</v>
      </c>
      <c r="H12392">
        <v>249</v>
      </c>
      <c r="I12392">
        <v>0.42181423762013492</v>
      </c>
      <c r="J12392">
        <v>8.0289533675778832E-3</v>
      </c>
      <c r="K12392">
        <v>-8.3428415144320325E-2</v>
      </c>
      <c r="L12392">
        <v>0.73430831483007752</v>
      </c>
    </row>
    <row r="12393" spans="1:12">
      <c r="A12393" t="s">
        <v>317</v>
      </c>
      <c r="B12393" t="s">
        <v>421</v>
      </c>
      <c r="C12393">
        <v>48271</v>
      </c>
      <c r="D12393" t="s">
        <v>135</v>
      </c>
      <c r="E12393">
        <v>590</v>
      </c>
      <c r="F12393" t="s">
        <v>110</v>
      </c>
      <c r="G12393" t="s">
        <v>118</v>
      </c>
      <c r="H12393">
        <v>334</v>
      </c>
      <c r="I12393">
        <v>9.3338472856888552E-2</v>
      </c>
      <c r="J12393">
        <v>4.9803851799246068E-3</v>
      </c>
      <c r="K12393">
        <v>-0.24716632621721901</v>
      </c>
      <c r="L12393">
        <v>0.37254397000429879</v>
      </c>
    </row>
    <row r="12394" spans="1:12">
      <c r="A12394" t="s">
        <v>317</v>
      </c>
      <c r="B12394" t="s">
        <v>421</v>
      </c>
      <c r="C12394">
        <v>48271</v>
      </c>
      <c r="D12394" t="s">
        <v>135</v>
      </c>
      <c r="E12394">
        <v>590</v>
      </c>
      <c r="F12394" t="s">
        <v>110</v>
      </c>
      <c r="G12394" t="s">
        <v>119</v>
      </c>
      <c r="H12394">
        <v>249</v>
      </c>
      <c r="I12394">
        <v>0.48311767984334331</v>
      </c>
      <c r="J12394">
        <v>8.9584892760862043E-3</v>
      </c>
      <c r="K12394">
        <v>-7.3014897064594519E-2</v>
      </c>
      <c r="L12394">
        <v>0.8511285230059078</v>
      </c>
    </row>
    <row r="12395" spans="1:12">
      <c r="A12395" t="s">
        <v>317</v>
      </c>
      <c r="B12395" t="s">
        <v>421</v>
      </c>
      <c r="C12395">
        <v>48271</v>
      </c>
      <c r="D12395" t="s">
        <v>135</v>
      </c>
      <c r="E12395">
        <v>590</v>
      </c>
      <c r="F12395" t="s">
        <v>110</v>
      </c>
      <c r="G12395" t="s">
        <v>120</v>
      </c>
      <c r="H12395">
        <v>334</v>
      </c>
      <c r="I12395">
        <v>0.13623217973237531</v>
      </c>
      <c r="J12395">
        <v>4.8584786283880754E-3</v>
      </c>
      <c r="K12395">
        <v>-0.21468350489427621</v>
      </c>
      <c r="L12395">
        <v>0.39735487538562231</v>
      </c>
    </row>
    <row r="12396" spans="1:12">
      <c r="A12396" t="s">
        <v>317</v>
      </c>
      <c r="B12396" t="s">
        <v>421</v>
      </c>
      <c r="C12396">
        <v>48271</v>
      </c>
      <c r="D12396" t="s">
        <v>135</v>
      </c>
      <c r="E12396">
        <v>590</v>
      </c>
      <c r="F12396" t="s">
        <v>110</v>
      </c>
      <c r="G12396" t="s">
        <v>121</v>
      </c>
      <c r="H12396">
        <v>249</v>
      </c>
      <c r="I12396">
        <v>0.64951290937184847</v>
      </c>
      <c r="J12396">
        <v>1.146535267839118E-2</v>
      </c>
      <c r="K12396">
        <v>-4.0010588328953517E-3</v>
      </c>
      <c r="L12396">
        <v>1.1300487698310651</v>
      </c>
    </row>
    <row r="12397" spans="1:12">
      <c r="A12397" t="s">
        <v>317</v>
      </c>
      <c r="B12397" t="s">
        <v>421</v>
      </c>
      <c r="C12397">
        <v>48271</v>
      </c>
      <c r="D12397" t="s">
        <v>135</v>
      </c>
      <c r="E12397">
        <v>590</v>
      </c>
      <c r="F12397" t="s">
        <v>110</v>
      </c>
      <c r="G12397" t="s">
        <v>122</v>
      </c>
      <c r="H12397">
        <v>334</v>
      </c>
      <c r="I12397">
        <v>0.2397085674600217</v>
      </c>
      <c r="J12397">
        <v>5.1335323488057661E-3</v>
      </c>
      <c r="K12397">
        <v>-0.1134357744722686</v>
      </c>
      <c r="L12397">
        <v>0.47108975947694159</v>
      </c>
    </row>
    <row r="12398" spans="1:12">
      <c r="A12398" t="s">
        <v>317</v>
      </c>
      <c r="B12398" t="s">
        <v>421</v>
      </c>
      <c r="C12398">
        <v>48271</v>
      </c>
      <c r="D12398" t="s">
        <v>135</v>
      </c>
      <c r="E12398">
        <v>590</v>
      </c>
      <c r="F12398" t="s">
        <v>110</v>
      </c>
      <c r="G12398" t="s">
        <v>123</v>
      </c>
      <c r="H12398">
        <v>249</v>
      </c>
      <c r="I12398">
        <v>0.79967414725325914</v>
      </c>
      <c r="J12398">
        <v>1.421601526972642E-2</v>
      </c>
      <c r="K12398">
        <v>0.19127582959611239</v>
      </c>
      <c r="L12398">
        <v>1.407135650628663</v>
      </c>
    </row>
    <row r="12399" spans="1:12">
      <c r="A12399" t="s">
        <v>317</v>
      </c>
      <c r="B12399" t="s">
        <v>421</v>
      </c>
      <c r="C12399">
        <v>48271</v>
      </c>
      <c r="D12399" t="s">
        <v>135</v>
      </c>
      <c r="E12399">
        <v>590</v>
      </c>
      <c r="F12399" t="s">
        <v>110</v>
      </c>
      <c r="G12399" t="s">
        <v>124</v>
      </c>
      <c r="H12399">
        <v>334</v>
      </c>
      <c r="I12399">
        <v>0.33573687337132402</v>
      </c>
      <c r="J12399">
        <v>5.9373779151517146E-3</v>
      </c>
      <c r="K12399">
        <v>-3.2848782864860163E-2</v>
      </c>
      <c r="L12399">
        <v>0.67193973333280543</v>
      </c>
    </row>
    <row r="12400" spans="1:12">
      <c r="A12400" t="s">
        <v>317</v>
      </c>
      <c r="B12400" t="s">
        <v>421</v>
      </c>
      <c r="C12400">
        <v>48271</v>
      </c>
      <c r="D12400" t="s">
        <v>135</v>
      </c>
      <c r="E12400">
        <v>590</v>
      </c>
      <c r="F12400" t="s">
        <v>110</v>
      </c>
      <c r="G12400" t="s">
        <v>125</v>
      </c>
      <c r="H12400">
        <v>249</v>
      </c>
      <c r="I12400">
        <v>0.95519366448157772</v>
      </c>
      <c r="J12400">
        <v>1.686457795238341E-2</v>
      </c>
      <c r="K12400">
        <v>0.24692628372133291</v>
      </c>
      <c r="L12400">
        <v>1.665955837431321</v>
      </c>
    </row>
    <row r="12401" spans="1:12">
      <c r="A12401" t="s">
        <v>317</v>
      </c>
      <c r="B12401" t="s">
        <v>421</v>
      </c>
      <c r="C12401">
        <v>48271</v>
      </c>
      <c r="D12401" t="s">
        <v>135</v>
      </c>
      <c r="E12401">
        <v>590</v>
      </c>
      <c r="F12401" t="s">
        <v>110</v>
      </c>
      <c r="G12401" t="s">
        <v>126</v>
      </c>
      <c r="H12401">
        <v>334</v>
      </c>
      <c r="I12401">
        <v>0.4371562454710286</v>
      </c>
      <c r="J12401">
        <v>7.312892419487918E-3</v>
      </c>
      <c r="K12401">
        <v>-2.9603177133575849E-3</v>
      </c>
      <c r="L12401">
        <v>0.83618455498745559</v>
      </c>
    </row>
    <row r="12402" spans="1:12">
      <c r="A12402" t="s">
        <v>317</v>
      </c>
      <c r="B12402" t="s">
        <v>421</v>
      </c>
      <c r="C12402">
        <v>48271</v>
      </c>
      <c r="D12402" t="s">
        <v>135</v>
      </c>
      <c r="E12402">
        <v>590</v>
      </c>
      <c r="F12402" t="s">
        <v>110</v>
      </c>
      <c r="G12402" t="s">
        <v>127</v>
      </c>
      <c r="H12402">
        <v>249</v>
      </c>
      <c r="I12402">
        <v>0.56137201362039857</v>
      </c>
      <c r="J12402">
        <v>1.012382244926258E-2</v>
      </c>
      <c r="K12402">
        <v>-4.829477607592584E-2</v>
      </c>
      <c r="L12402">
        <v>0.98030706364718623</v>
      </c>
    </row>
    <row r="12403" spans="1:12">
      <c r="A12403" t="s">
        <v>317</v>
      </c>
      <c r="B12403" t="s">
        <v>421</v>
      </c>
      <c r="C12403">
        <v>48271</v>
      </c>
      <c r="D12403" t="s">
        <v>135</v>
      </c>
      <c r="E12403">
        <v>590</v>
      </c>
      <c r="F12403" t="s">
        <v>110</v>
      </c>
      <c r="G12403" t="s">
        <v>128</v>
      </c>
      <c r="H12403">
        <v>334</v>
      </c>
      <c r="I12403">
        <v>0.17057968067662579</v>
      </c>
      <c r="J12403">
        <v>4.6214440431201122E-3</v>
      </c>
      <c r="K12403">
        <v>-0.1664199960492774</v>
      </c>
      <c r="L12403">
        <v>0.40550754015868767</v>
      </c>
    </row>
    <row r="12404" spans="1:12">
      <c r="A12404" t="s">
        <v>317</v>
      </c>
      <c r="B12404" t="s">
        <v>421</v>
      </c>
      <c r="C12404">
        <v>48271</v>
      </c>
      <c r="D12404" t="s">
        <v>135</v>
      </c>
      <c r="E12404">
        <v>590</v>
      </c>
      <c r="F12404" t="s">
        <v>110</v>
      </c>
      <c r="G12404" t="s">
        <v>129</v>
      </c>
      <c r="H12404">
        <v>249</v>
      </c>
      <c r="I12404">
        <v>0.56137201362039857</v>
      </c>
      <c r="J12404">
        <v>1.012382244926258E-2</v>
      </c>
      <c r="K12404">
        <v>-4.829477607592584E-2</v>
      </c>
      <c r="L12404">
        <v>0.98030706364718623</v>
      </c>
    </row>
    <row r="12405" spans="1:12">
      <c r="A12405" t="s">
        <v>317</v>
      </c>
      <c r="B12405" t="s">
        <v>421</v>
      </c>
      <c r="C12405">
        <v>48271</v>
      </c>
      <c r="D12405" t="s">
        <v>135</v>
      </c>
      <c r="E12405">
        <v>590</v>
      </c>
      <c r="F12405" t="s">
        <v>110</v>
      </c>
      <c r="G12405" t="s">
        <v>130</v>
      </c>
      <c r="H12405">
        <v>334</v>
      </c>
      <c r="I12405">
        <v>0.17057968067662579</v>
      </c>
      <c r="J12405">
        <v>4.6214440431201122E-3</v>
      </c>
      <c r="K12405">
        <v>-0.1664199960492774</v>
      </c>
      <c r="L12405">
        <v>0.40550754015868767</v>
      </c>
    </row>
    <row r="12406" spans="1:12">
      <c r="A12406" t="s">
        <v>317</v>
      </c>
      <c r="B12406" t="s">
        <v>421</v>
      </c>
      <c r="C12406">
        <v>48271</v>
      </c>
      <c r="D12406" t="s">
        <v>135</v>
      </c>
      <c r="E12406">
        <v>590</v>
      </c>
      <c r="F12406" t="s">
        <v>110</v>
      </c>
      <c r="G12406" t="s">
        <v>131</v>
      </c>
      <c r="H12406">
        <v>249</v>
      </c>
      <c r="I12406">
        <v>0.56137201362039857</v>
      </c>
      <c r="J12406">
        <v>1.012382244926258E-2</v>
      </c>
      <c r="K12406">
        <v>-4.829477607592584E-2</v>
      </c>
      <c r="L12406">
        <v>0.98030706364718623</v>
      </c>
    </row>
    <row r="12407" spans="1:12">
      <c r="A12407" t="s">
        <v>317</v>
      </c>
      <c r="B12407" t="s">
        <v>421</v>
      </c>
      <c r="C12407">
        <v>48271</v>
      </c>
      <c r="D12407" t="s">
        <v>135</v>
      </c>
      <c r="E12407">
        <v>590</v>
      </c>
      <c r="F12407" t="s">
        <v>110</v>
      </c>
      <c r="G12407" t="s">
        <v>132</v>
      </c>
      <c r="H12407">
        <v>334</v>
      </c>
      <c r="I12407">
        <v>0.17057968067662579</v>
      </c>
      <c r="J12407">
        <v>4.6214440431201114E-3</v>
      </c>
      <c r="K12407">
        <v>-0.1664199960492774</v>
      </c>
      <c r="L12407">
        <v>0.40550754015868767</v>
      </c>
    </row>
    <row r="12408" spans="1:12">
      <c r="A12408" t="s">
        <v>317</v>
      </c>
      <c r="B12408" t="s">
        <v>421</v>
      </c>
      <c r="C12408">
        <v>48271</v>
      </c>
      <c r="D12408" t="s">
        <v>135</v>
      </c>
      <c r="E12408">
        <v>590</v>
      </c>
      <c r="F12408" t="s">
        <v>110</v>
      </c>
      <c r="G12408" t="s">
        <v>133</v>
      </c>
      <c r="H12408">
        <v>249</v>
      </c>
      <c r="I12408">
        <v>0.60025793537664518</v>
      </c>
      <c r="J12408">
        <v>1.127974245643126E-2</v>
      </c>
      <c r="K12408">
        <v>0.15360769622612799</v>
      </c>
      <c r="L12408">
        <v>1.0610174274965309</v>
      </c>
    </row>
    <row r="12409" spans="1:12">
      <c r="A12409" t="s">
        <v>317</v>
      </c>
      <c r="B12409" t="s">
        <v>421</v>
      </c>
      <c r="C12409">
        <v>48271</v>
      </c>
      <c r="D12409" t="s">
        <v>135</v>
      </c>
      <c r="E12409">
        <v>590</v>
      </c>
      <c r="F12409" t="s">
        <v>110</v>
      </c>
      <c r="G12409" t="s">
        <v>134</v>
      </c>
      <c r="H12409">
        <v>334</v>
      </c>
      <c r="I12409">
        <v>0.26600563503707358</v>
      </c>
      <c r="J12409">
        <v>4.4683730213794064E-3</v>
      </c>
      <c r="K12409">
        <v>-2.9603177133575849E-3</v>
      </c>
      <c r="L12409">
        <v>0.50047131994690186</v>
      </c>
    </row>
    <row r="12410" spans="1:12">
      <c r="A12410" t="s">
        <v>317</v>
      </c>
      <c r="B12410" t="s">
        <v>422</v>
      </c>
      <c r="C12410">
        <v>48273</v>
      </c>
      <c r="D12410" t="s">
        <v>135</v>
      </c>
      <c r="E12410">
        <v>590</v>
      </c>
      <c r="F12410" t="s">
        <v>110</v>
      </c>
      <c r="G12410" t="s">
        <v>111</v>
      </c>
      <c r="H12410">
        <v>249</v>
      </c>
      <c r="I12410">
        <v>2.8781502944510269E-2</v>
      </c>
      <c r="J12410">
        <v>8.7103573533337268E-4</v>
      </c>
      <c r="K12410">
        <v>-999</v>
      </c>
      <c r="L12410">
        <v>-999</v>
      </c>
    </row>
    <row r="12411" spans="1:12">
      <c r="A12411" t="s">
        <v>317</v>
      </c>
      <c r="B12411" t="s">
        <v>422</v>
      </c>
      <c r="C12411">
        <v>48273</v>
      </c>
      <c r="D12411" t="s">
        <v>135</v>
      </c>
      <c r="E12411">
        <v>590</v>
      </c>
      <c r="F12411" t="s">
        <v>110</v>
      </c>
      <c r="G12411" t="s">
        <v>112</v>
      </c>
      <c r="H12411">
        <v>74</v>
      </c>
      <c r="I12411">
        <v>2.1428229099570381E-3</v>
      </c>
      <c r="J12411">
        <v>6.5642172830176169E-4</v>
      </c>
      <c r="K12411">
        <v>-999</v>
      </c>
      <c r="L12411">
        <v>-999</v>
      </c>
    </row>
    <row r="12412" spans="1:12">
      <c r="A12412" t="s">
        <v>317</v>
      </c>
      <c r="B12412" t="s">
        <v>422</v>
      </c>
      <c r="C12412">
        <v>48273</v>
      </c>
      <c r="D12412" t="s">
        <v>135</v>
      </c>
      <c r="E12412">
        <v>590</v>
      </c>
      <c r="F12412" t="s">
        <v>110</v>
      </c>
      <c r="G12412" t="s">
        <v>113</v>
      </c>
      <c r="H12412">
        <v>249</v>
      </c>
      <c r="I12412">
        <v>0.56137201362039857</v>
      </c>
      <c r="J12412">
        <v>1.012382244926258E-2</v>
      </c>
      <c r="K12412">
        <v>-4.829477607592584E-2</v>
      </c>
      <c r="L12412">
        <v>0.98030706364718623</v>
      </c>
    </row>
    <row r="12413" spans="1:12">
      <c r="A12413" t="s">
        <v>317</v>
      </c>
      <c r="B12413" t="s">
        <v>422</v>
      </c>
      <c r="C12413">
        <v>48273</v>
      </c>
      <c r="D12413" t="s">
        <v>135</v>
      </c>
      <c r="E12413">
        <v>590</v>
      </c>
      <c r="F12413" t="s">
        <v>110</v>
      </c>
      <c r="G12413" t="s">
        <v>114</v>
      </c>
      <c r="H12413">
        <v>74</v>
      </c>
      <c r="I12413">
        <v>0.16667711423512169</v>
      </c>
      <c r="J12413">
        <v>7.1276274074552328E-3</v>
      </c>
      <c r="K12413">
        <v>-2.690895991961055E-3</v>
      </c>
      <c r="L12413">
        <v>0.25402506628176902</v>
      </c>
    </row>
    <row r="12414" spans="1:12">
      <c r="A12414" t="s">
        <v>317</v>
      </c>
      <c r="B12414" t="s">
        <v>422</v>
      </c>
      <c r="C12414">
        <v>48273</v>
      </c>
      <c r="D12414" t="s">
        <v>135</v>
      </c>
      <c r="E12414">
        <v>590</v>
      </c>
      <c r="F12414" t="s">
        <v>110</v>
      </c>
      <c r="G12414" t="s">
        <v>115</v>
      </c>
      <c r="H12414">
        <v>249</v>
      </c>
      <c r="I12414">
        <v>0.42181423762013498</v>
      </c>
      <c r="J12414">
        <v>8.0289533675778849E-3</v>
      </c>
      <c r="K12414">
        <v>-8.3428415144320325E-2</v>
      </c>
      <c r="L12414">
        <v>0.73430831483007752</v>
      </c>
    </row>
    <row r="12415" spans="1:12">
      <c r="A12415" t="s">
        <v>317</v>
      </c>
      <c r="B12415" t="s">
        <v>422</v>
      </c>
      <c r="C12415">
        <v>48273</v>
      </c>
      <c r="D12415" t="s">
        <v>135</v>
      </c>
      <c r="E12415">
        <v>590</v>
      </c>
      <c r="F12415" t="s">
        <v>110</v>
      </c>
      <c r="G12415" t="s">
        <v>116</v>
      </c>
      <c r="H12415">
        <v>74</v>
      </c>
      <c r="I12415">
        <v>9.7138185877619201E-2</v>
      </c>
      <c r="J12415">
        <v>7.2445167942722464E-3</v>
      </c>
      <c r="K12415">
        <v>-9.1750006213082907E-2</v>
      </c>
      <c r="L12415">
        <v>0.1814832424997623</v>
      </c>
    </row>
    <row r="12416" spans="1:12">
      <c r="A12416" t="s">
        <v>317</v>
      </c>
      <c r="B12416" t="s">
        <v>422</v>
      </c>
      <c r="C12416">
        <v>48273</v>
      </c>
      <c r="D12416" t="s">
        <v>135</v>
      </c>
      <c r="E12416">
        <v>590</v>
      </c>
      <c r="F12416" t="s">
        <v>110</v>
      </c>
      <c r="G12416" t="s">
        <v>117</v>
      </c>
      <c r="H12416">
        <v>249</v>
      </c>
      <c r="I12416">
        <v>0.42181423762013492</v>
      </c>
      <c r="J12416">
        <v>8.0289533675778832E-3</v>
      </c>
      <c r="K12416">
        <v>-8.3428415144320325E-2</v>
      </c>
      <c r="L12416">
        <v>0.73430831483007752</v>
      </c>
    </row>
    <row r="12417" spans="1:12">
      <c r="A12417" t="s">
        <v>317</v>
      </c>
      <c r="B12417" t="s">
        <v>422</v>
      </c>
      <c r="C12417">
        <v>48273</v>
      </c>
      <c r="D12417" t="s">
        <v>135</v>
      </c>
      <c r="E12417">
        <v>590</v>
      </c>
      <c r="F12417" t="s">
        <v>110</v>
      </c>
      <c r="G12417" t="s">
        <v>118</v>
      </c>
      <c r="H12417">
        <v>74</v>
      </c>
      <c r="I12417">
        <v>9.7138185877619201E-2</v>
      </c>
      <c r="J12417">
        <v>7.2445167942722473E-3</v>
      </c>
      <c r="K12417">
        <v>-9.1750006213082907E-2</v>
      </c>
      <c r="L12417">
        <v>0.1814832424997623</v>
      </c>
    </row>
    <row r="12418" spans="1:12">
      <c r="A12418" t="s">
        <v>317</v>
      </c>
      <c r="B12418" t="s">
        <v>422</v>
      </c>
      <c r="C12418">
        <v>48273</v>
      </c>
      <c r="D12418" t="s">
        <v>135</v>
      </c>
      <c r="E12418">
        <v>590</v>
      </c>
      <c r="F12418" t="s">
        <v>110</v>
      </c>
      <c r="G12418" t="s">
        <v>119</v>
      </c>
      <c r="H12418">
        <v>249</v>
      </c>
      <c r="I12418">
        <v>0.48311767984334331</v>
      </c>
      <c r="J12418">
        <v>8.9584892760862043E-3</v>
      </c>
      <c r="K12418">
        <v>-7.3014897064594519E-2</v>
      </c>
      <c r="L12418">
        <v>0.8511285230059078</v>
      </c>
    </row>
    <row r="12419" spans="1:12">
      <c r="A12419" t="s">
        <v>317</v>
      </c>
      <c r="B12419" t="s">
        <v>422</v>
      </c>
      <c r="C12419">
        <v>48273</v>
      </c>
      <c r="D12419" t="s">
        <v>135</v>
      </c>
      <c r="E12419">
        <v>590</v>
      </c>
      <c r="F12419" t="s">
        <v>110</v>
      </c>
      <c r="G12419" t="s">
        <v>120</v>
      </c>
      <c r="H12419">
        <v>74</v>
      </c>
      <c r="I12419">
        <v>0.13750887063327069</v>
      </c>
      <c r="J12419">
        <v>7.2345075191028087E-3</v>
      </c>
      <c r="K12419">
        <v>-3.9600482457658542E-2</v>
      </c>
      <c r="L12419">
        <v>0.22362886087234621</v>
      </c>
    </row>
    <row r="12420" spans="1:12">
      <c r="A12420" t="s">
        <v>317</v>
      </c>
      <c r="B12420" t="s">
        <v>422</v>
      </c>
      <c r="C12420">
        <v>48273</v>
      </c>
      <c r="D12420" t="s">
        <v>135</v>
      </c>
      <c r="E12420">
        <v>590</v>
      </c>
      <c r="F12420" t="s">
        <v>110</v>
      </c>
      <c r="G12420" t="s">
        <v>121</v>
      </c>
      <c r="H12420">
        <v>249</v>
      </c>
      <c r="I12420">
        <v>0.64951290937184847</v>
      </c>
      <c r="J12420">
        <v>1.146535267839118E-2</v>
      </c>
      <c r="K12420">
        <v>-4.0010588328953517E-3</v>
      </c>
      <c r="L12420">
        <v>1.1300487698310651</v>
      </c>
    </row>
    <row r="12421" spans="1:12">
      <c r="A12421" t="s">
        <v>317</v>
      </c>
      <c r="B12421" t="s">
        <v>422</v>
      </c>
      <c r="C12421">
        <v>48273</v>
      </c>
      <c r="D12421" t="s">
        <v>135</v>
      </c>
      <c r="E12421">
        <v>590</v>
      </c>
      <c r="F12421" t="s">
        <v>110</v>
      </c>
      <c r="G12421" t="s">
        <v>122</v>
      </c>
      <c r="H12421">
        <v>74</v>
      </c>
      <c r="I12421">
        <v>0.22886063837502121</v>
      </c>
      <c r="J12421">
        <v>8.1562493817685534E-3</v>
      </c>
      <c r="K12421">
        <v>-2.690895991961055E-3</v>
      </c>
      <c r="L12421">
        <v>0.32017611461597029</v>
      </c>
    </row>
    <row r="12422" spans="1:12">
      <c r="A12422" t="s">
        <v>317</v>
      </c>
      <c r="B12422" t="s">
        <v>422</v>
      </c>
      <c r="C12422">
        <v>48273</v>
      </c>
      <c r="D12422" t="s">
        <v>135</v>
      </c>
      <c r="E12422">
        <v>590</v>
      </c>
      <c r="F12422" t="s">
        <v>110</v>
      </c>
      <c r="G12422" t="s">
        <v>123</v>
      </c>
      <c r="H12422">
        <v>249</v>
      </c>
      <c r="I12422">
        <v>0.79967414725325914</v>
      </c>
      <c r="J12422">
        <v>1.421601526972642E-2</v>
      </c>
      <c r="K12422">
        <v>0.19127582959611239</v>
      </c>
      <c r="L12422">
        <v>1.407135650628663</v>
      </c>
    </row>
    <row r="12423" spans="1:12">
      <c r="A12423" t="s">
        <v>317</v>
      </c>
      <c r="B12423" t="s">
        <v>422</v>
      </c>
      <c r="C12423">
        <v>48273</v>
      </c>
      <c r="D12423" t="s">
        <v>135</v>
      </c>
      <c r="E12423">
        <v>590</v>
      </c>
      <c r="F12423" t="s">
        <v>110</v>
      </c>
      <c r="G12423" t="s">
        <v>124</v>
      </c>
      <c r="H12423">
        <v>74</v>
      </c>
      <c r="I12423">
        <v>0.3163989855938496</v>
      </c>
      <c r="J12423">
        <v>1.030409293254687E-2</v>
      </c>
      <c r="K12423">
        <v>-2.690895991961055E-3</v>
      </c>
      <c r="L12423">
        <v>0.42904353806851381</v>
      </c>
    </row>
    <row r="12424" spans="1:12">
      <c r="A12424" t="s">
        <v>317</v>
      </c>
      <c r="B12424" t="s">
        <v>422</v>
      </c>
      <c r="C12424">
        <v>48273</v>
      </c>
      <c r="D12424" t="s">
        <v>135</v>
      </c>
      <c r="E12424">
        <v>590</v>
      </c>
      <c r="F12424" t="s">
        <v>110</v>
      </c>
      <c r="G12424" t="s">
        <v>125</v>
      </c>
      <c r="H12424">
        <v>249</v>
      </c>
      <c r="I12424">
        <v>0.95519366448157772</v>
      </c>
      <c r="J12424">
        <v>1.686457795238341E-2</v>
      </c>
      <c r="K12424">
        <v>0.24692628372133291</v>
      </c>
      <c r="L12424">
        <v>1.665955837431321</v>
      </c>
    </row>
    <row r="12425" spans="1:12">
      <c r="A12425" t="s">
        <v>317</v>
      </c>
      <c r="B12425" t="s">
        <v>422</v>
      </c>
      <c r="C12425">
        <v>48273</v>
      </c>
      <c r="D12425" t="s">
        <v>135</v>
      </c>
      <c r="E12425">
        <v>590</v>
      </c>
      <c r="F12425" t="s">
        <v>110</v>
      </c>
      <c r="G12425" t="s">
        <v>126</v>
      </c>
      <c r="H12425">
        <v>74</v>
      </c>
      <c r="I12425">
        <v>0.40399900036806707</v>
      </c>
      <c r="J12425">
        <v>1.3171885884231131E-2</v>
      </c>
      <c r="K12425">
        <v>-2.690895991961055E-3</v>
      </c>
      <c r="L12425">
        <v>0.5384412382029089</v>
      </c>
    </row>
    <row r="12426" spans="1:12">
      <c r="A12426" t="s">
        <v>317</v>
      </c>
      <c r="B12426" t="s">
        <v>422</v>
      </c>
      <c r="C12426">
        <v>48273</v>
      </c>
      <c r="D12426" t="s">
        <v>135</v>
      </c>
      <c r="E12426">
        <v>590</v>
      </c>
      <c r="F12426" t="s">
        <v>110</v>
      </c>
      <c r="G12426" t="s">
        <v>127</v>
      </c>
      <c r="H12426">
        <v>249</v>
      </c>
      <c r="I12426">
        <v>0.56137201362039857</v>
      </c>
      <c r="J12426">
        <v>1.012382244926258E-2</v>
      </c>
      <c r="K12426">
        <v>-4.829477607592584E-2</v>
      </c>
      <c r="L12426">
        <v>0.98030706364718623</v>
      </c>
    </row>
    <row r="12427" spans="1:12">
      <c r="A12427" t="s">
        <v>317</v>
      </c>
      <c r="B12427" t="s">
        <v>422</v>
      </c>
      <c r="C12427">
        <v>48273</v>
      </c>
      <c r="D12427" t="s">
        <v>135</v>
      </c>
      <c r="E12427">
        <v>590</v>
      </c>
      <c r="F12427" t="s">
        <v>110</v>
      </c>
      <c r="G12427" t="s">
        <v>128</v>
      </c>
      <c r="H12427">
        <v>74</v>
      </c>
      <c r="I12427">
        <v>0.16667711423512169</v>
      </c>
      <c r="J12427">
        <v>7.127627407455232E-3</v>
      </c>
      <c r="K12427">
        <v>-2.690895991961055E-3</v>
      </c>
      <c r="L12427">
        <v>0.25402506628176902</v>
      </c>
    </row>
    <row r="12428" spans="1:12">
      <c r="A12428" t="s">
        <v>317</v>
      </c>
      <c r="B12428" t="s">
        <v>422</v>
      </c>
      <c r="C12428">
        <v>48273</v>
      </c>
      <c r="D12428" t="s">
        <v>135</v>
      </c>
      <c r="E12428">
        <v>590</v>
      </c>
      <c r="F12428" t="s">
        <v>110</v>
      </c>
      <c r="G12428" t="s">
        <v>129</v>
      </c>
      <c r="H12428">
        <v>249</v>
      </c>
      <c r="I12428">
        <v>0.56137201362039857</v>
      </c>
      <c r="J12428">
        <v>1.012382244926258E-2</v>
      </c>
      <c r="K12428">
        <v>-4.829477607592584E-2</v>
      </c>
      <c r="L12428">
        <v>0.98030706364718623</v>
      </c>
    </row>
    <row r="12429" spans="1:12">
      <c r="A12429" t="s">
        <v>317</v>
      </c>
      <c r="B12429" t="s">
        <v>422</v>
      </c>
      <c r="C12429">
        <v>48273</v>
      </c>
      <c r="D12429" t="s">
        <v>135</v>
      </c>
      <c r="E12429">
        <v>590</v>
      </c>
      <c r="F12429" t="s">
        <v>110</v>
      </c>
      <c r="G12429" t="s">
        <v>130</v>
      </c>
      <c r="H12429">
        <v>74</v>
      </c>
      <c r="I12429">
        <v>0.16667711423512169</v>
      </c>
      <c r="J12429">
        <v>7.127627407455232E-3</v>
      </c>
      <c r="K12429">
        <v>-2.690895991961055E-3</v>
      </c>
      <c r="L12429">
        <v>0.25402506628176902</v>
      </c>
    </row>
    <row r="12430" spans="1:12">
      <c r="A12430" t="s">
        <v>317</v>
      </c>
      <c r="B12430" t="s">
        <v>422</v>
      </c>
      <c r="C12430">
        <v>48273</v>
      </c>
      <c r="D12430" t="s">
        <v>135</v>
      </c>
      <c r="E12430">
        <v>590</v>
      </c>
      <c r="F12430" t="s">
        <v>110</v>
      </c>
      <c r="G12430" t="s">
        <v>131</v>
      </c>
      <c r="H12430">
        <v>249</v>
      </c>
      <c r="I12430">
        <v>0.56137201362039857</v>
      </c>
      <c r="J12430">
        <v>1.012382244926258E-2</v>
      </c>
      <c r="K12430">
        <v>-4.829477607592584E-2</v>
      </c>
      <c r="L12430">
        <v>0.98030706364718623</v>
      </c>
    </row>
    <row r="12431" spans="1:12">
      <c r="A12431" t="s">
        <v>317</v>
      </c>
      <c r="B12431" t="s">
        <v>422</v>
      </c>
      <c r="C12431">
        <v>48273</v>
      </c>
      <c r="D12431" t="s">
        <v>135</v>
      </c>
      <c r="E12431">
        <v>590</v>
      </c>
      <c r="F12431" t="s">
        <v>110</v>
      </c>
      <c r="G12431" t="s">
        <v>132</v>
      </c>
      <c r="H12431">
        <v>74</v>
      </c>
      <c r="I12431">
        <v>0.16667711423512169</v>
      </c>
      <c r="J12431">
        <v>7.127627407455232E-3</v>
      </c>
      <c r="K12431">
        <v>-2.690895991961055E-3</v>
      </c>
      <c r="L12431">
        <v>0.25402506628176902</v>
      </c>
    </row>
    <row r="12432" spans="1:12">
      <c r="A12432" t="s">
        <v>317</v>
      </c>
      <c r="B12432" t="s">
        <v>422</v>
      </c>
      <c r="C12432">
        <v>48273</v>
      </c>
      <c r="D12432" t="s">
        <v>135</v>
      </c>
      <c r="E12432">
        <v>590</v>
      </c>
      <c r="F12432" t="s">
        <v>110</v>
      </c>
      <c r="G12432" t="s">
        <v>133</v>
      </c>
      <c r="H12432">
        <v>249</v>
      </c>
      <c r="I12432">
        <v>0.60025793537664518</v>
      </c>
      <c r="J12432">
        <v>1.127974245643126E-2</v>
      </c>
      <c r="K12432">
        <v>0.15360769622612799</v>
      </c>
      <c r="L12432">
        <v>1.0610174274965309</v>
      </c>
    </row>
    <row r="12433" spans="1:12">
      <c r="A12433" t="s">
        <v>317</v>
      </c>
      <c r="B12433" t="s">
        <v>422</v>
      </c>
      <c r="C12433">
        <v>48273</v>
      </c>
      <c r="D12433" t="s">
        <v>135</v>
      </c>
      <c r="E12433">
        <v>590</v>
      </c>
      <c r="F12433" t="s">
        <v>110</v>
      </c>
      <c r="G12433" t="s">
        <v>134</v>
      </c>
      <c r="H12433">
        <v>74</v>
      </c>
      <c r="I12433">
        <v>0.23817632348139531</v>
      </c>
      <c r="J12433">
        <v>8.4127091304050453E-3</v>
      </c>
      <c r="K12433">
        <v>-2.690895991961055E-3</v>
      </c>
      <c r="L12433">
        <v>0.31928491389048108</v>
      </c>
    </row>
    <row r="12434" spans="1:12">
      <c r="A12434" t="s">
        <v>317</v>
      </c>
      <c r="B12434" t="s">
        <v>260</v>
      </c>
      <c r="C12434">
        <v>48275</v>
      </c>
      <c r="D12434" t="s">
        <v>135</v>
      </c>
      <c r="E12434">
        <v>590</v>
      </c>
      <c r="F12434" t="s">
        <v>110</v>
      </c>
      <c r="G12434" t="s">
        <v>111</v>
      </c>
      <c r="H12434">
        <v>119</v>
      </c>
      <c r="I12434">
        <v>1.140820601885309E-2</v>
      </c>
      <c r="J12434">
        <v>1.555286819299056E-3</v>
      </c>
      <c r="K12434">
        <v>-999</v>
      </c>
      <c r="L12434">
        <v>-999</v>
      </c>
    </row>
    <row r="12435" spans="1:12">
      <c r="A12435" t="s">
        <v>317</v>
      </c>
      <c r="B12435" t="s">
        <v>260</v>
      </c>
      <c r="C12435">
        <v>48275</v>
      </c>
      <c r="D12435" t="s">
        <v>135</v>
      </c>
      <c r="E12435">
        <v>590</v>
      </c>
      <c r="F12435" t="s">
        <v>110</v>
      </c>
      <c r="G12435" t="s">
        <v>112</v>
      </c>
      <c r="H12435">
        <v>249</v>
      </c>
      <c r="I12435">
        <v>1.7658757837572741E-2</v>
      </c>
      <c r="J12435">
        <v>1.9727070536314948E-3</v>
      </c>
      <c r="K12435">
        <v>-999</v>
      </c>
      <c r="L12435">
        <v>-999</v>
      </c>
    </row>
    <row r="12436" spans="1:12">
      <c r="A12436" t="s">
        <v>317</v>
      </c>
      <c r="B12436" t="s">
        <v>260</v>
      </c>
      <c r="C12436">
        <v>48275</v>
      </c>
      <c r="D12436" t="s">
        <v>135</v>
      </c>
      <c r="E12436">
        <v>590</v>
      </c>
      <c r="F12436" t="s">
        <v>110</v>
      </c>
      <c r="G12436" t="s">
        <v>113</v>
      </c>
      <c r="H12436">
        <v>119</v>
      </c>
      <c r="I12436">
        <v>0.43201694207967622</v>
      </c>
      <c r="J12436">
        <v>1.467775409181417E-2</v>
      </c>
      <c r="K12436">
        <v>-999</v>
      </c>
      <c r="L12436">
        <v>0.77540715494041401</v>
      </c>
    </row>
    <row r="12437" spans="1:12">
      <c r="A12437" t="s">
        <v>317</v>
      </c>
      <c r="B12437" t="s">
        <v>260</v>
      </c>
      <c r="C12437">
        <v>48275</v>
      </c>
      <c r="D12437" t="s">
        <v>135</v>
      </c>
      <c r="E12437">
        <v>590</v>
      </c>
      <c r="F12437" t="s">
        <v>110</v>
      </c>
      <c r="G12437" t="s">
        <v>114</v>
      </c>
      <c r="H12437">
        <v>249</v>
      </c>
      <c r="I12437">
        <v>0.21377616855957829</v>
      </c>
      <c r="J12437">
        <v>5.0578291676846377E-3</v>
      </c>
      <c r="K12437">
        <v>-6.8388802885162275E-2</v>
      </c>
      <c r="L12437">
        <v>0.39676246338379179</v>
      </c>
    </row>
    <row r="12438" spans="1:12">
      <c r="A12438" t="s">
        <v>317</v>
      </c>
      <c r="B12438" t="s">
        <v>260</v>
      </c>
      <c r="C12438">
        <v>48275</v>
      </c>
      <c r="D12438" t="s">
        <v>135</v>
      </c>
      <c r="E12438">
        <v>590</v>
      </c>
      <c r="F12438" t="s">
        <v>110</v>
      </c>
      <c r="G12438" t="s">
        <v>115</v>
      </c>
      <c r="H12438">
        <v>119</v>
      </c>
      <c r="I12438">
        <v>0.32872256492853108</v>
      </c>
      <c r="J12438">
        <v>1.1673735540984109E-2</v>
      </c>
      <c r="K12438">
        <v>-999</v>
      </c>
      <c r="L12438">
        <v>0.61666313658404837</v>
      </c>
    </row>
    <row r="12439" spans="1:12">
      <c r="A12439" t="s">
        <v>317</v>
      </c>
      <c r="B12439" t="s">
        <v>260</v>
      </c>
      <c r="C12439">
        <v>48275</v>
      </c>
      <c r="D12439" t="s">
        <v>135</v>
      </c>
      <c r="E12439">
        <v>590</v>
      </c>
      <c r="F12439" t="s">
        <v>110</v>
      </c>
      <c r="G12439" t="s">
        <v>116</v>
      </c>
      <c r="H12439">
        <v>249</v>
      </c>
      <c r="I12439">
        <v>0.13484520442868089</v>
      </c>
      <c r="J12439">
        <v>4.6486115461383121E-3</v>
      </c>
      <c r="K12439">
        <v>-0.14823327133492659</v>
      </c>
      <c r="L12439">
        <v>0.31182416552438941</v>
      </c>
    </row>
    <row r="12440" spans="1:12">
      <c r="A12440" t="s">
        <v>317</v>
      </c>
      <c r="B12440" t="s">
        <v>260</v>
      </c>
      <c r="C12440">
        <v>48275</v>
      </c>
      <c r="D12440" t="s">
        <v>135</v>
      </c>
      <c r="E12440">
        <v>590</v>
      </c>
      <c r="F12440" t="s">
        <v>110</v>
      </c>
      <c r="G12440" t="s">
        <v>117</v>
      </c>
      <c r="H12440">
        <v>119</v>
      </c>
      <c r="I12440">
        <v>0.32909088705213491</v>
      </c>
      <c r="J12440">
        <v>1.1682174781495139E-2</v>
      </c>
      <c r="K12440">
        <v>-999</v>
      </c>
      <c r="L12440">
        <v>0.61666313658404837</v>
      </c>
    </row>
    <row r="12441" spans="1:12">
      <c r="A12441" t="s">
        <v>317</v>
      </c>
      <c r="B12441" t="s">
        <v>260</v>
      </c>
      <c r="C12441">
        <v>48275</v>
      </c>
      <c r="D12441" t="s">
        <v>135</v>
      </c>
      <c r="E12441">
        <v>590</v>
      </c>
      <c r="F12441" t="s">
        <v>110</v>
      </c>
      <c r="G12441" t="s">
        <v>118</v>
      </c>
      <c r="H12441">
        <v>249</v>
      </c>
      <c r="I12441">
        <v>0.13484520442868089</v>
      </c>
      <c r="J12441">
        <v>4.6486115461383121E-3</v>
      </c>
      <c r="K12441">
        <v>-0.14823327133492659</v>
      </c>
      <c r="L12441">
        <v>0.31182416552438941</v>
      </c>
    </row>
    <row r="12442" spans="1:12">
      <c r="A12442" t="s">
        <v>317</v>
      </c>
      <c r="B12442" t="s">
        <v>260</v>
      </c>
      <c r="C12442">
        <v>48275</v>
      </c>
      <c r="D12442" t="s">
        <v>135</v>
      </c>
      <c r="E12442">
        <v>590</v>
      </c>
      <c r="F12442" t="s">
        <v>110</v>
      </c>
      <c r="G12442" t="s">
        <v>119</v>
      </c>
      <c r="H12442">
        <v>119</v>
      </c>
      <c r="I12442">
        <v>0.36878264116342219</v>
      </c>
      <c r="J12442">
        <v>1.2628471351821271E-2</v>
      </c>
      <c r="K12442">
        <v>-999</v>
      </c>
      <c r="L12442">
        <v>0.66018978291997776</v>
      </c>
    </row>
    <row r="12443" spans="1:12">
      <c r="A12443" t="s">
        <v>317</v>
      </c>
      <c r="B12443" t="s">
        <v>260</v>
      </c>
      <c r="C12443">
        <v>48275</v>
      </c>
      <c r="D12443" t="s">
        <v>135</v>
      </c>
      <c r="E12443">
        <v>590</v>
      </c>
      <c r="F12443" t="s">
        <v>110</v>
      </c>
      <c r="G12443" t="s">
        <v>120</v>
      </c>
      <c r="H12443">
        <v>249</v>
      </c>
      <c r="I12443">
        <v>0.17699366310280051</v>
      </c>
      <c r="J12443">
        <v>4.834839207356975E-3</v>
      </c>
      <c r="K12443">
        <v>-0.110440307075323</v>
      </c>
      <c r="L12443">
        <v>0.35949481920312698</v>
      </c>
    </row>
    <row r="12444" spans="1:12">
      <c r="A12444" t="s">
        <v>317</v>
      </c>
      <c r="B12444" t="s">
        <v>260</v>
      </c>
      <c r="C12444">
        <v>48275</v>
      </c>
      <c r="D12444" t="s">
        <v>135</v>
      </c>
      <c r="E12444">
        <v>590</v>
      </c>
      <c r="F12444" t="s">
        <v>110</v>
      </c>
      <c r="G12444" t="s">
        <v>121</v>
      </c>
      <c r="H12444">
        <v>119</v>
      </c>
      <c r="I12444">
        <v>0.49941062810184877</v>
      </c>
      <c r="J12444">
        <v>1.6715829198715192E-2</v>
      </c>
      <c r="K12444">
        <v>-999</v>
      </c>
      <c r="L12444">
        <v>0.90576837500515262</v>
      </c>
    </row>
    <row r="12445" spans="1:12">
      <c r="A12445" t="s">
        <v>317</v>
      </c>
      <c r="B12445" t="s">
        <v>260</v>
      </c>
      <c r="C12445">
        <v>48275</v>
      </c>
      <c r="D12445" t="s">
        <v>135</v>
      </c>
      <c r="E12445">
        <v>590</v>
      </c>
      <c r="F12445" t="s">
        <v>110</v>
      </c>
      <c r="G12445" t="s">
        <v>122</v>
      </c>
      <c r="H12445">
        <v>249</v>
      </c>
      <c r="I12445">
        <v>0.28210141588337878</v>
      </c>
      <c r="J12445">
        <v>5.8136283926642929E-3</v>
      </c>
      <c r="K12445">
        <v>-1.20704335229051E-3</v>
      </c>
      <c r="L12445">
        <v>0.46340287480711517</v>
      </c>
    </row>
    <row r="12446" spans="1:12">
      <c r="A12446" t="s">
        <v>317</v>
      </c>
      <c r="B12446" t="s">
        <v>260</v>
      </c>
      <c r="C12446">
        <v>48275</v>
      </c>
      <c r="D12446" t="s">
        <v>135</v>
      </c>
      <c r="E12446">
        <v>590</v>
      </c>
      <c r="F12446" t="s">
        <v>110</v>
      </c>
      <c r="G12446" t="s">
        <v>123</v>
      </c>
      <c r="H12446">
        <v>119</v>
      </c>
      <c r="I12446">
        <v>0.60779388222891562</v>
      </c>
      <c r="J12446">
        <v>2.0046754828781151E-2</v>
      </c>
      <c r="K12446">
        <v>-999</v>
      </c>
      <c r="L12446">
        <v>1.065417881734922</v>
      </c>
    </row>
    <row r="12447" spans="1:12">
      <c r="A12447" t="s">
        <v>317</v>
      </c>
      <c r="B12447" t="s">
        <v>260</v>
      </c>
      <c r="C12447">
        <v>48275</v>
      </c>
      <c r="D12447" t="s">
        <v>135</v>
      </c>
      <c r="E12447">
        <v>590</v>
      </c>
      <c r="F12447" t="s">
        <v>110</v>
      </c>
      <c r="G12447" t="s">
        <v>124</v>
      </c>
      <c r="H12447">
        <v>249</v>
      </c>
      <c r="I12447">
        <v>0.37772565825152188</v>
      </c>
      <c r="J12447">
        <v>6.9048532390674202E-3</v>
      </c>
      <c r="K12447">
        <v>-1.20704335229051E-3</v>
      </c>
      <c r="L12447">
        <v>0.57869405708987265</v>
      </c>
    </row>
    <row r="12448" spans="1:12">
      <c r="A12448" t="s">
        <v>317</v>
      </c>
      <c r="B12448" t="s">
        <v>260</v>
      </c>
      <c r="C12448">
        <v>48275</v>
      </c>
      <c r="D12448" t="s">
        <v>135</v>
      </c>
      <c r="E12448">
        <v>590</v>
      </c>
      <c r="F12448" t="s">
        <v>110</v>
      </c>
      <c r="G12448" t="s">
        <v>125</v>
      </c>
      <c r="H12448">
        <v>119</v>
      </c>
      <c r="I12448">
        <v>0.7268857928793756</v>
      </c>
      <c r="J12448">
        <v>2.390373533295459E-2</v>
      </c>
      <c r="K12448">
        <v>-999</v>
      </c>
      <c r="L12448">
        <v>1.2610175070735949</v>
      </c>
    </row>
    <row r="12449" spans="1:12">
      <c r="A12449" t="s">
        <v>317</v>
      </c>
      <c r="B12449" t="s">
        <v>260</v>
      </c>
      <c r="C12449">
        <v>48275</v>
      </c>
      <c r="D12449" t="s">
        <v>135</v>
      </c>
      <c r="E12449">
        <v>590</v>
      </c>
      <c r="F12449" t="s">
        <v>110</v>
      </c>
      <c r="G12449" t="s">
        <v>126</v>
      </c>
      <c r="H12449">
        <v>249</v>
      </c>
      <c r="I12449">
        <v>0.47957466292110262</v>
      </c>
      <c r="J12449">
        <v>8.3121883576528534E-3</v>
      </c>
      <c r="K12449">
        <v>-1.20704335229051E-3</v>
      </c>
      <c r="L12449">
        <v>0.71595461619493217</v>
      </c>
    </row>
    <row r="12450" spans="1:12">
      <c r="A12450" t="s">
        <v>317</v>
      </c>
      <c r="B12450" t="s">
        <v>260</v>
      </c>
      <c r="C12450">
        <v>48275</v>
      </c>
      <c r="D12450" t="s">
        <v>135</v>
      </c>
      <c r="E12450">
        <v>590</v>
      </c>
      <c r="F12450" t="s">
        <v>110</v>
      </c>
      <c r="G12450" t="s">
        <v>127</v>
      </c>
      <c r="H12450">
        <v>119</v>
      </c>
      <c r="I12450">
        <v>0.43168861642356549</v>
      </c>
      <c r="J12450">
        <v>1.467501765815254E-2</v>
      </c>
      <c r="K12450">
        <v>-999</v>
      </c>
      <c r="L12450">
        <v>0.77540715494041401</v>
      </c>
    </row>
    <row r="12451" spans="1:12">
      <c r="A12451" t="s">
        <v>317</v>
      </c>
      <c r="B12451" t="s">
        <v>260</v>
      </c>
      <c r="C12451">
        <v>48275</v>
      </c>
      <c r="D12451" t="s">
        <v>135</v>
      </c>
      <c r="E12451">
        <v>590</v>
      </c>
      <c r="F12451" t="s">
        <v>110</v>
      </c>
      <c r="G12451" t="s">
        <v>128</v>
      </c>
      <c r="H12451">
        <v>249</v>
      </c>
      <c r="I12451">
        <v>0.2137405771086304</v>
      </c>
      <c r="J12451">
        <v>5.0568875708171786E-3</v>
      </c>
      <c r="K12451">
        <v>-6.8388802885162275E-2</v>
      </c>
      <c r="L12451">
        <v>0.39676246338379179</v>
      </c>
    </row>
    <row r="12452" spans="1:12">
      <c r="A12452" t="s">
        <v>317</v>
      </c>
      <c r="B12452" t="s">
        <v>260</v>
      </c>
      <c r="C12452">
        <v>48275</v>
      </c>
      <c r="D12452" t="s">
        <v>135</v>
      </c>
      <c r="E12452">
        <v>590</v>
      </c>
      <c r="F12452" t="s">
        <v>110</v>
      </c>
      <c r="G12452" t="s">
        <v>129</v>
      </c>
      <c r="H12452">
        <v>119</v>
      </c>
      <c r="I12452">
        <v>0.43168862514370498</v>
      </c>
      <c r="J12452">
        <v>1.467501771878506E-2</v>
      </c>
      <c r="K12452">
        <v>-999</v>
      </c>
      <c r="L12452">
        <v>0.77540715494041401</v>
      </c>
    </row>
    <row r="12453" spans="1:12">
      <c r="A12453" t="s">
        <v>317</v>
      </c>
      <c r="B12453" t="s">
        <v>260</v>
      </c>
      <c r="C12453">
        <v>48275</v>
      </c>
      <c r="D12453" t="s">
        <v>135</v>
      </c>
      <c r="E12453">
        <v>590</v>
      </c>
      <c r="F12453" t="s">
        <v>110</v>
      </c>
      <c r="G12453" t="s">
        <v>130</v>
      </c>
      <c r="H12453">
        <v>249</v>
      </c>
      <c r="I12453">
        <v>0.2137405771086304</v>
      </c>
      <c r="J12453">
        <v>5.0568875708171803E-3</v>
      </c>
      <c r="K12453">
        <v>-6.8388802885162275E-2</v>
      </c>
      <c r="L12453">
        <v>0.39676246338379179</v>
      </c>
    </row>
    <row r="12454" spans="1:12">
      <c r="A12454" t="s">
        <v>317</v>
      </c>
      <c r="B12454" t="s">
        <v>260</v>
      </c>
      <c r="C12454">
        <v>48275</v>
      </c>
      <c r="D12454" t="s">
        <v>135</v>
      </c>
      <c r="E12454">
        <v>590</v>
      </c>
      <c r="F12454" t="s">
        <v>110</v>
      </c>
      <c r="G12454" t="s">
        <v>131</v>
      </c>
      <c r="H12454">
        <v>119</v>
      </c>
      <c r="I12454">
        <v>0.43168862514370498</v>
      </c>
      <c r="J12454">
        <v>1.467501771878506E-2</v>
      </c>
      <c r="K12454">
        <v>-999</v>
      </c>
      <c r="L12454">
        <v>0.77540715494041401</v>
      </c>
    </row>
    <row r="12455" spans="1:12">
      <c r="A12455" t="s">
        <v>317</v>
      </c>
      <c r="B12455" t="s">
        <v>260</v>
      </c>
      <c r="C12455">
        <v>48275</v>
      </c>
      <c r="D12455" t="s">
        <v>135</v>
      </c>
      <c r="E12455">
        <v>590</v>
      </c>
      <c r="F12455" t="s">
        <v>110</v>
      </c>
      <c r="G12455" t="s">
        <v>132</v>
      </c>
      <c r="H12455">
        <v>249</v>
      </c>
      <c r="I12455">
        <v>0.2137405771086304</v>
      </c>
      <c r="J12455">
        <v>5.0568875708171803E-3</v>
      </c>
      <c r="K12455">
        <v>-6.8388802885162275E-2</v>
      </c>
      <c r="L12455">
        <v>0.39676246338379179</v>
      </c>
    </row>
    <row r="12456" spans="1:12">
      <c r="A12456" t="s">
        <v>317</v>
      </c>
      <c r="B12456" t="s">
        <v>260</v>
      </c>
      <c r="C12456">
        <v>48275</v>
      </c>
      <c r="D12456" t="s">
        <v>135</v>
      </c>
      <c r="E12456">
        <v>590</v>
      </c>
      <c r="F12456" t="s">
        <v>110</v>
      </c>
      <c r="G12456" t="s">
        <v>133</v>
      </c>
      <c r="H12456">
        <v>119</v>
      </c>
      <c r="I12456">
        <v>0.43433714910275228</v>
      </c>
      <c r="J12456">
        <v>1.3735449922206201E-2</v>
      </c>
      <c r="K12456">
        <v>-999</v>
      </c>
      <c r="L12456">
        <v>0.70198398761031777</v>
      </c>
    </row>
    <row r="12457" spans="1:12">
      <c r="A12457" t="s">
        <v>317</v>
      </c>
      <c r="B12457" t="s">
        <v>260</v>
      </c>
      <c r="C12457">
        <v>48275</v>
      </c>
      <c r="D12457" t="s">
        <v>135</v>
      </c>
      <c r="E12457">
        <v>590</v>
      </c>
      <c r="F12457" t="s">
        <v>110</v>
      </c>
      <c r="G12457" t="s">
        <v>134</v>
      </c>
      <c r="H12457">
        <v>249</v>
      </c>
      <c r="I12457">
        <v>0.30223545983059369</v>
      </c>
      <c r="J12457">
        <v>5.5730783064963313E-3</v>
      </c>
      <c r="K12457">
        <v>-1.20704335229051E-3</v>
      </c>
      <c r="L12457">
        <v>0.62168249683176779</v>
      </c>
    </row>
    <row r="12458" spans="1:12">
      <c r="A12458" t="s">
        <v>317</v>
      </c>
      <c r="B12458" t="s">
        <v>423</v>
      </c>
      <c r="C12458">
        <v>48283</v>
      </c>
      <c r="D12458" t="s">
        <v>135</v>
      </c>
      <c r="E12458">
        <v>590</v>
      </c>
      <c r="F12458" t="s">
        <v>110</v>
      </c>
      <c r="G12458" t="s">
        <v>111</v>
      </c>
      <c r="H12458">
        <v>249</v>
      </c>
      <c r="I12458">
        <v>2.8781502944510269E-2</v>
      </c>
      <c r="J12458">
        <v>8.7103573533337268E-4</v>
      </c>
      <c r="K12458">
        <v>-999</v>
      </c>
      <c r="L12458">
        <v>-999</v>
      </c>
    </row>
    <row r="12459" spans="1:12">
      <c r="A12459" t="s">
        <v>317</v>
      </c>
      <c r="B12459" t="s">
        <v>423</v>
      </c>
      <c r="C12459">
        <v>48283</v>
      </c>
      <c r="D12459" t="s">
        <v>135</v>
      </c>
      <c r="E12459">
        <v>590</v>
      </c>
      <c r="F12459" t="s">
        <v>110</v>
      </c>
      <c r="G12459" t="s">
        <v>112</v>
      </c>
      <c r="H12459">
        <v>334</v>
      </c>
      <c r="I12459">
        <v>5.7337774181871813E-4</v>
      </c>
      <c r="J12459">
        <v>6.8644977716263221E-4</v>
      </c>
      <c r="K12459">
        <v>-999</v>
      </c>
      <c r="L12459">
        <v>-999</v>
      </c>
    </row>
    <row r="12460" spans="1:12">
      <c r="A12460" t="s">
        <v>317</v>
      </c>
      <c r="B12460" t="s">
        <v>423</v>
      </c>
      <c r="C12460">
        <v>48283</v>
      </c>
      <c r="D12460" t="s">
        <v>135</v>
      </c>
      <c r="E12460">
        <v>590</v>
      </c>
      <c r="F12460" t="s">
        <v>110</v>
      </c>
      <c r="G12460" t="s">
        <v>113</v>
      </c>
      <c r="H12460">
        <v>249</v>
      </c>
      <c r="I12460">
        <v>0.56137201362039857</v>
      </c>
      <c r="J12460">
        <v>1.012382244926258E-2</v>
      </c>
      <c r="K12460">
        <v>-4.829477607592584E-2</v>
      </c>
      <c r="L12460">
        <v>0.98030706364718623</v>
      </c>
    </row>
    <row r="12461" spans="1:12">
      <c r="A12461" t="s">
        <v>317</v>
      </c>
      <c r="B12461" t="s">
        <v>423</v>
      </c>
      <c r="C12461">
        <v>48283</v>
      </c>
      <c r="D12461" t="s">
        <v>135</v>
      </c>
      <c r="E12461">
        <v>590</v>
      </c>
      <c r="F12461" t="s">
        <v>110</v>
      </c>
      <c r="G12461" t="s">
        <v>114</v>
      </c>
      <c r="H12461">
        <v>334</v>
      </c>
      <c r="I12461">
        <v>0.17057928021147739</v>
      </c>
      <c r="J12461">
        <v>4.6225297974527048E-3</v>
      </c>
      <c r="K12461">
        <v>-0.1664199960492774</v>
      </c>
      <c r="L12461">
        <v>0.40550754015868767</v>
      </c>
    </row>
    <row r="12462" spans="1:12">
      <c r="A12462" t="s">
        <v>317</v>
      </c>
      <c r="B12462" t="s">
        <v>423</v>
      </c>
      <c r="C12462">
        <v>48283</v>
      </c>
      <c r="D12462" t="s">
        <v>135</v>
      </c>
      <c r="E12462">
        <v>590</v>
      </c>
      <c r="F12462" t="s">
        <v>110</v>
      </c>
      <c r="G12462" t="s">
        <v>115</v>
      </c>
      <c r="H12462">
        <v>249</v>
      </c>
      <c r="I12462">
        <v>0.42181423762013498</v>
      </c>
      <c r="J12462">
        <v>8.0289533675778849E-3</v>
      </c>
      <c r="K12462">
        <v>-8.3428415144320325E-2</v>
      </c>
      <c r="L12462">
        <v>0.73430831483007752</v>
      </c>
    </row>
    <row r="12463" spans="1:12">
      <c r="A12463" t="s">
        <v>317</v>
      </c>
      <c r="B12463" t="s">
        <v>423</v>
      </c>
      <c r="C12463">
        <v>48283</v>
      </c>
      <c r="D12463" t="s">
        <v>135</v>
      </c>
      <c r="E12463">
        <v>590</v>
      </c>
      <c r="F12463" t="s">
        <v>110</v>
      </c>
      <c r="G12463" t="s">
        <v>116</v>
      </c>
      <c r="H12463">
        <v>334</v>
      </c>
      <c r="I12463">
        <v>9.3343811315799871E-2</v>
      </c>
      <c r="J12463">
        <v>4.9802479425159994E-3</v>
      </c>
      <c r="K12463">
        <v>-0.24716632621721901</v>
      </c>
      <c r="L12463">
        <v>0.37254397000429879</v>
      </c>
    </row>
    <row r="12464" spans="1:12">
      <c r="A12464" t="s">
        <v>317</v>
      </c>
      <c r="B12464" t="s">
        <v>423</v>
      </c>
      <c r="C12464">
        <v>48283</v>
      </c>
      <c r="D12464" t="s">
        <v>135</v>
      </c>
      <c r="E12464">
        <v>590</v>
      </c>
      <c r="F12464" t="s">
        <v>110</v>
      </c>
      <c r="G12464" t="s">
        <v>117</v>
      </c>
      <c r="H12464">
        <v>249</v>
      </c>
      <c r="I12464">
        <v>0.42181423762013492</v>
      </c>
      <c r="J12464">
        <v>8.0289533675778832E-3</v>
      </c>
      <c r="K12464">
        <v>-8.3428415144320325E-2</v>
      </c>
      <c r="L12464">
        <v>0.73430831483007752</v>
      </c>
    </row>
    <row r="12465" spans="1:12">
      <c r="A12465" t="s">
        <v>317</v>
      </c>
      <c r="B12465" t="s">
        <v>423</v>
      </c>
      <c r="C12465">
        <v>48283</v>
      </c>
      <c r="D12465" t="s">
        <v>135</v>
      </c>
      <c r="E12465">
        <v>590</v>
      </c>
      <c r="F12465" t="s">
        <v>110</v>
      </c>
      <c r="G12465" t="s">
        <v>118</v>
      </c>
      <c r="H12465">
        <v>334</v>
      </c>
      <c r="I12465">
        <v>9.3338472856888552E-2</v>
      </c>
      <c r="J12465">
        <v>4.9803851799246068E-3</v>
      </c>
      <c r="K12465">
        <v>-0.24716632621721901</v>
      </c>
      <c r="L12465">
        <v>0.37254397000429879</v>
      </c>
    </row>
    <row r="12466" spans="1:12">
      <c r="A12466" t="s">
        <v>317</v>
      </c>
      <c r="B12466" t="s">
        <v>423</v>
      </c>
      <c r="C12466">
        <v>48283</v>
      </c>
      <c r="D12466" t="s">
        <v>135</v>
      </c>
      <c r="E12466">
        <v>590</v>
      </c>
      <c r="F12466" t="s">
        <v>110</v>
      </c>
      <c r="G12466" t="s">
        <v>119</v>
      </c>
      <c r="H12466">
        <v>249</v>
      </c>
      <c r="I12466">
        <v>0.48311767984334331</v>
      </c>
      <c r="J12466">
        <v>8.9584892760862043E-3</v>
      </c>
      <c r="K12466">
        <v>-7.3014897064594519E-2</v>
      </c>
      <c r="L12466">
        <v>0.8511285230059078</v>
      </c>
    </row>
    <row r="12467" spans="1:12">
      <c r="A12467" t="s">
        <v>317</v>
      </c>
      <c r="B12467" t="s">
        <v>423</v>
      </c>
      <c r="C12467">
        <v>48283</v>
      </c>
      <c r="D12467" t="s">
        <v>135</v>
      </c>
      <c r="E12467">
        <v>590</v>
      </c>
      <c r="F12467" t="s">
        <v>110</v>
      </c>
      <c r="G12467" t="s">
        <v>120</v>
      </c>
      <c r="H12467">
        <v>334</v>
      </c>
      <c r="I12467">
        <v>0.13623217973237531</v>
      </c>
      <c r="J12467">
        <v>4.8584786283880754E-3</v>
      </c>
      <c r="K12467">
        <v>-0.21468350489427621</v>
      </c>
      <c r="L12467">
        <v>0.39735487538562231</v>
      </c>
    </row>
    <row r="12468" spans="1:12">
      <c r="A12468" t="s">
        <v>317</v>
      </c>
      <c r="B12468" t="s">
        <v>423</v>
      </c>
      <c r="C12468">
        <v>48283</v>
      </c>
      <c r="D12468" t="s">
        <v>135</v>
      </c>
      <c r="E12468">
        <v>590</v>
      </c>
      <c r="F12468" t="s">
        <v>110</v>
      </c>
      <c r="G12468" t="s">
        <v>121</v>
      </c>
      <c r="H12468">
        <v>249</v>
      </c>
      <c r="I12468">
        <v>0.64951290937184847</v>
      </c>
      <c r="J12468">
        <v>1.146535267839118E-2</v>
      </c>
      <c r="K12468">
        <v>-4.0010588328953517E-3</v>
      </c>
      <c r="L12468">
        <v>1.1300487698310651</v>
      </c>
    </row>
    <row r="12469" spans="1:12">
      <c r="A12469" t="s">
        <v>317</v>
      </c>
      <c r="B12469" t="s">
        <v>423</v>
      </c>
      <c r="C12469">
        <v>48283</v>
      </c>
      <c r="D12469" t="s">
        <v>135</v>
      </c>
      <c r="E12469">
        <v>590</v>
      </c>
      <c r="F12469" t="s">
        <v>110</v>
      </c>
      <c r="G12469" t="s">
        <v>122</v>
      </c>
      <c r="H12469">
        <v>334</v>
      </c>
      <c r="I12469">
        <v>0.2397085674600217</v>
      </c>
      <c r="J12469">
        <v>5.1335323488057661E-3</v>
      </c>
      <c r="K12469">
        <v>-0.1134357744722686</v>
      </c>
      <c r="L12469">
        <v>0.47108975947694159</v>
      </c>
    </row>
    <row r="12470" spans="1:12">
      <c r="A12470" t="s">
        <v>317</v>
      </c>
      <c r="B12470" t="s">
        <v>423</v>
      </c>
      <c r="C12470">
        <v>48283</v>
      </c>
      <c r="D12470" t="s">
        <v>135</v>
      </c>
      <c r="E12470">
        <v>590</v>
      </c>
      <c r="F12470" t="s">
        <v>110</v>
      </c>
      <c r="G12470" t="s">
        <v>123</v>
      </c>
      <c r="H12470">
        <v>249</v>
      </c>
      <c r="I12470">
        <v>0.79967414725325914</v>
      </c>
      <c r="J12470">
        <v>1.421601526972642E-2</v>
      </c>
      <c r="K12470">
        <v>0.19127582959611239</v>
      </c>
      <c r="L12470">
        <v>1.407135650628663</v>
      </c>
    </row>
    <row r="12471" spans="1:12">
      <c r="A12471" t="s">
        <v>317</v>
      </c>
      <c r="B12471" t="s">
        <v>423</v>
      </c>
      <c r="C12471">
        <v>48283</v>
      </c>
      <c r="D12471" t="s">
        <v>135</v>
      </c>
      <c r="E12471">
        <v>590</v>
      </c>
      <c r="F12471" t="s">
        <v>110</v>
      </c>
      <c r="G12471" t="s">
        <v>124</v>
      </c>
      <c r="H12471">
        <v>334</v>
      </c>
      <c r="I12471">
        <v>0.33573687337132402</v>
      </c>
      <c r="J12471">
        <v>5.9373779151517146E-3</v>
      </c>
      <c r="K12471">
        <v>-3.2848782864860163E-2</v>
      </c>
      <c r="L12471">
        <v>0.67193973333280543</v>
      </c>
    </row>
    <row r="12472" spans="1:12">
      <c r="A12472" t="s">
        <v>317</v>
      </c>
      <c r="B12472" t="s">
        <v>423</v>
      </c>
      <c r="C12472">
        <v>48283</v>
      </c>
      <c r="D12472" t="s">
        <v>135</v>
      </c>
      <c r="E12472">
        <v>590</v>
      </c>
      <c r="F12472" t="s">
        <v>110</v>
      </c>
      <c r="G12472" t="s">
        <v>125</v>
      </c>
      <c r="H12472">
        <v>249</v>
      </c>
      <c r="I12472">
        <v>0.95519366448157772</v>
      </c>
      <c r="J12472">
        <v>1.686457795238341E-2</v>
      </c>
      <c r="K12472">
        <v>0.24692628372133291</v>
      </c>
      <c r="L12472">
        <v>1.665955837431321</v>
      </c>
    </row>
    <row r="12473" spans="1:12">
      <c r="A12473" t="s">
        <v>317</v>
      </c>
      <c r="B12473" t="s">
        <v>423</v>
      </c>
      <c r="C12473">
        <v>48283</v>
      </c>
      <c r="D12473" t="s">
        <v>135</v>
      </c>
      <c r="E12473">
        <v>590</v>
      </c>
      <c r="F12473" t="s">
        <v>110</v>
      </c>
      <c r="G12473" t="s">
        <v>126</v>
      </c>
      <c r="H12473">
        <v>334</v>
      </c>
      <c r="I12473">
        <v>0.4371562454710286</v>
      </c>
      <c r="J12473">
        <v>7.312892419487918E-3</v>
      </c>
      <c r="K12473">
        <v>-2.9603177133575849E-3</v>
      </c>
      <c r="L12473">
        <v>0.83618455498745559</v>
      </c>
    </row>
    <row r="12474" spans="1:12">
      <c r="A12474" t="s">
        <v>317</v>
      </c>
      <c r="B12474" t="s">
        <v>423</v>
      </c>
      <c r="C12474">
        <v>48283</v>
      </c>
      <c r="D12474" t="s">
        <v>135</v>
      </c>
      <c r="E12474">
        <v>590</v>
      </c>
      <c r="F12474" t="s">
        <v>110</v>
      </c>
      <c r="G12474" t="s">
        <v>127</v>
      </c>
      <c r="H12474">
        <v>249</v>
      </c>
      <c r="I12474">
        <v>0.56137201362039857</v>
      </c>
      <c r="J12474">
        <v>1.012382244926258E-2</v>
      </c>
      <c r="K12474">
        <v>-4.829477607592584E-2</v>
      </c>
      <c r="L12474">
        <v>0.98030706364718623</v>
      </c>
    </row>
    <row r="12475" spans="1:12">
      <c r="A12475" t="s">
        <v>317</v>
      </c>
      <c r="B12475" t="s">
        <v>423</v>
      </c>
      <c r="C12475">
        <v>48283</v>
      </c>
      <c r="D12475" t="s">
        <v>135</v>
      </c>
      <c r="E12475">
        <v>590</v>
      </c>
      <c r="F12475" t="s">
        <v>110</v>
      </c>
      <c r="G12475" t="s">
        <v>128</v>
      </c>
      <c r="H12475">
        <v>334</v>
      </c>
      <c r="I12475">
        <v>0.17057968067662579</v>
      </c>
      <c r="J12475">
        <v>4.6214440431201122E-3</v>
      </c>
      <c r="K12475">
        <v>-0.1664199960492774</v>
      </c>
      <c r="L12475">
        <v>0.40550754015868767</v>
      </c>
    </row>
    <row r="12476" spans="1:12">
      <c r="A12476" t="s">
        <v>317</v>
      </c>
      <c r="B12476" t="s">
        <v>423</v>
      </c>
      <c r="C12476">
        <v>48283</v>
      </c>
      <c r="D12476" t="s">
        <v>135</v>
      </c>
      <c r="E12476">
        <v>590</v>
      </c>
      <c r="F12476" t="s">
        <v>110</v>
      </c>
      <c r="G12476" t="s">
        <v>129</v>
      </c>
      <c r="H12476">
        <v>249</v>
      </c>
      <c r="I12476">
        <v>0.56137201362039857</v>
      </c>
      <c r="J12476">
        <v>1.012382244926258E-2</v>
      </c>
      <c r="K12476">
        <v>-4.829477607592584E-2</v>
      </c>
      <c r="L12476">
        <v>0.98030706364718623</v>
      </c>
    </row>
    <row r="12477" spans="1:12">
      <c r="A12477" t="s">
        <v>317</v>
      </c>
      <c r="B12477" t="s">
        <v>423</v>
      </c>
      <c r="C12477">
        <v>48283</v>
      </c>
      <c r="D12477" t="s">
        <v>135</v>
      </c>
      <c r="E12477">
        <v>590</v>
      </c>
      <c r="F12477" t="s">
        <v>110</v>
      </c>
      <c r="G12477" t="s">
        <v>130</v>
      </c>
      <c r="H12477">
        <v>334</v>
      </c>
      <c r="I12477">
        <v>0.17057968067662579</v>
      </c>
      <c r="J12477">
        <v>4.6214440431201122E-3</v>
      </c>
      <c r="K12477">
        <v>-0.1664199960492774</v>
      </c>
      <c r="L12477">
        <v>0.40550754015868767</v>
      </c>
    </row>
    <row r="12478" spans="1:12">
      <c r="A12478" t="s">
        <v>317</v>
      </c>
      <c r="B12478" t="s">
        <v>423</v>
      </c>
      <c r="C12478">
        <v>48283</v>
      </c>
      <c r="D12478" t="s">
        <v>135</v>
      </c>
      <c r="E12478">
        <v>590</v>
      </c>
      <c r="F12478" t="s">
        <v>110</v>
      </c>
      <c r="G12478" t="s">
        <v>131</v>
      </c>
      <c r="H12478">
        <v>249</v>
      </c>
      <c r="I12478">
        <v>0.56137201362039857</v>
      </c>
      <c r="J12478">
        <v>1.012382244926258E-2</v>
      </c>
      <c r="K12478">
        <v>-4.829477607592584E-2</v>
      </c>
      <c r="L12478">
        <v>0.98030706364718623</v>
      </c>
    </row>
    <row r="12479" spans="1:12">
      <c r="A12479" t="s">
        <v>317</v>
      </c>
      <c r="B12479" t="s">
        <v>423</v>
      </c>
      <c r="C12479">
        <v>48283</v>
      </c>
      <c r="D12479" t="s">
        <v>135</v>
      </c>
      <c r="E12479">
        <v>590</v>
      </c>
      <c r="F12479" t="s">
        <v>110</v>
      </c>
      <c r="G12479" t="s">
        <v>132</v>
      </c>
      <c r="H12479">
        <v>334</v>
      </c>
      <c r="I12479">
        <v>0.17057968067662579</v>
      </c>
      <c r="J12479">
        <v>4.6214440431201114E-3</v>
      </c>
      <c r="K12479">
        <v>-0.1664199960492774</v>
      </c>
      <c r="L12479">
        <v>0.40550754015868767</v>
      </c>
    </row>
    <row r="12480" spans="1:12">
      <c r="A12480" t="s">
        <v>317</v>
      </c>
      <c r="B12480" t="s">
        <v>423</v>
      </c>
      <c r="C12480">
        <v>48283</v>
      </c>
      <c r="D12480" t="s">
        <v>135</v>
      </c>
      <c r="E12480">
        <v>590</v>
      </c>
      <c r="F12480" t="s">
        <v>110</v>
      </c>
      <c r="G12480" t="s">
        <v>133</v>
      </c>
      <c r="H12480">
        <v>249</v>
      </c>
      <c r="I12480">
        <v>0.60025793537664518</v>
      </c>
      <c r="J12480">
        <v>1.127974245643126E-2</v>
      </c>
      <c r="K12480">
        <v>0.15360769622612799</v>
      </c>
      <c r="L12480">
        <v>1.0610174274965309</v>
      </c>
    </row>
    <row r="12481" spans="1:12">
      <c r="A12481" t="s">
        <v>317</v>
      </c>
      <c r="B12481" t="s">
        <v>423</v>
      </c>
      <c r="C12481">
        <v>48283</v>
      </c>
      <c r="D12481" t="s">
        <v>135</v>
      </c>
      <c r="E12481">
        <v>590</v>
      </c>
      <c r="F12481" t="s">
        <v>110</v>
      </c>
      <c r="G12481" t="s">
        <v>134</v>
      </c>
      <c r="H12481">
        <v>334</v>
      </c>
      <c r="I12481">
        <v>0.26600563503707358</v>
      </c>
      <c r="J12481">
        <v>4.4683730213794064E-3</v>
      </c>
      <c r="K12481">
        <v>-2.9603177133575849E-3</v>
      </c>
      <c r="L12481">
        <v>0.50047131994690186</v>
      </c>
    </row>
    <row r="12482" spans="1:12">
      <c r="A12482" t="s">
        <v>317</v>
      </c>
      <c r="B12482" t="s">
        <v>272</v>
      </c>
      <c r="C12482">
        <v>48277</v>
      </c>
      <c r="D12482" t="s">
        <v>135</v>
      </c>
      <c r="E12482">
        <v>590</v>
      </c>
      <c r="F12482" t="s">
        <v>110</v>
      </c>
      <c r="G12482" t="s">
        <v>111</v>
      </c>
      <c r="H12482">
        <v>21</v>
      </c>
      <c r="I12482">
        <v>2.9097044164964801E-2</v>
      </c>
      <c r="J12482">
        <v>6.0724630505607641E-3</v>
      </c>
      <c r="K12482">
        <v>-999</v>
      </c>
      <c r="L12482">
        <v>-999</v>
      </c>
    </row>
    <row r="12483" spans="1:12">
      <c r="A12483" t="s">
        <v>317</v>
      </c>
      <c r="B12483" t="s">
        <v>272</v>
      </c>
      <c r="C12483">
        <v>48277</v>
      </c>
      <c r="D12483" t="s">
        <v>135</v>
      </c>
      <c r="E12483">
        <v>590</v>
      </c>
      <c r="F12483" t="s">
        <v>110</v>
      </c>
      <c r="G12483" t="s">
        <v>112</v>
      </c>
      <c r="H12483">
        <v>321</v>
      </c>
      <c r="I12483">
        <v>1.1771322730770689E-2</v>
      </c>
      <c r="J12483">
        <v>9.7415495005715423E-4</v>
      </c>
      <c r="K12483">
        <v>-999</v>
      </c>
      <c r="L12483">
        <v>-999</v>
      </c>
    </row>
    <row r="12484" spans="1:12">
      <c r="A12484" t="s">
        <v>317</v>
      </c>
      <c r="B12484" t="s">
        <v>272</v>
      </c>
      <c r="C12484">
        <v>48277</v>
      </c>
      <c r="D12484" t="s">
        <v>135</v>
      </c>
      <c r="E12484">
        <v>590</v>
      </c>
      <c r="F12484" t="s">
        <v>110</v>
      </c>
      <c r="G12484" t="s">
        <v>113</v>
      </c>
      <c r="H12484">
        <v>21</v>
      </c>
      <c r="I12484">
        <v>0.53153354669199482</v>
      </c>
      <c r="J12484">
        <v>5.1312881201294069E-2</v>
      </c>
      <c r="K12484">
        <v>0.15938401467315549</v>
      </c>
      <c r="L12484">
        <v>1.035220974542278</v>
      </c>
    </row>
    <row r="12485" spans="1:12">
      <c r="A12485" t="s">
        <v>317</v>
      </c>
      <c r="B12485" t="s">
        <v>272</v>
      </c>
      <c r="C12485">
        <v>48277</v>
      </c>
      <c r="D12485" t="s">
        <v>135</v>
      </c>
      <c r="E12485">
        <v>590</v>
      </c>
      <c r="F12485" t="s">
        <v>110</v>
      </c>
      <c r="G12485" t="s">
        <v>114</v>
      </c>
      <c r="H12485">
        <v>321</v>
      </c>
      <c r="I12485">
        <v>0.23164837642102629</v>
      </c>
      <c r="J12485">
        <v>8.0827884914033525E-3</v>
      </c>
      <c r="K12485">
        <v>-0.41821509723516131</v>
      </c>
      <c r="L12485">
        <v>0.68929894522485269</v>
      </c>
    </row>
    <row r="12486" spans="1:12">
      <c r="A12486" t="s">
        <v>317</v>
      </c>
      <c r="B12486" t="s">
        <v>272</v>
      </c>
      <c r="C12486">
        <v>48277</v>
      </c>
      <c r="D12486" t="s">
        <v>135</v>
      </c>
      <c r="E12486">
        <v>590</v>
      </c>
      <c r="F12486" t="s">
        <v>110</v>
      </c>
      <c r="G12486" t="s">
        <v>115</v>
      </c>
      <c r="H12486">
        <v>21</v>
      </c>
      <c r="I12486">
        <v>0.30580196078704569</v>
      </c>
      <c r="J12486">
        <v>4.3764517371572248E-2</v>
      </c>
      <c r="K12486">
        <v>-0.1030372468641147</v>
      </c>
      <c r="L12486">
        <v>0.70150015117042142</v>
      </c>
    </row>
    <row r="12487" spans="1:12">
      <c r="A12487" t="s">
        <v>317</v>
      </c>
      <c r="B12487" t="s">
        <v>272</v>
      </c>
      <c r="C12487">
        <v>48277</v>
      </c>
      <c r="D12487" t="s">
        <v>135</v>
      </c>
      <c r="E12487">
        <v>590</v>
      </c>
      <c r="F12487" t="s">
        <v>110</v>
      </c>
      <c r="G12487" t="s">
        <v>116</v>
      </c>
      <c r="H12487">
        <v>321</v>
      </c>
      <c r="I12487">
        <v>0.1247548738293294</v>
      </c>
      <c r="J12487">
        <v>8.6834885509622095E-3</v>
      </c>
      <c r="K12487">
        <v>-0.62373865412019058</v>
      </c>
      <c r="L12487">
        <v>0.53022528668276903</v>
      </c>
    </row>
    <row r="12488" spans="1:12">
      <c r="A12488" t="s">
        <v>317</v>
      </c>
      <c r="B12488" t="s">
        <v>272</v>
      </c>
      <c r="C12488">
        <v>48277</v>
      </c>
      <c r="D12488" t="s">
        <v>135</v>
      </c>
      <c r="E12488">
        <v>590</v>
      </c>
      <c r="F12488" t="s">
        <v>110</v>
      </c>
      <c r="G12488" t="s">
        <v>117</v>
      </c>
      <c r="H12488">
        <v>21</v>
      </c>
      <c r="I12488">
        <v>0.30580196078704569</v>
      </c>
      <c r="J12488">
        <v>4.3764517371572248E-2</v>
      </c>
      <c r="K12488">
        <v>-0.1030372468641147</v>
      </c>
      <c r="L12488">
        <v>0.70150015117042142</v>
      </c>
    </row>
    <row r="12489" spans="1:12">
      <c r="A12489" t="s">
        <v>317</v>
      </c>
      <c r="B12489" t="s">
        <v>272</v>
      </c>
      <c r="C12489">
        <v>48277</v>
      </c>
      <c r="D12489" t="s">
        <v>135</v>
      </c>
      <c r="E12489">
        <v>590</v>
      </c>
      <c r="F12489" t="s">
        <v>110</v>
      </c>
      <c r="G12489" t="s">
        <v>118</v>
      </c>
      <c r="H12489">
        <v>321</v>
      </c>
      <c r="I12489">
        <v>0.1247548738293294</v>
      </c>
      <c r="J12489">
        <v>8.6834885509622095E-3</v>
      </c>
      <c r="K12489">
        <v>-0.62373865412019058</v>
      </c>
      <c r="L12489">
        <v>0.53022528668276903</v>
      </c>
    </row>
    <row r="12490" spans="1:12">
      <c r="A12490" t="s">
        <v>317</v>
      </c>
      <c r="B12490" t="s">
        <v>272</v>
      </c>
      <c r="C12490">
        <v>48277</v>
      </c>
      <c r="D12490" t="s">
        <v>135</v>
      </c>
      <c r="E12490">
        <v>590</v>
      </c>
      <c r="F12490" t="s">
        <v>110</v>
      </c>
      <c r="G12490" t="s">
        <v>119</v>
      </c>
      <c r="H12490">
        <v>21</v>
      </c>
      <c r="I12490">
        <v>0.41894103250454029</v>
      </c>
      <c r="J12490">
        <v>4.5897237089403013E-2</v>
      </c>
      <c r="K12490">
        <v>0.13843076486317521</v>
      </c>
      <c r="L12490">
        <v>0.87417234015293099</v>
      </c>
    </row>
    <row r="12491" spans="1:12">
      <c r="A12491" t="s">
        <v>317</v>
      </c>
      <c r="B12491" t="s">
        <v>272</v>
      </c>
      <c r="C12491">
        <v>48277</v>
      </c>
      <c r="D12491" t="s">
        <v>135</v>
      </c>
      <c r="E12491">
        <v>590</v>
      </c>
      <c r="F12491" t="s">
        <v>110</v>
      </c>
      <c r="G12491" t="s">
        <v>120</v>
      </c>
      <c r="H12491">
        <v>321</v>
      </c>
      <c r="I12491">
        <v>0.18022115110756809</v>
      </c>
      <c r="J12491">
        <v>8.4896625091484008E-3</v>
      </c>
      <c r="K12491">
        <v>-0.48132900060174078</v>
      </c>
      <c r="L12491">
        <v>0.61784843715681403</v>
      </c>
    </row>
    <row r="12492" spans="1:12">
      <c r="A12492" t="s">
        <v>317</v>
      </c>
      <c r="B12492" t="s">
        <v>272</v>
      </c>
      <c r="C12492">
        <v>48277</v>
      </c>
      <c r="D12492" t="s">
        <v>135</v>
      </c>
      <c r="E12492">
        <v>590</v>
      </c>
      <c r="F12492" t="s">
        <v>110</v>
      </c>
      <c r="G12492" t="s">
        <v>121</v>
      </c>
      <c r="H12492">
        <v>21</v>
      </c>
      <c r="I12492">
        <v>0.67011258961515197</v>
      </c>
      <c r="J12492">
        <v>5.9670154189357102E-2</v>
      </c>
      <c r="K12492">
        <v>0.1920892174148528</v>
      </c>
      <c r="L12492">
        <v>1.2323829158348369</v>
      </c>
    </row>
    <row r="12493" spans="1:12">
      <c r="A12493" t="s">
        <v>317</v>
      </c>
      <c r="B12493" t="s">
        <v>272</v>
      </c>
      <c r="C12493">
        <v>48277</v>
      </c>
      <c r="D12493" t="s">
        <v>135</v>
      </c>
      <c r="E12493">
        <v>590</v>
      </c>
      <c r="F12493" t="s">
        <v>110</v>
      </c>
      <c r="G12493" t="s">
        <v>122</v>
      </c>
      <c r="H12493">
        <v>321</v>
      </c>
      <c r="I12493">
        <v>0.32797103326668042</v>
      </c>
      <c r="J12493">
        <v>8.5366815968959363E-3</v>
      </c>
      <c r="K12493">
        <v>-0.17449362842845009</v>
      </c>
      <c r="L12493">
        <v>0.81663580721431916</v>
      </c>
    </row>
    <row r="12494" spans="1:12">
      <c r="A12494" t="s">
        <v>317</v>
      </c>
      <c r="B12494" t="s">
        <v>272</v>
      </c>
      <c r="C12494">
        <v>48277</v>
      </c>
      <c r="D12494" t="s">
        <v>135</v>
      </c>
      <c r="E12494">
        <v>590</v>
      </c>
      <c r="F12494" t="s">
        <v>110</v>
      </c>
      <c r="G12494" t="s">
        <v>123</v>
      </c>
      <c r="H12494">
        <v>21</v>
      </c>
      <c r="I12494">
        <v>0.90529997341020851</v>
      </c>
      <c r="J12494">
        <v>7.7002491223631439E-2</v>
      </c>
      <c r="K12494">
        <v>0.22213573584840979</v>
      </c>
      <c r="L12494">
        <v>1.5856410023960681</v>
      </c>
    </row>
    <row r="12495" spans="1:12">
      <c r="A12495" t="s">
        <v>317</v>
      </c>
      <c r="B12495" t="s">
        <v>272</v>
      </c>
      <c r="C12495">
        <v>48277</v>
      </c>
      <c r="D12495" t="s">
        <v>135</v>
      </c>
      <c r="E12495">
        <v>590</v>
      </c>
      <c r="F12495" t="s">
        <v>110</v>
      </c>
      <c r="G12495" t="s">
        <v>124</v>
      </c>
      <c r="H12495">
        <v>321</v>
      </c>
      <c r="I12495">
        <v>0.4696498088056949</v>
      </c>
      <c r="J12495">
        <v>9.8175126864820592E-3</v>
      </c>
      <c r="K12495">
        <v>-2.937424300232781E-3</v>
      </c>
      <c r="L12495">
        <v>1.0116504290241439</v>
      </c>
    </row>
    <row r="12496" spans="1:12">
      <c r="A12496" t="s">
        <v>317</v>
      </c>
      <c r="B12496" t="s">
        <v>272</v>
      </c>
      <c r="C12496">
        <v>48277</v>
      </c>
      <c r="D12496" t="s">
        <v>135</v>
      </c>
      <c r="E12496">
        <v>590</v>
      </c>
      <c r="F12496" t="s">
        <v>110</v>
      </c>
      <c r="G12496" t="s">
        <v>125</v>
      </c>
      <c r="H12496">
        <v>21</v>
      </c>
      <c r="I12496">
        <v>1.12839611071775</v>
      </c>
      <c r="J12496">
        <v>9.2851381894181975E-2</v>
      </c>
      <c r="K12496">
        <v>0.25170032977500628</v>
      </c>
      <c r="L12496">
        <v>1.9083088080071371</v>
      </c>
    </row>
    <row r="12497" spans="1:12">
      <c r="A12497" t="s">
        <v>317</v>
      </c>
      <c r="B12497" t="s">
        <v>272</v>
      </c>
      <c r="C12497">
        <v>48277</v>
      </c>
      <c r="D12497" t="s">
        <v>135</v>
      </c>
      <c r="E12497">
        <v>590</v>
      </c>
      <c r="F12497" t="s">
        <v>110</v>
      </c>
      <c r="G12497" t="s">
        <v>126</v>
      </c>
      <c r="H12497">
        <v>321</v>
      </c>
      <c r="I12497">
        <v>0.60606330375964446</v>
      </c>
      <c r="J12497">
        <v>1.1511580136324719E-2</v>
      </c>
      <c r="K12497">
        <v>-2.937424300232781E-3</v>
      </c>
      <c r="L12497">
        <v>1.193299581612685</v>
      </c>
    </row>
    <row r="12498" spans="1:12">
      <c r="A12498" t="s">
        <v>317</v>
      </c>
      <c r="B12498" t="s">
        <v>272</v>
      </c>
      <c r="C12498">
        <v>48277</v>
      </c>
      <c r="D12498" t="s">
        <v>135</v>
      </c>
      <c r="E12498">
        <v>590</v>
      </c>
      <c r="F12498" t="s">
        <v>110</v>
      </c>
      <c r="G12498" t="s">
        <v>127</v>
      </c>
      <c r="H12498">
        <v>21</v>
      </c>
      <c r="I12498">
        <v>0.53153354669199482</v>
      </c>
      <c r="J12498">
        <v>5.1312881201294069E-2</v>
      </c>
      <c r="K12498">
        <v>0.15938401467315549</v>
      </c>
      <c r="L12498">
        <v>1.035220974542278</v>
      </c>
    </row>
    <row r="12499" spans="1:12">
      <c r="A12499" t="s">
        <v>317</v>
      </c>
      <c r="B12499" t="s">
        <v>272</v>
      </c>
      <c r="C12499">
        <v>48277</v>
      </c>
      <c r="D12499" t="s">
        <v>135</v>
      </c>
      <c r="E12499">
        <v>590</v>
      </c>
      <c r="F12499" t="s">
        <v>110</v>
      </c>
      <c r="G12499" t="s">
        <v>128</v>
      </c>
      <c r="H12499">
        <v>321</v>
      </c>
      <c r="I12499">
        <v>0.23164837642102629</v>
      </c>
      <c r="J12499">
        <v>8.0827884914033508E-3</v>
      </c>
      <c r="K12499">
        <v>-0.41821509723516131</v>
      </c>
      <c r="L12499">
        <v>0.68929894522485269</v>
      </c>
    </row>
    <row r="12500" spans="1:12">
      <c r="A12500" t="s">
        <v>317</v>
      </c>
      <c r="B12500" t="s">
        <v>272</v>
      </c>
      <c r="C12500">
        <v>48277</v>
      </c>
      <c r="D12500" t="s">
        <v>135</v>
      </c>
      <c r="E12500">
        <v>590</v>
      </c>
      <c r="F12500" t="s">
        <v>110</v>
      </c>
      <c r="G12500" t="s">
        <v>129</v>
      </c>
      <c r="H12500">
        <v>21</v>
      </c>
      <c r="I12500">
        <v>0.53153354669199482</v>
      </c>
      <c r="J12500">
        <v>5.1312881201294069E-2</v>
      </c>
      <c r="K12500">
        <v>0.15938401467315549</v>
      </c>
      <c r="L12500">
        <v>1.035220974542278</v>
      </c>
    </row>
    <row r="12501" spans="1:12">
      <c r="A12501" t="s">
        <v>317</v>
      </c>
      <c r="B12501" t="s">
        <v>272</v>
      </c>
      <c r="C12501">
        <v>48277</v>
      </c>
      <c r="D12501" t="s">
        <v>135</v>
      </c>
      <c r="E12501">
        <v>590</v>
      </c>
      <c r="F12501" t="s">
        <v>110</v>
      </c>
      <c r="G12501" t="s">
        <v>130</v>
      </c>
      <c r="H12501">
        <v>321</v>
      </c>
      <c r="I12501">
        <v>0.23164837642102629</v>
      </c>
      <c r="J12501">
        <v>8.0827884914033508E-3</v>
      </c>
      <c r="K12501">
        <v>-0.41821509723516131</v>
      </c>
      <c r="L12501">
        <v>0.68929894522485269</v>
      </c>
    </row>
    <row r="12502" spans="1:12">
      <c r="A12502" t="s">
        <v>317</v>
      </c>
      <c r="B12502" t="s">
        <v>272</v>
      </c>
      <c r="C12502">
        <v>48277</v>
      </c>
      <c r="D12502" t="s">
        <v>135</v>
      </c>
      <c r="E12502">
        <v>590</v>
      </c>
      <c r="F12502" t="s">
        <v>110</v>
      </c>
      <c r="G12502" t="s">
        <v>131</v>
      </c>
      <c r="H12502">
        <v>21</v>
      </c>
      <c r="I12502">
        <v>0.53153354669199482</v>
      </c>
      <c r="J12502">
        <v>5.1312881201294069E-2</v>
      </c>
      <c r="K12502">
        <v>0.15938401467315549</v>
      </c>
      <c r="L12502">
        <v>1.035220974542278</v>
      </c>
    </row>
    <row r="12503" spans="1:12">
      <c r="A12503" t="s">
        <v>317</v>
      </c>
      <c r="B12503" t="s">
        <v>272</v>
      </c>
      <c r="C12503">
        <v>48277</v>
      </c>
      <c r="D12503" t="s">
        <v>135</v>
      </c>
      <c r="E12503">
        <v>590</v>
      </c>
      <c r="F12503" t="s">
        <v>110</v>
      </c>
      <c r="G12503" t="s">
        <v>132</v>
      </c>
      <c r="H12503">
        <v>321</v>
      </c>
      <c r="I12503">
        <v>0.23164837642102629</v>
      </c>
      <c r="J12503">
        <v>8.0827884914033508E-3</v>
      </c>
      <c r="K12503">
        <v>-0.41821509723516131</v>
      </c>
      <c r="L12503">
        <v>0.68929894522485269</v>
      </c>
    </row>
    <row r="12504" spans="1:12">
      <c r="A12504" t="s">
        <v>317</v>
      </c>
      <c r="B12504" t="s">
        <v>272</v>
      </c>
      <c r="C12504">
        <v>48277</v>
      </c>
      <c r="D12504" t="s">
        <v>135</v>
      </c>
      <c r="E12504">
        <v>590</v>
      </c>
      <c r="F12504" t="s">
        <v>110</v>
      </c>
      <c r="G12504" t="s">
        <v>133</v>
      </c>
      <c r="H12504">
        <v>21</v>
      </c>
      <c r="I12504">
        <v>0.80092700356517643</v>
      </c>
      <c r="J12504">
        <v>6.6061947049611949E-2</v>
      </c>
      <c r="K12504">
        <v>0.13062001870250631</v>
      </c>
      <c r="L12504">
        <v>1.2634740516146179</v>
      </c>
    </row>
    <row r="12505" spans="1:12">
      <c r="A12505" t="s">
        <v>317</v>
      </c>
      <c r="B12505" t="s">
        <v>272</v>
      </c>
      <c r="C12505">
        <v>48277</v>
      </c>
      <c r="D12505" t="s">
        <v>135</v>
      </c>
      <c r="E12505">
        <v>590</v>
      </c>
      <c r="F12505" t="s">
        <v>110</v>
      </c>
      <c r="G12505" t="s">
        <v>134</v>
      </c>
      <c r="H12505">
        <v>321</v>
      </c>
      <c r="I12505">
        <v>0.36995161043315689</v>
      </c>
      <c r="J12505">
        <v>7.001253153496847E-3</v>
      </c>
      <c r="K12505">
        <v>-2.937424300232781E-3</v>
      </c>
      <c r="L12505">
        <v>0.69068353536398719</v>
      </c>
    </row>
    <row r="12506" spans="1:12">
      <c r="A12506" t="s">
        <v>317</v>
      </c>
      <c r="B12506" t="s">
        <v>424</v>
      </c>
      <c r="C12506">
        <v>48279</v>
      </c>
      <c r="D12506" t="s">
        <v>135</v>
      </c>
      <c r="E12506">
        <v>590</v>
      </c>
      <c r="F12506" t="s">
        <v>110</v>
      </c>
      <c r="G12506" t="s">
        <v>111</v>
      </c>
      <c r="H12506">
        <v>195</v>
      </c>
      <c r="I12506">
        <v>1.280066447151627E-2</v>
      </c>
      <c r="J12506">
        <v>1.5078502414576499E-3</v>
      </c>
      <c r="K12506">
        <v>-999</v>
      </c>
      <c r="L12506">
        <v>-999</v>
      </c>
    </row>
    <row r="12507" spans="1:12">
      <c r="A12507" t="s">
        <v>317</v>
      </c>
      <c r="B12507" t="s">
        <v>424</v>
      </c>
      <c r="C12507">
        <v>48279</v>
      </c>
      <c r="D12507" t="s">
        <v>135</v>
      </c>
      <c r="E12507">
        <v>590</v>
      </c>
      <c r="F12507" t="s">
        <v>110</v>
      </c>
      <c r="G12507" t="s">
        <v>112</v>
      </c>
      <c r="H12507">
        <v>190</v>
      </c>
      <c r="I12507">
        <v>-9.2924923593182586E-3</v>
      </c>
      <c r="J12507">
        <v>1.02729659439014E-3</v>
      </c>
      <c r="K12507">
        <v>-999</v>
      </c>
      <c r="L12507">
        <v>-999</v>
      </c>
    </row>
    <row r="12508" spans="1:12">
      <c r="A12508" t="s">
        <v>317</v>
      </c>
      <c r="B12508" t="s">
        <v>424</v>
      </c>
      <c r="C12508">
        <v>48279</v>
      </c>
      <c r="D12508" t="s">
        <v>135</v>
      </c>
      <c r="E12508">
        <v>590</v>
      </c>
      <c r="F12508" t="s">
        <v>110</v>
      </c>
      <c r="G12508" t="s">
        <v>113</v>
      </c>
      <c r="H12508">
        <v>195</v>
      </c>
      <c r="I12508">
        <v>0.40708836443639601</v>
      </c>
      <c r="J12508">
        <v>1.4367217897190461E-2</v>
      </c>
      <c r="K12508">
        <v>6.1616498831277053E-2</v>
      </c>
      <c r="L12508">
        <v>1.0445898330844281</v>
      </c>
    </row>
    <row r="12509" spans="1:12">
      <c r="A12509" t="s">
        <v>317</v>
      </c>
      <c r="B12509" t="s">
        <v>424</v>
      </c>
      <c r="C12509">
        <v>48279</v>
      </c>
      <c r="D12509" t="s">
        <v>135</v>
      </c>
      <c r="E12509">
        <v>590</v>
      </c>
      <c r="F12509" t="s">
        <v>110</v>
      </c>
      <c r="G12509" t="s">
        <v>114</v>
      </c>
      <c r="H12509">
        <v>190</v>
      </c>
      <c r="I12509">
        <v>7.7813854277962002E-2</v>
      </c>
      <c r="J12509">
        <v>3.9358693629893728E-3</v>
      </c>
      <c r="K12509">
        <v>-1.7118735742734901E-2</v>
      </c>
      <c r="L12509">
        <v>0.27114206432046323</v>
      </c>
    </row>
    <row r="12510" spans="1:12">
      <c r="A12510" t="s">
        <v>317</v>
      </c>
      <c r="B12510" t="s">
        <v>424</v>
      </c>
      <c r="C12510">
        <v>48279</v>
      </c>
      <c r="D12510" t="s">
        <v>135</v>
      </c>
      <c r="E12510">
        <v>590</v>
      </c>
      <c r="F12510" t="s">
        <v>110</v>
      </c>
      <c r="G12510" t="s">
        <v>115</v>
      </c>
      <c r="H12510">
        <v>195</v>
      </c>
      <c r="I12510">
        <v>0.30513565012848759</v>
      </c>
      <c r="J12510">
        <v>1.0706964281424159E-2</v>
      </c>
      <c r="K12510">
        <v>3.9435271980070033E-2</v>
      </c>
      <c r="L12510">
        <v>0.71570367352633091</v>
      </c>
    </row>
    <row r="12511" spans="1:12">
      <c r="A12511" t="s">
        <v>317</v>
      </c>
      <c r="B12511" t="s">
        <v>424</v>
      </c>
      <c r="C12511">
        <v>48279</v>
      </c>
      <c r="D12511" t="s">
        <v>135</v>
      </c>
      <c r="E12511">
        <v>590</v>
      </c>
      <c r="F12511" t="s">
        <v>110</v>
      </c>
      <c r="G12511" t="s">
        <v>116</v>
      </c>
      <c r="H12511">
        <v>190</v>
      </c>
      <c r="I12511">
        <v>1.2001574140206729E-2</v>
      </c>
      <c r="J12511">
        <v>3.2866643379730002E-3</v>
      </c>
      <c r="K12511">
        <v>-7.5404002868393591E-2</v>
      </c>
      <c r="L12511">
        <v>0.16463460659000639</v>
      </c>
    </row>
    <row r="12512" spans="1:12">
      <c r="A12512" t="s">
        <v>317</v>
      </c>
      <c r="B12512" t="s">
        <v>424</v>
      </c>
      <c r="C12512">
        <v>48279</v>
      </c>
      <c r="D12512" t="s">
        <v>135</v>
      </c>
      <c r="E12512">
        <v>590</v>
      </c>
      <c r="F12512" t="s">
        <v>110</v>
      </c>
      <c r="G12512" t="s">
        <v>117</v>
      </c>
      <c r="H12512">
        <v>195</v>
      </c>
      <c r="I12512">
        <v>0.30513566503163342</v>
      </c>
      <c r="J12512">
        <v>1.070696596274592E-2</v>
      </c>
      <c r="K12512">
        <v>3.9435271980070033E-2</v>
      </c>
      <c r="L12512">
        <v>0.71570367352633091</v>
      </c>
    </row>
    <row r="12513" spans="1:12">
      <c r="A12513" t="s">
        <v>317</v>
      </c>
      <c r="B12513" t="s">
        <v>424</v>
      </c>
      <c r="C12513">
        <v>48279</v>
      </c>
      <c r="D12513" t="s">
        <v>135</v>
      </c>
      <c r="E12513">
        <v>590</v>
      </c>
      <c r="F12513" t="s">
        <v>110</v>
      </c>
      <c r="G12513" t="s">
        <v>118</v>
      </c>
      <c r="H12513">
        <v>190</v>
      </c>
      <c r="I12513">
        <v>1.2030466238897411E-2</v>
      </c>
      <c r="J12513">
        <v>3.2861171791652758E-3</v>
      </c>
      <c r="K12513">
        <v>-7.5404002868393591E-2</v>
      </c>
      <c r="L12513">
        <v>0.16463460659000639</v>
      </c>
    </row>
    <row r="12514" spans="1:12">
      <c r="A12514" t="s">
        <v>317</v>
      </c>
      <c r="B12514" t="s">
        <v>424</v>
      </c>
      <c r="C12514">
        <v>48279</v>
      </c>
      <c r="D12514" t="s">
        <v>135</v>
      </c>
      <c r="E12514">
        <v>590</v>
      </c>
      <c r="F12514" t="s">
        <v>110</v>
      </c>
      <c r="G12514" t="s">
        <v>119</v>
      </c>
      <c r="H12514">
        <v>195</v>
      </c>
      <c r="I12514">
        <v>0.34320672442635802</v>
      </c>
      <c r="J12514">
        <v>1.247625352405689E-2</v>
      </c>
      <c r="K12514">
        <v>4.7958638566990848E-2</v>
      </c>
      <c r="L12514">
        <v>0.87469436781935861</v>
      </c>
    </row>
    <row r="12515" spans="1:12">
      <c r="A12515" t="s">
        <v>317</v>
      </c>
      <c r="B12515" t="s">
        <v>424</v>
      </c>
      <c r="C12515">
        <v>48279</v>
      </c>
      <c r="D12515" t="s">
        <v>135</v>
      </c>
      <c r="E12515">
        <v>590</v>
      </c>
      <c r="F12515" t="s">
        <v>110</v>
      </c>
      <c r="G12515" t="s">
        <v>120</v>
      </c>
      <c r="H12515">
        <v>190</v>
      </c>
      <c r="I12515">
        <v>4.6138024045417947E-2</v>
      </c>
      <c r="J12515">
        <v>3.6055265816889869E-3</v>
      </c>
      <c r="K12515">
        <v>-3.6358419341025107E-2</v>
      </c>
      <c r="L12515">
        <v>0.22138591011327369</v>
      </c>
    </row>
    <row r="12516" spans="1:12">
      <c r="A12516" t="s">
        <v>317</v>
      </c>
      <c r="B12516" t="s">
        <v>424</v>
      </c>
      <c r="C12516">
        <v>48279</v>
      </c>
      <c r="D12516" t="s">
        <v>135</v>
      </c>
      <c r="E12516">
        <v>590</v>
      </c>
      <c r="F12516" t="s">
        <v>110</v>
      </c>
      <c r="G12516" t="s">
        <v>121</v>
      </c>
      <c r="H12516">
        <v>195</v>
      </c>
      <c r="I12516">
        <v>0.46847809257867168</v>
      </c>
      <c r="J12516">
        <v>1.6532577787320611E-2</v>
      </c>
      <c r="K12516">
        <v>7.6488431358555903E-2</v>
      </c>
      <c r="L12516">
        <v>1.2294122453740419</v>
      </c>
    </row>
    <row r="12517" spans="1:12">
      <c r="A12517" t="s">
        <v>317</v>
      </c>
      <c r="B12517" t="s">
        <v>424</v>
      </c>
      <c r="C12517">
        <v>48279</v>
      </c>
      <c r="D12517" t="s">
        <v>135</v>
      </c>
      <c r="E12517">
        <v>590</v>
      </c>
      <c r="F12517" t="s">
        <v>110</v>
      </c>
      <c r="G12517" t="s">
        <v>122</v>
      </c>
      <c r="H12517">
        <v>190</v>
      </c>
      <c r="I12517">
        <v>0.1336305878317513</v>
      </c>
      <c r="J12517">
        <v>5.0660177865624904E-3</v>
      </c>
      <c r="K12517">
        <v>6.8583110542747407E-3</v>
      </c>
      <c r="L12517">
        <v>0.38294899232820739</v>
      </c>
    </row>
    <row r="12518" spans="1:12">
      <c r="A12518" t="s">
        <v>317</v>
      </c>
      <c r="B12518" t="s">
        <v>424</v>
      </c>
      <c r="C12518">
        <v>48279</v>
      </c>
      <c r="D12518" t="s">
        <v>135</v>
      </c>
      <c r="E12518">
        <v>590</v>
      </c>
      <c r="F12518" t="s">
        <v>110</v>
      </c>
      <c r="G12518" t="s">
        <v>123</v>
      </c>
      <c r="H12518">
        <v>195</v>
      </c>
      <c r="I12518">
        <v>0.57143065106157542</v>
      </c>
      <c r="J12518">
        <v>2.0939690307789919E-2</v>
      </c>
      <c r="K12518">
        <v>9.6644327978629749E-2</v>
      </c>
      <c r="L12518">
        <v>1.586068888403962</v>
      </c>
    </row>
    <row r="12519" spans="1:12">
      <c r="A12519" t="s">
        <v>317</v>
      </c>
      <c r="B12519" t="s">
        <v>424</v>
      </c>
      <c r="C12519">
        <v>48279</v>
      </c>
      <c r="D12519" t="s">
        <v>135</v>
      </c>
      <c r="E12519">
        <v>590</v>
      </c>
      <c r="F12519" t="s">
        <v>110</v>
      </c>
      <c r="G12519" t="s">
        <v>124</v>
      </c>
      <c r="H12519">
        <v>190</v>
      </c>
      <c r="I12519">
        <v>0.216825874518845</v>
      </c>
      <c r="J12519">
        <v>6.4478154442222336E-3</v>
      </c>
      <c r="K12519">
        <v>5.0699452501801502E-2</v>
      </c>
      <c r="L12519">
        <v>0.52078327133154723</v>
      </c>
    </row>
    <row r="12520" spans="1:12">
      <c r="A12520" t="s">
        <v>317</v>
      </c>
      <c r="B12520" t="s">
        <v>424</v>
      </c>
      <c r="C12520">
        <v>48279</v>
      </c>
      <c r="D12520" t="s">
        <v>135</v>
      </c>
      <c r="E12520">
        <v>590</v>
      </c>
      <c r="F12520" t="s">
        <v>110</v>
      </c>
      <c r="G12520" t="s">
        <v>125</v>
      </c>
      <c r="H12520">
        <v>195</v>
      </c>
      <c r="I12520">
        <v>0.68792056233084986</v>
      </c>
      <c r="J12520">
        <v>2.4846330383766699E-2</v>
      </c>
      <c r="K12520">
        <v>0.1100626279377805</v>
      </c>
      <c r="L12520">
        <v>1.882481460986257</v>
      </c>
    </row>
    <row r="12521" spans="1:12">
      <c r="A12521" t="s">
        <v>317</v>
      </c>
      <c r="B12521" t="s">
        <v>424</v>
      </c>
      <c r="C12521">
        <v>48279</v>
      </c>
      <c r="D12521" t="s">
        <v>135</v>
      </c>
      <c r="E12521">
        <v>590</v>
      </c>
      <c r="F12521" t="s">
        <v>110</v>
      </c>
      <c r="G12521" t="s">
        <v>126</v>
      </c>
      <c r="H12521">
        <v>190</v>
      </c>
      <c r="I12521">
        <v>0.31011238155261978</v>
      </c>
      <c r="J12521">
        <v>8.3102156555515776E-3</v>
      </c>
      <c r="K12521">
        <v>8.6149699873777838E-2</v>
      </c>
      <c r="L12521">
        <v>0.67560886604146608</v>
      </c>
    </row>
    <row r="12522" spans="1:12">
      <c r="A12522" t="s">
        <v>317</v>
      </c>
      <c r="B12522" t="s">
        <v>424</v>
      </c>
      <c r="C12522">
        <v>48279</v>
      </c>
      <c r="D12522" t="s">
        <v>135</v>
      </c>
      <c r="E12522">
        <v>590</v>
      </c>
      <c r="F12522" t="s">
        <v>110</v>
      </c>
      <c r="G12522" t="s">
        <v>127</v>
      </c>
      <c r="H12522">
        <v>195</v>
      </c>
      <c r="I12522">
        <v>0.40708836443639612</v>
      </c>
      <c r="J12522">
        <v>1.4367217897190461E-2</v>
      </c>
      <c r="K12522">
        <v>6.1616498831277053E-2</v>
      </c>
      <c r="L12522">
        <v>1.0445898330844281</v>
      </c>
    </row>
    <row r="12523" spans="1:12">
      <c r="A12523" t="s">
        <v>317</v>
      </c>
      <c r="B12523" t="s">
        <v>424</v>
      </c>
      <c r="C12523">
        <v>48279</v>
      </c>
      <c r="D12523" t="s">
        <v>135</v>
      </c>
      <c r="E12523">
        <v>590</v>
      </c>
      <c r="F12523" t="s">
        <v>110</v>
      </c>
      <c r="G12523" t="s">
        <v>128</v>
      </c>
      <c r="H12523">
        <v>190</v>
      </c>
      <c r="I12523">
        <v>7.7813854277962002E-2</v>
      </c>
      <c r="J12523">
        <v>3.9358693629893736E-3</v>
      </c>
      <c r="K12523">
        <v>-1.7118735742734901E-2</v>
      </c>
      <c r="L12523">
        <v>0.27114206432046323</v>
      </c>
    </row>
    <row r="12524" spans="1:12">
      <c r="A12524" t="s">
        <v>317</v>
      </c>
      <c r="B12524" t="s">
        <v>424</v>
      </c>
      <c r="C12524">
        <v>48279</v>
      </c>
      <c r="D12524" t="s">
        <v>135</v>
      </c>
      <c r="E12524">
        <v>590</v>
      </c>
      <c r="F12524" t="s">
        <v>110</v>
      </c>
      <c r="G12524" t="s">
        <v>129</v>
      </c>
      <c r="H12524">
        <v>195</v>
      </c>
      <c r="I12524">
        <v>0.40708836443639612</v>
      </c>
      <c r="J12524">
        <v>1.4367217897190469E-2</v>
      </c>
      <c r="K12524">
        <v>6.1616498831277053E-2</v>
      </c>
      <c r="L12524">
        <v>1.0445898330844281</v>
      </c>
    </row>
    <row r="12525" spans="1:12">
      <c r="A12525" t="s">
        <v>317</v>
      </c>
      <c r="B12525" t="s">
        <v>424</v>
      </c>
      <c r="C12525">
        <v>48279</v>
      </c>
      <c r="D12525" t="s">
        <v>135</v>
      </c>
      <c r="E12525">
        <v>590</v>
      </c>
      <c r="F12525" t="s">
        <v>110</v>
      </c>
      <c r="G12525" t="s">
        <v>130</v>
      </c>
      <c r="H12525">
        <v>190</v>
      </c>
      <c r="I12525">
        <v>7.7813854277962002E-2</v>
      </c>
      <c r="J12525">
        <v>3.9358693629893736E-3</v>
      </c>
      <c r="K12525">
        <v>-1.7118735742734901E-2</v>
      </c>
      <c r="L12525">
        <v>0.27114206432046323</v>
      </c>
    </row>
    <row r="12526" spans="1:12">
      <c r="A12526" t="s">
        <v>317</v>
      </c>
      <c r="B12526" t="s">
        <v>424</v>
      </c>
      <c r="C12526">
        <v>48279</v>
      </c>
      <c r="D12526" t="s">
        <v>135</v>
      </c>
      <c r="E12526">
        <v>590</v>
      </c>
      <c r="F12526" t="s">
        <v>110</v>
      </c>
      <c r="G12526" t="s">
        <v>131</v>
      </c>
      <c r="H12526">
        <v>195</v>
      </c>
      <c r="I12526">
        <v>0.40708836443639612</v>
      </c>
      <c r="J12526">
        <v>1.4367217897190461E-2</v>
      </c>
      <c r="K12526">
        <v>6.1616498831277053E-2</v>
      </c>
      <c r="L12526">
        <v>1.0445898330844281</v>
      </c>
    </row>
    <row r="12527" spans="1:12">
      <c r="A12527" t="s">
        <v>317</v>
      </c>
      <c r="B12527" t="s">
        <v>424</v>
      </c>
      <c r="C12527">
        <v>48279</v>
      </c>
      <c r="D12527" t="s">
        <v>135</v>
      </c>
      <c r="E12527">
        <v>590</v>
      </c>
      <c r="F12527" t="s">
        <v>110</v>
      </c>
      <c r="G12527" t="s">
        <v>132</v>
      </c>
      <c r="H12527">
        <v>190</v>
      </c>
      <c r="I12527">
        <v>7.7813854277962002E-2</v>
      </c>
      <c r="J12527">
        <v>3.9358693629893736E-3</v>
      </c>
      <c r="K12527">
        <v>-1.7118735742734901E-2</v>
      </c>
      <c r="L12527">
        <v>0.27114206432046323</v>
      </c>
    </row>
    <row r="12528" spans="1:12">
      <c r="A12528" t="s">
        <v>317</v>
      </c>
      <c r="B12528" t="s">
        <v>424</v>
      </c>
      <c r="C12528">
        <v>48279</v>
      </c>
      <c r="D12528" t="s">
        <v>135</v>
      </c>
      <c r="E12528">
        <v>590</v>
      </c>
      <c r="F12528" t="s">
        <v>110</v>
      </c>
      <c r="G12528" t="s">
        <v>133</v>
      </c>
      <c r="H12528">
        <v>195</v>
      </c>
      <c r="I12528">
        <v>0.42197723401868331</v>
      </c>
      <c r="J12528">
        <v>1.523064055750196E-2</v>
      </c>
      <c r="K12528">
        <v>7.3995564455217239E-2</v>
      </c>
      <c r="L12528">
        <v>1.1930003476107121</v>
      </c>
    </row>
    <row r="12529" spans="1:12">
      <c r="A12529" t="s">
        <v>317</v>
      </c>
      <c r="B12529" t="s">
        <v>424</v>
      </c>
      <c r="C12529">
        <v>48279</v>
      </c>
      <c r="D12529" t="s">
        <v>135</v>
      </c>
      <c r="E12529">
        <v>590</v>
      </c>
      <c r="F12529" t="s">
        <v>110</v>
      </c>
      <c r="G12529" t="s">
        <v>134</v>
      </c>
      <c r="H12529">
        <v>190</v>
      </c>
      <c r="I12529">
        <v>0.2079940356221685</v>
      </c>
      <c r="J12529">
        <v>6.3123908138744298E-3</v>
      </c>
      <c r="K12529">
        <v>4.7425370198004912E-2</v>
      </c>
      <c r="L12529">
        <v>0.51319062766465262</v>
      </c>
    </row>
    <row r="12530" spans="1:12">
      <c r="A12530" t="s">
        <v>317</v>
      </c>
      <c r="B12530" t="s">
        <v>425</v>
      </c>
      <c r="C12530">
        <v>48281</v>
      </c>
      <c r="D12530" t="s">
        <v>135</v>
      </c>
      <c r="E12530">
        <v>590</v>
      </c>
      <c r="F12530" t="s">
        <v>110</v>
      </c>
      <c r="G12530" t="s">
        <v>111</v>
      </c>
      <c r="H12530">
        <v>21</v>
      </c>
      <c r="I12530">
        <v>2.9097044164964801E-2</v>
      </c>
      <c r="J12530">
        <v>6.0724630505607641E-3</v>
      </c>
      <c r="K12530">
        <v>-999</v>
      </c>
      <c r="L12530">
        <v>-999</v>
      </c>
    </row>
    <row r="12531" spans="1:12">
      <c r="A12531" t="s">
        <v>317</v>
      </c>
      <c r="B12531" t="s">
        <v>425</v>
      </c>
      <c r="C12531">
        <v>48281</v>
      </c>
      <c r="D12531" t="s">
        <v>135</v>
      </c>
      <c r="E12531">
        <v>590</v>
      </c>
      <c r="F12531" t="s">
        <v>110</v>
      </c>
      <c r="G12531" t="s">
        <v>112</v>
      </c>
      <c r="H12531">
        <v>73</v>
      </c>
      <c r="I12531">
        <v>1.0477218896655441E-2</v>
      </c>
      <c r="J12531">
        <v>1.3485294630891361E-3</v>
      </c>
      <c r="K12531">
        <v>-999</v>
      </c>
      <c r="L12531">
        <v>-999</v>
      </c>
    </row>
    <row r="12532" spans="1:12">
      <c r="A12532" t="s">
        <v>317</v>
      </c>
      <c r="B12532" t="s">
        <v>425</v>
      </c>
      <c r="C12532">
        <v>48281</v>
      </c>
      <c r="D12532" t="s">
        <v>135</v>
      </c>
      <c r="E12532">
        <v>590</v>
      </c>
      <c r="F12532" t="s">
        <v>110</v>
      </c>
      <c r="G12532" t="s">
        <v>113</v>
      </c>
      <c r="H12532">
        <v>21</v>
      </c>
      <c r="I12532">
        <v>0.53153354669199482</v>
      </c>
      <c r="J12532">
        <v>5.1312881201294069E-2</v>
      </c>
      <c r="K12532">
        <v>0.15938401467315549</v>
      </c>
      <c r="L12532">
        <v>1.035220974542278</v>
      </c>
    </row>
    <row r="12533" spans="1:12">
      <c r="A12533" t="s">
        <v>317</v>
      </c>
      <c r="B12533" t="s">
        <v>425</v>
      </c>
      <c r="C12533">
        <v>48281</v>
      </c>
      <c r="D12533" t="s">
        <v>135</v>
      </c>
      <c r="E12533">
        <v>590</v>
      </c>
      <c r="F12533" t="s">
        <v>110</v>
      </c>
      <c r="G12533" t="s">
        <v>114</v>
      </c>
      <c r="H12533">
        <v>73</v>
      </c>
      <c r="I12533">
        <v>0.2486778891190583</v>
      </c>
      <c r="J12533">
        <v>1.040599405079709E-2</v>
      </c>
      <c r="K12533">
        <v>-1.4258210904547579E-3</v>
      </c>
      <c r="L12533">
        <v>0.43558443721303541</v>
      </c>
    </row>
    <row r="12534" spans="1:12">
      <c r="A12534" t="s">
        <v>317</v>
      </c>
      <c r="B12534" t="s">
        <v>425</v>
      </c>
      <c r="C12534">
        <v>48281</v>
      </c>
      <c r="D12534" t="s">
        <v>135</v>
      </c>
      <c r="E12534">
        <v>590</v>
      </c>
      <c r="F12534" t="s">
        <v>110</v>
      </c>
      <c r="G12534" t="s">
        <v>115</v>
      </c>
      <c r="H12534">
        <v>21</v>
      </c>
      <c r="I12534">
        <v>0.30580196078704569</v>
      </c>
      <c r="J12534">
        <v>4.3764517371572248E-2</v>
      </c>
      <c r="K12534">
        <v>-0.1030372468641147</v>
      </c>
      <c r="L12534">
        <v>0.70150015117042142</v>
      </c>
    </row>
    <row r="12535" spans="1:12">
      <c r="A12535" t="s">
        <v>317</v>
      </c>
      <c r="B12535" t="s">
        <v>425</v>
      </c>
      <c r="C12535">
        <v>48281</v>
      </c>
      <c r="D12535" t="s">
        <v>135</v>
      </c>
      <c r="E12535">
        <v>590</v>
      </c>
      <c r="F12535" t="s">
        <v>110</v>
      </c>
      <c r="G12535" t="s">
        <v>116</v>
      </c>
      <c r="H12535">
        <v>73</v>
      </c>
      <c r="I12535">
        <v>0.1720758613783174</v>
      </c>
      <c r="J12535">
        <v>1.1549350099597219E-2</v>
      </c>
      <c r="K12535">
        <v>-5.736439068397374E-2</v>
      </c>
      <c r="L12535">
        <v>0.37156919040709002</v>
      </c>
    </row>
    <row r="12536" spans="1:12">
      <c r="A12536" t="s">
        <v>317</v>
      </c>
      <c r="B12536" t="s">
        <v>425</v>
      </c>
      <c r="C12536">
        <v>48281</v>
      </c>
      <c r="D12536" t="s">
        <v>135</v>
      </c>
      <c r="E12536">
        <v>590</v>
      </c>
      <c r="F12536" t="s">
        <v>110</v>
      </c>
      <c r="G12536" t="s">
        <v>117</v>
      </c>
      <c r="H12536">
        <v>21</v>
      </c>
      <c r="I12536">
        <v>0.30580196078704569</v>
      </c>
      <c r="J12536">
        <v>4.3764517371572248E-2</v>
      </c>
      <c r="K12536">
        <v>-0.1030372468641147</v>
      </c>
      <c r="L12536">
        <v>0.70150015117042142</v>
      </c>
    </row>
    <row r="12537" spans="1:12">
      <c r="A12537" t="s">
        <v>317</v>
      </c>
      <c r="B12537" t="s">
        <v>425</v>
      </c>
      <c r="C12537">
        <v>48281</v>
      </c>
      <c r="D12537" t="s">
        <v>135</v>
      </c>
      <c r="E12537">
        <v>590</v>
      </c>
      <c r="F12537" t="s">
        <v>110</v>
      </c>
      <c r="G12537" t="s">
        <v>118</v>
      </c>
      <c r="H12537">
        <v>73</v>
      </c>
      <c r="I12537">
        <v>0.1720758613783174</v>
      </c>
      <c r="J12537">
        <v>1.1549350099597219E-2</v>
      </c>
      <c r="K12537">
        <v>-5.736439068397374E-2</v>
      </c>
      <c r="L12537">
        <v>0.37156919040709002</v>
      </c>
    </row>
    <row r="12538" spans="1:12">
      <c r="A12538" t="s">
        <v>317</v>
      </c>
      <c r="B12538" t="s">
        <v>425</v>
      </c>
      <c r="C12538">
        <v>48281</v>
      </c>
      <c r="D12538" t="s">
        <v>135</v>
      </c>
      <c r="E12538">
        <v>590</v>
      </c>
      <c r="F12538" t="s">
        <v>110</v>
      </c>
      <c r="G12538" t="s">
        <v>119</v>
      </c>
      <c r="H12538">
        <v>21</v>
      </c>
      <c r="I12538">
        <v>0.41894103250454029</v>
      </c>
      <c r="J12538">
        <v>4.5897237089403013E-2</v>
      </c>
      <c r="K12538">
        <v>0.13843076486317521</v>
      </c>
      <c r="L12538">
        <v>0.87417234015293099</v>
      </c>
    </row>
    <row r="12539" spans="1:12">
      <c r="A12539" t="s">
        <v>317</v>
      </c>
      <c r="B12539" t="s">
        <v>425</v>
      </c>
      <c r="C12539">
        <v>48281</v>
      </c>
      <c r="D12539" t="s">
        <v>135</v>
      </c>
      <c r="E12539">
        <v>590</v>
      </c>
      <c r="F12539" t="s">
        <v>110</v>
      </c>
      <c r="G12539" t="s">
        <v>120</v>
      </c>
      <c r="H12539">
        <v>73</v>
      </c>
      <c r="I12539">
        <v>0.21369404620266499</v>
      </c>
      <c r="J12539">
        <v>1.095812523897532E-2</v>
      </c>
      <c r="K12539">
        <v>-1.4258210904547579E-3</v>
      </c>
      <c r="L12539">
        <v>0.42703457621357532</v>
      </c>
    </row>
    <row r="12540" spans="1:12">
      <c r="A12540" t="s">
        <v>317</v>
      </c>
      <c r="B12540" t="s">
        <v>425</v>
      </c>
      <c r="C12540">
        <v>48281</v>
      </c>
      <c r="D12540" t="s">
        <v>135</v>
      </c>
      <c r="E12540">
        <v>590</v>
      </c>
      <c r="F12540" t="s">
        <v>110</v>
      </c>
      <c r="G12540" t="s">
        <v>121</v>
      </c>
      <c r="H12540">
        <v>21</v>
      </c>
      <c r="I12540">
        <v>0.67011258961515197</v>
      </c>
      <c r="J12540">
        <v>5.9670154189357102E-2</v>
      </c>
      <c r="K12540">
        <v>0.1920892174148528</v>
      </c>
      <c r="L12540">
        <v>1.2323829158348369</v>
      </c>
    </row>
    <row r="12541" spans="1:12">
      <c r="A12541" t="s">
        <v>317</v>
      </c>
      <c r="B12541" t="s">
        <v>425</v>
      </c>
      <c r="C12541">
        <v>48281</v>
      </c>
      <c r="D12541" t="s">
        <v>135</v>
      </c>
      <c r="E12541">
        <v>590</v>
      </c>
      <c r="F12541" t="s">
        <v>110</v>
      </c>
      <c r="G12541" t="s">
        <v>122</v>
      </c>
      <c r="H12541">
        <v>73</v>
      </c>
      <c r="I12541">
        <v>0.32836845820626243</v>
      </c>
      <c r="J12541">
        <v>1.2378409388653779E-2</v>
      </c>
      <c r="K12541">
        <v>-1.4258210904547579E-3</v>
      </c>
      <c r="L12541">
        <v>0.53230241805782197</v>
      </c>
    </row>
    <row r="12542" spans="1:12">
      <c r="A12542" t="s">
        <v>317</v>
      </c>
      <c r="B12542" t="s">
        <v>425</v>
      </c>
      <c r="C12542">
        <v>48281</v>
      </c>
      <c r="D12542" t="s">
        <v>135</v>
      </c>
      <c r="E12542">
        <v>590</v>
      </c>
      <c r="F12542" t="s">
        <v>110</v>
      </c>
      <c r="G12542" t="s">
        <v>123</v>
      </c>
      <c r="H12542">
        <v>21</v>
      </c>
      <c r="I12542">
        <v>0.90529997341020851</v>
      </c>
      <c r="J12542">
        <v>7.7002491223631439E-2</v>
      </c>
      <c r="K12542">
        <v>0.22213573584840979</v>
      </c>
      <c r="L12542">
        <v>1.5856410023960681</v>
      </c>
    </row>
    <row r="12543" spans="1:12">
      <c r="A12543" t="s">
        <v>317</v>
      </c>
      <c r="B12543" t="s">
        <v>425</v>
      </c>
      <c r="C12543">
        <v>48281</v>
      </c>
      <c r="D12543" t="s">
        <v>135</v>
      </c>
      <c r="E12543">
        <v>590</v>
      </c>
      <c r="F12543" t="s">
        <v>110</v>
      </c>
      <c r="G12543" t="s">
        <v>124</v>
      </c>
      <c r="H12543">
        <v>73</v>
      </c>
      <c r="I12543">
        <v>0.43168202879694328</v>
      </c>
      <c r="J12543">
        <v>1.552441590973885E-2</v>
      </c>
      <c r="K12543">
        <v>-1.4258210904547579E-3</v>
      </c>
      <c r="L12543">
        <v>0.72705437832591224</v>
      </c>
    </row>
    <row r="12544" spans="1:12">
      <c r="A12544" t="s">
        <v>317</v>
      </c>
      <c r="B12544" t="s">
        <v>425</v>
      </c>
      <c r="C12544">
        <v>48281</v>
      </c>
      <c r="D12544" t="s">
        <v>135</v>
      </c>
      <c r="E12544">
        <v>590</v>
      </c>
      <c r="F12544" t="s">
        <v>110</v>
      </c>
      <c r="G12544" t="s">
        <v>125</v>
      </c>
      <c r="H12544">
        <v>21</v>
      </c>
      <c r="I12544">
        <v>1.12839611071775</v>
      </c>
      <c r="J12544">
        <v>9.2851381894181975E-2</v>
      </c>
      <c r="K12544">
        <v>0.25170032977500628</v>
      </c>
      <c r="L12544">
        <v>1.9083088080071371</v>
      </c>
    </row>
    <row r="12545" spans="1:12">
      <c r="A12545" t="s">
        <v>317</v>
      </c>
      <c r="B12545" t="s">
        <v>425</v>
      </c>
      <c r="C12545">
        <v>48281</v>
      </c>
      <c r="D12545" t="s">
        <v>135</v>
      </c>
      <c r="E12545">
        <v>590</v>
      </c>
      <c r="F12545" t="s">
        <v>110</v>
      </c>
      <c r="G12545" t="s">
        <v>126</v>
      </c>
      <c r="H12545">
        <v>73</v>
      </c>
      <c r="I12545">
        <v>0.54160772122883072</v>
      </c>
      <c r="J12545">
        <v>1.9583889082644069E-2</v>
      </c>
      <c r="K12545">
        <v>-1.4258210904547579E-3</v>
      </c>
      <c r="L12545">
        <v>0.94170012906595413</v>
      </c>
    </row>
    <row r="12546" spans="1:12">
      <c r="A12546" t="s">
        <v>317</v>
      </c>
      <c r="B12546" t="s">
        <v>425</v>
      </c>
      <c r="C12546">
        <v>48281</v>
      </c>
      <c r="D12546" t="s">
        <v>135</v>
      </c>
      <c r="E12546">
        <v>590</v>
      </c>
      <c r="F12546" t="s">
        <v>110</v>
      </c>
      <c r="G12546" t="s">
        <v>127</v>
      </c>
      <c r="H12546">
        <v>21</v>
      </c>
      <c r="I12546">
        <v>0.53153354669199482</v>
      </c>
      <c r="J12546">
        <v>5.1312881201294069E-2</v>
      </c>
      <c r="K12546">
        <v>0.15938401467315549</v>
      </c>
      <c r="L12546">
        <v>1.035220974542278</v>
      </c>
    </row>
    <row r="12547" spans="1:12">
      <c r="A12547" t="s">
        <v>317</v>
      </c>
      <c r="B12547" t="s">
        <v>425</v>
      </c>
      <c r="C12547">
        <v>48281</v>
      </c>
      <c r="D12547" t="s">
        <v>135</v>
      </c>
      <c r="E12547">
        <v>590</v>
      </c>
      <c r="F12547" t="s">
        <v>110</v>
      </c>
      <c r="G12547" t="s">
        <v>128</v>
      </c>
      <c r="H12547">
        <v>73</v>
      </c>
      <c r="I12547">
        <v>0.2486770489728917</v>
      </c>
      <c r="J12547">
        <v>1.0406185610671741E-2</v>
      </c>
      <c r="K12547">
        <v>-1.4258210904547579E-3</v>
      </c>
      <c r="L12547">
        <v>0.43558443721303541</v>
      </c>
    </row>
    <row r="12548" spans="1:12">
      <c r="A12548" t="s">
        <v>317</v>
      </c>
      <c r="B12548" t="s">
        <v>425</v>
      </c>
      <c r="C12548">
        <v>48281</v>
      </c>
      <c r="D12548" t="s">
        <v>135</v>
      </c>
      <c r="E12548">
        <v>590</v>
      </c>
      <c r="F12548" t="s">
        <v>110</v>
      </c>
      <c r="G12548" t="s">
        <v>129</v>
      </c>
      <c r="H12548">
        <v>21</v>
      </c>
      <c r="I12548">
        <v>0.53153354669199482</v>
      </c>
      <c r="J12548">
        <v>5.1312881201294069E-2</v>
      </c>
      <c r="K12548">
        <v>0.15938401467315549</v>
      </c>
      <c r="L12548">
        <v>1.035220974542278</v>
      </c>
    </row>
    <row r="12549" spans="1:12">
      <c r="A12549" t="s">
        <v>317</v>
      </c>
      <c r="B12549" t="s">
        <v>425</v>
      </c>
      <c r="C12549">
        <v>48281</v>
      </c>
      <c r="D12549" t="s">
        <v>135</v>
      </c>
      <c r="E12549">
        <v>590</v>
      </c>
      <c r="F12549" t="s">
        <v>110</v>
      </c>
      <c r="G12549" t="s">
        <v>130</v>
      </c>
      <c r="H12549">
        <v>73</v>
      </c>
      <c r="I12549">
        <v>0.2486770489728917</v>
      </c>
      <c r="J12549">
        <v>1.0406185610671741E-2</v>
      </c>
      <c r="K12549">
        <v>-1.4258210904547579E-3</v>
      </c>
      <c r="L12549">
        <v>0.43558443721303541</v>
      </c>
    </row>
    <row r="12550" spans="1:12">
      <c r="A12550" t="s">
        <v>317</v>
      </c>
      <c r="B12550" t="s">
        <v>425</v>
      </c>
      <c r="C12550">
        <v>48281</v>
      </c>
      <c r="D12550" t="s">
        <v>135</v>
      </c>
      <c r="E12550">
        <v>590</v>
      </c>
      <c r="F12550" t="s">
        <v>110</v>
      </c>
      <c r="G12550" t="s">
        <v>131</v>
      </c>
      <c r="H12550">
        <v>21</v>
      </c>
      <c r="I12550">
        <v>0.53153354669199482</v>
      </c>
      <c r="J12550">
        <v>5.1312881201294069E-2</v>
      </c>
      <c r="K12550">
        <v>0.15938401467315549</v>
      </c>
      <c r="L12550">
        <v>1.035220974542278</v>
      </c>
    </row>
    <row r="12551" spans="1:12">
      <c r="A12551" t="s">
        <v>317</v>
      </c>
      <c r="B12551" t="s">
        <v>425</v>
      </c>
      <c r="C12551">
        <v>48281</v>
      </c>
      <c r="D12551" t="s">
        <v>135</v>
      </c>
      <c r="E12551">
        <v>590</v>
      </c>
      <c r="F12551" t="s">
        <v>110</v>
      </c>
      <c r="G12551" t="s">
        <v>132</v>
      </c>
      <c r="H12551">
        <v>73</v>
      </c>
      <c r="I12551">
        <v>0.2486770489728917</v>
      </c>
      <c r="J12551">
        <v>1.0406185610671741E-2</v>
      </c>
      <c r="K12551">
        <v>-1.4258210904547579E-3</v>
      </c>
      <c r="L12551">
        <v>0.43558443721303541</v>
      </c>
    </row>
    <row r="12552" spans="1:12">
      <c r="A12552" t="s">
        <v>317</v>
      </c>
      <c r="B12552" t="s">
        <v>425</v>
      </c>
      <c r="C12552">
        <v>48281</v>
      </c>
      <c r="D12552" t="s">
        <v>135</v>
      </c>
      <c r="E12552">
        <v>590</v>
      </c>
      <c r="F12552" t="s">
        <v>110</v>
      </c>
      <c r="G12552" t="s">
        <v>133</v>
      </c>
      <c r="H12552">
        <v>21</v>
      </c>
      <c r="I12552">
        <v>0.80092700356517643</v>
      </c>
      <c r="J12552">
        <v>6.6061947049611949E-2</v>
      </c>
      <c r="K12552">
        <v>0.13062001870250631</v>
      </c>
      <c r="L12552">
        <v>1.2634740516146179</v>
      </c>
    </row>
    <row r="12553" spans="1:12">
      <c r="A12553" t="s">
        <v>317</v>
      </c>
      <c r="B12553" t="s">
        <v>425</v>
      </c>
      <c r="C12553">
        <v>48281</v>
      </c>
      <c r="D12553" t="s">
        <v>135</v>
      </c>
      <c r="E12553">
        <v>590</v>
      </c>
      <c r="F12553" t="s">
        <v>110</v>
      </c>
      <c r="G12553" t="s">
        <v>134</v>
      </c>
      <c r="H12553">
        <v>73</v>
      </c>
      <c r="I12553">
        <v>0.32679980708552181</v>
      </c>
      <c r="J12553">
        <v>1.223364149823643E-2</v>
      </c>
      <c r="K12553">
        <v>-1.4258210904547579E-3</v>
      </c>
      <c r="L12553">
        <v>0.59209628847376294</v>
      </c>
    </row>
    <row r="12554" spans="1:12">
      <c r="A12554" t="s">
        <v>317</v>
      </c>
      <c r="B12554" t="s">
        <v>426</v>
      </c>
      <c r="C12554">
        <v>48285</v>
      </c>
      <c r="D12554" t="s">
        <v>135</v>
      </c>
      <c r="E12554">
        <v>590</v>
      </c>
      <c r="F12554" t="s">
        <v>110</v>
      </c>
      <c r="G12554" t="s">
        <v>111</v>
      </c>
      <c r="H12554">
        <v>21</v>
      </c>
      <c r="I12554">
        <v>2.9097044164964801E-2</v>
      </c>
      <c r="J12554">
        <v>6.0724630505607641E-3</v>
      </c>
      <c r="K12554">
        <v>-999</v>
      </c>
      <c r="L12554">
        <v>-999</v>
      </c>
    </row>
    <row r="12555" spans="1:12">
      <c r="A12555" t="s">
        <v>317</v>
      </c>
      <c r="B12555" t="s">
        <v>426</v>
      </c>
      <c r="C12555">
        <v>48285</v>
      </c>
      <c r="D12555" t="s">
        <v>135</v>
      </c>
      <c r="E12555">
        <v>590</v>
      </c>
      <c r="F12555" t="s">
        <v>110</v>
      </c>
      <c r="G12555" t="s">
        <v>112</v>
      </c>
      <c r="H12555">
        <v>477</v>
      </c>
      <c r="I12555">
        <v>1.085944598652811E-2</v>
      </c>
      <c r="J12555">
        <v>7.8046166627902651E-4</v>
      </c>
      <c r="K12555">
        <v>-999</v>
      </c>
      <c r="L12555">
        <v>-999</v>
      </c>
    </row>
    <row r="12556" spans="1:12">
      <c r="A12556" t="s">
        <v>317</v>
      </c>
      <c r="B12556" t="s">
        <v>426</v>
      </c>
      <c r="C12556">
        <v>48285</v>
      </c>
      <c r="D12556" t="s">
        <v>135</v>
      </c>
      <c r="E12556">
        <v>590</v>
      </c>
      <c r="F12556" t="s">
        <v>110</v>
      </c>
      <c r="G12556" t="s">
        <v>113</v>
      </c>
      <c r="H12556">
        <v>21</v>
      </c>
      <c r="I12556">
        <v>0.53153354669199482</v>
      </c>
      <c r="J12556">
        <v>5.1312881201294069E-2</v>
      </c>
      <c r="K12556">
        <v>0.15938401467315549</v>
      </c>
      <c r="L12556">
        <v>1.035220974542278</v>
      </c>
    </row>
    <row r="12557" spans="1:12">
      <c r="A12557" t="s">
        <v>317</v>
      </c>
      <c r="B12557" t="s">
        <v>426</v>
      </c>
      <c r="C12557">
        <v>48285</v>
      </c>
      <c r="D12557" t="s">
        <v>135</v>
      </c>
      <c r="E12557">
        <v>590</v>
      </c>
      <c r="F12557" t="s">
        <v>110</v>
      </c>
      <c r="G12557" t="s">
        <v>114</v>
      </c>
      <c r="H12557">
        <v>477</v>
      </c>
      <c r="I12557">
        <v>0.22833022031479619</v>
      </c>
      <c r="J12557">
        <v>6.2427336394158522E-3</v>
      </c>
      <c r="K12557">
        <v>-0.41821509723516131</v>
      </c>
      <c r="L12557">
        <v>0.68929894522485269</v>
      </c>
    </row>
    <row r="12558" spans="1:12">
      <c r="A12558" t="s">
        <v>317</v>
      </c>
      <c r="B12558" t="s">
        <v>426</v>
      </c>
      <c r="C12558">
        <v>48285</v>
      </c>
      <c r="D12558" t="s">
        <v>135</v>
      </c>
      <c r="E12558">
        <v>590</v>
      </c>
      <c r="F12558" t="s">
        <v>110</v>
      </c>
      <c r="G12558" t="s">
        <v>115</v>
      </c>
      <c r="H12558">
        <v>21</v>
      </c>
      <c r="I12558">
        <v>0.30580196078704569</v>
      </c>
      <c r="J12558">
        <v>4.3764517371572248E-2</v>
      </c>
      <c r="K12558">
        <v>-0.1030372468641147</v>
      </c>
      <c r="L12558">
        <v>0.70150015117042142</v>
      </c>
    </row>
    <row r="12559" spans="1:12">
      <c r="A12559" t="s">
        <v>317</v>
      </c>
      <c r="B12559" t="s">
        <v>426</v>
      </c>
      <c r="C12559">
        <v>48285</v>
      </c>
      <c r="D12559" t="s">
        <v>135</v>
      </c>
      <c r="E12559">
        <v>590</v>
      </c>
      <c r="F12559" t="s">
        <v>110</v>
      </c>
      <c r="G12559" t="s">
        <v>116</v>
      </c>
      <c r="H12559">
        <v>477</v>
      </c>
      <c r="I12559">
        <v>0.133493014960649</v>
      </c>
      <c r="J12559">
        <v>6.5418996082661227E-3</v>
      </c>
      <c r="K12559">
        <v>-0.62373865412019058</v>
      </c>
      <c r="L12559">
        <v>0.53022528668276903</v>
      </c>
    </row>
    <row r="12560" spans="1:12">
      <c r="A12560" t="s">
        <v>317</v>
      </c>
      <c r="B12560" t="s">
        <v>426</v>
      </c>
      <c r="C12560">
        <v>48285</v>
      </c>
      <c r="D12560" t="s">
        <v>135</v>
      </c>
      <c r="E12560">
        <v>590</v>
      </c>
      <c r="F12560" t="s">
        <v>110</v>
      </c>
      <c r="G12560" t="s">
        <v>117</v>
      </c>
      <c r="H12560">
        <v>21</v>
      </c>
      <c r="I12560">
        <v>0.30580196078704569</v>
      </c>
      <c r="J12560">
        <v>4.3764517371572248E-2</v>
      </c>
      <c r="K12560">
        <v>-0.1030372468641147</v>
      </c>
      <c r="L12560">
        <v>0.70150015117042142</v>
      </c>
    </row>
    <row r="12561" spans="1:12">
      <c r="A12561" t="s">
        <v>317</v>
      </c>
      <c r="B12561" t="s">
        <v>426</v>
      </c>
      <c r="C12561">
        <v>48285</v>
      </c>
      <c r="D12561" t="s">
        <v>135</v>
      </c>
      <c r="E12561">
        <v>590</v>
      </c>
      <c r="F12561" t="s">
        <v>110</v>
      </c>
      <c r="G12561" t="s">
        <v>118</v>
      </c>
      <c r="H12561">
        <v>477</v>
      </c>
      <c r="I12561">
        <v>0.13347776267048159</v>
      </c>
      <c r="J12561">
        <v>6.5422970367849239E-3</v>
      </c>
      <c r="K12561">
        <v>-0.62373865412019058</v>
      </c>
      <c r="L12561">
        <v>0.53022528668276903</v>
      </c>
    </row>
    <row r="12562" spans="1:12">
      <c r="A12562" t="s">
        <v>317</v>
      </c>
      <c r="B12562" t="s">
        <v>426</v>
      </c>
      <c r="C12562">
        <v>48285</v>
      </c>
      <c r="D12562" t="s">
        <v>135</v>
      </c>
      <c r="E12562">
        <v>590</v>
      </c>
      <c r="F12562" t="s">
        <v>110</v>
      </c>
      <c r="G12562" t="s">
        <v>119</v>
      </c>
      <c r="H12562">
        <v>21</v>
      </c>
      <c r="I12562">
        <v>0.41894103250454029</v>
      </c>
      <c r="J12562">
        <v>4.5897237089403013E-2</v>
      </c>
      <c r="K12562">
        <v>0.13843076486317521</v>
      </c>
      <c r="L12562">
        <v>0.87417234015293099</v>
      </c>
    </row>
    <row r="12563" spans="1:12">
      <c r="A12563" t="s">
        <v>317</v>
      </c>
      <c r="B12563" t="s">
        <v>426</v>
      </c>
      <c r="C12563">
        <v>48285</v>
      </c>
      <c r="D12563" t="s">
        <v>135</v>
      </c>
      <c r="E12563">
        <v>590</v>
      </c>
      <c r="F12563" t="s">
        <v>110</v>
      </c>
      <c r="G12563" t="s">
        <v>120</v>
      </c>
      <c r="H12563">
        <v>477</v>
      </c>
      <c r="I12563">
        <v>0.18327756672106271</v>
      </c>
      <c r="J12563">
        <v>6.4608604115766986E-3</v>
      </c>
      <c r="K12563">
        <v>-0.48132900060174078</v>
      </c>
      <c r="L12563">
        <v>0.61784843715681403</v>
      </c>
    </row>
    <row r="12564" spans="1:12">
      <c r="A12564" t="s">
        <v>317</v>
      </c>
      <c r="B12564" t="s">
        <v>426</v>
      </c>
      <c r="C12564">
        <v>48285</v>
      </c>
      <c r="D12564" t="s">
        <v>135</v>
      </c>
      <c r="E12564">
        <v>590</v>
      </c>
      <c r="F12564" t="s">
        <v>110</v>
      </c>
      <c r="G12564" t="s">
        <v>121</v>
      </c>
      <c r="H12564">
        <v>21</v>
      </c>
      <c r="I12564">
        <v>0.67011258961515197</v>
      </c>
      <c r="J12564">
        <v>5.9670154189357102E-2</v>
      </c>
      <c r="K12564">
        <v>0.1920892174148528</v>
      </c>
      <c r="L12564">
        <v>1.2323829158348369</v>
      </c>
    </row>
    <row r="12565" spans="1:12">
      <c r="A12565" t="s">
        <v>317</v>
      </c>
      <c r="B12565" t="s">
        <v>426</v>
      </c>
      <c r="C12565">
        <v>48285</v>
      </c>
      <c r="D12565" t="s">
        <v>135</v>
      </c>
      <c r="E12565">
        <v>590</v>
      </c>
      <c r="F12565" t="s">
        <v>110</v>
      </c>
      <c r="G12565" t="s">
        <v>122</v>
      </c>
      <c r="H12565">
        <v>477</v>
      </c>
      <c r="I12565">
        <v>0.31583119312747032</v>
      </c>
      <c r="J12565">
        <v>6.851355486556512E-3</v>
      </c>
      <c r="K12565">
        <v>-0.17449362842845009</v>
      </c>
      <c r="L12565">
        <v>0.81663580721431916</v>
      </c>
    </row>
    <row r="12566" spans="1:12">
      <c r="A12566" t="s">
        <v>317</v>
      </c>
      <c r="B12566" t="s">
        <v>426</v>
      </c>
      <c r="C12566">
        <v>48285</v>
      </c>
      <c r="D12566" t="s">
        <v>135</v>
      </c>
      <c r="E12566">
        <v>590</v>
      </c>
      <c r="F12566" t="s">
        <v>110</v>
      </c>
      <c r="G12566" t="s">
        <v>123</v>
      </c>
      <c r="H12566">
        <v>21</v>
      </c>
      <c r="I12566">
        <v>0.90529997341020851</v>
      </c>
      <c r="J12566">
        <v>7.7002491223631439E-2</v>
      </c>
      <c r="K12566">
        <v>0.22213573584840979</v>
      </c>
      <c r="L12566">
        <v>1.5856410023960681</v>
      </c>
    </row>
    <row r="12567" spans="1:12">
      <c r="A12567" t="s">
        <v>317</v>
      </c>
      <c r="B12567" t="s">
        <v>426</v>
      </c>
      <c r="C12567">
        <v>48285</v>
      </c>
      <c r="D12567" t="s">
        <v>135</v>
      </c>
      <c r="E12567">
        <v>590</v>
      </c>
      <c r="F12567" t="s">
        <v>110</v>
      </c>
      <c r="G12567" t="s">
        <v>124</v>
      </c>
      <c r="H12567">
        <v>477</v>
      </c>
      <c r="I12567">
        <v>0.44149972559681239</v>
      </c>
      <c r="J12567">
        <v>8.2244516441697703E-3</v>
      </c>
      <c r="K12567">
        <v>-2.937424300232781E-3</v>
      </c>
      <c r="L12567">
        <v>1.0116504290241439</v>
      </c>
    </row>
    <row r="12568" spans="1:12">
      <c r="A12568" t="s">
        <v>317</v>
      </c>
      <c r="B12568" t="s">
        <v>426</v>
      </c>
      <c r="C12568">
        <v>48285</v>
      </c>
      <c r="D12568" t="s">
        <v>135</v>
      </c>
      <c r="E12568">
        <v>590</v>
      </c>
      <c r="F12568" t="s">
        <v>110</v>
      </c>
      <c r="G12568" t="s">
        <v>125</v>
      </c>
      <c r="H12568">
        <v>21</v>
      </c>
      <c r="I12568">
        <v>1.12839611071775</v>
      </c>
      <c r="J12568">
        <v>9.2851381894181975E-2</v>
      </c>
      <c r="K12568">
        <v>0.25170032977500628</v>
      </c>
      <c r="L12568">
        <v>1.9083088080071371</v>
      </c>
    </row>
    <row r="12569" spans="1:12">
      <c r="A12569" t="s">
        <v>317</v>
      </c>
      <c r="B12569" t="s">
        <v>426</v>
      </c>
      <c r="C12569">
        <v>48285</v>
      </c>
      <c r="D12569" t="s">
        <v>135</v>
      </c>
      <c r="E12569">
        <v>590</v>
      </c>
      <c r="F12569" t="s">
        <v>110</v>
      </c>
      <c r="G12569" t="s">
        <v>126</v>
      </c>
      <c r="H12569">
        <v>477</v>
      </c>
      <c r="I12569">
        <v>0.56523776407996806</v>
      </c>
      <c r="J12569">
        <v>9.8855245080194474E-3</v>
      </c>
      <c r="K12569">
        <v>-2.937424300232781E-3</v>
      </c>
      <c r="L12569">
        <v>1.193299581612685</v>
      </c>
    </row>
    <row r="12570" spans="1:12">
      <c r="A12570" t="s">
        <v>317</v>
      </c>
      <c r="B12570" t="s">
        <v>426</v>
      </c>
      <c r="C12570">
        <v>48285</v>
      </c>
      <c r="D12570" t="s">
        <v>135</v>
      </c>
      <c r="E12570">
        <v>590</v>
      </c>
      <c r="F12570" t="s">
        <v>110</v>
      </c>
      <c r="G12570" t="s">
        <v>127</v>
      </c>
      <c r="H12570">
        <v>21</v>
      </c>
      <c r="I12570">
        <v>0.53153354669199482</v>
      </c>
      <c r="J12570">
        <v>5.1312881201294069E-2</v>
      </c>
      <c r="K12570">
        <v>0.15938401467315549</v>
      </c>
      <c r="L12570">
        <v>1.035220974542278</v>
      </c>
    </row>
    <row r="12571" spans="1:12">
      <c r="A12571" t="s">
        <v>317</v>
      </c>
      <c r="B12571" t="s">
        <v>426</v>
      </c>
      <c r="C12571">
        <v>48285</v>
      </c>
      <c r="D12571" t="s">
        <v>135</v>
      </c>
      <c r="E12571">
        <v>590</v>
      </c>
      <c r="F12571" t="s">
        <v>110</v>
      </c>
      <c r="G12571" t="s">
        <v>128</v>
      </c>
      <c r="H12571">
        <v>477</v>
      </c>
      <c r="I12571">
        <v>0.22834987544708549</v>
      </c>
      <c r="J12571">
        <v>6.2418780898418407E-3</v>
      </c>
      <c r="K12571">
        <v>-0.41821509723516131</v>
      </c>
      <c r="L12571">
        <v>0.68929894522485269</v>
      </c>
    </row>
    <row r="12572" spans="1:12">
      <c r="A12572" t="s">
        <v>317</v>
      </c>
      <c r="B12572" t="s">
        <v>426</v>
      </c>
      <c r="C12572">
        <v>48285</v>
      </c>
      <c r="D12572" t="s">
        <v>135</v>
      </c>
      <c r="E12572">
        <v>590</v>
      </c>
      <c r="F12572" t="s">
        <v>110</v>
      </c>
      <c r="G12572" t="s">
        <v>129</v>
      </c>
      <c r="H12572">
        <v>21</v>
      </c>
      <c r="I12572">
        <v>0.53153354669199482</v>
      </c>
      <c r="J12572">
        <v>5.1312881201294069E-2</v>
      </c>
      <c r="K12572">
        <v>0.15938401467315549</v>
      </c>
      <c r="L12572">
        <v>1.035220974542278</v>
      </c>
    </row>
    <row r="12573" spans="1:12">
      <c r="A12573" t="s">
        <v>317</v>
      </c>
      <c r="B12573" t="s">
        <v>426</v>
      </c>
      <c r="C12573">
        <v>48285</v>
      </c>
      <c r="D12573" t="s">
        <v>135</v>
      </c>
      <c r="E12573">
        <v>590</v>
      </c>
      <c r="F12573" t="s">
        <v>110</v>
      </c>
      <c r="G12573" t="s">
        <v>130</v>
      </c>
      <c r="H12573">
        <v>477</v>
      </c>
      <c r="I12573">
        <v>0.22834987544708549</v>
      </c>
      <c r="J12573">
        <v>6.2418780898418407E-3</v>
      </c>
      <c r="K12573">
        <v>-0.41821509723516131</v>
      </c>
      <c r="L12573">
        <v>0.68929894522485269</v>
      </c>
    </row>
    <row r="12574" spans="1:12">
      <c r="A12574" t="s">
        <v>317</v>
      </c>
      <c r="B12574" t="s">
        <v>426</v>
      </c>
      <c r="C12574">
        <v>48285</v>
      </c>
      <c r="D12574" t="s">
        <v>135</v>
      </c>
      <c r="E12574">
        <v>590</v>
      </c>
      <c r="F12574" t="s">
        <v>110</v>
      </c>
      <c r="G12574" t="s">
        <v>131</v>
      </c>
      <c r="H12574">
        <v>21</v>
      </c>
      <c r="I12574">
        <v>0.53153354669199482</v>
      </c>
      <c r="J12574">
        <v>5.1312881201294069E-2</v>
      </c>
      <c r="K12574">
        <v>0.15938401467315549</v>
      </c>
      <c r="L12574">
        <v>1.035220974542278</v>
      </c>
    </row>
    <row r="12575" spans="1:12">
      <c r="A12575" t="s">
        <v>317</v>
      </c>
      <c r="B12575" t="s">
        <v>426</v>
      </c>
      <c r="C12575">
        <v>48285</v>
      </c>
      <c r="D12575" t="s">
        <v>135</v>
      </c>
      <c r="E12575">
        <v>590</v>
      </c>
      <c r="F12575" t="s">
        <v>110</v>
      </c>
      <c r="G12575" t="s">
        <v>132</v>
      </c>
      <c r="H12575">
        <v>477</v>
      </c>
      <c r="I12575">
        <v>0.22834987544708549</v>
      </c>
      <c r="J12575">
        <v>6.2418780898418407E-3</v>
      </c>
      <c r="K12575">
        <v>-0.41821509723516131</v>
      </c>
      <c r="L12575">
        <v>0.68929894522485269</v>
      </c>
    </row>
    <row r="12576" spans="1:12">
      <c r="A12576" t="s">
        <v>317</v>
      </c>
      <c r="B12576" t="s">
        <v>426</v>
      </c>
      <c r="C12576">
        <v>48285</v>
      </c>
      <c r="D12576" t="s">
        <v>135</v>
      </c>
      <c r="E12576">
        <v>590</v>
      </c>
      <c r="F12576" t="s">
        <v>110</v>
      </c>
      <c r="G12576" t="s">
        <v>133</v>
      </c>
      <c r="H12576">
        <v>21</v>
      </c>
      <c r="I12576">
        <v>0.80092700356517643</v>
      </c>
      <c r="J12576">
        <v>6.6061947049611949E-2</v>
      </c>
      <c r="K12576">
        <v>0.13062001870250631</v>
      </c>
      <c r="L12576">
        <v>1.2634740516146179</v>
      </c>
    </row>
    <row r="12577" spans="1:12">
      <c r="A12577" t="s">
        <v>317</v>
      </c>
      <c r="B12577" t="s">
        <v>426</v>
      </c>
      <c r="C12577">
        <v>48285</v>
      </c>
      <c r="D12577" t="s">
        <v>135</v>
      </c>
      <c r="E12577">
        <v>590</v>
      </c>
      <c r="F12577" t="s">
        <v>110</v>
      </c>
      <c r="G12577" t="s">
        <v>134</v>
      </c>
      <c r="H12577">
        <v>477</v>
      </c>
      <c r="I12577">
        <v>0.342981100317304</v>
      </c>
      <c r="J12577">
        <v>6.0702155898444349E-3</v>
      </c>
      <c r="K12577">
        <v>-2.937424300232781E-3</v>
      </c>
      <c r="L12577">
        <v>0.69068353536398719</v>
      </c>
    </row>
    <row r="12578" spans="1:12">
      <c r="A12578" t="s">
        <v>317</v>
      </c>
      <c r="B12578" t="s">
        <v>273</v>
      </c>
      <c r="C12578">
        <v>48287</v>
      </c>
      <c r="D12578" t="s">
        <v>135</v>
      </c>
      <c r="E12578">
        <v>590</v>
      </c>
      <c r="F12578" t="s">
        <v>110</v>
      </c>
      <c r="G12578" t="s">
        <v>111</v>
      </c>
      <c r="H12578">
        <v>21</v>
      </c>
      <c r="I12578">
        <v>2.9097044164964801E-2</v>
      </c>
      <c r="J12578">
        <v>6.0724630505607641E-3</v>
      </c>
      <c r="K12578">
        <v>-999</v>
      </c>
      <c r="L12578">
        <v>-999</v>
      </c>
    </row>
    <row r="12579" spans="1:12">
      <c r="A12579" t="s">
        <v>317</v>
      </c>
      <c r="B12579" t="s">
        <v>273</v>
      </c>
      <c r="C12579">
        <v>48287</v>
      </c>
      <c r="D12579" t="s">
        <v>135</v>
      </c>
      <c r="E12579">
        <v>590</v>
      </c>
      <c r="F12579" t="s">
        <v>110</v>
      </c>
      <c r="G12579" t="s">
        <v>112</v>
      </c>
      <c r="H12579">
        <v>22</v>
      </c>
      <c r="I12579">
        <v>1.5355177589415139E-2</v>
      </c>
      <c r="J12579">
        <v>4.1655954432258781E-3</v>
      </c>
      <c r="K12579">
        <v>-999</v>
      </c>
      <c r="L12579">
        <v>-999</v>
      </c>
    </row>
    <row r="12580" spans="1:12">
      <c r="A12580" t="s">
        <v>317</v>
      </c>
      <c r="B12580" t="s">
        <v>273</v>
      </c>
      <c r="C12580">
        <v>48287</v>
      </c>
      <c r="D12580" t="s">
        <v>135</v>
      </c>
      <c r="E12580">
        <v>590</v>
      </c>
      <c r="F12580" t="s">
        <v>110</v>
      </c>
      <c r="G12580" t="s">
        <v>113</v>
      </c>
      <c r="H12580">
        <v>21</v>
      </c>
      <c r="I12580">
        <v>0.53153354669199482</v>
      </c>
      <c r="J12580">
        <v>5.1312881201294069E-2</v>
      </c>
      <c r="K12580">
        <v>0.15938401467315549</v>
      </c>
      <c r="L12580">
        <v>1.035220974542278</v>
      </c>
    </row>
    <row r="12581" spans="1:12">
      <c r="A12581" t="s">
        <v>317</v>
      </c>
      <c r="B12581" t="s">
        <v>273</v>
      </c>
      <c r="C12581">
        <v>48287</v>
      </c>
      <c r="D12581" t="s">
        <v>135</v>
      </c>
      <c r="E12581">
        <v>590</v>
      </c>
      <c r="F12581" t="s">
        <v>110</v>
      </c>
      <c r="G12581" t="s">
        <v>114</v>
      </c>
      <c r="H12581">
        <v>22</v>
      </c>
      <c r="I12581">
        <v>0.31324313049824931</v>
      </c>
      <c r="J12581">
        <v>3.4895925037371982E-2</v>
      </c>
      <c r="K12581">
        <v>-0.16414735651336651</v>
      </c>
      <c r="L12581">
        <v>0.63938462987154421</v>
      </c>
    </row>
    <row r="12582" spans="1:12">
      <c r="A12582" t="s">
        <v>317</v>
      </c>
      <c r="B12582" t="s">
        <v>273</v>
      </c>
      <c r="C12582">
        <v>48287</v>
      </c>
      <c r="D12582" t="s">
        <v>135</v>
      </c>
      <c r="E12582">
        <v>590</v>
      </c>
      <c r="F12582" t="s">
        <v>110</v>
      </c>
      <c r="G12582" t="s">
        <v>115</v>
      </c>
      <c r="H12582">
        <v>21</v>
      </c>
      <c r="I12582">
        <v>0.30580196078704569</v>
      </c>
      <c r="J12582">
        <v>4.3764517371572248E-2</v>
      </c>
      <c r="K12582">
        <v>-0.1030372468641147</v>
      </c>
      <c r="L12582">
        <v>0.70150015117042142</v>
      </c>
    </row>
    <row r="12583" spans="1:12">
      <c r="A12583" t="s">
        <v>317</v>
      </c>
      <c r="B12583" t="s">
        <v>273</v>
      </c>
      <c r="C12583">
        <v>48287</v>
      </c>
      <c r="D12583" t="s">
        <v>135</v>
      </c>
      <c r="E12583">
        <v>590</v>
      </c>
      <c r="F12583" t="s">
        <v>110</v>
      </c>
      <c r="G12583" t="s">
        <v>116</v>
      </c>
      <c r="H12583">
        <v>22</v>
      </c>
      <c r="I12583">
        <v>0.20062066142975449</v>
      </c>
      <c r="J12583">
        <v>3.4028137536560567E-2</v>
      </c>
      <c r="K12583">
        <v>-0.33569746113997068</v>
      </c>
      <c r="L12583">
        <v>0.49991750930318302</v>
      </c>
    </row>
    <row r="12584" spans="1:12">
      <c r="A12584" t="s">
        <v>317</v>
      </c>
      <c r="B12584" t="s">
        <v>273</v>
      </c>
      <c r="C12584">
        <v>48287</v>
      </c>
      <c r="D12584" t="s">
        <v>135</v>
      </c>
      <c r="E12584">
        <v>590</v>
      </c>
      <c r="F12584" t="s">
        <v>110</v>
      </c>
      <c r="G12584" t="s">
        <v>117</v>
      </c>
      <c r="H12584">
        <v>21</v>
      </c>
      <c r="I12584">
        <v>0.30580196078704569</v>
      </c>
      <c r="J12584">
        <v>4.3764517371572248E-2</v>
      </c>
      <c r="K12584">
        <v>-0.1030372468641147</v>
      </c>
      <c r="L12584">
        <v>0.70150015117042142</v>
      </c>
    </row>
    <row r="12585" spans="1:12">
      <c r="A12585" t="s">
        <v>317</v>
      </c>
      <c r="B12585" t="s">
        <v>273</v>
      </c>
      <c r="C12585">
        <v>48287</v>
      </c>
      <c r="D12585" t="s">
        <v>135</v>
      </c>
      <c r="E12585">
        <v>590</v>
      </c>
      <c r="F12585" t="s">
        <v>110</v>
      </c>
      <c r="G12585" t="s">
        <v>118</v>
      </c>
      <c r="H12585">
        <v>22</v>
      </c>
      <c r="I12585">
        <v>0.20062066142975449</v>
      </c>
      <c r="J12585">
        <v>3.4028137536560567E-2</v>
      </c>
      <c r="K12585">
        <v>-0.33569746113997068</v>
      </c>
      <c r="L12585">
        <v>0.49991750930318302</v>
      </c>
    </row>
    <row r="12586" spans="1:12">
      <c r="A12586" t="s">
        <v>317</v>
      </c>
      <c r="B12586" t="s">
        <v>273</v>
      </c>
      <c r="C12586">
        <v>48287</v>
      </c>
      <c r="D12586" t="s">
        <v>135</v>
      </c>
      <c r="E12586">
        <v>590</v>
      </c>
      <c r="F12586" t="s">
        <v>110</v>
      </c>
      <c r="G12586" t="s">
        <v>119</v>
      </c>
      <c r="H12586">
        <v>21</v>
      </c>
      <c r="I12586">
        <v>0.41894103250454029</v>
      </c>
      <c r="J12586">
        <v>4.5897237089403013E-2</v>
      </c>
      <c r="K12586">
        <v>0.13843076486317521</v>
      </c>
      <c r="L12586">
        <v>0.87417234015293099</v>
      </c>
    </row>
    <row r="12587" spans="1:12">
      <c r="A12587" t="s">
        <v>317</v>
      </c>
      <c r="B12587" t="s">
        <v>273</v>
      </c>
      <c r="C12587">
        <v>48287</v>
      </c>
      <c r="D12587" t="s">
        <v>135</v>
      </c>
      <c r="E12587">
        <v>590</v>
      </c>
      <c r="F12587" t="s">
        <v>110</v>
      </c>
      <c r="G12587" t="s">
        <v>120</v>
      </c>
      <c r="H12587">
        <v>22</v>
      </c>
      <c r="I12587">
        <v>0.26558821430918689</v>
      </c>
      <c r="J12587">
        <v>3.6054290216693853E-2</v>
      </c>
      <c r="K12587">
        <v>-0.27059212214967959</v>
      </c>
      <c r="L12587">
        <v>0.59904537497238053</v>
      </c>
    </row>
    <row r="12588" spans="1:12">
      <c r="A12588" t="s">
        <v>317</v>
      </c>
      <c r="B12588" t="s">
        <v>273</v>
      </c>
      <c r="C12588">
        <v>48287</v>
      </c>
      <c r="D12588" t="s">
        <v>135</v>
      </c>
      <c r="E12588">
        <v>590</v>
      </c>
      <c r="F12588" t="s">
        <v>110</v>
      </c>
      <c r="G12588" t="s">
        <v>121</v>
      </c>
      <c r="H12588">
        <v>21</v>
      </c>
      <c r="I12588">
        <v>0.67011258961515197</v>
      </c>
      <c r="J12588">
        <v>5.9670154189357102E-2</v>
      </c>
      <c r="K12588">
        <v>0.1920892174148528</v>
      </c>
      <c r="L12588">
        <v>1.2323829158348369</v>
      </c>
    </row>
    <row r="12589" spans="1:12">
      <c r="A12589" t="s">
        <v>317</v>
      </c>
      <c r="B12589" t="s">
        <v>273</v>
      </c>
      <c r="C12589">
        <v>48287</v>
      </c>
      <c r="D12589" t="s">
        <v>135</v>
      </c>
      <c r="E12589">
        <v>590</v>
      </c>
      <c r="F12589" t="s">
        <v>110</v>
      </c>
      <c r="G12589" t="s">
        <v>122</v>
      </c>
      <c r="H12589">
        <v>22</v>
      </c>
      <c r="I12589">
        <v>0.41391436545790078</v>
      </c>
      <c r="J12589">
        <v>3.7131683516289468E-2</v>
      </c>
      <c r="K12589">
        <v>-3.4186443216771278E-2</v>
      </c>
      <c r="L12589">
        <v>0.75427689858210012</v>
      </c>
    </row>
    <row r="12590" spans="1:12">
      <c r="A12590" t="s">
        <v>317</v>
      </c>
      <c r="B12590" t="s">
        <v>273</v>
      </c>
      <c r="C12590">
        <v>48287</v>
      </c>
      <c r="D12590" t="s">
        <v>135</v>
      </c>
      <c r="E12590">
        <v>590</v>
      </c>
      <c r="F12590" t="s">
        <v>110</v>
      </c>
      <c r="G12590" t="s">
        <v>123</v>
      </c>
      <c r="H12590">
        <v>21</v>
      </c>
      <c r="I12590">
        <v>0.90529997341020851</v>
      </c>
      <c r="J12590">
        <v>7.7002491223631439E-2</v>
      </c>
      <c r="K12590">
        <v>0.22213573584840979</v>
      </c>
      <c r="L12590">
        <v>1.5856410023960681</v>
      </c>
    </row>
    <row r="12591" spans="1:12">
      <c r="A12591" t="s">
        <v>317</v>
      </c>
      <c r="B12591" t="s">
        <v>273</v>
      </c>
      <c r="C12591">
        <v>48287</v>
      </c>
      <c r="D12591" t="s">
        <v>135</v>
      </c>
      <c r="E12591">
        <v>590</v>
      </c>
      <c r="F12591" t="s">
        <v>110</v>
      </c>
      <c r="G12591" t="s">
        <v>124</v>
      </c>
      <c r="H12591">
        <v>22</v>
      </c>
      <c r="I12591">
        <v>0.55378040218019597</v>
      </c>
      <c r="J12591">
        <v>4.0340756920227733E-2</v>
      </c>
      <c r="K12591">
        <v>0.1448065976744457</v>
      </c>
      <c r="L12591">
        <v>0.92437883638706209</v>
      </c>
    </row>
    <row r="12592" spans="1:12">
      <c r="A12592" t="s">
        <v>317</v>
      </c>
      <c r="B12592" t="s">
        <v>273</v>
      </c>
      <c r="C12592">
        <v>48287</v>
      </c>
      <c r="D12592" t="s">
        <v>135</v>
      </c>
      <c r="E12592">
        <v>590</v>
      </c>
      <c r="F12592" t="s">
        <v>110</v>
      </c>
      <c r="G12592" t="s">
        <v>125</v>
      </c>
      <c r="H12592">
        <v>21</v>
      </c>
      <c r="I12592">
        <v>1.12839611071775</v>
      </c>
      <c r="J12592">
        <v>9.2851381894181975E-2</v>
      </c>
      <c r="K12592">
        <v>0.25170032977500628</v>
      </c>
      <c r="L12592">
        <v>1.9083088080071371</v>
      </c>
    </row>
    <row r="12593" spans="1:12">
      <c r="A12593" t="s">
        <v>317</v>
      </c>
      <c r="B12593" t="s">
        <v>273</v>
      </c>
      <c r="C12593">
        <v>48287</v>
      </c>
      <c r="D12593" t="s">
        <v>135</v>
      </c>
      <c r="E12593">
        <v>590</v>
      </c>
      <c r="F12593" t="s">
        <v>110</v>
      </c>
      <c r="G12593" t="s">
        <v>126</v>
      </c>
      <c r="H12593">
        <v>22</v>
      </c>
      <c r="I12593">
        <v>0.6918965666122241</v>
      </c>
      <c r="J12593">
        <v>4.3898802427865098E-2</v>
      </c>
      <c r="K12593">
        <v>0.15575074417179119</v>
      </c>
      <c r="L12593">
        <v>1.063485198090296</v>
      </c>
    </row>
    <row r="12594" spans="1:12">
      <c r="A12594" t="s">
        <v>317</v>
      </c>
      <c r="B12594" t="s">
        <v>273</v>
      </c>
      <c r="C12594">
        <v>48287</v>
      </c>
      <c r="D12594" t="s">
        <v>135</v>
      </c>
      <c r="E12594">
        <v>590</v>
      </c>
      <c r="F12594" t="s">
        <v>110</v>
      </c>
      <c r="G12594" t="s">
        <v>127</v>
      </c>
      <c r="H12594">
        <v>21</v>
      </c>
      <c r="I12594">
        <v>0.53153354669199482</v>
      </c>
      <c r="J12594">
        <v>5.1312881201294069E-2</v>
      </c>
      <c r="K12594">
        <v>0.15938401467315549</v>
      </c>
      <c r="L12594">
        <v>1.035220974542278</v>
      </c>
    </row>
    <row r="12595" spans="1:12">
      <c r="A12595" t="s">
        <v>317</v>
      </c>
      <c r="B12595" t="s">
        <v>273</v>
      </c>
      <c r="C12595">
        <v>48287</v>
      </c>
      <c r="D12595" t="s">
        <v>135</v>
      </c>
      <c r="E12595">
        <v>590</v>
      </c>
      <c r="F12595" t="s">
        <v>110</v>
      </c>
      <c r="G12595" t="s">
        <v>128</v>
      </c>
      <c r="H12595">
        <v>22</v>
      </c>
      <c r="I12595">
        <v>0.31324313049824931</v>
      </c>
      <c r="J12595">
        <v>3.4895925037371982E-2</v>
      </c>
      <c r="K12595">
        <v>-0.16414735651336651</v>
      </c>
      <c r="L12595">
        <v>0.63938462987154421</v>
      </c>
    </row>
    <row r="12596" spans="1:12">
      <c r="A12596" t="s">
        <v>317</v>
      </c>
      <c r="B12596" t="s">
        <v>273</v>
      </c>
      <c r="C12596">
        <v>48287</v>
      </c>
      <c r="D12596" t="s">
        <v>135</v>
      </c>
      <c r="E12596">
        <v>590</v>
      </c>
      <c r="F12596" t="s">
        <v>110</v>
      </c>
      <c r="G12596" t="s">
        <v>129</v>
      </c>
      <c r="H12596">
        <v>21</v>
      </c>
      <c r="I12596">
        <v>0.53153354669199482</v>
      </c>
      <c r="J12596">
        <v>5.1312881201294069E-2</v>
      </c>
      <c r="K12596">
        <v>0.15938401467315549</v>
      </c>
      <c r="L12596">
        <v>1.035220974542278</v>
      </c>
    </row>
    <row r="12597" spans="1:12">
      <c r="A12597" t="s">
        <v>317</v>
      </c>
      <c r="B12597" t="s">
        <v>273</v>
      </c>
      <c r="C12597">
        <v>48287</v>
      </c>
      <c r="D12597" t="s">
        <v>135</v>
      </c>
      <c r="E12597">
        <v>590</v>
      </c>
      <c r="F12597" t="s">
        <v>110</v>
      </c>
      <c r="G12597" t="s">
        <v>130</v>
      </c>
      <c r="H12597">
        <v>22</v>
      </c>
      <c r="I12597">
        <v>0.31324313049824931</v>
      </c>
      <c r="J12597">
        <v>3.4895925037371982E-2</v>
      </c>
      <c r="K12597">
        <v>-0.16414735651336651</v>
      </c>
      <c r="L12597">
        <v>0.63938462987154421</v>
      </c>
    </row>
    <row r="12598" spans="1:12">
      <c r="A12598" t="s">
        <v>317</v>
      </c>
      <c r="B12598" t="s">
        <v>273</v>
      </c>
      <c r="C12598">
        <v>48287</v>
      </c>
      <c r="D12598" t="s">
        <v>135</v>
      </c>
      <c r="E12598">
        <v>590</v>
      </c>
      <c r="F12598" t="s">
        <v>110</v>
      </c>
      <c r="G12598" t="s">
        <v>131</v>
      </c>
      <c r="H12598">
        <v>21</v>
      </c>
      <c r="I12598">
        <v>0.53153354669199482</v>
      </c>
      <c r="J12598">
        <v>5.1312881201294069E-2</v>
      </c>
      <c r="K12598">
        <v>0.15938401467315549</v>
      </c>
      <c r="L12598">
        <v>1.035220974542278</v>
      </c>
    </row>
    <row r="12599" spans="1:12">
      <c r="A12599" t="s">
        <v>317</v>
      </c>
      <c r="B12599" t="s">
        <v>273</v>
      </c>
      <c r="C12599">
        <v>48287</v>
      </c>
      <c r="D12599" t="s">
        <v>135</v>
      </c>
      <c r="E12599">
        <v>590</v>
      </c>
      <c r="F12599" t="s">
        <v>110</v>
      </c>
      <c r="G12599" t="s">
        <v>132</v>
      </c>
      <c r="H12599">
        <v>22</v>
      </c>
      <c r="I12599">
        <v>0.31324313049824931</v>
      </c>
      <c r="J12599">
        <v>3.4895925037371982E-2</v>
      </c>
      <c r="K12599">
        <v>-0.16414735651336651</v>
      </c>
      <c r="L12599">
        <v>0.63938462987154421</v>
      </c>
    </row>
    <row r="12600" spans="1:12">
      <c r="A12600" t="s">
        <v>317</v>
      </c>
      <c r="B12600" t="s">
        <v>273</v>
      </c>
      <c r="C12600">
        <v>48287</v>
      </c>
      <c r="D12600" t="s">
        <v>135</v>
      </c>
      <c r="E12600">
        <v>590</v>
      </c>
      <c r="F12600" t="s">
        <v>110</v>
      </c>
      <c r="G12600" t="s">
        <v>133</v>
      </c>
      <c r="H12600">
        <v>21</v>
      </c>
      <c r="I12600">
        <v>0.80092700356517643</v>
      </c>
      <c r="J12600">
        <v>6.6061947049611949E-2</v>
      </c>
      <c r="K12600">
        <v>0.13062001870250631</v>
      </c>
      <c r="L12600">
        <v>1.2634740516146179</v>
      </c>
    </row>
    <row r="12601" spans="1:12">
      <c r="A12601" t="s">
        <v>317</v>
      </c>
      <c r="B12601" t="s">
        <v>273</v>
      </c>
      <c r="C12601">
        <v>48287</v>
      </c>
      <c r="D12601" t="s">
        <v>135</v>
      </c>
      <c r="E12601">
        <v>590</v>
      </c>
      <c r="F12601" t="s">
        <v>110</v>
      </c>
      <c r="G12601" t="s">
        <v>134</v>
      </c>
      <c r="H12601">
        <v>22</v>
      </c>
      <c r="I12601">
        <v>0.4057453069487339</v>
      </c>
      <c r="J12601">
        <v>2.6469596542703842E-2</v>
      </c>
      <c r="K12601">
        <v>6.1140330434416509E-2</v>
      </c>
      <c r="L12601">
        <v>0.62567865296459479</v>
      </c>
    </row>
    <row r="12602" spans="1:12">
      <c r="A12602" t="s">
        <v>317</v>
      </c>
      <c r="B12602" t="s">
        <v>427</v>
      </c>
      <c r="C12602">
        <v>48289</v>
      </c>
      <c r="D12602" t="s">
        <v>135</v>
      </c>
      <c r="E12602">
        <v>590</v>
      </c>
      <c r="F12602" t="s">
        <v>110</v>
      </c>
      <c r="G12602" t="s">
        <v>111</v>
      </c>
      <c r="H12602">
        <v>21</v>
      </c>
      <c r="I12602">
        <v>2.9097044164964801E-2</v>
      </c>
      <c r="J12602">
        <v>6.0724630505607641E-3</v>
      </c>
      <c r="K12602">
        <v>-999</v>
      </c>
      <c r="L12602">
        <v>-999</v>
      </c>
    </row>
    <row r="12603" spans="1:12">
      <c r="A12603" t="s">
        <v>317</v>
      </c>
      <c r="B12603" t="s">
        <v>427</v>
      </c>
      <c r="C12603">
        <v>48289</v>
      </c>
      <c r="D12603" t="s">
        <v>135</v>
      </c>
      <c r="E12603">
        <v>590</v>
      </c>
      <c r="F12603" t="s">
        <v>110</v>
      </c>
      <c r="G12603" t="s">
        <v>112</v>
      </c>
      <c r="H12603">
        <v>22</v>
      </c>
      <c r="I12603">
        <v>1.5355177589415139E-2</v>
      </c>
      <c r="J12603">
        <v>4.1655954432258781E-3</v>
      </c>
      <c r="K12603">
        <v>-999</v>
      </c>
      <c r="L12603">
        <v>-999</v>
      </c>
    </row>
    <row r="12604" spans="1:12">
      <c r="A12604" t="s">
        <v>317</v>
      </c>
      <c r="B12604" t="s">
        <v>427</v>
      </c>
      <c r="C12604">
        <v>48289</v>
      </c>
      <c r="D12604" t="s">
        <v>135</v>
      </c>
      <c r="E12604">
        <v>590</v>
      </c>
      <c r="F12604" t="s">
        <v>110</v>
      </c>
      <c r="G12604" t="s">
        <v>113</v>
      </c>
      <c r="H12604">
        <v>21</v>
      </c>
      <c r="I12604">
        <v>0.53153354669199482</v>
      </c>
      <c r="J12604">
        <v>5.1312881201294069E-2</v>
      </c>
      <c r="K12604">
        <v>0.15938401467315549</v>
      </c>
      <c r="L12604">
        <v>1.035220974542278</v>
      </c>
    </row>
    <row r="12605" spans="1:12">
      <c r="A12605" t="s">
        <v>317</v>
      </c>
      <c r="B12605" t="s">
        <v>427</v>
      </c>
      <c r="C12605">
        <v>48289</v>
      </c>
      <c r="D12605" t="s">
        <v>135</v>
      </c>
      <c r="E12605">
        <v>590</v>
      </c>
      <c r="F12605" t="s">
        <v>110</v>
      </c>
      <c r="G12605" t="s">
        <v>114</v>
      </c>
      <c r="H12605">
        <v>22</v>
      </c>
      <c r="I12605">
        <v>0.31324313049824931</v>
      </c>
      <c r="J12605">
        <v>3.4895925037371982E-2</v>
      </c>
      <c r="K12605">
        <v>-0.16414735651336651</v>
      </c>
      <c r="L12605">
        <v>0.63938462987154421</v>
      </c>
    </row>
    <row r="12606" spans="1:12">
      <c r="A12606" t="s">
        <v>317</v>
      </c>
      <c r="B12606" t="s">
        <v>427</v>
      </c>
      <c r="C12606">
        <v>48289</v>
      </c>
      <c r="D12606" t="s">
        <v>135</v>
      </c>
      <c r="E12606">
        <v>590</v>
      </c>
      <c r="F12606" t="s">
        <v>110</v>
      </c>
      <c r="G12606" t="s">
        <v>115</v>
      </c>
      <c r="H12606">
        <v>21</v>
      </c>
      <c r="I12606">
        <v>0.30580196078704569</v>
      </c>
      <c r="J12606">
        <v>4.3764517371572248E-2</v>
      </c>
      <c r="K12606">
        <v>-0.1030372468641147</v>
      </c>
      <c r="L12606">
        <v>0.70150015117042142</v>
      </c>
    </row>
    <row r="12607" spans="1:12">
      <c r="A12607" t="s">
        <v>317</v>
      </c>
      <c r="B12607" t="s">
        <v>427</v>
      </c>
      <c r="C12607">
        <v>48289</v>
      </c>
      <c r="D12607" t="s">
        <v>135</v>
      </c>
      <c r="E12607">
        <v>590</v>
      </c>
      <c r="F12607" t="s">
        <v>110</v>
      </c>
      <c r="G12607" t="s">
        <v>116</v>
      </c>
      <c r="H12607">
        <v>22</v>
      </c>
      <c r="I12607">
        <v>0.20062066142975449</v>
      </c>
      <c r="J12607">
        <v>3.4028137536560567E-2</v>
      </c>
      <c r="K12607">
        <v>-0.33569746113997068</v>
      </c>
      <c r="L12607">
        <v>0.49991750930318302</v>
      </c>
    </row>
    <row r="12608" spans="1:12">
      <c r="A12608" t="s">
        <v>317</v>
      </c>
      <c r="B12608" t="s">
        <v>427</v>
      </c>
      <c r="C12608">
        <v>48289</v>
      </c>
      <c r="D12608" t="s">
        <v>135</v>
      </c>
      <c r="E12608">
        <v>590</v>
      </c>
      <c r="F12608" t="s">
        <v>110</v>
      </c>
      <c r="G12608" t="s">
        <v>117</v>
      </c>
      <c r="H12608">
        <v>21</v>
      </c>
      <c r="I12608">
        <v>0.30580196078704569</v>
      </c>
      <c r="J12608">
        <v>4.3764517371572248E-2</v>
      </c>
      <c r="K12608">
        <v>-0.1030372468641147</v>
      </c>
      <c r="L12608">
        <v>0.70150015117042142</v>
      </c>
    </row>
    <row r="12609" spans="1:12">
      <c r="A12609" t="s">
        <v>317</v>
      </c>
      <c r="B12609" t="s">
        <v>427</v>
      </c>
      <c r="C12609">
        <v>48289</v>
      </c>
      <c r="D12609" t="s">
        <v>135</v>
      </c>
      <c r="E12609">
        <v>590</v>
      </c>
      <c r="F12609" t="s">
        <v>110</v>
      </c>
      <c r="G12609" t="s">
        <v>118</v>
      </c>
      <c r="H12609">
        <v>22</v>
      </c>
      <c r="I12609">
        <v>0.20062066142975449</v>
      </c>
      <c r="J12609">
        <v>3.4028137536560567E-2</v>
      </c>
      <c r="K12609">
        <v>-0.33569746113997068</v>
      </c>
      <c r="L12609">
        <v>0.49991750930318302</v>
      </c>
    </row>
    <row r="12610" spans="1:12">
      <c r="A12610" t="s">
        <v>317</v>
      </c>
      <c r="B12610" t="s">
        <v>427</v>
      </c>
      <c r="C12610">
        <v>48289</v>
      </c>
      <c r="D12610" t="s">
        <v>135</v>
      </c>
      <c r="E12610">
        <v>590</v>
      </c>
      <c r="F12610" t="s">
        <v>110</v>
      </c>
      <c r="G12610" t="s">
        <v>119</v>
      </c>
      <c r="H12610">
        <v>21</v>
      </c>
      <c r="I12610">
        <v>0.41894103250454029</v>
      </c>
      <c r="J12610">
        <v>4.5897237089403013E-2</v>
      </c>
      <c r="K12610">
        <v>0.13843076486317521</v>
      </c>
      <c r="L12610">
        <v>0.87417234015293099</v>
      </c>
    </row>
    <row r="12611" spans="1:12">
      <c r="A12611" t="s">
        <v>317</v>
      </c>
      <c r="B12611" t="s">
        <v>427</v>
      </c>
      <c r="C12611">
        <v>48289</v>
      </c>
      <c r="D12611" t="s">
        <v>135</v>
      </c>
      <c r="E12611">
        <v>590</v>
      </c>
      <c r="F12611" t="s">
        <v>110</v>
      </c>
      <c r="G12611" t="s">
        <v>120</v>
      </c>
      <c r="H12611">
        <v>22</v>
      </c>
      <c r="I12611">
        <v>0.26558821430918689</v>
      </c>
      <c r="J12611">
        <v>3.6054290216693853E-2</v>
      </c>
      <c r="K12611">
        <v>-0.27059212214967959</v>
      </c>
      <c r="L12611">
        <v>0.59904537497238053</v>
      </c>
    </row>
    <row r="12612" spans="1:12">
      <c r="A12612" t="s">
        <v>317</v>
      </c>
      <c r="B12612" t="s">
        <v>427</v>
      </c>
      <c r="C12612">
        <v>48289</v>
      </c>
      <c r="D12612" t="s">
        <v>135</v>
      </c>
      <c r="E12612">
        <v>590</v>
      </c>
      <c r="F12612" t="s">
        <v>110</v>
      </c>
      <c r="G12612" t="s">
        <v>121</v>
      </c>
      <c r="H12612">
        <v>21</v>
      </c>
      <c r="I12612">
        <v>0.67011258961515197</v>
      </c>
      <c r="J12612">
        <v>5.9670154189357102E-2</v>
      </c>
      <c r="K12612">
        <v>0.1920892174148528</v>
      </c>
      <c r="L12612">
        <v>1.2323829158348369</v>
      </c>
    </row>
    <row r="12613" spans="1:12">
      <c r="A12613" t="s">
        <v>317</v>
      </c>
      <c r="B12613" t="s">
        <v>427</v>
      </c>
      <c r="C12613">
        <v>48289</v>
      </c>
      <c r="D12613" t="s">
        <v>135</v>
      </c>
      <c r="E12613">
        <v>590</v>
      </c>
      <c r="F12613" t="s">
        <v>110</v>
      </c>
      <c r="G12613" t="s">
        <v>122</v>
      </c>
      <c r="H12613">
        <v>22</v>
      </c>
      <c r="I12613">
        <v>0.41391436545790078</v>
      </c>
      <c r="J12613">
        <v>3.7131683516289468E-2</v>
      </c>
      <c r="K12613">
        <v>-3.4186443216771278E-2</v>
      </c>
      <c r="L12613">
        <v>0.75427689858210012</v>
      </c>
    </row>
    <row r="12614" spans="1:12">
      <c r="A12614" t="s">
        <v>317</v>
      </c>
      <c r="B12614" t="s">
        <v>427</v>
      </c>
      <c r="C12614">
        <v>48289</v>
      </c>
      <c r="D12614" t="s">
        <v>135</v>
      </c>
      <c r="E12614">
        <v>590</v>
      </c>
      <c r="F12614" t="s">
        <v>110</v>
      </c>
      <c r="G12614" t="s">
        <v>123</v>
      </c>
      <c r="H12614">
        <v>21</v>
      </c>
      <c r="I12614">
        <v>0.90529997341020851</v>
      </c>
      <c r="J12614">
        <v>7.7002491223631439E-2</v>
      </c>
      <c r="K12614">
        <v>0.22213573584840979</v>
      </c>
      <c r="L12614">
        <v>1.5856410023960681</v>
      </c>
    </row>
    <row r="12615" spans="1:12">
      <c r="A12615" t="s">
        <v>317</v>
      </c>
      <c r="B12615" t="s">
        <v>427</v>
      </c>
      <c r="C12615">
        <v>48289</v>
      </c>
      <c r="D12615" t="s">
        <v>135</v>
      </c>
      <c r="E12615">
        <v>590</v>
      </c>
      <c r="F12615" t="s">
        <v>110</v>
      </c>
      <c r="G12615" t="s">
        <v>124</v>
      </c>
      <c r="H12615">
        <v>22</v>
      </c>
      <c r="I12615">
        <v>0.55378040218019597</v>
      </c>
      <c r="J12615">
        <v>4.0340756920227733E-2</v>
      </c>
      <c r="K12615">
        <v>0.1448065976744457</v>
      </c>
      <c r="L12615">
        <v>0.92437883638706209</v>
      </c>
    </row>
    <row r="12616" spans="1:12">
      <c r="A12616" t="s">
        <v>317</v>
      </c>
      <c r="B12616" t="s">
        <v>427</v>
      </c>
      <c r="C12616">
        <v>48289</v>
      </c>
      <c r="D12616" t="s">
        <v>135</v>
      </c>
      <c r="E12616">
        <v>590</v>
      </c>
      <c r="F12616" t="s">
        <v>110</v>
      </c>
      <c r="G12616" t="s">
        <v>125</v>
      </c>
      <c r="H12616">
        <v>21</v>
      </c>
      <c r="I12616">
        <v>1.12839611071775</v>
      </c>
      <c r="J12616">
        <v>9.2851381894181975E-2</v>
      </c>
      <c r="K12616">
        <v>0.25170032977500628</v>
      </c>
      <c r="L12616">
        <v>1.9083088080071371</v>
      </c>
    </row>
    <row r="12617" spans="1:12">
      <c r="A12617" t="s">
        <v>317</v>
      </c>
      <c r="B12617" t="s">
        <v>427</v>
      </c>
      <c r="C12617">
        <v>48289</v>
      </c>
      <c r="D12617" t="s">
        <v>135</v>
      </c>
      <c r="E12617">
        <v>590</v>
      </c>
      <c r="F12617" t="s">
        <v>110</v>
      </c>
      <c r="G12617" t="s">
        <v>126</v>
      </c>
      <c r="H12617">
        <v>22</v>
      </c>
      <c r="I12617">
        <v>0.6918965666122241</v>
      </c>
      <c r="J12617">
        <v>4.3898802427865098E-2</v>
      </c>
      <c r="K12617">
        <v>0.15575074417179119</v>
      </c>
      <c r="L12617">
        <v>1.063485198090296</v>
      </c>
    </row>
    <row r="12618" spans="1:12">
      <c r="A12618" t="s">
        <v>317</v>
      </c>
      <c r="B12618" t="s">
        <v>427</v>
      </c>
      <c r="C12618">
        <v>48289</v>
      </c>
      <c r="D12618" t="s">
        <v>135</v>
      </c>
      <c r="E12618">
        <v>590</v>
      </c>
      <c r="F12618" t="s">
        <v>110</v>
      </c>
      <c r="G12618" t="s">
        <v>127</v>
      </c>
      <c r="H12618">
        <v>21</v>
      </c>
      <c r="I12618">
        <v>0.53153354669199482</v>
      </c>
      <c r="J12618">
        <v>5.1312881201294069E-2</v>
      </c>
      <c r="K12618">
        <v>0.15938401467315549</v>
      </c>
      <c r="L12618">
        <v>1.035220974542278</v>
      </c>
    </row>
    <row r="12619" spans="1:12">
      <c r="A12619" t="s">
        <v>317</v>
      </c>
      <c r="B12619" t="s">
        <v>427</v>
      </c>
      <c r="C12619">
        <v>48289</v>
      </c>
      <c r="D12619" t="s">
        <v>135</v>
      </c>
      <c r="E12619">
        <v>590</v>
      </c>
      <c r="F12619" t="s">
        <v>110</v>
      </c>
      <c r="G12619" t="s">
        <v>128</v>
      </c>
      <c r="H12619">
        <v>22</v>
      </c>
      <c r="I12619">
        <v>0.31324313049824931</v>
      </c>
      <c r="J12619">
        <v>3.4895925037371982E-2</v>
      </c>
      <c r="K12619">
        <v>-0.16414735651336651</v>
      </c>
      <c r="L12619">
        <v>0.63938462987154421</v>
      </c>
    </row>
    <row r="12620" spans="1:12">
      <c r="A12620" t="s">
        <v>317</v>
      </c>
      <c r="B12620" t="s">
        <v>427</v>
      </c>
      <c r="C12620">
        <v>48289</v>
      </c>
      <c r="D12620" t="s">
        <v>135</v>
      </c>
      <c r="E12620">
        <v>590</v>
      </c>
      <c r="F12620" t="s">
        <v>110</v>
      </c>
      <c r="G12620" t="s">
        <v>129</v>
      </c>
      <c r="H12620">
        <v>21</v>
      </c>
      <c r="I12620">
        <v>0.53153354669199482</v>
      </c>
      <c r="J12620">
        <v>5.1312881201294069E-2</v>
      </c>
      <c r="K12620">
        <v>0.15938401467315549</v>
      </c>
      <c r="L12620">
        <v>1.035220974542278</v>
      </c>
    </row>
    <row r="12621" spans="1:12">
      <c r="A12621" t="s">
        <v>317</v>
      </c>
      <c r="B12621" t="s">
        <v>427</v>
      </c>
      <c r="C12621">
        <v>48289</v>
      </c>
      <c r="D12621" t="s">
        <v>135</v>
      </c>
      <c r="E12621">
        <v>590</v>
      </c>
      <c r="F12621" t="s">
        <v>110</v>
      </c>
      <c r="G12621" t="s">
        <v>130</v>
      </c>
      <c r="H12621">
        <v>22</v>
      </c>
      <c r="I12621">
        <v>0.31324313049824931</v>
      </c>
      <c r="J12621">
        <v>3.4895925037371982E-2</v>
      </c>
      <c r="K12621">
        <v>-0.16414735651336651</v>
      </c>
      <c r="L12621">
        <v>0.63938462987154421</v>
      </c>
    </row>
    <row r="12622" spans="1:12">
      <c r="A12622" t="s">
        <v>317</v>
      </c>
      <c r="B12622" t="s">
        <v>427</v>
      </c>
      <c r="C12622">
        <v>48289</v>
      </c>
      <c r="D12622" t="s">
        <v>135</v>
      </c>
      <c r="E12622">
        <v>590</v>
      </c>
      <c r="F12622" t="s">
        <v>110</v>
      </c>
      <c r="G12622" t="s">
        <v>131</v>
      </c>
      <c r="H12622">
        <v>21</v>
      </c>
      <c r="I12622">
        <v>0.53153354669199482</v>
      </c>
      <c r="J12622">
        <v>5.1312881201294069E-2</v>
      </c>
      <c r="K12622">
        <v>0.15938401467315549</v>
      </c>
      <c r="L12622">
        <v>1.035220974542278</v>
      </c>
    </row>
    <row r="12623" spans="1:12">
      <c r="A12623" t="s">
        <v>317</v>
      </c>
      <c r="B12623" t="s">
        <v>427</v>
      </c>
      <c r="C12623">
        <v>48289</v>
      </c>
      <c r="D12623" t="s">
        <v>135</v>
      </c>
      <c r="E12623">
        <v>590</v>
      </c>
      <c r="F12623" t="s">
        <v>110</v>
      </c>
      <c r="G12623" t="s">
        <v>132</v>
      </c>
      <c r="H12623">
        <v>22</v>
      </c>
      <c r="I12623">
        <v>0.31324313049824931</v>
      </c>
      <c r="J12623">
        <v>3.4895925037371982E-2</v>
      </c>
      <c r="K12623">
        <v>-0.16414735651336651</v>
      </c>
      <c r="L12623">
        <v>0.63938462987154421</v>
      </c>
    </row>
    <row r="12624" spans="1:12">
      <c r="A12624" t="s">
        <v>317</v>
      </c>
      <c r="B12624" t="s">
        <v>427</v>
      </c>
      <c r="C12624">
        <v>48289</v>
      </c>
      <c r="D12624" t="s">
        <v>135</v>
      </c>
      <c r="E12624">
        <v>590</v>
      </c>
      <c r="F12624" t="s">
        <v>110</v>
      </c>
      <c r="G12624" t="s">
        <v>133</v>
      </c>
      <c r="H12624">
        <v>21</v>
      </c>
      <c r="I12624">
        <v>0.80092700356517643</v>
      </c>
      <c r="J12624">
        <v>6.6061947049611949E-2</v>
      </c>
      <c r="K12624">
        <v>0.13062001870250631</v>
      </c>
      <c r="L12624">
        <v>1.2634740516146179</v>
      </c>
    </row>
    <row r="12625" spans="1:12">
      <c r="A12625" t="s">
        <v>317</v>
      </c>
      <c r="B12625" t="s">
        <v>427</v>
      </c>
      <c r="C12625">
        <v>48289</v>
      </c>
      <c r="D12625" t="s">
        <v>135</v>
      </c>
      <c r="E12625">
        <v>590</v>
      </c>
      <c r="F12625" t="s">
        <v>110</v>
      </c>
      <c r="G12625" t="s">
        <v>134</v>
      </c>
      <c r="H12625">
        <v>22</v>
      </c>
      <c r="I12625">
        <v>0.4057453069487339</v>
      </c>
      <c r="J12625">
        <v>2.6469596542703842E-2</v>
      </c>
      <c r="K12625">
        <v>6.1140330434416509E-2</v>
      </c>
      <c r="L12625">
        <v>0.62567865296459479</v>
      </c>
    </row>
    <row r="12626" spans="1:12">
      <c r="A12626" t="s">
        <v>317</v>
      </c>
      <c r="B12626" t="s">
        <v>281</v>
      </c>
      <c r="C12626">
        <v>48291</v>
      </c>
      <c r="D12626" t="s">
        <v>135</v>
      </c>
      <c r="E12626">
        <v>590</v>
      </c>
      <c r="F12626" t="s">
        <v>110</v>
      </c>
      <c r="G12626" t="s">
        <v>111</v>
      </c>
      <c r="H12626">
        <v>554</v>
      </c>
      <c r="I12626">
        <v>1.460651892403044E-2</v>
      </c>
      <c r="J12626">
        <v>1.3028572847708401E-3</v>
      </c>
      <c r="K12626">
        <v>-999</v>
      </c>
      <c r="L12626">
        <v>-999</v>
      </c>
    </row>
    <row r="12627" spans="1:12">
      <c r="A12627" t="s">
        <v>317</v>
      </c>
      <c r="B12627" t="s">
        <v>281</v>
      </c>
      <c r="C12627">
        <v>48291</v>
      </c>
      <c r="D12627" t="s">
        <v>135</v>
      </c>
      <c r="E12627">
        <v>590</v>
      </c>
      <c r="F12627" t="s">
        <v>110</v>
      </c>
      <c r="G12627" t="s">
        <v>112</v>
      </c>
      <c r="H12627">
        <v>457</v>
      </c>
      <c r="I12627">
        <v>-1.86172351601761E-3</v>
      </c>
      <c r="J12627">
        <v>6.528531832133823E-4</v>
      </c>
      <c r="K12627">
        <v>-999</v>
      </c>
      <c r="L12627">
        <v>-999</v>
      </c>
    </row>
    <row r="12628" spans="1:12">
      <c r="A12628" t="s">
        <v>317</v>
      </c>
      <c r="B12628" t="s">
        <v>281</v>
      </c>
      <c r="C12628">
        <v>48291</v>
      </c>
      <c r="D12628" t="s">
        <v>135</v>
      </c>
      <c r="E12628">
        <v>590</v>
      </c>
      <c r="F12628" t="s">
        <v>110</v>
      </c>
      <c r="G12628" t="s">
        <v>113</v>
      </c>
      <c r="H12628">
        <v>554</v>
      </c>
      <c r="I12628">
        <v>0.39106485362190901</v>
      </c>
      <c r="J12628">
        <v>9.0984609307248679E-3</v>
      </c>
      <c r="K12628">
        <v>-9.2137968296049037E-3</v>
      </c>
      <c r="L12628">
        <v>1.167587709455941</v>
      </c>
    </row>
    <row r="12629" spans="1:12">
      <c r="A12629" t="s">
        <v>317</v>
      </c>
      <c r="B12629" t="s">
        <v>281</v>
      </c>
      <c r="C12629">
        <v>48291</v>
      </c>
      <c r="D12629" t="s">
        <v>135</v>
      </c>
      <c r="E12629">
        <v>590</v>
      </c>
      <c r="F12629" t="s">
        <v>110</v>
      </c>
      <c r="G12629" t="s">
        <v>114</v>
      </c>
      <c r="H12629">
        <v>457</v>
      </c>
      <c r="I12629">
        <v>0.1470925403862994</v>
      </c>
      <c r="J12629">
        <v>4.9125544401079201E-3</v>
      </c>
      <c r="K12629">
        <v>-0.1648007615647171</v>
      </c>
      <c r="L12629">
        <v>0.56084747552493552</v>
      </c>
    </row>
    <row r="12630" spans="1:12">
      <c r="A12630" t="s">
        <v>317</v>
      </c>
      <c r="B12630" t="s">
        <v>281</v>
      </c>
      <c r="C12630">
        <v>48291</v>
      </c>
      <c r="D12630" t="s">
        <v>135</v>
      </c>
      <c r="E12630">
        <v>590</v>
      </c>
      <c r="F12630" t="s">
        <v>110</v>
      </c>
      <c r="G12630" t="s">
        <v>115</v>
      </c>
      <c r="H12630">
        <v>554</v>
      </c>
      <c r="I12630">
        <v>0.26114279343715441</v>
      </c>
      <c r="J12630">
        <v>6.9052068409646838E-3</v>
      </c>
      <c r="K12630">
        <v>-9.3929551569146078E-2</v>
      </c>
      <c r="L12630">
        <v>0.83509783911325841</v>
      </c>
    </row>
    <row r="12631" spans="1:12">
      <c r="A12631" t="s">
        <v>317</v>
      </c>
      <c r="B12631" t="s">
        <v>281</v>
      </c>
      <c r="C12631">
        <v>48291</v>
      </c>
      <c r="D12631" t="s">
        <v>135</v>
      </c>
      <c r="E12631">
        <v>590</v>
      </c>
      <c r="F12631" t="s">
        <v>110</v>
      </c>
      <c r="G12631" t="s">
        <v>116</v>
      </c>
      <c r="H12631">
        <v>457</v>
      </c>
      <c r="I12631">
        <v>8.0266214636333363E-2</v>
      </c>
      <c r="J12631">
        <v>4.3076283521457431E-3</v>
      </c>
      <c r="K12631">
        <v>-0.2965267321163389</v>
      </c>
      <c r="L12631">
        <v>0.41629983760602968</v>
      </c>
    </row>
    <row r="12632" spans="1:12">
      <c r="A12632" t="s">
        <v>317</v>
      </c>
      <c r="B12632" t="s">
        <v>281</v>
      </c>
      <c r="C12632">
        <v>48291</v>
      </c>
      <c r="D12632" t="s">
        <v>135</v>
      </c>
      <c r="E12632">
        <v>590</v>
      </c>
      <c r="F12632" t="s">
        <v>110</v>
      </c>
      <c r="G12632" t="s">
        <v>117</v>
      </c>
      <c r="H12632">
        <v>554</v>
      </c>
      <c r="I12632">
        <v>0.26114277859869123</v>
      </c>
      <c r="J12632">
        <v>6.9052058968952978E-3</v>
      </c>
      <c r="K12632">
        <v>-9.3929551569146078E-2</v>
      </c>
      <c r="L12632">
        <v>0.83509783911325841</v>
      </c>
    </row>
    <row r="12633" spans="1:12">
      <c r="A12633" t="s">
        <v>317</v>
      </c>
      <c r="B12633" t="s">
        <v>281</v>
      </c>
      <c r="C12633">
        <v>48291</v>
      </c>
      <c r="D12633" t="s">
        <v>135</v>
      </c>
      <c r="E12633">
        <v>590</v>
      </c>
      <c r="F12633" t="s">
        <v>110</v>
      </c>
      <c r="G12633" t="s">
        <v>118</v>
      </c>
      <c r="H12633">
        <v>457</v>
      </c>
      <c r="I12633">
        <v>8.0272409751422913E-2</v>
      </c>
      <c r="J12633">
        <v>4.3077151536024269E-3</v>
      </c>
      <c r="K12633">
        <v>-0.2965267321163389</v>
      </c>
      <c r="L12633">
        <v>0.41629983760602968</v>
      </c>
    </row>
    <row r="12634" spans="1:12">
      <c r="A12634" t="s">
        <v>317</v>
      </c>
      <c r="B12634" t="s">
        <v>281</v>
      </c>
      <c r="C12634">
        <v>48291</v>
      </c>
      <c r="D12634" t="s">
        <v>135</v>
      </c>
      <c r="E12634">
        <v>590</v>
      </c>
      <c r="F12634" t="s">
        <v>110</v>
      </c>
      <c r="G12634" t="s">
        <v>119</v>
      </c>
      <c r="H12634">
        <v>554</v>
      </c>
      <c r="I12634">
        <v>0.33138495759383763</v>
      </c>
      <c r="J12634">
        <v>7.9770600698473148E-3</v>
      </c>
      <c r="K12634">
        <v>-2.1958422706210519E-2</v>
      </c>
      <c r="L12634">
        <v>1.0065041022987671</v>
      </c>
    </row>
    <row r="12635" spans="1:12">
      <c r="A12635" t="s">
        <v>317</v>
      </c>
      <c r="B12635" t="s">
        <v>281</v>
      </c>
      <c r="C12635">
        <v>48291</v>
      </c>
      <c r="D12635" t="s">
        <v>135</v>
      </c>
      <c r="E12635">
        <v>590</v>
      </c>
      <c r="F12635" t="s">
        <v>110</v>
      </c>
      <c r="G12635" t="s">
        <v>120</v>
      </c>
      <c r="H12635">
        <v>457</v>
      </c>
      <c r="I12635">
        <v>0.1186126440851976</v>
      </c>
      <c r="J12635">
        <v>4.758443056163888E-3</v>
      </c>
      <c r="K12635">
        <v>-0.24312261054794609</v>
      </c>
      <c r="L12635">
        <v>0.49828496149187951</v>
      </c>
    </row>
    <row r="12636" spans="1:12">
      <c r="A12636" t="s">
        <v>317</v>
      </c>
      <c r="B12636" t="s">
        <v>281</v>
      </c>
      <c r="C12636">
        <v>48291</v>
      </c>
      <c r="D12636" t="s">
        <v>135</v>
      </c>
      <c r="E12636">
        <v>590</v>
      </c>
      <c r="F12636" t="s">
        <v>110</v>
      </c>
      <c r="G12636" t="s">
        <v>121</v>
      </c>
      <c r="H12636">
        <v>554</v>
      </c>
      <c r="I12636">
        <v>0.48303967371960949</v>
      </c>
      <c r="J12636">
        <v>1.0592409822487169E-2</v>
      </c>
      <c r="K12636">
        <v>-6.8014914002422755E-5</v>
      </c>
      <c r="L12636">
        <v>1.362928753414266</v>
      </c>
    </row>
    <row r="12637" spans="1:12">
      <c r="A12637" t="s">
        <v>317</v>
      </c>
      <c r="B12637" t="s">
        <v>281</v>
      </c>
      <c r="C12637">
        <v>48291</v>
      </c>
      <c r="D12637" t="s">
        <v>135</v>
      </c>
      <c r="E12637">
        <v>590</v>
      </c>
      <c r="F12637" t="s">
        <v>110</v>
      </c>
      <c r="G12637" t="s">
        <v>122</v>
      </c>
      <c r="H12637">
        <v>457</v>
      </c>
      <c r="I12637">
        <v>0.20418897586232901</v>
      </c>
      <c r="J12637">
        <v>5.9090972605021271E-3</v>
      </c>
      <c r="K12637">
        <v>-8.7787914512305359E-2</v>
      </c>
      <c r="L12637">
        <v>0.71699065535889961</v>
      </c>
    </row>
    <row r="12638" spans="1:12">
      <c r="A12638" t="s">
        <v>317</v>
      </c>
      <c r="B12638" t="s">
        <v>281</v>
      </c>
      <c r="C12638">
        <v>48291</v>
      </c>
      <c r="D12638" t="s">
        <v>135</v>
      </c>
      <c r="E12638">
        <v>590</v>
      </c>
      <c r="F12638" t="s">
        <v>110</v>
      </c>
      <c r="G12638" t="s">
        <v>123</v>
      </c>
      <c r="H12638">
        <v>554</v>
      </c>
      <c r="I12638">
        <v>0.62582914489139119</v>
      </c>
      <c r="J12638">
        <v>1.3176552703707789E-2</v>
      </c>
      <c r="K12638">
        <v>-6.8014914002422755E-5</v>
      </c>
      <c r="L12638">
        <v>1.722766894029135</v>
      </c>
    </row>
    <row r="12639" spans="1:12">
      <c r="A12639" t="s">
        <v>317</v>
      </c>
      <c r="B12639" t="s">
        <v>281</v>
      </c>
      <c r="C12639">
        <v>48291</v>
      </c>
      <c r="D12639" t="s">
        <v>135</v>
      </c>
      <c r="E12639">
        <v>590</v>
      </c>
      <c r="F12639" t="s">
        <v>110</v>
      </c>
      <c r="G12639" t="s">
        <v>124</v>
      </c>
      <c r="H12639">
        <v>457</v>
      </c>
      <c r="I12639">
        <v>0.28741539384997428</v>
      </c>
      <c r="J12639">
        <v>7.4595255803360976E-3</v>
      </c>
      <c r="K12639">
        <v>-4.876037192802548E-2</v>
      </c>
      <c r="L12639">
        <v>0.93825560750798298</v>
      </c>
    </row>
    <row r="12640" spans="1:12">
      <c r="A12640" t="s">
        <v>317</v>
      </c>
      <c r="B12640" t="s">
        <v>281</v>
      </c>
      <c r="C12640">
        <v>48291</v>
      </c>
      <c r="D12640" t="s">
        <v>135</v>
      </c>
      <c r="E12640">
        <v>590</v>
      </c>
      <c r="F12640" t="s">
        <v>110</v>
      </c>
      <c r="G12640" t="s">
        <v>125</v>
      </c>
      <c r="H12640">
        <v>554</v>
      </c>
      <c r="I12640">
        <v>0.76446694874705567</v>
      </c>
      <c r="J12640">
        <v>1.5725655310926401E-2</v>
      </c>
      <c r="K12640">
        <v>-6.8014914002422755E-5</v>
      </c>
      <c r="L12640">
        <v>2.050532687710747</v>
      </c>
    </row>
    <row r="12641" spans="1:12">
      <c r="A12641" t="s">
        <v>317</v>
      </c>
      <c r="B12641" t="s">
        <v>281</v>
      </c>
      <c r="C12641">
        <v>48291</v>
      </c>
      <c r="D12641" t="s">
        <v>135</v>
      </c>
      <c r="E12641">
        <v>590</v>
      </c>
      <c r="F12641" t="s">
        <v>110</v>
      </c>
      <c r="G12641" t="s">
        <v>126</v>
      </c>
      <c r="H12641">
        <v>457</v>
      </c>
      <c r="I12641">
        <v>0.37629714713481222</v>
      </c>
      <c r="J12641">
        <v>9.2324777420426819E-3</v>
      </c>
      <c r="K12641">
        <v>-3.8011763760457451E-2</v>
      </c>
      <c r="L12641">
        <v>1.107028819515256</v>
      </c>
    </row>
    <row r="12642" spans="1:12">
      <c r="A12642" t="s">
        <v>317</v>
      </c>
      <c r="B12642" t="s">
        <v>281</v>
      </c>
      <c r="C12642">
        <v>48291</v>
      </c>
      <c r="D12642" t="s">
        <v>135</v>
      </c>
      <c r="E12642">
        <v>590</v>
      </c>
      <c r="F12642" t="s">
        <v>110</v>
      </c>
      <c r="G12642" t="s">
        <v>127</v>
      </c>
      <c r="H12642">
        <v>554</v>
      </c>
      <c r="I12642">
        <v>0.39106485616286329</v>
      </c>
      <c r="J12642">
        <v>9.0984604152846826E-3</v>
      </c>
      <c r="K12642">
        <v>-9.2137968296049037E-3</v>
      </c>
      <c r="L12642">
        <v>1.167587709455941</v>
      </c>
    </row>
    <row r="12643" spans="1:12">
      <c r="A12643" t="s">
        <v>317</v>
      </c>
      <c r="B12643" t="s">
        <v>281</v>
      </c>
      <c r="C12643">
        <v>48291</v>
      </c>
      <c r="D12643" t="s">
        <v>135</v>
      </c>
      <c r="E12643">
        <v>590</v>
      </c>
      <c r="F12643" t="s">
        <v>110</v>
      </c>
      <c r="G12643" t="s">
        <v>128</v>
      </c>
      <c r="H12643">
        <v>457</v>
      </c>
      <c r="I12643">
        <v>0.14708950874289189</v>
      </c>
      <c r="J12643">
        <v>4.9122184434087224E-3</v>
      </c>
      <c r="K12643">
        <v>-0.1648007615647171</v>
      </c>
      <c r="L12643">
        <v>0.56084747552493552</v>
      </c>
    </row>
    <row r="12644" spans="1:12">
      <c r="A12644" t="s">
        <v>317</v>
      </c>
      <c r="B12644" t="s">
        <v>281</v>
      </c>
      <c r="C12644">
        <v>48291</v>
      </c>
      <c r="D12644" t="s">
        <v>135</v>
      </c>
      <c r="E12644">
        <v>590</v>
      </c>
      <c r="F12644" t="s">
        <v>110</v>
      </c>
      <c r="G12644" t="s">
        <v>129</v>
      </c>
      <c r="H12644">
        <v>554</v>
      </c>
      <c r="I12644">
        <v>0.39106484461915791</v>
      </c>
      <c r="J12644">
        <v>9.0984610452702185E-3</v>
      </c>
      <c r="K12644">
        <v>-9.2137968296049037E-3</v>
      </c>
      <c r="L12644">
        <v>1.167587709455941</v>
      </c>
    </row>
    <row r="12645" spans="1:12">
      <c r="A12645" t="s">
        <v>317</v>
      </c>
      <c r="B12645" t="s">
        <v>281</v>
      </c>
      <c r="C12645">
        <v>48291</v>
      </c>
      <c r="D12645" t="s">
        <v>135</v>
      </c>
      <c r="E12645">
        <v>590</v>
      </c>
      <c r="F12645" t="s">
        <v>110</v>
      </c>
      <c r="G12645" t="s">
        <v>130</v>
      </c>
      <c r="H12645">
        <v>457</v>
      </c>
      <c r="I12645">
        <v>0.14708950874289189</v>
      </c>
      <c r="J12645">
        <v>4.9122184434087224E-3</v>
      </c>
      <c r="K12645">
        <v>-0.1648007615647171</v>
      </c>
      <c r="L12645">
        <v>0.56084747552493552</v>
      </c>
    </row>
    <row r="12646" spans="1:12">
      <c r="A12646" t="s">
        <v>317</v>
      </c>
      <c r="B12646" t="s">
        <v>281</v>
      </c>
      <c r="C12646">
        <v>48291</v>
      </c>
      <c r="D12646" t="s">
        <v>135</v>
      </c>
      <c r="E12646">
        <v>590</v>
      </c>
      <c r="F12646" t="s">
        <v>110</v>
      </c>
      <c r="G12646" t="s">
        <v>131</v>
      </c>
      <c r="H12646">
        <v>554</v>
      </c>
      <c r="I12646">
        <v>0.39106484750387382</v>
      </c>
      <c r="J12646">
        <v>9.0984609643665962E-3</v>
      </c>
      <c r="K12646">
        <v>-9.2137968296049037E-3</v>
      </c>
      <c r="L12646">
        <v>1.167587709455941</v>
      </c>
    </row>
    <row r="12647" spans="1:12">
      <c r="A12647" t="s">
        <v>317</v>
      </c>
      <c r="B12647" t="s">
        <v>281</v>
      </c>
      <c r="C12647">
        <v>48291</v>
      </c>
      <c r="D12647" t="s">
        <v>135</v>
      </c>
      <c r="E12647">
        <v>590</v>
      </c>
      <c r="F12647" t="s">
        <v>110</v>
      </c>
      <c r="G12647" t="s">
        <v>132</v>
      </c>
      <c r="H12647">
        <v>457</v>
      </c>
      <c r="I12647">
        <v>0.14708950874289189</v>
      </c>
      <c r="J12647">
        <v>4.9122184434087224E-3</v>
      </c>
      <c r="K12647">
        <v>-0.1648007615647171</v>
      </c>
      <c r="L12647">
        <v>0.56084747552493552</v>
      </c>
    </row>
    <row r="12648" spans="1:12">
      <c r="A12648" t="s">
        <v>317</v>
      </c>
      <c r="B12648" t="s">
        <v>281</v>
      </c>
      <c r="C12648">
        <v>48291</v>
      </c>
      <c r="D12648" t="s">
        <v>135</v>
      </c>
      <c r="E12648">
        <v>590</v>
      </c>
      <c r="F12648" t="s">
        <v>110</v>
      </c>
      <c r="G12648" t="s">
        <v>133</v>
      </c>
      <c r="H12648">
        <v>554</v>
      </c>
      <c r="I12648">
        <v>0.53880993576014469</v>
      </c>
      <c r="J12648">
        <v>1.1181555889302671E-2</v>
      </c>
      <c r="K12648">
        <v>-6.8014914002422755E-5</v>
      </c>
      <c r="L12648">
        <v>1.4331333234507451</v>
      </c>
    </row>
    <row r="12649" spans="1:12">
      <c r="A12649" t="s">
        <v>317</v>
      </c>
      <c r="B12649" t="s">
        <v>281</v>
      </c>
      <c r="C12649">
        <v>48291</v>
      </c>
      <c r="D12649" t="s">
        <v>135</v>
      </c>
      <c r="E12649">
        <v>590</v>
      </c>
      <c r="F12649" t="s">
        <v>110</v>
      </c>
      <c r="G12649" t="s">
        <v>134</v>
      </c>
      <c r="H12649">
        <v>457</v>
      </c>
      <c r="I12649">
        <v>0.2260432630488034</v>
      </c>
      <c r="J12649">
        <v>5.4859734762049556E-3</v>
      </c>
      <c r="K12649">
        <v>-4.3575776734784223E-2</v>
      </c>
      <c r="L12649">
        <v>0.67055148480300786</v>
      </c>
    </row>
    <row r="12650" spans="1:12">
      <c r="A12650" t="s">
        <v>317</v>
      </c>
      <c r="B12650" t="s">
        <v>428</v>
      </c>
      <c r="C12650">
        <v>48293</v>
      </c>
      <c r="D12650" t="s">
        <v>135</v>
      </c>
      <c r="E12650">
        <v>590</v>
      </c>
      <c r="F12650" t="s">
        <v>110</v>
      </c>
      <c r="G12650" t="s">
        <v>111</v>
      </c>
      <c r="H12650">
        <v>21</v>
      </c>
      <c r="I12650">
        <v>2.9097044164964801E-2</v>
      </c>
      <c r="J12650">
        <v>6.0724630505607641E-3</v>
      </c>
      <c r="K12650">
        <v>-999</v>
      </c>
      <c r="L12650">
        <v>-999</v>
      </c>
    </row>
    <row r="12651" spans="1:12">
      <c r="A12651" t="s">
        <v>317</v>
      </c>
      <c r="B12651" t="s">
        <v>428</v>
      </c>
      <c r="C12651">
        <v>48293</v>
      </c>
      <c r="D12651" t="s">
        <v>135</v>
      </c>
      <c r="E12651">
        <v>590</v>
      </c>
      <c r="F12651" t="s">
        <v>110</v>
      </c>
      <c r="G12651" t="s">
        <v>112</v>
      </c>
      <c r="H12651">
        <v>321</v>
      </c>
      <c r="I12651">
        <v>1.1771322730770689E-2</v>
      </c>
      <c r="J12651">
        <v>9.7415495005715423E-4</v>
      </c>
      <c r="K12651">
        <v>-999</v>
      </c>
      <c r="L12651">
        <v>-999</v>
      </c>
    </row>
    <row r="12652" spans="1:12">
      <c r="A12652" t="s">
        <v>317</v>
      </c>
      <c r="B12652" t="s">
        <v>428</v>
      </c>
      <c r="C12652">
        <v>48293</v>
      </c>
      <c r="D12652" t="s">
        <v>135</v>
      </c>
      <c r="E12652">
        <v>590</v>
      </c>
      <c r="F12652" t="s">
        <v>110</v>
      </c>
      <c r="G12652" t="s">
        <v>113</v>
      </c>
      <c r="H12652">
        <v>21</v>
      </c>
      <c r="I12652">
        <v>0.53153354669199482</v>
      </c>
      <c r="J12652">
        <v>5.1312881201294069E-2</v>
      </c>
      <c r="K12652">
        <v>0.15938401467315549</v>
      </c>
      <c r="L12652">
        <v>1.035220974542278</v>
      </c>
    </row>
    <row r="12653" spans="1:12">
      <c r="A12653" t="s">
        <v>317</v>
      </c>
      <c r="B12653" t="s">
        <v>428</v>
      </c>
      <c r="C12653">
        <v>48293</v>
      </c>
      <c r="D12653" t="s">
        <v>135</v>
      </c>
      <c r="E12653">
        <v>590</v>
      </c>
      <c r="F12653" t="s">
        <v>110</v>
      </c>
      <c r="G12653" t="s">
        <v>114</v>
      </c>
      <c r="H12653">
        <v>321</v>
      </c>
      <c r="I12653">
        <v>0.23164837642102629</v>
      </c>
      <c r="J12653">
        <v>8.0827884914033525E-3</v>
      </c>
      <c r="K12653">
        <v>-0.41821509723516131</v>
      </c>
      <c r="L12653">
        <v>0.68929894522485269</v>
      </c>
    </row>
    <row r="12654" spans="1:12">
      <c r="A12654" t="s">
        <v>317</v>
      </c>
      <c r="B12654" t="s">
        <v>428</v>
      </c>
      <c r="C12654">
        <v>48293</v>
      </c>
      <c r="D12654" t="s">
        <v>135</v>
      </c>
      <c r="E12654">
        <v>590</v>
      </c>
      <c r="F12654" t="s">
        <v>110</v>
      </c>
      <c r="G12654" t="s">
        <v>115</v>
      </c>
      <c r="H12654">
        <v>21</v>
      </c>
      <c r="I12654">
        <v>0.30580196078704569</v>
      </c>
      <c r="J12654">
        <v>4.3764517371572248E-2</v>
      </c>
      <c r="K12654">
        <v>-0.1030372468641147</v>
      </c>
      <c r="L12654">
        <v>0.70150015117042142</v>
      </c>
    </row>
    <row r="12655" spans="1:12">
      <c r="A12655" t="s">
        <v>317</v>
      </c>
      <c r="B12655" t="s">
        <v>428</v>
      </c>
      <c r="C12655">
        <v>48293</v>
      </c>
      <c r="D12655" t="s">
        <v>135</v>
      </c>
      <c r="E12655">
        <v>590</v>
      </c>
      <c r="F12655" t="s">
        <v>110</v>
      </c>
      <c r="G12655" t="s">
        <v>116</v>
      </c>
      <c r="H12655">
        <v>321</v>
      </c>
      <c r="I12655">
        <v>0.1247548738293294</v>
      </c>
      <c r="J12655">
        <v>8.6834885509622095E-3</v>
      </c>
      <c r="K12655">
        <v>-0.62373865412019058</v>
      </c>
      <c r="L12655">
        <v>0.53022528668276903</v>
      </c>
    </row>
    <row r="12656" spans="1:12">
      <c r="A12656" t="s">
        <v>317</v>
      </c>
      <c r="B12656" t="s">
        <v>428</v>
      </c>
      <c r="C12656">
        <v>48293</v>
      </c>
      <c r="D12656" t="s">
        <v>135</v>
      </c>
      <c r="E12656">
        <v>590</v>
      </c>
      <c r="F12656" t="s">
        <v>110</v>
      </c>
      <c r="G12656" t="s">
        <v>117</v>
      </c>
      <c r="H12656">
        <v>21</v>
      </c>
      <c r="I12656">
        <v>0.30580196078704569</v>
      </c>
      <c r="J12656">
        <v>4.3764517371572248E-2</v>
      </c>
      <c r="K12656">
        <v>-0.1030372468641147</v>
      </c>
      <c r="L12656">
        <v>0.70150015117042142</v>
      </c>
    </row>
    <row r="12657" spans="1:12">
      <c r="A12657" t="s">
        <v>317</v>
      </c>
      <c r="B12657" t="s">
        <v>428</v>
      </c>
      <c r="C12657">
        <v>48293</v>
      </c>
      <c r="D12657" t="s">
        <v>135</v>
      </c>
      <c r="E12657">
        <v>590</v>
      </c>
      <c r="F12657" t="s">
        <v>110</v>
      </c>
      <c r="G12657" t="s">
        <v>118</v>
      </c>
      <c r="H12657">
        <v>321</v>
      </c>
      <c r="I12657">
        <v>0.1247548738293294</v>
      </c>
      <c r="J12657">
        <v>8.6834885509622095E-3</v>
      </c>
      <c r="K12657">
        <v>-0.62373865412019058</v>
      </c>
      <c r="L12657">
        <v>0.53022528668276903</v>
      </c>
    </row>
    <row r="12658" spans="1:12">
      <c r="A12658" t="s">
        <v>317</v>
      </c>
      <c r="B12658" t="s">
        <v>428</v>
      </c>
      <c r="C12658">
        <v>48293</v>
      </c>
      <c r="D12658" t="s">
        <v>135</v>
      </c>
      <c r="E12658">
        <v>590</v>
      </c>
      <c r="F12658" t="s">
        <v>110</v>
      </c>
      <c r="G12658" t="s">
        <v>119</v>
      </c>
      <c r="H12658">
        <v>21</v>
      </c>
      <c r="I12658">
        <v>0.41894103250454029</v>
      </c>
      <c r="J12658">
        <v>4.5897237089403013E-2</v>
      </c>
      <c r="K12658">
        <v>0.13843076486317521</v>
      </c>
      <c r="L12658">
        <v>0.87417234015293099</v>
      </c>
    </row>
    <row r="12659" spans="1:12">
      <c r="A12659" t="s">
        <v>317</v>
      </c>
      <c r="B12659" t="s">
        <v>428</v>
      </c>
      <c r="C12659">
        <v>48293</v>
      </c>
      <c r="D12659" t="s">
        <v>135</v>
      </c>
      <c r="E12659">
        <v>590</v>
      </c>
      <c r="F12659" t="s">
        <v>110</v>
      </c>
      <c r="G12659" t="s">
        <v>120</v>
      </c>
      <c r="H12659">
        <v>321</v>
      </c>
      <c r="I12659">
        <v>0.18022115110756809</v>
      </c>
      <c r="J12659">
        <v>8.4896625091484008E-3</v>
      </c>
      <c r="K12659">
        <v>-0.48132900060174078</v>
      </c>
      <c r="L12659">
        <v>0.61784843715681403</v>
      </c>
    </row>
    <row r="12660" spans="1:12">
      <c r="A12660" t="s">
        <v>317</v>
      </c>
      <c r="B12660" t="s">
        <v>428</v>
      </c>
      <c r="C12660">
        <v>48293</v>
      </c>
      <c r="D12660" t="s">
        <v>135</v>
      </c>
      <c r="E12660">
        <v>590</v>
      </c>
      <c r="F12660" t="s">
        <v>110</v>
      </c>
      <c r="G12660" t="s">
        <v>121</v>
      </c>
      <c r="H12660">
        <v>21</v>
      </c>
      <c r="I12660">
        <v>0.67011258961515197</v>
      </c>
      <c r="J12660">
        <v>5.9670154189357102E-2</v>
      </c>
      <c r="K12660">
        <v>0.1920892174148528</v>
      </c>
      <c r="L12660">
        <v>1.2323829158348369</v>
      </c>
    </row>
    <row r="12661" spans="1:12">
      <c r="A12661" t="s">
        <v>317</v>
      </c>
      <c r="B12661" t="s">
        <v>428</v>
      </c>
      <c r="C12661">
        <v>48293</v>
      </c>
      <c r="D12661" t="s">
        <v>135</v>
      </c>
      <c r="E12661">
        <v>590</v>
      </c>
      <c r="F12661" t="s">
        <v>110</v>
      </c>
      <c r="G12661" t="s">
        <v>122</v>
      </c>
      <c r="H12661">
        <v>321</v>
      </c>
      <c r="I12661">
        <v>0.32797103326668042</v>
      </c>
      <c r="J12661">
        <v>8.5366815968959363E-3</v>
      </c>
      <c r="K12661">
        <v>-0.17449362842845009</v>
      </c>
      <c r="L12661">
        <v>0.81663580721431916</v>
      </c>
    </row>
    <row r="12662" spans="1:12">
      <c r="A12662" t="s">
        <v>317</v>
      </c>
      <c r="B12662" t="s">
        <v>428</v>
      </c>
      <c r="C12662">
        <v>48293</v>
      </c>
      <c r="D12662" t="s">
        <v>135</v>
      </c>
      <c r="E12662">
        <v>590</v>
      </c>
      <c r="F12662" t="s">
        <v>110</v>
      </c>
      <c r="G12662" t="s">
        <v>123</v>
      </c>
      <c r="H12662">
        <v>21</v>
      </c>
      <c r="I12662">
        <v>0.90529997341020851</v>
      </c>
      <c r="J12662">
        <v>7.7002491223631439E-2</v>
      </c>
      <c r="K12662">
        <v>0.22213573584840979</v>
      </c>
      <c r="L12662">
        <v>1.5856410023960681</v>
      </c>
    </row>
    <row r="12663" spans="1:12">
      <c r="A12663" t="s">
        <v>317</v>
      </c>
      <c r="B12663" t="s">
        <v>428</v>
      </c>
      <c r="C12663">
        <v>48293</v>
      </c>
      <c r="D12663" t="s">
        <v>135</v>
      </c>
      <c r="E12663">
        <v>590</v>
      </c>
      <c r="F12663" t="s">
        <v>110</v>
      </c>
      <c r="G12663" t="s">
        <v>124</v>
      </c>
      <c r="H12663">
        <v>321</v>
      </c>
      <c r="I12663">
        <v>0.4696498088056949</v>
      </c>
      <c r="J12663">
        <v>9.8175126864820592E-3</v>
      </c>
      <c r="K12663">
        <v>-2.937424300232781E-3</v>
      </c>
      <c r="L12663">
        <v>1.0116504290241439</v>
      </c>
    </row>
    <row r="12664" spans="1:12">
      <c r="A12664" t="s">
        <v>317</v>
      </c>
      <c r="B12664" t="s">
        <v>428</v>
      </c>
      <c r="C12664">
        <v>48293</v>
      </c>
      <c r="D12664" t="s">
        <v>135</v>
      </c>
      <c r="E12664">
        <v>590</v>
      </c>
      <c r="F12664" t="s">
        <v>110</v>
      </c>
      <c r="G12664" t="s">
        <v>125</v>
      </c>
      <c r="H12664">
        <v>21</v>
      </c>
      <c r="I12664">
        <v>1.12839611071775</v>
      </c>
      <c r="J12664">
        <v>9.2851381894181975E-2</v>
      </c>
      <c r="K12664">
        <v>0.25170032977500628</v>
      </c>
      <c r="L12664">
        <v>1.9083088080071371</v>
      </c>
    </row>
    <row r="12665" spans="1:12">
      <c r="A12665" t="s">
        <v>317</v>
      </c>
      <c r="B12665" t="s">
        <v>428</v>
      </c>
      <c r="C12665">
        <v>48293</v>
      </c>
      <c r="D12665" t="s">
        <v>135</v>
      </c>
      <c r="E12665">
        <v>590</v>
      </c>
      <c r="F12665" t="s">
        <v>110</v>
      </c>
      <c r="G12665" t="s">
        <v>126</v>
      </c>
      <c r="H12665">
        <v>321</v>
      </c>
      <c r="I12665">
        <v>0.60606330375964446</v>
      </c>
      <c r="J12665">
        <v>1.1511580136324719E-2</v>
      </c>
      <c r="K12665">
        <v>-2.937424300232781E-3</v>
      </c>
      <c r="L12665">
        <v>1.193299581612685</v>
      </c>
    </row>
    <row r="12666" spans="1:12">
      <c r="A12666" t="s">
        <v>317</v>
      </c>
      <c r="B12666" t="s">
        <v>428</v>
      </c>
      <c r="C12666">
        <v>48293</v>
      </c>
      <c r="D12666" t="s">
        <v>135</v>
      </c>
      <c r="E12666">
        <v>590</v>
      </c>
      <c r="F12666" t="s">
        <v>110</v>
      </c>
      <c r="G12666" t="s">
        <v>127</v>
      </c>
      <c r="H12666">
        <v>21</v>
      </c>
      <c r="I12666">
        <v>0.53153354669199482</v>
      </c>
      <c r="J12666">
        <v>5.1312881201294069E-2</v>
      </c>
      <c r="K12666">
        <v>0.15938401467315549</v>
      </c>
      <c r="L12666">
        <v>1.035220974542278</v>
      </c>
    </row>
    <row r="12667" spans="1:12">
      <c r="A12667" t="s">
        <v>317</v>
      </c>
      <c r="B12667" t="s">
        <v>428</v>
      </c>
      <c r="C12667">
        <v>48293</v>
      </c>
      <c r="D12667" t="s">
        <v>135</v>
      </c>
      <c r="E12667">
        <v>590</v>
      </c>
      <c r="F12667" t="s">
        <v>110</v>
      </c>
      <c r="G12667" t="s">
        <v>128</v>
      </c>
      <c r="H12667">
        <v>321</v>
      </c>
      <c r="I12667">
        <v>0.23164837642102629</v>
      </c>
      <c r="J12667">
        <v>8.0827884914033508E-3</v>
      </c>
      <c r="K12667">
        <v>-0.41821509723516131</v>
      </c>
      <c r="L12667">
        <v>0.68929894522485269</v>
      </c>
    </row>
    <row r="12668" spans="1:12">
      <c r="A12668" t="s">
        <v>317</v>
      </c>
      <c r="B12668" t="s">
        <v>428</v>
      </c>
      <c r="C12668">
        <v>48293</v>
      </c>
      <c r="D12668" t="s">
        <v>135</v>
      </c>
      <c r="E12668">
        <v>590</v>
      </c>
      <c r="F12668" t="s">
        <v>110</v>
      </c>
      <c r="G12668" t="s">
        <v>129</v>
      </c>
      <c r="H12668">
        <v>21</v>
      </c>
      <c r="I12668">
        <v>0.53153354669199482</v>
      </c>
      <c r="J12668">
        <v>5.1312881201294069E-2</v>
      </c>
      <c r="K12668">
        <v>0.15938401467315549</v>
      </c>
      <c r="L12668">
        <v>1.035220974542278</v>
      </c>
    </row>
    <row r="12669" spans="1:12">
      <c r="A12669" t="s">
        <v>317</v>
      </c>
      <c r="B12669" t="s">
        <v>428</v>
      </c>
      <c r="C12669">
        <v>48293</v>
      </c>
      <c r="D12669" t="s">
        <v>135</v>
      </c>
      <c r="E12669">
        <v>590</v>
      </c>
      <c r="F12669" t="s">
        <v>110</v>
      </c>
      <c r="G12669" t="s">
        <v>130</v>
      </c>
      <c r="H12669">
        <v>321</v>
      </c>
      <c r="I12669">
        <v>0.23164837642102629</v>
      </c>
      <c r="J12669">
        <v>8.0827884914033508E-3</v>
      </c>
      <c r="K12669">
        <v>-0.41821509723516131</v>
      </c>
      <c r="L12669">
        <v>0.68929894522485269</v>
      </c>
    </row>
    <row r="12670" spans="1:12">
      <c r="A12670" t="s">
        <v>317</v>
      </c>
      <c r="B12670" t="s">
        <v>428</v>
      </c>
      <c r="C12670">
        <v>48293</v>
      </c>
      <c r="D12670" t="s">
        <v>135</v>
      </c>
      <c r="E12670">
        <v>590</v>
      </c>
      <c r="F12670" t="s">
        <v>110</v>
      </c>
      <c r="G12670" t="s">
        <v>131</v>
      </c>
      <c r="H12670">
        <v>21</v>
      </c>
      <c r="I12670">
        <v>0.53153354669199482</v>
      </c>
      <c r="J12670">
        <v>5.1312881201294069E-2</v>
      </c>
      <c r="K12670">
        <v>0.15938401467315549</v>
      </c>
      <c r="L12670">
        <v>1.035220974542278</v>
      </c>
    </row>
    <row r="12671" spans="1:12">
      <c r="A12671" t="s">
        <v>317</v>
      </c>
      <c r="B12671" t="s">
        <v>428</v>
      </c>
      <c r="C12671">
        <v>48293</v>
      </c>
      <c r="D12671" t="s">
        <v>135</v>
      </c>
      <c r="E12671">
        <v>590</v>
      </c>
      <c r="F12671" t="s">
        <v>110</v>
      </c>
      <c r="G12671" t="s">
        <v>132</v>
      </c>
      <c r="H12671">
        <v>321</v>
      </c>
      <c r="I12671">
        <v>0.23164837642102629</v>
      </c>
      <c r="J12671">
        <v>8.0827884914033508E-3</v>
      </c>
      <c r="K12671">
        <v>-0.41821509723516131</v>
      </c>
      <c r="L12671">
        <v>0.68929894522485269</v>
      </c>
    </row>
    <row r="12672" spans="1:12">
      <c r="A12672" t="s">
        <v>317</v>
      </c>
      <c r="B12672" t="s">
        <v>428</v>
      </c>
      <c r="C12672">
        <v>48293</v>
      </c>
      <c r="D12672" t="s">
        <v>135</v>
      </c>
      <c r="E12672">
        <v>590</v>
      </c>
      <c r="F12672" t="s">
        <v>110</v>
      </c>
      <c r="G12672" t="s">
        <v>133</v>
      </c>
      <c r="H12672">
        <v>21</v>
      </c>
      <c r="I12672">
        <v>0.80092700356517643</v>
      </c>
      <c r="J12672">
        <v>6.6061947049611949E-2</v>
      </c>
      <c r="K12672">
        <v>0.13062001870250631</v>
      </c>
      <c r="L12672">
        <v>1.2634740516146179</v>
      </c>
    </row>
    <row r="12673" spans="1:12">
      <c r="A12673" t="s">
        <v>317</v>
      </c>
      <c r="B12673" t="s">
        <v>428</v>
      </c>
      <c r="C12673">
        <v>48293</v>
      </c>
      <c r="D12673" t="s">
        <v>135</v>
      </c>
      <c r="E12673">
        <v>590</v>
      </c>
      <c r="F12673" t="s">
        <v>110</v>
      </c>
      <c r="G12673" t="s">
        <v>134</v>
      </c>
      <c r="H12673">
        <v>321</v>
      </c>
      <c r="I12673">
        <v>0.36995161043315689</v>
      </c>
      <c r="J12673">
        <v>7.001253153496847E-3</v>
      </c>
      <c r="K12673">
        <v>-2.937424300232781E-3</v>
      </c>
      <c r="L12673">
        <v>0.69068353536398719</v>
      </c>
    </row>
    <row r="12674" spans="1:12">
      <c r="A12674" t="s">
        <v>317</v>
      </c>
      <c r="B12674" t="s">
        <v>429</v>
      </c>
      <c r="C12674">
        <v>48295</v>
      </c>
      <c r="D12674" t="s">
        <v>135</v>
      </c>
      <c r="E12674">
        <v>590</v>
      </c>
      <c r="F12674" t="s">
        <v>110</v>
      </c>
      <c r="G12674" t="s">
        <v>111</v>
      </c>
      <c r="H12674">
        <v>1435</v>
      </c>
      <c r="I12674">
        <v>5.9834292631143144E-3</v>
      </c>
      <c r="J12674">
        <v>6.1175442341835609E-4</v>
      </c>
      <c r="K12674">
        <v>-999</v>
      </c>
      <c r="L12674">
        <v>-999</v>
      </c>
    </row>
    <row r="12675" spans="1:12">
      <c r="A12675" t="s">
        <v>317</v>
      </c>
      <c r="B12675" t="s">
        <v>429</v>
      </c>
      <c r="C12675">
        <v>48295</v>
      </c>
      <c r="D12675" t="s">
        <v>135</v>
      </c>
      <c r="E12675">
        <v>590</v>
      </c>
      <c r="F12675" t="s">
        <v>110</v>
      </c>
      <c r="G12675" t="s">
        <v>112</v>
      </c>
      <c r="H12675">
        <v>65</v>
      </c>
      <c r="I12675">
        <v>3.4618600040871347E-2</v>
      </c>
      <c r="J12675">
        <v>8.2201082323063151E-3</v>
      </c>
      <c r="K12675">
        <v>-999</v>
      </c>
      <c r="L12675">
        <v>-999</v>
      </c>
    </row>
    <row r="12676" spans="1:12">
      <c r="A12676" t="s">
        <v>317</v>
      </c>
      <c r="B12676" t="s">
        <v>429</v>
      </c>
      <c r="C12676">
        <v>48295</v>
      </c>
      <c r="D12676" t="s">
        <v>135</v>
      </c>
      <c r="E12676">
        <v>590</v>
      </c>
      <c r="F12676" t="s">
        <v>110</v>
      </c>
      <c r="G12676" t="s">
        <v>113</v>
      </c>
      <c r="H12676">
        <v>1435</v>
      </c>
      <c r="I12676">
        <v>0.46376585003571102</v>
      </c>
      <c r="J12676">
        <v>5.1894412073743906E-3</v>
      </c>
      <c r="K12676">
        <v>-2.4882057950703741E-2</v>
      </c>
      <c r="L12676">
        <v>1.0445898330844281</v>
      </c>
    </row>
    <row r="12677" spans="1:12">
      <c r="A12677" t="s">
        <v>317</v>
      </c>
      <c r="B12677" t="s">
        <v>429</v>
      </c>
      <c r="C12677">
        <v>48295</v>
      </c>
      <c r="D12677" t="s">
        <v>135</v>
      </c>
      <c r="E12677">
        <v>590</v>
      </c>
      <c r="F12677" t="s">
        <v>110</v>
      </c>
      <c r="G12677" t="s">
        <v>114</v>
      </c>
      <c r="H12677">
        <v>65</v>
      </c>
      <c r="I12677">
        <v>0.1298387807290364</v>
      </c>
      <c r="J12677">
        <v>1.083244148928708E-2</v>
      </c>
      <c r="K12677">
        <v>-6.0144264544019378E-3</v>
      </c>
      <c r="L12677">
        <v>0.53177211922587664</v>
      </c>
    </row>
    <row r="12678" spans="1:12">
      <c r="A12678" t="s">
        <v>317</v>
      </c>
      <c r="B12678" t="s">
        <v>429</v>
      </c>
      <c r="C12678">
        <v>48295</v>
      </c>
      <c r="D12678" t="s">
        <v>135</v>
      </c>
      <c r="E12678">
        <v>590</v>
      </c>
      <c r="F12678" t="s">
        <v>110</v>
      </c>
      <c r="G12678" t="s">
        <v>115</v>
      </c>
      <c r="H12678">
        <v>1435</v>
      </c>
      <c r="I12678">
        <v>0.32120311732066331</v>
      </c>
      <c r="J12678">
        <v>3.78357317435644E-3</v>
      </c>
      <c r="K12678">
        <v>-7.2748698721840921E-2</v>
      </c>
      <c r="L12678">
        <v>0.73635543458873776</v>
      </c>
    </row>
    <row r="12679" spans="1:12">
      <c r="A12679" t="s">
        <v>317</v>
      </c>
      <c r="B12679" t="s">
        <v>429</v>
      </c>
      <c r="C12679">
        <v>48295</v>
      </c>
      <c r="D12679" t="s">
        <v>135</v>
      </c>
      <c r="E12679">
        <v>590</v>
      </c>
      <c r="F12679" t="s">
        <v>110</v>
      </c>
      <c r="G12679" t="s">
        <v>116</v>
      </c>
      <c r="H12679">
        <v>65</v>
      </c>
      <c r="I12679">
        <v>6.5016804554251489E-2</v>
      </c>
      <c r="J12679">
        <v>9.5022683171651669E-3</v>
      </c>
      <c r="K12679">
        <v>-5.8650571376010173E-2</v>
      </c>
      <c r="L12679">
        <v>0.44465897284538569</v>
      </c>
    </row>
    <row r="12680" spans="1:12">
      <c r="A12680" t="s">
        <v>317</v>
      </c>
      <c r="B12680" t="s">
        <v>429</v>
      </c>
      <c r="C12680">
        <v>48295</v>
      </c>
      <c r="D12680" t="s">
        <v>135</v>
      </c>
      <c r="E12680">
        <v>590</v>
      </c>
      <c r="F12680" t="s">
        <v>110</v>
      </c>
      <c r="G12680" t="s">
        <v>117</v>
      </c>
      <c r="H12680">
        <v>1435</v>
      </c>
      <c r="I12680">
        <v>0.32184674594258622</v>
      </c>
      <c r="J12680">
        <v>3.7891795901429772E-3</v>
      </c>
      <c r="K12680">
        <v>-7.2748698721840921E-2</v>
      </c>
      <c r="L12680">
        <v>0.74146969624769143</v>
      </c>
    </row>
    <row r="12681" spans="1:12">
      <c r="A12681" t="s">
        <v>317</v>
      </c>
      <c r="B12681" t="s">
        <v>429</v>
      </c>
      <c r="C12681">
        <v>48295</v>
      </c>
      <c r="D12681" t="s">
        <v>135</v>
      </c>
      <c r="E12681">
        <v>590</v>
      </c>
      <c r="F12681" t="s">
        <v>110</v>
      </c>
      <c r="G12681" t="s">
        <v>118</v>
      </c>
      <c r="H12681">
        <v>65</v>
      </c>
      <c r="I12681">
        <v>6.5016804554251489E-2</v>
      </c>
      <c r="J12681">
        <v>9.5022683171651669E-3</v>
      </c>
      <c r="K12681">
        <v>-5.8650571376010173E-2</v>
      </c>
      <c r="L12681">
        <v>0.44465897284538569</v>
      </c>
    </row>
    <row r="12682" spans="1:12">
      <c r="A12682" t="s">
        <v>317</v>
      </c>
      <c r="B12682" t="s">
        <v>429</v>
      </c>
      <c r="C12682">
        <v>48295</v>
      </c>
      <c r="D12682" t="s">
        <v>135</v>
      </c>
      <c r="E12682">
        <v>590</v>
      </c>
      <c r="F12682" t="s">
        <v>110</v>
      </c>
      <c r="G12682" t="s">
        <v>119</v>
      </c>
      <c r="H12682">
        <v>1435</v>
      </c>
      <c r="I12682">
        <v>0.39035324642638708</v>
      </c>
      <c r="J12682">
        <v>4.506183261465185E-3</v>
      </c>
      <c r="K12682">
        <v>-3.7781432639593653E-2</v>
      </c>
      <c r="L12682">
        <v>0.8789163861954854</v>
      </c>
    </row>
    <row r="12683" spans="1:12">
      <c r="A12683" t="s">
        <v>317</v>
      </c>
      <c r="B12683" t="s">
        <v>429</v>
      </c>
      <c r="C12683">
        <v>48295</v>
      </c>
      <c r="D12683" t="s">
        <v>135</v>
      </c>
      <c r="E12683">
        <v>590</v>
      </c>
      <c r="F12683" t="s">
        <v>110</v>
      </c>
      <c r="G12683" t="s">
        <v>120</v>
      </c>
      <c r="H12683">
        <v>65</v>
      </c>
      <c r="I12683">
        <v>9.97007684188084E-2</v>
      </c>
      <c r="J12683">
        <v>1.0110945664325469E-2</v>
      </c>
      <c r="K12683">
        <v>-3.1780631487657897E-2</v>
      </c>
      <c r="L12683">
        <v>0.49254085558107968</v>
      </c>
    </row>
    <row r="12684" spans="1:12">
      <c r="A12684" t="s">
        <v>317</v>
      </c>
      <c r="B12684" t="s">
        <v>429</v>
      </c>
      <c r="C12684">
        <v>48295</v>
      </c>
      <c r="D12684" t="s">
        <v>135</v>
      </c>
      <c r="E12684">
        <v>590</v>
      </c>
      <c r="F12684" t="s">
        <v>110</v>
      </c>
      <c r="G12684" t="s">
        <v>121</v>
      </c>
      <c r="H12684">
        <v>1435</v>
      </c>
      <c r="I12684">
        <v>0.55588416201816682</v>
      </c>
      <c r="J12684">
        <v>6.1443362336091227E-3</v>
      </c>
      <c r="K12684">
        <v>-1.0238741522058521E-2</v>
      </c>
      <c r="L12684">
        <v>1.2294122453740419</v>
      </c>
    </row>
    <row r="12685" spans="1:12">
      <c r="A12685" t="s">
        <v>317</v>
      </c>
      <c r="B12685" t="s">
        <v>429</v>
      </c>
      <c r="C12685">
        <v>48295</v>
      </c>
      <c r="D12685" t="s">
        <v>135</v>
      </c>
      <c r="E12685">
        <v>590</v>
      </c>
      <c r="F12685" t="s">
        <v>110</v>
      </c>
      <c r="G12685" t="s">
        <v>122</v>
      </c>
      <c r="H12685">
        <v>65</v>
      </c>
      <c r="I12685">
        <v>0.17897228463444631</v>
      </c>
      <c r="J12685">
        <v>1.2776107734348081E-2</v>
      </c>
      <c r="K12685">
        <v>-6.0144264544019378E-3</v>
      </c>
      <c r="L12685">
        <v>0.60772499019599024</v>
      </c>
    </row>
    <row r="12686" spans="1:12">
      <c r="A12686" t="s">
        <v>317</v>
      </c>
      <c r="B12686" t="s">
        <v>429</v>
      </c>
      <c r="C12686">
        <v>48295</v>
      </c>
      <c r="D12686" t="s">
        <v>135</v>
      </c>
      <c r="E12686">
        <v>590</v>
      </c>
      <c r="F12686" t="s">
        <v>110</v>
      </c>
      <c r="G12686" t="s">
        <v>123</v>
      </c>
      <c r="H12686">
        <v>1435</v>
      </c>
      <c r="I12686">
        <v>0.71515708957710988</v>
      </c>
      <c r="J12686">
        <v>8.0003988524832547E-3</v>
      </c>
      <c r="K12686">
        <v>-1.7631739374351929E-4</v>
      </c>
      <c r="L12686">
        <v>1.586068888403962</v>
      </c>
    </row>
    <row r="12687" spans="1:12">
      <c r="A12687" t="s">
        <v>317</v>
      </c>
      <c r="B12687" t="s">
        <v>429</v>
      </c>
      <c r="C12687">
        <v>48295</v>
      </c>
      <c r="D12687" t="s">
        <v>135</v>
      </c>
      <c r="E12687">
        <v>590</v>
      </c>
      <c r="F12687" t="s">
        <v>110</v>
      </c>
      <c r="G12687" t="s">
        <v>124</v>
      </c>
      <c r="H12687">
        <v>65</v>
      </c>
      <c r="I12687">
        <v>0.25103347473452881</v>
      </c>
      <c r="J12687">
        <v>1.5892279959404249E-2</v>
      </c>
      <c r="K12687">
        <v>-6.0144264544019378E-3</v>
      </c>
      <c r="L12687">
        <v>0.70979542175992916</v>
      </c>
    </row>
    <row r="12688" spans="1:12">
      <c r="A12688" t="s">
        <v>317</v>
      </c>
      <c r="B12688" t="s">
        <v>429</v>
      </c>
      <c r="C12688">
        <v>48295</v>
      </c>
      <c r="D12688" t="s">
        <v>135</v>
      </c>
      <c r="E12688">
        <v>590</v>
      </c>
      <c r="F12688" t="s">
        <v>110</v>
      </c>
      <c r="G12688" t="s">
        <v>125</v>
      </c>
      <c r="H12688">
        <v>1435</v>
      </c>
      <c r="I12688">
        <v>0.86965771020004723</v>
      </c>
      <c r="J12688">
        <v>9.6610980965178769E-3</v>
      </c>
      <c r="K12688">
        <v>-1.7631739374351929E-4</v>
      </c>
      <c r="L12688">
        <v>1.882481460986257</v>
      </c>
    </row>
    <row r="12689" spans="1:12">
      <c r="A12689" t="s">
        <v>317</v>
      </c>
      <c r="B12689" t="s">
        <v>429</v>
      </c>
      <c r="C12689">
        <v>48295</v>
      </c>
      <c r="D12689" t="s">
        <v>135</v>
      </c>
      <c r="E12689">
        <v>590</v>
      </c>
      <c r="F12689" t="s">
        <v>110</v>
      </c>
      <c r="G12689" t="s">
        <v>126</v>
      </c>
      <c r="H12689">
        <v>65</v>
      </c>
      <c r="I12689">
        <v>0.32622718121406968</v>
      </c>
      <c r="J12689">
        <v>1.980910555191592E-2</v>
      </c>
      <c r="K12689">
        <v>-6.0144264544019378E-3</v>
      </c>
      <c r="L12689">
        <v>0.81760395310856704</v>
      </c>
    </row>
    <row r="12690" spans="1:12">
      <c r="A12690" t="s">
        <v>317</v>
      </c>
      <c r="B12690" t="s">
        <v>429</v>
      </c>
      <c r="C12690">
        <v>48295</v>
      </c>
      <c r="D12690" t="s">
        <v>135</v>
      </c>
      <c r="E12690">
        <v>590</v>
      </c>
      <c r="F12690" t="s">
        <v>110</v>
      </c>
      <c r="G12690" t="s">
        <v>127</v>
      </c>
      <c r="H12690">
        <v>1435</v>
      </c>
      <c r="I12690">
        <v>0.46312309575669669</v>
      </c>
      <c r="J12690">
        <v>5.1859418767402944E-3</v>
      </c>
      <c r="K12690">
        <v>-2.4882057950703741E-2</v>
      </c>
      <c r="L12690">
        <v>1.0445898330844281</v>
      </c>
    </row>
    <row r="12691" spans="1:12">
      <c r="A12691" t="s">
        <v>317</v>
      </c>
      <c r="B12691" t="s">
        <v>429</v>
      </c>
      <c r="C12691">
        <v>48295</v>
      </c>
      <c r="D12691" t="s">
        <v>135</v>
      </c>
      <c r="E12691">
        <v>590</v>
      </c>
      <c r="F12691" t="s">
        <v>110</v>
      </c>
      <c r="G12691" t="s">
        <v>128</v>
      </c>
      <c r="H12691">
        <v>65</v>
      </c>
      <c r="I12691">
        <v>0.1298387807290364</v>
      </c>
      <c r="J12691">
        <v>1.083244148928708E-2</v>
      </c>
      <c r="K12691">
        <v>-6.0144264544019378E-3</v>
      </c>
      <c r="L12691">
        <v>0.53177211922587664</v>
      </c>
    </row>
    <row r="12692" spans="1:12">
      <c r="A12692" t="s">
        <v>317</v>
      </c>
      <c r="B12692" t="s">
        <v>429</v>
      </c>
      <c r="C12692">
        <v>48295</v>
      </c>
      <c r="D12692" t="s">
        <v>135</v>
      </c>
      <c r="E12692">
        <v>590</v>
      </c>
      <c r="F12692" t="s">
        <v>110</v>
      </c>
      <c r="G12692" t="s">
        <v>129</v>
      </c>
      <c r="H12692">
        <v>1435</v>
      </c>
      <c r="I12692">
        <v>0.46312309648774741</v>
      </c>
      <c r="J12692">
        <v>5.1859418748636107E-3</v>
      </c>
      <c r="K12692">
        <v>-2.4882057950703741E-2</v>
      </c>
      <c r="L12692">
        <v>1.0445898330844281</v>
      </c>
    </row>
    <row r="12693" spans="1:12">
      <c r="A12693" t="s">
        <v>317</v>
      </c>
      <c r="B12693" t="s">
        <v>429</v>
      </c>
      <c r="C12693">
        <v>48295</v>
      </c>
      <c r="D12693" t="s">
        <v>135</v>
      </c>
      <c r="E12693">
        <v>590</v>
      </c>
      <c r="F12693" t="s">
        <v>110</v>
      </c>
      <c r="G12693" t="s">
        <v>130</v>
      </c>
      <c r="H12693">
        <v>65</v>
      </c>
      <c r="I12693">
        <v>0.1298387807290364</v>
      </c>
      <c r="J12693">
        <v>1.083244148928708E-2</v>
      </c>
      <c r="K12693">
        <v>-6.0144264544019378E-3</v>
      </c>
      <c r="L12693">
        <v>0.53177211922587664</v>
      </c>
    </row>
    <row r="12694" spans="1:12">
      <c r="A12694" t="s">
        <v>317</v>
      </c>
      <c r="B12694" t="s">
        <v>429</v>
      </c>
      <c r="C12694">
        <v>48295</v>
      </c>
      <c r="D12694" t="s">
        <v>135</v>
      </c>
      <c r="E12694">
        <v>590</v>
      </c>
      <c r="F12694" t="s">
        <v>110</v>
      </c>
      <c r="G12694" t="s">
        <v>131</v>
      </c>
      <c r="H12694">
        <v>1435</v>
      </c>
      <c r="I12694">
        <v>0.46312309626816522</v>
      </c>
      <c r="J12694">
        <v>5.1859418749559544E-3</v>
      </c>
      <c r="K12694">
        <v>-2.4882057950703741E-2</v>
      </c>
      <c r="L12694">
        <v>1.0445898330844281</v>
      </c>
    </row>
    <row r="12695" spans="1:12">
      <c r="A12695" t="s">
        <v>317</v>
      </c>
      <c r="B12695" t="s">
        <v>429</v>
      </c>
      <c r="C12695">
        <v>48295</v>
      </c>
      <c r="D12695" t="s">
        <v>135</v>
      </c>
      <c r="E12695">
        <v>590</v>
      </c>
      <c r="F12695" t="s">
        <v>110</v>
      </c>
      <c r="G12695" t="s">
        <v>132</v>
      </c>
      <c r="H12695">
        <v>65</v>
      </c>
      <c r="I12695">
        <v>0.1298387807290364</v>
      </c>
      <c r="J12695">
        <v>1.083244148928708E-2</v>
      </c>
      <c r="K12695">
        <v>-6.0144264544019378E-3</v>
      </c>
      <c r="L12695">
        <v>0.53177211922587664</v>
      </c>
    </row>
    <row r="12696" spans="1:12">
      <c r="A12696" t="s">
        <v>317</v>
      </c>
      <c r="B12696" t="s">
        <v>429</v>
      </c>
      <c r="C12696">
        <v>48295</v>
      </c>
      <c r="D12696" t="s">
        <v>135</v>
      </c>
      <c r="E12696">
        <v>590</v>
      </c>
      <c r="F12696" t="s">
        <v>110</v>
      </c>
      <c r="G12696" t="s">
        <v>133</v>
      </c>
      <c r="H12696">
        <v>1435</v>
      </c>
      <c r="I12696">
        <v>0.55378203990716468</v>
      </c>
      <c r="J12696">
        <v>6.2546745532555559E-3</v>
      </c>
      <c r="K12696">
        <v>-1.4333065093495401E-3</v>
      </c>
      <c r="L12696">
        <v>1.3067001439901109</v>
      </c>
    </row>
    <row r="12697" spans="1:12">
      <c r="A12697" t="s">
        <v>317</v>
      </c>
      <c r="B12697" t="s">
        <v>429</v>
      </c>
      <c r="C12697">
        <v>48295</v>
      </c>
      <c r="D12697" t="s">
        <v>135</v>
      </c>
      <c r="E12697">
        <v>590</v>
      </c>
      <c r="F12697" t="s">
        <v>110</v>
      </c>
      <c r="G12697" t="s">
        <v>134</v>
      </c>
      <c r="H12697">
        <v>65</v>
      </c>
      <c r="I12697">
        <v>0.27047864008873329</v>
      </c>
      <c r="J12697">
        <v>1.735552570872332E-2</v>
      </c>
      <c r="K12697">
        <v>-6.0144264544019378E-3</v>
      </c>
      <c r="L12697">
        <v>0.70121029296570148</v>
      </c>
    </row>
    <row r="12698" spans="1:12">
      <c r="A12698" t="s">
        <v>317</v>
      </c>
      <c r="B12698" t="s">
        <v>430</v>
      </c>
      <c r="C12698">
        <v>48297</v>
      </c>
      <c r="D12698" t="s">
        <v>135</v>
      </c>
      <c r="E12698">
        <v>590</v>
      </c>
      <c r="F12698" t="s">
        <v>110</v>
      </c>
      <c r="G12698" t="s">
        <v>111</v>
      </c>
      <c r="H12698">
        <v>249</v>
      </c>
      <c r="I12698">
        <v>2.8781502944510269E-2</v>
      </c>
      <c r="J12698">
        <v>8.7103573533337268E-4</v>
      </c>
      <c r="K12698">
        <v>-999</v>
      </c>
      <c r="L12698">
        <v>-999</v>
      </c>
    </row>
    <row r="12699" spans="1:12">
      <c r="A12699" t="s">
        <v>317</v>
      </c>
      <c r="B12699" t="s">
        <v>430</v>
      </c>
      <c r="C12699">
        <v>48297</v>
      </c>
      <c r="D12699" t="s">
        <v>135</v>
      </c>
      <c r="E12699">
        <v>590</v>
      </c>
      <c r="F12699" t="s">
        <v>110</v>
      </c>
      <c r="G12699" t="s">
        <v>112</v>
      </c>
      <c r="H12699">
        <v>334</v>
      </c>
      <c r="I12699">
        <v>5.7337774181871813E-4</v>
      </c>
      <c r="J12699">
        <v>6.8644977716263221E-4</v>
      </c>
      <c r="K12699">
        <v>-999</v>
      </c>
      <c r="L12699">
        <v>-999</v>
      </c>
    </row>
    <row r="12700" spans="1:12">
      <c r="A12700" t="s">
        <v>317</v>
      </c>
      <c r="B12700" t="s">
        <v>430</v>
      </c>
      <c r="C12700">
        <v>48297</v>
      </c>
      <c r="D12700" t="s">
        <v>135</v>
      </c>
      <c r="E12700">
        <v>590</v>
      </c>
      <c r="F12700" t="s">
        <v>110</v>
      </c>
      <c r="G12700" t="s">
        <v>113</v>
      </c>
      <c r="H12700">
        <v>249</v>
      </c>
      <c r="I12700">
        <v>0.56137201362039857</v>
      </c>
      <c r="J12700">
        <v>1.012382244926258E-2</v>
      </c>
      <c r="K12700">
        <v>-4.829477607592584E-2</v>
      </c>
      <c r="L12700">
        <v>0.98030706364718623</v>
      </c>
    </row>
    <row r="12701" spans="1:12">
      <c r="A12701" t="s">
        <v>317</v>
      </c>
      <c r="B12701" t="s">
        <v>430</v>
      </c>
      <c r="C12701">
        <v>48297</v>
      </c>
      <c r="D12701" t="s">
        <v>135</v>
      </c>
      <c r="E12701">
        <v>590</v>
      </c>
      <c r="F12701" t="s">
        <v>110</v>
      </c>
      <c r="G12701" t="s">
        <v>114</v>
      </c>
      <c r="H12701">
        <v>334</v>
      </c>
      <c r="I12701">
        <v>0.17057928021147739</v>
      </c>
      <c r="J12701">
        <v>4.6225297974527048E-3</v>
      </c>
      <c r="K12701">
        <v>-0.1664199960492774</v>
      </c>
      <c r="L12701">
        <v>0.40550754015868767</v>
      </c>
    </row>
    <row r="12702" spans="1:12">
      <c r="A12702" t="s">
        <v>317</v>
      </c>
      <c r="B12702" t="s">
        <v>430</v>
      </c>
      <c r="C12702">
        <v>48297</v>
      </c>
      <c r="D12702" t="s">
        <v>135</v>
      </c>
      <c r="E12702">
        <v>590</v>
      </c>
      <c r="F12702" t="s">
        <v>110</v>
      </c>
      <c r="G12702" t="s">
        <v>115</v>
      </c>
      <c r="H12702">
        <v>249</v>
      </c>
      <c r="I12702">
        <v>0.42181423762013498</v>
      </c>
      <c r="J12702">
        <v>8.0289533675778849E-3</v>
      </c>
      <c r="K12702">
        <v>-8.3428415144320325E-2</v>
      </c>
      <c r="L12702">
        <v>0.73430831483007752</v>
      </c>
    </row>
    <row r="12703" spans="1:12">
      <c r="A12703" t="s">
        <v>317</v>
      </c>
      <c r="B12703" t="s">
        <v>430</v>
      </c>
      <c r="C12703">
        <v>48297</v>
      </c>
      <c r="D12703" t="s">
        <v>135</v>
      </c>
      <c r="E12703">
        <v>590</v>
      </c>
      <c r="F12703" t="s">
        <v>110</v>
      </c>
      <c r="G12703" t="s">
        <v>116</v>
      </c>
      <c r="H12703">
        <v>334</v>
      </c>
      <c r="I12703">
        <v>9.3343811315799871E-2</v>
      </c>
      <c r="J12703">
        <v>4.9802479425159994E-3</v>
      </c>
      <c r="K12703">
        <v>-0.24716632621721901</v>
      </c>
      <c r="L12703">
        <v>0.37254397000429879</v>
      </c>
    </row>
    <row r="12704" spans="1:12">
      <c r="A12704" t="s">
        <v>317</v>
      </c>
      <c r="B12704" t="s">
        <v>430</v>
      </c>
      <c r="C12704">
        <v>48297</v>
      </c>
      <c r="D12704" t="s">
        <v>135</v>
      </c>
      <c r="E12704">
        <v>590</v>
      </c>
      <c r="F12704" t="s">
        <v>110</v>
      </c>
      <c r="G12704" t="s">
        <v>117</v>
      </c>
      <c r="H12704">
        <v>249</v>
      </c>
      <c r="I12704">
        <v>0.42181423762013492</v>
      </c>
      <c r="J12704">
        <v>8.0289533675778832E-3</v>
      </c>
      <c r="K12704">
        <v>-8.3428415144320325E-2</v>
      </c>
      <c r="L12704">
        <v>0.73430831483007752</v>
      </c>
    </row>
    <row r="12705" spans="1:12">
      <c r="A12705" t="s">
        <v>317</v>
      </c>
      <c r="B12705" t="s">
        <v>430</v>
      </c>
      <c r="C12705">
        <v>48297</v>
      </c>
      <c r="D12705" t="s">
        <v>135</v>
      </c>
      <c r="E12705">
        <v>590</v>
      </c>
      <c r="F12705" t="s">
        <v>110</v>
      </c>
      <c r="G12705" t="s">
        <v>118</v>
      </c>
      <c r="H12705">
        <v>334</v>
      </c>
      <c r="I12705">
        <v>9.3338472856888552E-2</v>
      </c>
      <c r="J12705">
        <v>4.9803851799246068E-3</v>
      </c>
      <c r="K12705">
        <v>-0.24716632621721901</v>
      </c>
      <c r="L12705">
        <v>0.37254397000429879</v>
      </c>
    </row>
    <row r="12706" spans="1:12">
      <c r="A12706" t="s">
        <v>317</v>
      </c>
      <c r="B12706" t="s">
        <v>430</v>
      </c>
      <c r="C12706">
        <v>48297</v>
      </c>
      <c r="D12706" t="s">
        <v>135</v>
      </c>
      <c r="E12706">
        <v>590</v>
      </c>
      <c r="F12706" t="s">
        <v>110</v>
      </c>
      <c r="G12706" t="s">
        <v>119</v>
      </c>
      <c r="H12706">
        <v>249</v>
      </c>
      <c r="I12706">
        <v>0.48311767984334331</v>
      </c>
      <c r="J12706">
        <v>8.9584892760862043E-3</v>
      </c>
      <c r="K12706">
        <v>-7.3014897064594519E-2</v>
      </c>
      <c r="L12706">
        <v>0.8511285230059078</v>
      </c>
    </row>
    <row r="12707" spans="1:12">
      <c r="A12707" t="s">
        <v>317</v>
      </c>
      <c r="B12707" t="s">
        <v>430</v>
      </c>
      <c r="C12707">
        <v>48297</v>
      </c>
      <c r="D12707" t="s">
        <v>135</v>
      </c>
      <c r="E12707">
        <v>590</v>
      </c>
      <c r="F12707" t="s">
        <v>110</v>
      </c>
      <c r="G12707" t="s">
        <v>120</v>
      </c>
      <c r="H12707">
        <v>334</v>
      </c>
      <c r="I12707">
        <v>0.13623217973237531</v>
      </c>
      <c r="J12707">
        <v>4.8584786283880754E-3</v>
      </c>
      <c r="K12707">
        <v>-0.21468350489427621</v>
      </c>
      <c r="L12707">
        <v>0.39735487538562231</v>
      </c>
    </row>
    <row r="12708" spans="1:12">
      <c r="A12708" t="s">
        <v>317</v>
      </c>
      <c r="B12708" t="s">
        <v>430</v>
      </c>
      <c r="C12708">
        <v>48297</v>
      </c>
      <c r="D12708" t="s">
        <v>135</v>
      </c>
      <c r="E12708">
        <v>590</v>
      </c>
      <c r="F12708" t="s">
        <v>110</v>
      </c>
      <c r="G12708" t="s">
        <v>121</v>
      </c>
      <c r="H12708">
        <v>249</v>
      </c>
      <c r="I12708">
        <v>0.64951290937184847</v>
      </c>
      <c r="J12708">
        <v>1.146535267839118E-2</v>
      </c>
      <c r="K12708">
        <v>-4.0010588328953517E-3</v>
      </c>
      <c r="L12708">
        <v>1.1300487698310651</v>
      </c>
    </row>
    <row r="12709" spans="1:12">
      <c r="A12709" t="s">
        <v>317</v>
      </c>
      <c r="B12709" t="s">
        <v>430</v>
      </c>
      <c r="C12709">
        <v>48297</v>
      </c>
      <c r="D12709" t="s">
        <v>135</v>
      </c>
      <c r="E12709">
        <v>590</v>
      </c>
      <c r="F12709" t="s">
        <v>110</v>
      </c>
      <c r="G12709" t="s">
        <v>122</v>
      </c>
      <c r="H12709">
        <v>334</v>
      </c>
      <c r="I12709">
        <v>0.2397085674600217</v>
      </c>
      <c r="J12709">
        <v>5.1335323488057661E-3</v>
      </c>
      <c r="K12709">
        <v>-0.1134357744722686</v>
      </c>
      <c r="L12709">
        <v>0.47108975947694159</v>
      </c>
    </row>
    <row r="12710" spans="1:12">
      <c r="A12710" t="s">
        <v>317</v>
      </c>
      <c r="B12710" t="s">
        <v>430</v>
      </c>
      <c r="C12710">
        <v>48297</v>
      </c>
      <c r="D12710" t="s">
        <v>135</v>
      </c>
      <c r="E12710">
        <v>590</v>
      </c>
      <c r="F12710" t="s">
        <v>110</v>
      </c>
      <c r="G12710" t="s">
        <v>123</v>
      </c>
      <c r="H12710">
        <v>249</v>
      </c>
      <c r="I12710">
        <v>0.79967414725325914</v>
      </c>
      <c r="J12710">
        <v>1.421601526972642E-2</v>
      </c>
      <c r="K12710">
        <v>0.19127582959611239</v>
      </c>
      <c r="L12710">
        <v>1.407135650628663</v>
      </c>
    </row>
    <row r="12711" spans="1:12">
      <c r="A12711" t="s">
        <v>317</v>
      </c>
      <c r="B12711" t="s">
        <v>430</v>
      </c>
      <c r="C12711">
        <v>48297</v>
      </c>
      <c r="D12711" t="s">
        <v>135</v>
      </c>
      <c r="E12711">
        <v>590</v>
      </c>
      <c r="F12711" t="s">
        <v>110</v>
      </c>
      <c r="G12711" t="s">
        <v>124</v>
      </c>
      <c r="H12711">
        <v>334</v>
      </c>
      <c r="I12711">
        <v>0.33573687337132402</v>
      </c>
      <c r="J12711">
        <v>5.9373779151517146E-3</v>
      </c>
      <c r="K12711">
        <v>-3.2848782864860163E-2</v>
      </c>
      <c r="L12711">
        <v>0.67193973333280543</v>
      </c>
    </row>
    <row r="12712" spans="1:12">
      <c r="A12712" t="s">
        <v>317</v>
      </c>
      <c r="B12712" t="s">
        <v>430</v>
      </c>
      <c r="C12712">
        <v>48297</v>
      </c>
      <c r="D12712" t="s">
        <v>135</v>
      </c>
      <c r="E12712">
        <v>590</v>
      </c>
      <c r="F12712" t="s">
        <v>110</v>
      </c>
      <c r="G12712" t="s">
        <v>125</v>
      </c>
      <c r="H12712">
        <v>249</v>
      </c>
      <c r="I12712">
        <v>0.95519366448157772</v>
      </c>
      <c r="J12712">
        <v>1.686457795238341E-2</v>
      </c>
      <c r="K12712">
        <v>0.24692628372133291</v>
      </c>
      <c r="L12712">
        <v>1.665955837431321</v>
      </c>
    </row>
    <row r="12713" spans="1:12">
      <c r="A12713" t="s">
        <v>317</v>
      </c>
      <c r="B12713" t="s">
        <v>430</v>
      </c>
      <c r="C12713">
        <v>48297</v>
      </c>
      <c r="D12713" t="s">
        <v>135</v>
      </c>
      <c r="E12713">
        <v>590</v>
      </c>
      <c r="F12713" t="s">
        <v>110</v>
      </c>
      <c r="G12713" t="s">
        <v>126</v>
      </c>
      <c r="H12713">
        <v>334</v>
      </c>
      <c r="I12713">
        <v>0.4371562454710286</v>
      </c>
      <c r="J12713">
        <v>7.312892419487918E-3</v>
      </c>
      <c r="K12713">
        <v>-2.9603177133575849E-3</v>
      </c>
      <c r="L12713">
        <v>0.83618455498745559</v>
      </c>
    </row>
    <row r="12714" spans="1:12">
      <c r="A12714" t="s">
        <v>317</v>
      </c>
      <c r="B12714" t="s">
        <v>430</v>
      </c>
      <c r="C12714">
        <v>48297</v>
      </c>
      <c r="D12714" t="s">
        <v>135</v>
      </c>
      <c r="E12714">
        <v>590</v>
      </c>
      <c r="F12714" t="s">
        <v>110</v>
      </c>
      <c r="G12714" t="s">
        <v>127</v>
      </c>
      <c r="H12714">
        <v>249</v>
      </c>
      <c r="I12714">
        <v>0.56137201362039857</v>
      </c>
      <c r="J12714">
        <v>1.012382244926258E-2</v>
      </c>
      <c r="K12714">
        <v>-4.829477607592584E-2</v>
      </c>
      <c r="L12714">
        <v>0.98030706364718623</v>
      </c>
    </row>
    <row r="12715" spans="1:12">
      <c r="A12715" t="s">
        <v>317</v>
      </c>
      <c r="B12715" t="s">
        <v>430</v>
      </c>
      <c r="C12715">
        <v>48297</v>
      </c>
      <c r="D12715" t="s">
        <v>135</v>
      </c>
      <c r="E12715">
        <v>590</v>
      </c>
      <c r="F12715" t="s">
        <v>110</v>
      </c>
      <c r="G12715" t="s">
        <v>128</v>
      </c>
      <c r="H12715">
        <v>334</v>
      </c>
      <c r="I12715">
        <v>0.17057968067662579</v>
      </c>
      <c r="J12715">
        <v>4.6214440431201122E-3</v>
      </c>
      <c r="K12715">
        <v>-0.1664199960492774</v>
      </c>
      <c r="L12715">
        <v>0.40550754015868767</v>
      </c>
    </row>
    <row r="12716" spans="1:12">
      <c r="A12716" t="s">
        <v>317</v>
      </c>
      <c r="B12716" t="s">
        <v>430</v>
      </c>
      <c r="C12716">
        <v>48297</v>
      </c>
      <c r="D12716" t="s">
        <v>135</v>
      </c>
      <c r="E12716">
        <v>590</v>
      </c>
      <c r="F12716" t="s">
        <v>110</v>
      </c>
      <c r="G12716" t="s">
        <v>129</v>
      </c>
      <c r="H12716">
        <v>249</v>
      </c>
      <c r="I12716">
        <v>0.56137201362039857</v>
      </c>
      <c r="J12716">
        <v>1.012382244926258E-2</v>
      </c>
      <c r="K12716">
        <v>-4.829477607592584E-2</v>
      </c>
      <c r="L12716">
        <v>0.98030706364718623</v>
      </c>
    </row>
    <row r="12717" spans="1:12">
      <c r="A12717" t="s">
        <v>317</v>
      </c>
      <c r="B12717" t="s">
        <v>430</v>
      </c>
      <c r="C12717">
        <v>48297</v>
      </c>
      <c r="D12717" t="s">
        <v>135</v>
      </c>
      <c r="E12717">
        <v>590</v>
      </c>
      <c r="F12717" t="s">
        <v>110</v>
      </c>
      <c r="G12717" t="s">
        <v>130</v>
      </c>
      <c r="H12717">
        <v>334</v>
      </c>
      <c r="I12717">
        <v>0.17057968067662579</v>
      </c>
      <c r="J12717">
        <v>4.6214440431201122E-3</v>
      </c>
      <c r="K12717">
        <v>-0.1664199960492774</v>
      </c>
      <c r="L12717">
        <v>0.40550754015868767</v>
      </c>
    </row>
    <row r="12718" spans="1:12">
      <c r="A12718" t="s">
        <v>317</v>
      </c>
      <c r="B12718" t="s">
        <v>430</v>
      </c>
      <c r="C12718">
        <v>48297</v>
      </c>
      <c r="D12718" t="s">
        <v>135</v>
      </c>
      <c r="E12718">
        <v>590</v>
      </c>
      <c r="F12718" t="s">
        <v>110</v>
      </c>
      <c r="G12718" t="s">
        <v>131</v>
      </c>
      <c r="H12718">
        <v>249</v>
      </c>
      <c r="I12718">
        <v>0.56137201362039857</v>
      </c>
      <c r="J12718">
        <v>1.012382244926258E-2</v>
      </c>
      <c r="K12718">
        <v>-4.829477607592584E-2</v>
      </c>
      <c r="L12718">
        <v>0.98030706364718623</v>
      </c>
    </row>
    <row r="12719" spans="1:12">
      <c r="A12719" t="s">
        <v>317</v>
      </c>
      <c r="B12719" t="s">
        <v>430</v>
      </c>
      <c r="C12719">
        <v>48297</v>
      </c>
      <c r="D12719" t="s">
        <v>135</v>
      </c>
      <c r="E12719">
        <v>590</v>
      </c>
      <c r="F12719" t="s">
        <v>110</v>
      </c>
      <c r="G12719" t="s">
        <v>132</v>
      </c>
      <c r="H12719">
        <v>334</v>
      </c>
      <c r="I12719">
        <v>0.17057968067662579</v>
      </c>
      <c r="J12719">
        <v>4.6214440431201114E-3</v>
      </c>
      <c r="K12719">
        <v>-0.1664199960492774</v>
      </c>
      <c r="L12719">
        <v>0.40550754015868767</v>
      </c>
    </row>
    <row r="12720" spans="1:12">
      <c r="A12720" t="s">
        <v>317</v>
      </c>
      <c r="B12720" t="s">
        <v>430</v>
      </c>
      <c r="C12720">
        <v>48297</v>
      </c>
      <c r="D12720" t="s">
        <v>135</v>
      </c>
      <c r="E12720">
        <v>590</v>
      </c>
      <c r="F12720" t="s">
        <v>110</v>
      </c>
      <c r="G12720" t="s">
        <v>133</v>
      </c>
      <c r="H12720">
        <v>249</v>
      </c>
      <c r="I12720">
        <v>0.60025793537664518</v>
      </c>
      <c r="J12720">
        <v>1.127974245643126E-2</v>
      </c>
      <c r="K12720">
        <v>0.15360769622612799</v>
      </c>
      <c r="L12720">
        <v>1.0610174274965309</v>
      </c>
    </row>
    <row r="12721" spans="1:12">
      <c r="A12721" t="s">
        <v>317</v>
      </c>
      <c r="B12721" t="s">
        <v>430</v>
      </c>
      <c r="C12721">
        <v>48297</v>
      </c>
      <c r="D12721" t="s">
        <v>135</v>
      </c>
      <c r="E12721">
        <v>590</v>
      </c>
      <c r="F12721" t="s">
        <v>110</v>
      </c>
      <c r="G12721" t="s">
        <v>134</v>
      </c>
      <c r="H12721">
        <v>334</v>
      </c>
      <c r="I12721">
        <v>0.26600563503707358</v>
      </c>
      <c r="J12721">
        <v>4.4683730213794064E-3</v>
      </c>
      <c r="K12721">
        <v>-2.9603177133575849E-3</v>
      </c>
      <c r="L12721">
        <v>0.50047131994690186</v>
      </c>
    </row>
    <row r="12722" spans="1:12">
      <c r="A12722" t="s">
        <v>317</v>
      </c>
      <c r="B12722" t="s">
        <v>431</v>
      </c>
      <c r="C12722">
        <v>48299</v>
      </c>
      <c r="D12722" t="s">
        <v>135</v>
      </c>
      <c r="E12722">
        <v>590</v>
      </c>
      <c r="F12722" t="s">
        <v>110</v>
      </c>
      <c r="G12722" t="s">
        <v>111</v>
      </c>
      <c r="H12722">
        <v>249</v>
      </c>
      <c r="I12722">
        <v>2.8781502944510269E-2</v>
      </c>
      <c r="J12722">
        <v>8.7103573533337268E-4</v>
      </c>
      <c r="K12722">
        <v>-999</v>
      </c>
      <c r="L12722">
        <v>-999</v>
      </c>
    </row>
    <row r="12723" spans="1:12">
      <c r="A12723" t="s">
        <v>317</v>
      </c>
      <c r="B12723" t="s">
        <v>431</v>
      </c>
      <c r="C12723">
        <v>48299</v>
      </c>
      <c r="D12723" t="s">
        <v>135</v>
      </c>
      <c r="E12723">
        <v>590</v>
      </c>
      <c r="F12723" t="s">
        <v>110</v>
      </c>
      <c r="G12723" t="s">
        <v>112</v>
      </c>
      <c r="H12723">
        <v>334</v>
      </c>
      <c r="I12723">
        <v>5.7337774181871813E-4</v>
      </c>
      <c r="J12723">
        <v>6.8644977716263221E-4</v>
      </c>
      <c r="K12723">
        <v>-999</v>
      </c>
      <c r="L12723">
        <v>-999</v>
      </c>
    </row>
    <row r="12724" spans="1:12">
      <c r="A12724" t="s">
        <v>317</v>
      </c>
      <c r="B12724" t="s">
        <v>431</v>
      </c>
      <c r="C12724">
        <v>48299</v>
      </c>
      <c r="D12724" t="s">
        <v>135</v>
      </c>
      <c r="E12724">
        <v>590</v>
      </c>
      <c r="F12724" t="s">
        <v>110</v>
      </c>
      <c r="G12724" t="s">
        <v>113</v>
      </c>
      <c r="H12724">
        <v>249</v>
      </c>
      <c r="I12724">
        <v>0.56137201362039857</v>
      </c>
      <c r="J12724">
        <v>1.012382244926258E-2</v>
      </c>
      <c r="K12724">
        <v>-4.829477607592584E-2</v>
      </c>
      <c r="L12724">
        <v>0.98030706364718623</v>
      </c>
    </row>
    <row r="12725" spans="1:12">
      <c r="A12725" t="s">
        <v>317</v>
      </c>
      <c r="B12725" t="s">
        <v>431</v>
      </c>
      <c r="C12725">
        <v>48299</v>
      </c>
      <c r="D12725" t="s">
        <v>135</v>
      </c>
      <c r="E12725">
        <v>590</v>
      </c>
      <c r="F12725" t="s">
        <v>110</v>
      </c>
      <c r="G12725" t="s">
        <v>114</v>
      </c>
      <c r="H12725">
        <v>334</v>
      </c>
      <c r="I12725">
        <v>0.17057928021147739</v>
      </c>
      <c r="J12725">
        <v>4.6225297974527048E-3</v>
      </c>
      <c r="K12725">
        <v>-0.1664199960492774</v>
      </c>
      <c r="L12725">
        <v>0.40550754015868767</v>
      </c>
    </row>
    <row r="12726" spans="1:12">
      <c r="A12726" t="s">
        <v>317</v>
      </c>
      <c r="B12726" t="s">
        <v>431</v>
      </c>
      <c r="C12726">
        <v>48299</v>
      </c>
      <c r="D12726" t="s">
        <v>135</v>
      </c>
      <c r="E12726">
        <v>590</v>
      </c>
      <c r="F12726" t="s">
        <v>110</v>
      </c>
      <c r="G12726" t="s">
        <v>115</v>
      </c>
      <c r="H12726">
        <v>249</v>
      </c>
      <c r="I12726">
        <v>0.42181423762013498</v>
      </c>
      <c r="J12726">
        <v>8.0289533675778849E-3</v>
      </c>
      <c r="K12726">
        <v>-8.3428415144320325E-2</v>
      </c>
      <c r="L12726">
        <v>0.73430831483007752</v>
      </c>
    </row>
    <row r="12727" spans="1:12">
      <c r="A12727" t="s">
        <v>317</v>
      </c>
      <c r="B12727" t="s">
        <v>431</v>
      </c>
      <c r="C12727">
        <v>48299</v>
      </c>
      <c r="D12727" t="s">
        <v>135</v>
      </c>
      <c r="E12727">
        <v>590</v>
      </c>
      <c r="F12727" t="s">
        <v>110</v>
      </c>
      <c r="G12727" t="s">
        <v>116</v>
      </c>
      <c r="H12727">
        <v>334</v>
      </c>
      <c r="I12727">
        <v>9.3343811315799871E-2</v>
      </c>
      <c r="J12727">
        <v>4.9802479425159994E-3</v>
      </c>
      <c r="K12727">
        <v>-0.24716632621721901</v>
      </c>
      <c r="L12727">
        <v>0.37254397000429879</v>
      </c>
    </row>
    <row r="12728" spans="1:12">
      <c r="A12728" t="s">
        <v>317</v>
      </c>
      <c r="B12728" t="s">
        <v>431</v>
      </c>
      <c r="C12728">
        <v>48299</v>
      </c>
      <c r="D12728" t="s">
        <v>135</v>
      </c>
      <c r="E12728">
        <v>590</v>
      </c>
      <c r="F12728" t="s">
        <v>110</v>
      </c>
      <c r="G12728" t="s">
        <v>117</v>
      </c>
      <c r="H12728">
        <v>249</v>
      </c>
      <c r="I12728">
        <v>0.42181423762013492</v>
      </c>
      <c r="J12728">
        <v>8.0289533675778832E-3</v>
      </c>
      <c r="K12728">
        <v>-8.3428415144320325E-2</v>
      </c>
      <c r="L12728">
        <v>0.73430831483007752</v>
      </c>
    </row>
    <row r="12729" spans="1:12">
      <c r="A12729" t="s">
        <v>317</v>
      </c>
      <c r="B12729" t="s">
        <v>431</v>
      </c>
      <c r="C12729">
        <v>48299</v>
      </c>
      <c r="D12729" t="s">
        <v>135</v>
      </c>
      <c r="E12729">
        <v>590</v>
      </c>
      <c r="F12729" t="s">
        <v>110</v>
      </c>
      <c r="G12729" t="s">
        <v>118</v>
      </c>
      <c r="H12729">
        <v>334</v>
      </c>
      <c r="I12729">
        <v>9.3338472856888552E-2</v>
      </c>
      <c r="J12729">
        <v>4.9803851799246068E-3</v>
      </c>
      <c r="K12729">
        <v>-0.24716632621721901</v>
      </c>
      <c r="L12729">
        <v>0.37254397000429879</v>
      </c>
    </row>
    <row r="12730" spans="1:12">
      <c r="A12730" t="s">
        <v>317</v>
      </c>
      <c r="B12730" t="s">
        <v>431</v>
      </c>
      <c r="C12730">
        <v>48299</v>
      </c>
      <c r="D12730" t="s">
        <v>135</v>
      </c>
      <c r="E12730">
        <v>590</v>
      </c>
      <c r="F12730" t="s">
        <v>110</v>
      </c>
      <c r="G12730" t="s">
        <v>119</v>
      </c>
      <c r="H12730">
        <v>249</v>
      </c>
      <c r="I12730">
        <v>0.48311767984334331</v>
      </c>
      <c r="J12730">
        <v>8.9584892760862043E-3</v>
      </c>
      <c r="K12730">
        <v>-7.3014897064594519E-2</v>
      </c>
      <c r="L12730">
        <v>0.8511285230059078</v>
      </c>
    </row>
    <row r="12731" spans="1:12">
      <c r="A12731" t="s">
        <v>317</v>
      </c>
      <c r="B12731" t="s">
        <v>431</v>
      </c>
      <c r="C12731">
        <v>48299</v>
      </c>
      <c r="D12731" t="s">
        <v>135</v>
      </c>
      <c r="E12731">
        <v>590</v>
      </c>
      <c r="F12731" t="s">
        <v>110</v>
      </c>
      <c r="G12731" t="s">
        <v>120</v>
      </c>
      <c r="H12731">
        <v>334</v>
      </c>
      <c r="I12731">
        <v>0.13623217973237531</v>
      </c>
      <c r="J12731">
        <v>4.8584786283880754E-3</v>
      </c>
      <c r="K12731">
        <v>-0.21468350489427621</v>
      </c>
      <c r="L12731">
        <v>0.39735487538562231</v>
      </c>
    </row>
    <row r="12732" spans="1:12">
      <c r="A12732" t="s">
        <v>317</v>
      </c>
      <c r="B12732" t="s">
        <v>431</v>
      </c>
      <c r="C12732">
        <v>48299</v>
      </c>
      <c r="D12732" t="s">
        <v>135</v>
      </c>
      <c r="E12732">
        <v>590</v>
      </c>
      <c r="F12732" t="s">
        <v>110</v>
      </c>
      <c r="G12732" t="s">
        <v>121</v>
      </c>
      <c r="H12732">
        <v>249</v>
      </c>
      <c r="I12732">
        <v>0.64951290937184847</v>
      </c>
      <c r="J12732">
        <v>1.146535267839118E-2</v>
      </c>
      <c r="K12732">
        <v>-4.0010588328953517E-3</v>
      </c>
      <c r="L12732">
        <v>1.1300487698310651</v>
      </c>
    </row>
    <row r="12733" spans="1:12">
      <c r="A12733" t="s">
        <v>317</v>
      </c>
      <c r="B12733" t="s">
        <v>431</v>
      </c>
      <c r="C12733">
        <v>48299</v>
      </c>
      <c r="D12733" t="s">
        <v>135</v>
      </c>
      <c r="E12733">
        <v>590</v>
      </c>
      <c r="F12733" t="s">
        <v>110</v>
      </c>
      <c r="G12733" t="s">
        <v>122</v>
      </c>
      <c r="H12733">
        <v>334</v>
      </c>
      <c r="I12733">
        <v>0.2397085674600217</v>
      </c>
      <c r="J12733">
        <v>5.1335323488057661E-3</v>
      </c>
      <c r="K12733">
        <v>-0.1134357744722686</v>
      </c>
      <c r="L12733">
        <v>0.47108975947694159</v>
      </c>
    </row>
    <row r="12734" spans="1:12">
      <c r="A12734" t="s">
        <v>317</v>
      </c>
      <c r="B12734" t="s">
        <v>431</v>
      </c>
      <c r="C12734">
        <v>48299</v>
      </c>
      <c r="D12734" t="s">
        <v>135</v>
      </c>
      <c r="E12734">
        <v>590</v>
      </c>
      <c r="F12734" t="s">
        <v>110</v>
      </c>
      <c r="G12734" t="s">
        <v>123</v>
      </c>
      <c r="H12734">
        <v>249</v>
      </c>
      <c r="I12734">
        <v>0.79967414725325914</v>
      </c>
      <c r="J12734">
        <v>1.421601526972642E-2</v>
      </c>
      <c r="K12734">
        <v>0.19127582959611239</v>
      </c>
      <c r="L12734">
        <v>1.407135650628663</v>
      </c>
    </row>
    <row r="12735" spans="1:12">
      <c r="A12735" t="s">
        <v>317</v>
      </c>
      <c r="B12735" t="s">
        <v>431</v>
      </c>
      <c r="C12735">
        <v>48299</v>
      </c>
      <c r="D12735" t="s">
        <v>135</v>
      </c>
      <c r="E12735">
        <v>590</v>
      </c>
      <c r="F12735" t="s">
        <v>110</v>
      </c>
      <c r="G12735" t="s">
        <v>124</v>
      </c>
      <c r="H12735">
        <v>334</v>
      </c>
      <c r="I12735">
        <v>0.33573687337132402</v>
      </c>
      <c r="J12735">
        <v>5.9373779151517146E-3</v>
      </c>
      <c r="K12735">
        <v>-3.2848782864860163E-2</v>
      </c>
      <c r="L12735">
        <v>0.67193973333280543</v>
      </c>
    </row>
    <row r="12736" spans="1:12">
      <c r="A12736" t="s">
        <v>317</v>
      </c>
      <c r="B12736" t="s">
        <v>431</v>
      </c>
      <c r="C12736">
        <v>48299</v>
      </c>
      <c r="D12736" t="s">
        <v>135</v>
      </c>
      <c r="E12736">
        <v>590</v>
      </c>
      <c r="F12736" t="s">
        <v>110</v>
      </c>
      <c r="G12736" t="s">
        <v>125</v>
      </c>
      <c r="H12736">
        <v>249</v>
      </c>
      <c r="I12736">
        <v>0.95519366448157772</v>
      </c>
      <c r="J12736">
        <v>1.686457795238341E-2</v>
      </c>
      <c r="K12736">
        <v>0.24692628372133291</v>
      </c>
      <c r="L12736">
        <v>1.665955837431321</v>
      </c>
    </row>
    <row r="12737" spans="1:12">
      <c r="A12737" t="s">
        <v>317</v>
      </c>
      <c r="B12737" t="s">
        <v>431</v>
      </c>
      <c r="C12737">
        <v>48299</v>
      </c>
      <c r="D12737" t="s">
        <v>135</v>
      </c>
      <c r="E12737">
        <v>590</v>
      </c>
      <c r="F12737" t="s">
        <v>110</v>
      </c>
      <c r="G12737" t="s">
        <v>126</v>
      </c>
      <c r="H12737">
        <v>334</v>
      </c>
      <c r="I12737">
        <v>0.4371562454710286</v>
      </c>
      <c r="J12737">
        <v>7.312892419487918E-3</v>
      </c>
      <c r="K12737">
        <v>-2.9603177133575849E-3</v>
      </c>
      <c r="L12737">
        <v>0.83618455498745559</v>
      </c>
    </row>
    <row r="12738" spans="1:12">
      <c r="A12738" t="s">
        <v>317</v>
      </c>
      <c r="B12738" t="s">
        <v>431</v>
      </c>
      <c r="C12738">
        <v>48299</v>
      </c>
      <c r="D12738" t="s">
        <v>135</v>
      </c>
      <c r="E12738">
        <v>590</v>
      </c>
      <c r="F12738" t="s">
        <v>110</v>
      </c>
      <c r="G12738" t="s">
        <v>127</v>
      </c>
      <c r="H12738">
        <v>249</v>
      </c>
      <c r="I12738">
        <v>0.56137201362039857</v>
      </c>
      <c r="J12738">
        <v>1.012382244926258E-2</v>
      </c>
      <c r="K12738">
        <v>-4.829477607592584E-2</v>
      </c>
      <c r="L12738">
        <v>0.98030706364718623</v>
      </c>
    </row>
    <row r="12739" spans="1:12">
      <c r="A12739" t="s">
        <v>317</v>
      </c>
      <c r="B12739" t="s">
        <v>431</v>
      </c>
      <c r="C12739">
        <v>48299</v>
      </c>
      <c r="D12739" t="s">
        <v>135</v>
      </c>
      <c r="E12739">
        <v>590</v>
      </c>
      <c r="F12739" t="s">
        <v>110</v>
      </c>
      <c r="G12739" t="s">
        <v>128</v>
      </c>
      <c r="H12739">
        <v>334</v>
      </c>
      <c r="I12739">
        <v>0.17057968067662579</v>
      </c>
      <c r="J12739">
        <v>4.6214440431201122E-3</v>
      </c>
      <c r="K12739">
        <v>-0.1664199960492774</v>
      </c>
      <c r="L12739">
        <v>0.40550754015868767</v>
      </c>
    </row>
    <row r="12740" spans="1:12">
      <c r="A12740" t="s">
        <v>317</v>
      </c>
      <c r="B12740" t="s">
        <v>431</v>
      </c>
      <c r="C12740">
        <v>48299</v>
      </c>
      <c r="D12740" t="s">
        <v>135</v>
      </c>
      <c r="E12740">
        <v>590</v>
      </c>
      <c r="F12740" t="s">
        <v>110</v>
      </c>
      <c r="G12740" t="s">
        <v>129</v>
      </c>
      <c r="H12740">
        <v>249</v>
      </c>
      <c r="I12740">
        <v>0.56137201362039857</v>
      </c>
      <c r="J12740">
        <v>1.012382244926258E-2</v>
      </c>
      <c r="K12740">
        <v>-4.829477607592584E-2</v>
      </c>
      <c r="L12740">
        <v>0.98030706364718623</v>
      </c>
    </row>
    <row r="12741" spans="1:12">
      <c r="A12741" t="s">
        <v>317</v>
      </c>
      <c r="B12741" t="s">
        <v>431</v>
      </c>
      <c r="C12741">
        <v>48299</v>
      </c>
      <c r="D12741" t="s">
        <v>135</v>
      </c>
      <c r="E12741">
        <v>590</v>
      </c>
      <c r="F12741" t="s">
        <v>110</v>
      </c>
      <c r="G12741" t="s">
        <v>130</v>
      </c>
      <c r="H12741">
        <v>334</v>
      </c>
      <c r="I12741">
        <v>0.17057968067662579</v>
      </c>
      <c r="J12741">
        <v>4.6214440431201122E-3</v>
      </c>
      <c r="K12741">
        <v>-0.1664199960492774</v>
      </c>
      <c r="L12741">
        <v>0.40550754015868767</v>
      </c>
    </row>
    <row r="12742" spans="1:12">
      <c r="A12742" t="s">
        <v>317</v>
      </c>
      <c r="B12742" t="s">
        <v>431</v>
      </c>
      <c r="C12742">
        <v>48299</v>
      </c>
      <c r="D12742" t="s">
        <v>135</v>
      </c>
      <c r="E12742">
        <v>590</v>
      </c>
      <c r="F12742" t="s">
        <v>110</v>
      </c>
      <c r="G12742" t="s">
        <v>131</v>
      </c>
      <c r="H12742">
        <v>249</v>
      </c>
      <c r="I12742">
        <v>0.56137201362039857</v>
      </c>
      <c r="J12742">
        <v>1.012382244926258E-2</v>
      </c>
      <c r="K12742">
        <v>-4.829477607592584E-2</v>
      </c>
      <c r="L12742">
        <v>0.98030706364718623</v>
      </c>
    </row>
    <row r="12743" spans="1:12">
      <c r="A12743" t="s">
        <v>317</v>
      </c>
      <c r="B12743" t="s">
        <v>431</v>
      </c>
      <c r="C12743">
        <v>48299</v>
      </c>
      <c r="D12743" t="s">
        <v>135</v>
      </c>
      <c r="E12743">
        <v>590</v>
      </c>
      <c r="F12743" t="s">
        <v>110</v>
      </c>
      <c r="G12743" t="s">
        <v>132</v>
      </c>
      <c r="H12743">
        <v>334</v>
      </c>
      <c r="I12743">
        <v>0.17057968067662579</v>
      </c>
      <c r="J12743">
        <v>4.6214440431201114E-3</v>
      </c>
      <c r="K12743">
        <v>-0.1664199960492774</v>
      </c>
      <c r="L12743">
        <v>0.40550754015868767</v>
      </c>
    </row>
    <row r="12744" spans="1:12">
      <c r="A12744" t="s">
        <v>317</v>
      </c>
      <c r="B12744" t="s">
        <v>431</v>
      </c>
      <c r="C12744">
        <v>48299</v>
      </c>
      <c r="D12744" t="s">
        <v>135</v>
      </c>
      <c r="E12744">
        <v>590</v>
      </c>
      <c r="F12744" t="s">
        <v>110</v>
      </c>
      <c r="G12744" t="s">
        <v>133</v>
      </c>
      <c r="H12744">
        <v>249</v>
      </c>
      <c r="I12744">
        <v>0.60025793537664518</v>
      </c>
      <c r="J12744">
        <v>1.127974245643126E-2</v>
      </c>
      <c r="K12744">
        <v>0.15360769622612799</v>
      </c>
      <c r="L12744">
        <v>1.0610174274965309</v>
      </c>
    </row>
    <row r="12745" spans="1:12">
      <c r="A12745" t="s">
        <v>317</v>
      </c>
      <c r="B12745" t="s">
        <v>431</v>
      </c>
      <c r="C12745">
        <v>48299</v>
      </c>
      <c r="D12745" t="s">
        <v>135</v>
      </c>
      <c r="E12745">
        <v>590</v>
      </c>
      <c r="F12745" t="s">
        <v>110</v>
      </c>
      <c r="G12745" t="s">
        <v>134</v>
      </c>
      <c r="H12745">
        <v>334</v>
      </c>
      <c r="I12745">
        <v>0.26600563503707358</v>
      </c>
      <c r="J12745">
        <v>4.4683730213794064E-3</v>
      </c>
      <c r="K12745">
        <v>-2.9603177133575849E-3</v>
      </c>
      <c r="L12745">
        <v>0.50047131994690186</v>
      </c>
    </row>
    <row r="12746" spans="1:12">
      <c r="A12746" t="s">
        <v>317</v>
      </c>
      <c r="B12746" t="s">
        <v>432</v>
      </c>
      <c r="C12746">
        <v>48301</v>
      </c>
      <c r="D12746" t="s">
        <v>135</v>
      </c>
      <c r="E12746">
        <v>590</v>
      </c>
      <c r="F12746" t="s">
        <v>110</v>
      </c>
      <c r="G12746" t="s">
        <v>111</v>
      </c>
      <c r="H12746">
        <v>389</v>
      </c>
      <c r="I12746">
        <v>3.367616646610908E-3</v>
      </c>
      <c r="J12746">
        <v>2.8671242530992689E-3</v>
      </c>
      <c r="K12746">
        <v>-999</v>
      </c>
      <c r="L12746">
        <v>-999</v>
      </c>
    </row>
    <row r="12747" spans="1:12">
      <c r="A12747" t="s">
        <v>317</v>
      </c>
      <c r="B12747" t="s">
        <v>432</v>
      </c>
      <c r="C12747">
        <v>48301</v>
      </c>
      <c r="D12747" t="s">
        <v>135</v>
      </c>
      <c r="E12747">
        <v>590</v>
      </c>
      <c r="F12747" t="s">
        <v>110</v>
      </c>
      <c r="G12747" t="s">
        <v>112</v>
      </c>
      <c r="H12747">
        <v>138</v>
      </c>
      <c r="I12747">
        <v>-6.2486136977612963E-4</v>
      </c>
      <c r="J12747">
        <v>1.6205216815530399E-3</v>
      </c>
      <c r="K12747">
        <v>-999</v>
      </c>
      <c r="L12747">
        <v>-999</v>
      </c>
    </row>
    <row r="12748" spans="1:12">
      <c r="A12748" t="s">
        <v>317</v>
      </c>
      <c r="B12748" t="s">
        <v>432</v>
      </c>
      <c r="C12748">
        <v>48301</v>
      </c>
      <c r="D12748" t="s">
        <v>135</v>
      </c>
      <c r="E12748">
        <v>590</v>
      </c>
      <c r="F12748" t="s">
        <v>110</v>
      </c>
      <c r="G12748" t="s">
        <v>113</v>
      </c>
      <c r="H12748">
        <v>389</v>
      </c>
      <c r="I12748">
        <v>0.17060113957908279</v>
      </c>
      <c r="J12748">
        <v>9.5024499945869229E-3</v>
      </c>
      <c r="K12748">
        <v>-0.27744604644236331</v>
      </c>
      <c r="L12748">
        <v>0.88011733211208598</v>
      </c>
    </row>
    <row r="12749" spans="1:12">
      <c r="A12749" t="s">
        <v>317</v>
      </c>
      <c r="B12749" t="s">
        <v>432</v>
      </c>
      <c r="C12749">
        <v>48301</v>
      </c>
      <c r="D12749" t="s">
        <v>135</v>
      </c>
      <c r="E12749">
        <v>590</v>
      </c>
      <c r="F12749" t="s">
        <v>110</v>
      </c>
      <c r="G12749" t="s">
        <v>114</v>
      </c>
      <c r="H12749">
        <v>138</v>
      </c>
      <c r="I12749">
        <v>3.7149821030887271E-2</v>
      </c>
      <c r="J12749">
        <v>5.9074061674457244E-3</v>
      </c>
      <c r="K12749">
        <v>-0.1061005274078473</v>
      </c>
      <c r="L12749">
        <v>0.34235197123096311</v>
      </c>
    </row>
    <row r="12750" spans="1:12">
      <c r="A12750" t="s">
        <v>317</v>
      </c>
      <c r="B12750" t="s">
        <v>432</v>
      </c>
      <c r="C12750">
        <v>48301</v>
      </c>
      <c r="D12750" t="s">
        <v>135</v>
      </c>
      <c r="E12750">
        <v>590</v>
      </c>
      <c r="F12750" t="s">
        <v>110</v>
      </c>
      <c r="G12750" t="s">
        <v>115</v>
      </c>
      <c r="H12750">
        <v>389</v>
      </c>
      <c r="I12750">
        <v>0.1189318501023274</v>
      </c>
      <c r="J12750">
        <v>7.0556665999627101E-3</v>
      </c>
      <c r="K12750">
        <v>-0.31209224886269232</v>
      </c>
      <c r="L12750">
        <v>0.6814792330507794</v>
      </c>
    </row>
    <row r="12751" spans="1:12">
      <c r="A12751" t="s">
        <v>317</v>
      </c>
      <c r="B12751" t="s">
        <v>432</v>
      </c>
      <c r="C12751">
        <v>48301</v>
      </c>
      <c r="D12751" t="s">
        <v>135</v>
      </c>
      <c r="E12751">
        <v>590</v>
      </c>
      <c r="F12751" t="s">
        <v>110</v>
      </c>
      <c r="G12751" t="s">
        <v>116</v>
      </c>
      <c r="H12751">
        <v>138</v>
      </c>
      <c r="I12751">
        <v>1.9742935437243959E-2</v>
      </c>
      <c r="J12751">
        <v>4.0265396752577499E-3</v>
      </c>
      <c r="K12751">
        <v>-0.1061005274078473</v>
      </c>
      <c r="L12751">
        <v>0.27402940192639741</v>
      </c>
    </row>
    <row r="12752" spans="1:12">
      <c r="A12752" t="s">
        <v>317</v>
      </c>
      <c r="B12752" t="s">
        <v>432</v>
      </c>
      <c r="C12752">
        <v>48301</v>
      </c>
      <c r="D12752" t="s">
        <v>135</v>
      </c>
      <c r="E12752">
        <v>590</v>
      </c>
      <c r="F12752" t="s">
        <v>110</v>
      </c>
      <c r="G12752" t="s">
        <v>117</v>
      </c>
      <c r="H12752">
        <v>389</v>
      </c>
      <c r="I12752">
        <v>0.11893185648859381</v>
      </c>
      <c r="J12752">
        <v>7.0556673463669272E-3</v>
      </c>
      <c r="K12752">
        <v>-0.31209224886269232</v>
      </c>
      <c r="L12752">
        <v>0.6814792330507794</v>
      </c>
    </row>
    <row r="12753" spans="1:12">
      <c r="A12753" t="s">
        <v>317</v>
      </c>
      <c r="B12753" t="s">
        <v>432</v>
      </c>
      <c r="C12753">
        <v>48301</v>
      </c>
      <c r="D12753" t="s">
        <v>135</v>
      </c>
      <c r="E12753">
        <v>590</v>
      </c>
      <c r="F12753" t="s">
        <v>110</v>
      </c>
      <c r="G12753" t="s">
        <v>118</v>
      </c>
      <c r="H12753">
        <v>138</v>
      </c>
      <c r="I12753">
        <v>1.9756412312588539E-2</v>
      </c>
      <c r="J12753">
        <v>4.0267656815370402E-3</v>
      </c>
      <c r="K12753">
        <v>-0.1061005274078473</v>
      </c>
      <c r="L12753">
        <v>0.27402940192639741</v>
      </c>
    </row>
    <row r="12754" spans="1:12">
      <c r="A12754" t="s">
        <v>317</v>
      </c>
      <c r="B12754" t="s">
        <v>432</v>
      </c>
      <c r="C12754">
        <v>48301</v>
      </c>
      <c r="D12754" t="s">
        <v>135</v>
      </c>
      <c r="E12754">
        <v>590</v>
      </c>
      <c r="F12754" t="s">
        <v>110</v>
      </c>
      <c r="G12754" t="s">
        <v>119</v>
      </c>
      <c r="H12754">
        <v>389</v>
      </c>
      <c r="I12754">
        <v>0.14527904465884159</v>
      </c>
      <c r="J12754">
        <v>8.2607488872263029E-3</v>
      </c>
      <c r="K12754">
        <v>-0.2945105278026845</v>
      </c>
      <c r="L12754">
        <v>0.79099388730408382</v>
      </c>
    </row>
    <row r="12755" spans="1:12">
      <c r="A12755" t="s">
        <v>317</v>
      </c>
      <c r="B12755" t="s">
        <v>432</v>
      </c>
      <c r="C12755">
        <v>48301</v>
      </c>
      <c r="D12755" t="s">
        <v>135</v>
      </c>
      <c r="E12755">
        <v>590</v>
      </c>
      <c r="F12755" t="s">
        <v>110</v>
      </c>
      <c r="G12755" t="s">
        <v>120</v>
      </c>
      <c r="H12755">
        <v>138</v>
      </c>
      <c r="I12755">
        <v>2.8321853323145161E-2</v>
      </c>
      <c r="J12755">
        <v>4.8887590086394966E-3</v>
      </c>
      <c r="K12755">
        <v>-0.1061005274078473</v>
      </c>
      <c r="L12755">
        <v>0.32139422092164532</v>
      </c>
    </row>
    <row r="12756" spans="1:12">
      <c r="A12756" t="s">
        <v>317</v>
      </c>
      <c r="B12756" t="s">
        <v>432</v>
      </c>
      <c r="C12756">
        <v>48301</v>
      </c>
      <c r="D12756" t="s">
        <v>135</v>
      </c>
      <c r="E12756">
        <v>590</v>
      </c>
      <c r="F12756" t="s">
        <v>110</v>
      </c>
      <c r="G12756" t="s">
        <v>121</v>
      </c>
      <c r="H12756">
        <v>389</v>
      </c>
      <c r="I12756">
        <v>0.2044427927659748</v>
      </c>
      <c r="J12756">
        <v>1.11116561033196E-2</v>
      </c>
      <c r="K12756">
        <v>-0.249642021293209</v>
      </c>
      <c r="L12756">
        <v>0.98030008918255496</v>
      </c>
    </row>
    <row r="12757" spans="1:12">
      <c r="A12757" t="s">
        <v>317</v>
      </c>
      <c r="B12757" t="s">
        <v>432</v>
      </c>
      <c r="C12757">
        <v>48301</v>
      </c>
      <c r="D12757" t="s">
        <v>135</v>
      </c>
      <c r="E12757">
        <v>590</v>
      </c>
      <c r="F12757" t="s">
        <v>110</v>
      </c>
      <c r="G12757" t="s">
        <v>122</v>
      </c>
      <c r="H12757">
        <v>138</v>
      </c>
      <c r="I12757">
        <v>5.1825587035191911E-2</v>
      </c>
      <c r="J12757">
        <v>7.7925439625980324E-3</v>
      </c>
      <c r="K12757">
        <v>-0.1061005274078473</v>
      </c>
      <c r="L12757">
        <v>0.40164197009413832</v>
      </c>
    </row>
    <row r="12758" spans="1:12">
      <c r="A12758" t="s">
        <v>317</v>
      </c>
      <c r="B12758" t="s">
        <v>432</v>
      </c>
      <c r="C12758">
        <v>48301</v>
      </c>
      <c r="D12758" t="s">
        <v>135</v>
      </c>
      <c r="E12758">
        <v>590</v>
      </c>
      <c r="F12758" t="s">
        <v>110</v>
      </c>
      <c r="G12758" t="s">
        <v>123</v>
      </c>
      <c r="H12758">
        <v>389</v>
      </c>
      <c r="I12758">
        <v>0.26263081432812041</v>
      </c>
      <c r="J12758">
        <v>1.4102252607124541E-2</v>
      </c>
      <c r="K12758">
        <v>-0.2058181962328966</v>
      </c>
      <c r="L12758">
        <v>1.2056476697045659</v>
      </c>
    </row>
    <row r="12759" spans="1:12">
      <c r="A12759" t="s">
        <v>317</v>
      </c>
      <c r="B12759" t="s">
        <v>432</v>
      </c>
      <c r="C12759">
        <v>48301</v>
      </c>
      <c r="D12759" t="s">
        <v>135</v>
      </c>
      <c r="E12759">
        <v>590</v>
      </c>
      <c r="F12759" t="s">
        <v>110</v>
      </c>
      <c r="G12759" t="s">
        <v>124</v>
      </c>
      <c r="H12759">
        <v>138</v>
      </c>
      <c r="I12759">
        <v>7.2790449998364218E-2</v>
      </c>
      <c r="J12759">
        <v>1.0545260696849711E-2</v>
      </c>
      <c r="K12759">
        <v>-0.1061005274078473</v>
      </c>
      <c r="L12759">
        <v>0.50546998109441388</v>
      </c>
    </row>
    <row r="12760" spans="1:12">
      <c r="A12760" t="s">
        <v>317</v>
      </c>
      <c r="B12760" t="s">
        <v>432</v>
      </c>
      <c r="C12760">
        <v>48301</v>
      </c>
      <c r="D12760" t="s">
        <v>135</v>
      </c>
      <c r="E12760">
        <v>590</v>
      </c>
      <c r="F12760" t="s">
        <v>110</v>
      </c>
      <c r="G12760" t="s">
        <v>125</v>
      </c>
      <c r="H12760">
        <v>389</v>
      </c>
      <c r="I12760">
        <v>0.31876709654216401</v>
      </c>
      <c r="J12760">
        <v>1.7020406450394869E-2</v>
      </c>
      <c r="K12760">
        <v>-0.16472553342171539</v>
      </c>
      <c r="L12760">
        <v>1.389601357563462</v>
      </c>
    </row>
    <row r="12761" spans="1:12">
      <c r="A12761" t="s">
        <v>317</v>
      </c>
      <c r="B12761" t="s">
        <v>432</v>
      </c>
      <c r="C12761">
        <v>48301</v>
      </c>
      <c r="D12761" t="s">
        <v>135</v>
      </c>
      <c r="E12761">
        <v>590</v>
      </c>
      <c r="F12761" t="s">
        <v>110</v>
      </c>
      <c r="G12761" t="s">
        <v>126</v>
      </c>
      <c r="H12761">
        <v>138</v>
      </c>
      <c r="I12761">
        <v>9.177240609768271E-2</v>
      </c>
      <c r="J12761">
        <v>1.317316348648518E-2</v>
      </c>
      <c r="K12761">
        <v>-0.1061005274078473</v>
      </c>
      <c r="L12761">
        <v>0.64390321379096727</v>
      </c>
    </row>
    <row r="12762" spans="1:12">
      <c r="A12762" t="s">
        <v>317</v>
      </c>
      <c r="B12762" t="s">
        <v>432</v>
      </c>
      <c r="C12762">
        <v>48301</v>
      </c>
      <c r="D12762" t="s">
        <v>135</v>
      </c>
      <c r="E12762">
        <v>590</v>
      </c>
      <c r="F12762" t="s">
        <v>110</v>
      </c>
      <c r="G12762" t="s">
        <v>127</v>
      </c>
      <c r="H12762">
        <v>389</v>
      </c>
      <c r="I12762">
        <v>0.1709026595442979</v>
      </c>
      <c r="J12762">
        <v>9.4978976054796056E-3</v>
      </c>
      <c r="K12762">
        <v>-0.27744604644236331</v>
      </c>
      <c r="L12762">
        <v>0.88011733211208598</v>
      </c>
    </row>
    <row r="12763" spans="1:12">
      <c r="A12763" t="s">
        <v>317</v>
      </c>
      <c r="B12763" t="s">
        <v>432</v>
      </c>
      <c r="C12763">
        <v>48301</v>
      </c>
      <c r="D12763" t="s">
        <v>135</v>
      </c>
      <c r="E12763">
        <v>590</v>
      </c>
      <c r="F12763" t="s">
        <v>110</v>
      </c>
      <c r="G12763" t="s">
        <v>128</v>
      </c>
      <c r="H12763">
        <v>138</v>
      </c>
      <c r="I12763">
        <v>3.7149821030887271E-2</v>
      </c>
      <c r="J12763">
        <v>5.9074061674457218E-3</v>
      </c>
      <c r="K12763">
        <v>-0.1061005274078473</v>
      </c>
      <c r="L12763">
        <v>0.34235197123096311</v>
      </c>
    </row>
    <row r="12764" spans="1:12">
      <c r="A12764" t="s">
        <v>317</v>
      </c>
      <c r="B12764" t="s">
        <v>432</v>
      </c>
      <c r="C12764">
        <v>48301</v>
      </c>
      <c r="D12764" t="s">
        <v>135</v>
      </c>
      <c r="E12764">
        <v>590</v>
      </c>
      <c r="F12764" t="s">
        <v>110</v>
      </c>
      <c r="G12764" t="s">
        <v>129</v>
      </c>
      <c r="H12764">
        <v>389</v>
      </c>
      <c r="I12764">
        <v>0.17090265222758039</v>
      </c>
      <c r="J12764">
        <v>9.4978967775152783E-3</v>
      </c>
      <c r="K12764">
        <v>-0.27744604644236331</v>
      </c>
      <c r="L12764">
        <v>0.88011733211208598</v>
      </c>
    </row>
    <row r="12765" spans="1:12">
      <c r="A12765" t="s">
        <v>317</v>
      </c>
      <c r="B12765" t="s">
        <v>432</v>
      </c>
      <c r="C12765">
        <v>48301</v>
      </c>
      <c r="D12765" t="s">
        <v>135</v>
      </c>
      <c r="E12765">
        <v>590</v>
      </c>
      <c r="F12765" t="s">
        <v>110</v>
      </c>
      <c r="G12765" t="s">
        <v>130</v>
      </c>
      <c r="H12765">
        <v>138</v>
      </c>
      <c r="I12765">
        <v>3.7149821030887271E-2</v>
      </c>
      <c r="J12765">
        <v>5.9074061674457218E-3</v>
      </c>
      <c r="K12765">
        <v>-0.1061005274078473</v>
      </c>
      <c r="L12765">
        <v>0.34235197123096311</v>
      </c>
    </row>
    <row r="12766" spans="1:12">
      <c r="A12766" t="s">
        <v>317</v>
      </c>
      <c r="B12766" t="s">
        <v>432</v>
      </c>
      <c r="C12766">
        <v>48301</v>
      </c>
      <c r="D12766" t="s">
        <v>135</v>
      </c>
      <c r="E12766">
        <v>590</v>
      </c>
      <c r="F12766" t="s">
        <v>110</v>
      </c>
      <c r="G12766" t="s">
        <v>131</v>
      </c>
      <c r="H12766">
        <v>389</v>
      </c>
      <c r="I12766">
        <v>0.171022769468057</v>
      </c>
      <c r="J12766">
        <v>9.4976399332435939E-3</v>
      </c>
      <c r="K12766">
        <v>-0.27744604644236331</v>
      </c>
      <c r="L12766">
        <v>0.88011733211208598</v>
      </c>
    </row>
    <row r="12767" spans="1:12">
      <c r="A12767" t="s">
        <v>317</v>
      </c>
      <c r="B12767" t="s">
        <v>432</v>
      </c>
      <c r="C12767">
        <v>48301</v>
      </c>
      <c r="D12767" t="s">
        <v>135</v>
      </c>
      <c r="E12767">
        <v>590</v>
      </c>
      <c r="F12767" t="s">
        <v>110</v>
      </c>
      <c r="G12767" t="s">
        <v>132</v>
      </c>
      <c r="H12767">
        <v>138</v>
      </c>
      <c r="I12767">
        <v>3.7149821030887271E-2</v>
      </c>
      <c r="J12767">
        <v>5.9074061674457218E-3</v>
      </c>
      <c r="K12767">
        <v>-0.1061005274078473</v>
      </c>
      <c r="L12767">
        <v>0.34235197123096311</v>
      </c>
    </row>
    <row r="12768" spans="1:12">
      <c r="A12768" t="s">
        <v>317</v>
      </c>
      <c r="B12768" t="s">
        <v>432</v>
      </c>
      <c r="C12768">
        <v>48301</v>
      </c>
      <c r="D12768" t="s">
        <v>135</v>
      </c>
      <c r="E12768">
        <v>590</v>
      </c>
      <c r="F12768" t="s">
        <v>110</v>
      </c>
      <c r="G12768" t="s">
        <v>133</v>
      </c>
      <c r="H12768">
        <v>389</v>
      </c>
      <c r="I12768">
        <v>0.2044356828379951</v>
      </c>
      <c r="J12768">
        <v>1.072228013292716E-2</v>
      </c>
      <c r="K12768">
        <v>-0.18956297804962291</v>
      </c>
      <c r="L12768">
        <v>0.83243428356972127</v>
      </c>
    </row>
    <row r="12769" spans="1:12">
      <c r="A12769" t="s">
        <v>317</v>
      </c>
      <c r="B12769" t="s">
        <v>432</v>
      </c>
      <c r="C12769">
        <v>48301</v>
      </c>
      <c r="D12769" t="s">
        <v>135</v>
      </c>
      <c r="E12769">
        <v>590</v>
      </c>
      <c r="F12769" t="s">
        <v>110</v>
      </c>
      <c r="G12769" t="s">
        <v>134</v>
      </c>
      <c r="H12769">
        <v>138</v>
      </c>
      <c r="I12769">
        <v>7.0007144103249402E-2</v>
      </c>
      <c r="J12769">
        <v>1.039676263913963E-2</v>
      </c>
      <c r="K12769">
        <v>-0.1061005274078473</v>
      </c>
      <c r="L12769">
        <v>0.55235816392204629</v>
      </c>
    </row>
    <row r="12770" spans="1:12">
      <c r="A12770" t="s">
        <v>317</v>
      </c>
      <c r="B12770" t="s">
        <v>433</v>
      </c>
      <c r="C12770">
        <v>48303</v>
      </c>
      <c r="D12770" t="s">
        <v>135</v>
      </c>
      <c r="E12770">
        <v>590</v>
      </c>
      <c r="F12770" t="s">
        <v>110</v>
      </c>
      <c r="G12770" t="s">
        <v>111</v>
      </c>
      <c r="H12770">
        <v>195</v>
      </c>
      <c r="I12770">
        <v>1.280066447151627E-2</v>
      </c>
      <c r="J12770">
        <v>1.5078502414576499E-3</v>
      </c>
      <c r="K12770">
        <v>-999</v>
      </c>
      <c r="L12770">
        <v>-999</v>
      </c>
    </row>
    <row r="12771" spans="1:12">
      <c r="A12771" t="s">
        <v>317</v>
      </c>
      <c r="B12771" t="s">
        <v>433</v>
      </c>
      <c r="C12771">
        <v>48303</v>
      </c>
      <c r="D12771" t="s">
        <v>135</v>
      </c>
      <c r="E12771">
        <v>590</v>
      </c>
      <c r="F12771" t="s">
        <v>110</v>
      </c>
      <c r="G12771" t="s">
        <v>112</v>
      </c>
      <c r="H12771">
        <v>190</v>
      </c>
      <c r="I12771">
        <v>-9.2924923593182586E-3</v>
      </c>
      <c r="J12771">
        <v>1.02729659439014E-3</v>
      </c>
      <c r="K12771">
        <v>-999</v>
      </c>
      <c r="L12771">
        <v>-999</v>
      </c>
    </row>
    <row r="12772" spans="1:12">
      <c r="A12772" t="s">
        <v>317</v>
      </c>
      <c r="B12772" t="s">
        <v>433</v>
      </c>
      <c r="C12772">
        <v>48303</v>
      </c>
      <c r="D12772" t="s">
        <v>135</v>
      </c>
      <c r="E12772">
        <v>590</v>
      </c>
      <c r="F12772" t="s">
        <v>110</v>
      </c>
      <c r="G12772" t="s">
        <v>113</v>
      </c>
      <c r="H12772">
        <v>195</v>
      </c>
      <c r="I12772">
        <v>0.40708836443639601</v>
      </c>
      <c r="J12772">
        <v>1.4367217897190461E-2</v>
      </c>
      <c r="K12772">
        <v>6.1616498831277053E-2</v>
      </c>
      <c r="L12772">
        <v>1.0445898330844281</v>
      </c>
    </row>
    <row r="12773" spans="1:12">
      <c r="A12773" t="s">
        <v>317</v>
      </c>
      <c r="B12773" t="s">
        <v>433</v>
      </c>
      <c r="C12773">
        <v>48303</v>
      </c>
      <c r="D12773" t="s">
        <v>135</v>
      </c>
      <c r="E12773">
        <v>590</v>
      </c>
      <c r="F12773" t="s">
        <v>110</v>
      </c>
      <c r="G12773" t="s">
        <v>114</v>
      </c>
      <c r="H12773">
        <v>190</v>
      </c>
      <c r="I12773">
        <v>7.7813854277962002E-2</v>
      </c>
      <c r="J12773">
        <v>3.9358693629893728E-3</v>
      </c>
      <c r="K12773">
        <v>-1.7118735742734901E-2</v>
      </c>
      <c r="L12773">
        <v>0.27114206432046323</v>
      </c>
    </row>
    <row r="12774" spans="1:12">
      <c r="A12774" t="s">
        <v>317</v>
      </c>
      <c r="B12774" t="s">
        <v>433</v>
      </c>
      <c r="C12774">
        <v>48303</v>
      </c>
      <c r="D12774" t="s">
        <v>135</v>
      </c>
      <c r="E12774">
        <v>590</v>
      </c>
      <c r="F12774" t="s">
        <v>110</v>
      </c>
      <c r="G12774" t="s">
        <v>115</v>
      </c>
      <c r="H12774">
        <v>195</v>
      </c>
      <c r="I12774">
        <v>0.30513565012848759</v>
      </c>
      <c r="J12774">
        <v>1.0706964281424159E-2</v>
      </c>
      <c r="K12774">
        <v>3.9435271980070033E-2</v>
      </c>
      <c r="L12774">
        <v>0.71570367352633091</v>
      </c>
    </row>
    <row r="12775" spans="1:12">
      <c r="A12775" t="s">
        <v>317</v>
      </c>
      <c r="B12775" t="s">
        <v>433</v>
      </c>
      <c r="C12775">
        <v>48303</v>
      </c>
      <c r="D12775" t="s">
        <v>135</v>
      </c>
      <c r="E12775">
        <v>590</v>
      </c>
      <c r="F12775" t="s">
        <v>110</v>
      </c>
      <c r="G12775" t="s">
        <v>116</v>
      </c>
      <c r="H12775">
        <v>190</v>
      </c>
      <c r="I12775">
        <v>1.2001574140206729E-2</v>
      </c>
      <c r="J12775">
        <v>3.2866643379730002E-3</v>
      </c>
      <c r="K12775">
        <v>-7.5404002868393591E-2</v>
      </c>
      <c r="L12775">
        <v>0.16463460659000639</v>
      </c>
    </row>
    <row r="12776" spans="1:12">
      <c r="A12776" t="s">
        <v>317</v>
      </c>
      <c r="B12776" t="s">
        <v>433</v>
      </c>
      <c r="C12776">
        <v>48303</v>
      </c>
      <c r="D12776" t="s">
        <v>135</v>
      </c>
      <c r="E12776">
        <v>590</v>
      </c>
      <c r="F12776" t="s">
        <v>110</v>
      </c>
      <c r="G12776" t="s">
        <v>117</v>
      </c>
      <c r="H12776">
        <v>195</v>
      </c>
      <c r="I12776">
        <v>0.30513566503163342</v>
      </c>
      <c r="J12776">
        <v>1.070696596274592E-2</v>
      </c>
      <c r="K12776">
        <v>3.9435271980070033E-2</v>
      </c>
      <c r="L12776">
        <v>0.71570367352633091</v>
      </c>
    </row>
    <row r="12777" spans="1:12">
      <c r="A12777" t="s">
        <v>317</v>
      </c>
      <c r="B12777" t="s">
        <v>433</v>
      </c>
      <c r="C12777">
        <v>48303</v>
      </c>
      <c r="D12777" t="s">
        <v>135</v>
      </c>
      <c r="E12777">
        <v>590</v>
      </c>
      <c r="F12777" t="s">
        <v>110</v>
      </c>
      <c r="G12777" t="s">
        <v>118</v>
      </c>
      <c r="H12777">
        <v>190</v>
      </c>
      <c r="I12777">
        <v>1.2030466238897411E-2</v>
      </c>
      <c r="J12777">
        <v>3.2861171791652758E-3</v>
      </c>
      <c r="K12777">
        <v>-7.5404002868393591E-2</v>
      </c>
      <c r="L12777">
        <v>0.16463460659000639</v>
      </c>
    </row>
    <row r="12778" spans="1:12">
      <c r="A12778" t="s">
        <v>317</v>
      </c>
      <c r="B12778" t="s">
        <v>433</v>
      </c>
      <c r="C12778">
        <v>48303</v>
      </c>
      <c r="D12778" t="s">
        <v>135</v>
      </c>
      <c r="E12778">
        <v>590</v>
      </c>
      <c r="F12778" t="s">
        <v>110</v>
      </c>
      <c r="G12778" t="s">
        <v>119</v>
      </c>
      <c r="H12778">
        <v>195</v>
      </c>
      <c r="I12778">
        <v>0.34320672442635802</v>
      </c>
      <c r="J12778">
        <v>1.247625352405689E-2</v>
      </c>
      <c r="K12778">
        <v>4.7958638566990848E-2</v>
      </c>
      <c r="L12778">
        <v>0.87469436781935861</v>
      </c>
    </row>
    <row r="12779" spans="1:12">
      <c r="A12779" t="s">
        <v>317</v>
      </c>
      <c r="B12779" t="s">
        <v>433</v>
      </c>
      <c r="C12779">
        <v>48303</v>
      </c>
      <c r="D12779" t="s">
        <v>135</v>
      </c>
      <c r="E12779">
        <v>590</v>
      </c>
      <c r="F12779" t="s">
        <v>110</v>
      </c>
      <c r="G12779" t="s">
        <v>120</v>
      </c>
      <c r="H12779">
        <v>190</v>
      </c>
      <c r="I12779">
        <v>4.6138024045417947E-2</v>
      </c>
      <c r="J12779">
        <v>3.6055265816889869E-3</v>
      </c>
      <c r="K12779">
        <v>-3.6358419341025107E-2</v>
      </c>
      <c r="L12779">
        <v>0.22138591011327369</v>
      </c>
    </row>
    <row r="12780" spans="1:12">
      <c r="A12780" t="s">
        <v>317</v>
      </c>
      <c r="B12780" t="s">
        <v>433</v>
      </c>
      <c r="C12780">
        <v>48303</v>
      </c>
      <c r="D12780" t="s">
        <v>135</v>
      </c>
      <c r="E12780">
        <v>590</v>
      </c>
      <c r="F12780" t="s">
        <v>110</v>
      </c>
      <c r="G12780" t="s">
        <v>121</v>
      </c>
      <c r="H12780">
        <v>195</v>
      </c>
      <c r="I12780">
        <v>0.46847809257867168</v>
      </c>
      <c r="J12780">
        <v>1.6532577787320611E-2</v>
      </c>
      <c r="K12780">
        <v>7.6488431358555903E-2</v>
      </c>
      <c r="L12780">
        <v>1.2294122453740419</v>
      </c>
    </row>
    <row r="12781" spans="1:12">
      <c r="A12781" t="s">
        <v>317</v>
      </c>
      <c r="B12781" t="s">
        <v>433</v>
      </c>
      <c r="C12781">
        <v>48303</v>
      </c>
      <c r="D12781" t="s">
        <v>135</v>
      </c>
      <c r="E12781">
        <v>590</v>
      </c>
      <c r="F12781" t="s">
        <v>110</v>
      </c>
      <c r="G12781" t="s">
        <v>122</v>
      </c>
      <c r="H12781">
        <v>190</v>
      </c>
      <c r="I12781">
        <v>0.1336305878317513</v>
      </c>
      <c r="J12781">
        <v>5.0660177865624904E-3</v>
      </c>
      <c r="K12781">
        <v>6.8583110542747407E-3</v>
      </c>
      <c r="L12781">
        <v>0.38294899232820739</v>
      </c>
    </row>
    <row r="12782" spans="1:12">
      <c r="A12782" t="s">
        <v>317</v>
      </c>
      <c r="B12782" t="s">
        <v>433</v>
      </c>
      <c r="C12782">
        <v>48303</v>
      </c>
      <c r="D12782" t="s">
        <v>135</v>
      </c>
      <c r="E12782">
        <v>590</v>
      </c>
      <c r="F12782" t="s">
        <v>110</v>
      </c>
      <c r="G12782" t="s">
        <v>123</v>
      </c>
      <c r="H12782">
        <v>195</v>
      </c>
      <c r="I12782">
        <v>0.57143065106157542</v>
      </c>
      <c r="J12782">
        <v>2.0939690307789919E-2</v>
      </c>
      <c r="K12782">
        <v>9.6644327978629749E-2</v>
      </c>
      <c r="L12782">
        <v>1.586068888403962</v>
      </c>
    </row>
    <row r="12783" spans="1:12">
      <c r="A12783" t="s">
        <v>317</v>
      </c>
      <c r="B12783" t="s">
        <v>433</v>
      </c>
      <c r="C12783">
        <v>48303</v>
      </c>
      <c r="D12783" t="s">
        <v>135</v>
      </c>
      <c r="E12783">
        <v>590</v>
      </c>
      <c r="F12783" t="s">
        <v>110</v>
      </c>
      <c r="G12783" t="s">
        <v>124</v>
      </c>
      <c r="H12783">
        <v>190</v>
      </c>
      <c r="I12783">
        <v>0.216825874518845</v>
      </c>
      <c r="J12783">
        <v>6.4478154442222336E-3</v>
      </c>
      <c r="K12783">
        <v>5.0699452501801502E-2</v>
      </c>
      <c r="L12783">
        <v>0.52078327133154723</v>
      </c>
    </row>
    <row r="12784" spans="1:12">
      <c r="A12784" t="s">
        <v>317</v>
      </c>
      <c r="B12784" t="s">
        <v>433</v>
      </c>
      <c r="C12784">
        <v>48303</v>
      </c>
      <c r="D12784" t="s">
        <v>135</v>
      </c>
      <c r="E12784">
        <v>590</v>
      </c>
      <c r="F12784" t="s">
        <v>110</v>
      </c>
      <c r="G12784" t="s">
        <v>125</v>
      </c>
      <c r="H12784">
        <v>195</v>
      </c>
      <c r="I12784">
        <v>0.68792056233084986</v>
      </c>
      <c r="J12784">
        <v>2.4846330383766699E-2</v>
      </c>
      <c r="K12784">
        <v>0.1100626279377805</v>
      </c>
      <c r="L12784">
        <v>1.882481460986257</v>
      </c>
    </row>
    <row r="12785" spans="1:12">
      <c r="A12785" t="s">
        <v>317</v>
      </c>
      <c r="B12785" t="s">
        <v>433</v>
      </c>
      <c r="C12785">
        <v>48303</v>
      </c>
      <c r="D12785" t="s">
        <v>135</v>
      </c>
      <c r="E12785">
        <v>590</v>
      </c>
      <c r="F12785" t="s">
        <v>110</v>
      </c>
      <c r="G12785" t="s">
        <v>126</v>
      </c>
      <c r="H12785">
        <v>190</v>
      </c>
      <c r="I12785">
        <v>0.31011238155261978</v>
      </c>
      <c r="J12785">
        <v>8.3102156555515776E-3</v>
      </c>
      <c r="K12785">
        <v>8.6149699873777838E-2</v>
      </c>
      <c r="L12785">
        <v>0.67560886604146608</v>
      </c>
    </row>
    <row r="12786" spans="1:12">
      <c r="A12786" t="s">
        <v>317</v>
      </c>
      <c r="B12786" t="s">
        <v>433</v>
      </c>
      <c r="C12786">
        <v>48303</v>
      </c>
      <c r="D12786" t="s">
        <v>135</v>
      </c>
      <c r="E12786">
        <v>590</v>
      </c>
      <c r="F12786" t="s">
        <v>110</v>
      </c>
      <c r="G12786" t="s">
        <v>127</v>
      </c>
      <c r="H12786">
        <v>195</v>
      </c>
      <c r="I12786">
        <v>0.40708836443639612</v>
      </c>
      <c r="J12786">
        <v>1.4367217897190461E-2</v>
      </c>
      <c r="K12786">
        <v>6.1616498831277053E-2</v>
      </c>
      <c r="L12786">
        <v>1.0445898330844281</v>
      </c>
    </row>
    <row r="12787" spans="1:12">
      <c r="A12787" t="s">
        <v>317</v>
      </c>
      <c r="B12787" t="s">
        <v>433</v>
      </c>
      <c r="C12787">
        <v>48303</v>
      </c>
      <c r="D12787" t="s">
        <v>135</v>
      </c>
      <c r="E12787">
        <v>590</v>
      </c>
      <c r="F12787" t="s">
        <v>110</v>
      </c>
      <c r="G12787" t="s">
        <v>128</v>
      </c>
      <c r="H12787">
        <v>190</v>
      </c>
      <c r="I12787">
        <v>7.7813854277962002E-2</v>
      </c>
      <c r="J12787">
        <v>3.9358693629893736E-3</v>
      </c>
      <c r="K12787">
        <v>-1.7118735742734901E-2</v>
      </c>
      <c r="L12787">
        <v>0.27114206432046323</v>
      </c>
    </row>
    <row r="12788" spans="1:12">
      <c r="A12788" t="s">
        <v>317</v>
      </c>
      <c r="B12788" t="s">
        <v>433</v>
      </c>
      <c r="C12788">
        <v>48303</v>
      </c>
      <c r="D12788" t="s">
        <v>135</v>
      </c>
      <c r="E12788">
        <v>590</v>
      </c>
      <c r="F12788" t="s">
        <v>110</v>
      </c>
      <c r="G12788" t="s">
        <v>129</v>
      </c>
      <c r="H12788">
        <v>195</v>
      </c>
      <c r="I12788">
        <v>0.40708836443639612</v>
      </c>
      <c r="J12788">
        <v>1.4367217897190469E-2</v>
      </c>
      <c r="K12788">
        <v>6.1616498831277053E-2</v>
      </c>
      <c r="L12788">
        <v>1.0445898330844281</v>
      </c>
    </row>
    <row r="12789" spans="1:12">
      <c r="A12789" t="s">
        <v>317</v>
      </c>
      <c r="B12789" t="s">
        <v>433</v>
      </c>
      <c r="C12789">
        <v>48303</v>
      </c>
      <c r="D12789" t="s">
        <v>135</v>
      </c>
      <c r="E12789">
        <v>590</v>
      </c>
      <c r="F12789" t="s">
        <v>110</v>
      </c>
      <c r="G12789" t="s">
        <v>130</v>
      </c>
      <c r="H12789">
        <v>190</v>
      </c>
      <c r="I12789">
        <v>7.7813854277962002E-2</v>
      </c>
      <c r="J12789">
        <v>3.9358693629893736E-3</v>
      </c>
      <c r="K12789">
        <v>-1.7118735742734901E-2</v>
      </c>
      <c r="L12789">
        <v>0.27114206432046323</v>
      </c>
    </row>
    <row r="12790" spans="1:12">
      <c r="A12790" t="s">
        <v>317</v>
      </c>
      <c r="B12790" t="s">
        <v>433</v>
      </c>
      <c r="C12790">
        <v>48303</v>
      </c>
      <c r="D12790" t="s">
        <v>135</v>
      </c>
      <c r="E12790">
        <v>590</v>
      </c>
      <c r="F12790" t="s">
        <v>110</v>
      </c>
      <c r="G12790" t="s">
        <v>131</v>
      </c>
      <c r="H12790">
        <v>195</v>
      </c>
      <c r="I12790">
        <v>0.40708836443639612</v>
      </c>
      <c r="J12790">
        <v>1.4367217897190461E-2</v>
      </c>
      <c r="K12790">
        <v>6.1616498831277053E-2</v>
      </c>
      <c r="L12790">
        <v>1.0445898330844281</v>
      </c>
    </row>
    <row r="12791" spans="1:12">
      <c r="A12791" t="s">
        <v>317</v>
      </c>
      <c r="B12791" t="s">
        <v>433</v>
      </c>
      <c r="C12791">
        <v>48303</v>
      </c>
      <c r="D12791" t="s">
        <v>135</v>
      </c>
      <c r="E12791">
        <v>590</v>
      </c>
      <c r="F12791" t="s">
        <v>110</v>
      </c>
      <c r="G12791" t="s">
        <v>132</v>
      </c>
      <c r="H12791">
        <v>190</v>
      </c>
      <c r="I12791">
        <v>7.7813854277962002E-2</v>
      </c>
      <c r="J12791">
        <v>3.9358693629893736E-3</v>
      </c>
      <c r="K12791">
        <v>-1.7118735742734901E-2</v>
      </c>
      <c r="L12791">
        <v>0.27114206432046323</v>
      </c>
    </row>
    <row r="12792" spans="1:12">
      <c r="A12792" t="s">
        <v>317</v>
      </c>
      <c r="B12792" t="s">
        <v>433</v>
      </c>
      <c r="C12792">
        <v>48303</v>
      </c>
      <c r="D12792" t="s">
        <v>135</v>
      </c>
      <c r="E12792">
        <v>590</v>
      </c>
      <c r="F12792" t="s">
        <v>110</v>
      </c>
      <c r="G12792" t="s">
        <v>133</v>
      </c>
      <c r="H12792">
        <v>195</v>
      </c>
      <c r="I12792">
        <v>0.42197723401868331</v>
      </c>
      <c r="J12792">
        <v>1.523064055750196E-2</v>
      </c>
      <c r="K12792">
        <v>7.3995564455217239E-2</v>
      </c>
      <c r="L12792">
        <v>1.1930003476107121</v>
      </c>
    </row>
    <row r="12793" spans="1:12">
      <c r="A12793" t="s">
        <v>317</v>
      </c>
      <c r="B12793" t="s">
        <v>433</v>
      </c>
      <c r="C12793">
        <v>48303</v>
      </c>
      <c r="D12793" t="s">
        <v>135</v>
      </c>
      <c r="E12793">
        <v>590</v>
      </c>
      <c r="F12793" t="s">
        <v>110</v>
      </c>
      <c r="G12793" t="s">
        <v>134</v>
      </c>
      <c r="H12793">
        <v>190</v>
      </c>
      <c r="I12793">
        <v>0.2079940356221685</v>
      </c>
      <c r="J12793">
        <v>6.3123908138744298E-3</v>
      </c>
      <c r="K12793">
        <v>4.7425370198004912E-2</v>
      </c>
      <c r="L12793">
        <v>0.51319062766465262</v>
      </c>
    </row>
    <row r="12794" spans="1:12">
      <c r="A12794" t="s">
        <v>317</v>
      </c>
      <c r="B12794" t="s">
        <v>434</v>
      </c>
      <c r="C12794">
        <v>48305</v>
      </c>
      <c r="D12794" t="s">
        <v>135</v>
      </c>
      <c r="E12794">
        <v>590</v>
      </c>
      <c r="F12794" t="s">
        <v>110</v>
      </c>
      <c r="G12794" t="s">
        <v>111</v>
      </c>
      <c r="H12794">
        <v>195</v>
      </c>
      <c r="I12794">
        <v>1.280066447151627E-2</v>
      </c>
      <c r="J12794">
        <v>1.5078502414576499E-3</v>
      </c>
      <c r="K12794">
        <v>-999</v>
      </c>
      <c r="L12794">
        <v>-999</v>
      </c>
    </row>
    <row r="12795" spans="1:12">
      <c r="A12795" t="s">
        <v>317</v>
      </c>
      <c r="B12795" t="s">
        <v>434</v>
      </c>
      <c r="C12795">
        <v>48305</v>
      </c>
      <c r="D12795" t="s">
        <v>135</v>
      </c>
      <c r="E12795">
        <v>590</v>
      </c>
      <c r="F12795" t="s">
        <v>110</v>
      </c>
      <c r="G12795" t="s">
        <v>112</v>
      </c>
      <c r="H12795">
        <v>190</v>
      </c>
      <c r="I12795">
        <v>-9.2924923593182586E-3</v>
      </c>
      <c r="J12795">
        <v>1.02729659439014E-3</v>
      </c>
      <c r="K12795">
        <v>-999</v>
      </c>
      <c r="L12795">
        <v>-999</v>
      </c>
    </row>
    <row r="12796" spans="1:12">
      <c r="A12796" t="s">
        <v>317</v>
      </c>
      <c r="B12796" t="s">
        <v>434</v>
      </c>
      <c r="C12796">
        <v>48305</v>
      </c>
      <c r="D12796" t="s">
        <v>135</v>
      </c>
      <c r="E12796">
        <v>590</v>
      </c>
      <c r="F12796" t="s">
        <v>110</v>
      </c>
      <c r="G12796" t="s">
        <v>113</v>
      </c>
      <c r="H12796">
        <v>195</v>
      </c>
      <c r="I12796">
        <v>0.40708836443639601</v>
      </c>
      <c r="J12796">
        <v>1.4367217897190461E-2</v>
      </c>
      <c r="K12796">
        <v>6.1616498831277053E-2</v>
      </c>
      <c r="L12796">
        <v>1.0445898330844281</v>
      </c>
    </row>
    <row r="12797" spans="1:12">
      <c r="A12797" t="s">
        <v>317</v>
      </c>
      <c r="B12797" t="s">
        <v>434</v>
      </c>
      <c r="C12797">
        <v>48305</v>
      </c>
      <c r="D12797" t="s">
        <v>135</v>
      </c>
      <c r="E12797">
        <v>590</v>
      </c>
      <c r="F12797" t="s">
        <v>110</v>
      </c>
      <c r="G12797" t="s">
        <v>114</v>
      </c>
      <c r="H12797">
        <v>190</v>
      </c>
      <c r="I12797">
        <v>7.7813854277962002E-2</v>
      </c>
      <c r="J12797">
        <v>3.9358693629893728E-3</v>
      </c>
      <c r="K12797">
        <v>-1.7118735742734901E-2</v>
      </c>
      <c r="L12797">
        <v>0.27114206432046323</v>
      </c>
    </row>
    <row r="12798" spans="1:12">
      <c r="A12798" t="s">
        <v>317</v>
      </c>
      <c r="B12798" t="s">
        <v>434</v>
      </c>
      <c r="C12798">
        <v>48305</v>
      </c>
      <c r="D12798" t="s">
        <v>135</v>
      </c>
      <c r="E12798">
        <v>590</v>
      </c>
      <c r="F12798" t="s">
        <v>110</v>
      </c>
      <c r="G12798" t="s">
        <v>115</v>
      </c>
      <c r="H12798">
        <v>195</v>
      </c>
      <c r="I12798">
        <v>0.30513565012848759</v>
      </c>
      <c r="J12798">
        <v>1.0706964281424159E-2</v>
      </c>
      <c r="K12798">
        <v>3.9435271980070033E-2</v>
      </c>
      <c r="L12798">
        <v>0.71570367352633091</v>
      </c>
    </row>
    <row r="12799" spans="1:12">
      <c r="A12799" t="s">
        <v>317</v>
      </c>
      <c r="B12799" t="s">
        <v>434</v>
      </c>
      <c r="C12799">
        <v>48305</v>
      </c>
      <c r="D12799" t="s">
        <v>135</v>
      </c>
      <c r="E12799">
        <v>590</v>
      </c>
      <c r="F12799" t="s">
        <v>110</v>
      </c>
      <c r="G12799" t="s">
        <v>116</v>
      </c>
      <c r="H12799">
        <v>190</v>
      </c>
      <c r="I12799">
        <v>1.2001574140206729E-2</v>
      </c>
      <c r="J12799">
        <v>3.2866643379730002E-3</v>
      </c>
      <c r="K12799">
        <v>-7.5404002868393591E-2</v>
      </c>
      <c r="L12799">
        <v>0.16463460659000639</v>
      </c>
    </row>
    <row r="12800" spans="1:12">
      <c r="A12800" t="s">
        <v>317</v>
      </c>
      <c r="B12800" t="s">
        <v>434</v>
      </c>
      <c r="C12800">
        <v>48305</v>
      </c>
      <c r="D12800" t="s">
        <v>135</v>
      </c>
      <c r="E12800">
        <v>590</v>
      </c>
      <c r="F12800" t="s">
        <v>110</v>
      </c>
      <c r="G12800" t="s">
        <v>117</v>
      </c>
      <c r="H12800">
        <v>195</v>
      </c>
      <c r="I12800">
        <v>0.30513566503163342</v>
      </c>
      <c r="J12800">
        <v>1.070696596274592E-2</v>
      </c>
      <c r="K12800">
        <v>3.9435271980070033E-2</v>
      </c>
      <c r="L12800">
        <v>0.71570367352633091</v>
      </c>
    </row>
    <row r="12801" spans="1:12">
      <c r="A12801" t="s">
        <v>317</v>
      </c>
      <c r="B12801" t="s">
        <v>434</v>
      </c>
      <c r="C12801">
        <v>48305</v>
      </c>
      <c r="D12801" t="s">
        <v>135</v>
      </c>
      <c r="E12801">
        <v>590</v>
      </c>
      <c r="F12801" t="s">
        <v>110</v>
      </c>
      <c r="G12801" t="s">
        <v>118</v>
      </c>
      <c r="H12801">
        <v>190</v>
      </c>
      <c r="I12801">
        <v>1.2030466238897411E-2</v>
      </c>
      <c r="J12801">
        <v>3.2861171791652758E-3</v>
      </c>
      <c r="K12801">
        <v>-7.5404002868393591E-2</v>
      </c>
      <c r="L12801">
        <v>0.16463460659000639</v>
      </c>
    </row>
    <row r="12802" spans="1:12">
      <c r="A12802" t="s">
        <v>317</v>
      </c>
      <c r="B12802" t="s">
        <v>434</v>
      </c>
      <c r="C12802">
        <v>48305</v>
      </c>
      <c r="D12802" t="s">
        <v>135</v>
      </c>
      <c r="E12802">
        <v>590</v>
      </c>
      <c r="F12802" t="s">
        <v>110</v>
      </c>
      <c r="G12802" t="s">
        <v>119</v>
      </c>
      <c r="H12802">
        <v>195</v>
      </c>
      <c r="I12802">
        <v>0.34320672442635802</v>
      </c>
      <c r="J12802">
        <v>1.247625352405689E-2</v>
      </c>
      <c r="K12802">
        <v>4.7958638566990848E-2</v>
      </c>
      <c r="L12802">
        <v>0.87469436781935861</v>
      </c>
    </row>
    <row r="12803" spans="1:12">
      <c r="A12803" t="s">
        <v>317</v>
      </c>
      <c r="B12803" t="s">
        <v>434</v>
      </c>
      <c r="C12803">
        <v>48305</v>
      </c>
      <c r="D12803" t="s">
        <v>135</v>
      </c>
      <c r="E12803">
        <v>590</v>
      </c>
      <c r="F12803" t="s">
        <v>110</v>
      </c>
      <c r="G12803" t="s">
        <v>120</v>
      </c>
      <c r="H12803">
        <v>190</v>
      </c>
      <c r="I12803">
        <v>4.6138024045417947E-2</v>
      </c>
      <c r="J12803">
        <v>3.6055265816889869E-3</v>
      </c>
      <c r="K12803">
        <v>-3.6358419341025107E-2</v>
      </c>
      <c r="L12803">
        <v>0.22138591011327369</v>
      </c>
    </row>
    <row r="12804" spans="1:12">
      <c r="A12804" t="s">
        <v>317</v>
      </c>
      <c r="B12804" t="s">
        <v>434</v>
      </c>
      <c r="C12804">
        <v>48305</v>
      </c>
      <c r="D12804" t="s">
        <v>135</v>
      </c>
      <c r="E12804">
        <v>590</v>
      </c>
      <c r="F12804" t="s">
        <v>110</v>
      </c>
      <c r="G12804" t="s">
        <v>121</v>
      </c>
      <c r="H12804">
        <v>195</v>
      </c>
      <c r="I12804">
        <v>0.46847809257867168</v>
      </c>
      <c r="J12804">
        <v>1.6532577787320611E-2</v>
      </c>
      <c r="K12804">
        <v>7.6488431358555903E-2</v>
      </c>
      <c r="L12804">
        <v>1.2294122453740419</v>
      </c>
    </row>
    <row r="12805" spans="1:12">
      <c r="A12805" t="s">
        <v>317</v>
      </c>
      <c r="B12805" t="s">
        <v>434</v>
      </c>
      <c r="C12805">
        <v>48305</v>
      </c>
      <c r="D12805" t="s">
        <v>135</v>
      </c>
      <c r="E12805">
        <v>590</v>
      </c>
      <c r="F12805" t="s">
        <v>110</v>
      </c>
      <c r="G12805" t="s">
        <v>122</v>
      </c>
      <c r="H12805">
        <v>190</v>
      </c>
      <c r="I12805">
        <v>0.1336305878317513</v>
      </c>
      <c r="J12805">
        <v>5.0660177865624904E-3</v>
      </c>
      <c r="K12805">
        <v>6.8583110542747407E-3</v>
      </c>
      <c r="L12805">
        <v>0.38294899232820739</v>
      </c>
    </row>
    <row r="12806" spans="1:12">
      <c r="A12806" t="s">
        <v>317</v>
      </c>
      <c r="B12806" t="s">
        <v>434</v>
      </c>
      <c r="C12806">
        <v>48305</v>
      </c>
      <c r="D12806" t="s">
        <v>135</v>
      </c>
      <c r="E12806">
        <v>590</v>
      </c>
      <c r="F12806" t="s">
        <v>110</v>
      </c>
      <c r="G12806" t="s">
        <v>123</v>
      </c>
      <c r="H12806">
        <v>195</v>
      </c>
      <c r="I12806">
        <v>0.57143065106157542</v>
      </c>
      <c r="J12806">
        <v>2.0939690307789919E-2</v>
      </c>
      <c r="K12806">
        <v>9.6644327978629749E-2</v>
      </c>
      <c r="L12806">
        <v>1.586068888403962</v>
      </c>
    </row>
    <row r="12807" spans="1:12">
      <c r="A12807" t="s">
        <v>317</v>
      </c>
      <c r="B12807" t="s">
        <v>434</v>
      </c>
      <c r="C12807">
        <v>48305</v>
      </c>
      <c r="D12807" t="s">
        <v>135</v>
      </c>
      <c r="E12807">
        <v>590</v>
      </c>
      <c r="F12807" t="s">
        <v>110</v>
      </c>
      <c r="G12807" t="s">
        <v>124</v>
      </c>
      <c r="H12807">
        <v>190</v>
      </c>
      <c r="I12807">
        <v>0.216825874518845</v>
      </c>
      <c r="J12807">
        <v>6.4478154442222336E-3</v>
      </c>
      <c r="K12807">
        <v>5.0699452501801502E-2</v>
      </c>
      <c r="L12807">
        <v>0.52078327133154723</v>
      </c>
    </row>
    <row r="12808" spans="1:12">
      <c r="A12808" t="s">
        <v>317</v>
      </c>
      <c r="B12808" t="s">
        <v>434</v>
      </c>
      <c r="C12808">
        <v>48305</v>
      </c>
      <c r="D12808" t="s">
        <v>135</v>
      </c>
      <c r="E12808">
        <v>590</v>
      </c>
      <c r="F12808" t="s">
        <v>110</v>
      </c>
      <c r="G12808" t="s">
        <v>125</v>
      </c>
      <c r="H12808">
        <v>195</v>
      </c>
      <c r="I12808">
        <v>0.68792056233084986</v>
      </c>
      <c r="J12808">
        <v>2.4846330383766699E-2</v>
      </c>
      <c r="K12808">
        <v>0.1100626279377805</v>
      </c>
      <c r="L12808">
        <v>1.882481460986257</v>
      </c>
    </row>
    <row r="12809" spans="1:12">
      <c r="A12809" t="s">
        <v>317</v>
      </c>
      <c r="B12809" t="s">
        <v>434</v>
      </c>
      <c r="C12809">
        <v>48305</v>
      </c>
      <c r="D12809" t="s">
        <v>135</v>
      </c>
      <c r="E12809">
        <v>590</v>
      </c>
      <c r="F12809" t="s">
        <v>110</v>
      </c>
      <c r="G12809" t="s">
        <v>126</v>
      </c>
      <c r="H12809">
        <v>190</v>
      </c>
      <c r="I12809">
        <v>0.31011238155261978</v>
      </c>
      <c r="J12809">
        <v>8.3102156555515776E-3</v>
      </c>
      <c r="K12809">
        <v>8.6149699873777838E-2</v>
      </c>
      <c r="L12809">
        <v>0.67560886604146608</v>
      </c>
    </row>
    <row r="12810" spans="1:12">
      <c r="A12810" t="s">
        <v>317</v>
      </c>
      <c r="B12810" t="s">
        <v>434</v>
      </c>
      <c r="C12810">
        <v>48305</v>
      </c>
      <c r="D12810" t="s">
        <v>135</v>
      </c>
      <c r="E12810">
        <v>590</v>
      </c>
      <c r="F12810" t="s">
        <v>110</v>
      </c>
      <c r="G12810" t="s">
        <v>127</v>
      </c>
      <c r="H12810">
        <v>195</v>
      </c>
      <c r="I12810">
        <v>0.40708836443639612</v>
      </c>
      <c r="J12810">
        <v>1.4367217897190461E-2</v>
      </c>
      <c r="K12810">
        <v>6.1616498831277053E-2</v>
      </c>
      <c r="L12810">
        <v>1.0445898330844281</v>
      </c>
    </row>
    <row r="12811" spans="1:12">
      <c r="A12811" t="s">
        <v>317</v>
      </c>
      <c r="B12811" t="s">
        <v>434</v>
      </c>
      <c r="C12811">
        <v>48305</v>
      </c>
      <c r="D12811" t="s">
        <v>135</v>
      </c>
      <c r="E12811">
        <v>590</v>
      </c>
      <c r="F12811" t="s">
        <v>110</v>
      </c>
      <c r="G12811" t="s">
        <v>128</v>
      </c>
      <c r="H12811">
        <v>190</v>
      </c>
      <c r="I12811">
        <v>7.7813854277962002E-2</v>
      </c>
      <c r="J12811">
        <v>3.9358693629893736E-3</v>
      </c>
      <c r="K12811">
        <v>-1.7118735742734901E-2</v>
      </c>
      <c r="L12811">
        <v>0.27114206432046323</v>
      </c>
    </row>
    <row r="12812" spans="1:12">
      <c r="A12812" t="s">
        <v>317</v>
      </c>
      <c r="B12812" t="s">
        <v>434</v>
      </c>
      <c r="C12812">
        <v>48305</v>
      </c>
      <c r="D12812" t="s">
        <v>135</v>
      </c>
      <c r="E12812">
        <v>590</v>
      </c>
      <c r="F12812" t="s">
        <v>110</v>
      </c>
      <c r="G12812" t="s">
        <v>129</v>
      </c>
      <c r="H12812">
        <v>195</v>
      </c>
      <c r="I12812">
        <v>0.40708836443639612</v>
      </c>
      <c r="J12812">
        <v>1.4367217897190469E-2</v>
      </c>
      <c r="K12812">
        <v>6.1616498831277053E-2</v>
      </c>
      <c r="L12812">
        <v>1.0445898330844281</v>
      </c>
    </row>
    <row r="12813" spans="1:12">
      <c r="A12813" t="s">
        <v>317</v>
      </c>
      <c r="B12813" t="s">
        <v>434</v>
      </c>
      <c r="C12813">
        <v>48305</v>
      </c>
      <c r="D12813" t="s">
        <v>135</v>
      </c>
      <c r="E12813">
        <v>590</v>
      </c>
      <c r="F12813" t="s">
        <v>110</v>
      </c>
      <c r="G12813" t="s">
        <v>130</v>
      </c>
      <c r="H12813">
        <v>190</v>
      </c>
      <c r="I12813">
        <v>7.7813854277962002E-2</v>
      </c>
      <c r="J12813">
        <v>3.9358693629893736E-3</v>
      </c>
      <c r="K12813">
        <v>-1.7118735742734901E-2</v>
      </c>
      <c r="L12813">
        <v>0.27114206432046323</v>
      </c>
    </row>
    <row r="12814" spans="1:12">
      <c r="A12814" t="s">
        <v>317</v>
      </c>
      <c r="B12814" t="s">
        <v>434</v>
      </c>
      <c r="C12814">
        <v>48305</v>
      </c>
      <c r="D12814" t="s">
        <v>135</v>
      </c>
      <c r="E12814">
        <v>590</v>
      </c>
      <c r="F12814" t="s">
        <v>110</v>
      </c>
      <c r="G12814" t="s">
        <v>131</v>
      </c>
      <c r="H12814">
        <v>195</v>
      </c>
      <c r="I12814">
        <v>0.40708836443639612</v>
      </c>
      <c r="J12814">
        <v>1.4367217897190461E-2</v>
      </c>
      <c r="K12814">
        <v>6.1616498831277053E-2</v>
      </c>
      <c r="L12814">
        <v>1.0445898330844281</v>
      </c>
    </row>
    <row r="12815" spans="1:12">
      <c r="A12815" t="s">
        <v>317</v>
      </c>
      <c r="B12815" t="s">
        <v>434</v>
      </c>
      <c r="C12815">
        <v>48305</v>
      </c>
      <c r="D12815" t="s">
        <v>135</v>
      </c>
      <c r="E12815">
        <v>590</v>
      </c>
      <c r="F12815" t="s">
        <v>110</v>
      </c>
      <c r="G12815" t="s">
        <v>132</v>
      </c>
      <c r="H12815">
        <v>190</v>
      </c>
      <c r="I12815">
        <v>7.7813854277962002E-2</v>
      </c>
      <c r="J12815">
        <v>3.9358693629893736E-3</v>
      </c>
      <c r="K12815">
        <v>-1.7118735742734901E-2</v>
      </c>
      <c r="L12815">
        <v>0.27114206432046323</v>
      </c>
    </row>
    <row r="12816" spans="1:12">
      <c r="A12816" t="s">
        <v>317</v>
      </c>
      <c r="B12816" t="s">
        <v>434</v>
      </c>
      <c r="C12816">
        <v>48305</v>
      </c>
      <c r="D12816" t="s">
        <v>135</v>
      </c>
      <c r="E12816">
        <v>590</v>
      </c>
      <c r="F12816" t="s">
        <v>110</v>
      </c>
      <c r="G12816" t="s">
        <v>133</v>
      </c>
      <c r="H12816">
        <v>195</v>
      </c>
      <c r="I12816">
        <v>0.42197723401868331</v>
      </c>
      <c r="J12816">
        <v>1.523064055750196E-2</v>
      </c>
      <c r="K12816">
        <v>7.3995564455217239E-2</v>
      </c>
      <c r="L12816">
        <v>1.1930003476107121</v>
      </c>
    </row>
    <row r="12817" spans="1:12">
      <c r="A12817" t="s">
        <v>317</v>
      </c>
      <c r="B12817" t="s">
        <v>434</v>
      </c>
      <c r="C12817">
        <v>48305</v>
      </c>
      <c r="D12817" t="s">
        <v>135</v>
      </c>
      <c r="E12817">
        <v>590</v>
      </c>
      <c r="F12817" t="s">
        <v>110</v>
      </c>
      <c r="G12817" t="s">
        <v>134</v>
      </c>
      <c r="H12817">
        <v>190</v>
      </c>
      <c r="I12817">
        <v>0.2079940356221685</v>
      </c>
      <c r="J12817">
        <v>6.3123908138744298E-3</v>
      </c>
      <c r="K12817">
        <v>4.7425370198004912E-2</v>
      </c>
      <c r="L12817">
        <v>0.51319062766465262</v>
      </c>
    </row>
    <row r="12818" spans="1:12">
      <c r="A12818" t="s">
        <v>317</v>
      </c>
      <c r="B12818" t="s">
        <v>274</v>
      </c>
      <c r="C12818">
        <v>48313</v>
      </c>
      <c r="D12818" t="s">
        <v>135</v>
      </c>
      <c r="E12818">
        <v>590</v>
      </c>
      <c r="F12818" t="s">
        <v>110</v>
      </c>
      <c r="G12818" t="s">
        <v>111</v>
      </c>
      <c r="H12818">
        <v>21</v>
      </c>
      <c r="I12818">
        <v>2.9097044164964801E-2</v>
      </c>
      <c r="J12818">
        <v>6.0724630505607641E-3</v>
      </c>
      <c r="K12818">
        <v>-999</v>
      </c>
      <c r="L12818">
        <v>-999</v>
      </c>
    </row>
    <row r="12819" spans="1:12">
      <c r="A12819" t="s">
        <v>317</v>
      </c>
      <c r="B12819" t="s">
        <v>274</v>
      </c>
      <c r="C12819">
        <v>48313</v>
      </c>
      <c r="D12819" t="s">
        <v>135</v>
      </c>
      <c r="E12819">
        <v>590</v>
      </c>
      <c r="F12819" t="s">
        <v>110</v>
      </c>
      <c r="G12819" t="s">
        <v>112</v>
      </c>
      <c r="H12819">
        <v>22</v>
      </c>
      <c r="I12819">
        <v>1.5355177589415139E-2</v>
      </c>
      <c r="J12819">
        <v>4.1655954432258781E-3</v>
      </c>
      <c r="K12819">
        <v>-999</v>
      </c>
      <c r="L12819">
        <v>-999</v>
      </c>
    </row>
    <row r="12820" spans="1:12">
      <c r="A12820" t="s">
        <v>317</v>
      </c>
      <c r="B12820" t="s">
        <v>274</v>
      </c>
      <c r="C12820">
        <v>48313</v>
      </c>
      <c r="D12820" t="s">
        <v>135</v>
      </c>
      <c r="E12820">
        <v>590</v>
      </c>
      <c r="F12820" t="s">
        <v>110</v>
      </c>
      <c r="G12820" t="s">
        <v>113</v>
      </c>
      <c r="H12820">
        <v>21</v>
      </c>
      <c r="I12820">
        <v>0.53153354669199482</v>
      </c>
      <c r="J12820">
        <v>5.1312881201294069E-2</v>
      </c>
      <c r="K12820">
        <v>0.15938401467315549</v>
      </c>
      <c r="L12820">
        <v>1.035220974542278</v>
      </c>
    </row>
    <row r="12821" spans="1:12">
      <c r="A12821" t="s">
        <v>317</v>
      </c>
      <c r="B12821" t="s">
        <v>274</v>
      </c>
      <c r="C12821">
        <v>48313</v>
      </c>
      <c r="D12821" t="s">
        <v>135</v>
      </c>
      <c r="E12821">
        <v>590</v>
      </c>
      <c r="F12821" t="s">
        <v>110</v>
      </c>
      <c r="G12821" t="s">
        <v>114</v>
      </c>
      <c r="H12821">
        <v>22</v>
      </c>
      <c r="I12821">
        <v>0.31324313049824931</v>
      </c>
      <c r="J12821">
        <v>3.4895925037371982E-2</v>
      </c>
      <c r="K12821">
        <v>-0.16414735651336651</v>
      </c>
      <c r="L12821">
        <v>0.63938462987154421</v>
      </c>
    </row>
    <row r="12822" spans="1:12">
      <c r="A12822" t="s">
        <v>317</v>
      </c>
      <c r="B12822" t="s">
        <v>274</v>
      </c>
      <c r="C12822">
        <v>48313</v>
      </c>
      <c r="D12822" t="s">
        <v>135</v>
      </c>
      <c r="E12822">
        <v>590</v>
      </c>
      <c r="F12822" t="s">
        <v>110</v>
      </c>
      <c r="G12822" t="s">
        <v>115</v>
      </c>
      <c r="H12822">
        <v>21</v>
      </c>
      <c r="I12822">
        <v>0.30580196078704569</v>
      </c>
      <c r="J12822">
        <v>4.3764517371572248E-2</v>
      </c>
      <c r="K12822">
        <v>-0.1030372468641147</v>
      </c>
      <c r="L12822">
        <v>0.70150015117042142</v>
      </c>
    </row>
    <row r="12823" spans="1:12">
      <c r="A12823" t="s">
        <v>317</v>
      </c>
      <c r="B12823" t="s">
        <v>274</v>
      </c>
      <c r="C12823">
        <v>48313</v>
      </c>
      <c r="D12823" t="s">
        <v>135</v>
      </c>
      <c r="E12823">
        <v>590</v>
      </c>
      <c r="F12823" t="s">
        <v>110</v>
      </c>
      <c r="G12823" t="s">
        <v>116</v>
      </c>
      <c r="H12823">
        <v>22</v>
      </c>
      <c r="I12823">
        <v>0.20062066142975449</v>
      </c>
      <c r="J12823">
        <v>3.4028137536560567E-2</v>
      </c>
      <c r="K12823">
        <v>-0.33569746113997068</v>
      </c>
      <c r="L12823">
        <v>0.49991750930318302</v>
      </c>
    </row>
    <row r="12824" spans="1:12">
      <c r="A12824" t="s">
        <v>317</v>
      </c>
      <c r="B12824" t="s">
        <v>274</v>
      </c>
      <c r="C12824">
        <v>48313</v>
      </c>
      <c r="D12824" t="s">
        <v>135</v>
      </c>
      <c r="E12824">
        <v>590</v>
      </c>
      <c r="F12824" t="s">
        <v>110</v>
      </c>
      <c r="G12824" t="s">
        <v>117</v>
      </c>
      <c r="H12824">
        <v>21</v>
      </c>
      <c r="I12824">
        <v>0.30580196078704569</v>
      </c>
      <c r="J12824">
        <v>4.3764517371572248E-2</v>
      </c>
      <c r="K12824">
        <v>-0.1030372468641147</v>
      </c>
      <c r="L12824">
        <v>0.70150015117042142</v>
      </c>
    </row>
    <row r="12825" spans="1:12">
      <c r="A12825" t="s">
        <v>317</v>
      </c>
      <c r="B12825" t="s">
        <v>274</v>
      </c>
      <c r="C12825">
        <v>48313</v>
      </c>
      <c r="D12825" t="s">
        <v>135</v>
      </c>
      <c r="E12825">
        <v>590</v>
      </c>
      <c r="F12825" t="s">
        <v>110</v>
      </c>
      <c r="G12825" t="s">
        <v>118</v>
      </c>
      <c r="H12825">
        <v>22</v>
      </c>
      <c r="I12825">
        <v>0.20062066142975449</v>
      </c>
      <c r="J12825">
        <v>3.4028137536560567E-2</v>
      </c>
      <c r="K12825">
        <v>-0.33569746113997068</v>
      </c>
      <c r="L12825">
        <v>0.49991750930318302</v>
      </c>
    </row>
    <row r="12826" spans="1:12">
      <c r="A12826" t="s">
        <v>317</v>
      </c>
      <c r="B12826" t="s">
        <v>274</v>
      </c>
      <c r="C12826">
        <v>48313</v>
      </c>
      <c r="D12826" t="s">
        <v>135</v>
      </c>
      <c r="E12826">
        <v>590</v>
      </c>
      <c r="F12826" t="s">
        <v>110</v>
      </c>
      <c r="G12826" t="s">
        <v>119</v>
      </c>
      <c r="H12826">
        <v>21</v>
      </c>
      <c r="I12826">
        <v>0.41894103250454029</v>
      </c>
      <c r="J12826">
        <v>4.5897237089403013E-2</v>
      </c>
      <c r="K12826">
        <v>0.13843076486317521</v>
      </c>
      <c r="L12826">
        <v>0.87417234015293099</v>
      </c>
    </row>
    <row r="12827" spans="1:12">
      <c r="A12827" t="s">
        <v>317</v>
      </c>
      <c r="B12827" t="s">
        <v>274</v>
      </c>
      <c r="C12827">
        <v>48313</v>
      </c>
      <c r="D12827" t="s">
        <v>135</v>
      </c>
      <c r="E12827">
        <v>590</v>
      </c>
      <c r="F12827" t="s">
        <v>110</v>
      </c>
      <c r="G12827" t="s">
        <v>120</v>
      </c>
      <c r="H12827">
        <v>22</v>
      </c>
      <c r="I12827">
        <v>0.26558821430918689</v>
      </c>
      <c r="J12827">
        <v>3.6054290216693853E-2</v>
      </c>
      <c r="K12827">
        <v>-0.27059212214967959</v>
      </c>
      <c r="L12827">
        <v>0.59904537497238053</v>
      </c>
    </row>
    <row r="12828" spans="1:12">
      <c r="A12828" t="s">
        <v>317</v>
      </c>
      <c r="B12828" t="s">
        <v>274</v>
      </c>
      <c r="C12828">
        <v>48313</v>
      </c>
      <c r="D12828" t="s">
        <v>135</v>
      </c>
      <c r="E12828">
        <v>590</v>
      </c>
      <c r="F12828" t="s">
        <v>110</v>
      </c>
      <c r="G12828" t="s">
        <v>121</v>
      </c>
      <c r="H12828">
        <v>21</v>
      </c>
      <c r="I12828">
        <v>0.67011258961515197</v>
      </c>
      <c r="J12828">
        <v>5.9670154189357102E-2</v>
      </c>
      <c r="K12828">
        <v>0.1920892174148528</v>
      </c>
      <c r="L12828">
        <v>1.2323829158348369</v>
      </c>
    </row>
    <row r="12829" spans="1:12">
      <c r="A12829" t="s">
        <v>317</v>
      </c>
      <c r="B12829" t="s">
        <v>274</v>
      </c>
      <c r="C12829">
        <v>48313</v>
      </c>
      <c r="D12829" t="s">
        <v>135</v>
      </c>
      <c r="E12829">
        <v>590</v>
      </c>
      <c r="F12829" t="s">
        <v>110</v>
      </c>
      <c r="G12829" t="s">
        <v>122</v>
      </c>
      <c r="H12829">
        <v>22</v>
      </c>
      <c r="I12829">
        <v>0.41391436545790078</v>
      </c>
      <c r="J12829">
        <v>3.7131683516289468E-2</v>
      </c>
      <c r="K12829">
        <v>-3.4186443216771278E-2</v>
      </c>
      <c r="L12829">
        <v>0.75427689858210012</v>
      </c>
    </row>
    <row r="12830" spans="1:12">
      <c r="A12830" t="s">
        <v>317</v>
      </c>
      <c r="B12830" t="s">
        <v>274</v>
      </c>
      <c r="C12830">
        <v>48313</v>
      </c>
      <c r="D12830" t="s">
        <v>135</v>
      </c>
      <c r="E12830">
        <v>590</v>
      </c>
      <c r="F12830" t="s">
        <v>110</v>
      </c>
      <c r="G12830" t="s">
        <v>123</v>
      </c>
      <c r="H12830">
        <v>21</v>
      </c>
      <c r="I12830">
        <v>0.90529997341020851</v>
      </c>
      <c r="J12830">
        <v>7.7002491223631439E-2</v>
      </c>
      <c r="K12830">
        <v>0.22213573584840979</v>
      </c>
      <c r="L12830">
        <v>1.5856410023960681</v>
      </c>
    </row>
    <row r="12831" spans="1:12">
      <c r="A12831" t="s">
        <v>317</v>
      </c>
      <c r="B12831" t="s">
        <v>274</v>
      </c>
      <c r="C12831">
        <v>48313</v>
      </c>
      <c r="D12831" t="s">
        <v>135</v>
      </c>
      <c r="E12831">
        <v>590</v>
      </c>
      <c r="F12831" t="s">
        <v>110</v>
      </c>
      <c r="G12831" t="s">
        <v>124</v>
      </c>
      <c r="H12831">
        <v>22</v>
      </c>
      <c r="I12831">
        <v>0.55378040218019597</v>
      </c>
      <c r="J12831">
        <v>4.0340756920227733E-2</v>
      </c>
      <c r="K12831">
        <v>0.1448065976744457</v>
      </c>
      <c r="L12831">
        <v>0.92437883638706209</v>
      </c>
    </row>
    <row r="12832" spans="1:12">
      <c r="A12832" t="s">
        <v>317</v>
      </c>
      <c r="B12832" t="s">
        <v>274</v>
      </c>
      <c r="C12832">
        <v>48313</v>
      </c>
      <c r="D12832" t="s">
        <v>135</v>
      </c>
      <c r="E12832">
        <v>590</v>
      </c>
      <c r="F12832" t="s">
        <v>110</v>
      </c>
      <c r="G12832" t="s">
        <v>125</v>
      </c>
      <c r="H12832">
        <v>21</v>
      </c>
      <c r="I12832">
        <v>1.12839611071775</v>
      </c>
      <c r="J12832">
        <v>9.2851381894181975E-2</v>
      </c>
      <c r="K12832">
        <v>0.25170032977500628</v>
      </c>
      <c r="L12832">
        <v>1.9083088080071371</v>
      </c>
    </row>
    <row r="12833" spans="1:12">
      <c r="A12833" t="s">
        <v>317</v>
      </c>
      <c r="B12833" t="s">
        <v>274</v>
      </c>
      <c r="C12833">
        <v>48313</v>
      </c>
      <c r="D12833" t="s">
        <v>135</v>
      </c>
      <c r="E12833">
        <v>590</v>
      </c>
      <c r="F12833" t="s">
        <v>110</v>
      </c>
      <c r="G12833" t="s">
        <v>126</v>
      </c>
      <c r="H12833">
        <v>22</v>
      </c>
      <c r="I12833">
        <v>0.6918965666122241</v>
      </c>
      <c r="J12833">
        <v>4.3898802427865098E-2</v>
      </c>
      <c r="K12833">
        <v>0.15575074417179119</v>
      </c>
      <c r="L12833">
        <v>1.063485198090296</v>
      </c>
    </row>
    <row r="12834" spans="1:12">
      <c r="A12834" t="s">
        <v>317</v>
      </c>
      <c r="B12834" t="s">
        <v>274</v>
      </c>
      <c r="C12834">
        <v>48313</v>
      </c>
      <c r="D12834" t="s">
        <v>135</v>
      </c>
      <c r="E12834">
        <v>590</v>
      </c>
      <c r="F12834" t="s">
        <v>110</v>
      </c>
      <c r="G12834" t="s">
        <v>127</v>
      </c>
      <c r="H12834">
        <v>21</v>
      </c>
      <c r="I12834">
        <v>0.53153354669199482</v>
      </c>
      <c r="J12834">
        <v>5.1312881201294069E-2</v>
      </c>
      <c r="K12834">
        <v>0.15938401467315549</v>
      </c>
      <c r="L12834">
        <v>1.035220974542278</v>
      </c>
    </row>
    <row r="12835" spans="1:12">
      <c r="A12835" t="s">
        <v>317</v>
      </c>
      <c r="B12835" t="s">
        <v>274</v>
      </c>
      <c r="C12835">
        <v>48313</v>
      </c>
      <c r="D12835" t="s">
        <v>135</v>
      </c>
      <c r="E12835">
        <v>590</v>
      </c>
      <c r="F12835" t="s">
        <v>110</v>
      </c>
      <c r="G12835" t="s">
        <v>128</v>
      </c>
      <c r="H12835">
        <v>22</v>
      </c>
      <c r="I12835">
        <v>0.31324313049824931</v>
      </c>
      <c r="J12835">
        <v>3.4895925037371982E-2</v>
      </c>
      <c r="K12835">
        <v>-0.16414735651336651</v>
      </c>
      <c r="L12835">
        <v>0.63938462987154421</v>
      </c>
    </row>
    <row r="12836" spans="1:12">
      <c r="A12836" t="s">
        <v>317</v>
      </c>
      <c r="B12836" t="s">
        <v>274</v>
      </c>
      <c r="C12836">
        <v>48313</v>
      </c>
      <c r="D12836" t="s">
        <v>135</v>
      </c>
      <c r="E12836">
        <v>590</v>
      </c>
      <c r="F12836" t="s">
        <v>110</v>
      </c>
      <c r="G12836" t="s">
        <v>129</v>
      </c>
      <c r="H12836">
        <v>21</v>
      </c>
      <c r="I12836">
        <v>0.53153354669199482</v>
      </c>
      <c r="J12836">
        <v>5.1312881201294069E-2</v>
      </c>
      <c r="K12836">
        <v>0.15938401467315549</v>
      </c>
      <c r="L12836">
        <v>1.035220974542278</v>
      </c>
    </row>
    <row r="12837" spans="1:12">
      <c r="A12837" t="s">
        <v>317</v>
      </c>
      <c r="B12837" t="s">
        <v>274</v>
      </c>
      <c r="C12837">
        <v>48313</v>
      </c>
      <c r="D12837" t="s">
        <v>135</v>
      </c>
      <c r="E12837">
        <v>590</v>
      </c>
      <c r="F12837" t="s">
        <v>110</v>
      </c>
      <c r="G12837" t="s">
        <v>130</v>
      </c>
      <c r="H12837">
        <v>22</v>
      </c>
      <c r="I12837">
        <v>0.31324313049824931</v>
      </c>
      <c r="J12837">
        <v>3.4895925037371982E-2</v>
      </c>
      <c r="K12837">
        <v>-0.16414735651336651</v>
      </c>
      <c r="L12837">
        <v>0.63938462987154421</v>
      </c>
    </row>
    <row r="12838" spans="1:12">
      <c r="A12838" t="s">
        <v>317</v>
      </c>
      <c r="B12838" t="s">
        <v>274</v>
      </c>
      <c r="C12838">
        <v>48313</v>
      </c>
      <c r="D12838" t="s">
        <v>135</v>
      </c>
      <c r="E12838">
        <v>590</v>
      </c>
      <c r="F12838" t="s">
        <v>110</v>
      </c>
      <c r="G12838" t="s">
        <v>131</v>
      </c>
      <c r="H12838">
        <v>21</v>
      </c>
      <c r="I12838">
        <v>0.53153354669199482</v>
      </c>
      <c r="J12838">
        <v>5.1312881201294069E-2</v>
      </c>
      <c r="K12838">
        <v>0.15938401467315549</v>
      </c>
      <c r="L12838">
        <v>1.035220974542278</v>
      </c>
    </row>
    <row r="12839" spans="1:12">
      <c r="A12839" t="s">
        <v>317</v>
      </c>
      <c r="B12839" t="s">
        <v>274</v>
      </c>
      <c r="C12839">
        <v>48313</v>
      </c>
      <c r="D12839" t="s">
        <v>135</v>
      </c>
      <c r="E12839">
        <v>590</v>
      </c>
      <c r="F12839" t="s">
        <v>110</v>
      </c>
      <c r="G12839" t="s">
        <v>132</v>
      </c>
      <c r="H12839">
        <v>22</v>
      </c>
      <c r="I12839">
        <v>0.31324313049824931</v>
      </c>
      <c r="J12839">
        <v>3.4895925037371982E-2</v>
      </c>
      <c r="K12839">
        <v>-0.16414735651336651</v>
      </c>
      <c r="L12839">
        <v>0.63938462987154421</v>
      </c>
    </row>
    <row r="12840" spans="1:12">
      <c r="A12840" t="s">
        <v>317</v>
      </c>
      <c r="B12840" t="s">
        <v>274</v>
      </c>
      <c r="C12840">
        <v>48313</v>
      </c>
      <c r="D12840" t="s">
        <v>135</v>
      </c>
      <c r="E12840">
        <v>590</v>
      </c>
      <c r="F12840" t="s">
        <v>110</v>
      </c>
      <c r="G12840" t="s">
        <v>133</v>
      </c>
      <c r="H12840">
        <v>21</v>
      </c>
      <c r="I12840">
        <v>0.80092700356517643</v>
      </c>
      <c r="J12840">
        <v>6.6061947049611949E-2</v>
      </c>
      <c r="K12840">
        <v>0.13062001870250631</v>
      </c>
      <c r="L12840">
        <v>1.2634740516146179</v>
      </c>
    </row>
    <row r="12841" spans="1:12">
      <c r="A12841" t="s">
        <v>317</v>
      </c>
      <c r="B12841" t="s">
        <v>274</v>
      </c>
      <c r="C12841">
        <v>48313</v>
      </c>
      <c r="D12841" t="s">
        <v>135</v>
      </c>
      <c r="E12841">
        <v>590</v>
      </c>
      <c r="F12841" t="s">
        <v>110</v>
      </c>
      <c r="G12841" t="s">
        <v>134</v>
      </c>
      <c r="H12841">
        <v>22</v>
      </c>
      <c r="I12841">
        <v>0.4057453069487339</v>
      </c>
      <c r="J12841">
        <v>2.6469596542703842E-2</v>
      </c>
      <c r="K12841">
        <v>6.1140330434416509E-2</v>
      </c>
      <c r="L12841">
        <v>0.62567865296459479</v>
      </c>
    </row>
    <row r="12842" spans="1:12">
      <c r="A12842" t="s">
        <v>317</v>
      </c>
      <c r="B12842" t="s">
        <v>275</v>
      </c>
      <c r="C12842">
        <v>48315</v>
      </c>
      <c r="D12842" t="s">
        <v>135</v>
      </c>
      <c r="E12842">
        <v>590</v>
      </c>
      <c r="F12842" t="s">
        <v>110</v>
      </c>
      <c r="G12842" t="s">
        <v>111</v>
      </c>
      <c r="H12842">
        <v>385</v>
      </c>
      <c r="I12842">
        <v>1.8352986050037819E-2</v>
      </c>
      <c r="J12842">
        <v>9.4481767279943002E-4</v>
      </c>
      <c r="K12842">
        <v>-999</v>
      </c>
      <c r="L12842">
        <v>-999</v>
      </c>
    </row>
    <row r="12843" spans="1:12">
      <c r="A12843" t="s">
        <v>317</v>
      </c>
      <c r="B12843" t="s">
        <v>275</v>
      </c>
      <c r="C12843">
        <v>48315</v>
      </c>
      <c r="D12843" t="s">
        <v>135</v>
      </c>
      <c r="E12843">
        <v>590</v>
      </c>
      <c r="F12843" t="s">
        <v>110</v>
      </c>
      <c r="G12843" t="s">
        <v>112</v>
      </c>
      <c r="H12843">
        <v>614</v>
      </c>
      <c r="I12843">
        <v>-1.524708937272541E-2</v>
      </c>
      <c r="J12843">
        <v>8.0153164432649913E-4</v>
      </c>
      <c r="K12843">
        <v>-999</v>
      </c>
      <c r="L12843">
        <v>-999</v>
      </c>
    </row>
    <row r="12844" spans="1:12">
      <c r="A12844" t="s">
        <v>317</v>
      </c>
      <c r="B12844" t="s">
        <v>275</v>
      </c>
      <c r="C12844">
        <v>48315</v>
      </c>
      <c r="D12844" t="s">
        <v>135</v>
      </c>
      <c r="E12844">
        <v>590</v>
      </c>
      <c r="F12844" t="s">
        <v>110</v>
      </c>
      <c r="G12844" t="s">
        <v>113</v>
      </c>
      <c r="H12844">
        <v>385</v>
      </c>
      <c r="I12844">
        <v>0.34441876035027852</v>
      </c>
      <c r="J12844">
        <v>8.249744552857298E-3</v>
      </c>
      <c r="K12844">
        <v>-2.2209100711948191E-3</v>
      </c>
      <c r="L12844">
        <v>0.92904004690239772</v>
      </c>
    </row>
    <row r="12845" spans="1:12">
      <c r="A12845" t="s">
        <v>317</v>
      </c>
      <c r="B12845" t="s">
        <v>275</v>
      </c>
      <c r="C12845">
        <v>48315</v>
      </c>
      <c r="D12845" t="s">
        <v>135</v>
      </c>
      <c r="E12845">
        <v>590</v>
      </c>
      <c r="F12845" t="s">
        <v>110</v>
      </c>
      <c r="G12845" t="s">
        <v>114</v>
      </c>
      <c r="H12845">
        <v>614</v>
      </c>
      <c r="I12845">
        <v>0.1498283722983309</v>
      </c>
      <c r="J12845">
        <v>4.8396967617221004E-3</v>
      </c>
      <c r="K12845">
        <v>-8.0042395586124887E-2</v>
      </c>
      <c r="L12845">
        <v>0.50609167636517527</v>
      </c>
    </row>
    <row r="12846" spans="1:12">
      <c r="A12846" t="s">
        <v>317</v>
      </c>
      <c r="B12846" t="s">
        <v>275</v>
      </c>
      <c r="C12846">
        <v>48315</v>
      </c>
      <c r="D12846" t="s">
        <v>135</v>
      </c>
      <c r="E12846">
        <v>590</v>
      </c>
      <c r="F12846" t="s">
        <v>110</v>
      </c>
      <c r="G12846" t="s">
        <v>115</v>
      </c>
      <c r="H12846">
        <v>385</v>
      </c>
      <c r="I12846">
        <v>0.2395383713506733</v>
      </c>
      <c r="J12846">
        <v>5.9711598132804493E-3</v>
      </c>
      <c r="K12846">
        <v>-6.9626939183345697E-3</v>
      </c>
      <c r="L12846">
        <v>0.68818917119285972</v>
      </c>
    </row>
    <row r="12847" spans="1:12">
      <c r="A12847" t="s">
        <v>317</v>
      </c>
      <c r="B12847" t="s">
        <v>275</v>
      </c>
      <c r="C12847">
        <v>48315</v>
      </c>
      <c r="D12847" t="s">
        <v>135</v>
      </c>
      <c r="E12847">
        <v>590</v>
      </c>
      <c r="F12847" t="s">
        <v>110</v>
      </c>
      <c r="G12847" t="s">
        <v>116</v>
      </c>
      <c r="H12847">
        <v>613</v>
      </c>
      <c r="I12847">
        <v>7.1637483097242008E-2</v>
      </c>
      <c r="J12847">
        <v>2.9817369722901959E-3</v>
      </c>
      <c r="K12847">
        <v>-0.16779746486992439</v>
      </c>
      <c r="L12847">
        <v>0.33039547440439881</v>
      </c>
    </row>
    <row r="12848" spans="1:12">
      <c r="A12848" t="s">
        <v>317</v>
      </c>
      <c r="B12848" t="s">
        <v>275</v>
      </c>
      <c r="C12848">
        <v>48315</v>
      </c>
      <c r="D12848" t="s">
        <v>135</v>
      </c>
      <c r="E12848">
        <v>590</v>
      </c>
      <c r="F12848" t="s">
        <v>110</v>
      </c>
      <c r="G12848" t="s">
        <v>117</v>
      </c>
      <c r="H12848">
        <v>385</v>
      </c>
      <c r="I12848">
        <v>0.2395383713506733</v>
      </c>
      <c r="J12848">
        <v>5.9711598132804493E-3</v>
      </c>
      <c r="K12848">
        <v>-6.9626939183345697E-3</v>
      </c>
      <c r="L12848">
        <v>0.68818917119285972</v>
      </c>
    </row>
    <row r="12849" spans="1:12">
      <c r="A12849" t="s">
        <v>317</v>
      </c>
      <c r="B12849" t="s">
        <v>275</v>
      </c>
      <c r="C12849">
        <v>48315</v>
      </c>
      <c r="D12849" t="s">
        <v>135</v>
      </c>
      <c r="E12849">
        <v>590</v>
      </c>
      <c r="F12849" t="s">
        <v>110</v>
      </c>
      <c r="G12849" t="s">
        <v>118</v>
      </c>
      <c r="H12849">
        <v>614</v>
      </c>
      <c r="I12849">
        <v>7.1404604684808304E-2</v>
      </c>
      <c r="J12849">
        <v>2.9590933539898941E-3</v>
      </c>
      <c r="K12849">
        <v>-0.16779746486992439</v>
      </c>
      <c r="L12849">
        <v>0.33039547440439881</v>
      </c>
    </row>
    <row r="12850" spans="1:12">
      <c r="A12850" t="s">
        <v>317</v>
      </c>
      <c r="B12850" t="s">
        <v>275</v>
      </c>
      <c r="C12850">
        <v>48315</v>
      </c>
      <c r="D12850" t="s">
        <v>135</v>
      </c>
      <c r="E12850">
        <v>590</v>
      </c>
      <c r="F12850" t="s">
        <v>110</v>
      </c>
      <c r="G12850" t="s">
        <v>119</v>
      </c>
      <c r="H12850">
        <v>385</v>
      </c>
      <c r="I12850">
        <v>0.29576395856467402</v>
      </c>
      <c r="J12850">
        <v>7.0892260102168444E-3</v>
      </c>
      <c r="K12850">
        <v>-2.2209100711948191E-3</v>
      </c>
      <c r="L12850">
        <v>0.81137074150351796</v>
      </c>
    </row>
    <row r="12851" spans="1:12">
      <c r="A12851" t="s">
        <v>317</v>
      </c>
      <c r="B12851" t="s">
        <v>275</v>
      </c>
      <c r="C12851">
        <v>48315</v>
      </c>
      <c r="D12851" t="s">
        <v>135</v>
      </c>
      <c r="E12851">
        <v>590</v>
      </c>
      <c r="F12851" t="s">
        <v>110</v>
      </c>
      <c r="G12851" t="s">
        <v>120</v>
      </c>
      <c r="H12851">
        <v>613</v>
      </c>
      <c r="I12851">
        <v>0.11001215318394671</v>
      </c>
      <c r="J12851">
        <v>3.8584855263824221E-3</v>
      </c>
      <c r="K12851">
        <v>-0.2476950842242015</v>
      </c>
      <c r="L12851">
        <v>0.39452015270246482</v>
      </c>
    </row>
    <row r="12852" spans="1:12">
      <c r="A12852" t="s">
        <v>317</v>
      </c>
      <c r="B12852" t="s">
        <v>275</v>
      </c>
      <c r="C12852">
        <v>48315</v>
      </c>
      <c r="D12852" t="s">
        <v>135</v>
      </c>
      <c r="E12852">
        <v>590</v>
      </c>
      <c r="F12852" t="s">
        <v>110</v>
      </c>
      <c r="G12852" t="s">
        <v>121</v>
      </c>
      <c r="H12852">
        <v>385</v>
      </c>
      <c r="I12852">
        <v>0.4297038202545681</v>
      </c>
      <c r="J12852">
        <v>1.013879700250065E-2</v>
      </c>
      <c r="K12852">
        <v>-2.2209100711948191E-3</v>
      </c>
      <c r="L12852">
        <v>1.118222396893668</v>
      </c>
    </row>
    <row r="12853" spans="1:12">
      <c r="A12853" t="s">
        <v>317</v>
      </c>
      <c r="B12853" t="s">
        <v>275</v>
      </c>
      <c r="C12853">
        <v>48315</v>
      </c>
      <c r="D12853" t="s">
        <v>135</v>
      </c>
      <c r="E12853">
        <v>590</v>
      </c>
      <c r="F12853" t="s">
        <v>110</v>
      </c>
      <c r="G12853" t="s">
        <v>122</v>
      </c>
      <c r="H12853">
        <v>613</v>
      </c>
      <c r="I12853">
        <v>0.20595179397059071</v>
      </c>
      <c r="J12853">
        <v>6.34815665797029E-3</v>
      </c>
      <c r="K12853">
        <v>-8.9453533457064499E-2</v>
      </c>
      <c r="L12853">
        <v>0.72098393098243763</v>
      </c>
    </row>
    <row r="12854" spans="1:12">
      <c r="A12854" t="s">
        <v>317</v>
      </c>
      <c r="B12854" t="s">
        <v>275</v>
      </c>
      <c r="C12854">
        <v>48315</v>
      </c>
      <c r="D12854" t="s">
        <v>135</v>
      </c>
      <c r="E12854">
        <v>590</v>
      </c>
      <c r="F12854" t="s">
        <v>110</v>
      </c>
      <c r="G12854" t="s">
        <v>123</v>
      </c>
      <c r="H12854">
        <v>385</v>
      </c>
      <c r="I12854">
        <v>0.55269707530607393</v>
      </c>
      <c r="J12854">
        <v>1.275900907091471E-2</v>
      </c>
      <c r="K12854">
        <v>-2.2209100711948191E-3</v>
      </c>
      <c r="L12854">
        <v>1.3667531928650181</v>
      </c>
    </row>
    <row r="12855" spans="1:12">
      <c r="A12855" t="s">
        <v>317</v>
      </c>
      <c r="B12855" t="s">
        <v>275</v>
      </c>
      <c r="C12855">
        <v>48315</v>
      </c>
      <c r="D12855" t="s">
        <v>135</v>
      </c>
      <c r="E12855">
        <v>590</v>
      </c>
      <c r="F12855" t="s">
        <v>110</v>
      </c>
      <c r="G12855" t="s">
        <v>124</v>
      </c>
      <c r="H12855">
        <v>613</v>
      </c>
      <c r="I12855">
        <v>0.3002740318735681</v>
      </c>
      <c r="J12855">
        <v>9.0247575333122013E-3</v>
      </c>
      <c r="K12855">
        <v>-7.0983799909851417E-2</v>
      </c>
      <c r="L12855">
        <v>1.075421990035097</v>
      </c>
    </row>
    <row r="12856" spans="1:12">
      <c r="A12856" t="s">
        <v>317</v>
      </c>
      <c r="B12856" t="s">
        <v>275</v>
      </c>
      <c r="C12856">
        <v>48315</v>
      </c>
      <c r="D12856" t="s">
        <v>135</v>
      </c>
      <c r="E12856">
        <v>590</v>
      </c>
      <c r="F12856" t="s">
        <v>110</v>
      </c>
      <c r="G12856" t="s">
        <v>125</v>
      </c>
      <c r="H12856">
        <v>385</v>
      </c>
      <c r="I12856">
        <v>0.67998199748401</v>
      </c>
      <c r="J12856">
        <v>1.574057216947199E-2</v>
      </c>
      <c r="K12856">
        <v>-2.2209100711948191E-3</v>
      </c>
      <c r="L12856">
        <v>1.640437809315836</v>
      </c>
    </row>
    <row r="12857" spans="1:12">
      <c r="A12857" t="s">
        <v>317</v>
      </c>
      <c r="B12857" t="s">
        <v>275</v>
      </c>
      <c r="C12857">
        <v>48315</v>
      </c>
      <c r="D12857" t="s">
        <v>135</v>
      </c>
      <c r="E12857">
        <v>590</v>
      </c>
      <c r="F12857" t="s">
        <v>110</v>
      </c>
      <c r="G12857" t="s">
        <v>126</v>
      </c>
      <c r="H12857">
        <v>613</v>
      </c>
      <c r="I12857">
        <v>0.40004617640704782</v>
      </c>
      <c r="J12857">
        <v>1.199303012229227E-2</v>
      </c>
      <c r="K12857">
        <v>-3.9806647781455047E-2</v>
      </c>
      <c r="L12857">
        <v>1.4206787509393499</v>
      </c>
    </row>
    <row r="12858" spans="1:12">
      <c r="A12858" t="s">
        <v>317</v>
      </c>
      <c r="B12858" t="s">
        <v>275</v>
      </c>
      <c r="C12858">
        <v>48315</v>
      </c>
      <c r="D12858" t="s">
        <v>135</v>
      </c>
      <c r="E12858">
        <v>590</v>
      </c>
      <c r="F12858" t="s">
        <v>110</v>
      </c>
      <c r="G12858" t="s">
        <v>127</v>
      </c>
      <c r="H12858">
        <v>385</v>
      </c>
      <c r="I12858">
        <v>0.34441875361720181</v>
      </c>
      <c r="J12858">
        <v>8.2497437891071949E-3</v>
      </c>
      <c r="K12858">
        <v>-2.2209100711948191E-3</v>
      </c>
      <c r="L12858">
        <v>0.92904004690239772</v>
      </c>
    </row>
    <row r="12859" spans="1:12">
      <c r="A12859" t="s">
        <v>317</v>
      </c>
      <c r="B12859" t="s">
        <v>275</v>
      </c>
      <c r="C12859">
        <v>48315</v>
      </c>
      <c r="D12859" t="s">
        <v>135</v>
      </c>
      <c r="E12859">
        <v>590</v>
      </c>
      <c r="F12859" t="s">
        <v>110</v>
      </c>
      <c r="G12859" t="s">
        <v>128</v>
      </c>
      <c r="H12859">
        <v>613</v>
      </c>
      <c r="I12859">
        <v>0.15109181448930389</v>
      </c>
      <c r="J12859">
        <v>4.9589034281511228E-3</v>
      </c>
      <c r="K12859">
        <v>-8.0042395586124887E-2</v>
      </c>
      <c r="L12859">
        <v>0.50609167636517527</v>
      </c>
    </row>
    <row r="12860" spans="1:12">
      <c r="A12860" t="s">
        <v>317</v>
      </c>
      <c r="B12860" t="s">
        <v>275</v>
      </c>
      <c r="C12860">
        <v>48315</v>
      </c>
      <c r="D12860" t="s">
        <v>135</v>
      </c>
      <c r="E12860">
        <v>590</v>
      </c>
      <c r="F12860" t="s">
        <v>110</v>
      </c>
      <c r="G12860" t="s">
        <v>129</v>
      </c>
      <c r="H12860">
        <v>385</v>
      </c>
      <c r="I12860">
        <v>0.34441875361720181</v>
      </c>
      <c r="J12860">
        <v>8.2497437891071931E-3</v>
      </c>
      <c r="K12860">
        <v>-2.2209100711948191E-3</v>
      </c>
      <c r="L12860">
        <v>0.92904004690239772</v>
      </c>
    </row>
    <row r="12861" spans="1:12">
      <c r="A12861" t="s">
        <v>317</v>
      </c>
      <c r="B12861" t="s">
        <v>275</v>
      </c>
      <c r="C12861">
        <v>48315</v>
      </c>
      <c r="D12861" t="s">
        <v>135</v>
      </c>
      <c r="E12861">
        <v>590</v>
      </c>
      <c r="F12861" t="s">
        <v>110</v>
      </c>
      <c r="G12861" t="s">
        <v>130</v>
      </c>
      <c r="H12861">
        <v>613</v>
      </c>
      <c r="I12861">
        <v>0.15109181448930389</v>
      </c>
      <c r="J12861">
        <v>4.9589034281511228E-3</v>
      </c>
      <c r="K12861">
        <v>-8.0042395586124887E-2</v>
      </c>
      <c r="L12861">
        <v>0.50609167636517527</v>
      </c>
    </row>
    <row r="12862" spans="1:12">
      <c r="A12862" t="s">
        <v>317</v>
      </c>
      <c r="B12862" t="s">
        <v>275</v>
      </c>
      <c r="C12862">
        <v>48315</v>
      </c>
      <c r="D12862" t="s">
        <v>135</v>
      </c>
      <c r="E12862">
        <v>590</v>
      </c>
      <c r="F12862" t="s">
        <v>110</v>
      </c>
      <c r="G12862" t="s">
        <v>131</v>
      </c>
      <c r="H12862">
        <v>385</v>
      </c>
      <c r="I12862">
        <v>0.34441875361720181</v>
      </c>
      <c r="J12862">
        <v>8.2497437891071931E-3</v>
      </c>
      <c r="K12862">
        <v>-2.2209100711948191E-3</v>
      </c>
      <c r="L12862">
        <v>0.92904004690239772</v>
      </c>
    </row>
    <row r="12863" spans="1:12">
      <c r="A12863" t="s">
        <v>317</v>
      </c>
      <c r="B12863" t="s">
        <v>275</v>
      </c>
      <c r="C12863">
        <v>48315</v>
      </c>
      <c r="D12863" t="s">
        <v>135</v>
      </c>
      <c r="E12863">
        <v>590</v>
      </c>
      <c r="F12863" t="s">
        <v>110</v>
      </c>
      <c r="G12863" t="s">
        <v>132</v>
      </c>
      <c r="H12863">
        <v>613</v>
      </c>
      <c r="I12863">
        <v>0.15109181448930389</v>
      </c>
      <c r="J12863">
        <v>4.9589034281511219E-3</v>
      </c>
      <c r="K12863">
        <v>-8.0042395586124887E-2</v>
      </c>
      <c r="L12863">
        <v>0.50609167636517527</v>
      </c>
    </row>
    <row r="12864" spans="1:12">
      <c r="A12864" t="s">
        <v>317</v>
      </c>
      <c r="B12864" t="s">
        <v>275</v>
      </c>
      <c r="C12864">
        <v>48315</v>
      </c>
      <c r="D12864" t="s">
        <v>135</v>
      </c>
      <c r="E12864">
        <v>590</v>
      </c>
      <c r="F12864" t="s">
        <v>110</v>
      </c>
      <c r="G12864" t="s">
        <v>133</v>
      </c>
      <c r="H12864">
        <v>385</v>
      </c>
      <c r="I12864">
        <v>0.4698351658084205</v>
      </c>
      <c r="J12864">
        <v>1.0090794398264141E-2</v>
      </c>
      <c r="K12864">
        <v>-2.2209100711948191E-3</v>
      </c>
      <c r="L12864">
        <v>1.0498195309448459</v>
      </c>
    </row>
    <row r="12865" spans="1:12">
      <c r="A12865" t="s">
        <v>317</v>
      </c>
      <c r="B12865" t="s">
        <v>275</v>
      </c>
      <c r="C12865">
        <v>48315</v>
      </c>
      <c r="D12865" t="s">
        <v>135</v>
      </c>
      <c r="E12865">
        <v>590</v>
      </c>
      <c r="F12865" t="s">
        <v>110</v>
      </c>
      <c r="G12865" t="s">
        <v>134</v>
      </c>
      <c r="H12865">
        <v>613</v>
      </c>
      <c r="I12865">
        <v>0.2479334897645504</v>
      </c>
      <c r="J12865">
        <v>7.6990058058874558E-3</v>
      </c>
      <c r="K12865">
        <v>-3.9806647781455047E-2</v>
      </c>
      <c r="L12865">
        <v>0.95830643174613483</v>
      </c>
    </row>
    <row r="12866" spans="1:12">
      <c r="A12866" t="s">
        <v>317</v>
      </c>
      <c r="B12866" t="s">
        <v>285</v>
      </c>
      <c r="C12866">
        <v>48317</v>
      </c>
      <c r="D12866" t="s">
        <v>135</v>
      </c>
      <c r="E12866">
        <v>590</v>
      </c>
      <c r="F12866" t="s">
        <v>110</v>
      </c>
      <c r="G12866" t="s">
        <v>111</v>
      </c>
      <c r="H12866">
        <v>195</v>
      </c>
      <c r="I12866">
        <v>1.280066447151627E-2</v>
      </c>
      <c r="J12866">
        <v>1.5078502414576499E-3</v>
      </c>
      <c r="K12866">
        <v>-999</v>
      </c>
      <c r="L12866">
        <v>-999</v>
      </c>
    </row>
    <row r="12867" spans="1:12">
      <c r="A12867" t="s">
        <v>317</v>
      </c>
      <c r="B12867" t="s">
        <v>285</v>
      </c>
      <c r="C12867">
        <v>48317</v>
      </c>
      <c r="D12867" t="s">
        <v>135</v>
      </c>
      <c r="E12867">
        <v>590</v>
      </c>
      <c r="F12867" t="s">
        <v>110</v>
      </c>
      <c r="G12867" t="s">
        <v>112</v>
      </c>
      <c r="H12867">
        <v>190</v>
      </c>
      <c r="I12867">
        <v>-9.2924923593182586E-3</v>
      </c>
      <c r="J12867">
        <v>1.02729659439014E-3</v>
      </c>
      <c r="K12867">
        <v>-999</v>
      </c>
      <c r="L12867">
        <v>-999</v>
      </c>
    </row>
    <row r="12868" spans="1:12">
      <c r="A12868" t="s">
        <v>317</v>
      </c>
      <c r="B12868" t="s">
        <v>285</v>
      </c>
      <c r="C12868">
        <v>48317</v>
      </c>
      <c r="D12868" t="s">
        <v>135</v>
      </c>
      <c r="E12868">
        <v>590</v>
      </c>
      <c r="F12868" t="s">
        <v>110</v>
      </c>
      <c r="G12868" t="s">
        <v>113</v>
      </c>
      <c r="H12868">
        <v>195</v>
      </c>
      <c r="I12868">
        <v>0.40708836443639601</v>
      </c>
      <c r="J12868">
        <v>1.4367217897190461E-2</v>
      </c>
      <c r="K12868">
        <v>6.1616498831277053E-2</v>
      </c>
      <c r="L12868">
        <v>1.0445898330844281</v>
      </c>
    </row>
    <row r="12869" spans="1:12">
      <c r="A12869" t="s">
        <v>317</v>
      </c>
      <c r="B12869" t="s">
        <v>285</v>
      </c>
      <c r="C12869">
        <v>48317</v>
      </c>
      <c r="D12869" t="s">
        <v>135</v>
      </c>
      <c r="E12869">
        <v>590</v>
      </c>
      <c r="F12869" t="s">
        <v>110</v>
      </c>
      <c r="G12869" t="s">
        <v>114</v>
      </c>
      <c r="H12869">
        <v>190</v>
      </c>
      <c r="I12869">
        <v>7.7813854277962002E-2</v>
      </c>
      <c r="J12869">
        <v>3.9358693629893728E-3</v>
      </c>
      <c r="K12869">
        <v>-1.7118735742734901E-2</v>
      </c>
      <c r="L12869">
        <v>0.27114206432046323</v>
      </c>
    </row>
    <row r="12870" spans="1:12">
      <c r="A12870" t="s">
        <v>317</v>
      </c>
      <c r="B12870" t="s">
        <v>285</v>
      </c>
      <c r="C12870">
        <v>48317</v>
      </c>
      <c r="D12870" t="s">
        <v>135</v>
      </c>
      <c r="E12870">
        <v>590</v>
      </c>
      <c r="F12870" t="s">
        <v>110</v>
      </c>
      <c r="G12870" t="s">
        <v>115</v>
      </c>
      <c r="H12870">
        <v>195</v>
      </c>
      <c r="I12870">
        <v>0.30513565012848759</v>
      </c>
      <c r="J12870">
        <v>1.0706964281424159E-2</v>
      </c>
      <c r="K12870">
        <v>3.9435271980070033E-2</v>
      </c>
      <c r="L12870">
        <v>0.71570367352633091</v>
      </c>
    </row>
    <row r="12871" spans="1:12">
      <c r="A12871" t="s">
        <v>317</v>
      </c>
      <c r="B12871" t="s">
        <v>285</v>
      </c>
      <c r="C12871">
        <v>48317</v>
      </c>
      <c r="D12871" t="s">
        <v>135</v>
      </c>
      <c r="E12871">
        <v>590</v>
      </c>
      <c r="F12871" t="s">
        <v>110</v>
      </c>
      <c r="G12871" t="s">
        <v>116</v>
      </c>
      <c r="H12871">
        <v>190</v>
      </c>
      <c r="I12871">
        <v>1.2001574140206729E-2</v>
      </c>
      <c r="J12871">
        <v>3.2866643379730002E-3</v>
      </c>
      <c r="K12871">
        <v>-7.5404002868393591E-2</v>
      </c>
      <c r="L12871">
        <v>0.16463460659000639</v>
      </c>
    </row>
    <row r="12872" spans="1:12">
      <c r="A12872" t="s">
        <v>317</v>
      </c>
      <c r="B12872" t="s">
        <v>285</v>
      </c>
      <c r="C12872">
        <v>48317</v>
      </c>
      <c r="D12872" t="s">
        <v>135</v>
      </c>
      <c r="E12872">
        <v>590</v>
      </c>
      <c r="F12872" t="s">
        <v>110</v>
      </c>
      <c r="G12872" t="s">
        <v>117</v>
      </c>
      <c r="H12872">
        <v>195</v>
      </c>
      <c r="I12872">
        <v>0.30513566503163342</v>
      </c>
      <c r="J12872">
        <v>1.070696596274592E-2</v>
      </c>
      <c r="K12872">
        <v>3.9435271980070033E-2</v>
      </c>
      <c r="L12872">
        <v>0.71570367352633091</v>
      </c>
    </row>
    <row r="12873" spans="1:12">
      <c r="A12873" t="s">
        <v>317</v>
      </c>
      <c r="B12873" t="s">
        <v>285</v>
      </c>
      <c r="C12873">
        <v>48317</v>
      </c>
      <c r="D12873" t="s">
        <v>135</v>
      </c>
      <c r="E12873">
        <v>590</v>
      </c>
      <c r="F12873" t="s">
        <v>110</v>
      </c>
      <c r="G12873" t="s">
        <v>118</v>
      </c>
      <c r="H12873">
        <v>190</v>
      </c>
      <c r="I12873">
        <v>1.2030466238897411E-2</v>
      </c>
      <c r="J12873">
        <v>3.2861171791652758E-3</v>
      </c>
      <c r="K12873">
        <v>-7.5404002868393591E-2</v>
      </c>
      <c r="L12873">
        <v>0.16463460659000639</v>
      </c>
    </row>
    <row r="12874" spans="1:12">
      <c r="A12874" t="s">
        <v>317</v>
      </c>
      <c r="B12874" t="s">
        <v>285</v>
      </c>
      <c r="C12874">
        <v>48317</v>
      </c>
      <c r="D12874" t="s">
        <v>135</v>
      </c>
      <c r="E12874">
        <v>590</v>
      </c>
      <c r="F12874" t="s">
        <v>110</v>
      </c>
      <c r="G12874" t="s">
        <v>119</v>
      </c>
      <c r="H12874">
        <v>195</v>
      </c>
      <c r="I12874">
        <v>0.34320672442635802</v>
      </c>
      <c r="J12874">
        <v>1.247625352405689E-2</v>
      </c>
      <c r="K12874">
        <v>4.7958638566990848E-2</v>
      </c>
      <c r="L12874">
        <v>0.87469436781935861</v>
      </c>
    </row>
    <row r="12875" spans="1:12">
      <c r="A12875" t="s">
        <v>317</v>
      </c>
      <c r="B12875" t="s">
        <v>285</v>
      </c>
      <c r="C12875">
        <v>48317</v>
      </c>
      <c r="D12875" t="s">
        <v>135</v>
      </c>
      <c r="E12875">
        <v>590</v>
      </c>
      <c r="F12875" t="s">
        <v>110</v>
      </c>
      <c r="G12875" t="s">
        <v>120</v>
      </c>
      <c r="H12875">
        <v>190</v>
      </c>
      <c r="I12875">
        <v>4.6138024045417947E-2</v>
      </c>
      <c r="J12875">
        <v>3.6055265816889869E-3</v>
      </c>
      <c r="K12875">
        <v>-3.6358419341025107E-2</v>
      </c>
      <c r="L12875">
        <v>0.22138591011327369</v>
      </c>
    </row>
    <row r="12876" spans="1:12">
      <c r="A12876" t="s">
        <v>317</v>
      </c>
      <c r="B12876" t="s">
        <v>285</v>
      </c>
      <c r="C12876">
        <v>48317</v>
      </c>
      <c r="D12876" t="s">
        <v>135</v>
      </c>
      <c r="E12876">
        <v>590</v>
      </c>
      <c r="F12876" t="s">
        <v>110</v>
      </c>
      <c r="G12876" t="s">
        <v>121</v>
      </c>
      <c r="H12876">
        <v>195</v>
      </c>
      <c r="I12876">
        <v>0.46847809257867168</v>
      </c>
      <c r="J12876">
        <v>1.6532577787320611E-2</v>
      </c>
      <c r="K12876">
        <v>7.6488431358555903E-2</v>
      </c>
      <c r="L12876">
        <v>1.2294122453740419</v>
      </c>
    </row>
    <row r="12877" spans="1:12">
      <c r="A12877" t="s">
        <v>317</v>
      </c>
      <c r="B12877" t="s">
        <v>285</v>
      </c>
      <c r="C12877">
        <v>48317</v>
      </c>
      <c r="D12877" t="s">
        <v>135</v>
      </c>
      <c r="E12877">
        <v>590</v>
      </c>
      <c r="F12877" t="s">
        <v>110</v>
      </c>
      <c r="G12877" t="s">
        <v>122</v>
      </c>
      <c r="H12877">
        <v>190</v>
      </c>
      <c r="I12877">
        <v>0.1336305878317513</v>
      </c>
      <c r="J12877">
        <v>5.0660177865624904E-3</v>
      </c>
      <c r="K12877">
        <v>6.8583110542747407E-3</v>
      </c>
      <c r="L12877">
        <v>0.38294899232820739</v>
      </c>
    </row>
    <row r="12878" spans="1:12">
      <c r="A12878" t="s">
        <v>317</v>
      </c>
      <c r="B12878" t="s">
        <v>285</v>
      </c>
      <c r="C12878">
        <v>48317</v>
      </c>
      <c r="D12878" t="s">
        <v>135</v>
      </c>
      <c r="E12878">
        <v>590</v>
      </c>
      <c r="F12878" t="s">
        <v>110</v>
      </c>
      <c r="G12878" t="s">
        <v>123</v>
      </c>
      <c r="H12878">
        <v>195</v>
      </c>
      <c r="I12878">
        <v>0.57143065106157542</v>
      </c>
      <c r="J12878">
        <v>2.0939690307789919E-2</v>
      </c>
      <c r="K12878">
        <v>9.6644327978629749E-2</v>
      </c>
      <c r="L12878">
        <v>1.586068888403962</v>
      </c>
    </row>
    <row r="12879" spans="1:12">
      <c r="A12879" t="s">
        <v>317</v>
      </c>
      <c r="B12879" t="s">
        <v>285</v>
      </c>
      <c r="C12879">
        <v>48317</v>
      </c>
      <c r="D12879" t="s">
        <v>135</v>
      </c>
      <c r="E12879">
        <v>590</v>
      </c>
      <c r="F12879" t="s">
        <v>110</v>
      </c>
      <c r="G12879" t="s">
        <v>124</v>
      </c>
      <c r="H12879">
        <v>190</v>
      </c>
      <c r="I12879">
        <v>0.216825874518845</v>
      </c>
      <c r="J12879">
        <v>6.4478154442222336E-3</v>
      </c>
      <c r="K12879">
        <v>5.0699452501801502E-2</v>
      </c>
      <c r="L12879">
        <v>0.52078327133154723</v>
      </c>
    </row>
    <row r="12880" spans="1:12">
      <c r="A12880" t="s">
        <v>317</v>
      </c>
      <c r="B12880" t="s">
        <v>285</v>
      </c>
      <c r="C12880">
        <v>48317</v>
      </c>
      <c r="D12880" t="s">
        <v>135</v>
      </c>
      <c r="E12880">
        <v>590</v>
      </c>
      <c r="F12880" t="s">
        <v>110</v>
      </c>
      <c r="G12880" t="s">
        <v>125</v>
      </c>
      <c r="H12880">
        <v>195</v>
      </c>
      <c r="I12880">
        <v>0.68792056233084986</v>
      </c>
      <c r="J12880">
        <v>2.4846330383766699E-2</v>
      </c>
      <c r="K12880">
        <v>0.1100626279377805</v>
      </c>
      <c r="L12880">
        <v>1.882481460986257</v>
      </c>
    </row>
    <row r="12881" spans="1:12">
      <c r="A12881" t="s">
        <v>317</v>
      </c>
      <c r="B12881" t="s">
        <v>285</v>
      </c>
      <c r="C12881">
        <v>48317</v>
      </c>
      <c r="D12881" t="s">
        <v>135</v>
      </c>
      <c r="E12881">
        <v>590</v>
      </c>
      <c r="F12881" t="s">
        <v>110</v>
      </c>
      <c r="G12881" t="s">
        <v>126</v>
      </c>
      <c r="H12881">
        <v>190</v>
      </c>
      <c r="I12881">
        <v>0.31011238155261978</v>
      </c>
      <c r="J12881">
        <v>8.3102156555515776E-3</v>
      </c>
      <c r="K12881">
        <v>8.6149699873777838E-2</v>
      </c>
      <c r="L12881">
        <v>0.67560886604146608</v>
      </c>
    </row>
    <row r="12882" spans="1:12">
      <c r="A12882" t="s">
        <v>317</v>
      </c>
      <c r="B12882" t="s">
        <v>285</v>
      </c>
      <c r="C12882">
        <v>48317</v>
      </c>
      <c r="D12882" t="s">
        <v>135</v>
      </c>
      <c r="E12882">
        <v>590</v>
      </c>
      <c r="F12882" t="s">
        <v>110</v>
      </c>
      <c r="G12882" t="s">
        <v>127</v>
      </c>
      <c r="H12882">
        <v>195</v>
      </c>
      <c r="I12882">
        <v>0.40708836443639612</v>
      </c>
      <c r="J12882">
        <v>1.4367217897190461E-2</v>
      </c>
      <c r="K12882">
        <v>6.1616498831277053E-2</v>
      </c>
      <c r="L12882">
        <v>1.0445898330844281</v>
      </c>
    </row>
    <row r="12883" spans="1:12">
      <c r="A12883" t="s">
        <v>317</v>
      </c>
      <c r="B12883" t="s">
        <v>285</v>
      </c>
      <c r="C12883">
        <v>48317</v>
      </c>
      <c r="D12883" t="s">
        <v>135</v>
      </c>
      <c r="E12883">
        <v>590</v>
      </c>
      <c r="F12883" t="s">
        <v>110</v>
      </c>
      <c r="G12883" t="s">
        <v>128</v>
      </c>
      <c r="H12883">
        <v>190</v>
      </c>
      <c r="I12883">
        <v>7.7813854277962002E-2</v>
      </c>
      <c r="J12883">
        <v>3.9358693629893736E-3</v>
      </c>
      <c r="K12883">
        <v>-1.7118735742734901E-2</v>
      </c>
      <c r="L12883">
        <v>0.27114206432046323</v>
      </c>
    </row>
    <row r="12884" spans="1:12">
      <c r="A12884" t="s">
        <v>317</v>
      </c>
      <c r="B12884" t="s">
        <v>285</v>
      </c>
      <c r="C12884">
        <v>48317</v>
      </c>
      <c r="D12884" t="s">
        <v>135</v>
      </c>
      <c r="E12884">
        <v>590</v>
      </c>
      <c r="F12884" t="s">
        <v>110</v>
      </c>
      <c r="G12884" t="s">
        <v>129</v>
      </c>
      <c r="H12884">
        <v>195</v>
      </c>
      <c r="I12884">
        <v>0.40708836443639612</v>
      </c>
      <c r="J12884">
        <v>1.4367217897190469E-2</v>
      </c>
      <c r="K12884">
        <v>6.1616498831277053E-2</v>
      </c>
      <c r="L12884">
        <v>1.0445898330844281</v>
      </c>
    </row>
    <row r="12885" spans="1:12">
      <c r="A12885" t="s">
        <v>317</v>
      </c>
      <c r="B12885" t="s">
        <v>285</v>
      </c>
      <c r="C12885">
        <v>48317</v>
      </c>
      <c r="D12885" t="s">
        <v>135</v>
      </c>
      <c r="E12885">
        <v>590</v>
      </c>
      <c r="F12885" t="s">
        <v>110</v>
      </c>
      <c r="G12885" t="s">
        <v>130</v>
      </c>
      <c r="H12885">
        <v>190</v>
      </c>
      <c r="I12885">
        <v>7.7813854277962002E-2</v>
      </c>
      <c r="J12885">
        <v>3.9358693629893736E-3</v>
      </c>
      <c r="K12885">
        <v>-1.7118735742734901E-2</v>
      </c>
      <c r="L12885">
        <v>0.27114206432046323</v>
      </c>
    </row>
    <row r="12886" spans="1:12">
      <c r="A12886" t="s">
        <v>317</v>
      </c>
      <c r="B12886" t="s">
        <v>285</v>
      </c>
      <c r="C12886">
        <v>48317</v>
      </c>
      <c r="D12886" t="s">
        <v>135</v>
      </c>
      <c r="E12886">
        <v>590</v>
      </c>
      <c r="F12886" t="s">
        <v>110</v>
      </c>
      <c r="G12886" t="s">
        <v>131</v>
      </c>
      <c r="H12886">
        <v>195</v>
      </c>
      <c r="I12886">
        <v>0.40708836443639612</v>
      </c>
      <c r="J12886">
        <v>1.4367217897190461E-2</v>
      </c>
      <c r="K12886">
        <v>6.1616498831277053E-2</v>
      </c>
      <c r="L12886">
        <v>1.0445898330844281</v>
      </c>
    </row>
    <row r="12887" spans="1:12">
      <c r="A12887" t="s">
        <v>317</v>
      </c>
      <c r="B12887" t="s">
        <v>285</v>
      </c>
      <c r="C12887">
        <v>48317</v>
      </c>
      <c r="D12887" t="s">
        <v>135</v>
      </c>
      <c r="E12887">
        <v>590</v>
      </c>
      <c r="F12887" t="s">
        <v>110</v>
      </c>
      <c r="G12887" t="s">
        <v>132</v>
      </c>
      <c r="H12887">
        <v>190</v>
      </c>
      <c r="I12887">
        <v>7.7813854277962002E-2</v>
      </c>
      <c r="J12887">
        <v>3.9358693629893736E-3</v>
      </c>
      <c r="K12887">
        <v>-1.7118735742734901E-2</v>
      </c>
      <c r="L12887">
        <v>0.27114206432046323</v>
      </c>
    </row>
    <row r="12888" spans="1:12">
      <c r="A12888" t="s">
        <v>317</v>
      </c>
      <c r="B12888" t="s">
        <v>285</v>
      </c>
      <c r="C12888">
        <v>48317</v>
      </c>
      <c r="D12888" t="s">
        <v>135</v>
      </c>
      <c r="E12888">
        <v>590</v>
      </c>
      <c r="F12888" t="s">
        <v>110</v>
      </c>
      <c r="G12888" t="s">
        <v>133</v>
      </c>
      <c r="H12888">
        <v>195</v>
      </c>
      <c r="I12888">
        <v>0.42197723401868331</v>
      </c>
      <c r="J12888">
        <v>1.523064055750196E-2</v>
      </c>
      <c r="K12888">
        <v>7.3995564455217239E-2</v>
      </c>
      <c r="L12888">
        <v>1.1930003476107121</v>
      </c>
    </row>
    <row r="12889" spans="1:12">
      <c r="A12889" t="s">
        <v>317</v>
      </c>
      <c r="B12889" t="s">
        <v>285</v>
      </c>
      <c r="C12889">
        <v>48317</v>
      </c>
      <c r="D12889" t="s">
        <v>135</v>
      </c>
      <c r="E12889">
        <v>590</v>
      </c>
      <c r="F12889" t="s">
        <v>110</v>
      </c>
      <c r="G12889" t="s">
        <v>134</v>
      </c>
      <c r="H12889">
        <v>190</v>
      </c>
      <c r="I12889">
        <v>0.2079940356221685</v>
      </c>
      <c r="J12889">
        <v>6.3123908138744298E-3</v>
      </c>
      <c r="K12889">
        <v>4.7425370198004912E-2</v>
      </c>
      <c r="L12889">
        <v>0.51319062766465262</v>
      </c>
    </row>
    <row r="12890" spans="1:12">
      <c r="A12890" t="s">
        <v>317</v>
      </c>
      <c r="B12890" t="s">
        <v>265</v>
      </c>
      <c r="C12890">
        <v>48319</v>
      </c>
      <c r="D12890" t="s">
        <v>135</v>
      </c>
      <c r="E12890">
        <v>590</v>
      </c>
      <c r="F12890" t="s">
        <v>110</v>
      </c>
      <c r="G12890" t="s">
        <v>111</v>
      </c>
      <c r="H12890">
        <v>249</v>
      </c>
      <c r="I12890">
        <v>2.8781502944510269E-2</v>
      </c>
      <c r="J12890">
        <v>8.7103573533337268E-4</v>
      </c>
      <c r="K12890">
        <v>-999</v>
      </c>
      <c r="L12890">
        <v>-999</v>
      </c>
    </row>
    <row r="12891" spans="1:12">
      <c r="A12891" t="s">
        <v>317</v>
      </c>
      <c r="B12891" t="s">
        <v>265</v>
      </c>
      <c r="C12891">
        <v>48319</v>
      </c>
      <c r="D12891" t="s">
        <v>135</v>
      </c>
      <c r="E12891">
        <v>590</v>
      </c>
      <c r="F12891" t="s">
        <v>110</v>
      </c>
      <c r="G12891" t="s">
        <v>112</v>
      </c>
      <c r="H12891">
        <v>334</v>
      </c>
      <c r="I12891">
        <v>5.7337774181871813E-4</v>
      </c>
      <c r="J12891">
        <v>6.8644977716263221E-4</v>
      </c>
      <c r="K12891">
        <v>-999</v>
      </c>
      <c r="L12891">
        <v>-999</v>
      </c>
    </row>
    <row r="12892" spans="1:12">
      <c r="A12892" t="s">
        <v>317</v>
      </c>
      <c r="B12892" t="s">
        <v>265</v>
      </c>
      <c r="C12892">
        <v>48319</v>
      </c>
      <c r="D12892" t="s">
        <v>135</v>
      </c>
      <c r="E12892">
        <v>590</v>
      </c>
      <c r="F12892" t="s">
        <v>110</v>
      </c>
      <c r="G12892" t="s">
        <v>113</v>
      </c>
      <c r="H12892">
        <v>249</v>
      </c>
      <c r="I12892">
        <v>0.56137201362039857</v>
      </c>
      <c r="J12892">
        <v>1.012382244926258E-2</v>
      </c>
      <c r="K12892">
        <v>-4.829477607592584E-2</v>
      </c>
      <c r="L12892">
        <v>0.98030706364718623</v>
      </c>
    </row>
    <row r="12893" spans="1:12">
      <c r="A12893" t="s">
        <v>317</v>
      </c>
      <c r="B12893" t="s">
        <v>265</v>
      </c>
      <c r="C12893">
        <v>48319</v>
      </c>
      <c r="D12893" t="s">
        <v>135</v>
      </c>
      <c r="E12893">
        <v>590</v>
      </c>
      <c r="F12893" t="s">
        <v>110</v>
      </c>
      <c r="G12893" t="s">
        <v>114</v>
      </c>
      <c r="H12893">
        <v>334</v>
      </c>
      <c r="I12893">
        <v>0.17057928021147739</v>
      </c>
      <c r="J12893">
        <v>4.6225297974527048E-3</v>
      </c>
      <c r="K12893">
        <v>-0.1664199960492774</v>
      </c>
      <c r="L12893">
        <v>0.40550754015868767</v>
      </c>
    </row>
    <row r="12894" spans="1:12">
      <c r="A12894" t="s">
        <v>317</v>
      </c>
      <c r="B12894" t="s">
        <v>265</v>
      </c>
      <c r="C12894">
        <v>48319</v>
      </c>
      <c r="D12894" t="s">
        <v>135</v>
      </c>
      <c r="E12894">
        <v>590</v>
      </c>
      <c r="F12894" t="s">
        <v>110</v>
      </c>
      <c r="G12894" t="s">
        <v>115</v>
      </c>
      <c r="H12894">
        <v>249</v>
      </c>
      <c r="I12894">
        <v>0.42181423762013498</v>
      </c>
      <c r="J12894">
        <v>8.0289533675778849E-3</v>
      </c>
      <c r="K12894">
        <v>-8.3428415144320325E-2</v>
      </c>
      <c r="L12894">
        <v>0.73430831483007752</v>
      </c>
    </row>
    <row r="12895" spans="1:12">
      <c r="A12895" t="s">
        <v>317</v>
      </c>
      <c r="B12895" t="s">
        <v>265</v>
      </c>
      <c r="C12895">
        <v>48319</v>
      </c>
      <c r="D12895" t="s">
        <v>135</v>
      </c>
      <c r="E12895">
        <v>590</v>
      </c>
      <c r="F12895" t="s">
        <v>110</v>
      </c>
      <c r="G12895" t="s">
        <v>116</v>
      </c>
      <c r="H12895">
        <v>334</v>
      </c>
      <c r="I12895">
        <v>9.3343811315799871E-2</v>
      </c>
      <c r="J12895">
        <v>4.9802479425159994E-3</v>
      </c>
      <c r="K12895">
        <v>-0.24716632621721901</v>
      </c>
      <c r="L12895">
        <v>0.37254397000429879</v>
      </c>
    </row>
    <row r="12896" spans="1:12">
      <c r="A12896" t="s">
        <v>317</v>
      </c>
      <c r="B12896" t="s">
        <v>265</v>
      </c>
      <c r="C12896">
        <v>48319</v>
      </c>
      <c r="D12896" t="s">
        <v>135</v>
      </c>
      <c r="E12896">
        <v>590</v>
      </c>
      <c r="F12896" t="s">
        <v>110</v>
      </c>
      <c r="G12896" t="s">
        <v>117</v>
      </c>
      <c r="H12896">
        <v>249</v>
      </c>
      <c r="I12896">
        <v>0.42181423762013492</v>
      </c>
      <c r="J12896">
        <v>8.0289533675778832E-3</v>
      </c>
      <c r="K12896">
        <v>-8.3428415144320325E-2</v>
      </c>
      <c r="L12896">
        <v>0.73430831483007752</v>
      </c>
    </row>
    <row r="12897" spans="1:12">
      <c r="A12897" t="s">
        <v>317</v>
      </c>
      <c r="B12897" t="s">
        <v>265</v>
      </c>
      <c r="C12897">
        <v>48319</v>
      </c>
      <c r="D12897" t="s">
        <v>135</v>
      </c>
      <c r="E12897">
        <v>590</v>
      </c>
      <c r="F12897" t="s">
        <v>110</v>
      </c>
      <c r="G12897" t="s">
        <v>118</v>
      </c>
      <c r="H12897">
        <v>334</v>
      </c>
      <c r="I12897">
        <v>9.3338472856888552E-2</v>
      </c>
      <c r="J12897">
        <v>4.9803851799246068E-3</v>
      </c>
      <c r="K12897">
        <v>-0.24716632621721901</v>
      </c>
      <c r="L12897">
        <v>0.37254397000429879</v>
      </c>
    </row>
    <row r="12898" spans="1:12">
      <c r="A12898" t="s">
        <v>317</v>
      </c>
      <c r="B12898" t="s">
        <v>265</v>
      </c>
      <c r="C12898">
        <v>48319</v>
      </c>
      <c r="D12898" t="s">
        <v>135</v>
      </c>
      <c r="E12898">
        <v>590</v>
      </c>
      <c r="F12898" t="s">
        <v>110</v>
      </c>
      <c r="G12898" t="s">
        <v>119</v>
      </c>
      <c r="H12898">
        <v>249</v>
      </c>
      <c r="I12898">
        <v>0.48311767984334331</v>
      </c>
      <c r="J12898">
        <v>8.9584892760862043E-3</v>
      </c>
      <c r="K12898">
        <v>-7.3014897064594519E-2</v>
      </c>
      <c r="L12898">
        <v>0.8511285230059078</v>
      </c>
    </row>
    <row r="12899" spans="1:12">
      <c r="A12899" t="s">
        <v>317</v>
      </c>
      <c r="B12899" t="s">
        <v>265</v>
      </c>
      <c r="C12899">
        <v>48319</v>
      </c>
      <c r="D12899" t="s">
        <v>135</v>
      </c>
      <c r="E12899">
        <v>590</v>
      </c>
      <c r="F12899" t="s">
        <v>110</v>
      </c>
      <c r="G12899" t="s">
        <v>120</v>
      </c>
      <c r="H12899">
        <v>334</v>
      </c>
      <c r="I12899">
        <v>0.13623217973237531</v>
      </c>
      <c r="J12899">
        <v>4.8584786283880754E-3</v>
      </c>
      <c r="K12899">
        <v>-0.21468350489427621</v>
      </c>
      <c r="L12899">
        <v>0.39735487538562231</v>
      </c>
    </row>
    <row r="12900" spans="1:12">
      <c r="A12900" t="s">
        <v>317</v>
      </c>
      <c r="B12900" t="s">
        <v>265</v>
      </c>
      <c r="C12900">
        <v>48319</v>
      </c>
      <c r="D12900" t="s">
        <v>135</v>
      </c>
      <c r="E12900">
        <v>590</v>
      </c>
      <c r="F12900" t="s">
        <v>110</v>
      </c>
      <c r="G12900" t="s">
        <v>121</v>
      </c>
      <c r="H12900">
        <v>249</v>
      </c>
      <c r="I12900">
        <v>0.64951290937184847</v>
      </c>
      <c r="J12900">
        <v>1.146535267839118E-2</v>
      </c>
      <c r="K12900">
        <v>-4.0010588328953517E-3</v>
      </c>
      <c r="L12900">
        <v>1.1300487698310651</v>
      </c>
    </row>
    <row r="12901" spans="1:12">
      <c r="A12901" t="s">
        <v>317</v>
      </c>
      <c r="B12901" t="s">
        <v>265</v>
      </c>
      <c r="C12901">
        <v>48319</v>
      </c>
      <c r="D12901" t="s">
        <v>135</v>
      </c>
      <c r="E12901">
        <v>590</v>
      </c>
      <c r="F12901" t="s">
        <v>110</v>
      </c>
      <c r="G12901" t="s">
        <v>122</v>
      </c>
      <c r="H12901">
        <v>334</v>
      </c>
      <c r="I12901">
        <v>0.2397085674600217</v>
      </c>
      <c r="J12901">
        <v>5.1335323488057661E-3</v>
      </c>
      <c r="K12901">
        <v>-0.1134357744722686</v>
      </c>
      <c r="L12901">
        <v>0.47108975947694159</v>
      </c>
    </row>
    <row r="12902" spans="1:12">
      <c r="A12902" t="s">
        <v>317</v>
      </c>
      <c r="B12902" t="s">
        <v>265</v>
      </c>
      <c r="C12902">
        <v>48319</v>
      </c>
      <c r="D12902" t="s">
        <v>135</v>
      </c>
      <c r="E12902">
        <v>590</v>
      </c>
      <c r="F12902" t="s">
        <v>110</v>
      </c>
      <c r="G12902" t="s">
        <v>123</v>
      </c>
      <c r="H12902">
        <v>249</v>
      </c>
      <c r="I12902">
        <v>0.79967414725325914</v>
      </c>
      <c r="J12902">
        <v>1.421601526972642E-2</v>
      </c>
      <c r="K12902">
        <v>0.19127582959611239</v>
      </c>
      <c r="L12902">
        <v>1.407135650628663</v>
      </c>
    </row>
    <row r="12903" spans="1:12">
      <c r="A12903" t="s">
        <v>317</v>
      </c>
      <c r="B12903" t="s">
        <v>265</v>
      </c>
      <c r="C12903">
        <v>48319</v>
      </c>
      <c r="D12903" t="s">
        <v>135</v>
      </c>
      <c r="E12903">
        <v>590</v>
      </c>
      <c r="F12903" t="s">
        <v>110</v>
      </c>
      <c r="G12903" t="s">
        <v>124</v>
      </c>
      <c r="H12903">
        <v>334</v>
      </c>
      <c r="I12903">
        <v>0.33573687337132402</v>
      </c>
      <c r="J12903">
        <v>5.9373779151517146E-3</v>
      </c>
      <c r="K12903">
        <v>-3.2848782864860163E-2</v>
      </c>
      <c r="L12903">
        <v>0.67193973333280543</v>
      </c>
    </row>
    <row r="12904" spans="1:12">
      <c r="A12904" t="s">
        <v>317</v>
      </c>
      <c r="B12904" t="s">
        <v>265</v>
      </c>
      <c r="C12904">
        <v>48319</v>
      </c>
      <c r="D12904" t="s">
        <v>135</v>
      </c>
      <c r="E12904">
        <v>590</v>
      </c>
      <c r="F12904" t="s">
        <v>110</v>
      </c>
      <c r="G12904" t="s">
        <v>125</v>
      </c>
      <c r="H12904">
        <v>249</v>
      </c>
      <c r="I12904">
        <v>0.95519366448157772</v>
      </c>
      <c r="J12904">
        <v>1.686457795238341E-2</v>
      </c>
      <c r="K12904">
        <v>0.24692628372133291</v>
      </c>
      <c r="L12904">
        <v>1.665955837431321</v>
      </c>
    </row>
    <row r="12905" spans="1:12">
      <c r="A12905" t="s">
        <v>317</v>
      </c>
      <c r="B12905" t="s">
        <v>265</v>
      </c>
      <c r="C12905">
        <v>48319</v>
      </c>
      <c r="D12905" t="s">
        <v>135</v>
      </c>
      <c r="E12905">
        <v>590</v>
      </c>
      <c r="F12905" t="s">
        <v>110</v>
      </c>
      <c r="G12905" t="s">
        <v>126</v>
      </c>
      <c r="H12905">
        <v>334</v>
      </c>
      <c r="I12905">
        <v>0.4371562454710286</v>
      </c>
      <c r="J12905">
        <v>7.312892419487918E-3</v>
      </c>
      <c r="K12905">
        <v>-2.9603177133575849E-3</v>
      </c>
      <c r="L12905">
        <v>0.83618455498745559</v>
      </c>
    </row>
    <row r="12906" spans="1:12">
      <c r="A12906" t="s">
        <v>317</v>
      </c>
      <c r="B12906" t="s">
        <v>265</v>
      </c>
      <c r="C12906">
        <v>48319</v>
      </c>
      <c r="D12906" t="s">
        <v>135</v>
      </c>
      <c r="E12906">
        <v>590</v>
      </c>
      <c r="F12906" t="s">
        <v>110</v>
      </c>
      <c r="G12906" t="s">
        <v>127</v>
      </c>
      <c r="H12906">
        <v>249</v>
      </c>
      <c r="I12906">
        <v>0.56137201362039857</v>
      </c>
      <c r="J12906">
        <v>1.012382244926258E-2</v>
      </c>
      <c r="K12906">
        <v>-4.829477607592584E-2</v>
      </c>
      <c r="L12906">
        <v>0.98030706364718623</v>
      </c>
    </row>
    <row r="12907" spans="1:12">
      <c r="A12907" t="s">
        <v>317</v>
      </c>
      <c r="B12907" t="s">
        <v>265</v>
      </c>
      <c r="C12907">
        <v>48319</v>
      </c>
      <c r="D12907" t="s">
        <v>135</v>
      </c>
      <c r="E12907">
        <v>590</v>
      </c>
      <c r="F12907" t="s">
        <v>110</v>
      </c>
      <c r="G12907" t="s">
        <v>128</v>
      </c>
      <c r="H12907">
        <v>334</v>
      </c>
      <c r="I12907">
        <v>0.17057968067662579</v>
      </c>
      <c r="J12907">
        <v>4.6214440431201122E-3</v>
      </c>
      <c r="K12907">
        <v>-0.1664199960492774</v>
      </c>
      <c r="L12907">
        <v>0.40550754015868767</v>
      </c>
    </row>
    <row r="12908" spans="1:12">
      <c r="A12908" t="s">
        <v>317</v>
      </c>
      <c r="B12908" t="s">
        <v>265</v>
      </c>
      <c r="C12908">
        <v>48319</v>
      </c>
      <c r="D12908" t="s">
        <v>135</v>
      </c>
      <c r="E12908">
        <v>590</v>
      </c>
      <c r="F12908" t="s">
        <v>110</v>
      </c>
      <c r="G12908" t="s">
        <v>129</v>
      </c>
      <c r="H12908">
        <v>249</v>
      </c>
      <c r="I12908">
        <v>0.56137201362039857</v>
      </c>
      <c r="J12908">
        <v>1.012382244926258E-2</v>
      </c>
      <c r="K12908">
        <v>-4.829477607592584E-2</v>
      </c>
      <c r="L12908">
        <v>0.98030706364718623</v>
      </c>
    </row>
    <row r="12909" spans="1:12">
      <c r="A12909" t="s">
        <v>317</v>
      </c>
      <c r="B12909" t="s">
        <v>265</v>
      </c>
      <c r="C12909">
        <v>48319</v>
      </c>
      <c r="D12909" t="s">
        <v>135</v>
      </c>
      <c r="E12909">
        <v>590</v>
      </c>
      <c r="F12909" t="s">
        <v>110</v>
      </c>
      <c r="G12909" t="s">
        <v>130</v>
      </c>
      <c r="H12909">
        <v>334</v>
      </c>
      <c r="I12909">
        <v>0.17057968067662579</v>
      </c>
      <c r="J12909">
        <v>4.6214440431201122E-3</v>
      </c>
      <c r="K12909">
        <v>-0.1664199960492774</v>
      </c>
      <c r="L12909">
        <v>0.40550754015868767</v>
      </c>
    </row>
    <row r="12910" spans="1:12">
      <c r="A12910" t="s">
        <v>317</v>
      </c>
      <c r="B12910" t="s">
        <v>265</v>
      </c>
      <c r="C12910">
        <v>48319</v>
      </c>
      <c r="D12910" t="s">
        <v>135</v>
      </c>
      <c r="E12910">
        <v>590</v>
      </c>
      <c r="F12910" t="s">
        <v>110</v>
      </c>
      <c r="G12910" t="s">
        <v>131</v>
      </c>
      <c r="H12910">
        <v>249</v>
      </c>
      <c r="I12910">
        <v>0.56137201362039857</v>
      </c>
      <c r="J12910">
        <v>1.012382244926258E-2</v>
      </c>
      <c r="K12910">
        <v>-4.829477607592584E-2</v>
      </c>
      <c r="L12910">
        <v>0.98030706364718623</v>
      </c>
    </row>
    <row r="12911" spans="1:12">
      <c r="A12911" t="s">
        <v>317</v>
      </c>
      <c r="B12911" t="s">
        <v>265</v>
      </c>
      <c r="C12911">
        <v>48319</v>
      </c>
      <c r="D12911" t="s">
        <v>135</v>
      </c>
      <c r="E12911">
        <v>590</v>
      </c>
      <c r="F12911" t="s">
        <v>110</v>
      </c>
      <c r="G12911" t="s">
        <v>132</v>
      </c>
      <c r="H12911">
        <v>334</v>
      </c>
      <c r="I12911">
        <v>0.17057968067662579</v>
      </c>
      <c r="J12911">
        <v>4.6214440431201114E-3</v>
      </c>
      <c r="K12911">
        <v>-0.1664199960492774</v>
      </c>
      <c r="L12911">
        <v>0.40550754015868767</v>
      </c>
    </row>
    <row r="12912" spans="1:12">
      <c r="A12912" t="s">
        <v>317</v>
      </c>
      <c r="B12912" t="s">
        <v>265</v>
      </c>
      <c r="C12912">
        <v>48319</v>
      </c>
      <c r="D12912" t="s">
        <v>135</v>
      </c>
      <c r="E12912">
        <v>590</v>
      </c>
      <c r="F12912" t="s">
        <v>110</v>
      </c>
      <c r="G12912" t="s">
        <v>133</v>
      </c>
      <c r="H12912">
        <v>249</v>
      </c>
      <c r="I12912">
        <v>0.60025793537664518</v>
      </c>
      <c r="J12912">
        <v>1.127974245643126E-2</v>
      </c>
      <c r="K12912">
        <v>0.15360769622612799</v>
      </c>
      <c r="L12912">
        <v>1.0610174274965309</v>
      </c>
    </row>
    <row r="12913" spans="1:12">
      <c r="A12913" t="s">
        <v>317</v>
      </c>
      <c r="B12913" t="s">
        <v>265</v>
      </c>
      <c r="C12913">
        <v>48319</v>
      </c>
      <c r="D12913" t="s">
        <v>135</v>
      </c>
      <c r="E12913">
        <v>590</v>
      </c>
      <c r="F12913" t="s">
        <v>110</v>
      </c>
      <c r="G12913" t="s">
        <v>134</v>
      </c>
      <c r="H12913">
        <v>334</v>
      </c>
      <c r="I12913">
        <v>0.26600563503707358</v>
      </c>
      <c r="J12913">
        <v>4.4683730213794064E-3</v>
      </c>
      <c r="K12913">
        <v>-2.9603177133575849E-3</v>
      </c>
      <c r="L12913">
        <v>0.50047131994690186</v>
      </c>
    </row>
    <row r="12914" spans="1:12">
      <c r="A12914" t="s">
        <v>317</v>
      </c>
      <c r="B12914" t="s">
        <v>435</v>
      </c>
      <c r="C12914">
        <v>48321</v>
      </c>
      <c r="D12914" t="s">
        <v>135</v>
      </c>
      <c r="E12914">
        <v>590</v>
      </c>
      <c r="F12914" t="s">
        <v>110</v>
      </c>
      <c r="G12914" t="s">
        <v>111</v>
      </c>
      <c r="H12914">
        <v>119</v>
      </c>
      <c r="I12914">
        <v>4.344054371735321E-2</v>
      </c>
      <c r="J12914">
        <v>3.0583080619406241E-3</v>
      </c>
      <c r="K12914">
        <v>-999</v>
      </c>
      <c r="L12914">
        <v>-999</v>
      </c>
    </row>
    <row r="12915" spans="1:12">
      <c r="A12915" t="s">
        <v>317</v>
      </c>
      <c r="B12915" t="s">
        <v>435</v>
      </c>
      <c r="C12915">
        <v>48321</v>
      </c>
      <c r="D12915" t="s">
        <v>135</v>
      </c>
      <c r="E12915">
        <v>590</v>
      </c>
      <c r="F12915" t="s">
        <v>110</v>
      </c>
      <c r="G12915" t="s">
        <v>112</v>
      </c>
      <c r="H12915">
        <v>154</v>
      </c>
      <c r="I12915">
        <v>1.010576887515535E-2</v>
      </c>
      <c r="J12915">
        <v>1.007986004360896E-3</v>
      </c>
      <c r="K12915">
        <v>-999</v>
      </c>
      <c r="L12915">
        <v>-999</v>
      </c>
    </row>
    <row r="12916" spans="1:12">
      <c r="A12916" t="s">
        <v>317</v>
      </c>
      <c r="B12916" t="s">
        <v>435</v>
      </c>
      <c r="C12916">
        <v>48321</v>
      </c>
      <c r="D12916" t="s">
        <v>135</v>
      </c>
      <c r="E12916">
        <v>590</v>
      </c>
      <c r="F12916" t="s">
        <v>110</v>
      </c>
      <c r="G12916" t="s">
        <v>113</v>
      </c>
      <c r="H12916">
        <v>119</v>
      </c>
      <c r="I12916">
        <v>0.54223212982136748</v>
      </c>
      <c r="J12916">
        <v>2.2402894704769659E-2</v>
      </c>
      <c r="K12916">
        <v>-6.8014914002422755E-5</v>
      </c>
      <c r="L12916">
        <v>1.167587709455941</v>
      </c>
    </row>
    <row r="12917" spans="1:12">
      <c r="A12917" t="s">
        <v>317</v>
      </c>
      <c r="B12917" t="s">
        <v>435</v>
      </c>
      <c r="C12917">
        <v>48321</v>
      </c>
      <c r="D12917" t="s">
        <v>135</v>
      </c>
      <c r="E12917">
        <v>590</v>
      </c>
      <c r="F12917" t="s">
        <v>110</v>
      </c>
      <c r="G12917" t="s">
        <v>114</v>
      </c>
      <c r="H12917">
        <v>154</v>
      </c>
      <c r="I12917">
        <v>0.13614671302070411</v>
      </c>
      <c r="J12917">
        <v>1.006211760132609E-2</v>
      </c>
      <c r="K12917">
        <v>-0.1648007615647171</v>
      </c>
      <c r="L12917">
        <v>0.56084747552493552</v>
      </c>
    </row>
    <row r="12918" spans="1:12">
      <c r="A12918" t="s">
        <v>317</v>
      </c>
      <c r="B12918" t="s">
        <v>435</v>
      </c>
      <c r="C12918">
        <v>48321</v>
      </c>
      <c r="D12918" t="s">
        <v>135</v>
      </c>
      <c r="E12918">
        <v>590</v>
      </c>
      <c r="F12918" t="s">
        <v>110</v>
      </c>
      <c r="G12918" t="s">
        <v>115</v>
      </c>
      <c r="H12918">
        <v>119</v>
      </c>
      <c r="I12918">
        <v>0.35744820166864288</v>
      </c>
      <c r="J12918">
        <v>1.8388921166261309E-2</v>
      </c>
      <c r="K12918">
        <v>-9.3929551569146078E-2</v>
      </c>
      <c r="L12918">
        <v>0.83509783911325841</v>
      </c>
    </row>
    <row r="12919" spans="1:12">
      <c r="A12919" t="s">
        <v>317</v>
      </c>
      <c r="B12919" t="s">
        <v>435</v>
      </c>
      <c r="C12919">
        <v>48321</v>
      </c>
      <c r="D12919" t="s">
        <v>135</v>
      </c>
      <c r="E12919">
        <v>590</v>
      </c>
      <c r="F12919" t="s">
        <v>110</v>
      </c>
      <c r="G12919" t="s">
        <v>116</v>
      </c>
      <c r="H12919">
        <v>154</v>
      </c>
      <c r="I12919">
        <v>5.8262439736304593E-2</v>
      </c>
      <c r="J12919">
        <v>9.4519299594805518E-3</v>
      </c>
      <c r="K12919">
        <v>-0.2965267321163389</v>
      </c>
      <c r="L12919">
        <v>0.34774509743010268</v>
      </c>
    </row>
    <row r="12920" spans="1:12">
      <c r="A12920" t="s">
        <v>317</v>
      </c>
      <c r="B12920" t="s">
        <v>435</v>
      </c>
      <c r="C12920">
        <v>48321</v>
      </c>
      <c r="D12920" t="s">
        <v>135</v>
      </c>
      <c r="E12920">
        <v>590</v>
      </c>
      <c r="F12920" t="s">
        <v>110</v>
      </c>
      <c r="G12920" t="s">
        <v>117</v>
      </c>
      <c r="H12920">
        <v>119</v>
      </c>
      <c r="I12920">
        <v>0.35744820166864288</v>
      </c>
      <c r="J12920">
        <v>1.8388921166261309E-2</v>
      </c>
      <c r="K12920">
        <v>-9.3929551569146078E-2</v>
      </c>
      <c r="L12920">
        <v>0.83509783911325841</v>
      </c>
    </row>
    <row r="12921" spans="1:12">
      <c r="A12921" t="s">
        <v>317</v>
      </c>
      <c r="B12921" t="s">
        <v>435</v>
      </c>
      <c r="C12921">
        <v>48321</v>
      </c>
      <c r="D12921" t="s">
        <v>135</v>
      </c>
      <c r="E12921">
        <v>590</v>
      </c>
      <c r="F12921" t="s">
        <v>110</v>
      </c>
      <c r="G12921" t="s">
        <v>118</v>
      </c>
      <c r="H12921">
        <v>154</v>
      </c>
      <c r="I12921">
        <v>5.8262439736304593E-2</v>
      </c>
      <c r="J12921">
        <v>9.4519299594805518E-3</v>
      </c>
      <c r="K12921">
        <v>-0.2965267321163389</v>
      </c>
      <c r="L12921">
        <v>0.34774509743010268</v>
      </c>
    </row>
    <row r="12922" spans="1:12">
      <c r="A12922" t="s">
        <v>317</v>
      </c>
      <c r="B12922" t="s">
        <v>435</v>
      </c>
      <c r="C12922">
        <v>48321</v>
      </c>
      <c r="D12922" t="s">
        <v>135</v>
      </c>
      <c r="E12922">
        <v>590</v>
      </c>
      <c r="F12922" t="s">
        <v>110</v>
      </c>
      <c r="G12922" t="s">
        <v>119</v>
      </c>
      <c r="H12922">
        <v>119</v>
      </c>
      <c r="I12922">
        <v>0.44640003195052641</v>
      </c>
      <c r="J12922">
        <v>2.017620395139887E-2</v>
      </c>
      <c r="K12922">
        <v>-6.8014914002422755E-5</v>
      </c>
      <c r="L12922">
        <v>1.0065041022987671</v>
      </c>
    </row>
    <row r="12923" spans="1:12">
      <c r="A12923" t="s">
        <v>317</v>
      </c>
      <c r="B12923" t="s">
        <v>435</v>
      </c>
      <c r="C12923">
        <v>48321</v>
      </c>
      <c r="D12923" t="s">
        <v>135</v>
      </c>
      <c r="E12923">
        <v>590</v>
      </c>
      <c r="F12923" t="s">
        <v>110</v>
      </c>
      <c r="G12923" t="s">
        <v>120</v>
      </c>
      <c r="H12923">
        <v>154</v>
      </c>
      <c r="I12923">
        <v>9.8542597284439759E-2</v>
      </c>
      <c r="J12923">
        <v>1.005330279515171E-2</v>
      </c>
      <c r="K12923">
        <v>-0.24312261054794609</v>
      </c>
      <c r="L12923">
        <v>0.47072010799174657</v>
      </c>
    </row>
    <row r="12924" spans="1:12">
      <c r="A12924" t="s">
        <v>317</v>
      </c>
      <c r="B12924" t="s">
        <v>435</v>
      </c>
      <c r="C12924">
        <v>48321</v>
      </c>
      <c r="D12924" t="s">
        <v>135</v>
      </c>
      <c r="E12924">
        <v>590</v>
      </c>
      <c r="F12924" t="s">
        <v>110</v>
      </c>
      <c r="G12924" t="s">
        <v>121</v>
      </c>
      <c r="H12924">
        <v>119</v>
      </c>
      <c r="I12924">
        <v>0.65603744095005223</v>
      </c>
      <c r="J12924">
        <v>2.571803551448653E-2</v>
      </c>
      <c r="K12924">
        <v>-6.8014914002422755E-5</v>
      </c>
      <c r="L12924">
        <v>1.362928753414266</v>
      </c>
    </row>
    <row r="12925" spans="1:12">
      <c r="A12925" t="s">
        <v>317</v>
      </c>
      <c r="B12925" t="s">
        <v>435</v>
      </c>
      <c r="C12925">
        <v>48321</v>
      </c>
      <c r="D12925" t="s">
        <v>135</v>
      </c>
      <c r="E12925">
        <v>590</v>
      </c>
      <c r="F12925" t="s">
        <v>110</v>
      </c>
      <c r="G12925" t="s">
        <v>122</v>
      </c>
      <c r="H12925">
        <v>154</v>
      </c>
      <c r="I12925">
        <v>0.20211812595804701</v>
      </c>
      <c r="J12925">
        <v>1.169530440944319E-2</v>
      </c>
      <c r="K12925">
        <v>-8.7787914512305359E-2</v>
      </c>
      <c r="L12925">
        <v>0.71699065535889961</v>
      </c>
    </row>
    <row r="12926" spans="1:12">
      <c r="A12926" t="s">
        <v>317</v>
      </c>
      <c r="B12926" t="s">
        <v>435</v>
      </c>
      <c r="C12926">
        <v>48321</v>
      </c>
      <c r="D12926" t="s">
        <v>135</v>
      </c>
      <c r="E12926">
        <v>590</v>
      </c>
      <c r="F12926" t="s">
        <v>110</v>
      </c>
      <c r="G12926" t="s">
        <v>123</v>
      </c>
      <c r="H12926">
        <v>119</v>
      </c>
      <c r="I12926">
        <v>0.85245977191256961</v>
      </c>
      <c r="J12926">
        <v>3.2272663101109947E-2</v>
      </c>
      <c r="K12926">
        <v>-6.8014914002422755E-5</v>
      </c>
      <c r="L12926">
        <v>1.722766894029135</v>
      </c>
    </row>
    <row r="12927" spans="1:12">
      <c r="A12927" t="s">
        <v>317</v>
      </c>
      <c r="B12927" t="s">
        <v>435</v>
      </c>
      <c r="C12927">
        <v>48321</v>
      </c>
      <c r="D12927" t="s">
        <v>135</v>
      </c>
      <c r="E12927">
        <v>590</v>
      </c>
      <c r="F12927" t="s">
        <v>110</v>
      </c>
      <c r="G12927" t="s">
        <v>124</v>
      </c>
      <c r="H12927">
        <v>154</v>
      </c>
      <c r="I12927">
        <v>0.30613086388350969</v>
      </c>
      <c r="J12927">
        <v>1.458451087164732E-2</v>
      </c>
      <c r="K12927">
        <v>-7.1362469007284768E-3</v>
      </c>
      <c r="L12927">
        <v>0.93825560750798298</v>
      </c>
    </row>
    <row r="12928" spans="1:12">
      <c r="A12928" t="s">
        <v>317</v>
      </c>
      <c r="B12928" t="s">
        <v>435</v>
      </c>
      <c r="C12928">
        <v>48321</v>
      </c>
      <c r="D12928" t="s">
        <v>135</v>
      </c>
      <c r="E12928">
        <v>590</v>
      </c>
      <c r="F12928" t="s">
        <v>110</v>
      </c>
      <c r="G12928" t="s">
        <v>125</v>
      </c>
      <c r="H12928">
        <v>119</v>
      </c>
      <c r="I12928">
        <v>1.043641561352562</v>
      </c>
      <c r="J12928">
        <v>3.8907464032135061E-2</v>
      </c>
      <c r="K12928">
        <v>-6.8014914002422755E-5</v>
      </c>
      <c r="L12928">
        <v>2.050532687710747</v>
      </c>
    </row>
    <row r="12929" spans="1:12">
      <c r="A12929" t="s">
        <v>317</v>
      </c>
      <c r="B12929" t="s">
        <v>435</v>
      </c>
      <c r="C12929">
        <v>48321</v>
      </c>
      <c r="D12929" t="s">
        <v>135</v>
      </c>
      <c r="E12929">
        <v>590</v>
      </c>
      <c r="F12929" t="s">
        <v>110</v>
      </c>
      <c r="G12929" t="s">
        <v>126</v>
      </c>
      <c r="H12929">
        <v>154</v>
      </c>
      <c r="I12929">
        <v>0.41259931489748708</v>
      </c>
      <c r="J12929">
        <v>1.7729208915557289E-2</v>
      </c>
      <c r="K12929">
        <v>-7.1362469007284768E-3</v>
      </c>
      <c r="L12929">
        <v>1.107028819515256</v>
      </c>
    </row>
    <row r="12930" spans="1:12">
      <c r="A12930" t="s">
        <v>317</v>
      </c>
      <c r="B12930" t="s">
        <v>435</v>
      </c>
      <c r="C12930">
        <v>48321</v>
      </c>
      <c r="D12930" t="s">
        <v>135</v>
      </c>
      <c r="E12930">
        <v>590</v>
      </c>
      <c r="F12930" t="s">
        <v>110</v>
      </c>
      <c r="G12930" t="s">
        <v>127</v>
      </c>
      <c r="H12930">
        <v>119</v>
      </c>
      <c r="I12930">
        <v>0.54223212982136759</v>
      </c>
      <c r="J12930">
        <v>2.2402894704769669E-2</v>
      </c>
      <c r="K12930">
        <v>-6.8014914002422755E-5</v>
      </c>
      <c r="L12930">
        <v>1.167587709455941</v>
      </c>
    </row>
    <row r="12931" spans="1:12">
      <c r="A12931" t="s">
        <v>317</v>
      </c>
      <c r="B12931" t="s">
        <v>435</v>
      </c>
      <c r="C12931">
        <v>48321</v>
      </c>
      <c r="D12931" t="s">
        <v>135</v>
      </c>
      <c r="E12931">
        <v>590</v>
      </c>
      <c r="F12931" t="s">
        <v>110</v>
      </c>
      <c r="G12931" t="s">
        <v>128</v>
      </c>
      <c r="H12931">
        <v>154</v>
      </c>
      <c r="I12931">
        <v>0.13614671302070411</v>
      </c>
      <c r="J12931">
        <v>1.006211760132609E-2</v>
      </c>
      <c r="K12931">
        <v>-0.1648007615647171</v>
      </c>
      <c r="L12931">
        <v>0.56084747552493552</v>
      </c>
    </row>
    <row r="12932" spans="1:12">
      <c r="A12932" t="s">
        <v>317</v>
      </c>
      <c r="B12932" t="s">
        <v>435</v>
      </c>
      <c r="C12932">
        <v>48321</v>
      </c>
      <c r="D12932" t="s">
        <v>135</v>
      </c>
      <c r="E12932">
        <v>590</v>
      </c>
      <c r="F12932" t="s">
        <v>110</v>
      </c>
      <c r="G12932" t="s">
        <v>129</v>
      </c>
      <c r="H12932">
        <v>119</v>
      </c>
      <c r="I12932">
        <v>0.54223213514268054</v>
      </c>
      <c r="J12932">
        <v>2.2402894354175851E-2</v>
      </c>
      <c r="K12932">
        <v>-6.8014914002422755E-5</v>
      </c>
      <c r="L12932">
        <v>1.167587709455941</v>
      </c>
    </row>
    <row r="12933" spans="1:12">
      <c r="A12933" t="s">
        <v>317</v>
      </c>
      <c r="B12933" t="s">
        <v>435</v>
      </c>
      <c r="C12933">
        <v>48321</v>
      </c>
      <c r="D12933" t="s">
        <v>135</v>
      </c>
      <c r="E12933">
        <v>590</v>
      </c>
      <c r="F12933" t="s">
        <v>110</v>
      </c>
      <c r="G12933" t="s">
        <v>130</v>
      </c>
      <c r="H12933">
        <v>154</v>
      </c>
      <c r="I12933">
        <v>0.13614671302070411</v>
      </c>
      <c r="J12933">
        <v>1.006211760132609E-2</v>
      </c>
      <c r="K12933">
        <v>-0.1648007615647171</v>
      </c>
      <c r="L12933">
        <v>0.56084747552493552</v>
      </c>
    </row>
    <row r="12934" spans="1:12">
      <c r="A12934" t="s">
        <v>317</v>
      </c>
      <c r="B12934" t="s">
        <v>435</v>
      </c>
      <c r="C12934">
        <v>48321</v>
      </c>
      <c r="D12934" t="s">
        <v>135</v>
      </c>
      <c r="E12934">
        <v>590</v>
      </c>
      <c r="F12934" t="s">
        <v>110</v>
      </c>
      <c r="G12934" t="s">
        <v>131</v>
      </c>
      <c r="H12934">
        <v>119</v>
      </c>
      <c r="I12934">
        <v>0.54223212982136759</v>
      </c>
      <c r="J12934">
        <v>2.2402894704769669E-2</v>
      </c>
      <c r="K12934">
        <v>-6.8014914002422755E-5</v>
      </c>
      <c r="L12934">
        <v>1.167587709455941</v>
      </c>
    </row>
    <row r="12935" spans="1:12">
      <c r="A12935" t="s">
        <v>317</v>
      </c>
      <c r="B12935" t="s">
        <v>435</v>
      </c>
      <c r="C12935">
        <v>48321</v>
      </c>
      <c r="D12935" t="s">
        <v>135</v>
      </c>
      <c r="E12935">
        <v>590</v>
      </c>
      <c r="F12935" t="s">
        <v>110</v>
      </c>
      <c r="G12935" t="s">
        <v>132</v>
      </c>
      <c r="H12935">
        <v>154</v>
      </c>
      <c r="I12935">
        <v>0.13614671302070411</v>
      </c>
      <c r="J12935">
        <v>1.006211760132609E-2</v>
      </c>
      <c r="K12935">
        <v>-0.1648007615647171</v>
      </c>
      <c r="L12935">
        <v>0.56084747552493552</v>
      </c>
    </row>
    <row r="12936" spans="1:12">
      <c r="A12936" t="s">
        <v>317</v>
      </c>
      <c r="B12936" t="s">
        <v>435</v>
      </c>
      <c r="C12936">
        <v>48321</v>
      </c>
      <c r="D12936" t="s">
        <v>135</v>
      </c>
      <c r="E12936">
        <v>590</v>
      </c>
      <c r="F12936" t="s">
        <v>110</v>
      </c>
      <c r="G12936" t="s">
        <v>133</v>
      </c>
      <c r="H12936">
        <v>119</v>
      </c>
      <c r="I12936">
        <v>0.71148490009686993</v>
      </c>
      <c r="J12936">
        <v>2.8626114169949951E-2</v>
      </c>
      <c r="K12936">
        <v>-6.8014914002422755E-5</v>
      </c>
      <c r="L12936">
        <v>1.4331333234507451</v>
      </c>
    </row>
    <row r="12937" spans="1:12">
      <c r="A12937" t="s">
        <v>317</v>
      </c>
      <c r="B12937" t="s">
        <v>435</v>
      </c>
      <c r="C12937">
        <v>48321</v>
      </c>
      <c r="D12937" t="s">
        <v>135</v>
      </c>
      <c r="E12937">
        <v>590</v>
      </c>
      <c r="F12937" t="s">
        <v>110</v>
      </c>
      <c r="G12937" t="s">
        <v>134</v>
      </c>
      <c r="H12937">
        <v>154</v>
      </c>
      <c r="I12937">
        <v>0.25524593365470882</v>
      </c>
      <c r="J12937">
        <v>1.069283385560706E-2</v>
      </c>
      <c r="K12937">
        <v>-7.1362469007284768E-3</v>
      </c>
      <c r="L12937">
        <v>0.67055148480300786</v>
      </c>
    </row>
    <row r="12938" spans="1:12">
      <c r="A12938" t="s">
        <v>317</v>
      </c>
      <c r="B12938" t="s">
        <v>436</v>
      </c>
      <c r="C12938">
        <v>48323</v>
      </c>
      <c r="D12938" t="s">
        <v>135</v>
      </c>
      <c r="E12938">
        <v>590</v>
      </c>
      <c r="F12938" t="s">
        <v>110</v>
      </c>
      <c r="G12938" t="s">
        <v>111</v>
      </c>
      <c r="H12938">
        <v>249</v>
      </c>
      <c r="I12938">
        <v>2.8781502944510269E-2</v>
      </c>
      <c r="J12938">
        <v>8.7103573533337268E-4</v>
      </c>
      <c r="K12938">
        <v>-999</v>
      </c>
      <c r="L12938">
        <v>-999</v>
      </c>
    </row>
    <row r="12939" spans="1:12">
      <c r="A12939" t="s">
        <v>317</v>
      </c>
      <c r="B12939" t="s">
        <v>436</v>
      </c>
      <c r="C12939">
        <v>48323</v>
      </c>
      <c r="D12939" t="s">
        <v>135</v>
      </c>
      <c r="E12939">
        <v>590</v>
      </c>
      <c r="F12939" t="s">
        <v>110</v>
      </c>
      <c r="G12939" t="s">
        <v>112</v>
      </c>
      <c r="H12939">
        <v>334</v>
      </c>
      <c r="I12939">
        <v>5.7337774181871813E-4</v>
      </c>
      <c r="J12939">
        <v>6.8644977716263221E-4</v>
      </c>
      <c r="K12939">
        <v>-999</v>
      </c>
      <c r="L12939">
        <v>-999</v>
      </c>
    </row>
    <row r="12940" spans="1:12">
      <c r="A12940" t="s">
        <v>317</v>
      </c>
      <c r="B12940" t="s">
        <v>436</v>
      </c>
      <c r="C12940">
        <v>48323</v>
      </c>
      <c r="D12940" t="s">
        <v>135</v>
      </c>
      <c r="E12940">
        <v>590</v>
      </c>
      <c r="F12940" t="s">
        <v>110</v>
      </c>
      <c r="G12940" t="s">
        <v>113</v>
      </c>
      <c r="H12940">
        <v>249</v>
      </c>
      <c r="I12940">
        <v>0.56137201362039857</v>
      </c>
      <c r="J12940">
        <v>1.012382244926258E-2</v>
      </c>
      <c r="K12940">
        <v>-4.829477607592584E-2</v>
      </c>
      <c r="L12940">
        <v>0.98030706364718623</v>
      </c>
    </row>
    <row r="12941" spans="1:12">
      <c r="A12941" t="s">
        <v>317</v>
      </c>
      <c r="B12941" t="s">
        <v>436</v>
      </c>
      <c r="C12941">
        <v>48323</v>
      </c>
      <c r="D12941" t="s">
        <v>135</v>
      </c>
      <c r="E12941">
        <v>590</v>
      </c>
      <c r="F12941" t="s">
        <v>110</v>
      </c>
      <c r="G12941" t="s">
        <v>114</v>
      </c>
      <c r="H12941">
        <v>334</v>
      </c>
      <c r="I12941">
        <v>0.17057928021147739</v>
      </c>
      <c r="J12941">
        <v>4.6225297974527048E-3</v>
      </c>
      <c r="K12941">
        <v>-0.1664199960492774</v>
      </c>
      <c r="L12941">
        <v>0.40550754015868767</v>
      </c>
    </row>
    <row r="12942" spans="1:12">
      <c r="A12942" t="s">
        <v>317</v>
      </c>
      <c r="B12942" t="s">
        <v>436</v>
      </c>
      <c r="C12942">
        <v>48323</v>
      </c>
      <c r="D12942" t="s">
        <v>135</v>
      </c>
      <c r="E12942">
        <v>590</v>
      </c>
      <c r="F12942" t="s">
        <v>110</v>
      </c>
      <c r="G12942" t="s">
        <v>115</v>
      </c>
      <c r="H12942">
        <v>249</v>
      </c>
      <c r="I12942">
        <v>0.42181423762013498</v>
      </c>
      <c r="J12942">
        <v>8.0289533675778849E-3</v>
      </c>
      <c r="K12942">
        <v>-8.3428415144320325E-2</v>
      </c>
      <c r="L12942">
        <v>0.73430831483007752</v>
      </c>
    </row>
    <row r="12943" spans="1:12">
      <c r="A12943" t="s">
        <v>317</v>
      </c>
      <c r="B12943" t="s">
        <v>436</v>
      </c>
      <c r="C12943">
        <v>48323</v>
      </c>
      <c r="D12943" t="s">
        <v>135</v>
      </c>
      <c r="E12943">
        <v>590</v>
      </c>
      <c r="F12943" t="s">
        <v>110</v>
      </c>
      <c r="G12943" t="s">
        <v>116</v>
      </c>
      <c r="H12943">
        <v>334</v>
      </c>
      <c r="I12943">
        <v>9.3343811315799871E-2</v>
      </c>
      <c r="J12943">
        <v>4.9802479425159994E-3</v>
      </c>
      <c r="K12943">
        <v>-0.24716632621721901</v>
      </c>
      <c r="L12943">
        <v>0.37254397000429879</v>
      </c>
    </row>
    <row r="12944" spans="1:12">
      <c r="A12944" t="s">
        <v>317</v>
      </c>
      <c r="B12944" t="s">
        <v>436</v>
      </c>
      <c r="C12944">
        <v>48323</v>
      </c>
      <c r="D12944" t="s">
        <v>135</v>
      </c>
      <c r="E12944">
        <v>590</v>
      </c>
      <c r="F12944" t="s">
        <v>110</v>
      </c>
      <c r="G12944" t="s">
        <v>117</v>
      </c>
      <c r="H12944">
        <v>249</v>
      </c>
      <c r="I12944">
        <v>0.42181423762013492</v>
      </c>
      <c r="J12944">
        <v>8.0289533675778832E-3</v>
      </c>
      <c r="K12944">
        <v>-8.3428415144320325E-2</v>
      </c>
      <c r="L12944">
        <v>0.73430831483007752</v>
      </c>
    </row>
    <row r="12945" spans="1:12">
      <c r="A12945" t="s">
        <v>317</v>
      </c>
      <c r="B12945" t="s">
        <v>436</v>
      </c>
      <c r="C12945">
        <v>48323</v>
      </c>
      <c r="D12945" t="s">
        <v>135</v>
      </c>
      <c r="E12945">
        <v>590</v>
      </c>
      <c r="F12945" t="s">
        <v>110</v>
      </c>
      <c r="G12945" t="s">
        <v>118</v>
      </c>
      <c r="H12945">
        <v>334</v>
      </c>
      <c r="I12945">
        <v>9.3338472856888552E-2</v>
      </c>
      <c r="J12945">
        <v>4.9803851799246068E-3</v>
      </c>
      <c r="K12945">
        <v>-0.24716632621721901</v>
      </c>
      <c r="L12945">
        <v>0.37254397000429879</v>
      </c>
    </row>
    <row r="12946" spans="1:12">
      <c r="A12946" t="s">
        <v>317</v>
      </c>
      <c r="B12946" t="s">
        <v>436</v>
      </c>
      <c r="C12946">
        <v>48323</v>
      </c>
      <c r="D12946" t="s">
        <v>135</v>
      </c>
      <c r="E12946">
        <v>590</v>
      </c>
      <c r="F12946" t="s">
        <v>110</v>
      </c>
      <c r="G12946" t="s">
        <v>119</v>
      </c>
      <c r="H12946">
        <v>249</v>
      </c>
      <c r="I12946">
        <v>0.48311767984334331</v>
      </c>
      <c r="J12946">
        <v>8.9584892760862043E-3</v>
      </c>
      <c r="K12946">
        <v>-7.3014897064594519E-2</v>
      </c>
      <c r="L12946">
        <v>0.8511285230059078</v>
      </c>
    </row>
    <row r="12947" spans="1:12">
      <c r="A12947" t="s">
        <v>317</v>
      </c>
      <c r="B12947" t="s">
        <v>436</v>
      </c>
      <c r="C12947">
        <v>48323</v>
      </c>
      <c r="D12947" t="s">
        <v>135</v>
      </c>
      <c r="E12947">
        <v>590</v>
      </c>
      <c r="F12947" t="s">
        <v>110</v>
      </c>
      <c r="G12947" t="s">
        <v>120</v>
      </c>
      <c r="H12947">
        <v>334</v>
      </c>
      <c r="I12947">
        <v>0.13623217973237531</v>
      </c>
      <c r="J12947">
        <v>4.8584786283880754E-3</v>
      </c>
      <c r="K12947">
        <v>-0.21468350489427621</v>
      </c>
      <c r="L12947">
        <v>0.39735487538562231</v>
      </c>
    </row>
    <row r="12948" spans="1:12">
      <c r="A12948" t="s">
        <v>317</v>
      </c>
      <c r="B12948" t="s">
        <v>436</v>
      </c>
      <c r="C12948">
        <v>48323</v>
      </c>
      <c r="D12948" t="s">
        <v>135</v>
      </c>
      <c r="E12948">
        <v>590</v>
      </c>
      <c r="F12948" t="s">
        <v>110</v>
      </c>
      <c r="G12948" t="s">
        <v>121</v>
      </c>
      <c r="H12948">
        <v>249</v>
      </c>
      <c r="I12948">
        <v>0.64951290937184847</v>
      </c>
      <c r="J12948">
        <v>1.146535267839118E-2</v>
      </c>
      <c r="K12948">
        <v>-4.0010588328953517E-3</v>
      </c>
      <c r="L12948">
        <v>1.1300487698310651</v>
      </c>
    </row>
    <row r="12949" spans="1:12">
      <c r="A12949" t="s">
        <v>317</v>
      </c>
      <c r="B12949" t="s">
        <v>436</v>
      </c>
      <c r="C12949">
        <v>48323</v>
      </c>
      <c r="D12949" t="s">
        <v>135</v>
      </c>
      <c r="E12949">
        <v>590</v>
      </c>
      <c r="F12949" t="s">
        <v>110</v>
      </c>
      <c r="G12949" t="s">
        <v>122</v>
      </c>
      <c r="H12949">
        <v>334</v>
      </c>
      <c r="I12949">
        <v>0.2397085674600217</v>
      </c>
      <c r="J12949">
        <v>5.1335323488057661E-3</v>
      </c>
      <c r="K12949">
        <v>-0.1134357744722686</v>
      </c>
      <c r="L12949">
        <v>0.47108975947694159</v>
      </c>
    </row>
    <row r="12950" spans="1:12">
      <c r="A12950" t="s">
        <v>317</v>
      </c>
      <c r="B12950" t="s">
        <v>436</v>
      </c>
      <c r="C12950">
        <v>48323</v>
      </c>
      <c r="D12950" t="s">
        <v>135</v>
      </c>
      <c r="E12950">
        <v>590</v>
      </c>
      <c r="F12950" t="s">
        <v>110</v>
      </c>
      <c r="G12950" t="s">
        <v>123</v>
      </c>
      <c r="H12950">
        <v>249</v>
      </c>
      <c r="I12950">
        <v>0.79967414725325914</v>
      </c>
      <c r="J12950">
        <v>1.421601526972642E-2</v>
      </c>
      <c r="K12950">
        <v>0.19127582959611239</v>
      </c>
      <c r="L12950">
        <v>1.407135650628663</v>
      </c>
    </row>
    <row r="12951" spans="1:12">
      <c r="A12951" t="s">
        <v>317</v>
      </c>
      <c r="B12951" t="s">
        <v>436</v>
      </c>
      <c r="C12951">
        <v>48323</v>
      </c>
      <c r="D12951" t="s">
        <v>135</v>
      </c>
      <c r="E12951">
        <v>590</v>
      </c>
      <c r="F12951" t="s">
        <v>110</v>
      </c>
      <c r="G12951" t="s">
        <v>124</v>
      </c>
      <c r="H12951">
        <v>334</v>
      </c>
      <c r="I12951">
        <v>0.33573687337132402</v>
      </c>
      <c r="J12951">
        <v>5.9373779151517146E-3</v>
      </c>
      <c r="K12951">
        <v>-3.2848782864860163E-2</v>
      </c>
      <c r="L12951">
        <v>0.67193973333280543</v>
      </c>
    </row>
    <row r="12952" spans="1:12">
      <c r="A12952" t="s">
        <v>317</v>
      </c>
      <c r="B12952" t="s">
        <v>436</v>
      </c>
      <c r="C12952">
        <v>48323</v>
      </c>
      <c r="D12952" t="s">
        <v>135</v>
      </c>
      <c r="E12952">
        <v>590</v>
      </c>
      <c r="F12952" t="s">
        <v>110</v>
      </c>
      <c r="G12952" t="s">
        <v>125</v>
      </c>
      <c r="H12952">
        <v>249</v>
      </c>
      <c r="I12952">
        <v>0.95519366448157772</v>
      </c>
      <c r="J12952">
        <v>1.686457795238341E-2</v>
      </c>
      <c r="K12952">
        <v>0.24692628372133291</v>
      </c>
      <c r="L12952">
        <v>1.665955837431321</v>
      </c>
    </row>
    <row r="12953" spans="1:12">
      <c r="A12953" t="s">
        <v>317</v>
      </c>
      <c r="B12953" t="s">
        <v>436</v>
      </c>
      <c r="C12953">
        <v>48323</v>
      </c>
      <c r="D12953" t="s">
        <v>135</v>
      </c>
      <c r="E12953">
        <v>590</v>
      </c>
      <c r="F12953" t="s">
        <v>110</v>
      </c>
      <c r="G12953" t="s">
        <v>126</v>
      </c>
      <c r="H12953">
        <v>334</v>
      </c>
      <c r="I12953">
        <v>0.4371562454710286</v>
      </c>
      <c r="J12953">
        <v>7.312892419487918E-3</v>
      </c>
      <c r="K12953">
        <v>-2.9603177133575849E-3</v>
      </c>
      <c r="L12953">
        <v>0.83618455498745559</v>
      </c>
    </row>
    <row r="12954" spans="1:12">
      <c r="A12954" t="s">
        <v>317</v>
      </c>
      <c r="B12954" t="s">
        <v>436</v>
      </c>
      <c r="C12954">
        <v>48323</v>
      </c>
      <c r="D12954" t="s">
        <v>135</v>
      </c>
      <c r="E12954">
        <v>590</v>
      </c>
      <c r="F12954" t="s">
        <v>110</v>
      </c>
      <c r="G12954" t="s">
        <v>127</v>
      </c>
      <c r="H12954">
        <v>249</v>
      </c>
      <c r="I12954">
        <v>0.56137201362039857</v>
      </c>
      <c r="J12954">
        <v>1.012382244926258E-2</v>
      </c>
      <c r="K12954">
        <v>-4.829477607592584E-2</v>
      </c>
      <c r="L12954">
        <v>0.98030706364718623</v>
      </c>
    </row>
    <row r="12955" spans="1:12">
      <c r="A12955" t="s">
        <v>317</v>
      </c>
      <c r="B12955" t="s">
        <v>436</v>
      </c>
      <c r="C12955">
        <v>48323</v>
      </c>
      <c r="D12955" t="s">
        <v>135</v>
      </c>
      <c r="E12955">
        <v>590</v>
      </c>
      <c r="F12955" t="s">
        <v>110</v>
      </c>
      <c r="G12955" t="s">
        <v>128</v>
      </c>
      <c r="H12955">
        <v>334</v>
      </c>
      <c r="I12955">
        <v>0.17057968067662579</v>
      </c>
      <c r="J12955">
        <v>4.6214440431201122E-3</v>
      </c>
      <c r="K12955">
        <v>-0.1664199960492774</v>
      </c>
      <c r="L12955">
        <v>0.40550754015868767</v>
      </c>
    </row>
    <row r="12956" spans="1:12">
      <c r="A12956" t="s">
        <v>317</v>
      </c>
      <c r="B12956" t="s">
        <v>436</v>
      </c>
      <c r="C12956">
        <v>48323</v>
      </c>
      <c r="D12956" t="s">
        <v>135</v>
      </c>
      <c r="E12956">
        <v>590</v>
      </c>
      <c r="F12956" t="s">
        <v>110</v>
      </c>
      <c r="G12956" t="s">
        <v>129</v>
      </c>
      <c r="H12956">
        <v>249</v>
      </c>
      <c r="I12956">
        <v>0.56137201362039857</v>
      </c>
      <c r="J12956">
        <v>1.012382244926258E-2</v>
      </c>
      <c r="K12956">
        <v>-4.829477607592584E-2</v>
      </c>
      <c r="L12956">
        <v>0.98030706364718623</v>
      </c>
    </row>
    <row r="12957" spans="1:12">
      <c r="A12957" t="s">
        <v>317</v>
      </c>
      <c r="B12957" t="s">
        <v>436</v>
      </c>
      <c r="C12957">
        <v>48323</v>
      </c>
      <c r="D12957" t="s">
        <v>135</v>
      </c>
      <c r="E12957">
        <v>590</v>
      </c>
      <c r="F12957" t="s">
        <v>110</v>
      </c>
      <c r="G12957" t="s">
        <v>130</v>
      </c>
      <c r="H12957">
        <v>334</v>
      </c>
      <c r="I12957">
        <v>0.17057968067662579</v>
      </c>
      <c r="J12957">
        <v>4.6214440431201122E-3</v>
      </c>
      <c r="K12957">
        <v>-0.1664199960492774</v>
      </c>
      <c r="L12957">
        <v>0.40550754015868767</v>
      </c>
    </row>
    <row r="12958" spans="1:12">
      <c r="A12958" t="s">
        <v>317</v>
      </c>
      <c r="B12958" t="s">
        <v>436</v>
      </c>
      <c r="C12958">
        <v>48323</v>
      </c>
      <c r="D12958" t="s">
        <v>135</v>
      </c>
      <c r="E12958">
        <v>590</v>
      </c>
      <c r="F12958" t="s">
        <v>110</v>
      </c>
      <c r="G12958" t="s">
        <v>131</v>
      </c>
      <c r="H12958">
        <v>249</v>
      </c>
      <c r="I12958">
        <v>0.56137201362039857</v>
      </c>
      <c r="J12958">
        <v>1.012382244926258E-2</v>
      </c>
      <c r="K12958">
        <v>-4.829477607592584E-2</v>
      </c>
      <c r="L12958">
        <v>0.98030706364718623</v>
      </c>
    </row>
    <row r="12959" spans="1:12">
      <c r="A12959" t="s">
        <v>317</v>
      </c>
      <c r="B12959" t="s">
        <v>436</v>
      </c>
      <c r="C12959">
        <v>48323</v>
      </c>
      <c r="D12959" t="s">
        <v>135</v>
      </c>
      <c r="E12959">
        <v>590</v>
      </c>
      <c r="F12959" t="s">
        <v>110</v>
      </c>
      <c r="G12959" t="s">
        <v>132</v>
      </c>
      <c r="H12959">
        <v>334</v>
      </c>
      <c r="I12959">
        <v>0.17057968067662579</v>
      </c>
      <c r="J12959">
        <v>4.6214440431201114E-3</v>
      </c>
      <c r="K12959">
        <v>-0.1664199960492774</v>
      </c>
      <c r="L12959">
        <v>0.40550754015868767</v>
      </c>
    </row>
    <row r="12960" spans="1:12">
      <c r="A12960" t="s">
        <v>317</v>
      </c>
      <c r="B12960" t="s">
        <v>436</v>
      </c>
      <c r="C12960">
        <v>48323</v>
      </c>
      <c r="D12960" t="s">
        <v>135</v>
      </c>
      <c r="E12960">
        <v>590</v>
      </c>
      <c r="F12960" t="s">
        <v>110</v>
      </c>
      <c r="G12960" t="s">
        <v>133</v>
      </c>
      <c r="H12960">
        <v>249</v>
      </c>
      <c r="I12960">
        <v>0.60025793537664518</v>
      </c>
      <c r="J12960">
        <v>1.127974245643126E-2</v>
      </c>
      <c r="K12960">
        <v>0.15360769622612799</v>
      </c>
      <c r="L12960">
        <v>1.0610174274965309</v>
      </c>
    </row>
    <row r="12961" spans="1:12">
      <c r="A12961" t="s">
        <v>317</v>
      </c>
      <c r="B12961" t="s">
        <v>436</v>
      </c>
      <c r="C12961">
        <v>48323</v>
      </c>
      <c r="D12961" t="s">
        <v>135</v>
      </c>
      <c r="E12961">
        <v>590</v>
      </c>
      <c r="F12961" t="s">
        <v>110</v>
      </c>
      <c r="G12961" t="s">
        <v>134</v>
      </c>
      <c r="H12961">
        <v>334</v>
      </c>
      <c r="I12961">
        <v>0.26600563503707358</v>
      </c>
      <c r="J12961">
        <v>4.4683730213794064E-3</v>
      </c>
      <c r="K12961">
        <v>-2.9603177133575849E-3</v>
      </c>
      <c r="L12961">
        <v>0.50047131994690186</v>
      </c>
    </row>
    <row r="12962" spans="1:12">
      <c r="A12962" t="s">
        <v>317</v>
      </c>
      <c r="B12962" t="s">
        <v>437</v>
      </c>
      <c r="C12962">
        <v>48307</v>
      </c>
      <c r="D12962" t="s">
        <v>135</v>
      </c>
      <c r="E12962">
        <v>590</v>
      </c>
      <c r="F12962" t="s">
        <v>110</v>
      </c>
      <c r="G12962" t="s">
        <v>111</v>
      </c>
      <c r="H12962">
        <v>249</v>
      </c>
      <c r="I12962">
        <v>2.8781502944510269E-2</v>
      </c>
      <c r="J12962">
        <v>8.7103573533337268E-4</v>
      </c>
      <c r="K12962">
        <v>-999</v>
      </c>
      <c r="L12962">
        <v>-999</v>
      </c>
    </row>
    <row r="12963" spans="1:12">
      <c r="A12963" t="s">
        <v>317</v>
      </c>
      <c r="B12963" t="s">
        <v>437</v>
      </c>
      <c r="C12963">
        <v>48307</v>
      </c>
      <c r="D12963" t="s">
        <v>135</v>
      </c>
      <c r="E12963">
        <v>590</v>
      </c>
      <c r="F12963" t="s">
        <v>110</v>
      </c>
      <c r="G12963" t="s">
        <v>112</v>
      </c>
      <c r="H12963">
        <v>29</v>
      </c>
      <c r="I12963">
        <v>3.2218617599966901E-3</v>
      </c>
      <c r="J12963">
        <v>1.4675083493885641E-3</v>
      </c>
      <c r="K12963">
        <v>-999</v>
      </c>
      <c r="L12963">
        <v>-999</v>
      </c>
    </row>
    <row r="12964" spans="1:12">
      <c r="A12964" t="s">
        <v>317</v>
      </c>
      <c r="B12964" t="s">
        <v>437</v>
      </c>
      <c r="C12964">
        <v>48307</v>
      </c>
      <c r="D12964" t="s">
        <v>135</v>
      </c>
      <c r="E12964">
        <v>590</v>
      </c>
      <c r="F12964" t="s">
        <v>110</v>
      </c>
      <c r="G12964" t="s">
        <v>113</v>
      </c>
      <c r="H12964">
        <v>249</v>
      </c>
      <c r="I12964">
        <v>0.56137201362039857</v>
      </c>
      <c r="J12964">
        <v>1.012382244926258E-2</v>
      </c>
      <c r="K12964">
        <v>-4.829477607592584E-2</v>
      </c>
      <c r="L12964">
        <v>0.98030706364718623</v>
      </c>
    </row>
    <row r="12965" spans="1:12">
      <c r="A12965" t="s">
        <v>317</v>
      </c>
      <c r="B12965" t="s">
        <v>437</v>
      </c>
      <c r="C12965">
        <v>48307</v>
      </c>
      <c r="D12965" t="s">
        <v>135</v>
      </c>
      <c r="E12965">
        <v>590</v>
      </c>
      <c r="F12965" t="s">
        <v>110</v>
      </c>
      <c r="G12965" t="s">
        <v>114</v>
      </c>
      <c r="H12965">
        <v>29</v>
      </c>
      <c r="I12965">
        <v>0.17518360615484591</v>
      </c>
      <c r="J12965">
        <v>1.2314733415467429E-2</v>
      </c>
      <c r="K12965">
        <v>6.3410449147929912E-2</v>
      </c>
      <c r="L12965">
        <v>0.37430766344589511</v>
      </c>
    </row>
    <row r="12966" spans="1:12">
      <c r="A12966" t="s">
        <v>317</v>
      </c>
      <c r="B12966" t="s">
        <v>437</v>
      </c>
      <c r="C12966">
        <v>48307</v>
      </c>
      <c r="D12966" t="s">
        <v>135</v>
      </c>
      <c r="E12966">
        <v>590</v>
      </c>
      <c r="F12966" t="s">
        <v>110</v>
      </c>
      <c r="G12966" t="s">
        <v>115</v>
      </c>
      <c r="H12966">
        <v>249</v>
      </c>
      <c r="I12966">
        <v>0.42181423762013498</v>
      </c>
      <c r="J12966">
        <v>8.0289533675778849E-3</v>
      </c>
      <c r="K12966">
        <v>-8.3428415144320325E-2</v>
      </c>
      <c r="L12966">
        <v>0.73430831483007752</v>
      </c>
    </row>
    <row r="12967" spans="1:12">
      <c r="A12967" t="s">
        <v>317</v>
      </c>
      <c r="B12967" t="s">
        <v>437</v>
      </c>
      <c r="C12967">
        <v>48307</v>
      </c>
      <c r="D12967" t="s">
        <v>135</v>
      </c>
      <c r="E12967">
        <v>590</v>
      </c>
      <c r="F12967" t="s">
        <v>110</v>
      </c>
      <c r="G12967" t="s">
        <v>116</v>
      </c>
      <c r="H12967">
        <v>29</v>
      </c>
      <c r="I12967">
        <v>8.0767252107217288E-2</v>
      </c>
      <c r="J12967">
        <v>1.152887636614898E-2</v>
      </c>
      <c r="K12967">
        <v>-9.1595979038934273E-3</v>
      </c>
      <c r="L12967">
        <v>0.30067821493963182</v>
      </c>
    </row>
    <row r="12968" spans="1:12">
      <c r="A12968" t="s">
        <v>317</v>
      </c>
      <c r="B12968" t="s">
        <v>437</v>
      </c>
      <c r="C12968">
        <v>48307</v>
      </c>
      <c r="D12968" t="s">
        <v>135</v>
      </c>
      <c r="E12968">
        <v>590</v>
      </c>
      <c r="F12968" t="s">
        <v>110</v>
      </c>
      <c r="G12968" t="s">
        <v>117</v>
      </c>
      <c r="H12968">
        <v>249</v>
      </c>
      <c r="I12968">
        <v>0.42181423762013492</v>
      </c>
      <c r="J12968">
        <v>8.0289533675778832E-3</v>
      </c>
      <c r="K12968">
        <v>-8.3428415144320325E-2</v>
      </c>
      <c r="L12968">
        <v>0.73430831483007752</v>
      </c>
    </row>
    <row r="12969" spans="1:12">
      <c r="A12969" t="s">
        <v>317</v>
      </c>
      <c r="B12969" t="s">
        <v>437</v>
      </c>
      <c r="C12969">
        <v>48307</v>
      </c>
      <c r="D12969" t="s">
        <v>135</v>
      </c>
      <c r="E12969">
        <v>590</v>
      </c>
      <c r="F12969" t="s">
        <v>110</v>
      </c>
      <c r="G12969" t="s">
        <v>118</v>
      </c>
      <c r="H12969">
        <v>29</v>
      </c>
      <c r="I12969">
        <v>8.0767252107217288E-2</v>
      </c>
      <c r="J12969">
        <v>1.152887636614898E-2</v>
      </c>
      <c r="K12969">
        <v>-9.1595979038934273E-3</v>
      </c>
      <c r="L12969">
        <v>0.30067821493963182</v>
      </c>
    </row>
    <row r="12970" spans="1:12">
      <c r="A12970" t="s">
        <v>317</v>
      </c>
      <c r="B12970" t="s">
        <v>437</v>
      </c>
      <c r="C12970">
        <v>48307</v>
      </c>
      <c r="D12970" t="s">
        <v>135</v>
      </c>
      <c r="E12970">
        <v>590</v>
      </c>
      <c r="F12970" t="s">
        <v>110</v>
      </c>
      <c r="G12970" t="s">
        <v>119</v>
      </c>
      <c r="H12970">
        <v>249</v>
      </c>
      <c r="I12970">
        <v>0.48311767984334331</v>
      </c>
      <c r="J12970">
        <v>8.9584892760862043E-3</v>
      </c>
      <c r="K12970">
        <v>-7.3014897064594519E-2</v>
      </c>
      <c r="L12970">
        <v>0.8511285230059078</v>
      </c>
    </row>
    <row r="12971" spans="1:12">
      <c r="A12971" t="s">
        <v>317</v>
      </c>
      <c r="B12971" t="s">
        <v>437</v>
      </c>
      <c r="C12971">
        <v>48307</v>
      </c>
      <c r="D12971" t="s">
        <v>135</v>
      </c>
      <c r="E12971">
        <v>590</v>
      </c>
      <c r="F12971" t="s">
        <v>110</v>
      </c>
      <c r="G12971" t="s">
        <v>120</v>
      </c>
      <c r="H12971">
        <v>29</v>
      </c>
      <c r="I12971">
        <v>0.1320509433676248</v>
      </c>
      <c r="J12971">
        <v>1.1805136168359071E-2</v>
      </c>
      <c r="K12971">
        <v>2.986016807442254E-2</v>
      </c>
      <c r="L12971">
        <v>0.34562546237819047</v>
      </c>
    </row>
    <row r="12972" spans="1:12">
      <c r="A12972" t="s">
        <v>317</v>
      </c>
      <c r="B12972" t="s">
        <v>437</v>
      </c>
      <c r="C12972">
        <v>48307</v>
      </c>
      <c r="D12972" t="s">
        <v>135</v>
      </c>
      <c r="E12972">
        <v>590</v>
      </c>
      <c r="F12972" t="s">
        <v>110</v>
      </c>
      <c r="G12972" t="s">
        <v>121</v>
      </c>
      <c r="H12972">
        <v>249</v>
      </c>
      <c r="I12972">
        <v>0.64951290937184847</v>
      </c>
      <c r="J12972">
        <v>1.146535267839118E-2</v>
      </c>
      <c r="K12972">
        <v>-4.0010588328953517E-3</v>
      </c>
      <c r="L12972">
        <v>1.1300487698310651</v>
      </c>
    </row>
    <row r="12973" spans="1:12">
      <c r="A12973" t="s">
        <v>317</v>
      </c>
      <c r="B12973" t="s">
        <v>437</v>
      </c>
      <c r="C12973">
        <v>48307</v>
      </c>
      <c r="D12973" t="s">
        <v>135</v>
      </c>
      <c r="E12973">
        <v>590</v>
      </c>
      <c r="F12973" t="s">
        <v>110</v>
      </c>
      <c r="G12973" t="s">
        <v>122</v>
      </c>
      <c r="H12973">
        <v>29</v>
      </c>
      <c r="I12973">
        <v>0.26179249955509692</v>
      </c>
      <c r="J12973">
        <v>1.4744961145439909E-2</v>
      </c>
      <c r="K12973">
        <v>0.1163370665800857</v>
      </c>
      <c r="L12973">
        <v>0.46251950981493578</v>
      </c>
    </row>
    <row r="12974" spans="1:12">
      <c r="A12974" t="s">
        <v>317</v>
      </c>
      <c r="B12974" t="s">
        <v>437</v>
      </c>
      <c r="C12974">
        <v>48307</v>
      </c>
      <c r="D12974" t="s">
        <v>135</v>
      </c>
      <c r="E12974">
        <v>590</v>
      </c>
      <c r="F12974" t="s">
        <v>110</v>
      </c>
      <c r="G12974" t="s">
        <v>123</v>
      </c>
      <c r="H12974">
        <v>249</v>
      </c>
      <c r="I12974">
        <v>0.79967414725325914</v>
      </c>
      <c r="J12974">
        <v>1.421601526972642E-2</v>
      </c>
      <c r="K12974">
        <v>0.19127582959611239</v>
      </c>
      <c r="L12974">
        <v>1.407135650628663</v>
      </c>
    </row>
    <row r="12975" spans="1:12">
      <c r="A12975" t="s">
        <v>317</v>
      </c>
      <c r="B12975" t="s">
        <v>437</v>
      </c>
      <c r="C12975">
        <v>48307</v>
      </c>
      <c r="D12975" t="s">
        <v>135</v>
      </c>
      <c r="E12975">
        <v>590</v>
      </c>
      <c r="F12975" t="s">
        <v>110</v>
      </c>
      <c r="G12975" t="s">
        <v>124</v>
      </c>
      <c r="H12975">
        <v>29</v>
      </c>
      <c r="I12975">
        <v>0.37379348094688802</v>
      </c>
      <c r="J12975">
        <v>1.828414787231265E-2</v>
      </c>
      <c r="K12975">
        <v>0.20493963052983391</v>
      </c>
      <c r="L12975">
        <v>0.67193973333280543</v>
      </c>
    </row>
    <row r="12976" spans="1:12">
      <c r="A12976" t="s">
        <v>317</v>
      </c>
      <c r="B12976" t="s">
        <v>437</v>
      </c>
      <c r="C12976">
        <v>48307</v>
      </c>
      <c r="D12976" t="s">
        <v>135</v>
      </c>
      <c r="E12976">
        <v>590</v>
      </c>
      <c r="F12976" t="s">
        <v>110</v>
      </c>
      <c r="G12976" t="s">
        <v>125</v>
      </c>
      <c r="H12976">
        <v>249</v>
      </c>
      <c r="I12976">
        <v>0.95519366448157772</v>
      </c>
      <c r="J12976">
        <v>1.686457795238341E-2</v>
      </c>
      <c r="K12976">
        <v>0.24692628372133291</v>
      </c>
      <c r="L12976">
        <v>1.665955837431321</v>
      </c>
    </row>
    <row r="12977" spans="1:12">
      <c r="A12977" t="s">
        <v>317</v>
      </c>
      <c r="B12977" t="s">
        <v>437</v>
      </c>
      <c r="C12977">
        <v>48307</v>
      </c>
      <c r="D12977" t="s">
        <v>135</v>
      </c>
      <c r="E12977">
        <v>590</v>
      </c>
      <c r="F12977" t="s">
        <v>110</v>
      </c>
      <c r="G12977" t="s">
        <v>126</v>
      </c>
      <c r="H12977">
        <v>29</v>
      </c>
      <c r="I12977">
        <v>0.49597878391347527</v>
      </c>
      <c r="J12977">
        <v>2.1758496473500859E-2</v>
      </c>
      <c r="K12977">
        <v>0.28866843815247889</v>
      </c>
      <c r="L12977">
        <v>0.82249013257156134</v>
      </c>
    </row>
    <row r="12978" spans="1:12">
      <c r="A12978" t="s">
        <v>317</v>
      </c>
      <c r="B12978" t="s">
        <v>437</v>
      </c>
      <c r="C12978">
        <v>48307</v>
      </c>
      <c r="D12978" t="s">
        <v>135</v>
      </c>
      <c r="E12978">
        <v>590</v>
      </c>
      <c r="F12978" t="s">
        <v>110</v>
      </c>
      <c r="G12978" t="s">
        <v>127</v>
      </c>
      <c r="H12978">
        <v>249</v>
      </c>
      <c r="I12978">
        <v>0.56137201362039857</v>
      </c>
      <c r="J12978">
        <v>1.012382244926258E-2</v>
      </c>
      <c r="K12978">
        <v>-4.829477607592584E-2</v>
      </c>
      <c r="L12978">
        <v>0.98030706364718623</v>
      </c>
    </row>
    <row r="12979" spans="1:12">
      <c r="A12979" t="s">
        <v>317</v>
      </c>
      <c r="B12979" t="s">
        <v>437</v>
      </c>
      <c r="C12979">
        <v>48307</v>
      </c>
      <c r="D12979" t="s">
        <v>135</v>
      </c>
      <c r="E12979">
        <v>590</v>
      </c>
      <c r="F12979" t="s">
        <v>110</v>
      </c>
      <c r="G12979" t="s">
        <v>128</v>
      </c>
      <c r="H12979">
        <v>29</v>
      </c>
      <c r="I12979">
        <v>0.1750411387567406</v>
      </c>
      <c r="J12979">
        <v>1.230273041820548E-2</v>
      </c>
      <c r="K12979">
        <v>6.3410449147929912E-2</v>
      </c>
      <c r="L12979">
        <v>0.37430766344589511</v>
      </c>
    </row>
    <row r="12980" spans="1:12">
      <c r="A12980" t="s">
        <v>317</v>
      </c>
      <c r="B12980" t="s">
        <v>437</v>
      </c>
      <c r="C12980">
        <v>48307</v>
      </c>
      <c r="D12980" t="s">
        <v>135</v>
      </c>
      <c r="E12980">
        <v>590</v>
      </c>
      <c r="F12980" t="s">
        <v>110</v>
      </c>
      <c r="G12980" t="s">
        <v>129</v>
      </c>
      <c r="H12980">
        <v>249</v>
      </c>
      <c r="I12980">
        <v>0.56137201362039857</v>
      </c>
      <c r="J12980">
        <v>1.012382244926258E-2</v>
      </c>
      <c r="K12980">
        <v>-4.829477607592584E-2</v>
      </c>
      <c r="L12980">
        <v>0.98030706364718623</v>
      </c>
    </row>
    <row r="12981" spans="1:12">
      <c r="A12981" t="s">
        <v>317</v>
      </c>
      <c r="B12981" t="s">
        <v>437</v>
      </c>
      <c r="C12981">
        <v>48307</v>
      </c>
      <c r="D12981" t="s">
        <v>135</v>
      </c>
      <c r="E12981">
        <v>590</v>
      </c>
      <c r="F12981" t="s">
        <v>110</v>
      </c>
      <c r="G12981" t="s">
        <v>130</v>
      </c>
      <c r="H12981">
        <v>29</v>
      </c>
      <c r="I12981">
        <v>0.1750411387567406</v>
      </c>
      <c r="J12981">
        <v>1.230273041820548E-2</v>
      </c>
      <c r="K12981">
        <v>6.3410449147929912E-2</v>
      </c>
      <c r="L12981">
        <v>0.37430766344589511</v>
      </c>
    </row>
    <row r="12982" spans="1:12">
      <c r="A12982" t="s">
        <v>317</v>
      </c>
      <c r="B12982" t="s">
        <v>437</v>
      </c>
      <c r="C12982">
        <v>48307</v>
      </c>
      <c r="D12982" t="s">
        <v>135</v>
      </c>
      <c r="E12982">
        <v>590</v>
      </c>
      <c r="F12982" t="s">
        <v>110</v>
      </c>
      <c r="G12982" t="s">
        <v>131</v>
      </c>
      <c r="H12982">
        <v>249</v>
      </c>
      <c r="I12982">
        <v>0.56137201362039857</v>
      </c>
      <c r="J12982">
        <v>1.012382244926258E-2</v>
      </c>
      <c r="K12982">
        <v>-4.829477607592584E-2</v>
      </c>
      <c r="L12982">
        <v>0.98030706364718623</v>
      </c>
    </row>
    <row r="12983" spans="1:12">
      <c r="A12983" t="s">
        <v>317</v>
      </c>
      <c r="B12983" t="s">
        <v>437</v>
      </c>
      <c r="C12983">
        <v>48307</v>
      </c>
      <c r="D12983" t="s">
        <v>135</v>
      </c>
      <c r="E12983">
        <v>590</v>
      </c>
      <c r="F12983" t="s">
        <v>110</v>
      </c>
      <c r="G12983" t="s">
        <v>132</v>
      </c>
      <c r="H12983">
        <v>29</v>
      </c>
      <c r="I12983">
        <v>0.1750411387567406</v>
      </c>
      <c r="J12983">
        <v>1.230273041820548E-2</v>
      </c>
      <c r="K12983">
        <v>6.3410449147929912E-2</v>
      </c>
      <c r="L12983">
        <v>0.37430766344589511</v>
      </c>
    </row>
    <row r="12984" spans="1:12">
      <c r="A12984" t="s">
        <v>317</v>
      </c>
      <c r="B12984" t="s">
        <v>437</v>
      </c>
      <c r="C12984">
        <v>48307</v>
      </c>
      <c r="D12984" t="s">
        <v>135</v>
      </c>
      <c r="E12984">
        <v>590</v>
      </c>
      <c r="F12984" t="s">
        <v>110</v>
      </c>
      <c r="G12984" t="s">
        <v>133</v>
      </c>
      <c r="H12984">
        <v>249</v>
      </c>
      <c r="I12984">
        <v>0.60025793537664518</v>
      </c>
      <c r="J12984">
        <v>1.127974245643126E-2</v>
      </c>
      <c r="K12984">
        <v>0.15360769622612799</v>
      </c>
      <c r="L12984">
        <v>1.0610174274965309</v>
      </c>
    </row>
    <row r="12985" spans="1:12">
      <c r="A12985" t="s">
        <v>317</v>
      </c>
      <c r="B12985" t="s">
        <v>437</v>
      </c>
      <c r="C12985">
        <v>48307</v>
      </c>
      <c r="D12985" t="s">
        <v>135</v>
      </c>
      <c r="E12985">
        <v>590</v>
      </c>
      <c r="F12985" t="s">
        <v>110</v>
      </c>
      <c r="G12985" t="s">
        <v>134</v>
      </c>
      <c r="H12985">
        <v>29</v>
      </c>
      <c r="I12985">
        <v>0.31141517909910249</v>
      </c>
      <c r="J12985">
        <v>1.2341318674326531E-2</v>
      </c>
      <c r="K12985">
        <v>0.1732240856216915</v>
      </c>
      <c r="L12985">
        <v>0.43448612358630972</v>
      </c>
    </row>
    <row r="12986" spans="1:12">
      <c r="A12986" t="s">
        <v>317</v>
      </c>
      <c r="B12986" t="s">
        <v>438</v>
      </c>
      <c r="C12986">
        <v>48309</v>
      </c>
      <c r="D12986" t="s">
        <v>135</v>
      </c>
      <c r="E12986">
        <v>590</v>
      </c>
      <c r="F12986" t="s">
        <v>110</v>
      </c>
      <c r="G12986" t="s">
        <v>111</v>
      </c>
      <c r="H12986">
        <v>21</v>
      </c>
      <c r="I12986">
        <v>2.9097044164964801E-2</v>
      </c>
      <c r="J12986">
        <v>6.0724630505607641E-3</v>
      </c>
      <c r="K12986">
        <v>-999</v>
      </c>
      <c r="L12986">
        <v>-999</v>
      </c>
    </row>
    <row r="12987" spans="1:12">
      <c r="A12987" t="s">
        <v>317</v>
      </c>
      <c r="B12987" t="s">
        <v>438</v>
      </c>
      <c r="C12987">
        <v>48309</v>
      </c>
      <c r="D12987" t="s">
        <v>135</v>
      </c>
      <c r="E12987">
        <v>590</v>
      </c>
      <c r="F12987" t="s">
        <v>110</v>
      </c>
      <c r="G12987" t="s">
        <v>112</v>
      </c>
      <c r="H12987">
        <v>321</v>
      </c>
      <c r="I12987">
        <v>1.1771322730770689E-2</v>
      </c>
      <c r="J12987">
        <v>9.7415495005715423E-4</v>
      </c>
      <c r="K12987">
        <v>-999</v>
      </c>
      <c r="L12987">
        <v>-999</v>
      </c>
    </row>
    <row r="12988" spans="1:12">
      <c r="A12988" t="s">
        <v>317</v>
      </c>
      <c r="B12988" t="s">
        <v>438</v>
      </c>
      <c r="C12988">
        <v>48309</v>
      </c>
      <c r="D12988" t="s">
        <v>135</v>
      </c>
      <c r="E12988">
        <v>590</v>
      </c>
      <c r="F12988" t="s">
        <v>110</v>
      </c>
      <c r="G12988" t="s">
        <v>113</v>
      </c>
      <c r="H12988">
        <v>21</v>
      </c>
      <c r="I12988">
        <v>0.53153354669199482</v>
      </c>
      <c r="J12988">
        <v>5.1312881201294069E-2</v>
      </c>
      <c r="K12988">
        <v>0.15938401467315549</v>
      </c>
      <c r="L12988">
        <v>1.035220974542278</v>
      </c>
    </row>
    <row r="12989" spans="1:12">
      <c r="A12989" t="s">
        <v>317</v>
      </c>
      <c r="B12989" t="s">
        <v>438</v>
      </c>
      <c r="C12989">
        <v>48309</v>
      </c>
      <c r="D12989" t="s">
        <v>135</v>
      </c>
      <c r="E12989">
        <v>590</v>
      </c>
      <c r="F12989" t="s">
        <v>110</v>
      </c>
      <c r="G12989" t="s">
        <v>114</v>
      </c>
      <c r="H12989">
        <v>321</v>
      </c>
      <c r="I12989">
        <v>0.23164837642102629</v>
      </c>
      <c r="J12989">
        <v>8.0827884914033525E-3</v>
      </c>
      <c r="K12989">
        <v>-0.41821509723516131</v>
      </c>
      <c r="L12989">
        <v>0.68929894522485269</v>
      </c>
    </row>
    <row r="12990" spans="1:12">
      <c r="A12990" t="s">
        <v>317</v>
      </c>
      <c r="B12990" t="s">
        <v>438</v>
      </c>
      <c r="C12990">
        <v>48309</v>
      </c>
      <c r="D12990" t="s">
        <v>135</v>
      </c>
      <c r="E12990">
        <v>590</v>
      </c>
      <c r="F12990" t="s">
        <v>110</v>
      </c>
      <c r="G12990" t="s">
        <v>115</v>
      </c>
      <c r="H12990">
        <v>21</v>
      </c>
      <c r="I12990">
        <v>0.30580196078704569</v>
      </c>
      <c r="J12990">
        <v>4.3764517371572248E-2</v>
      </c>
      <c r="K12990">
        <v>-0.1030372468641147</v>
      </c>
      <c r="L12990">
        <v>0.70150015117042142</v>
      </c>
    </row>
    <row r="12991" spans="1:12">
      <c r="A12991" t="s">
        <v>317</v>
      </c>
      <c r="B12991" t="s">
        <v>438</v>
      </c>
      <c r="C12991">
        <v>48309</v>
      </c>
      <c r="D12991" t="s">
        <v>135</v>
      </c>
      <c r="E12991">
        <v>590</v>
      </c>
      <c r="F12991" t="s">
        <v>110</v>
      </c>
      <c r="G12991" t="s">
        <v>116</v>
      </c>
      <c r="H12991">
        <v>321</v>
      </c>
      <c r="I12991">
        <v>0.1247548738293294</v>
      </c>
      <c r="J12991">
        <v>8.6834885509622095E-3</v>
      </c>
      <c r="K12991">
        <v>-0.62373865412019058</v>
      </c>
      <c r="L12991">
        <v>0.53022528668276903</v>
      </c>
    </row>
    <row r="12992" spans="1:12">
      <c r="A12992" t="s">
        <v>317</v>
      </c>
      <c r="B12992" t="s">
        <v>438</v>
      </c>
      <c r="C12992">
        <v>48309</v>
      </c>
      <c r="D12992" t="s">
        <v>135</v>
      </c>
      <c r="E12992">
        <v>590</v>
      </c>
      <c r="F12992" t="s">
        <v>110</v>
      </c>
      <c r="G12992" t="s">
        <v>117</v>
      </c>
      <c r="H12992">
        <v>21</v>
      </c>
      <c r="I12992">
        <v>0.30580196078704569</v>
      </c>
      <c r="J12992">
        <v>4.3764517371572248E-2</v>
      </c>
      <c r="K12992">
        <v>-0.1030372468641147</v>
      </c>
      <c r="L12992">
        <v>0.70150015117042142</v>
      </c>
    </row>
    <row r="12993" spans="1:12">
      <c r="A12993" t="s">
        <v>317</v>
      </c>
      <c r="B12993" t="s">
        <v>438</v>
      </c>
      <c r="C12993">
        <v>48309</v>
      </c>
      <c r="D12993" t="s">
        <v>135</v>
      </c>
      <c r="E12993">
        <v>590</v>
      </c>
      <c r="F12993" t="s">
        <v>110</v>
      </c>
      <c r="G12993" t="s">
        <v>118</v>
      </c>
      <c r="H12993">
        <v>321</v>
      </c>
      <c r="I12993">
        <v>0.1247548738293294</v>
      </c>
      <c r="J12993">
        <v>8.6834885509622095E-3</v>
      </c>
      <c r="K12993">
        <v>-0.62373865412019058</v>
      </c>
      <c r="L12993">
        <v>0.53022528668276903</v>
      </c>
    </row>
    <row r="12994" spans="1:12">
      <c r="A12994" t="s">
        <v>317</v>
      </c>
      <c r="B12994" t="s">
        <v>438</v>
      </c>
      <c r="C12994">
        <v>48309</v>
      </c>
      <c r="D12994" t="s">
        <v>135</v>
      </c>
      <c r="E12994">
        <v>590</v>
      </c>
      <c r="F12994" t="s">
        <v>110</v>
      </c>
      <c r="G12994" t="s">
        <v>119</v>
      </c>
      <c r="H12994">
        <v>21</v>
      </c>
      <c r="I12994">
        <v>0.41894103250454029</v>
      </c>
      <c r="J12994">
        <v>4.5897237089403013E-2</v>
      </c>
      <c r="K12994">
        <v>0.13843076486317521</v>
      </c>
      <c r="L12994">
        <v>0.87417234015293099</v>
      </c>
    </row>
    <row r="12995" spans="1:12">
      <c r="A12995" t="s">
        <v>317</v>
      </c>
      <c r="B12995" t="s">
        <v>438</v>
      </c>
      <c r="C12995">
        <v>48309</v>
      </c>
      <c r="D12995" t="s">
        <v>135</v>
      </c>
      <c r="E12995">
        <v>590</v>
      </c>
      <c r="F12995" t="s">
        <v>110</v>
      </c>
      <c r="G12995" t="s">
        <v>120</v>
      </c>
      <c r="H12995">
        <v>321</v>
      </c>
      <c r="I12995">
        <v>0.18022115110756809</v>
      </c>
      <c r="J12995">
        <v>8.4896625091484008E-3</v>
      </c>
      <c r="K12995">
        <v>-0.48132900060174078</v>
      </c>
      <c r="L12995">
        <v>0.61784843715681403</v>
      </c>
    </row>
    <row r="12996" spans="1:12">
      <c r="A12996" t="s">
        <v>317</v>
      </c>
      <c r="B12996" t="s">
        <v>438</v>
      </c>
      <c r="C12996">
        <v>48309</v>
      </c>
      <c r="D12996" t="s">
        <v>135</v>
      </c>
      <c r="E12996">
        <v>590</v>
      </c>
      <c r="F12996" t="s">
        <v>110</v>
      </c>
      <c r="G12996" t="s">
        <v>121</v>
      </c>
      <c r="H12996">
        <v>21</v>
      </c>
      <c r="I12996">
        <v>0.67011258961515197</v>
      </c>
      <c r="J12996">
        <v>5.9670154189357102E-2</v>
      </c>
      <c r="K12996">
        <v>0.1920892174148528</v>
      </c>
      <c r="L12996">
        <v>1.2323829158348369</v>
      </c>
    </row>
    <row r="12997" spans="1:12">
      <c r="A12997" t="s">
        <v>317</v>
      </c>
      <c r="B12997" t="s">
        <v>438</v>
      </c>
      <c r="C12997">
        <v>48309</v>
      </c>
      <c r="D12997" t="s">
        <v>135</v>
      </c>
      <c r="E12997">
        <v>590</v>
      </c>
      <c r="F12997" t="s">
        <v>110</v>
      </c>
      <c r="G12997" t="s">
        <v>122</v>
      </c>
      <c r="H12997">
        <v>321</v>
      </c>
      <c r="I12997">
        <v>0.32797103326668042</v>
      </c>
      <c r="J12997">
        <v>8.5366815968959363E-3</v>
      </c>
      <c r="K12997">
        <v>-0.17449362842845009</v>
      </c>
      <c r="L12997">
        <v>0.81663580721431916</v>
      </c>
    </row>
    <row r="12998" spans="1:12">
      <c r="A12998" t="s">
        <v>317</v>
      </c>
      <c r="B12998" t="s">
        <v>438</v>
      </c>
      <c r="C12998">
        <v>48309</v>
      </c>
      <c r="D12998" t="s">
        <v>135</v>
      </c>
      <c r="E12998">
        <v>590</v>
      </c>
      <c r="F12998" t="s">
        <v>110</v>
      </c>
      <c r="G12998" t="s">
        <v>123</v>
      </c>
      <c r="H12998">
        <v>21</v>
      </c>
      <c r="I12998">
        <v>0.90529997341020851</v>
      </c>
      <c r="J12998">
        <v>7.7002491223631439E-2</v>
      </c>
      <c r="K12998">
        <v>0.22213573584840979</v>
      </c>
      <c r="L12998">
        <v>1.5856410023960681</v>
      </c>
    </row>
    <row r="12999" spans="1:12">
      <c r="A12999" t="s">
        <v>317</v>
      </c>
      <c r="B12999" t="s">
        <v>438</v>
      </c>
      <c r="C12999">
        <v>48309</v>
      </c>
      <c r="D12999" t="s">
        <v>135</v>
      </c>
      <c r="E12999">
        <v>590</v>
      </c>
      <c r="F12999" t="s">
        <v>110</v>
      </c>
      <c r="G12999" t="s">
        <v>124</v>
      </c>
      <c r="H12999">
        <v>321</v>
      </c>
      <c r="I12999">
        <v>0.4696498088056949</v>
      </c>
      <c r="J12999">
        <v>9.8175126864820592E-3</v>
      </c>
      <c r="K12999">
        <v>-2.937424300232781E-3</v>
      </c>
      <c r="L12999">
        <v>1.0116504290241439</v>
      </c>
    </row>
    <row r="13000" spans="1:12">
      <c r="A13000" t="s">
        <v>317</v>
      </c>
      <c r="B13000" t="s">
        <v>438</v>
      </c>
      <c r="C13000">
        <v>48309</v>
      </c>
      <c r="D13000" t="s">
        <v>135</v>
      </c>
      <c r="E13000">
        <v>590</v>
      </c>
      <c r="F13000" t="s">
        <v>110</v>
      </c>
      <c r="G13000" t="s">
        <v>125</v>
      </c>
      <c r="H13000">
        <v>21</v>
      </c>
      <c r="I13000">
        <v>1.12839611071775</v>
      </c>
      <c r="J13000">
        <v>9.2851381894181975E-2</v>
      </c>
      <c r="K13000">
        <v>0.25170032977500628</v>
      </c>
      <c r="L13000">
        <v>1.9083088080071371</v>
      </c>
    </row>
    <row r="13001" spans="1:12">
      <c r="A13001" t="s">
        <v>317</v>
      </c>
      <c r="B13001" t="s">
        <v>438</v>
      </c>
      <c r="C13001">
        <v>48309</v>
      </c>
      <c r="D13001" t="s">
        <v>135</v>
      </c>
      <c r="E13001">
        <v>590</v>
      </c>
      <c r="F13001" t="s">
        <v>110</v>
      </c>
      <c r="G13001" t="s">
        <v>126</v>
      </c>
      <c r="H13001">
        <v>321</v>
      </c>
      <c r="I13001">
        <v>0.60606330375964446</v>
      </c>
      <c r="J13001">
        <v>1.1511580136324719E-2</v>
      </c>
      <c r="K13001">
        <v>-2.937424300232781E-3</v>
      </c>
      <c r="L13001">
        <v>1.193299581612685</v>
      </c>
    </row>
    <row r="13002" spans="1:12">
      <c r="A13002" t="s">
        <v>317</v>
      </c>
      <c r="B13002" t="s">
        <v>438</v>
      </c>
      <c r="C13002">
        <v>48309</v>
      </c>
      <c r="D13002" t="s">
        <v>135</v>
      </c>
      <c r="E13002">
        <v>590</v>
      </c>
      <c r="F13002" t="s">
        <v>110</v>
      </c>
      <c r="G13002" t="s">
        <v>127</v>
      </c>
      <c r="H13002">
        <v>21</v>
      </c>
      <c r="I13002">
        <v>0.53153354669199482</v>
      </c>
      <c r="J13002">
        <v>5.1312881201294069E-2</v>
      </c>
      <c r="K13002">
        <v>0.15938401467315549</v>
      </c>
      <c r="L13002">
        <v>1.035220974542278</v>
      </c>
    </row>
    <row r="13003" spans="1:12">
      <c r="A13003" t="s">
        <v>317</v>
      </c>
      <c r="B13003" t="s">
        <v>438</v>
      </c>
      <c r="C13003">
        <v>48309</v>
      </c>
      <c r="D13003" t="s">
        <v>135</v>
      </c>
      <c r="E13003">
        <v>590</v>
      </c>
      <c r="F13003" t="s">
        <v>110</v>
      </c>
      <c r="G13003" t="s">
        <v>128</v>
      </c>
      <c r="H13003">
        <v>321</v>
      </c>
      <c r="I13003">
        <v>0.23164837642102629</v>
      </c>
      <c r="J13003">
        <v>8.0827884914033508E-3</v>
      </c>
      <c r="K13003">
        <v>-0.41821509723516131</v>
      </c>
      <c r="L13003">
        <v>0.68929894522485269</v>
      </c>
    </row>
    <row r="13004" spans="1:12">
      <c r="A13004" t="s">
        <v>317</v>
      </c>
      <c r="B13004" t="s">
        <v>438</v>
      </c>
      <c r="C13004">
        <v>48309</v>
      </c>
      <c r="D13004" t="s">
        <v>135</v>
      </c>
      <c r="E13004">
        <v>590</v>
      </c>
      <c r="F13004" t="s">
        <v>110</v>
      </c>
      <c r="G13004" t="s">
        <v>129</v>
      </c>
      <c r="H13004">
        <v>21</v>
      </c>
      <c r="I13004">
        <v>0.53153354669199482</v>
      </c>
      <c r="J13004">
        <v>5.1312881201294069E-2</v>
      </c>
      <c r="K13004">
        <v>0.15938401467315549</v>
      </c>
      <c r="L13004">
        <v>1.035220974542278</v>
      </c>
    </row>
    <row r="13005" spans="1:12">
      <c r="A13005" t="s">
        <v>317</v>
      </c>
      <c r="B13005" t="s">
        <v>438</v>
      </c>
      <c r="C13005">
        <v>48309</v>
      </c>
      <c r="D13005" t="s">
        <v>135</v>
      </c>
      <c r="E13005">
        <v>590</v>
      </c>
      <c r="F13005" t="s">
        <v>110</v>
      </c>
      <c r="G13005" t="s">
        <v>130</v>
      </c>
      <c r="H13005">
        <v>321</v>
      </c>
      <c r="I13005">
        <v>0.23164837642102629</v>
      </c>
      <c r="J13005">
        <v>8.0827884914033508E-3</v>
      </c>
      <c r="K13005">
        <v>-0.41821509723516131</v>
      </c>
      <c r="L13005">
        <v>0.68929894522485269</v>
      </c>
    </row>
    <row r="13006" spans="1:12">
      <c r="A13006" t="s">
        <v>317</v>
      </c>
      <c r="B13006" t="s">
        <v>438</v>
      </c>
      <c r="C13006">
        <v>48309</v>
      </c>
      <c r="D13006" t="s">
        <v>135</v>
      </c>
      <c r="E13006">
        <v>590</v>
      </c>
      <c r="F13006" t="s">
        <v>110</v>
      </c>
      <c r="G13006" t="s">
        <v>131</v>
      </c>
      <c r="H13006">
        <v>21</v>
      </c>
      <c r="I13006">
        <v>0.53153354669199482</v>
      </c>
      <c r="J13006">
        <v>5.1312881201294069E-2</v>
      </c>
      <c r="K13006">
        <v>0.15938401467315549</v>
      </c>
      <c r="L13006">
        <v>1.035220974542278</v>
      </c>
    </row>
    <row r="13007" spans="1:12">
      <c r="A13007" t="s">
        <v>317</v>
      </c>
      <c r="B13007" t="s">
        <v>438</v>
      </c>
      <c r="C13007">
        <v>48309</v>
      </c>
      <c r="D13007" t="s">
        <v>135</v>
      </c>
      <c r="E13007">
        <v>590</v>
      </c>
      <c r="F13007" t="s">
        <v>110</v>
      </c>
      <c r="G13007" t="s">
        <v>132</v>
      </c>
      <c r="H13007">
        <v>321</v>
      </c>
      <c r="I13007">
        <v>0.23164837642102629</v>
      </c>
      <c r="J13007">
        <v>8.0827884914033508E-3</v>
      </c>
      <c r="K13007">
        <v>-0.41821509723516131</v>
      </c>
      <c r="L13007">
        <v>0.68929894522485269</v>
      </c>
    </row>
    <row r="13008" spans="1:12">
      <c r="A13008" t="s">
        <v>317</v>
      </c>
      <c r="B13008" t="s">
        <v>438</v>
      </c>
      <c r="C13008">
        <v>48309</v>
      </c>
      <c r="D13008" t="s">
        <v>135</v>
      </c>
      <c r="E13008">
        <v>590</v>
      </c>
      <c r="F13008" t="s">
        <v>110</v>
      </c>
      <c r="G13008" t="s">
        <v>133</v>
      </c>
      <c r="H13008">
        <v>21</v>
      </c>
      <c r="I13008">
        <v>0.80092700356517643</v>
      </c>
      <c r="J13008">
        <v>6.6061947049611949E-2</v>
      </c>
      <c r="K13008">
        <v>0.13062001870250631</v>
      </c>
      <c r="L13008">
        <v>1.2634740516146179</v>
      </c>
    </row>
    <row r="13009" spans="1:12">
      <c r="A13009" t="s">
        <v>317</v>
      </c>
      <c r="B13009" t="s">
        <v>438</v>
      </c>
      <c r="C13009">
        <v>48309</v>
      </c>
      <c r="D13009" t="s">
        <v>135</v>
      </c>
      <c r="E13009">
        <v>590</v>
      </c>
      <c r="F13009" t="s">
        <v>110</v>
      </c>
      <c r="G13009" t="s">
        <v>134</v>
      </c>
      <c r="H13009">
        <v>321</v>
      </c>
      <c r="I13009">
        <v>0.36995161043315689</v>
      </c>
      <c r="J13009">
        <v>7.001253153496847E-3</v>
      </c>
      <c r="K13009">
        <v>-2.937424300232781E-3</v>
      </c>
      <c r="L13009">
        <v>0.69068353536398719</v>
      </c>
    </row>
    <row r="13010" spans="1:12">
      <c r="A13010" t="s">
        <v>317</v>
      </c>
      <c r="B13010" t="s">
        <v>439</v>
      </c>
      <c r="C13010">
        <v>48311</v>
      </c>
      <c r="D13010" t="s">
        <v>135</v>
      </c>
      <c r="E13010">
        <v>590</v>
      </c>
      <c r="F13010" t="s">
        <v>110</v>
      </c>
      <c r="G13010" t="s">
        <v>111</v>
      </c>
      <c r="H13010">
        <v>249</v>
      </c>
      <c r="I13010">
        <v>2.8781502944510269E-2</v>
      </c>
      <c r="J13010">
        <v>8.7103573533337268E-4</v>
      </c>
      <c r="K13010">
        <v>-999</v>
      </c>
      <c r="L13010">
        <v>-999</v>
      </c>
    </row>
    <row r="13011" spans="1:12">
      <c r="A13011" t="s">
        <v>317</v>
      </c>
      <c r="B13011" t="s">
        <v>439</v>
      </c>
      <c r="C13011">
        <v>48311</v>
      </c>
      <c r="D13011" t="s">
        <v>135</v>
      </c>
      <c r="E13011">
        <v>590</v>
      </c>
      <c r="F13011" t="s">
        <v>110</v>
      </c>
      <c r="G13011" t="s">
        <v>112</v>
      </c>
      <c r="H13011">
        <v>334</v>
      </c>
      <c r="I13011">
        <v>5.7337774181871813E-4</v>
      </c>
      <c r="J13011">
        <v>6.8644977716263221E-4</v>
      </c>
      <c r="K13011">
        <v>-999</v>
      </c>
      <c r="L13011">
        <v>-999</v>
      </c>
    </row>
    <row r="13012" spans="1:12">
      <c r="A13012" t="s">
        <v>317</v>
      </c>
      <c r="B13012" t="s">
        <v>439</v>
      </c>
      <c r="C13012">
        <v>48311</v>
      </c>
      <c r="D13012" t="s">
        <v>135</v>
      </c>
      <c r="E13012">
        <v>590</v>
      </c>
      <c r="F13012" t="s">
        <v>110</v>
      </c>
      <c r="G13012" t="s">
        <v>113</v>
      </c>
      <c r="H13012">
        <v>249</v>
      </c>
      <c r="I13012">
        <v>0.56137201362039857</v>
      </c>
      <c r="J13012">
        <v>1.012382244926258E-2</v>
      </c>
      <c r="K13012">
        <v>-4.829477607592584E-2</v>
      </c>
      <c r="L13012">
        <v>0.98030706364718623</v>
      </c>
    </row>
    <row r="13013" spans="1:12">
      <c r="A13013" t="s">
        <v>317</v>
      </c>
      <c r="B13013" t="s">
        <v>439</v>
      </c>
      <c r="C13013">
        <v>48311</v>
      </c>
      <c r="D13013" t="s">
        <v>135</v>
      </c>
      <c r="E13013">
        <v>590</v>
      </c>
      <c r="F13013" t="s">
        <v>110</v>
      </c>
      <c r="G13013" t="s">
        <v>114</v>
      </c>
      <c r="H13013">
        <v>334</v>
      </c>
      <c r="I13013">
        <v>0.17057928021147739</v>
      </c>
      <c r="J13013">
        <v>4.6225297974527048E-3</v>
      </c>
      <c r="K13013">
        <v>-0.1664199960492774</v>
      </c>
      <c r="L13013">
        <v>0.40550754015868767</v>
      </c>
    </row>
    <row r="13014" spans="1:12">
      <c r="A13014" t="s">
        <v>317</v>
      </c>
      <c r="B13014" t="s">
        <v>439</v>
      </c>
      <c r="C13014">
        <v>48311</v>
      </c>
      <c r="D13014" t="s">
        <v>135</v>
      </c>
      <c r="E13014">
        <v>590</v>
      </c>
      <c r="F13014" t="s">
        <v>110</v>
      </c>
      <c r="G13014" t="s">
        <v>115</v>
      </c>
      <c r="H13014">
        <v>249</v>
      </c>
      <c r="I13014">
        <v>0.42181423762013498</v>
      </c>
      <c r="J13014">
        <v>8.0289533675778849E-3</v>
      </c>
      <c r="K13014">
        <v>-8.3428415144320325E-2</v>
      </c>
      <c r="L13014">
        <v>0.73430831483007752</v>
      </c>
    </row>
    <row r="13015" spans="1:12">
      <c r="A13015" t="s">
        <v>317</v>
      </c>
      <c r="B13015" t="s">
        <v>439</v>
      </c>
      <c r="C13015">
        <v>48311</v>
      </c>
      <c r="D13015" t="s">
        <v>135</v>
      </c>
      <c r="E13015">
        <v>590</v>
      </c>
      <c r="F13015" t="s">
        <v>110</v>
      </c>
      <c r="G13015" t="s">
        <v>116</v>
      </c>
      <c r="H13015">
        <v>334</v>
      </c>
      <c r="I13015">
        <v>9.3343811315799871E-2</v>
      </c>
      <c r="J13015">
        <v>4.9802479425159994E-3</v>
      </c>
      <c r="K13015">
        <v>-0.24716632621721901</v>
      </c>
      <c r="L13015">
        <v>0.37254397000429879</v>
      </c>
    </row>
    <row r="13016" spans="1:12">
      <c r="A13016" t="s">
        <v>317</v>
      </c>
      <c r="B13016" t="s">
        <v>439</v>
      </c>
      <c r="C13016">
        <v>48311</v>
      </c>
      <c r="D13016" t="s">
        <v>135</v>
      </c>
      <c r="E13016">
        <v>590</v>
      </c>
      <c r="F13016" t="s">
        <v>110</v>
      </c>
      <c r="G13016" t="s">
        <v>117</v>
      </c>
      <c r="H13016">
        <v>249</v>
      </c>
      <c r="I13016">
        <v>0.42181423762013492</v>
      </c>
      <c r="J13016">
        <v>8.0289533675778832E-3</v>
      </c>
      <c r="K13016">
        <v>-8.3428415144320325E-2</v>
      </c>
      <c r="L13016">
        <v>0.73430831483007752</v>
      </c>
    </row>
    <row r="13017" spans="1:12">
      <c r="A13017" t="s">
        <v>317</v>
      </c>
      <c r="B13017" t="s">
        <v>439</v>
      </c>
      <c r="C13017">
        <v>48311</v>
      </c>
      <c r="D13017" t="s">
        <v>135</v>
      </c>
      <c r="E13017">
        <v>590</v>
      </c>
      <c r="F13017" t="s">
        <v>110</v>
      </c>
      <c r="G13017" t="s">
        <v>118</v>
      </c>
      <c r="H13017">
        <v>334</v>
      </c>
      <c r="I13017">
        <v>9.3338472856888552E-2</v>
      </c>
      <c r="J13017">
        <v>4.9803851799246068E-3</v>
      </c>
      <c r="K13017">
        <v>-0.24716632621721901</v>
      </c>
      <c r="L13017">
        <v>0.37254397000429879</v>
      </c>
    </row>
    <row r="13018" spans="1:12">
      <c r="A13018" t="s">
        <v>317</v>
      </c>
      <c r="B13018" t="s">
        <v>439</v>
      </c>
      <c r="C13018">
        <v>48311</v>
      </c>
      <c r="D13018" t="s">
        <v>135</v>
      </c>
      <c r="E13018">
        <v>590</v>
      </c>
      <c r="F13018" t="s">
        <v>110</v>
      </c>
      <c r="G13018" t="s">
        <v>119</v>
      </c>
      <c r="H13018">
        <v>249</v>
      </c>
      <c r="I13018">
        <v>0.48311767984334331</v>
      </c>
      <c r="J13018">
        <v>8.9584892760862043E-3</v>
      </c>
      <c r="K13018">
        <v>-7.3014897064594519E-2</v>
      </c>
      <c r="L13018">
        <v>0.8511285230059078</v>
      </c>
    </row>
    <row r="13019" spans="1:12">
      <c r="A13019" t="s">
        <v>317</v>
      </c>
      <c r="B13019" t="s">
        <v>439</v>
      </c>
      <c r="C13019">
        <v>48311</v>
      </c>
      <c r="D13019" t="s">
        <v>135</v>
      </c>
      <c r="E13019">
        <v>590</v>
      </c>
      <c r="F13019" t="s">
        <v>110</v>
      </c>
      <c r="G13019" t="s">
        <v>120</v>
      </c>
      <c r="H13019">
        <v>334</v>
      </c>
      <c r="I13019">
        <v>0.13623217973237531</v>
      </c>
      <c r="J13019">
        <v>4.8584786283880754E-3</v>
      </c>
      <c r="K13019">
        <v>-0.21468350489427621</v>
      </c>
      <c r="L13019">
        <v>0.39735487538562231</v>
      </c>
    </row>
    <row r="13020" spans="1:12">
      <c r="A13020" t="s">
        <v>317</v>
      </c>
      <c r="B13020" t="s">
        <v>439</v>
      </c>
      <c r="C13020">
        <v>48311</v>
      </c>
      <c r="D13020" t="s">
        <v>135</v>
      </c>
      <c r="E13020">
        <v>590</v>
      </c>
      <c r="F13020" t="s">
        <v>110</v>
      </c>
      <c r="G13020" t="s">
        <v>121</v>
      </c>
      <c r="H13020">
        <v>249</v>
      </c>
      <c r="I13020">
        <v>0.64951290937184847</v>
      </c>
      <c r="J13020">
        <v>1.146535267839118E-2</v>
      </c>
      <c r="K13020">
        <v>-4.0010588328953517E-3</v>
      </c>
      <c r="L13020">
        <v>1.1300487698310651</v>
      </c>
    </row>
    <row r="13021" spans="1:12">
      <c r="A13021" t="s">
        <v>317</v>
      </c>
      <c r="B13021" t="s">
        <v>439</v>
      </c>
      <c r="C13021">
        <v>48311</v>
      </c>
      <c r="D13021" t="s">
        <v>135</v>
      </c>
      <c r="E13021">
        <v>590</v>
      </c>
      <c r="F13021" t="s">
        <v>110</v>
      </c>
      <c r="G13021" t="s">
        <v>122</v>
      </c>
      <c r="H13021">
        <v>334</v>
      </c>
      <c r="I13021">
        <v>0.2397085674600217</v>
      </c>
      <c r="J13021">
        <v>5.1335323488057661E-3</v>
      </c>
      <c r="K13021">
        <v>-0.1134357744722686</v>
      </c>
      <c r="L13021">
        <v>0.47108975947694159</v>
      </c>
    </row>
    <row r="13022" spans="1:12">
      <c r="A13022" t="s">
        <v>317</v>
      </c>
      <c r="B13022" t="s">
        <v>439</v>
      </c>
      <c r="C13022">
        <v>48311</v>
      </c>
      <c r="D13022" t="s">
        <v>135</v>
      </c>
      <c r="E13022">
        <v>590</v>
      </c>
      <c r="F13022" t="s">
        <v>110</v>
      </c>
      <c r="G13022" t="s">
        <v>123</v>
      </c>
      <c r="H13022">
        <v>249</v>
      </c>
      <c r="I13022">
        <v>0.79967414725325914</v>
      </c>
      <c r="J13022">
        <v>1.421601526972642E-2</v>
      </c>
      <c r="K13022">
        <v>0.19127582959611239</v>
      </c>
      <c r="L13022">
        <v>1.407135650628663</v>
      </c>
    </row>
    <row r="13023" spans="1:12">
      <c r="A13023" t="s">
        <v>317</v>
      </c>
      <c r="B13023" t="s">
        <v>439</v>
      </c>
      <c r="C13023">
        <v>48311</v>
      </c>
      <c r="D13023" t="s">
        <v>135</v>
      </c>
      <c r="E13023">
        <v>590</v>
      </c>
      <c r="F13023" t="s">
        <v>110</v>
      </c>
      <c r="G13023" t="s">
        <v>124</v>
      </c>
      <c r="H13023">
        <v>334</v>
      </c>
      <c r="I13023">
        <v>0.33573687337132402</v>
      </c>
      <c r="J13023">
        <v>5.9373779151517146E-3</v>
      </c>
      <c r="K13023">
        <v>-3.2848782864860163E-2</v>
      </c>
      <c r="L13023">
        <v>0.67193973333280543</v>
      </c>
    </row>
    <row r="13024" spans="1:12">
      <c r="A13024" t="s">
        <v>317</v>
      </c>
      <c r="B13024" t="s">
        <v>439</v>
      </c>
      <c r="C13024">
        <v>48311</v>
      </c>
      <c r="D13024" t="s">
        <v>135</v>
      </c>
      <c r="E13024">
        <v>590</v>
      </c>
      <c r="F13024" t="s">
        <v>110</v>
      </c>
      <c r="G13024" t="s">
        <v>125</v>
      </c>
      <c r="H13024">
        <v>249</v>
      </c>
      <c r="I13024">
        <v>0.95519366448157772</v>
      </c>
      <c r="J13024">
        <v>1.686457795238341E-2</v>
      </c>
      <c r="K13024">
        <v>0.24692628372133291</v>
      </c>
      <c r="L13024">
        <v>1.665955837431321</v>
      </c>
    </row>
    <row r="13025" spans="1:12">
      <c r="A13025" t="s">
        <v>317</v>
      </c>
      <c r="B13025" t="s">
        <v>439</v>
      </c>
      <c r="C13025">
        <v>48311</v>
      </c>
      <c r="D13025" t="s">
        <v>135</v>
      </c>
      <c r="E13025">
        <v>590</v>
      </c>
      <c r="F13025" t="s">
        <v>110</v>
      </c>
      <c r="G13025" t="s">
        <v>126</v>
      </c>
      <c r="H13025">
        <v>334</v>
      </c>
      <c r="I13025">
        <v>0.4371562454710286</v>
      </c>
      <c r="J13025">
        <v>7.312892419487918E-3</v>
      </c>
      <c r="K13025">
        <v>-2.9603177133575849E-3</v>
      </c>
      <c r="L13025">
        <v>0.83618455498745559</v>
      </c>
    </row>
    <row r="13026" spans="1:12">
      <c r="A13026" t="s">
        <v>317</v>
      </c>
      <c r="B13026" t="s">
        <v>439</v>
      </c>
      <c r="C13026">
        <v>48311</v>
      </c>
      <c r="D13026" t="s">
        <v>135</v>
      </c>
      <c r="E13026">
        <v>590</v>
      </c>
      <c r="F13026" t="s">
        <v>110</v>
      </c>
      <c r="G13026" t="s">
        <v>127</v>
      </c>
      <c r="H13026">
        <v>249</v>
      </c>
      <c r="I13026">
        <v>0.56137201362039857</v>
      </c>
      <c r="J13026">
        <v>1.012382244926258E-2</v>
      </c>
      <c r="K13026">
        <v>-4.829477607592584E-2</v>
      </c>
      <c r="L13026">
        <v>0.98030706364718623</v>
      </c>
    </row>
    <row r="13027" spans="1:12">
      <c r="A13027" t="s">
        <v>317</v>
      </c>
      <c r="B13027" t="s">
        <v>439</v>
      </c>
      <c r="C13027">
        <v>48311</v>
      </c>
      <c r="D13027" t="s">
        <v>135</v>
      </c>
      <c r="E13027">
        <v>590</v>
      </c>
      <c r="F13027" t="s">
        <v>110</v>
      </c>
      <c r="G13027" t="s">
        <v>128</v>
      </c>
      <c r="H13027">
        <v>334</v>
      </c>
      <c r="I13027">
        <v>0.17057968067662579</v>
      </c>
      <c r="J13027">
        <v>4.6214440431201122E-3</v>
      </c>
      <c r="K13027">
        <v>-0.1664199960492774</v>
      </c>
      <c r="L13027">
        <v>0.40550754015868767</v>
      </c>
    </row>
    <row r="13028" spans="1:12">
      <c r="A13028" t="s">
        <v>317</v>
      </c>
      <c r="B13028" t="s">
        <v>439</v>
      </c>
      <c r="C13028">
        <v>48311</v>
      </c>
      <c r="D13028" t="s">
        <v>135</v>
      </c>
      <c r="E13028">
        <v>590</v>
      </c>
      <c r="F13028" t="s">
        <v>110</v>
      </c>
      <c r="G13028" t="s">
        <v>129</v>
      </c>
      <c r="H13028">
        <v>249</v>
      </c>
      <c r="I13028">
        <v>0.56137201362039857</v>
      </c>
      <c r="J13028">
        <v>1.012382244926258E-2</v>
      </c>
      <c r="K13028">
        <v>-4.829477607592584E-2</v>
      </c>
      <c r="L13028">
        <v>0.98030706364718623</v>
      </c>
    </row>
    <row r="13029" spans="1:12">
      <c r="A13029" t="s">
        <v>317</v>
      </c>
      <c r="B13029" t="s">
        <v>439</v>
      </c>
      <c r="C13029">
        <v>48311</v>
      </c>
      <c r="D13029" t="s">
        <v>135</v>
      </c>
      <c r="E13029">
        <v>590</v>
      </c>
      <c r="F13029" t="s">
        <v>110</v>
      </c>
      <c r="G13029" t="s">
        <v>130</v>
      </c>
      <c r="H13029">
        <v>334</v>
      </c>
      <c r="I13029">
        <v>0.17057968067662579</v>
      </c>
      <c r="J13029">
        <v>4.6214440431201122E-3</v>
      </c>
      <c r="K13029">
        <v>-0.1664199960492774</v>
      </c>
      <c r="L13029">
        <v>0.40550754015868767</v>
      </c>
    </row>
    <row r="13030" spans="1:12">
      <c r="A13030" t="s">
        <v>317</v>
      </c>
      <c r="B13030" t="s">
        <v>439</v>
      </c>
      <c r="C13030">
        <v>48311</v>
      </c>
      <c r="D13030" t="s">
        <v>135</v>
      </c>
      <c r="E13030">
        <v>590</v>
      </c>
      <c r="F13030" t="s">
        <v>110</v>
      </c>
      <c r="G13030" t="s">
        <v>131</v>
      </c>
      <c r="H13030">
        <v>249</v>
      </c>
      <c r="I13030">
        <v>0.56137201362039857</v>
      </c>
      <c r="J13030">
        <v>1.012382244926258E-2</v>
      </c>
      <c r="K13030">
        <v>-4.829477607592584E-2</v>
      </c>
      <c r="L13030">
        <v>0.98030706364718623</v>
      </c>
    </row>
    <row r="13031" spans="1:12">
      <c r="A13031" t="s">
        <v>317</v>
      </c>
      <c r="B13031" t="s">
        <v>439</v>
      </c>
      <c r="C13031">
        <v>48311</v>
      </c>
      <c r="D13031" t="s">
        <v>135</v>
      </c>
      <c r="E13031">
        <v>590</v>
      </c>
      <c r="F13031" t="s">
        <v>110</v>
      </c>
      <c r="G13031" t="s">
        <v>132</v>
      </c>
      <c r="H13031">
        <v>334</v>
      </c>
      <c r="I13031">
        <v>0.17057968067662579</v>
      </c>
      <c r="J13031">
        <v>4.6214440431201114E-3</v>
      </c>
      <c r="K13031">
        <v>-0.1664199960492774</v>
      </c>
      <c r="L13031">
        <v>0.40550754015868767</v>
      </c>
    </row>
    <row r="13032" spans="1:12">
      <c r="A13032" t="s">
        <v>317</v>
      </c>
      <c r="B13032" t="s">
        <v>439</v>
      </c>
      <c r="C13032">
        <v>48311</v>
      </c>
      <c r="D13032" t="s">
        <v>135</v>
      </c>
      <c r="E13032">
        <v>590</v>
      </c>
      <c r="F13032" t="s">
        <v>110</v>
      </c>
      <c r="G13032" t="s">
        <v>133</v>
      </c>
      <c r="H13032">
        <v>249</v>
      </c>
      <c r="I13032">
        <v>0.60025793537664518</v>
      </c>
      <c r="J13032">
        <v>1.127974245643126E-2</v>
      </c>
      <c r="K13032">
        <v>0.15360769622612799</v>
      </c>
      <c r="L13032">
        <v>1.0610174274965309</v>
      </c>
    </row>
    <row r="13033" spans="1:12">
      <c r="A13033" t="s">
        <v>317</v>
      </c>
      <c r="B13033" t="s">
        <v>439</v>
      </c>
      <c r="C13033">
        <v>48311</v>
      </c>
      <c r="D13033" t="s">
        <v>135</v>
      </c>
      <c r="E13033">
        <v>590</v>
      </c>
      <c r="F13033" t="s">
        <v>110</v>
      </c>
      <c r="G13033" t="s">
        <v>134</v>
      </c>
      <c r="H13033">
        <v>334</v>
      </c>
      <c r="I13033">
        <v>0.26600563503707358</v>
      </c>
      <c r="J13033">
        <v>4.4683730213794064E-3</v>
      </c>
      <c r="K13033">
        <v>-2.9603177133575849E-3</v>
      </c>
      <c r="L13033">
        <v>0.50047131994690186</v>
      </c>
    </row>
    <row r="13034" spans="1:12">
      <c r="A13034" t="s">
        <v>317</v>
      </c>
      <c r="B13034" t="s">
        <v>440</v>
      </c>
      <c r="C13034">
        <v>48325</v>
      </c>
      <c r="D13034" t="s">
        <v>135</v>
      </c>
      <c r="E13034">
        <v>590</v>
      </c>
      <c r="F13034" t="s">
        <v>110</v>
      </c>
      <c r="G13034" t="s">
        <v>111</v>
      </c>
      <c r="H13034">
        <v>109</v>
      </c>
      <c r="I13034">
        <v>3.041251372319638E-2</v>
      </c>
      <c r="J13034">
        <v>9.9540105842593285E-4</v>
      </c>
      <c r="K13034">
        <v>-999</v>
      </c>
      <c r="L13034">
        <v>-999</v>
      </c>
    </row>
    <row r="13035" spans="1:12">
      <c r="A13035" t="s">
        <v>317</v>
      </c>
      <c r="B13035" t="s">
        <v>440</v>
      </c>
      <c r="C13035">
        <v>48325</v>
      </c>
      <c r="D13035" t="s">
        <v>135</v>
      </c>
      <c r="E13035">
        <v>590</v>
      </c>
      <c r="F13035" t="s">
        <v>110</v>
      </c>
      <c r="G13035" t="s">
        <v>112</v>
      </c>
      <c r="H13035">
        <v>68</v>
      </c>
      <c r="I13035">
        <v>4.7075064049499626E-3</v>
      </c>
      <c r="J13035">
        <v>1.31483075008077E-3</v>
      </c>
      <c r="K13035">
        <v>-999</v>
      </c>
      <c r="L13035">
        <v>-999</v>
      </c>
    </row>
    <row r="13036" spans="1:12">
      <c r="A13036" t="s">
        <v>317</v>
      </c>
      <c r="B13036" t="s">
        <v>440</v>
      </c>
      <c r="C13036">
        <v>48325</v>
      </c>
      <c r="D13036" t="s">
        <v>135</v>
      </c>
      <c r="E13036">
        <v>590</v>
      </c>
      <c r="F13036" t="s">
        <v>110</v>
      </c>
      <c r="G13036" t="s">
        <v>113</v>
      </c>
      <c r="H13036">
        <v>109</v>
      </c>
      <c r="I13036">
        <v>0.57739016631517415</v>
      </c>
      <c r="J13036">
        <v>1.6996054902111871E-2</v>
      </c>
      <c r="K13036">
        <v>0.1035332790563049</v>
      </c>
      <c r="L13036">
        <v>0.98030706364718623</v>
      </c>
    </row>
    <row r="13037" spans="1:12">
      <c r="A13037" t="s">
        <v>317</v>
      </c>
      <c r="B13037" t="s">
        <v>440</v>
      </c>
      <c r="C13037">
        <v>48325</v>
      </c>
      <c r="D13037" t="s">
        <v>135</v>
      </c>
      <c r="E13037">
        <v>590</v>
      </c>
      <c r="F13037" t="s">
        <v>110</v>
      </c>
      <c r="G13037" t="s">
        <v>114</v>
      </c>
      <c r="H13037">
        <v>68</v>
      </c>
      <c r="I13037">
        <v>0.1310261961827392</v>
      </c>
      <c r="J13037">
        <v>9.4464678812520783E-3</v>
      </c>
      <c r="K13037">
        <v>-7.1017343752349901E-2</v>
      </c>
      <c r="L13037">
        <v>0.37361870577517597</v>
      </c>
    </row>
    <row r="13038" spans="1:12">
      <c r="A13038" t="s">
        <v>317</v>
      </c>
      <c r="B13038" t="s">
        <v>440</v>
      </c>
      <c r="C13038">
        <v>48325</v>
      </c>
      <c r="D13038" t="s">
        <v>135</v>
      </c>
      <c r="E13038">
        <v>590</v>
      </c>
      <c r="F13038" t="s">
        <v>110</v>
      </c>
      <c r="G13038" t="s">
        <v>115</v>
      </c>
      <c r="H13038">
        <v>109</v>
      </c>
      <c r="I13038">
        <v>0.41173196371926052</v>
      </c>
      <c r="J13038">
        <v>1.338148165964485E-2</v>
      </c>
      <c r="K13038">
        <v>5.705854626682396E-2</v>
      </c>
      <c r="L13038">
        <v>0.73430831483007752</v>
      </c>
    </row>
    <row r="13039" spans="1:12">
      <c r="A13039" t="s">
        <v>317</v>
      </c>
      <c r="B13039" t="s">
        <v>440</v>
      </c>
      <c r="C13039">
        <v>48325</v>
      </c>
      <c r="D13039" t="s">
        <v>135</v>
      </c>
      <c r="E13039">
        <v>590</v>
      </c>
      <c r="F13039" t="s">
        <v>110</v>
      </c>
      <c r="G13039" t="s">
        <v>116</v>
      </c>
      <c r="H13039">
        <v>68</v>
      </c>
      <c r="I13039">
        <v>4.6902638637727229E-2</v>
      </c>
      <c r="J13039">
        <v>9.0723327106680528E-3</v>
      </c>
      <c r="K13039">
        <v>-0.18785613027978981</v>
      </c>
      <c r="L13039">
        <v>0.27292184294543398</v>
      </c>
    </row>
    <row r="13040" spans="1:12">
      <c r="A13040" t="s">
        <v>317</v>
      </c>
      <c r="B13040" t="s">
        <v>440</v>
      </c>
      <c r="C13040">
        <v>48325</v>
      </c>
      <c r="D13040" t="s">
        <v>135</v>
      </c>
      <c r="E13040">
        <v>590</v>
      </c>
      <c r="F13040" t="s">
        <v>110</v>
      </c>
      <c r="G13040" t="s">
        <v>117</v>
      </c>
      <c r="H13040">
        <v>109</v>
      </c>
      <c r="I13040">
        <v>0.41173196371926052</v>
      </c>
      <c r="J13040">
        <v>1.338148165964485E-2</v>
      </c>
      <c r="K13040">
        <v>5.705854626682396E-2</v>
      </c>
      <c r="L13040">
        <v>0.73430831483007752</v>
      </c>
    </row>
    <row r="13041" spans="1:12">
      <c r="A13041" t="s">
        <v>317</v>
      </c>
      <c r="B13041" t="s">
        <v>440</v>
      </c>
      <c r="C13041">
        <v>48325</v>
      </c>
      <c r="D13041" t="s">
        <v>135</v>
      </c>
      <c r="E13041">
        <v>590</v>
      </c>
      <c r="F13041" t="s">
        <v>110</v>
      </c>
      <c r="G13041" t="s">
        <v>118</v>
      </c>
      <c r="H13041">
        <v>68</v>
      </c>
      <c r="I13041">
        <v>4.6876417383662758E-2</v>
      </c>
      <c r="J13041">
        <v>9.0721680322811381E-3</v>
      </c>
      <c r="K13041">
        <v>-0.18785613027978981</v>
      </c>
      <c r="L13041">
        <v>0.27292184294543398</v>
      </c>
    </row>
    <row r="13042" spans="1:12">
      <c r="A13042" t="s">
        <v>317</v>
      </c>
      <c r="B13042" t="s">
        <v>440</v>
      </c>
      <c r="C13042">
        <v>48325</v>
      </c>
      <c r="D13042" t="s">
        <v>135</v>
      </c>
      <c r="E13042">
        <v>590</v>
      </c>
      <c r="F13042" t="s">
        <v>110</v>
      </c>
      <c r="G13042" t="s">
        <v>119</v>
      </c>
      <c r="H13042">
        <v>109</v>
      </c>
      <c r="I13042">
        <v>0.48801850983567607</v>
      </c>
      <c r="J13042">
        <v>1.499954751078752E-2</v>
      </c>
      <c r="K13042">
        <v>7.6466862284991111E-2</v>
      </c>
      <c r="L13042">
        <v>0.8511285230059078</v>
      </c>
    </row>
    <row r="13043" spans="1:12">
      <c r="A13043" t="s">
        <v>317</v>
      </c>
      <c r="B13043" t="s">
        <v>440</v>
      </c>
      <c r="C13043">
        <v>48325</v>
      </c>
      <c r="D13043" t="s">
        <v>135</v>
      </c>
      <c r="E13043">
        <v>590</v>
      </c>
      <c r="F13043" t="s">
        <v>110</v>
      </c>
      <c r="G13043" t="s">
        <v>120</v>
      </c>
      <c r="H13043">
        <v>68</v>
      </c>
      <c r="I13043">
        <v>9.0476925790849469E-2</v>
      </c>
      <c r="J13043">
        <v>9.0461611314315415E-3</v>
      </c>
      <c r="K13043">
        <v>-0.13429024912388771</v>
      </c>
      <c r="L13043">
        <v>0.33238008964030108</v>
      </c>
    </row>
    <row r="13044" spans="1:12">
      <c r="A13044" t="s">
        <v>317</v>
      </c>
      <c r="B13044" t="s">
        <v>440</v>
      </c>
      <c r="C13044">
        <v>48325</v>
      </c>
      <c r="D13044" t="s">
        <v>135</v>
      </c>
      <c r="E13044">
        <v>590</v>
      </c>
      <c r="F13044" t="s">
        <v>110</v>
      </c>
      <c r="G13044" t="s">
        <v>121</v>
      </c>
      <c r="H13044">
        <v>109</v>
      </c>
      <c r="I13044">
        <v>0.68067482373671084</v>
      </c>
      <c r="J13044">
        <v>1.934175329442793E-2</v>
      </c>
      <c r="K13044">
        <v>0.1363118648097805</v>
      </c>
      <c r="L13044">
        <v>1.1300487698310651</v>
      </c>
    </row>
    <row r="13045" spans="1:12">
      <c r="A13045" t="s">
        <v>317</v>
      </c>
      <c r="B13045" t="s">
        <v>440</v>
      </c>
      <c r="C13045">
        <v>48325</v>
      </c>
      <c r="D13045" t="s">
        <v>135</v>
      </c>
      <c r="E13045">
        <v>590</v>
      </c>
      <c r="F13045" t="s">
        <v>110</v>
      </c>
      <c r="G13045" t="s">
        <v>122</v>
      </c>
      <c r="H13045">
        <v>68</v>
      </c>
      <c r="I13045">
        <v>0.19617859015869021</v>
      </c>
      <c r="J13045">
        <v>1.1884857627013169E-2</v>
      </c>
      <c r="K13045">
        <v>-2.9603177133575849E-3</v>
      </c>
      <c r="L13045">
        <v>0.45912038110681419</v>
      </c>
    </row>
    <row r="13046" spans="1:12">
      <c r="A13046" t="s">
        <v>317</v>
      </c>
      <c r="B13046" t="s">
        <v>440</v>
      </c>
      <c r="C13046">
        <v>48325</v>
      </c>
      <c r="D13046" t="s">
        <v>135</v>
      </c>
      <c r="E13046">
        <v>590</v>
      </c>
      <c r="F13046" t="s">
        <v>110</v>
      </c>
      <c r="G13046" t="s">
        <v>123</v>
      </c>
      <c r="H13046">
        <v>109</v>
      </c>
      <c r="I13046">
        <v>0.86062117695760243</v>
      </c>
      <c r="J13046">
        <v>2.422587312274883E-2</v>
      </c>
      <c r="K13046">
        <v>0.1925092283393052</v>
      </c>
      <c r="L13046">
        <v>1.407135650628663</v>
      </c>
    </row>
    <row r="13047" spans="1:12">
      <c r="A13047" t="s">
        <v>317</v>
      </c>
      <c r="B13047" t="s">
        <v>440</v>
      </c>
      <c r="C13047">
        <v>48325</v>
      </c>
      <c r="D13047" t="s">
        <v>135</v>
      </c>
      <c r="E13047">
        <v>590</v>
      </c>
      <c r="F13047" t="s">
        <v>110</v>
      </c>
      <c r="G13047" t="s">
        <v>124</v>
      </c>
      <c r="H13047">
        <v>68</v>
      </c>
      <c r="I13047">
        <v>0.29055007121042958</v>
      </c>
      <c r="J13047">
        <v>1.6314890332224739E-2</v>
      </c>
      <c r="K13047">
        <v>-2.9603177133575849E-3</v>
      </c>
      <c r="L13047">
        <v>0.66866024082954811</v>
      </c>
    </row>
    <row r="13048" spans="1:12">
      <c r="A13048" t="s">
        <v>317</v>
      </c>
      <c r="B13048" t="s">
        <v>440</v>
      </c>
      <c r="C13048">
        <v>48325</v>
      </c>
      <c r="D13048" t="s">
        <v>135</v>
      </c>
      <c r="E13048">
        <v>590</v>
      </c>
      <c r="F13048" t="s">
        <v>110</v>
      </c>
      <c r="G13048" t="s">
        <v>125</v>
      </c>
      <c r="H13048">
        <v>109</v>
      </c>
      <c r="I13048">
        <v>1.039852976709235</v>
      </c>
      <c r="J13048">
        <v>2.8898819363624751E-2</v>
      </c>
      <c r="K13048">
        <v>0.24692628372133291</v>
      </c>
      <c r="L13048">
        <v>1.665955837431321</v>
      </c>
    </row>
    <row r="13049" spans="1:12">
      <c r="A13049" t="s">
        <v>317</v>
      </c>
      <c r="B13049" t="s">
        <v>440</v>
      </c>
      <c r="C13049">
        <v>48325</v>
      </c>
      <c r="D13049" t="s">
        <v>135</v>
      </c>
      <c r="E13049">
        <v>590</v>
      </c>
      <c r="F13049" t="s">
        <v>110</v>
      </c>
      <c r="G13049" t="s">
        <v>126</v>
      </c>
      <c r="H13049">
        <v>68</v>
      </c>
      <c r="I13049">
        <v>0.38255331193682268</v>
      </c>
      <c r="J13049">
        <v>2.10138504537772E-2</v>
      </c>
      <c r="K13049">
        <v>-2.9603177133575849E-3</v>
      </c>
      <c r="L13049">
        <v>0.83618455498745559</v>
      </c>
    </row>
    <row r="13050" spans="1:12">
      <c r="A13050" t="s">
        <v>317</v>
      </c>
      <c r="B13050" t="s">
        <v>440</v>
      </c>
      <c r="C13050">
        <v>48325</v>
      </c>
      <c r="D13050" t="s">
        <v>135</v>
      </c>
      <c r="E13050">
        <v>590</v>
      </c>
      <c r="F13050" t="s">
        <v>110</v>
      </c>
      <c r="G13050" t="s">
        <v>127</v>
      </c>
      <c r="H13050">
        <v>109</v>
      </c>
      <c r="I13050">
        <v>0.57739016631517426</v>
      </c>
      <c r="J13050">
        <v>1.6996054902111871E-2</v>
      </c>
      <c r="K13050">
        <v>0.1035332790563049</v>
      </c>
      <c r="L13050">
        <v>0.98030706364718623</v>
      </c>
    </row>
    <row r="13051" spans="1:12">
      <c r="A13051" t="s">
        <v>317</v>
      </c>
      <c r="B13051" t="s">
        <v>440</v>
      </c>
      <c r="C13051">
        <v>48325</v>
      </c>
      <c r="D13051" t="s">
        <v>135</v>
      </c>
      <c r="E13051">
        <v>590</v>
      </c>
      <c r="F13051" t="s">
        <v>110</v>
      </c>
      <c r="G13051" t="s">
        <v>128</v>
      </c>
      <c r="H13051">
        <v>68</v>
      </c>
      <c r="I13051">
        <v>0.13108892132839561</v>
      </c>
      <c r="J13051">
        <v>9.4406367663458363E-3</v>
      </c>
      <c r="K13051">
        <v>-7.1017343752349901E-2</v>
      </c>
      <c r="L13051">
        <v>0.37361870577517597</v>
      </c>
    </row>
    <row r="13052" spans="1:12">
      <c r="A13052" t="s">
        <v>317</v>
      </c>
      <c r="B13052" t="s">
        <v>440</v>
      </c>
      <c r="C13052">
        <v>48325</v>
      </c>
      <c r="D13052" t="s">
        <v>135</v>
      </c>
      <c r="E13052">
        <v>590</v>
      </c>
      <c r="F13052" t="s">
        <v>110</v>
      </c>
      <c r="G13052" t="s">
        <v>129</v>
      </c>
      <c r="H13052">
        <v>109</v>
      </c>
      <c r="I13052">
        <v>0.57739016631517415</v>
      </c>
      <c r="J13052">
        <v>1.6996054902111878E-2</v>
      </c>
      <c r="K13052">
        <v>0.1035332790563049</v>
      </c>
      <c r="L13052">
        <v>0.98030706364718623</v>
      </c>
    </row>
    <row r="13053" spans="1:12">
      <c r="A13053" t="s">
        <v>317</v>
      </c>
      <c r="B13053" t="s">
        <v>440</v>
      </c>
      <c r="C13053">
        <v>48325</v>
      </c>
      <c r="D13053" t="s">
        <v>135</v>
      </c>
      <c r="E13053">
        <v>590</v>
      </c>
      <c r="F13053" t="s">
        <v>110</v>
      </c>
      <c r="G13053" t="s">
        <v>130</v>
      </c>
      <c r="H13053">
        <v>68</v>
      </c>
      <c r="I13053">
        <v>0.13108892132839561</v>
      </c>
      <c r="J13053">
        <v>9.4406367663458363E-3</v>
      </c>
      <c r="K13053">
        <v>-7.1017343752349901E-2</v>
      </c>
      <c r="L13053">
        <v>0.37361870577517597</v>
      </c>
    </row>
    <row r="13054" spans="1:12">
      <c r="A13054" t="s">
        <v>317</v>
      </c>
      <c r="B13054" t="s">
        <v>440</v>
      </c>
      <c r="C13054">
        <v>48325</v>
      </c>
      <c r="D13054" t="s">
        <v>135</v>
      </c>
      <c r="E13054">
        <v>590</v>
      </c>
      <c r="F13054" t="s">
        <v>110</v>
      </c>
      <c r="G13054" t="s">
        <v>131</v>
      </c>
      <c r="H13054">
        <v>109</v>
      </c>
      <c r="I13054">
        <v>0.57739016631517426</v>
      </c>
      <c r="J13054">
        <v>1.6996054902111871E-2</v>
      </c>
      <c r="K13054">
        <v>0.1035332790563049</v>
      </c>
      <c r="L13054">
        <v>0.98030706364718623</v>
      </c>
    </row>
    <row r="13055" spans="1:12">
      <c r="A13055" t="s">
        <v>317</v>
      </c>
      <c r="B13055" t="s">
        <v>440</v>
      </c>
      <c r="C13055">
        <v>48325</v>
      </c>
      <c r="D13055" t="s">
        <v>135</v>
      </c>
      <c r="E13055">
        <v>590</v>
      </c>
      <c r="F13055" t="s">
        <v>110</v>
      </c>
      <c r="G13055" t="s">
        <v>132</v>
      </c>
      <c r="H13055">
        <v>68</v>
      </c>
      <c r="I13055">
        <v>0.13108892132839561</v>
      </c>
      <c r="J13055">
        <v>9.4406367663458363E-3</v>
      </c>
      <c r="K13055">
        <v>-7.1017343752349901E-2</v>
      </c>
      <c r="L13055">
        <v>0.37361870577517597</v>
      </c>
    </row>
    <row r="13056" spans="1:12">
      <c r="A13056" t="s">
        <v>317</v>
      </c>
      <c r="B13056" t="s">
        <v>440</v>
      </c>
      <c r="C13056">
        <v>48325</v>
      </c>
      <c r="D13056" t="s">
        <v>135</v>
      </c>
      <c r="E13056">
        <v>590</v>
      </c>
      <c r="F13056" t="s">
        <v>110</v>
      </c>
      <c r="G13056" t="s">
        <v>133</v>
      </c>
      <c r="H13056">
        <v>109</v>
      </c>
      <c r="I13056">
        <v>0.66167765560911485</v>
      </c>
      <c r="J13056">
        <v>1.8324779483823061E-2</v>
      </c>
      <c r="K13056">
        <v>0.17937101341866499</v>
      </c>
      <c r="L13056">
        <v>1.0515140306815709</v>
      </c>
    </row>
    <row r="13057" spans="1:12">
      <c r="A13057" t="s">
        <v>317</v>
      </c>
      <c r="B13057" t="s">
        <v>440</v>
      </c>
      <c r="C13057">
        <v>48325</v>
      </c>
      <c r="D13057" t="s">
        <v>135</v>
      </c>
      <c r="E13057">
        <v>590</v>
      </c>
      <c r="F13057" t="s">
        <v>110</v>
      </c>
      <c r="G13057" t="s">
        <v>134</v>
      </c>
      <c r="H13057">
        <v>68</v>
      </c>
      <c r="I13057">
        <v>0.26387111965055232</v>
      </c>
      <c r="J13057">
        <v>1.445553613394151E-2</v>
      </c>
      <c r="K13057">
        <v>-2.9603177133575849E-3</v>
      </c>
      <c r="L13057">
        <v>0.49923968709117561</v>
      </c>
    </row>
    <row r="13058" spans="1:12">
      <c r="A13058" t="s">
        <v>317</v>
      </c>
      <c r="B13058" t="s">
        <v>441</v>
      </c>
      <c r="C13058">
        <v>48327</v>
      </c>
      <c r="D13058" t="s">
        <v>135</v>
      </c>
      <c r="E13058">
        <v>590</v>
      </c>
      <c r="F13058" t="s">
        <v>110</v>
      </c>
      <c r="G13058" t="s">
        <v>111</v>
      </c>
      <c r="H13058">
        <v>249</v>
      </c>
      <c r="I13058">
        <v>2.8781502944510269E-2</v>
      </c>
      <c r="J13058">
        <v>8.7103573533337268E-4</v>
      </c>
      <c r="K13058">
        <v>-999</v>
      </c>
      <c r="L13058">
        <v>-999</v>
      </c>
    </row>
    <row r="13059" spans="1:12">
      <c r="A13059" t="s">
        <v>317</v>
      </c>
      <c r="B13059" t="s">
        <v>441</v>
      </c>
      <c r="C13059">
        <v>48327</v>
      </c>
      <c r="D13059" t="s">
        <v>135</v>
      </c>
      <c r="E13059">
        <v>590</v>
      </c>
      <c r="F13059" t="s">
        <v>110</v>
      </c>
      <c r="G13059" t="s">
        <v>112</v>
      </c>
      <c r="H13059">
        <v>29</v>
      </c>
      <c r="I13059">
        <v>3.2218617599966901E-3</v>
      </c>
      <c r="J13059">
        <v>1.4675083493885641E-3</v>
      </c>
      <c r="K13059">
        <v>-999</v>
      </c>
      <c r="L13059">
        <v>-999</v>
      </c>
    </row>
    <row r="13060" spans="1:12">
      <c r="A13060" t="s">
        <v>317</v>
      </c>
      <c r="B13060" t="s">
        <v>441</v>
      </c>
      <c r="C13060">
        <v>48327</v>
      </c>
      <c r="D13060" t="s">
        <v>135</v>
      </c>
      <c r="E13060">
        <v>590</v>
      </c>
      <c r="F13060" t="s">
        <v>110</v>
      </c>
      <c r="G13060" t="s">
        <v>113</v>
      </c>
      <c r="H13060">
        <v>249</v>
      </c>
      <c r="I13060">
        <v>0.56137201362039857</v>
      </c>
      <c r="J13060">
        <v>1.012382244926258E-2</v>
      </c>
      <c r="K13060">
        <v>-4.829477607592584E-2</v>
      </c>
      <c r="L13060">
        <v>0.98030706364718623</v>
      </c>
    </row>
    <row r="13061" spans="1:12">
      <c r="A13061" t="s">
        <v>317</v>
      </c>
      <c r="B13061" t="s">
        <v>441</v>
      </c>
      <c r="C13061">
        <v>48327</v>
      </c>
      <c r="D13061" t="s">
        <v>135</v>
      </c>
      <c r="E13061">
        <v>590</v>
      </c>
      <c r="F13061" t="s">
        <v>110</v>
      </c>
      <c r="G13061" t="s">
        <v>114</v>
      </c>
      <c r="H13061">
        <v>29</v>
      </c>
      <c r="I13061">
        <v>0.17518360615484591</v>
      </c>
      <c r="J13061">
        <v>1.2314733415467429E-2</v>
      </c>
      <c r="K13061">
        <v>6.3410449147929912E-2</v>
      </c>
      <c r="L13061">
        <v>0.37430766344589511</v>
      </c>
    </row>
    <row r="13062" spans="1:12">
      <c r="A13062" t="s">
        <v>317</v>
      </c>
      <c r="B13062" t="s">
        <v>441</v>
      </c>
      <c r="C13062">
        <v>48327</v>
      </c>
      <c r="D13062" t="s">
        <v>135</v>
      </c>
      <c r="E13062">
        <v>590</v>
      </c>
      <c r="F13062" t="s">
        <v>110</v>
      </c>
      <c r="G13062" t="s">
        <v>115</v>
      </c>
      <c r="H13062">
        <v>249</v>
      </c>
      <c r="I13062">
        <v>0.42181423762013498</v>
      </c>
      <c r="J13062">
        <v>8.0289533675778849E-3</v>
      </c>
      <c r="K13062">
        <v>-8.3428415144320325E-2</v>
      </c>
      <c r="L13062">
        <v>0.73430831483007752</v>
      </c>
    </row>
    <row r="13063" spans="1:12">
      <c r="A13063" t="s">
        <v>317</v>
      </c>
      <c r="B13063" t="s">
        <v>441</v>
      </c>
      <c r="C13063">
        <v>48327</v>
      </c>
      <c r="D13063" t="s">
        <v>135</v>
      </c>
      <c r="E13063">
        <v>590</v>
      </c>
      <c r="F13063" t="s">
        <v>110</v>
      </c>
      <c r="G13063" t="s">
        <v>116</v>
      </c>
      <c r="H13063">
        <v>29</v>
      </c>
      <c r="I13063">
        <v>8.0767252107217288E-2</v>
      </c>
      <c r="J13063">
        <v>1.152887636614898E-2</v>
      </c>
      <c r="K13063">
        <v>-9.1595979038934273E-3</v>
      </c>
      <c r="L13063">
        <v>0.30067821493963182</v>
      </c>
    </row>
    <row r="13064" spans="1:12">
      <c r="A13064" t="s">
        <v>317</v>
      </c>
      <c r="B13064" t="s">
        <v>441</v>
      </c>
      <c r="C13064">
        <v>48327</v>
      </c>
      <c r="D13064" t="s">
        <v>135</v>
      </c>
      <c r="E13064">
        <v>590</v>
      </c>
      <c r="F13064" t="s">
        <v>110</v>
      </c>
      <c r="G13064" t="s">
        <v>117</v>
      </c>
      <c r="H13064">
        <v>249</v>
      </c>
      <c r="I13064">
        <v>0.42181423762013492</v>
      </c>
      <c r="J13064">
        <v>8.0289533675778832E-3</v>
      </c>
      <c r="K13064">
        <v>-8.3428415144320325E-2</v>
      </c>
      <c r="L13064">
        <v>0.73430831483007752</v>
      </c>
    </row>
    <row r="13065" spans="1:12">
      <c r="A13065" t="s">
        <v>317</v>
      </c>
      <c r="B13065" t="s">
        <v>441</v>
      </c>
      <c r="C13065">
        <v>48327</v>
      </c>
      <c r="D13065" t="s">
        <v>135</v>
      </c>
      <c r="E13065">
        <v>590</v>
      </c>
      <c r="F13065" t="s">
        <v>110</v>
      </c>
      <c r="G13065" t="s">
        <v>118</v>
      </c>
      <c r="H13065">
        <v>29</v>
      </c>
      <c r="I13065">
        <v>8.0767252107217288E-2</v>
      </c>
      <c r="J13065">
        <v>1.152887636614898E-2</v>
      </c>
      <c r="K13065">
        <v>-9.1595979038934273E-3</v>
      </c>
      <c r="L13065">
        <v>0.30067821493963182</v>
      </c>
    </row>
    <row r="13066" spans="1:12">
      <c r="A13066" t="s">
        <v>317</v>
      </c>
      <c r="B13066" t="s">
        <v>441</v>
      </c>
      <c r="C13066">
        <v>48327</v>
      </c>
      <c r="D13066" t="s">
        <v>135</v>
      </c>
      <c r="E13066">
        <v>590</v>
      </c>
      <c r="F13066" t="s">
        <v>110</v>
      </c>
      <c r="G13066" t="s">
        <v>119</v>
      </c>
      <c r="H13066">
        <v>249</v>
      </c>
      <c r="I13066">
        <v>0.48311767984334331</v>
      </c>
      <c r="J13066">
        <v>8.9584892760862043E-3</v>
      </c>
      <c r="K13066">
        <v>-7.3014897064594519E-2</v>
      </c>
      <c r="L13066">
        <v>0.8511285230059078</v>
      </c>
    </row>
    <row r="13067" spans="1:12">
      <c r="A13067" t="s">
        <v>317</v>
      </c>
      <c r="B13067" t="s">
        <v>441</v>
      </c>
      <c r="C13067">
        <v>48327</v>
      </c>
      <c r="D13067" t="s">
        <v>135</v>
      </c>
      <c r="E13067">
        <v>590</v>
      </c>
      <c r="F13067" t="s">
        <v>110</v>
      </c>
      <c r="G13067" t="s">
        <v>120</v>
      </c>
      <c r="H13067">
        <v>29</v>
      </c>
      <c r="I13067">
        <v>0.1320509433676248</v>
      </c>
      <c r="J13067">
        <v>1.1805136168359071E-2</v>
      </c>
      <c r="K13067">
        <v>2.986016807442254E-2</v>
      </c>
      <c r="L13067">
        <v>0.34562546237819047</v>
      </c>
    </row>
    <row r="13068" spans="1:12">
      <c r="A13068" t="s">
        <v>317</v>
      </c>
      <c r="B13068" t="s">
        <v>441</v>
      </c>
      <c r="C13068">
        <v>48327</v>
      </c>
      <c r="D13068" t="s">
        <v>135</v>
      </c>
      <c r="E13068">
        <v>590</v>
      </c>
      <c r="F13068" t="s">
        <v>110</v>
      </c>
      <c r="G13068" t="s">
        <v>121</v>
      </c>
      <c r="H13068">
        <v>249</v>
      </c>
      <c r="I13068">
        <v>0.64951290937184847</v>
      </c>
      <c r="J13068">
        <v>1.146535267839118E-2</v>
      </c>
      <c r="K13068">
        <v>-4.0010588328953517E-3</v>
      </c>
      <c r="L13068">
        <v>1.1300487698310651</v>
      </c>
    </row>
    <row r="13069" spans="1:12">
      <c r="A13069" t="s">
        <v>317</v>
      </c>
      <c r="B13069" t="s">
        <v>441</v>
      </c>
      <c r="C13069">
        <v>48327</v>
      </c>
      <c r="D13069" t="s">
        <v>135</v>
      </c>
      <c r="E13069">
        <v>590</v>
      </c>
      <c r="F13069" t="s">
        <v>110</v>
      </c>
      <c r="G13069" t="s">
        <v>122</v>
      </c>
      <c r="H13069">
        <v>29</v>
      </c>
      <c r="I13069">
        <v>0.26179249955509692</v>
      </c>
      <c r="J13069">
        <v>1.4744961145439909E-2</v>
      </c>
      <c r="K13069">
        <v>0.1163370665800857</v>
      </c>
      <c r="L13069">
        <v>0.46251950981493578</v>
      </c>
    </row>
    <row r="13070" spans="1:12">
      <c r="A13070" t="s">
        <v>317</v>
      </c>
      <c r="B13070" t="s">
        <v>441</v>
      </c>
      <c r="C13070">
        <v>48327</v>
      </c>
      <c r="D13070" t="s">
        <v>135</v>
      </c>
      <c r="E13070">
        <v>590</v>
      </c>
      <c r="F13070" t="s">
        <v>110</v>
      </c>
      <c r="G13070" t="s">
        <v>123</v>
      </c>
      <c r="H13070">
        <v>249</v>
      </c>
      <c r="I13070">
        <v>0.79967414725325914</v>
      </c>
      <c r="J13070">
        <v>1.421601526972642E-2</v>
      </c>
      <c r="K13070">
        <v>0.19127582959611239</v>
      </c>
      <c r="L13070">
        <v>1.407135650628663</v>
      </c>
    </row>
    <row r="13071" spans="1:12">
      <c r="A13071" t="s">
        <v>317</v>
      </c>
      <c r="B13071" t="s">
        <v>441</v>
      </c>
      <c r="C13071">
        <v>48327</v>
      </c>
      <c r="D13071" t="s">
        <v>135</v>
      </c>
      <c r="E13071">
        <v>590</v>
      </c>
      <c r="F13071" t="s">
        <v>110</v>
      </c>
      <c r="G13071" t="s">
        <v>124</v>
      </c>
      <c r="H13071">
        <v>29</v>
      </c>
      <c r="I13071">
        <v>0.37379348094688802</v>
      </c>
      <c r="J13071">
        <v>1.828414787231265E-2</v>
      </c>
      <c r="K13071">
        <v>0.20493963052983391</v>
      </c>
      <c r="L13071">
        <v>0.67193973333280543</v>
      </c>
    </row>
    <row r="13072" spans="1:12">
      <c r="A13072" t="s">
        <v>317</v>
      </c>
      <c r="B13072" t="s">
        <v>441</v>
      </c>
      <c r="C13072">
        <v>48327</v>
      </c>
      <c r="D13072" t="s">
        <v>135</v>
      </c>
      <c r="E13072">
        <v>590</v>
      </c>
      <c r="F13072" t="s">
        <v>110</v>
      </c>
      <c r="G13072" t="s">
        <v>125</v>
      </c>
      <c r="H13072">
        <v>249</v>
      </c>
      <c r="I13072">
        <v>0.95519366448157772</v>
      </c>
      <c r="J13072">
        <v>1.686457795238341E-2</v>
      </c>
      <c r="K13072">
        <v>0.24692628372133291</v>
      </c>
      <c r="L13072">
        <v>1.665955837431321</v>
      </c>
    </row>
    <row r="13073" spans="1:12">
      <c r="A13073" t="s">
        <v>317</v>
      </c>
      <c r="B13073" t="s">
        <v>441</v>
      </c>
      <c r="C13073">
        <v>48327</v>
      </c>
      <c r="D13073" t="s">
        <v>135</v>
      </c>
      <c r="E13073">
        <v>590</v>
      </c>
      <c r="F13073" t="s">
        <v>110</v>
      </c>
      <c r="G13073" t="s">
        <v>126</v>
      </c>
      <c r="H13073">
        <v>29</v>
      </c>
      <c r="I13073">
        <v>0.49597878391347527</v>
      </c>
      <c r="J13073">
        <v>2.1758496473500859E-2</v>
      </c>
      <c r="K13073">
        <v>0.28866843815247889</v>
      </c>
      <c r="L13073">
        <v>0.82249013257156134</v>
      </c>
    </row>
    <row r="13074" spans="1:12">
      <c r="A13074" t="s">
        <v>317</v>
      </c>
      <c r="B13074" t="s">
        <v>441</v>
      </c>
      <c r="C13074">
        <v>48327</v>
      </c>
      <c r="D13074" t="s">
        <v>135</v>
      </c>
      <c r="E13074">
        <v>590</v>
      </c>
      <c r="F13074" t="s">
        <v>110</v>
      </c>
      <c r="G13074" t="s">
        <v>127</v>
      </c>
      <c r="H13074">
        <v>249</v>
      </c>
      <c r="I13074">
        <v>0.56137201362039857</v>
      </c>
      <c r="J13074">
        <v>1.012382244926258E-2</v>
      </c>
      <c r="K13074">
        <v>-4.829477607592584E-2</v>
      </c>
      <c r="L13074">
        <v>0.98030706364718623</v>
      </c>
    </row>
    <row r="13075" spans="1:12">
      <c r="A13075" t="s">
        <v>317</v>
      </c>
      <c r="B13075" t="s">
        <v>441</v>
      </c>
      <c r="C13075">
        <v>48327</v>
      </c>
      <c r="D13075" t="s">
        <v>135</v>
      </c>
      <c r="E13075">
        <v>590</v>
      </c>
      <c r="F13075" t="s">
        <v>110</v>
      </c>
      <c r="G13075" t="s">
        <v>128</v>
      </c>
      <c r="H13075">
        <v>29</v>
      </c>
      <c r="I13075">
        <v>0.1750411387567406</v>
      </c>
      <c r="J13075">
        <v>1.230273041820548E-2</v>
      </c>
      <c r="K13075">
        <v>6.3410449147929912E-2</v>
      </c>
      <c r="L13075">
        <v>0.37430766344589511</v>
      </c>
    </row>
    <row r="13076" spans="1:12">
      <c r="A13076" t="s">
        <v>317</v>
      </c>
      <c r="B13076" t="s">
        <v>441</v>
      </c>
      <c r="C13076">
        <v>48327</v>
      </c>
      <c r="D13076" t="s">
        <v>135</v>
      </c>
      <c r="E13076">
        <v>590</v>
      </c>
      <c r="F13076" t="s">
        <v>110</v>
      </c>
      <c r="G13076" t="s">
        <v>129</v>
      </c>
      <c r="H13076">
        <v>249</v>
      </c>
      <c r="I13076">
        <v>0.56137201362039857</v>
      </c>
      <c r="J13076">
        <v>1.012382244926258E-2</v>
      </c>
      <c r="K13076">
        <v>-4.829477607592584E-2</v>
      </c>
      <c r="L13076">
        <v>0.98030706364718623</v>
      </c>
    </row>
    <row r="13077" spans="1:12">
      <c r="A13077" t="s">
        <v>317</v>
      </c>
      <c r="B13077" t="s">
        <v>441</v>
      </c>
      <c r="C13077">
        <v>48327</v>
      </c>
      <c r="D13077" t="s">
        <v>135</v>
      </c>
      <c r="E13077">
        <v>590</v>
      </c>
      <c r="F13077" t="s">
        <v>110</v>
      </c>
      <c r="G13077" t="s">
        <v>130</v>
      </c>
      <c r="H13077">
        <v>29</v>
      </c>
      <c r="I13077">
        <v>0.1750411387567406</v>
      </c>
      <c r="J13077">
        <v>1.230273041820548E-2</v>
      </c>
      <c r="K13077">
        <v>6.3410449147929912E-2</v>
      </c>
      <c r="L13077">
        <v>0.37430766344589511</v>
      </c>
    </row>
    <row r="13078" spans="1:12">
      <c r="A13078" t="s">
        <v>317</v>
      </c>
      <c r="B13078" t="s">
        <v>441</v>
      </c>
      <c r="C13078">
        <v>48327</v>
      </c>
      <c r="D13078" t="s">
        <v>135</v>
      </c>
      <c r="E13078">
        <v>590</v>
      </c>
      <c r="F13078" t="s">
        <v>110</v>
      </c>
      <c r="G13078" t="s">
        <v>131</v>
      </c>
      <c r="H13078">
        <v>249</v>
      </c>
      <c r="I13078">
        <v>0.56137201362039857</v>
      </c>
      <c r="J13078">
        <v>1.012382244926258E-2</v>
      </c>
      <c r="K13078">
        <v>-4.829477607592584E-2</v>
      </c>
      <c r="L13078">
        <v>0.98030706364718623</v>
      </c>
    </row>
    <row r="13079" spans="1:12">
      <c r="A13079" t="s">
        <v>317</v>
      </c>
      <c r="B13079" t="s">
        <v>441</v>
      </c>
      <c r="C13079">
        <v>48327</v>
      </c>
      <c r="D13079" t="s">
        <v>135</v>
      </c>
      <c r="E13079">
        <v>590</v>
      </c>
      <c r="F13079" t="s">
        <v>110</v>
      </c>
      <c r="G13079" t="s">
        <v>132</v>
      </c>
      <c r="H13079">
        <v>29</v>
      </c>
      <c r="I13079">
        <v>0.1750411387567406</v>
      </c>
      <c r="J13079">
        <v>1.230273041820548E-2</v>
      </c>
      <c r="K13079">
        <v>6.3410449147929912E-2</v>
      </c>
      <c r="L13079">
        <v>0.37430766344589511</v>
      </c>
    </row>
    <row r="13080" spans="1:12">
      <c r="A13080" t="s">
        <v>317</v>
      </c>
      <c r="B13080" t="s">
        <v>441</v>
      </c>
      <c r="C13080">
        <v>48327</v>
      </c>
      <c r="D13080" t="s">
        <v>135</v>
      </c>
      <c r="E13080">
        <v>590</v>
      </c>
      <c r="F13080" t="s">
        <v>110</v>
      </c>
      <c r="G13080" t="s">
        <v>133</v>
      </c>
      <c r="H13080">
        <v>249</v>
      </c>
      <c r="I13080">
        <v>0.60025793537664518</v>
      </c>
      <c r="J13080">
        <v>1.127974245643126E-2</v>
      </c>
      <c r="K13080">
        <v>0.15360769622612799</v>
      </c>
      <c r="L13080">
        <v>1.0610174274965309</v>
      </c>
    </row>
    <row r="13081" spans="1:12">
      <c r="A13081" t="s">
        <v>317</v>
      </c>
      <c r="B13081" t="s">
        <v>441</v>
      </c>
      <c r="C13081">
        <v>48327</v>
      </c>
      <c r="D13081" t="s">
        <v>135</v>
      </c>
      <c r="E13081">
        <v>590</v>
      </c>
      <c r="F13081" t="s">
        <v>110</v>
      </c>
      <c r="G13081" t="s">
        <v>134</v>
      </c>
      <c r="H13081">
        <v>29</v>
      </c>
      <c r="I13081">
        <v>0.31141517909910249</v>
      </c>
      <c r="J13081">
        <v>1.2341318674326531E-2</v>
      </c>
      <c r="K13081">
        <v>0.1732240856216915</v>
      </c>
      <c r="L13081">
        <v>0.43448612358630972</v>
      </c>
    </row>
    <row r="13082" spans="1:12">
      <c r="A13082" t="s">
        <v>317</v>
      </c>
      <c r="B13082" t="s">
        <v>266</v>
      </c>
      <c r="C13082">
        <v>48329</v>
      </c>
      <c r="D13082" t="s">
        <v>135</v>
      </c>
      <c r="E13082">
        <v>590</v>
      </c>
      <c r="F13082" t="s">
        <v>110</v>
      </c>
      <c r="G13082" t="s">
        <v>111</v>
      </c>
      <c r="H13082">
        <v>20</v>
      </c>
      <c r="I13082">
        <v>1.9306199376541509E-2</v>
      </c>
      <c r="J13082">
        <v>3.9190238478528667E-3</v>
      </c>
      <c r="K13082">
        <v>-999</v>
      </c>
      <c r="L13082">
        <v>-999</v>
      </c>
    </row>
    <row r="13083" spans="1:12">
      <c r="A13083" t="s">
        <v>317</v>
      </c>
      <c r="B13083" t="s">
        <v>266</v>
      </c>
      <c r="C13083">
        <v>48329</v>
      </c>
      <c r="D13083" t="s">
        <v>135</v>
      </c>
      <c r="E13083">
        <v>590</v>
      </c>
      <c r="F13083" t="s">
        <v>110</v>
      </c>
      <c r="G13083" t="s">
        <v>112</v>
      </c>
      <c r="H13083">
        <v>2225</v>
      </c>
      <c r="I13083">
        <v>1.6585750228609621E-2</v>
      </c>
      <c r="J13083">
        <v>1.078329027893319E-3</v>
      </c>
      <c r="K13083">
        <v>-999</v>
      </c>
      <c r="L13083">
        <v>-999</v>
      </c>
    </row>
    <row r="13084" spans="1:12">
      <c r="A13084" t="s">
        <v>317</v>
      </c>
      <c r="B13084" t="s">
        <v>266</v>
      </c>
      <c r="C13084">
        <v>48329</v>
      </c>
      <c r="D13084" t="s">
        <v>135</v>
      </c>
      <c r="E13084">
        <v>590</v>
      </c>
      <c r="F13084" t="s">
        <v>110</v>
      </c>
      <c r="G13084" t="s">
        <v>113</v>
      </c>
      <c r="H13084">
        <v>20</v>
      </c>
      <c r="I13084">
        <v>0.35501589726921301</v>
      </c>
      <c r="J13084">
        <v>3.076136213496344E-2</v>
      </c>
      <c r="K13084">
        <v>0.1597968519917001</v>
      </c>
      <c r="L13084">
        <v>0.60038087250570604</v>
      </c>
    </row>
    <row r="13085" spans="1:12">
      <c r="A13085" t="s">
        <v>317</v>
      </c>
      <c r="B13085" t="s">
        <v>266</v>
      </c>
      <c r="C13085">
        <v>48329</v>
      </c>
      <c r="D13085" t="s">
        <v>135</v>
      </c>
      <c r="E13085">
        <v>590</v>
      </c>
      <c r="F13085" t="s">
        <v>110</v>
      </c>
      <c r="G13085" t="s">
        <v>114</v>
      </c>
      <c r="H13085">
        <v>2225</v>
      </c>
      <c r="I13085">
        <v>0.19723422712057881</v>
      </c>
      <c r="J13085">
        <v>2.436970947397539E-3</v>
      </c>
      <c r="K13085">
        <v>-0.18928993464282901</v>
      </c>
      <c r="L13085">
        <v>0.69539218026535576</v>
      </c>
    </row>
    <row r="13086" spans="1:12">
      <c r="A13086" t="s">
        <v>317</v>
      </c>
      <c r="B13086" t="s">
        <v>266</v>
      </c>
      <c r="C13086">
        <v>48329</v>
      </c>
      <c r="D13086" t="s">
        <v>135</v>
      </c>
      <c r="E13086">
        <v>590</v>
      </c>
      <c r="F13086" t="s">
        <v>110</v>
      </c>
      <c r="G13086" t="s">
        <v>115</v>
      </c>
      <c r="H13086">
        <v>20</v>
      </c>
      <c r="I13086">
        <v>0.26236384757670711</v>
      </c>
      <c r="J13086">
        <v>2.4954151380779159E-2</v>
      </c>
      <c r="K13086">
        <v>0.1242219858311927</v>
      </c>
      <c r="L13086">
        <v>0.48965824773471922</v>
      </c>
    </row>
    <row r="13087" spans="1:12">
      <c r="A13087" t="s">
        <v>317</v>
      </c>
      <c r="B13087" t="s">
        <v>266</v>
      </c>
      <c r="C13087">
        <v>48329</v>
      </c>
      <c r="D13087" t="s">
        <v>135</v>
      </c>
      <c r="E13087">
        <v>590</v>
      </c>
      <c r="F13087" t="s">
        <v>110</v>
      </c>
      <c r="G13087" t="s">
        <v>116</v>
      </c>
      <c r="H13087">
        <v>2225</v>
      </c>
      <c r="I13087">
        <v>0.1181366320013827</v>
      </c>
      <c r="J13087">
        <v>2.1739992909726902E-3</v>
      </c>
      <c r="K13087">
        <v>-0.31738454155604201</v>
      </c>
      <c r="L13087">
        <v>0.57552630434634322</v>
      </c>
    </row>
    <row r="13088" spans="1:12">
      <c r="A13088" t="s">
        <v>317</v>
      </c>
      <c r="B13088" t="s">
        <v>266</v>
      </c>
      <c r="C13088">
        <v>48329</v>
      </c>
      <c r="D13088" t="s">
        <v>135</v>
      </c>
      <c r="E13088">
        <v>590</v>
      </c>
      <c r="F13088" t="s">
        <v>110</v>
      </c>
      <c r="G13088" t="s">
        <v>117</v>
      </c>
      <c r="H13088">
        <v>20</v>
      </c>
      <c r="I13088">
        <v>0.26236384757670711</v>
      </c>
      <c r="J13088">
        <v>2.4954151380779159E-2</v>
      </c>
      <c r="K13088">
        <v>0.1242219858311927</v>
      </c>
      <c r="L13088">
        <v>0.48965824773471922</v>
      </c>
    </row>
    <row r="13089" spans="1:12">
      <c r="A13089" t="s">
        <v>317</v>
      </c>
      <c r="B13089" t="s">
        <v>266</v>
      </c>
      <c r="C13089">
        <v>48329</v>
      </c>
      <c r="D13089" t="s">
        <v>135</v>
      </c>
      <c r="E13089">
        <v>590</v>
      </c>
      <c r="F13089" t="s">
        <v>110</v>
      </c>
      <c r="G13089" t="s">
        <v>118</v>
      </c>
      <c r="H13089">
        <v>2225</v>
      </c>
      <c r="I13089">
        <v>0.1181435219977354</v>
      </c>
      <c r="J13089">
        <v>2.173866492017671E-3</v>
      </c>
      <c r="K13089">
        <v>-0.31738454155604201</v>
      </c>
      <c r="L13089">
        <v>0.57552630434634322</v>
      </c>
    </row>
    <row r="13090" spans="1:12">
      <c r="A13090" t="s">
        <v>317</v>
      </c>
      <c r="B13090" t="s">
        <v>266</v>
      </c>
      <c r="C13090">
        <v>48329</v>
      </c>
      <c r="D13090" t="s">
        <v>135</v>
      </c>
      <c r="E13090">
        <v>590</v>
      </c>
      <c r="F13090" t="s">
        <v>110</v>
      </c>
      <c r="G13090" t="s">
        <v>119</v>
      </c>
      <c r="H13090">
        <v>20</v>
      </c>
      <c r="I13090">
        <v>0.31037342720726102</v>
      </c>
      <c r="J13090">
        <v>2.6909774238259309E-2</v>
      </c>
      <c r="K13090">
        <v>0.14761707107821101</v>
      </c>
      <c r="L13090">
        <v>0.526889300170023</v>
      </c>
    </row>
    <row r="13091" spans="1:12">
      <c r="A13091" t="s">
        <v>317</v>
      </c>
      <c r="B13091" t="s">
        <v>266</v>
      </c>
      <c r="C13091">
        <v>48329</v>
      </c>
      <c r="D13091" t="s">
        <v>135</v>
      </c>
      <c r="E13091">
        <v>590</v>
      </c>
      <c r="F13091" t="s">
        <v>110</v>
      </c>
      <c r="G13091" t="s">
        <v>120</v>
      </c>
      <c r="H13091">
        <v>2225</v>
      </c>
      <c r="I13091">
        <v>0.1613576570108321</v>
      </c>
      <c r="J13091">
        <v>2.3269268724723049E-3</v>
      </c>
      <c r="K13091">
        <v>-0.25034914049472179</v>
      </c>
      <c r="L13091">
        <v>0.64368389818880523</v>
      </c>
    </row>
    <row r="13092" spans="1:12">
      <c r="A13092" t="s">
        <v>317</v>
      </c>
      <c r="B13092" t="s">
        <v>266</v>
      </c>
      <c r="C13092">
        <v>48329</v>
      </c>
      <c r="D13092" t="s">
        <v>135</v>
      </c>
      <c r="E13092">
        <v>590</v>
      </c>
      <c r="F13092" t="s">
        <v>110</v>
      </c>
      <c r="G13092" t="s">
        <v>121</v>
      </c>
      <c r="H13092">
        <v>20</v>
      </c>
      <c r="I13092">
        <v>0.41327724195946858</v>
      </c>
      <c r="J13092">
        <v>3.4210398451636932E-2</v>
      </c>
      <c r="K13092">
        <v>0.17752394335369001</v>
      </c>
      <c r="L13092">
        <v>0.69242921109573285</v>
      </c>
    </row>
    <row r="13093" spans="1:12">
      <c r="A13093" t="s">
        <v>317</v>
      </c>
      <c r="B13093" t="s">
        <v>266</v>
      </c>
      <c r="C13093">
        <v>48329</v>
      </c>
      <c r="D13093" t="s">
        <v>135</v>
      </c>
      <c r="E13093">
        <v>590</v>
      </c>
      <c r="F13093" t="s">
        <v>110</v>
      </c>
      <c r="G13093" t="s">
        <v>122</v>
      </c>
      <c r="H13093">
        <v>2225</v>
      </c>
      <c r="I13093">
        <v>0.26260793628794032</v>
      </c>
      <c r="J13093">
        <v>2.7373645650370548E-3</v>
      </c>
      <c r="K13093">
        <v>-9.2702975154077036E-2</v>
      </c>
      <c r="L13093">
        <v>0.81987028744605939</v>
      </c>
    </row>
    <row r="13094" spans="1:12">
      <c r="A13094" t="s">
        <v>317</v>
      </c>
      <c r="B13094" t="s">
        <v>266</v>
      </c>
      <c r="C13094">
        <v>48329</v>
      </c>
      <c r="D13094" t="s">
        <v>135</v>
      </c>
      <c r="E13094">
        <v>590</v>
      </c>
      <c r="F13094" t="s">
        <v>110</v>
      </c>
      <c r="G13094" t="s">
        <v>123</v>
      </c>
      <c r="H13094">
        <v>20</v>
      </c>
      <c r="I13094">
        <v>0.51937497833131607</v>
      </c>
      <c r="J13094">
        <v>4.0606849889757872E-2</v>
      </c>
      <c r="K13094">
        <v>0.21562823788507901</v>
      </c>
      <c r="L13094">
        <v>0.87133555310891031</v>
      </c>
    </row>
    <row r="13095" spans="1:12">
      <c r="A13095" t="s">
        <v>317</v>
      </c>
      <c r="B13095" t="s">
        <v>266</v>
      </c>
      <c r="C13095">
        <v>48329</v>
      </c>
      <c r="D13095" t="s">
        <v>135</v>
      </c>
      <c r="E13095">
        <v>590</v>
      </c>
      <c r="F13095" t="s">
        <v>110</v>
      </c>
      <c r="G13095" t="s">
        <v>124</v>
      </c>
      <c r="H13095">
        <v>2225</v>
      </c>
      <c r="I13095">
        <v>0.35389265275368459</v>
      </c>
      <c r="J13095">
        <v>3.2541719309162362E-3</v>
      </c>
      <c r="K13095">
        <v>-9.9773359172317996E-3</v>
      </c>
      <c r="L13095">
        <v>1.0497557383883771</v>
      </c>
    </row>
    <row r="13096" spans="1:12">
      <c r="A13096" t="s">
        <v>317</v>
      </c>
      <c r="B13096" t="s">
        <v>266</v>
      </c>
      <c r="C13096">
        <v>48329</v>
      </c>
      <c r="D13096" t="s">
        <v>135</v>
      </c>
      <c r="E13096">
        <v>590</v>
      </c>
      <c r="F13096" t="s">
        <v>110</v>
      </c>
      <c r="G13096" t="s">
        <v>125</v>
      </c>
      <c r="H13096">
        <v>20</v>
      </c>
      <c r="I13096">
        <v>0.6263817555839285</v>
      </c>
      <c r="J13096">
        <v>4.8312324165604867E-2</v>
      </c>
      <c r="K13096">
        <v>0.25279472097579181</v>
      </c>
      <c r="L13096">
        <v>1.050067159583292</v>
      </c>
    </row>
    <row r="13097" spans="1:12">
      <c r="A13097" t="s">
        <v>317</v>
      </c>
      <c r="B13097" t="s">
        <v>266</v>
      </c>
      <c r="C13097">
        <v>48329</v>
      </c>
      <c r="D13097" t="s">
        <v>135</v>
      </c>
      <c r="E13097">
        <v>590</v>
      </c>
      <c r="F13097" t="s">
        <v>110</v>
      </c>
      <c r="G13097" t="s">
        <v>126</v>
      </c>
      <c r="H13097">
        <v>2225</v>
      </c>
      <c r="I13097">
        <v>0.45593679838711881</v>
      </c>
      <c r="J13097">
        <v>3.920636853020615E-3</v>
      </c>
      <c r="K13097">
        <v>-6.7803292568170206E-3</v>
      </c>
      <c r="L13097">
        <v>1.2664680882836681</v>
      </c>
    </row>
    <row r="13098" spans="1:12">
      <c r="A13098" t="s">
        <v>317</v>
      </c>
      <c r="B13098" t="s">
        <v>266</v>
      </c>
      <c r="C13098">
        <v>48329</v>
      </c>
      <c r="D13098" t="s">
        <v>135</v>
      </c>
      <c r="E13098">
        <v>590</v>
      </c>
      <c r="F13098" t="s">
        <v>110</v>
      </c>
      <c r="G13098" t="s">
        <v>127</v>
      </c>
      <c r="H13098">
        <v>20</v>
      </c>
      <c r="I13098">
        <v>0.35501589726921301</v>
      </c>
      <c r="J13098">
        <v>3.076136213496344E-2</v>
      </c>
      <c r="K13098">
        <v>0.1597968519917001</v>
      </c>
      <c r="L13098">
        <v>0.60038087250570604</v>
      </c>
    </row>
    <row r="13099" spans="1:12">
      <c r="A13099" t="s">
        <v>317</v>
      </c>
      <c r="B13099" t="s">
        <v>266</v>
      </c>
      <c r="C13099">
        <v>48329</v>
      </c>
      <c r="D13099" t="s">
        <v>135</v>
      </c>
      <c r="E13099">
        <v>590</v>
      </c>
      <c r="F13099" t="s">
        <v>110</v>
      </c>
      <c r="G13099" t="s">
        <v>128</v>
      </c>
      <c r="H13099">
        <v>2225</v>
      </c>
      <c r="I13099">
        <v>0.1972526833185807</v>
      </c>
      <c r="J13099">
        <v>2.4368230489028148E-3</v>
      </c>
      <c r="K13099">
        <v>-0.18928993464282901</v>
      </c>
      <c r="L13099">
        <v>0.69539218026535576</v>
      </c>
    </row>
    <row r="13100" spans="1:12">
      <c r="A13100" t="s">
        <v>317</v>
      </c>
      <c r="B13100" t="s">
        <v>266</v>
      </c>
      <c r="C13100">
        <v>48329</v>
      </c>
      <c r="D13100" t="s">
        <v>135</v>
      </c>
      <c r="E13100">
        <v>590</v>
      </c>
      <c r="F13100" t="s">
        <v>110</v>
      </c>
      <c r="G13100" t="s">
        <v>129</v>
      </c>
      <c r="H13100">
        <v>20</v>
      </c>
      <c r="I13100">
        <v>0.35501589726921301</v>
      </c>
      <c r="J13100">
        <v>3.076136213496344E-2</v>
      </c>
      <c r="K13100">
        <v>0.1597968519917001</v>
      </c>
      <c r="L13100">
        <v>0.60038087250570604</v>
      </c>
    </row>
    <row r="13101" spans="1:12">
      <c r="A13101" t="s">
        <v>317</v>
      </c>
      <c r="B13101" t="s">
        <v>266</v>
      </c>
      <c r="C13101">
        <v>48329</v>
      </c>
      <c r="D13101" t="s">
        <v>135</v>
      </c>
      <c r="E13101">
        <v>590</v>
      </c>
      <c r="F13101" t="s">
        <v>110</v>
      </c>
      <c r="G13101" t="s">
        <v>130</v>
      </c>
      <c r="H13101">
        <v>2225</v>
      </c>
      <c r="I13101">
        <v>0.1972526833185807</v>
      </c>
      <c r="J13101">
        <v>2.4368230489028148E-3</v>
      </c>
      <c r="K13101">
        <v>-0.18928993464282901</v>
      </c>
      <c r="L13101">
        <v>0.69539218026535576</v>
      </c>
    </row>
    <row r="13102" spans="1:12">
      <c r="A13102" t="s">
        <v>317</v>
      </c>
      <c r="B13102" t="s">
        <v>266</v>
      </c>
      <c r="C13102">
        <v>48329</v>
      </c>
      <c r="D13102" t="s">
        <v>135</v>
      </c>
      <c r="E13102">
        <v>590</v>
      </c>
      <c r="F13102" t="s">
        <v>110</v>
      </c>
      <c r="G13102" t="s">
        <v>131</v>
      </c>
      <c r="H13102">
        <v>20</v>
      </c>
      <c r="I13102">
        <v>0.35501589726921301</v>
      </c>
      <c r="J13102">
        <v>3.076136213496344E-2</v>
      </c>
      <c r="K13102">
        <v>0.1597968519917001</v>
      </c>
      <c r="L13102">
        <v>0.60038087250570604</v>
      </c>
    </row>
    <row r="13103" spans="1:12">
      <c r="A13103" t="s">
        <v>317</v>
      </c>
      <c r="B13103" t="s">
        <v>266</v>
      </c>
      <c r="C13103">
        <v>48329</v>
      </c>
      <c r="D13103" t="s">
        <v>135</v>
      </c>
      <c r="E13103">
        <v>590</v>
      </c>
      <c r="F13103" t="s">
        <v>110</v>
      </c>
      <c r="G13103" t="s">
        <v>132</v>
      </c>
      <c r="H13103">
        <v>2225</v>
      </c>
      <c r="I13103">
        <v>0.1972526833185807</v>
      </c>
      <c r="J13103">
        <v>2.4368230489028161E-3</v>
      </c>
      <c r="K13103">
        <v>-0.18928993464282901</v>
      </c>
      <c r="L13103">
        <v>0.69539218026535576</v>
      </c>
    </row>
    <row r="13104" spans="1:12">
      <c r="A13104" t="s">
        <v>317</v>
      </c>
      <c r="B13104" t="s">
        <v>266</v>
      </c>
      <c r="C13104">
        <v>48329</v>
      </c>
      <c r="D13104" t="s">
        <v>135</v>
      </c>
      <c r="E13104">
        <v>590</v>
      </c>
      <c r="F13104" t="s">
        <v>110</v>
      </c>
      <c r="G13104" t="s">
        <v>133</v>
      </c>
      <c r="H13104">
        <v>20</v>
      </c>
      <c r="I13104">
        <v>0.40096876995430603</v>
      </c>
      <c r="J13104">
        <v>2.9273988148523031E-2</v>
      </c>
      <c r="K13104">
        <v>0.14356468216379431</v>
      </c>
      <c r="L13104">
        <v>0.66422207382041631</v>
      </c>
    </row>
    <row r="13105" spans="1:12">
      <c r="A13105" t="s">
        <v>317</v>
      </c>
      <c r="B13105" t="s">
        <v>266</v>
      </c>
      <c r="C13105">
        <v>48329</v>
      </c>
      <c r="D13105" t="s">
        <v>135</v>
      </c>
      <c r="E13105">
        <v>590</v>
      </c>
      <c r="F13105" t="s">
        <v>110</v>
      </c>
      <c r="G13105" t="s">
        <v>134</v>
      </c>
      <c r="H13105">
        <v>2225</v>
      </c>
      <c r="I13105">
        <v>0.3135603376430261</v>
      </c>
      <c r="J13105">
        <v>2.8590611126174388E-3</v>
      </c>
      <c r="K13105">
        <v>-6.7803292568170206E-3</v>
      </c>
      <c r="L13105">
        <v>0.95614997039392535</v>
      </c>
    </row>
    <row r="13106" spans="1:12">
      <c r="A13106" t="s">
        <v>317</v>
      </c>
      <c r="B13106" t="s">
        <v>442</v>
      </c>
      <c r="C13106">
        <v>48331</v>
      </c>
      <c r="D13106" t="s">
        <v>135</v>
      </c>
      <c r="E13106">
        <v>590</v>
      </c>
      <c r="F13106" t="s">
        <v>110</v>
      </c>
      <c r="G13106" t="s">
        <v>111</v>
      </c>
      <c r="H13106">
        <v>21</v>
      </c>
      <c r="I13106">
        <v>2.9097044164964801E-2</v>
      </c>
      <c r="J13106">
        <v>6.0724630505607641E-3</v>
      </c>
      <c r="K13106">
        <v>-999</v>
      </c>
      <c r="L13106">
        <v>-999</v>
      </c>
    </row>
    <row r="13107" spans="1:12">
      <c r="A13107" t="s">
        <v>317</v>
      </c>
      <c r="B13107" t="s">
        <v>442</v>
      </c>
      <c r="C13107">
        <v>48331</v>
      </c>
      <c r="D13107" t="s">
        <v>135</v>
      </c>
      <c r="E13107">
        <v>590</v>
      </c>
      <c r="F13107" t="s">
        <v>110</v>
      </c>
      <c r="G13107" t="s">
        <v>112</v>
      </c>
      <c r="H13107">
        <v>321</v>
      </c>
      <c r="I13107">
        <v>1.1771322730770689E-2</v>
      </c>
      <c r="J13107">
        <v>9.7415495005715423E-4</v>
      </c>
      <c r="K13107">
        <v>-999</v>
      </c>
      <c r="L13107">
        <v>-999</v>
      </c>
    </row>
    <row r="13108" spans="1:12">
      <c r="A13108" t="s">
        <v>317</v>
      </c>
      <c r="B13108" t="s">
        <v>442</v>
      </c>
      <c r="C13108">
        <v>48331</v>
      </c>
      <c r="D13108" t="s">
        <v>135</v>
      </c>
      <c r="E13108">
        <v>590</v>
      </c>
      <c r="F13108" t="s">
        <v>110</v>
      </c>
      <c r="G13108" t="s">
        <v>113</v>
      </c>
      <c r="H13108">
        <v>21</v>
      </c>
      <c r="I13108">
        <v>0.53153354669199482</v>
      </c>
      <c r="J13108">
        <v>5.1312881201294069E-2</v>
      </c>
      <c r="K13108">
        <v>0.15938401467315549</v>
      </c>
      <c r="L13108">
        <v>1.035220974542278</v>
      </c>
    </row>
    <row r="13109" spans="1:12">
      <c r="A13109" t="s">
        <v>317</v>
      </c>
      <c r="B13109" t="s">
        <v>442</v>
      </c>
      <c r="C13109">
        <v>48331</v>
      </c>
      <c r="D13109" t="s">
        <v>135</v>
      </c>
      <c r="E13109">
        <v>590</v>
      </c>
      <c r="F13109" t="s">
        <v>110</v>
      </c>
      <c r="G13109" t="s">
        <v>114</v>
      </c>
      <c r="H13109">
        <v>321</v>
      </c>
      <c r="I13109">
        <v>0.23164837642102629</v>
      </c>
      <c r="J13109">
        <v>8.0827884914033525E-3</v>
      </c>
      <c r="K13109">
        <v>-0.41821509723516131</v>
      </c>
      <c r="L13109">
        <v>0.68929894522485269</v>
      </c>
    </row>
    <row r="13110" spans="1:12">
      <c r="A13110" t="s">
        <v>317</v>
      </c>
      <c r="B13110" t="s">
        <v>442</v>
      </c>
      <c r="C13110">
        <v>48331</v>
      </c>
      <c r="D13110" t="s">
        <v>135</v>
      </c>
      <c r="E13110">
        <v>590</v>
      </c>
      <c r="F13110" t="s">
        <v>110</v>
      </c>
      <c r="G13110" t="s">
        <v>115</v>
      </c>
      <c r="H13110">
        <v>21</v>
      </c>
      <c r="I13110">
        <v>0.30580196078704569</v>
      </c>
      <c r="J13110">
        <v>4.3764517371572248E-2</v>
      </c>
      <c r="K13110">
        <v>-0.1030372468641147</v>
      </c>
      <c r="L13110">
        <v>0.70150015117042142</v>
      </c>
    </row>
    <row r="13111" spans="1:12">
      <c r="A13111" t="s">
        <v>317</v>
      </c>
      <c r="B13111" t="s">
        <v>442</v>
      </c>
      <c r="C13111">
        <v>48331</v>
      </c>
      <c r="D13111" t="s">
        <v>135</v>
      </c>
      <c r="E13111">
        <v>590</v>
      </c>
      <c r="F13111" t="s">
        <v>110</v>
      </c>
      <c r="G13111" t="s">
        <v>116</v>
      </c>
      <c r="H13111">
        <v>321</v>
      </c>
      <c r="I13111">
        <v>0.1247548738293294</v>
      </c>
      <c r="J13111">
        <v>8.6834885509622095E-3</v>
      </c>
      <c r="K13111">
        <v>-0.62373865412019058</v>
      </c>
      <c r="L13111">
        <v>0.53022528668276903</v>
      </c>
    </row>
    <row r="13112" spans="1:12">
      <c r="A13112" t="s">
        <v>317</v>
      </c>
      <c r="B13112" t="s">
        <v>442</v>
      </c>
      <c r="C13112">
        <v>48331</v>
      </c>
      <c r="D13112" t="s">
        <v>135</v>
      </c>
      <c r="E13112">
        <v>590</v>
      </c>
      <c r="F13112" t="s">
        <v>110</v>
      </c>
      <c r="G13112" t="s">
        <v>117</v>
      </c>
      <c r="H13112">
        <v>21</v>
      </c>
      <c r="I13112">
        <v>0.30580196078704569</v>
      </c>
      <c r="J13112">
        <v>4.3764517371572248E-2</v>
      </c>
      <c r="K13112">
        <v>-0.1030372468641147</v>
      </c>
      <c r="L13112">
        <v>0.70150015117042142</v>
      </c>
    </row>
    <row r="13113" spans="1:12">
      <c r="A13113" t="s">
        <v>317</v>
      </c>
      <c r="B13113" t="s">
        <v>442</v>
      </c>
      <c r="C13113">
        <v>48331</v>
      </c>
      <c r="D13113" t="s">
        <v>135</v>
      </c>
      <c r="E13113">
        <v>590</v>
      </c>
      <c r="F13113" t="s">
        <v>110</v>
      </c>
      <c r="G13113" t="s">
        <v>118</v>
      </c>
      <c r="H13113">
        <v>321</v>
      </c>
      <c r="I13113">
        <v>0.1247548738293294</v>
      </c>
      <c r="J13113">
        <v>8.6834885509622095E-3</v>
      </c>
      <c r="K13113">
        <v>-0.62373865412019058</v>
      </c>
      <c r="L13113">
        <v>0.53022528668276903</v>
      </c>
    </row>
    <row r="13114" spans="1:12">
      <c r="A13114" t="s">
        <v>317</v>
      </c>
      <c r="B13114" t="s">
        <v>442</v>
      </c>
      <c r="C13114">
        <v>48331</v>
      </c>
      <c r="D13114" t="s">
        <v>135</v>
      </c>
      <c r="E13114">
        <v>590</v>
      </c>
      <c r="F13114" t="s">
        <v>110</v>
      </c>
      <c r="G13114" t="s">
        <v>119</v>
      </c>
      <c r="H13114">
        <v>21</v>
      </c>
      <c r="I13114">
        <v>0.41894103250454029</v>
      </c>
      <c r="J13114">
        <v>4.5897237089403013E-2</v>
      </c>
      <c r="K13114">
        <v>0.13843076486317521</v>
      </c>
      <c r="L13114">
        <v>0.87417234015293099</v>
      </c>
    </row>
    <row r="13115" spans="1:12">
      <c r="A13115" t="s">
        <v>317</v>
      </c>
      <c r="B13115" t="s">
        <v>442</v>
      </c>
      <c r="C13115">
        <v>48331</v>
      </c>
      <c r="D13115" t="s">
        <v>135</v>
      </c>
      <c r="E13115">
        <v>590</v>
      </c>
      <c r="F13115" t="s">
        <v>110</v>
      </c>
      <c r="G13115" t="s">
        <v>120</v>
      </c>
      <c r="H13115">
        <v>321</v>
      </c>
      <c r="I13115">
        <v>0.18022115110756809</v>
      </c>
      <c r="J13115">
        <v>8.4896625091484008E-3</v>
      </c>
      <c r="K13115">
        <v>-0.48132900060174078</v>
      </c>
      <c r="L13115">
        <v>0.61784843715681403</v>
      </c>
    </row>
    <row r="13116" spans="1:12">
      <c r="A13116" t="s">
        <v>317</v>
      </c>
      <c r="B13116" t="s">
        <v>442</v>
      </c>
      <c r="C13116">
        <v>48331</v>
      </c>
      <c r="D13116" t="s">
        <v>135</v>
      </c>
      <c r="E13116">
        <v>590</v>
      </c>
      <c r="F13116" t="s">
        <v>110</v>
      </c>
      <c r="G13116" t="s">
        <v>121</v>
      </c>
      <c r="H13116">
        <v>21</v>
      </c>
      <c r="I13116">
        <v>0.67011258961515197</v>
      </c>
      <c r="J13116">
        <v>5.9670154189357102E-2</v>
      </c>
      <c r="K13116">
        <v>0.1920892174148528</v>
      </c>
      <c r="L13116">
        <v>1.2323829158348369</v>
      </c>
    </row>
    <row r="13117" spans="1:12">
      <c r="A13117" t="s">
        <v>317</v>
      </c>
      <c r="B13117" t="s">
        <v>442</v>
      </c>
      <c r="C13117">
        <v>48331</v>
      </c>
      <c r="D13117" t="s">
        <v>135</v>
      </c>
      <c r="E13117">
        <v>590</v>
      </c>
      <c r="F13117" t="s">
        <v>110</v>
      </c>
      <c r="G13117" t="s">
        <v>122</v>
      </c>
      <c r="H13117">
        <v>321</v>
      </c>
      <c r="I13117">
        <v>0.32797103326668042</v>
      </c>
      <c r="J13117">
        <v>8.5366815968959363E-3</v>
      </c>
      <c r="K13117">
        <v>-0.17449362842845009</v>
      </c>
      <c r="L13117">
        <v>0.81663580721431916</v>
      </c>
    </row>
    <row r="13118" spans="1:12">
      <c r="A13118" t="s">
        <v>317</v>
      </c>
      <c r="B13118" t="s">
        <v>442</v>
      </c>
      <c r="C13118">
        <v>48331</v>
      </c>
      <c r="D13118" t="s">
        <v>135</v>
      </c>
      <c r="E13118">
        <v>590</v>
      </c>
      <c r="F13118" t="s">
        <v>110</v>
      </c>
      <c r="G13118" t="s">
        <v>123</v>
      </c>
      <c r="H13118">
        <v>21</v>
      </c>
      <c r="I13118">
        <v>0.90529997341020851</v>
      </c>
      <c r="J13118">
        <v>7.7002491223631439E-2</v>
      </c>
      <c r="K13118">
        <v>0.22213573584840979</v>
      </c>
      <c r="L13118">
        <v>1.5856410023960681</v>
      </c>
    </row>
    <row r="13119" spans="1:12">
      <c r="A13119" t="s">
        <v>317</v>
      </c>
      <c r="B13119" t="s">
        <v>442</v>
      </c>
      <c r="C13119">
        <v>48331</v>
      </c>
      <c r="D13119" t="s">
        <v>135</v>
      </c>
      <c r="E13119">
        <v>590</v>
      </c>
      <c r="F13119" t="s">
        <v>110</v>
      </c>
      <c r="G13119" t="s">
        <v>124</v>
      </c>
      <c r="H13119">
        <v>321</v>
      </c>
      <c r="I13119">
        <v>0.4696498088056949</v>
      </c>
      <c r="J13119">
        <v>9.8175126864820592E-3</v>
      </c>
      <c r="K13119">
        <v>-2.937424300232781E-3</v>
      </c>
      <c r="L13119">
        <v>1.0116504290241439</v>
      </c>
    </row>
    <row r="13120" spans="1:12">
      <c r="A13120" t="s">
        <v>317</v>
      </c>
      <c r="B13120" t="s">
        <v>442</v>
      </c>
      <c r="C13120">
        <v>48331</v>
      </c>
      <c r="D13120" t="s">
        <v>135</v>
      </c>
      <c r="E13120">
        <v>590</v>
      </c>
      <c r="F13120" t="s">
        <v>110</v>
      </c>
      <c r="G13120" t="s">
        <v>125</v>
      </c>
      <c r="H13120">
        <v>21</v>
      </c>
      <c r="I13120">
        <v>1.12839611071775</v>
      </c>
      <c r="J13120">
        <v>9.2851381894181975E-2</v>
      </c>
      <c r="K13120">
        <v>0.25170032977500628</v>
      </c>
      <c r="L13120">
        <v>1.9083088080071371</v>
      </c>
    </row>
    <row r="13121" spans="1:12">
      <c r="A13121" t="s">
        <v>317</v>
      </c>
      <c r="B13121" t="s">
        <v>442</v>
      </c>
      <c r="C13121">
        <v>48331</v>
      </c>
      <c r="D13121" t="s">
        <v>135</v>
      </c>
      <c r="E13121">
        <v>590</v>
      </c>
      <c r="F13121" t="s">
        <v>110</v>
      </c>
      <c r="G13121" t="s">
        <v>126</v>
      </c>
      <c r="H13121">
        <v>321</v>
      </c>
      <c r="I13121">
        <v>0.60606330375964446</v>
      </c>
      <c r="J13121">
        <v>1.1511580136324719E-2</v>
      </c>
      <c r="K13121">
        <v>-2.937424300232781E-3</v>
      </c>
      <c r="L13121">
        <v>1.193299581612685</v>
      </c>
    </row>
    <row r="13122" spans="1:12">
      <c r="A13122" t="s">
        <v>317</v>
      </c>
      <c r="B13122" t="s">
        <v>442</v>
      </c>
      <c r="C13122">
        <v>48331</v>
      </c>
      <c r="D13122" t="s">
        <v>135</v>
      </c>
      <c r="E13122">
        <v>590</v>
      </c>
      <c r="F13122" t="s">
        <v>110</v>
      </c>
      <c r="G13122" t="s">
        <v>127</v>
      </c>
      <c r="H13122">
        <v>21</v>
      </c>
      <c r="I13122">
        <v>0.53153354669199482</v>
      </c>
      <c r="J13122">
        <v>5.1312881201294069E-2</v>
      </c>
      <c r="K13122">
        <v>0.15938401467315549</v>
      </c>
      <c r="L13122">
        <v>1.035220974542278</v>
      </c>
    </row>
    <row r="13123" spans="1:12">
      <c r="A13123" t="s">
        <v>317</v>
      </c>
      <c r="B13123" t="s">
        <v>442</v>
      </c>
      <c r="C13123">
        <v>48331</v>
      </c>
      <c r="D13123" t="s">
        <v>135</v>
      </c>
      <c r="E13123">
        <v>590</v>
      </c>
      <c r="F13123" t="s">
        <v>110</v>
      </c>
      <c r="G13123" t="s">
        <v>128</v>
      </c>
      <c r="H13123">
        <v>321</v>
      </c>
      <c r="I13123">
        <v>0.23164837642102629</v>
      </c>
      <c r="J13123">
        <v>8.0827884914033508E-3</v>
      </c>
      <c r="K13123">
        <v>-0.41821509723516131</v>
      </c>
      <c r="L13123">
        <v>0.68929894522485269</v>
      </c>
    </row>
    <row r="13124" spans="1:12">
      <c r="A13124" t="s">
        <v>317</v>
      </c>
      <c r="B13124" t="s">
        <v>442</v>
      </c>
      <c r="C13124">
        <v>48331</v>
      </c>
      <c r="D13124" t="s">
        <v>135</v>
      </c>
      <c r="E13124">
        <v>590</v>
      </c>
      <c r="F13124" t="s">
        <v>110</v>
      </c>
      <c r="G13124" t="s">
        <v>129</v>
      </c>
      <c r="H13124">
        <v>21</v>
      </c>
      <c r="I13124">
        <v>0.53153354669199482</v>
      </c>
      <c r="J13124">
        <v>5.1312881201294069E-2</v>
      </c>
      <c r="K13124">
        <v>0.15938401467315549</v>
      </c>
      <c r="L13124">
        <v>1.035220974542278</v>
      </c>
    </row>
    <row r="13125" spans="1:12">
      <c r="A13125" t="s">
        <v>317</v>
      </c>
      <c r="B13125" t="s">
        <v>442</v>
      </c>
      <c r="C13125">
        <v>48331</v>
      </c>
      <c r="D13125" t="s">
        <v>135</v>
      </c>
      <c r="E13125">
        <v>590</v>
      </c>
      <c r="F13125" t="s">
        <v>110</v>
      </c>
      <c r="G13125" t="s">
        <v>130</v>
      </c>
      <c r="H13125">
        <v>321</v>
      </c>
      <c r="I13125">
        <v>0.23164837642102629</v>
      </c>
      <c r="J13125">
        <v>8.0827884914033508E-3</v>
      </c>
      <c r="K13125">
        <v>-0.41821509723516131</v>
      </c>
      <c r="L13125">
        <v>0.68929894522485269</v>
      </c>
    </row>
    <row r="13126" spans="1:12">
      <c r="A13126" t="s">
        <v>317</v>
      </c>
      <c r="B13126" t="s">
        <v>442</v>
      </c>
      <c r="C13126">
        <v>48331</v>
      </c>
      <c r="D13126" t="s">
        <v>135</v>
      </c>
      <c r="E13126">
        <v>590</v>
      </c>
      <c r="F13126" t="s">
        <v>110</v>
      </c>
      <c r="G13126" t="s">
        <v>131</v>
      </c>
      <c r="H13126">
        <v>21</v>
      </c>
      <c r="I13126">
        <v>0.53153354669199482</v>
      </c>
      <c r="J13126">
        <v>5.1312881201294069E-2</v>
      </c>
      <c r="K13126">
        <v>0.15938401467315549</v>
      </c>
      <c r="L13126">
        <v>1.035220974542278</v>
      </c>
    </row>
    <row r="13127" spans="1:12">
      <c r="A13127" t="s">
        <v>317</v>
      </c>
      <c r="B13127" t="s">
        <v>442</v>
      </c>
      <c r="C13127">
        <v>48331</v>
      </c>
      <c r="D13127" t="s">
        <v>135</v>
      </c>
      <c r="E13127">
        <v>590</v>
      </c>
      <c r="F13127" t="s">
        <v>110</v>
      </c>
      <c r="G13127" t="s">
        <v>132</v>
      </c>
      <c r="H13127">
        <v>321</v>
      </c>
      <c r="I13127">
        <v>0.23164837642102629</v>
      </c>
      <c r="J13127">
        <v>8.0827884914033508E-3</v>
      </c>
      <c r="K13127">
        <v>-0.41821509723516131</v>
      </c>
      <c r="L13127">
        <v>0.68929894522485269</v>
      </c>
    </row>
    <row r="13128" spans="1:12">
      <c r="A13128" t="s">
        <v>317</v>
      </c>
      <c r="B13128" t="s">
        <v>442</v>
      </c>
      <c r="C13128">
        <v>48331</v>
      </c>
      <c r="D13128" t="s">
        <v>135</v>
      </c>
      <c r="E13128">
        <v>590</v>
      </c>
      <c r="F13128" t="s">
        <v>110</v>
      </c>
      <c r="G13128" t="s">
        <v>133</v>
      </c>
      <c r="H13128">
        <v>21</v>
      </c>
      <c r="I13128">
        <v>0.80092700356517643</v>
      </c>
      <c r="J13128">
        <v>6.6061947049611949E-2</v>
      </c>
      <c r="K13128">
        <v>0.13062001870250631</v>
      </c>
      <c r="L13128">
        <v>1.2634740516146179</v>
      </c>
    </row>
    <row r="13129" spans="1:12">
      <c r="A13129" t="s">
        <v>317</v>
      </c>
      <c r="B13129" t="s">
        <v>442</v>
      </c>
      <c r="C13129">
        <v>48331</v>
      </c>
      <c r="D13129" t="s">
        <v>135</v>
      </c>
      <c r="E13129">
        <v>590</v>
      </c>
      <c r="F13129" t="s">
        <v>110</v>
      </c>
      <c r="G13129" t="s">
        <v>134</v>
      </c>
      <c r="H13129">
        <v>321</v>
      </c>
      <c r="I13129">
        <v>0.36995161043315689</v>
      </c>
      <c r="J13129">
        <v>7.001253153496847E-3</v>
      </c>
      <c r="K13129">
        <v>-2.937424300232781E-3</v>
      </c>
      <c r="L13129">
        <v>0.69068353536398719</v>
      </c>
    </row>
    <row r="13130" spans="1:12">
      <c r="A13130" t="s">
        <v>317</v>
      </c>
      <c r="B13130" t="s">
        <v>443</v>
      </c>
      <c r="C13130">
        <v>48333</v>
      </c>
      <c r="D13130" t="s">
        <v>135</v>
      </c>
      <c r="E13130">
        <v>590</v>
      </c>
      <c r="F13130" t="s">
        <v>110</v>
      </c>
      <c r="G13130" t="s">
        <v>111</v>
      </c>
      <c r="H13130">
        <v>21</v>
      </c>
      <c r="I13130">
        <v>2.9097044164964801E-2</v>
      </c>
      <c r="J13130">
        <v>6.0724630505607641E-3</v>
      </c>
      <c r="K13130">
        <v>-999</v>
      </c>
      <c r="L13130">
        <v>-999</v>
      </c>
    </row>
    <row r="13131" spans="1:12">
      <c r="A13131" t="s">
        <v>317</v>
      </c>
      <c r="B13131" t="s">
        <v>443</v>
      </c>
      <c r="C13131">
        <v>48333</v>
      </c>
      <c r="D13131" t="s">
        <v>135</v>
      </c>
      <c r="E13131">
        <v>590</v>
      </c>
      <c r="F13131" t="s">
        <v>110</v>
      </c>
      <c r="G13131" t="s">
        <v>112</v>
      </c>
      <c r="H13131">
        <v>73</v>
      </c>
      <c r="I13131">
        <v>1.0477218896655441E-2</v>
      </c>
      <c r="J13131">
        <v>1.3485294630891361E-3</v>
      </c>
      <c r="K13131">
        <v>-999</v>
      </c>
      <c r="L13131">
        <v>-999</v>
      </c>
    </row>
    <row r="13132" spans="1:12">
      <c r="A13132" t="s">
        <v>317</v>
      </c>
      <c r="B13132" t="s">
        <v>443</v>
      </c>
      <c r="C13132">
        <v>48333</v>
      </c>
      <c r="D13132" t="s">
        <v>135</v>
      </c>
      <c r="E13132">
        <v>590</v>
      </c>
      <c r="F13132" t="s">
        <v>110</v>
      </c>
      <c r="G13132" t="s">
        <v>113</v>
      </c>
      <c r="H13132">
        <v>21</v>
      </c>
      <c r="I13132">
        <v>0.53153354669199482</v>
      </c>
      <c r="J13132">
        <v>5.1312881201294069E-2</v>
      </c>
      <c r="K13132">
        <v>0.15938401467315549</v>
      </c>
      <c r="L13132">
        <v>1.035220974542278</v>
      </c>
    </row>
    <row r="13133" spans="1:12">
      <c r="A13133" t="s">
        <v>317</v>
      </c>
      <c r="B13133" t="s">
        <v>443</v>
      </c>
      <c r="C13133">
        <v>48333</v>
      </c>
      <c r="D13133" t="s">
        <v>135</v>
      </c>
      <c r="E13133">
        <v>590</v>
      </c>
      <c r="F13133" t="s">
        <v>110</v>
      </c>
      <c r="G13133" t="s">
        <v>114</v>
      </c>
      <c r="H13133">
        <v>73</v>
      </c>
      <c r="I13133">
        <v>0.2486778891190583</v>
      </c>
      <c r="J13133">
        <v>1.040599405079709E-2</v>
      </c>
      <c r="K13133">
        <v>-1.4258210904547579E-3</v>
      </c>
      <c r="L13133">
        <v>0.43558443721303541</v>
      </c>
    </row>
    <row r="13134" spans="1:12">
      <c r="A13134" t="s">
        <v>317</v>
      </c>
      <c r="B13134" t="s">
        <v>443</v>
      </c>
      <c r="C13134">
        <v>48333</v>
      </c>
      <c r="D13134" t="s">
        <v>135</v>
      </c>
      <c r="E13134">
        <v>590</v>
      </c>
      <c r="F13134" t="s">
        <v>110</v>
      </c>
      <c r="G13134" t="s">
        <v>115</v>
      </c>
      <c r="H13134">
        <v>21</v>
      </c>
      <c r="I13134">
        <v>0.30580196078704569</v>
      </c>
      <c r="J13134">
        <v>4.3764517371572248E-2</v>
      </c>
      <c r="K13134">
        <v>-0.1030372468641147</v>
      </c>
      <c r="L13134">
        <v>0.70150015117042142</v>
      </c>
    </row>
    <row r="13135" spans="1:12">
      <c r="A13135" t="s">
        <v>317</v>
      </c>
      <c r="B13135" t="s">
        <v>443</v>
      </c>
      <c r="C13135">
        <v>48333</v>
      </c>
      <c r="D13135" t="s">
        <v>135</v>
      </c>
      <c r="E13135">
        <v>590</v>
      </c>
      <c r="F13135" t="s">
        <v>110</v>
      </c>
      <c r="G13135" t="s">
        <v>116</v>
      </c>
      <c r="H13135">
        <v>73</v>
      </c>
      <c r="I13135">
        <v>0.1720758613783174</v>
      </c>
      <c r="J13135">
        <v>1.1549350099597219E-2</v>
      </c>
      <c r="K13135">
        <v>-5.736439068397374E-2</v>
      </c>
      <c r="L13135">
        <v>0.37156919040709002</v>
      </c>
    </row>
    <row r="13136" spans="1:12">
      <c r="A13136" t="s">
        <v>317</v>
      </c>
      <c r="B13136" t="s">
        <v>443</v>
      </c>
      <c r="C13136">
        <v>48333</v>
      </c>
      <c r="D13136" t="s">
        <v>135</v>
      </c>
      <c r="E13136">
        <v>590</v>
      </c>
      <c r="F13136" t="s">
        <v>110</v>
      </c>
      <c r="G13136" t="s">
        <v>117</v>
      </c>
      <c r="H13136">
        <v>21</v>
      </c>
      <c r="I13136">
        <v>0.30580196078704569</v>
      </c>
      <c r="J13136">
        <v>4.3764517371572248E-2</v>
      </c>
      <c r="K13136">
        <v>-0.1030372468641147</v>
      </c>
      <c r="L13136">
        <v>0.70150015117042142</v>
      </c>
    </row>
    <row r="13137" spans="1:12">
      <c r="A13137" t="s">
        <v>317</v>
      </c>
      <c r="B13137" t="s">
        <v>443</v>
      </c>
      <c r="C13137">
        <v>48333</v>
      </c>
      <c r="D13137" t="s">
        <v>135</v>
      </c>
      <c r="E13137">
        <v>590</v>
      </c>
      <c r="F13137" t="s">
        <v>110</v>
      </c>
      <c r="G13137" t="s">
        <v>118</v>
      </c>
      <c r="H13137">
        <v>73</v>
      </c>
      <c r="I13137">
        <v>0.1720758613783174</v>
      </c>
      <c r="J13137">
        <v>1.1549350099597219E-2</v>
      </c>
      <c r="K13137">
        <v>-5.736439068397374E-2</v>
      </c>
      <c r="L13137">
        <v>0.37156919040709002</v>
      </c>
    </row>
    <row r="13138" spans="1:12">
      <c r="A13138" t="s">
        <v>317</v>
      </c>
      <c r="B13138" t="s">
        <v>443</v>
      </c>
      <c r="C13138">
        <v>48333</v>
      </c>
      <c r="D13138" t="s">
        <v>135</v>
      </c>
      <c r="E13138">
        <v>590</v>
      </c>
      <c r="F13138" t="s">
        <v>110</v>
      </c>
      <c r="G13138" t="s">
        <v>119</v>
      </c>
      <c r="H13138">
        <v>21</v>
      </c>
      <c r="I13138">
        <v>0.41894103250454029</v>
      </c>
      <c r="J13138">
        <v>4.5897237089403013E-2</v>
      </c>
      <c r="K13138">
        <v>0.13843076486317521</v>
      </c>
      <c r="L13138">
        <v>0.87417234015293099</v>
      </c>
    </row>
    <row r="13139" spans="1:12">
      <c r="A13139" t="s">
        <v>317</v>
      </c>
      <c r="B13139" t="s">
        <v>443</v>
      </c>
      <c r="C13139">
        <v>48333</v>
      </c>
      <c r="D13139" t="s">
        <v>135</v>
      </c>
      <c r="E13139">
        <v>590</v>
      </c>
      <c r="F13139" t="s">
        <v>110</v>
      </c>
      <c r="G13139" t="s">
        <v>120</v>
      </c>
      <c r="H13139">
        <v>73</v>
      </c>
      <c r="I13139">
        <v>0.21369404620266499</v>
      </c>
      <c r="J13139">
        <v>1.095812523897532E-2</v>
      </c>
      <c r="K13139">
        <v>-1.4258210904547579E-3</v>
      </c>
      <c r="L13139">
        <v>0.42703457621357532</v>
      </c>
    </row>
    <row r="13140" spans="1:12">
      <c r="A13140" t="s">
        <v>317</v>
      </c>
      <c r="B13140" t="s">
        <v>443</v>
      </c>
      <c r="C13140">
        <v>48333</v>
      </c>
      <c r="D13140" t="s">
        <v>135</v>
      </c>
      <c r="E13140">
        <v>590</v>
      </c>
      <c r="F13140" t="s">
        <v>110</v>
      </c>
      <c r="G13140" t="s">
        <v>121</v>
      </c>
      <c r="H13140">
        <v>21</v>
      </c>
      <c r="I13140">
        <v>0.67011258961515197</v>
      </c>
      <c r="J13140">
        <v>5.9670154189357102E-2</v>
      </c>
      <c r="K13140">
        <v>0.1920892174148528</v>
      </c>
      <c r="L13140">
        <v>1.2323829158348369</v>
      </c>
    </row>
    <row r="13141" spans="1:12">
      <c r="A13141" t="s">
        <v>317</v>
      </c>
      <c r="B13141" t="s">
        <v>443</v>
      </c>
      <c r="C13141">
        <v>48333</v>
      </c>
      <c r="D13141" t="s">
        <v>135</v>
      </c>
      <c r="E13141">
        <v>590</v>
      </c>
      <c r="F13141" t="s">
        <v>110</v>
      </c>
      <c r="G13141" t="s">
        <v>122</v>
      </c>
      <c r="H13141">
        <v>73</v>
      </c>
      <c r="I13141">
        <v>0.32836845820626243</v>
      </c>
      <c r="J13141">
        <v>1.2378409388653779E-2</v>
      </c>
      <c r="K13141">
        <v>-1.4258210904547579E-3</v>
      </c>
      <c r="L13141">
        <v>0.53230241805782197</v>
      </c>
    </row>
    <row r="13142" spans="1:12">
      <c r="A13142" t="s">
        <v>317</v>
      </c>
      <c r="B13142" t="s">
        <v>443</v>
      </c>
      <c r="C13142">
        <v>48333</v>
      </c>
      <c r="D13142" t="s">
        <v>135</v>
      </c>
      <c r="E13142">
        <v>590</v>
      </c>
      <c r="F13142" t="s">
        <v>110</v>
      </c>
      <c r="G13142" t="s">
        <v>123</v>
      </c>
      <c r="H13142">
        <v>21</v>
      </c>
      <c r="I13142">
        <v>0.90529997341020851</v>
      </c>
      <c r="J13142">
        <v>7.7002491223631439E-2</v>
      </c>
      <c r="K13142">
        <v>0.22213573584840979</v>
      </c>
      <c r="L13142">
        <v>1.5856410023960681</v>
      </c>
    </row>
    <row r="13143" spans="1:12">
      <c r="A13143" t="s">
        <v>317</v>
      </c>
      <c r="B13143" t="s">
        <v>443</v>
      </c>
      <c r="C13143">
        <v>48333</v>
      </c>
      <c r="D13143" t="s">
        <v>135</v>
      </c>
      <c r="E13143">
        <v>590</v>
      </c>
      <c r="F13143" t="s">
        <v>110</v>
      </c>
      <c r="G13143" t="s">
        <v>124</v>
      </c>
      <c r="H13143">
        <v>73</v>
      </c>
      <c r="I13143">
        <v>0.43168202879694328</v>
      </c>
      <c r="J13143">
        <v>1.552441590973885E-2</v>
      </c>
      <c r="K13143">
        <v>-1.4258210904547579E-3</v>
      </c>
      <c r="L13143">
        <v>0.72705437832591224</v>
      </c>
    </row>
    <row r="13144" spans="1:12">
      <c r="A13144" t="s">
        <v>317</v>
      </c>
      <c r="B13144" t="s">
        <v>443</v>
      </c>
      <c r="C13144">
        <v>48333</v>
      </c>
      <c r="D13144" t="s">
        <v>135</v>
      </c>
      <c r="E13144">
        <v>590</v>
      </c>
      <c r="F13144" t="s">
        <v>110</v>
      </c>
      <c r="G13144" t="s">
        <v>125</v>
      </c>
      <c r="H13144">
        <v>21</v>
      </c>
      <c r="I13144">
        <v>1.12839611071775</v>
      </c>
      <c r="J13144">
        <v>9.2851381894181975E-2</v>
      </c>
      <c r="K13144">
        <v>0.25170032977500628</v>
      </c>
      <c r="L13144">
        <v>1.9083088080071371</v>
      </c>
    </row>
    <row r="13145" spans="1:12">
      <c r="A13145" t="s">
        <v>317</v>
      </c>
      <c r="B13145" t="s">
        <v>443</v>
      </c>
      <c r="C13145">
        <v>48333</v>
      </c>
      <c r="D13145" t="s">
        <v>135</v>
      </c>
      <c r="E13145">
        <v>590</v>
      </c>
      <c r="F13145" t="s">
        <v>110</v>
      </c>
      <c r="G13145" t="s">
        <v>126</v>
      </c>
      <c r="H13145">
        <v>73</v>
      </c>
      <c r="I13145">
        <v>0.54160772122883072</v>
      </c>
      <c r="J13145">
        <v>1.9583889082644069E-2</v>
      </c>
      <c r="K13145">
        <v>-1.4258210904547579E-3</v>
      </c>
      <c r="L13145">
        <v>0.94170012906595413</v>
      </c>
    </row>
    <row r="13146" spans="1:12">
      <c r="A13146" t="s">
        <v>317</v>
      </c>
      <c r="B13146" t="s">
        <v>443</v>
      </c>
      <c r="C13146">
        <v>48333</v>
      </c>
      <c r="D13146" t="s">
        <v>135</v>
      </c>
      <c r="E13146">
        <v>590</v>
      </c>
      <c r="F13146" t="s">
        <v>110</v>
      </c>
      <c r="G13146" t="s">
        <v>127</v>
      </c>
      <c r="H13146">
        <v>21</v>
      </c>
      <c r="I13146">
        <v>0.53153354669199482</v>
      </c>
      <c r="J13146">
        <v>5.1312881201294069E-2</v>
      </c>
      <c r="K13146">
        <v>0.15938401467315549</v>
      </c>
      <c r="L13146">
        <v>1.035220974542278</v>
      </c>
    </row>
    <row r="13147" spans="1:12">
      <c r="A13147" t="s">
        <v>317</v>
      </c>
      <c r="B13147" t="s">
        <v>443</v>
      </c>
      <c r="C13147">
        <v>48333</v>
      </c>
      <c r="D13147" t="s">
        <v>135</v>
      </c>
      <c r="E13147">
        <v>590</v>
      </c>
      <c r="F13147" t="s">
        <v>110</v>
      </c>
      <c r="G13147" t="s">
        <v>128</v>
      </c>
      <c r="H13147">
        <v>73</v>
      </c>
      <c r="I13147">
        <v>0.2486770489728917</v>
      </c>
      <c r="J13147">
        <v>1.0406185610671741E-2</v>
      </c>
      <c r="K13147">
        <v>-1.4258210904547579E-3</v>
      </c>
      <c r="L13147">
        <v>0.43558443721303541</v>
      </c>
    </row>
    <row r="13148" spans="1:12">
      <c r="A13148" t="s">
        <v>317</v>
      </c>
      <c r="B13148" t="s">
        <v>443</v>
      </c>
      <c r="C13148">
        <v>48333</v>
      </c>
      <c r="D13148" t="s">
        <v>135</v>
      </c>
      <c r="E13148">
        <v>590</v>
      </c>
      <c r="F13148" t="s">
        <v>110</v>
      </c>
      <c r="G13148" t="s">
        <v>129</v>
      </c>
      <c r="H13148">
        <v>21</v>
      </c>
      <c r="I13148">
        <v>0.53153354669199482</v>
      </c>
      <c r="J13148">
        <v>5.1312881201294069E-2</v>
      </c>
      <c r="K13148">
        <v>0.15938401467315549</v>
      </c>
      <c r="L13148">
        <v>1.035220974542278</v>
      </c>
    </row>
    <row r="13149" spans="1:12">
      <c r="A13149" t="s">
        <v>317</v>
      </c>
      <c r="B13149" t="s">
        <v>443</v>
      </c>
      <c r="C13149">
        <v>48333</v>
      </c>
      <c r="D13149" t="s">
        <v>135</v>
      </c>
      <c r="E13149">
        <v>590</v>
      </c>
      <c r="F13149" t="s">
        <v>110</v>
      </c>
      <c r="G13149" t="s">
        <v>130</v>
      </c>
      <c r="H13149">
        <v>73</v>
      </c>
      <c r="I13149">
        <v>0.2486770489728917</v>
      </c>
      <c r="J13149">
        <v>1.0406185610671741E-2</v>
      </c>
      <c r="K13149">
        <v>-1.4258210904547579E-3</v>
      </c>
      <c r="L13149">
        <v>0.43558443721303541</v>
      </c>
    </row>
    <row r="13150" spans="1:12">
      <c r="A13150" t="s">
        <v>317</v>
      </c>
      <c r="B13150" t="s">
        <v>443</v>
      </c>
      <c r="C13150">
        <v>48333</v>
      </c>
      <c r="D13150" t="s">
        <v>135</v>
      </c>
      <c r="E13150">
        <v>590</v>
      </c>
      <c r="F13150" t="s">
        <v>110</v>
      </c>
      <c r="G13150" t="s">
        <v>131</v>
      </c>
      <c r="H13150">
        <v>21</v>
      </c>
      <c r="I13150">
        <v>0.53153354669199482</v>
      </c>
      <c r="J13150">
        <v>5.1312881201294069E-2</v>
      </c>
      <c r="K13150">
        <v>0.15938401467315549</v>
      </c>
      <c r="L13150">
        <v>1.035220974542278</v>
      </c>
    </row>
    <row r="13151" spans="1:12">
      <c r="A13151" t="s">
        <v>317</v>
      </c>
      <c r="B13151" t="s">
        <v>443</v>
      </c>
      <c r="C13151">
        <v>48333</v>
      </c>
      <c r="D13151" t="s">
        <v>135</v>
      </c>
      <c r="E13151">
        <v>590</v>
      </c>
      <c r="F13151" t="s">
        <v>110</v>
      </c>
      <c r="G13151" t="s">
        <v>132</v>
      </c>
      <c r="H13151">
        <v>73</v>
      </c>
      <c r="I13151">
        <v>0.2486770489728917</v>
      </c>
      <c r="J13151">
        <v>1.0406185610671741E-2</v>
      </c>
      <c r="K13151">
        <v>-1.4258210904547579E-3</v>
      </c>
      <c r="L13151">
        <v>0.43558443721303541</v>
      </c>
    </row>
    <row r="13152" spans="1:12">
      <c r="A13152" t="s">
        <v>317</v>
      </c>
      <c r="B13152" t="s">
        <v>443</v>
      </c>
      <c r="C13152">
        <v>48333</v>
      </c>
      <c r="D13152" t="s">
        <v>135</v>
      </c>
      <c r="E13152">
        <v>590</v>
      </c>
      <c r="F13152" t="s">
        <v>110</v>
      </c>
      <c r="G13152" t="s">
        <v>133</v>
      </c>
      <c r="H13152">
        <v>21</v>
      </c>
      <c r="I13152">
        <v>0.80092700356517643</v>
      </c>
      <c r="J13152">
        <v>6.6061947049611949E-2</v>
      </c>
      <c r="K13152">
        <v>0.13062001870250631</v>
      </c>
      <c r="L13152">
        <v>1.2634740516146179</v>
      </c>
    </row>
    <row r="13153" spans="1:12">
      <c r="A13153" t="s">
        <v>317</v>
      </c>
      <c r="B13153" t="s">
        <v>443</v>
      </c>
      <c r="C13153">
        <v>48333</v>
      </c>
      <c r="D13153" t="s">
        <v>135</v>
      </c>
      <c r="E13153">
        <v>590</v>
      </c>
      <c r="F13153" t="s">
        <v>110</v>
      </c>
      <c r="G13153" t="s">
        <v>134</v>
      </c>
      <c r="H13153">
        <v>73</v>
      </c>
      <c r="I13153">
        <v>0.32679980708552181</v>
      </c>
      <c r="J13153">
        <v>1.223364149823643E-2</v>
      </c>
      <c r="K13153">
        <v>-1.4258210904547579E-3</v>
      </c>
      <c r="L13153">
        <v>0.59209628847376294</v>
      </c>
    </row>
    <row r="13154" spans="1:12">
      <c r="A13154" t="s">
        <v>317</v>
      </c>
      <c r="B13154" t="s">
        <v>286</v>
      </c>
      <c r="C13154">
        <v>48335</v>
      </c>
      <c r="D13154" t="s">
        <v>135</v>
      </c>
      <c r="E13154">
        <v>590</v>
      </c>
      <c r="F13154" t="s">
        <v>110</v>
      </c>
      <c r="G13154" t="s">
        <v>111</v>
      </c>
      <c r="H13154">
        <v>109</v>
      </c>
      <c r="I13154">
        <v>-5.2608808702153014E-4</v>
      </c>
      <c r="J13154">
        <v>1.2750771255643199E-3</v>
      </c>
      <c r="K13154">
        <v>-999</v>
      </c>
      <c r="L13154">
        <v>-999</v>
      </c>
    </row>
    <row r="13155" spans="1:12">
      <c r="A13155" t="s">
        <v>317</v>
      </c>
      <c r="B13155" t="s">
        <v>286</v>
      </c>
      <c r="C13155">
        <v>48335</v>
      </c>
      <c r="D13155" t="s">
        <v>135</v>
      </c>
      <c r="E13155">
        <v>590</v>
      </c>
      <c r="F13155" t="s">
        <v>110</v>
      </c>
      <c r="G13155" t="s">
        <v>112</v>
      </c>
      <c r="H13155">
        <v>185</v>
      </c>
      <c r="I13155">
        <v>1.5017661552764619E-3</v>
      </c>
      <c r="J13155">
        <v>2.3759524363066581E-3</v>
      </c>
      <c r="K13155">
        <v>-999</v>
      </c>
      <c r="L13155">
        <v>-999</v>
      </c>
    </row>
    <row r="13156" spans="1:12">
      <c r="A13156" t="s">
        <v>317</v>
      </c>
      <c r="B13156" t="s">
        <v>286</v>
      </c>
      <c r="C13156">
        <v>48335</v>
      </c>
      <c r="D13156" t="s">
        <v>135</v>
      </c>
      <c r="E13156">
        <v>590</v>
      </c>
      <c r="F13156" t="s">
        <v>110</v>
      </c>
      <c r="G13156" t="s">
        <v>113</v>
      </c>
      <c r="H13156">
        <v>109</v>
      </c>
      <c r="I13156">
        <v>0.37373321337284687</v>
      </c>
      <c r="J13156">
        <v>1.3476077985116131E-2</v>
      </c>
      <c r="K13156">
        <v>7.1544570863134177E-3</v>
      </c>
      <c r="L13156">
        <v>0.7133728245419243</v>
      </c>
    </row>
    <row r="13157" spans="1:12">
      <c r="A13157" t="s">
        <v>317</v>
      </c>
      <c r="B13157" t="s">
        <v>286</v>
      </c>
      <c r="C13157">
        <v>48335</v>
      </c>
      <c r="D13157" t="s">
        <v>135</v>
      </c>
      <c r="E13157">
        <v>590</v>
      </c>
      <c r="F13157" t="s">
        <v>110</v>
      </c>
      <c r="G13157" t="s">
        <v>114</v>
      </c>
      <c r="H13157">
        <v>185</v>
      </c>
      <c r="I13157">
        <v>0.17108570784333191</v>
      </c>
      <c r="J13157">
        <v>5.0105115523151568E-3</v>
      </c>
      <c r="K13157">
        <v>1.112253870171254E-2</v>
      </c>
      <c r="L13157">
        <v>0.35550166117782322</v>
      </c>
    </row>
    <row r="13158" spans="1:12">
      <c r="A13158" t="s">
        <v>317</v>
      </c>
      <c r="B13158" t="s">
        <v>286</v>
      </c>
      <c r="C13158">
        <v>48335</v>
      </c>
      <c r="D13158" t="s">
        <v>135</v>
      </c>
      <c r="E13158">
        <v>590</v>
      </c>
      <c r="F13158" t="s">
        <v>110</v>
      </c>
      <c r="G13158" t="s">
        <v>115</v>
      </c>
      <c r="H13158">
        <v>109</v>
      </c>
      <c r="I13158">
        <v>0.28961297240710843</v>
      </c>
      <c r="J13158">
        <v>1.1383997043049319E-2</v>
      </c>
      <c r="K13158">
        <v>-1.7946656518021811E-2</v>
      </c>
      <c r="L13158">
        <v>0.54453904621127391</v>
      </c>
    </row>
    <row r="13159" spans="1:12">
      <c r="A13159" t="s">
        <v>317</v>
      </c>
      <c r="B13159" t="s">
        <v>286</v>
      </c>
      <c r="C13159">
        <v>48335</v>
      </c>
      <c r="D13159" t="s">
        <v>135</v>
      </c>
      <c r="E13159">
        <v>590</v>
      </c>
      <c r="F13159" t="s">
        <v>110</v>
      </c>
      <c r="G13159" t="s">
        <v>116</v>
      </c>
      <c r="H13159">
        <v>185</v>
      </c>
      <c r="I13159">
        <v>8.5296566232054782E-2</v>
      </c>
      <c r="J13159">
        <v>4.9228632047380264E-3</v>
      </c>
      <c r="K13159">
        <v>-5.7008063693509553E-2</v>
      </c>
      <c r="L13159">
        <v>0.26560942726821729</v>
      </c>
    </row>
    <row r="13160" spans="1:12">
      <c r="A13160" t="s">
        <v>317</v>
      </c>
      <c r="B13160" t="s">
        <v>286</v>
      </c>
      <c r="C13160">
        <v>48335</v>
      </c>
      <c r="D13160" t="s">
        <v>135</v>
      </c>
      <c r="E13160">
        <v>590</v>
      </c>
      <c r="F13160" t="s">
        <v>110</v>
      </c>
      <c r="G13160" t="s">
        <v>117</v>
      </c>
      <c r="H13160">
        <v>109</v>
      </c>
      <c r="I13160">
        <v>0.28961295582137048</v>
      </c>
      <c r="J13160">
        <v>1.138400038198843E-2</v>
      </c>
      <c r="K13160">
        <v>-1.7946656518021811E-2</v>
      </c>
      <c r="L13160">
        <v>0.54453904621127391</v>
      </c>
    </row>
    <row r="13161" spans="1:12">
      <c r="A13161" t="s">
        <v>317</v>
      </c>
      <c r="B13161" t="s">
        <v>286</v>
      </c>
      <c r="C13161">
        <v>48335</v>
      </c>
      <c r="D13161" t="s">
        <v>135</v>
      </c>
      <c r="E13161">
        <v>590</v>
      </c>
      <c r="F13161" t="s">
        <v>110</v>
      </c>
      <c r="G13161" t="s">
        <v>118</v>
      </c>
      <c r="H13161">
        <v>185</v>
      </c>
      <c r="I13161">
        <v>8.5296566232054782E-2</v>
      </c>
      <c r="J13161">
        <v>4.9228632047380264E-3</v>
      </c>
      <c r="K13161">
        <v>-5.7008063693509553E-2</v>
      </c>
      <c r="L13161">
        <v>0.26560942726821729</v>
      </c>
    </row>
    <row r="13162" spans="1:12">
      <c r="A13162" t="s">
        <v>317</v>
      </c>
      <c r="B13162" t="s">
        <v>286</v>
      </c>
      <c r="C13162">
        <v>48335</v>
      </c>
      <c r="D13162" t="s">
        <v>135</v>
      </c>
      <c r="E13162">
        <v>590</v>
      </c>
      <c r="F13162" t="s">
        <v>110</v>
      </c>
      <c r="G13162" t="s">
        <v>119</v>
      </c>
      <c r="H13162">
        <v>109</v>
      </c>
      <c r="I13162">
        <v>0.31377840320472983</v>
      </c>
      <c r="J13162">
        <v>1.19392289410088E-2</v>
      </c>
      <c r="K13162">
        <v>-5.4531078796244319E-3</v>
      </c>
      <c r="L13162">
        <v>0.60787086013814906</v>
      </c>
    </row>
    <row r="13163" spans="1:12">
      <c r="A13163" t="s">
        <v>317</v>
      </c>
      <c r="B13163" t="s">
        <v>286</v>
      </c>
      <c r="C13163">
        <v>48335</v>
      </c>
      <c r="D13163" t="s">
        <v>135</v>
      </c>
      <c r="E13163">
        <v>590</v>
      </c>
      <c r="F13163" t="s">
        <v>110</v>
      </c>
      <c r="G13163" t="s">
        <v>120</v>
      </c>
      <c r="H13163">
        <v>185</v>
      </c>
      <c r="I13163">
        <v>0.13081665483403709</v>
      </c>
      <c r="J13163">
        <v>4.9519957668733182E-3</v>
      </c>
      <c r="K13163">
        <v>-2.002714146858749E-2</v>
      </c>
      <c r="L13163">
        <v>0.31390430789418788</v>
      </c>
    </row>
    <row r="13164" spans="1:12">
      <c r="A13164" t="s">
        <v>317</v>
      </c>
      <c r="B13164" t="s">
        <v>286</v>
      </c>
      <c r="C13164">
        <v>48335</v>
      </c>
      <c r="D13164" t="s">
        <v>135</v>
      </c>
      <c r="E13164">
        <v>590</v>
      </c>
      <c r="F13164" t="s">
        <v>110</v>
      </c>
      <c r="G13164" t="s">
        <v>121</v>
      </c>
      <c r="H13164">
        <v>109</v>
      </c>
      <c r="I13164">
        <v>0.42598871782481701</v>
      </c>
      <c r="J13164">
        <v>1.4711688258305249E-2</v>
      </c>
      <c r="K13164">
        <v>2.626012599915499E-2</v>
      </c>
      <c r="L13164">
        <v>0.8129822778515795</v>
      </c>
    </row>
    <row r="13165" spans="1:12">
      <c r="A13165" t="s">
        <v>317</v>
      </c>
      <c r="B13165" t="s">
        <v>286</v>
      </c>
      <c r="C13165">
        <v>48335</v>
      </c>
      <c r="D13165" t="s">
        <v>135</v>
      </c>
      <c r="E13165">
        <v>590</v>
      </c>
      <c r="F13165" t="s">
        <v>110</v>
      </c>
      <c r="G13165" t="s">
        <v>122</v>
      </c>
      <c r="H13165">
        <v>185</v>
      </c>
      <c r="I13165">
        <v>0.24668600217402659</v>
      </c>
      <c r="J13165">
        <v>5.4664548939314366E-3</v>
      </c>
      <c r="K13165">
        <v>1.69673634204534E-2</v>
      </c>
      <c r="L13165">
        <v>0.42461468505656791</v>
      </c>
    </row>
    <row r="13166" spans="1:12">
      <c r="A13166" t="s">
        <v>317</v>
      </c>
      <c r="B13166" t="s">
        <v>286</v>
      </c>
      <c r="C13166">
        <v>48335</v>
      </c>
      <c r="D13166" t="s">
        <v>135</v>
      </c>
      <c r="E13166">
        <v>590</v>
      </c>
      <c r="F13166" t="s">
        <v>110</v>
      </c>
      <c r="G13166" t="s">
        <v>123</v>
      </c>
      <c r="H13166">
        <v>109</v>
      </c>
      <c r="I13166">
        <v>0.50520726373458447</v>
      </c>
      <c r="J13166">
        <v>1.7077787016098901E-2</v>
      </c>
      <c r="K13166">
        <v>6.197669814011568E-2</v>
      </c>
      <c r="L13166">
        <v>1.0039911330348541</v>
      </c>
    </row>
    <row r="13167" spans="1:12">
      <c r="A13167" t="s">
        <v>317</v>
      </c>
      <c r="B13167" t="s">
        <v>286</v>
      </c>
      <c r="C13167">
        <v>48335</v>
      </c>
      <c r="D13167" t="s">
        <v>135</v>
      </c>
      <c r="E13167">
        <v>590</v>
      </c>
      <c r="F13167" t="s">
        <v>110</v>
      </c>
      <c r="G13167" t="s">
        <v>124</v>
      </c>
      <c r="H13167">
        <v>185</v>
      </c>
      <c r="I13167">
        <v>0.35142052786679318</v>
      </c>
      <c r="J13167">
        <v>6.1383712513879592E-3</v>
      </c>
      <c r="K13167">
        <v>2.222570259427864E-2</v>
      </c>
      <c r="L13167">
        <v>0.52740692739829442</v>
      </c>
    </row>
    <row r="13168" spans="1:12">
      <c r="A13168" t="s">
        <v>317</v>
      </c>
      <c r="B13168" t="s">
        <v>286</v>
      </c>
      <c r="C13168">
        <v>48335</v>
      </c>
      <c r="D13168" t="s">
        <v>135</v>
      </c>
      <c r="E13168">
        <v>590</v>
      </c>
      <c r="F13168" t="s">
        <v>110</v>
      </c>
      <c r="G13168" t="s">
        <v>125</v>
      </c>
      <c r="H13168">
        <v>109</v>
      </c>
      <c r="I13168">
        <v>0.60827380053118063</v>
      </c>
      <c r="J13168">
        <v>1.9787072727830639E-2</v>
      </c>
      <c r="K13168">
        <v>9.0687244856611809E-2</v>
      </c>
      <c r="L13168">
        <v>1.184171269562668</v>
      </c>
    </row>
    <row r="13169" spans="1:12">
      <c r="A13169" t="s">
        <v>317</v>
      </c>
      <c r="B13169" t="s">
        <v>286</v>
      </c>
      <c r="C13169">
        <v>48335</v>
      </c>
      <c r="D13169" t="s">
        <v>135</v>
      </c>
      <c r="E13169">
        <v>590</v>
      </c>
      <c r="F13169" t="s">
        <v>110</v>
      </c>
      <c r="G13169" t="s">
        <v>126</v>
      </c>
      <c r="H13169">
        <v>185</v>
      </c>
      <c r="I13169">
        <v>0.47332010470589231</v>
      </c>
      <c r="J13169">
        <v>7.0115979680656516E-3</v>
      </c>
      <c r="K13169">
        <v>2.9303351145557589E-2</v>
      </c>
      <c r="L13169">
        <v>0.67457651028692767</v>
      </c>
    </row>
    <row r="13170" spans="1:12">
      <c r="A13170" t="s">
        <v>317</v>
      </c>
      <c r="B13170" t="s">
        <v>286</v>
      </c>
      <c r="C13170">
        <v>48335</v>
      </c>
      <c r="D13170" t="s">
        <v>135</v>
      </c>
      <c r="E13170">
        <v>590</v>
      </c>
      <c r="F13170" t="s">
        <v>110</v>
      </c>
      <c r="G13170" t="s">
        <v>127</v>
      </c>
      <c r="H13170">
        <v>109</v>
      </c>
      <c r="I13170">
        <v>0.37373321337284687</v>
      </c>
      <c r="J13170">
        <v>1.3476077985116131E-2</v>
      </c>
      <c r="K13170">
        <v>7.1544570863134177E-3</v>
      </c>
      <c r="L13170">
        <v>0.7133728245419243</v>
      </c>
    </row>
    <row r="13171" spans="1:12">
      <c r="A13171" t="s">
        <v>317</v>
      </c>
      <c r="B13171" t="s">
        <v>286</v>
      </c>
      <c r="C13171">
        <v>48335</v>
      </c>
      <c r="D13171" t="s">
        <v>135</v>
      </c>
      <c r="E13171">
        <v>590</v>
      </c>
      <c r="F13171" t="s">
        <v>110</v>
      </c>
      <c r="G13171" t="s">
        <v>128</v>
      </c>
      <c r="H13171">
        <v>185</v>
      </c>
      <c r="I13171">
        <v>0.17108570784333191</v>
      </c>
      <c r="J13171">
        <v>5.0105115523151568E-3</v>
      </c>
      <c r="K13171">
        <v>1.112253870171254E-2</v>
      </c>
      <c r="L13171">
        <v>0.35550166117782322</v>
      </c>
    </row>
    <row r="13172" spans="1:12">
      <c r="A13172" t="s">
        <v>317</v>
      </c>
      <c r="B13172" t="s">
        <v>286</v>
      </c>
      <c r="C13172">
        <v>48335</v>
      </c>
      <c r="D13172" t="s">
        <v>135</v>
      </c>
      <c r="E13172">
        <v>590</v>
      </c>
      <c r="F13172" t="s">
        <v>110</v>
      </c>
      <c r="G13172" t="s">
        <v>129</v>
      </c>
      <c r="H13172">
        <v>109</v>
      </c>
      <c r="I13172">
        <v>0.37373321337284687</v>
      </c>
      <c r="J13172">
        <v>1.3476077985116131E-2</v>
      </c>
      <c r="K13172">
        <v>7.1544570863134177E-3</v>
      </c>
      <c r="L13172">
        <v>0.7133728245419243</v>
      </c>
    </row>
    <row r="13173" spans="1:12">
      <c r="A13173" t="s">
        <v>317</v>
      </c>
      <c r="B13173" t="s">
        <v>286</v>
      </c>
      <c r="C13173">
        <v>48335</v>
      </c>
      <c r="D13173" t="s">
        <v>135</v>
      </c>
      <c r="E13173">
        <v>590</v>
      </c>
      <c r="F13173" t="s">
        <v>110</v>
      </c>
      <c r="G13173" t="s">
        <v>130</v>
      </c>
      <c r="H13173">
        <v>185</v>
      </c>
      <c r="I13173">
        <v>0.17108570784333191</v>
      </c>
      <c r="J13173">
        <v>5.0105115523151568E-3</v>
      </c>
      <c r="K13173">
        <v>1.112253870171254E-2</v>
      </c>
      <c r="L13173">
        <v>0.35550166117782322</v>
      </c>
    </row>
    <row r="13174" spans="1:12">
      <c r="A13174" t="s">
        <v>317</v>
      </c>
      <c r="B13174" t="s">
        <v>286</v>
      </c>
      <c r="C13174">
        <v>48335</v>
      </c>
      <c r="D13174" t="s">
        <v>135</v>
      </c>
      <c r="E13174">
        <v>590</v>
      </c>
      <c r="F13174" t="s">
        <v>110</v>
      </c>
      <c r="G13174" t="s">
        <v>131</v>
      </c>
      <c r="H13174">
        <v>109</v>
      </c>
      <c r="I13174">
        <v>0.37373321337284687</v>
      </c>
      <c r="J13174">
        <v>1.3476077985116131E-2</v>
      </c>
      <c r="K13174">
        <v>7.1544570863134177E-3</v>
      </c>
      <c r="L13174">
        <v>0.7133728245419243</v>
      </c>
    </row>
    <row r="13175" spans="1:12">
      <c r="A13175" t="s">
        <v>317</v>
      </c>
      <c r="B13175" t="s">
        <v>286</v>
      </c>
      <c r="C13175">
        <v>48335</v>
      </c>
      <c r="D13175" t="s">
        <v>135</v>
      </c>
      <c r="E13175">
        <v>590</v>
      </c>
      <c r="F13175" t="s">
        <v>110</v>
      </c>
      <c r="G13175" t="s">
        <v>132</v>
      </c>
      <c r="H13175">
        <v>185</v>
      </c>
      <c r="I13175">
        <v>0.17108570784333191</v>
      </c>
      <c r="J13175">
        <v>5.0105115523151568E-3</v>
      </c>
      <c r="K13175">
        <v>1.112253870171254E-2</v>
      </c>
      <c r="L13175">
        <v>0.35550166117782322</v>
      </c>
    </row>
    <row r="13176" spans="1:12">
      <c r="A13176" t="s">
        <v>317</v>
      </c>
      <c r="B13176" t="s">
        <v>286</v>
      </c>
      <c r="C13176">
        <v>48335</v>
      </c>
      <c r="D13176" t="s">
        <v>135</v>
      </c>
      <c r="E13176">
        <v>590</v>
      </c>
      <c r="F13176" t="s">
        <v>110</v>
      </c>
      <c r="G13176" t="s">
        <v>133</v>
      </c>
      <c r="H13176">
        <v>109</v>
      </c>
      <c r="I13176">
        <v>0.35625459407813048</v>
      </c>
      <c r="J13176">
        <v>1.1326333655082571E-2</v>
      </c>
      <c r="K13176">
        <v>4.8590525121547469E-2</v>
      </c>
      <c r="L13176">
        <v>0.71280724959205255</v>
      </c>
    </row>
    <row r="13177" spans="1:12">
      <c r="A13177" t="s">
        <v>317</v>
      </c>
      <c r="B13177" t="s">
        <v>286</v>
      </c>
      <c r="C13177">
        <v>48335</v>
      </c>
      <c r="D13177" t="s">
        <v>135</v>
      </c>
      <c r="E13177">
        <v>590</v>
      </c>
      <c r="F13177" t="s">
        <v>110</v>
      </c>
      <c r="G13177" t="s">
        <v>134</v>
      </c>
      <c r="H13177">
        <v>185</v>
      </c>
      <c r="I13177">
        <v>0.28277127053771872</v>
      </c>
      <c r="J13177">
        <v>4.7003638913312856E-3</v>
      </c>
      <c r="K13177">
        <v>1.4409000517682451E-2</v>
      </c>
      <c r="L13177">
        <v>0.45147817620409059</v>
      </c>
    </row>
    <row r="13178" spans="1:12">
      <c r="A13178" t="s">
        <v>317</v>
      </c>
      <c r="B13178" t="s">
        <v>444</v>
      </c>
      <c r="C13178">
        <v>48337</v>
      </c>
      <c r="D13178" t="s">
        <v>135</v>
      </c>
      <c r="E13178">
        <v>590</v>
      </c>
      <c r="F13178" t="s">
        <v>110</v>
      </c>
      <c r="G13178" t="s">
        <v>111</v>
      </c>
      <c r="H13178">
        <v>21</v>
      </c>
      <c r="I13178">
        <v>2.9097044164964801E-2</v>
      </c>
      <c r="J13178">
        <v>6.0724630505607641E-3</v>
      </c>
      <c r="K13178">
        <v>-999</v>
      </c>
      <c r="L13178">
        <v>-999</v>
      </c>
    </row>
    <row r="13179" spans="1:12">
      <c r="A13179" t="s">
        <v>317</v>
      </c>
      <c r="B13179" t="s">
        <v>444</v>
      </c>
      <c r="C13179">
        <v>48337</v>
      </c>
      <c r="D13179" t="s">
        <v>135</v>
      </c>
      <c r="E13179">
        <v>590</v>
      </c>
      <c r="F13179" t="s">
        <v>110</v>
      </c>
      <c r="G13179" t="s">
        <v>112</v>
      </c>
      <c r="H13179">
        <v>46</v>
      </c>
      <c r="I13179">
        <v>3.722849192354835E-3</v>
      </c>
      <c r="J13179">
        <v>1.6977305048417411E-3</v>
      </c>
      <c r="K13179">
        <v>-999</v>
      </c>
      <c r="L13179">
        <v>-999</v>
      </c>
    </row>
    <row r="13180" spans="1:12">
      <c r="A13180" t="s">
        <v>317</v>
      </c>
      <c r="B13180" t="s">
        <v>444</v>
      </c>
      <c r="C13180">
        <v>48337</v>
      </c>
      <c r="D13180" t="s">
        <v>135</v>
      </c>
      <c r="E13180">
        <v>590</v>
      </c>
      <c r="F13180" t="s">
        <v>110</v>
      </c>
      <c r="G13180" t="s">
        <v>113</v>
      </c>
      <c r="H13180">
        <v>21</v>
      </c>
      <c r="I13180">
        <v>0.53153354669199482</v>
      </c>
      <c r="J13180">
        <v>5.1312881201294069E-2</v>
      </c>
      <c r="K13180">
        <v>0.15938401467315549</v>
      </c>
      <c r="L13180">
        <v>1.035220974542278</v>
      </c>
    </row>
    <row r="13181" spans="1:12">
      <c r="A13181" t="s">
        <v>317</v>
      </c>
      <c r="B13181" t="s">
        <v>444</v>
      </c>
      <c r="C13181">
        <v>48337</v>
      </c>
      <c r="D13181" t="s">
        <v>135</v>
      </c>
      <c r="E13181">
        <v>590</v>
      </c>
      <c r="F13181" t="s">
        <v>110</v>
      </c>
      <c r="G13181" t="s">
        <v>114</v>
      </c>
      <c r="H13181">
        <v>46</v>
      </c>
      <c r="I13181">
        <v>0.1405689659667492</v>
      </c>
      <c r="J13181">
        <v>1.338268987687531E-2</v>
      </c>
      <c r="K13181">
        <v>-1.291980348750716E-2</v>
      </c>
      <c r="L13181">
        <v>0.40315701135029841</v>
      </c>
    </row>
    <row r="13182" spans="1:12">
      <c r="A13182" t="s">
        <v>317</v>
      </c>
      <c r="B13182" t="s">
        <v>444</v>
      </c>
      <c r="C13182">
        <v>48337</v>
      </c>
      <c r="D13182" t="s">
        <v>135</v>
      </c>
      <c r="E13182">
        <v>590</v>
      </c>
      <c r="F13182" t="s">
        <v>110</v>
      </c>
      <c r="G13182" t="s">
        <v>115</v>
      </c>
      <c r="H13182">
        <v>21</v>
      </c>
      <c r="I13182">
        <v>0.30580196078704569</v>
      </c>
      <c r="J13182">
        <v>4.3764517371572248E-2</v>
      </c>
      <c r="K13182">
        <v>-0.1030372468641147</v>
      </c>
      <c r="L13182">
        <v>0.70150015117042142</v>
      </c>
    </row>
    <row r="13183" spans="1:12">
      <c r="A13183" t="s">
        <v>317</v>
      </c>
      <c r="B13183" t="s">
        <v>444</v>
      </c>
      <c r="C13183">
        <v>48337</v>
      </c>
      <c r="D13183" t="s">
        <v>135</v>
      </c>
      <c r="E13183">
        <v>590</v>
      </c>
      <c r="F13183" t="s">
        <v>110</v>
      </c>
      <c r="G13183" t="s">
        <v>116</v>
      </c>
      <c r="H13183">
        <v>46</v>
      </c>
      <c r="I13183">
        <v>9.5971770421648991E-2</v>
      </c>
      <c r="J13183">
        <v>1.346664844509613E-2</v>
      </c>
      <c r="K13183">
        <v>-0.20422337976794311</v>
      </c>
      <c r="L13183">
        <v>0.32682351962334127</v>
      </c>
    </row>
    <row r="13184" spans="1:12">
      <c r="A13184" t="s">
        <v>317</v>
      </c>
      <c r="B13184" t="s">
        <v>444</v>
      </c>
      <c r="C13184">
        <v>48337</v>
      </c>
      <c r="D13184" t="s">
        <v>135</v>
      </c>
      <c r="E13184">
        <v>590</v>
      </c>
      <c r="F13184" t="s">
        <v>110</v>
      </c>
      <c r="G13184" t="s">
        <v>117</v>
      </c>
      <c r="H13184">
        <v>21</v>
      </c>
      <c r="I13184">
        <v>0.30580196078704569</v>
      </c>
      <c r="J13184">
        <v>4.3764517371572248E-2</v>
      </c>
      <c r="K13184">
        <v>-0.1030372468641147</v>
      </c>
      <c r="L13184">
        <v>0.70150015117042142</v>
      </c>
    </row>
    <row r="13185" spans="1:12">
      <c r="A13185" t="s">
        <v>317</v>
      </c>
      <c r="B13185" t="s">
        <v>444</v>
      </c>
      <c r="C13185">
        <v>48337</v>
      </c>
      <c r="D13185" t="s">
        <v>135</v>
      </c>
      <c r="E13185">
        <v>590</v>
      </c>
      <c r="F13185" t="s">
        <v>110</v>
      </c>
      <c r="G13185" t="s">
        <v>118</v>
      </c>
      <c r="H13185">
        <v>46</v>
      </c>
      <c r="I13185">
        <v>9.5813610804043589E-2</v>
      </c>
      <c r="J13185">
        <v>1.347800968830045E-2</v>
      </c>
      <c r="K13185">
        <v>-0.20422337976794311</v>
      </c>
      <c r="L13185">
        <v>0.32682351962334127</v>
      </c>
    </row>
    <row r="13186" spans="1:12">
      <c r="A13186" t="s">
        <v>317</v>
      </c>
      <c r="B13186" t="s">
        <v>444</v>
      </c>
      <c r="C13186">
        <v>48337</v>
      </c>
      <c r="D13186" t="s">
        <v>135</v>
      </c>
      <c r="E13186">
        <v>590</v>
      </c>
      <c r="F13186" t="s">
        <v>110</v>
      </c>
      <c r="G13186" t="s">
        <v>119</v>
      </c>
      <c r="H13186">
        <v>21</v>
      </c>
      <c r="I13186">
        <v>0.41894103250454029</v>
      </c>
      <c r="J13186">
        <v>4.5897237089403013E-2</v>
      </c>
      <c r="K13186">
        <v>0.13843076486317521</v>
      </c>
      <c r="L13186">
        <v>0.87417234015293099</v>
      </c>
    </row>
    <row r="13187" spans="1:12">
      <c r="A13187" t="s">
        <v>317</v>
      </c>
      <c r="B13187" t="s">
        <v>444</v>
      </c>
      <c r="C13187">
        <v>48337</v>
      </c>
      <c r="D13187" t="s">
        <v>135</v>
      </c>
      <c r="E13187">
        <v>590</v>
      </c>
      <c r="F13187" t="s">
        <v>110</v>
      </c>
      <c r="G13187" t="s">
        <v>120</v>
      </c>
      <c r="H13187">
        <v>46</v>
      </c>
      <c r="I13187">
        <v>0.1194210759622034</v>
      </c>
      <c r="J13187">
        <v>1.3258594732793319E-2</v>
      </c>
      <c r="K13187">
        <v>-9.0495911002546642E-2</v>
      </c>
      <c r="L13187">
        <v>0.37694355208941738</v>
      </c>
    </row>
    <row r="13188" spans="1:12">
      <c r="A13188" t="s">
        <v>317</v>
      </c>
      <c r="B13188" t="s">
        <v>444</v>
      </c>
      <c r="C13188">
        <v>48337</v>
      </c>
      <c r="D13188" t="s">
        <v>135</v>
      </c>
      <c r="E13188">
        <v>590</v>
      </c>
      <c r="F13188" t="s">
        <v>110</v>
      </c>
      <c r="G13188" t="s">
        <v>121</v>
      </c>
      <c r="H13188">
        <v>21</v>
      </c>
      <c r="I13188">
        <v>0.67011258961515197</v>
      </c>
      <c r="J13188">
        <v>5.9670154189357102E-2</v>
      </c>
      <c r="K13188">
        <v>0.1920892174148528</v>
      </c>
      <c r="L13188">
        <v>1.2323829158348369</v>
      </c>
    </row>
    <row r="13189" spans="1:12">
      <c r="A13189" t="s">
        <v>317</v>
      </c>
      <c r="B13189" t="s">
        <v>444</v>
      </c>
      <c r="C13189">
        <v>48337</v>
      </c>
      <c r="D13189" t="s">
        <v>135</v>
      </c>
      <c r="E13189">
        <v>590</v>
      </c>
      <c r="F13189" t="s">
        <v>110</v>
      </c>
      <c r="G13189" t="s">
        <v>122</v>
      </c>
      <c r="H13189">
        <v>46</v>
      </c>
      <c r="I13189">
        <v>0.18529620114214879</v>
      </c>
      <c r="J13189">
        <v>1.5573517705664751E-2</v>
      </c>
      <c r="K13189">
        <v>1.5636546345106379E-2</v>
      </c>
      <c r="L13189">
        <v>0.49584236493194112</v>
      </c>
    </row>
    <row r="13190" spans="1:12">
      <c r="A13190" t="s">
        <v>317</v>
      </c>
      <c r="B13190" t="s">
        <v>444</v>
      </c>
      <c r="C13190">
        <v>48337</v>
      </c>
      <c r="D13190" t="s">
        <v>135</v>
      </c>
      <c r="E13190">
        <v>590</v>
      </c>
      <c r="F13190" t="s">
        <v>110</v>
      </c>
      <c r="G13190" t="s">
        <v>123</v>
      </c>
      <c r="H13190">
        <v>21</v>
      </c>
      <c r="I13190">
        <v>0.90529997341020851</v>
      </c>
      <c r="J13190">
        <v>7.7002491223631439E-2</v>
      </c>
      <c r="K13190">
        <v>0.22213573584840979</v>
      </c>
      <c r="L13190">
        <v>1.5856410023960681</v>
      </c>
    </row>
    <row r="13191" spans="1:12">
      <c r="A13191" t="s">
        <v>317</v>
      </c>
      <c r="B13191" t="s">
        <v>444</v>
      </c>
      <c r="C13191">
        <v>48337</v>
      </c>
      <c r="D13191" t="s">
        <v>135</v>
      </c>
      <c r="E13191">
        <v>590</v>
      </c>
      <c r="F13191" t="s">
        <v>110</v>
      </c>
      <c r="G13191" t="s">
        <v>124</v>
      </c>
      <c r="H13191">
        <v>46</v>
      </c>
      <c r="I13191">
        <v>0.24594952800260439</v>
      </c>
      <c r="J13191">
        <v>1.9080596105229351E-2</v>
      </c>
      <c r="K13191">
        <v>2.0865567690911739E-2</v>
      </c>
      <c r="L13191">
        <v>0.59704135372829747</v>
      </c>
    </row>
    <row r="13192" spans="1:12">
      <c r="A13192" t="s">
        <v>317</v>
      </c>
      <c r="B13192" t="s">
        <v>444</v>
      </c>
      <c r="C13192">
        <v>48337</v>
      </c>
      <c r="D13192" t="s">
        <v>135</v>
      </c>
      <c r="E13192">
        <v>590</v>
      </c>
      <c r="F13192" t="s">
        <v>110</v>
      </c>
      <c r="G13192" t="s">
        <v>125</v>
      </c>
      <c r="H13192">
        <v>21</v>
      </c>
      <c r="I13192">
        <v>1.12839611071775</v>
      </c>
      <c r="J13192">
        <v>9.2851381894181975E-2</v>
      </c>
      <c r="K13192">
        <v>0.25170032977500628</v>
      </c>
      <c r="L13192">
        <v>1.9083088080071371</v>
      </c>
    </row>
    <row r="13193" spans="1:12">
      <c r="A13193" t="s">
        <v>317</v>
      </c>
      <c r="B13193" t="s">
        <v>444</v>
      </c>
      <c r="C13193">
        <v>48337</v>
      </c>
      <c r="D13193" t="s">
        <v>135</v>
      </c>
      <c r="E13193">
        <v>590</v>
      </c>
      <c r="F13193" t="s">
        <v>110</v>
      </c>
      <c r="G13193" t="s">
        <v>126</v>
      </c>
      <c r="H13193">
        <v>46</v>
      </c>
      <c r="I13193">
        <v>0.31135296544979102</v>
      </c>
      <c r="J13193">
        <v>2.335276872048778E-2</v>
      </c>
      <c r="K13193">
        <v>2.665187812577631E-2</v>
      </c>
      <c r="L13193">
        <v>0.70661905901761024</v>
      </c>
    </row>
    <row r="13194" spans="1:12">
      <c r="A13194" t="s">
        <v>317</v>
      </c>
      <c r="B13194" t="s">
        <v>444</v>
      </c>
      <c r="C13194">
        <v>48337</v>
      </c>
      <c r="D13194" t="s">
        <v>135</v>
      </c>
      <c r="E13194">
        <v>590</v>
      </c>
      <c r="F13194" t="s">
        <v>110</v>
      </c>
      <c r="G13194" t="s">
        <v>127</v>
      </c>
      <c r="H13194">
        <v>21</v>
      </c>
      <c r="I13194">
        <v>0.53153354669199482</v>
      </c>
      <c r="J13194">
        <v>5.1312881201294069E-2</v>
      </c>
      <c r="K13194">
        <v>0.15938401467315549</v>
      </c>
      <c r="L13194">
        <v>1.035220974542278</v>
      </c>
    </row>
    <row r="13195" spans="1:12">
      <c r="A13195" t="s">
        <v>317</v>
      </c>
      <c r="B13195" t="s">
        <v>444</v>
      </c>
      <c r="C13195">
        <v>48337</v>
      </c>
      <c r="D13195" t="s">
        <v>135</v>
      </c>
      <c r="E13195">
        <v>590</v>
      </c>
      <c r="F13195" t="s">
        <v>110</v>
      </c>
      <c r="G13195" t="s">
        <v>128</v>
      </c>
      <c r="H13195">
        <v>46</v>
      </c>
      <c r="I13195">
        <v>0.1407741144183183</v>
      </c>
      <c r="J13195">
        <v>1.336844110845547E-2</v>
      </c>
      <c r="K13195">
        <v>-1.291980348750716E-2</v>
      </c>
      <c r="L13195">
        <v>0.40315701135029841</v>
      </c>
    </row>
    <row r="13196" spans="1:12">
      <c r="A13196" t="s">
        <v>317</v>
      </c>
      <c r="B13196" t="s">
        <v>444</v>
      </c>
      <c r="C13196">
        <v>48337</v>
      </c>
      <c r="D13196" t="s">
        <v>135</v>
      </c>
      <c r="E13196">
        <v>590</v>
      </c>
      <c r="F13196" t="s">
        <v>110</v>
      </c>
      <c r="G13196" t="s">
        <v>129</v>
      </c>
      <c r="H13196">
        <v>21</v>
      </c>
      <c r="I13196">
        <v>0.53153354669199482</v>
      </c>
      <c r="J13196">
        <v>5.1312881201294069E-2</v>
      </c>
      <c r="K13196">
        <v>0.15938401467315549</v>
      </c>
      <c r="L13196">
        <v>1.035220974542278</v>
      </c>
    </row>
    <row r="13197" spans="1:12">
      <c r="A13197" t="s">
        <v>317</v>
      </c>
      <c r="B13197" t="s">
        <v>444</v>
      </c>
      <c r="C13197">
        <v>48337</v>
      </c>
      <c r="D13197" t="s">
        <v>135</v>
      </c>
      <c r="E13197">
        <v>590</v>
      </c>
      <c r="F13197" t="s">
        <v>110</v>
      </c>
      <c r="G13197" t="s">
        <v>130</v>
      </c>
      <c r="H13197">
        <v>46</v>
      </c>
      <c r="I13197">
        <v>0.1407741144183183</v>
      </c>
      <c r="J13197">
        <v>1.336844110845547E-2</v>
      </c>
      <c r="K13197">
        <v>-1.291980348750716E-2</v>
      </c>
      <c r="L13197">
        <v>0.40315701135029841</v>
      </c>
    </row>
    <row r="13198" spans="1:12">
      <c r="A13198" t="s">
        <v>317</v>
      </c>
      <c r="B13198" t="s">
        <v>444</v>
      </c>
      <c r="C13198">
        <v>48337</v>
      </c>
      <c r="D13198" t="s">
        <v>135</v>
      </c>
      <c r="E13198">
        <v>590</v>
      </c>
      <c r="F13198" t="s">
        <v>110</v>
      </c>
      <c r="G13198" t="s">
        <v>131</v>
      </c>
      <c r="H13198">
        <v>21</v>
      </c>
      <c r="I13198">
        <v>0.53153354669199482</v>
      </c>
      <c r="J13198">
        <v>5.1312881201294069E-2</v>
      </c>
      <c r="K13198">
        <v>0.15938401467315549</v>
      </c>
      <c r="L13198">
        <v>1.035220974542278</v>
      </c>
    </row>
    <row r="13199" spans="1:12">
      <c r="A13199" t="s">
        <v>317</v>
      </c>
      <c r="B13199" t="s">
        <v>444</v>
      </c>
      <c r="C13199">
        <v>48337</v>
      </c>
      <c r="D13199" t="s">
        <v>135</v>
      </c>
      <c r="E13199">
        <v>590</v>
      </c>
      <c r="F13199" t="s">
        <v>110</v>
      </c>
      <c r="G13199" t="s">
        <v>132</v>
      </c>
      <c r="H13199">
        <v>46</v>
      </c>
      <c r="I13199">
        <v>0.1407741144183183</v>
      </c>
      <c r="J13199">
        <v>1.336844110845547E-2</v>
      </c>
      <c r="K13199">
        <v>-1.291980348750716E-2</v>
      </c>
      <c r="L13199">
        <v>0.40315701135029841</v>
      </c>
    </row>
    <row r="13200" spans="1:12">
      <c r="A13200" t="s">
        <v>317</v>
      </c>
      <c r="B13200" t="s">
        <v>444</v>
      </c>
      <c r="C13200">
        <v>48337</v>
      </c>
      <c r="D13200" t="s">
        <v>135</v>
      </c>
      <c r="E13200">
        <v>590</v>
      </c>
      <c r="F13200" t="s">
        <v>110</v>
      </c>
      <c r="G13200" t="s">
        <v>133</v>
      </c>
      <c r="H13200">
        <v>21</v>
      </c>
      <c r="I13200">
        <v>0.80092700356517643</v>
      </c>
      <c r="J13200">
        <v>6.6061947049611949E-2</v>
      </c>
      <c r="K13200">
        <v>0.13062001870250631</v>
      </c>
      <c r="L13200">
        <v>1.2634740516146179</v>
      </c>
    </row>
    <row r="13201" spans="1:12">
      <c r="A13201" t="s">
        <v>317</v>
      </c>
      <c r="B13201" t="s">
        <v>444</v>
      </c>
      <c r="C13201">
        <v>48337</v>
      </c>
      <c r="D13201" t="s">
        <v>135</v>
      </c>
      <c r="E13201">
        <v>590</v>
      </c>
      <c r="F13201" t="s">
        <v>110</v>
      </c>
      <c r="G13201" t="s">
        <v>134</v>
      </c>
      <c r="H13201">
        <v>46</v>
      </c>
      <c r="I13201">
        <v>0.18463780229665649</v>
      </c>
      <c r="J13201">
        <v>1.464655323683422E-2</v>
      </c>
      <c r="K13201">
        <v>1.1164344962705609E-2</v>
      </c>
      <c r="L13201">
        <v>0.40086062398637068</v>
      </c>
    </row>
    <row r="13202" spans="1:12">
      <c r="A13202" t="s">
        <v>317</v>
      </c>
      <c r="B13202" t="s">
        <v>257</v>
      </c>
      <c r="C13202">
        <v>48339</v>
      </c>
      <c r="D13202" t="s">
        <v>135</v>
      </c>
      <c r="E13202">
        <v>590</v>
      </c>
      <c r="F13202" t="s">
        <v>110</v>
      </c>
      <c r="G13202" t="s">
        <v>111</v>
      </c>
      <c r="H13202">
        <v>385</v>
      </c>
      <c r="I13202">
        <v>1.8352986050037819E-2</v>
      </c>
      <c r="J13202">
        <v>9.4481767279943002E-4</v>
      </c>
      <c r="K13202">
        <v>-999</v>
      </c>
      <c r="L13202">
        <v>-999</v>
      </c>
    </row>
    <row r="13203" spans="1:12">
      <c r="A13203" t="s">
        <v>317</v>
      </c>
      <c r="B13203" t="s">
        <v>257</v>
      </c>
      <c r="C13203">
        <v>48339</v>
      </c>
      <c r="D13203" t="s">
        <v>135</v>
      </c>
      <c r="E13203">
        <v>590</v>
      </c>
      <c r="F13203" t="s">
        <v>110</v>
      </c>
      <c r="G13203" t="s">
        <v>112</v>
      </c>
      <c r="H13203">
        <v>614</v>
      </c>
      <c r="I13203">
        <v>-1.524708937272541E-2</v>
      </c>
      <c r="J13203">
        <v>8.0153164432649913E-4</v>
      </c>
      <c r="K13203">
        <v>-999</v>
      </c>
      <c r="L13203">
        <v>-999</v>
      </c>
    </row>
    <row r="13204" spans="1:12">
      <c r="A13204" t="s">
        <v>317</v>
      </c>
      <c r="B13204" t="s">
        <v>257</v>
      </c>
      <c r="C13204">
        <v>48339</v>
      </c>
      <c r="D13204" t="s">
        <v>135</v>
      </c>
      <c r="E13204">
        <v>590</v>
      </c>
      <c r="F13204" t="s">
        <v>110</v>
      </c>
      <c r="G13204" t="s">
        <v>113</v>
      </c>
      <c r="H13204">
        <v>385</v>
      </c>
      <c r="I13204">
        <v>0.34441876035027852</v>
      </c>
      <c r="J13204">
        <v>8.249744552857298E-3</v>
      </c>
      <c r="K13204">
        <v>-2.2209100711948191E-3</v>
      </c>
      <c r="L13204">
        <v>0.92904004690239772</v>
      </c>
    </row>
    <row r="13205" spans="1:12">
      <c r="A13205" t="s">
        <v>317</v>
      </c>
      <c r="B13205" t="s">
        <v>257</v>
      </c>
      <c r="C13205">
        <v>48339</v>
      </c>
      <c r="D13205" t="s">
        <v>135</v>
      </c>
      <c r="E13205">
        <v>590</v>
      </c>
      <c r="F13205" t="s">
        <v>110</v>
      </c>
      <c r="G13205" t="s">
        <v>114</v>
      </c>
      <c r="H13205">
        <v>614</v>
      </c>
      <c r="I13205">
        <v>0.1498283722983309</v>
      </c>
      <c r="J13205">
        <v>4.8396967617221004E-3</v>
      </c>
      <c r="K13205">
        <v>-8.0042395586124887E-2</v>
      </c>
      <c r="L13205">
        <v>0.50609167636517527</v>
      </c>
    </row>
    <row r="13206" spans="1:12">
      <c r="A13206" t="s">
        <v>317</v>
      </c>
      <c r="B13206" t="s">
        <v>257</v>
      </c>
      <c r="C13206">
        <v>48339</v>
      </c>
      <c r="D13206" t="s">
        <v>135</v>
      </c>
      <c r="E13206">
        <v>590</v>
      </c>
      <c r="F13206" t="s">
        <v>110</v>
      </c>
      <c r="G13206" t="s">
        <v>115</v>
      </c>
      <c r="H13206">
        <v>385</v>
      </c>
      <c r="I13206">
        <v>0.2395383713506733</v>
      </c>
      <c r="J13206">
        <v>5.9711598132804493E-3</v>
      </c>
      <c r="K13206">
        <v>-6.9626939183345697E-3</v>
      </c>
      <c r="L13206">
        <v>0.68818917119285972</v>
      </c>
    </row>
    <row r="13207" spans="1:12">
      <c r="A13207" t="s">
        <v>317</v>
      </c>
      <c r="B13207" t="s">
        <v>257</v>
      </c>
      <c r="C13207">
        <v>48339</v>
      </c>
      <c r="D13207" t="s">
        <v>135</v>
      </c>
      <c r="E13207">
        <v>590</v>
      </c>
      <c r="F13207" t="s">
        <v>110</v>
      </c>
      <c r="G13207" t="s">
        <v>116</v>
      </c>
      <c r="H13207">
        <v>613</v>
      </c>
      <c r="I13207">
        <v>7.1637483097242008E-2</v>
      </c>
      <c r="J13207">
        <v>2.9817369722901959E-3</v>
      </c>
      <c r="K13207">
        <v>-0.16779746486992439</v>
      </c>
      <c r="L13207">
        <v>0.33039547440439881</v>
      </c>
    </row>
    <row r="13208" spans="1:12">
      <c r="A13208" t="s">
        <v>317</v>
      </c>
      <c r="B13208" t="s">
        <v>257</v>
      </c>
      <c r="C13208">
        <v>48339</v>
      </c>
      <c r="D13208" t="s">
        <v>135</v>
      </c>
      <c r="E13208">
        <v>590</v>
      </c>
      <c r="F13208" t="s">
        <v>110</v>
      </c>
      <c r="G13208" t="s">
        <v>117</v>
      </c>
      <c r="H13208">
        <v>385</v>
      </c>
      <c r="I13208">
        <v>0.2395383713506733</v>
      </c>
      <c r="J13208">
        <v>5.9711598132804493E-3</v>
      </c>
      <c r="K13208">
        <v>-6.9626939183345697E-3</v>
      </c>
      <c r="L13208">
        <v>0.68818917119285972</v>
      </c>
    </row>
    <row r="13209" spans="1:12">
      <c r="A13209" t="s">
        <v>317</v>
      </c>
      <c r="B13209" t="s">
        <v>257</v>
      </c>
      <c r="C13209">
        <v>48339</v>
      </c>
      <c r="D13209" t="s">
        <v>135</v>
      </c>
      <c r="E13209">
        <v>590</v>
      </c>
      <c r="F13209" t="s">
        <v>110</v>
      </c>
      <c r="G13209" t="s">
        <v>118</v>
      </c>
      <c r="H13209">
        <v>614</v>
      </c>
      <c r="I13209">
        <v>7.1404604684808304E-2</v>
      </c>
      <c r="J13209">
        <v>2.9590933539898941E-3</v>
      </c>
      <c r="K13209">
        <v>-0.16779746486992439</v>
      </c>
      <c r="L13209">
        <v>0.33039547440439881</v>
      </c>
    </row>
    <row r="13210" spans="1:12">
      <c r="A13210" t="s">
        <v>317</v>
      </c>
      <c r="B13210" t="s">
        <v>257</v>
      </c>
      <c r="C13210">
        <v>48339</v>
      </c>
      <c r="D13210" t="s">
        <v>135</v>
      </c>
      <c r="E13210">
        <v>590</v>
      </c>
      <c r="F13210" t="s">
        <v>110</v>
      </c>
      <c r="G13210" t="s">
        <v>119</v>
      </c>
      <c r="H13210">
        <v>385</v>
      </c>
      <c r="I13210">
        <v>0.29576395856467402</v>
      </c>
      <c r="J13210">
        <v>7.0892260102168444E-3</v>
      </c>
      <c r="K13210">
        <v>-2.2209100711948191E-3</v>
      </c>
      <c r="L13210">
        <v>0.81137074150351796</v>
      </c>
    </row>
    <row r="13211" spans="1:12">
      <c r="A13211" t="s">
        <v>317</v>
      </c>
      <c r="B13211" t="s">
        <v>257</v>
      </c>
      <c r="C13211">
        <v>48339</v>
      </c>
      <c r="D13211" t="s">
        <v>135</v>
      </c>
      <c r="E13211">
        <v>590</v>
      </c>
      <c r="F13211" t="s">
        <v>110</v>
      </c>
      <c r="G13211" t="s">
        <v>120</v>
      </c>
      <c r="H13211">
        <v>613</v>
      </c>
      <c r="I13211">
        <v>0.11001215318394671</v>
      </c>
      <c r="J13211">
        <v>3.8584855263824221E-3</v>
      </c>
      <c r="K13211">
        <v>-0.2476950842242015</v>
      </c>
      <c r="L13211">
        <v>0.39452015270246482</v>
      </c>
    </row>
    <row r="13212" spans="1:12">
      <c r="A13212" t="s">
        <v>317</v>
      </c>
      <c r="B13212" t="s">
        <v>257</v>
      </c>
      <c r="C13212">
        <v>48339</v>
      </c>
      <c r="D13212" t="s">
        <v>135</v>
      </c>
      <c r="E13212">
        <v>590</v>
      </c>
      <c r="F13212" t="s">
        <v>110</v>
      </c>
      <c r="G13212" t="s">
        <v>121</v>
      </c>
      <c r="H13212">
        <v>385</v>
      </c>
      <c r="I13212">
        <v>0.4297038202545681</v>
      </c>
      <c r="J13212">
        <v>1.013879700250065E-2</v>
      </c>
      <c r="K13212">
        <v>-2.2209100711948191E-3</v>
      </c>
      <c r="L13212">
        <v>1.118222396893668</v>
      </c>
    </row>
    <row r="13213" spans="1:12">
      <c r="A13213" t="s">
        <v>317</v>
      </c>
      <c r="B13213" t="s">
        <v>257</v>
      </c>
      <c r="C13213">
        <v>48339</v>
      </c>
      <c r="D13213" t="s">
        <v>135</v>
      </c>
      <c r="E13213">
        <v>590</v>
      </c>
      <c r="F13213" t="s">
        <v>110</v>
      </c>
      <c r="G13213" t="s">
        <v>122</v>
      </c>
      <c r="H13213">
        <v>613</v>
      </c>
      <c r="I13213">
        <v>0.20595179397059071</v>
      </c>
      <c r="J13213">
        <v>6.34815665797029E-3</v>
      </c>
      <c r="K13213">
        <v>-8.9453533457064499E-2</v>
      </c>
      <c r="L13213">
        <v>0.72098393098243763</v>
      </c>
    </row>
    <row r="13214" spans="1:12">
      <c r="A13214" t="s">
        <v>317</v>
      </c>
      <c r="B13214" t="s">
        <v>257</v>
      </c>
      <c r="C13214">
        <v>48339</v>
      </c>
      <c r="D13214" t="s">
        <v>135</v>
      </c>
      <c r="E13214">
        <v>590</v>
      </c>
      <c r="F13214" t="s">
        <v>110</v>
      </c>
      <c r="G13214" t="s">
        <v>123</v>
      </c>
      <c r="H13214">
        <v>385</v>
      </c>
      <c r="I13214">
        <v>0.55269707530607393</v>
      </c>
      <c r="J13214">
        <v>1.275900907091471E-2</v>
      </c>
      <c r="K13214">
        <v>-2.2209100711948191E-3</v>
      </c>
      <c r="L13214">
        <v>1.3667531928650181</v>
      </c>
    </row>
    <row r="13215" spans="1:12">
      <c r="A13215" t="s">
        <v>317</v>
      </c>
      <c r="B13215" t="s">
        <v>257</v>
      </c>
      <c r="C13215">
        <v>48339</v>
      </c>
      <c r="D13215" t="s">
        <v>135</v>
      </c>
      <c r="E13215">
        <v>590</v>
      </c>
      <c r="F13215" t="s">
        <v>110</v>
      </c>
      <c r="G13215" t="s">
        <v>124</v>
      </c>
      <c r="H13215">
        <v>613</v>
      </c>
      <c r="I13215">
        <v>0.3002740318735681</v>
      </c>
      <c r="J13215">
        <v>9.0247575333122013E-3</v>
      </c>
      <c r="K13215">
        <v>-7.0983799909851417E-2</v>
      </c>
      <c r="L13215">
        <v>1.075421990035097</v>
      </c>
    </row>
    <row r="13216" spans="1:12">
      <c r="A13216" t="s">
        <v>317</v>
      </c>
      <c r="B13216" t="s">
        <v>257</v>
      </c>
      <c r="C13216">
        <v>48339</v>
      </c>
      <c r="D13216" t="s">
        <v>135</v>
      </c>
      <c r="E13216">
        <v>590</v>
      </c>
      <c r="F13216" t="s">
        <v>110</v>
      </c>
      <c r="G13216" t="s">
        <v>125</v>
      </c>
      <c r="H13216">
        <v>385</v>
      </c>
      <c r="I13216">
        <v>0.67998199748401</v>
      </c>
      <c r="J13216">
        <v>1.574057216947199E-2</v>
      </c>
      <c r="K13216">
        <v>-2.2209100711948191E-3</v>
      </c>
      <c r="L13216">
        <v>1.640437809315836</v>
      </c>
    </row>
    <row r="13217" spans="1:12">
      <c r="A13217" t="s">
        <v>317</v>
      </c>
      <c r="B13217" t="s">
        <v>257</v>
      </c>
      <c r="C13217">
        <v>48339</v>
      </c>
      <c r="D13217" t="s">
        <v>135</v>
      </c>
      <c r="E13217">
        <v>590</v>
      </c>
      <c r="F13217" t="s">
        <v>110</v>
      </c>
      <c r="G13217" t="s">
        <v>126</v>
      </c>
      <c r="H13217">
        <v>613</v>
      </c>
      <c r="I13217">
        <v>0.40004617640704782</v>
      </c>
      <c r="J13217">
        <v>1.199303012229227E-2</v>
      </c>
      <c r="K13217">
        <v>-3.9806647781455047E-2</v>
      </c>
      <c r="L13217">
        <v>1.4206787509393499</v>
      </c>
    </row>
    <row r="13218" spans="1:12">
      <c r="A13218" t="s">
        <v>317</v>
      </c>
      <c r="B13218" t="s">
        <v>257</v>
      </c>
      <c r="C13218">
        <v>48339</v>
      </c>
      <c r="D13218" t="s">
        <v>135</v>
      </c>
      <c r="E13218">
        <v>590</v>
      </c>
      <c r="F13218" t="s">
        <v>110</v>
      </c>
      <c r="G13218" t="s">
        <v>127</v>
      </c>
      <c r="H13218">
        <v>385</v>
      </c>
      <c r="I13218">
        <v>0.34441875361720181</v>
      </c>
      <c r="J13218">
        <v>8.2497437891071949E-3</v>
      </c>
      <c r="K13218">
        <v>-2.2209100711948191E-3</v>
      </c>
      <c r="L13218">
        <v>0.92904004690239772</v>
      </c>
    </row>
    <row r="13219" spans="1:12">
      <c r="A13219" t="s">
        <v>317</v>
      </c>
      <c r="B13219" t="s">
        <v>257</v>
      </c>
      <c r="C13219">
        <v>48339</v>
      </c>
      <c r="D13219" t="s">
        <v>135</v>
      </c>
      <c r="E13219">
        <v>590</v>
      </c>
      <c r="F13219" t="s">
        <v>110</v>
      </c>
      <c r="G13219" t="s">
        <v>128</v>
      </c>
      <c r="H13219">
        <v>613</v>
      </c>
      <c r="I13219">
        <v>0.15109181448930389</v>
      </c>
      <c r="J13219">
        <v>4.9589034281511228E-3</v>
      </c>
      <c r="K13219">
        <v>-8.0042395586124887E-2</v>
      </c>
      <c r="L13219">
        <v>0.50609167636517527</v>
      </c>
    </row>
    <row r="13220" spans="1:12">
      <c r="A13220" t="s">
        <v>317</v>
      </c>
      <c r="B13220" t="s">
        <v>257</v>
      </c>
      <c r="C13220">
        <v>48339</v>
      </c>
      <c r="D13220" t="s">
        <v>135</v>
      </c>
      <c r="E13220">
        <v>590</v>
      </c>
      <c r="F13220" t="s">
        <v>110</v>
      </c>
      <c r="G13220" t="s">
        <v>129</v>
      </c>
      <c r="H13220">
        <v>385</v>
      </c>
      <c r="I13220">
        <v>0.34441875361720181</v>
      </c>
      <c r="J13220">
        <v>8.2497437891071931E-3</v>
      </c>
      <c r="K13220">
        <v>-2.2209100711948191E-3</v>
      </c>
      <c r="L13220">
        <v>0.92904004690239772</v>
      </c>
    </row>
    <row r="13221" spans="1:12">
      <c r="A13221" t="s">
        <v>317</v>
      </c>
      <c r="B13221" t="s">
        <v>257</v>
      </c>
      <c r="C13221">
        <v>48339</v>
      </c>
      <c r="D13221" t="s">
        <v>135</v>
      </c>
      <c r="E13221">
        <v>590</v>
      </c>
      <c r="F13221" t="s">
        <v>110</v>
      </c>
      <c r="G13221" t="s">
        <v>130</v>
      </c>
      <c r="H13221">
        <v>613</v>
      </c>
      <c r="I13221">
        <v>0.15109181448930389</v>
      </c>
      <c r="J13221">
        <v>4.9589034281511228E-3</v>
      </c>
      <c r="K13221">
        <v>-8.0042395586124887E-2</v>
      </c>
      <c r="L13221">
        <v>0.50609167636517527</v>
      </c>
    </row>
    <row r="13222" spans="1:12">
      <c r="A13222" t="s">
        <v>317</v>
      </c>
      <c r="B13222" t="s">
        <v>257</v>
      </c>
      <c r="C13222">
        <v>48339</v>
      </c>
      <c r="D13222" t="s">
        <v>135</v>
      </c>
      <c r="E13222">
        <v>590</v>
      </c>
      <c r="F13222" t="s">
        <v>110</v>
      </c>
      <c r="G13222" t="s">
        <v>131</v>
      </c>
      <c r="H13222">
        <v>385</v>
      </c>
      <c r="I13222">
        <v>0.34441875361720181</v>
      </c>
      <c r="J13222">
        <v>8.2497437891071931E-3</v>
      </c>
      <c r="K13222">
        <v>-2.2209100711948191E-3</v>
      </c>
      <c r="L13222">
        <v>0.92904004690239772</v>
      </c>
    </row>
    <row r="13223" spans="1:12">
      <c r="A13223" t="s">
        <v>317</v>
      </c>
      <c r="B13223" t="s">
        <v>257</v>
      </c>
      <c r="C13223">
        <v>48339</v>
      </c>
      <c r="D13223" t="s">
        <v>135</v>
      </c>
      <c r="E13223">
        <v>590</v>
      </c>
      <c r="F13223" t="s">
        <v>110</v>
      </c>
      <c r="G13223" t="s">
        <v>132</v>
      </c>
      <c r="H13223">
        <v>613</v>
      </c>
      <c r="I13223">
        <v>0.15109181448930389</v>
      </c>
      <c r="J13223">
        <v>4.9589034281511219E-3</v>
      </c>
      <c r="K13223">
        <v>-8.0042395586124887E-2</v>
      </c>
      <c r="L13223">
        <v>0.50609167636517527</v>
      </c>
    </row>
    <row r="13224" spans="1:12">
      <c r="A13224" t="s">
        <v>317</v>
      </c>
      <c r="B13224" t="s">
        <v>257</v>
      </c>
      <c r="C13224">
        <v>48339</v>
      </c>
      <c r="D13224" t="s">
        <v>135</v>
      </c>
      <c r="E13224">
        <v>590</v>
      </c>
      <c r="F13224" t="s">
        <v>110</v>
      </c>
      <c r="G13224" t="s">
        <v>133</v>
      </c>
      <c r="H13224">
        <v>385</v>
      </c>
      <c r="I13224">
        <v>0.4698351658084205</v>
      </c>
      <c r="J13224">
        <v>1.0090794398264141E-2</v>
      </c>
      <c r="K13224">
        <v>-2.2209100711948191E-3</v>
      </c>
      <c r="L13224">
        <v>1.0498195309448459</v>
      </c>
    </row>
    <row r="13225" spans="1:12">
      <c r="A13225" t="s">
        <v>317</v>
      </c>
      <c r="B13225" t="s">
        <v>257</v>
      </c>
      <c r="C13225">
        <v>48339</v>
      </c>
      <c r="D13225" t="s">
        <v>135</v>
      </c>
      <c r="E13225">
        <v>590</v>
      </c>
      <c r="F13225" t="s">
        <v>110</v>
      </c>
      <c r="G13225" t="s">
        <v>134</v>
      </c>
      <c r="H13225">
        <v>613</v>
      </c>
      <c r="I13225">
        <v>0.2479334897645504</v>
      </c>
      <c r="J13225">
        <v>7.6990058058874558E-3</v>
      </c>
      <c r="K13225">
        <v>-3.9806647781455047E-2</v>
      </c>
      <c r="L13225">
        <v>0.95830643174613483</v>
      </c>
    </row>
    <row r="13226" spans="1:12">
      <c r="A13226" t="s">
        <v>317</v>
      </c>
      <c r="B13226" t="s">
        <v>287</v>
      </c>
      <c r="C13226">
        <v>48341</v>
      </c>
      <c r="D13226" t="s">
        <v>135</v>
      </c>
      <c r="E13226">
        <v>590</v>
      </c>
      <c r="F13226" t="s">
        <v>110</v>
      </c>
      <c r="G13226" t="s">
        <v>111</v>
      </c>
      <c r="H13226">
        <v>89</v>
      </c>
      <c r="I13226">
        <v>2.1743833951331282E-2</v>
      </c>
      <c r="J13226">
        <v>1.7380948786080729E-3</v>
      </c>
      <c r="K13226">
        <v>-999</v>
      </c>
      <c r="L13226">
        <v>-999</v>
      </c>
    </row>
    <row r="13227" spans="1:12">
      <c r="A13227" t="s">
        <v>317</v>
      </c>
      <c r="B13227" t="s">
        <v>287</v>
      </c>
      <c r="C13227">
        <v>48341</v>
      </c>
      <c r="D13227" t="s">
        <v>135</v>
      </c>
      <c r="E13227">
        <v>590</v>
      </c>
      <c r="F13227" t="s">
        <v>110</v>
      </c>
      <c r="G13227" t="s">
        <v>112</v>
      </c>
      <c r="H13227">
        <v>138</v>
      </c>
      <c r="I13227">
        <v>3.8233357878958769E-2</v>
      </c>
      <c r="J13227">
        <v>6.0902721454914686E-3</v>
      </c>
      <c r="K13227">
        <v>-999</v>
      </c>
      <c r="L13227">
        <v>-999</v>
      </c>
    </row>
    <row r="13228" spans="1:12">
      <c r="A13228" t="s">
        <v>317</v>
      </c>
      <c r="B13228" t="s">
        <v>287</v>
      </c>
      <c r="C13228">
        <v>48341</v>
      </c>
      <c r="D13228" t="s">
        <v>135</v>
      </c>
      <c r="E13228">
        <v>590</v>
      </c>
      <c r="F13228" t="s">
        <v>110</v>
      </c>
      <c r="G13228" t="s">
        <v>113</v>
      </c>
      <c r="H13228">
        <v>89</v>
      </c>
      <c r="I13228">
        <v>0.64845238050273246</v>
      </c>
      <c r="J13228">
        <v>1.9844950655832989E-2</v>
      </c>
      <c r="K13228">
        <v>-999</v>
      </c>
      <c r="L13228">
        <v>1.0053931656329329</v>
      </c>
    </row>
    <row r="13229" spans="1:12">
      <c r="A13229" t="s">
        <v>317</v>
      </c>
      <c r="B13229" t="s">
        <v>287</v>
      </c>
      <c r="C13229">
        <v>48341</v>
      </c>
      <c r="D13229" t="s">
        <v>135</v>
      </c>
      <c r="E13229">
        <v>590</v>
      </c>
      <c r="F13229" t="s">
        <v>110</v>
      </c>
      <c r="G13229" t="s">
        <v>114</v>
      </c>
      <c r="H13229">
        <v>138</v>
      </c>
      <c r="I13229">
        <v>0.1383119170547952</v>
      </c>
      <c r="J13229">
        <v>8.0181686102195632E-3</v>
      </c>
      <c r="K13229">
        <v>-3.8697673125077922E-2</v>
      </c>
      <c r="L13229">
        <v>0.64418742295477105</v>
      </c>
    </row>
    <row r="13230" spans="1:12">
      <c r="A13230" t="s">
        <v>317</v>
      </c>
      <c r="B13230" t="s">
        <v>287</v>
      </c>
      <c r="C13230">
        <v>48341</v>
      </c>
      <c r="D13230" t="s">
        <v>135</v>
      </c>
      <c r="E13230">
        <v>590</v>
      </c>
      <c r="F13230" t="s">
        <v>110</v>
      </c>
      <c r="G13230" t="s">
        <v>115</v>
      </c>
      <c r="H13230">
        <v>89</v>
      </c>
      <c r="I13230">
        <v>0.45488615074007838</v>
      </c>
      <c r="J13230">
        <v>1.409521558185628E-2</v>
      </c>
      <c r="K13230">
        <v>-999</v>
      </c>
      <c r="L13230">
        <v>0.73635543458873776</v>
      </c>
    </row>
    <row r="13231" spans="1:12">
      <c r="A13231" t="s">
        <v>317</v>
      </c>
      <c r="B13231" t="s">
        <v>287</v>
      </c>
      <c r="C13231">
        <v>48341</v>
      </c>
      <c r="D13231" t="s">
        <v>135</v>
      </c>
      <c r="E13231">
        <v>590</v>
      </c>
      <c r="F13231" t="s">
        <v>110</v>
      </c>
      <c r="G13231" t="s">
        <v>116</v>
      </c>
      <c r="H13231">
        <v>138</v>
      </c>
      <c r="I13231">
        <v>6.2848507921697161E-2</v>
      </c>
      <c r="J13231">
        <v>7.2058031484239296E-3</v>
      </c>
      <c r="K13231">
        <v>-0.1455035793150638</v>
      </c>
      <c r="L13231">
        <v>0.54025843173749966</v>
      </c>
    </row>
    <row r="13232" spans="1:12">
      <c r="A13232" t="s">
        <v>317</v>
      </c>
      <c r="B13232" t="s">
        <v>287</v>
      </c>
      <c r="C13232">
        <v>48341</v>
      </c>
      <c r="D13232" t="s">
        <v>135</v>
      </c>
      <c r="E13232">
        <v>590</v>
      </c>
      <c r="F13232" t="s">
        <v>110</v>
      </c>
      <c r="G13232" t="s">
        <v>117</v>
      </c>
      <c r="H13232">
        <v>89</v>
      </c>
      <c r="I13232">
        <v>0.45499485443689391</v>
      </c>
      <c r="J13232">
        <v>1.4105155472957801E-2</v>
      </c>
      <c r="K13232">
        <v>-999</v>
      </c>
      <c r="L13232">
        <v>0.74146969624769143</v>
      </c>
    </row>
    <row r="13233" spans="1:12">
      <c r="A13233" t="s">
        <v>317</v>
      </c>
      <c r="B13233" t="s">
        <v>287</v>
      </c>
      <c r="C13233">
        <v>48341</v>
      </c>
      <c r="D13233" t="s">
        <v>135</v>
      </c>
      <c r="E13233">
        <v>590</v>
      </c>
      <c r="F13233" t="s">
        <v>110</v>
      </c>
      <c r="G13233" t="s">
        <v>118</v>
      </c>
      <c r="H13233">
        <v>138</v>
      </c>
      <c r="I13233">
        <v>6.2848507921697161E-2</v>
      </c>
      <c r="J13233">
        <v>7.2058031484239296E-3</v>
      </c>
      <c r="K13233">
        <v>-0.1455035793150638</v>
      </c>
      <c r="L13233">
        <v>0.54025843173749966</v>
      </c>
    </row>
    <row r="13234" spans="1:12">
      <c r="A13234" t="s">
        <v>317</v>
      </c>
      <c r="B13234" t="s">
        <v>287</v>
      </c>
      <c r="C13234">
        <v>48341</v>
      </c>
      <c r="D13234" t="s">
        <v>135</v>
      </c>
      <c r="E13234">
        <v>590</v>
      </c>
      <c r="F13234" t="s">
        <v>110</v>
      </c>
      <c r="G13234" t="s">
        <v>119</v>
      </c>
      <c r="H13234">
        <v>89</v>
      </c>
      <c r="I13234">
        <v>0.5506500398437647</v>
      </c>
      <c r="J13234">
        <v>1.697110662763484E-2</v>
      </c>
      <c r="K13234">
        <v>-999</v>
      </c>
      <c r="L13234">
        <v>0.8789163861954854</v>
      </c>
    </row>
    <row r="13235" spans="1:12">
      <c r="A13235" t="s">
        <v>317</v>
      </c>
      <c r="B13235" t="s">
        <v>287</v>
      </c>
      <c r="C13235">
        <v>48341</v>
      </c>
      <c r="D13235" t="s">
        <v>135</v>
      </c>
      <c r="E13235">
        <v>590</v>
      </c>
      <c r="F13235" t="s">
        <v>110</v>
      </c>
      <c r="G13235" t="s">
        <v>120</v>
      </c>
      <c r="H13235">
        <v>138</v>
      </c>
      <c r="I13235">
        <v>0.10274189327606401</v>
      </c>
      <c r="J13235">
        <v>7.5772452925421396E-3</v>
      </c>
      <c r="K13235">
        <v>-8.7894109527459602E-2</v>
      </c>
      <c r="L13235">
        <v>0.59511452109912422</v>
      </c>
    </row>
    <row r="13236" spans="1:12">
      <c r="A13236" t="s">
        <v>317</v>
      </c>
      <c r="B13236" t="s">
        <v>287</v>
      </c>
      <c r="C13236">
        <v>48341</v>
      </c>
      <c r="D13236" t="s">
        <v>135</v>
      </c>
      <c r="E13236">
        <v>590</v>
      </c>
      <c r="F13236" t="s">
        <v>110</v>
      </c>
      <c r="G13236" t="s">
        <v>121</v>
      </c>
      <c r="H13236">
        <v>89</v>
      </c>
      <c r="I13236">
        <v>0.7707461928703343</v>
      </c>
      <c r="J13236">
        <v>2.306785813260338E-2</v>
      </c>
      <c r="K13236">
        <v>-999</v>
      </c>
      <c r="L13236">
        <v>1.183664795584114</v>
      </c>
    </row>
    <row r="13237" spans="1:12">
      <c r="A13237" t="s">
        <v>317</v>
      </c>
      <c r="B13237" t="s">
        <v>287</v>
      </c>
      <c r="C13237">
        <v>48341</v>
      </c>
      <c r="D13237" t="s">
        <v>135</v>
      </c>
      <c r="E13237">
        <v>590</v>
      </c>
      <c r="F13237" t="s">
        <v>110</v>
      </c>
      <c r="G13237" t="s">
        <v>122</v>
      </c>
      <c r="H13237">
        <v>138</v>
      </c>
      <c r="I13237">
        <v>0.20337356467902029</v>
      </c>
      <c r="J13237">
        <v>9.4596205875458056E-3</v>
      </c>
      <c r="K13237">
        <v>-4.8462834237066788E-5</v>
      </c>
      <c r="L13237">
        <v>0.75279097137253104</v>
      </c>
    </row>
    <row r="13238" spans="1:12">
      <c r="A13238" t="s">
        <v>317</v>
      </c>
      <c r="B13238" t="s">
        <v>287</v>
      </c>
      <c r="C13238">
        <v>48341</v>
      </c>
      <c r="D13238" t="s">
        <v>135</v>
      </c>
      <c r="E13238">
        <v>590</v>
      </c>
      <c r="F13238" t="s">
        <v>110</v>
      </c>
      <c r="G13238" t="s">
        <v>123</v>
      </c>
      <c r="H13238">
        <v>89</v>
      </c>
      <c r="I13238">
        <v>0.98528377267998546</v>
      </c>
      <c r="J13238">
        <v>2.937566061424042E-2</v>
      </c>
      <c r="K13238">
        <v>-999</v>
      </c>
      <c r="L13238">
        <v>1.4980854011388121</v>
      </c>
    </row>
    <row r="13239" spans="1:12">
      <c r="A13239" t="s">
        <v>317</v>
      </c>
      <c r="B13239" t="s">
        <v>287</v>
      </c>
      <c r="C13239">
        <v>48341</v>
      </c>
      <c r="D13239" t="s">
        <v>135</v>
      </c>
      <c r="E13239">
        <v>590</v>
      </c>
      <c r="F13239" t="s">
        <v>110</v>
      </c>
      <c r="G13239" t="s">
        <v>124</v>
      </c>
      <c r="H13239">
        <v>138</v>
      </c>
      <c r="I13239">
        <v>0.29175513852234619</v>
      </c>
      <c r="J13239">
        <v>1.128344214656646E-2</v>
      </c>
      <c r="K13239">
        <v>-4.8462834237066788E-5</v>
      </c>
      <c r="L13239">
        <v>0.88197574694594394</v>
      </c>
    </row>
    <row r="13240" spans="1:12">
      <c r="A13240" t="s">
        <v>317</v>
      </c>
      <c r="B13240" t="s">
        <v>287</v>
      </c>
      <c r="C13240">
        <v>48341</v>
      </c>
      <c r="D13240" t="s">
        <v>135</v>
      </c>
      <c r="E13240">
        <v>590</v>
      </c>
      <c r="F13240" t="s">
        <v>110</v>
      </c>
      <c r="G13240" t="s">
        <v>125</v>
      </c>
      <c r="H13240">
        <v>89</v>
      </c>
      <c r="I13240">
        <v>1.185442998781296</v>
      </c>
      <c r="J13240">
        <v>3.5561839410566939E-2</v>
      </c>
      <c r="K13240">
        <v>-999</v>
      </c>
      <c r="L13240">
        <v>1.798746552102755</v>
      </c>
    </row>
    <row r="13241" spans="1:12">
      <c r="A13241" t="s">
        <v>317</v>
      </c>
      <c r="B13241" t="s">
        <v>287</v>
      </c>
      <c r="C13241">
        <v>48341</v>
      </c>
      <c r="D13241" t="s">
        <v>135</v>
      </c>
      <c r="E13241">
        <v>590</v>
      </c>
      <c r="F13241" t="s">
        <v>110</v>
      </c>
      <c r="G13241" t="s">
        <v>126</v>
      </c>
      <c r="H13241">
        <v>138</v>
      </c>
      <c r="I13241">
        <v>0.38543623686714612</v>
      </c>
      <c r="J13241">
        <v>1.3946181402598E-2</v>
      </c>
      <c r="K13241">
        <v>-4.8462834237066788E-5</v>
      </c>
      <c r="L13241">
        <v>1.032273955430649</v>
      </c>
    </row>
    <row r="13242" spans="1:12">
      <c r="A13242" t="s">
        <v>317</v>
      </c>
      <c r="B13242" t="s">
        <v>287</v>
      </c>
      <c r="C13242">
        <v>48341</v>
      </c>
      <c r="D13242" t="s">
        <v>135</v>
      </c>
      <c r="E13242">
        <v>590</v>
      </c>
      <c r="F13242" t="s">
        <v>110</v>
      </c>
      <c r="G13242" t="s">
        <v>127</v>
      </c>
      <c r="H13242">
        <v>89</v>
      </c>
      <c r="I13242">
        <v>0.64833597190587045</v>
      </c>
      <c r="J13242">
        <v>1.9841160627586191E-2</v>
      </c>
      <c r="K13242">
        <v>-999</v>
      </c>
      <c r="L13242">
        <v>1.0018344324194739</v>
      </c>
    </row>
    <row r="13243" spans="1:12">
      <c r="A13243" t="s">
        <v>317</v>
      </c>
      <c r="B13243" t="s">
        <v>287</v>
      </c>
      <c r="C13243">
        <v>48341</v>
      </c>
      <c r="D13243" t="s">
        <v>135</v>
      </c>
      <c r="E13243">
        <v>590</v>
      </c>
      <c r="F13243" t="s">
        <v>110</v>
      </c>
      <c r="G13243" t="s">
        <v>128</v>
      </c>
      <c r="H13243">
        <v>138</v>
      </c>
      <c r="I13243">
        <v>0.1383119170547952</v>
      </c>
      <c r="J13243">
        <v>8.0181686102195632E-3</v>
      </c>
      <c r="K13243">
        <v>-3.8697673125077922E-2</v>
      </c>
      <c r="L13243">
        <v>0.64418742295477105</v>
      </c>
    </row>
    <row r="13244" spans="1:12">
      <c r="A13244" t="s">
        <v>317</v>
      </c>
      <c r="B13244" t="s">
        <v>287</v>
      </c>
      <c r="C13244">
        <v>48341</v>
      </c>
      <c r="D13244" t="s">
        <v>135</v>
      </c>
      <c r="E13244">
        <v>590</v>
      </c>
      <c r="F13244" t="s">
        <v>110</v>
      </c>
      <c r="G13244" t="s">
        <v>129</v>
      </c>
      <c r="H13244">
        <v>89</v>
      </c>
      <c r="I13244">
        <v>0.64833597190587067</v>
      </c>
      <c r="J13244">
        <v>1.9841160627586191E-2</v>
      </c>
      <c r="K13244">
        <v>-999</v>
      </c>
      <c r="L13244">
        <v>1.0018344324194739</v>
      </c>
    </row>
    <row r="13245" spans="1:12">
      <c r="A13245" t="s">
        <v>317</v>
      </c>
      <c r="B13245" t="s">
        <v>287</v>
      </c>
      <c r="C13245">
        <v>48341</v>
      </c>
      <c r="D13245" t="s">
        <v>135</v>
      </c>
      <c r="E13245">
        <v>590</v>
      </c>
      <c r="F13245" t="s">
        <v>110</v>
      </c>
      <c r="G13245" t="s">
        <v>130</v>
      </c>
      <c r="H13245">
        <v>138</v>
      </c>
      <c r="I13245">
        <v>0.1383119170547952</v>
      </c>
      <c r="J13245">
        <v>8.0181686102195632E-3</v>
      </c>
      <c r="K13245">
        <v>-3.8697673125077922E-2</v>
      </c>
      <c r="L13245">
        <v>0.64418742295477105</v>
      </c>
    </row>
    <row r="13246" spans="1:12">
      <c r="A13246" t="s">
        <v>317</v>
      </c>
      <c r="B13246" t="s">
        <v>287</v>
      </c>
      <c r="C13246">
        <v>48341</v>
      </c>
      <c r="D13246" t="s">
        <v>135</v>
      </c>
      <c r="E13246">
        <v>590</v>
      </c>
      <c r="F13246" t="s">
        <v>110</v>
      </c>
      <c r="G13246" t="s">
        <v>131</v>
      </c>
      <c r="H13246">
        <v>89</v>
      </c>
      <c r="I13246">
        <v>0.64833597190587067</v>
      </c>
      <c r="J13246">
        <v>1.9841160627586191E-2</v>
      </c>
      <c r="K13246">
        <v>-999</v>
      </c>
      <c r="L13246">
        <v>1.0018344324194739</v>
      </c>
    </row>
    <row r="13247" spans="1:12">
      <c r="A13247" t="s">
        <v>317</v>
      </c>
      <c r="B13247" t="s">
        <v>287</v>
      </c>
      <c r="C13247">
        <v>48341</v>
      </c>
      <c r="D13247" t="s">
        <v>135</v>
      </c>
      <c r="E13247">
        <v>590</v>
      </c>
      <c r="F13247" t="s">
        <v>110</v>
      </c>
      <c r="G13247" t="s">
        <v>132</v>
      </c>
      <c r="H13247">
        <v>138</v>
      </c>
      <c r="I13247">
        <v>0.1383119170547952</v>
      </c>
      <c r="J13247">
        <v>8.0181686102195632E-3</v>
      </c>
      <c r="K13247">
        <v>-3.8697673125077922E-2</v>
      </c>
      <c r="L13247">
        <v>0.64418742295477105</v>
      </c>
    </row>
    <row r="13248" spans="1:12">
      <c r="A13248" t="s">
        <v>317</v>
      </c>
      <c r="B13248" t="s">
        <v>287</v>
      </c>
      <c r="C13248">
        <v>48341</v>
      </c>
      <c r="D13248" t="s">
        <v>135</v>
      </c>
      <c r="E13248">
        <v>590</v>
      </c>
      <c r="F13248" t="s">
        <v>110</v>
      </c>
      <c r="G13248" t="s">
        <v>133</v>
      </c>
      <c r="H13248">
        <v>89</v>
      </c>
      <c r="I13248">
        <v>0.74682162910718686</v>
      </c>
      <c r="J13248">
        <v>2.289285963588494E-2</v>
      </c>
      <c r="K13248">
        <v>-999</v>
      </c>
      <c r="L13248">
        <v>1.137772575227183</v>
      </c>
    </row>
    <row r="13249" spans="1:12">
      <c r="A13249" t="s">
        <v>317</v>
      </c>
      <c r="B13249" t="s">
        <v>287</v>
      </c>
      <c r="C13249">
        <v>48341</v>
      </c>
      <c r="D13249" t="s">
        <v>135</v>
      </c>
      <c r="E13249">
        <v>590</v>
      </c>
      <c r="F13249" t="s">
        <v>110</v>
      </c>
      <c r="G13249" t="s">
        <v>134</v>
      </c>
      <c r="H13249">
        <v>138</v>
      </c>
      <c r="I13249">
        <v>0.3412644329330356</v>
      </c>
      <c r="J13249">
        <v>1.3203682525302929E-2</v>
      </c>
      <c r="K13249">
        <v>-4.8462834237066788E-5</v>
      </c>
      <c r="L13249">
        <v>0.95614997039392535</v>
      </c>
    </row>
    <row r="13250" spans="1:12">
      <c r="A13250" t="s">
        <v>317</v>
      </c>
      <c r="B13250" t="s">
        <v>291</v>
      </c>
      <c r="C13250">
        <v>48343</v>
      </c>
      <c r="D13250" t="s">
        <v>135</v>
      </c>
      <c r="E13250">
        <v>590</v>
      </c>
      <c r="F13250" t="s">
        <v>110</v>
      </c>
      <c r="G13250" t="s">
        <v>111</v>
      </c>
      <c r="H13250">
        <v>385</v>
      </c>
      <c r="I13250">
        <v>1.8352986050037819E-2</v>
      </c>
      <c r="J13250">
        <v>9.4481767279943002E-4</v>
      </c>
      <c r="K13250">
        <v>-999</v>
      </c>
      <c r="L13250">
        <v>-999</v>
      </c>
    </row>
    <row r="13251" spans="1:12">
      <c r="A13251" t="s">
        <v>317</v>
      </c>
      <c r="B13251" t="s">
        <v>291</v>
      </c>
      <c r="C13251">
        <v>48343</v>
      </c>
      <c r="D13251" t="s">
        <v>135</v>
      </c>
      <c r="E13251">
        <v>590</v>
      </c>
      <c r="F13251" t="s">
        <v>110</v>
      </c>
      <c r="G13251" t="s">
        <v>112</v>
      </c>
      <c r="H13251">
        <v>614</v>
      </c>
      <c r="I13251">
        <v>-1.524708937272541E-2</v>
      </c>
      <c r="J13251">
        <v>8.0153164432649913E-4</v>
      </c>
      <c r="K13251">
        <v>-999</v>
      </c>
      <c r="L13251">
        <v>-999</v>
      </c>
    </row>
    <row r="13252" spans="1:12">
      <c r="A13252" t="s">
        <v>317</v>
      </c>
      <c r="B13252" t="s">
        <v>291</v>
      </c>
      <c r="C13252">
        <v>48343</v>
      </c>
      <c r="D13252" t="s">
        <v>135</v>
      </c>
      <c r="E13252">
        <v>590</v>
      </c>
      <c r="F13252" t="s">
        <v>110</v>
      </c>
      <c r="G13252" t="s">
        <v>113</v>
      </c>
      <c r="H13252">
        <v>385</v>
      </c>
      <c r="I13252">
        <v>0.34441876035027852</v>
      </c>
      <c r="J13252">
        <v>8.249744552857298E-3</v>
      </c>
      <c r="K13252">
        <v>-2.2209100711948191E-3</v>
      </c>
      <c r="L13252">
        <v>0.92904004690239772</v>
      </c>
    </row>
    <row r="13253" spans="1:12">
      <c r="A13253" t="s">
        <v>317</v>
      </c>
      <c r="B13253" t="s">
        <v>291</v>
      </c>
      <c r="C13253">
        <v>48343</v>
      </c>
      <c r="D13253" t="s">
        <v>135</v>
      </c>
      <c r="E13253">
        <v>590</v>
      </c>
      <c r="F13253" t="s">
        <v>110</v>
      </c>
      <c r="G13253" t="s">
        <v>114</v>
      </c>
      <c r="H13253">
        <v>614</v>
      </c>
      <c r="I13253">
        <v>0.1498283722983309</v>
      </c>
      <c r="J13253">
        <v>4.8396967617221004E-3</v>
      </c>
      <c r="K13253">
        <v>-8.0042395586124887E-2</v>
      </c>
      <c r="L13253">
        <v>0.50609167636517527</v>
      </c>
    </row>
    <row r="13254" spans="1:12">
      <c r="A13254" t="s">
        <v>317</v>
      </c>
      <c r="B13254" t="s">
        <v>291</v>
      </c>
      <c r="C13254">
        <v>48343</v>
      </c>
      <c r="D13254" t="s">
        <v>135</v>
      </c>
      <c r="E13254">
        <v>590</v>
      </c>
      <c r="F13254" t="s">
        <v>110</v>
      </c>
      <c r="G13254" t="s">
        <v>115</v>
      </c>
      <c r="H13254">
        <v>385</v>
      </c>
      <c r="I13254">
        <v>0.2395383713506733</v>
      </c>
      <c r="J13254">
        <v>5.9711598132804493E-3</v>
      </c>
      <c r="K13254">
        <v>-6.9626939183345697E-3</v>
      </c>
      <c r="L13254">
        <v>0.68818917119285972</v>
      </c>
    </row>
    <row r="13255" spans="1:12">
      <c r="A13255" t="s">
        <v>317</v>
      </c>
      <c r="B13255" t="s">
        <v>291</v>
      </c>
      <c r="C13255">
        <v>48343</v>
      </c>
      <c r="D13255" t="s">
        <v>135</v>
      </c>
      <c r="E13255">
        <v>590</v>
      </c>
      <c r="F13255" t="s">
        <v>110</v>
      </c>
      <c r="G13255" t="s">
        <v>116</v>
      </c>
      <c r="H13255">
        <v>613</v>
      </c>
      <c r="I13255">
        <v>7.1637483097242008E-2</v>
      </c>
      <c r="J13255">
        <v>2.9817369722901959E-3</v>
      </c>
      <c r="K13255">
        <v>-0.16779746486992439</v>
      </c>
      <c r="L13255">
        <v>0.33039547440439881</v>
      </c>
    </row>
    <row r="13256" spans="1:12">
      <c r="A13256" t="s">
        <v>317</v>
      </c>
      <c r="B13256" t="s">
        <v>291</v>
      </c>
      <c r="C13256">
        <v>48343</v>
      </c>
      <c r="D13256" t="s">
        <v>135</v>
      </c>
      <c r="E13256">
        <v>590</v>
      </c>
      <c r="F13256" t="s">
        <v>110</v>
      </c>
      <c r="G13256" t="s">
        <v>117</v>
      </c>
      <c r="H13256">
        <v>385</v>
      </c>
      <c r="I13256">
        <v>0.2395383713506733</v>
      </c>
      <c r="J13256">
        <v>5.9711598132804493E-3</v>
      </c>
      <c r="K13256">
        <v>-6.9626939183345697E-3</v>
      </c>
      <c r="L13256">
        <v>0.68818917119285972</v>
      </c>
    </row>
    <row r="13257" spans="1:12">
      <c r="A13257" t="s">
        <v>317</v>
      </c>
      <c r="B13257" t="s">
        <v>291</v>
      </c>
      <c r="C13257">
        <v>48343</v>
      </c>
      <c r="D13257" t="s">
        <v>135</v>
      </c>
      <c r="E13257">
        <v>590</v>
      </c>
      <c r="F13257" t="s">
        <v>110</v>
      </c>
      <c r="G13257" t="s">
        <v>118</v>
      </c>
      <c r="H13257">
        <v>614</v>
      </c>
      <c r="I13257">
        <v>7.1404604684808304E-2</v>
      </c>
      <c r="J13257">
        <v>2.9590933539898941E-3</v>
      </c>
      <c r="K13257">
        <v>-0.16779746486992439</v>
      </c>
      <c r="L13257">
        <v>0.33039547440439881</v>
      </c>
    </row>
    <row r="13258" spans="1:12">
      <c r="A13258" t="s">
        <v>317</v>
      </c>
      <c r="B13258" t="s">
        <v>291</v>
      </c>
      <c r="C13258">
        <v>48343</v>
      </c>
      <c r="D13258" t="s">
        <v>135</v>
      </c>
      <c r="E13258">
        <v>590</v>
      </c>
      <c r="F13258" t="s">
        <v>110</v>
      </c>
      <c r="G13258" t="s">
        <v>119</v>
      </c>
      <c r="H13258">
        <v>385</v>
      </c>
      <c r="I13258">
        <v>0.29576395856467402</v>
      </c>
      <c r="J13258">
        <v>7.0892260102168444E-3</v>
      </c>
      <c r="K13258">
        <v>-2.2209100711948191E-3</v>
      </c>
      <c r="L13258">
        <v>0.81137074150351796</v>
      </c>
    </row>
    <row r="13259" spans="1:12">
      <c r="A13259" t="s">
        <v>317</v>
      </c>
      <c r="B13259" t="s">
        <v>291</v>
      </c>
      <c r="C13259">
        <v>48343</v>
      </c>
      <c r="D13259" t="s">
        <v>135</v>
      </c>
      <c r="E13259">
        <v>590</v>
      </c>
      <c r="F13259" t="s">
        <v>110</v>
      </c>
      <c r="G13259" t="s">
        <v>120</v>
      </c>
      <c r="H13259">
        <v>613</v>
      </c>
      <c r="I13259">
        <v>0.11001215318394671</v>
      </c>
      <c r="J13259">
        <v>3.8584855263824221E-3</v>
      </c>
      <c r="K13259">
        <v>-0.2476950842242015</v>
      </c>
      <c r="L13259">
        <v>0.39452015270246482</v>
      </c>
    </row>
    <row r="13260" spans="1:12">
      <c r="A13260" t="s">
        <v>317</v>
      </c>
      <c r="B13260" t="s">
        <v>291</v>
      </c>
      <c r="C13260">
        <v>48343</v>
      </c>
      <c r="D13260" t="s">
        <v>135</v>
      </c>
      <c r="E13260">
        <v>590</v>
      </c>
      <c r="F13260" t="s">
        <v>110</v>
      </c>
      <c r="G13260" t="s">
        <v>121</v>
      </c>
      <c r="H13260">
        <v>385</v>
      </c>
      <c r="I13260">
        <v>0.4297038202545681</v>
      </c>
      <c r="J13260">
        <v>1.013879700250065E-2</v>
      </c>
      <c r="K13260">
        <v>-2.2209100711948191E-3</v>
      </c>
      <c r="L13260">
        <v>1.118222396893668</v>
      </c>
    </row>
    <row r="13261" spans="1:12">
      <c r="A13261" t="s">
        <v>317</v>
      </c>
      <c r="B13261" t="s">
        <v>291</v>
      </c>
      <c r="C13261">
        <v>48343</v>
      </c>
      <c r="D13261" t="s">
        <v>135</v>
      </c>
      <c r="E13261">
        <v>590</v>
      </c>
      <c r="F13261" t="s">
        <v>110</v>
      </c>
      <c r="G13261" t="s">
        <v>122</v>
      </c>
      <c r="H13261">
        <v>613</v>
      </c>
      <c r="I13261">
        <v>0.20595179397059071</v>
      </c>
      <c r="J13261">
        <v>6.34815665797029E-3</v>
      </c>
      <c r="K13261">
        <v>-8.9453533457064499E-2</v>
      </c>
      <c r="L13261">
        <v>0.72098393098243763</v>
      </c>
    </row>
    <row r="13262" spans="1:12">
      <c r="A13262" t="s">
        <v>317</v>
      </c>
      <c r="B13262" t="s">
        <v>291</v>
      </c>
      <c r="C13262">
        <v>48343</v>
      </c>
      <c r="D13262" t="s">
        <v>135</v>
      </c>
      <c r="E13262">
        <v>590</v>
      </c>
      <c r="F13262" t="s">
        <v>110</v>
      </c>
      <c r="G13262" t="s">
        <v>123</v>
      </c>
      <c r="H13262">
        <v>385</v>
      </c>
      <c r="I13262">
        <v>0.55269707530607393</v>
      </c>
      <c r="J13262">
        <v>1.275900907091471E-2</v>
      </c>
      <c r="K13262">
        <v>-2.2209100711948191E-3</v>
      </c>
      <c r="L13262">
        <v>1.3667531928650181</v>
      </c>
    </row>
    <row r="13263" spans="1:12">
      <c r="A13263" t="s">
        <v>317</v>
      </c>
      <c r="B13263" t="s">
        <v>291</v>
      </c>
      <c r="C13263">
        <v>48343</v>
      </c>
      <c r="D13263" t="s">
        <v>135</v>
      </c>
      <c r="E13263">
        <v>590</v>
      </c>
      <c r="F13263" t="s">
        <v>110</v>
      </c>
      <c r="G13263" t="s">
        <v>124</v>
      </c>
      <c r="H13263">
        <v>613</v>
      </c>
      <c r="I13263">
        <v>0.3002740318735681</v>
      </c>
      <c r="J13263">
        <v>9.0247575333122013E-3</v>
      </c>
      <c r="K13263">
        <v>-7.0983799909851417E-2</v>
      </c>
      <c r="L13263">
        <v>1.075421990035097</v>
      </c>
    </row>
    <row r="13264" spans="1:12">
      <c r="A13264" t="s">
        <v>317</v>
      </c>
      <c r="B13264" t="s">
        <v>291</v>
      </c>
      <c r="C13264">
        <v>48343</v>
      </c>
      <c r="D13264" t="s">
        <v>135</v>
      </c>
      <c r="E13264">
        <v>590</v>
      </c>
      <c r="F13264" t="s">
        <v>110</v>
      </c>
      <c r="G13264" t="s">
        <v>125</v>
      </c>
      <c r="H13264">
        <v>385</v>
      </c>
      <c r="I13264">
        <v>0.67998199748401</v>
      </c>
      <c r="J13264">
        <v>1.574057216947199E-2</v>
      </c>
      <c r="K13264">
        <v>-2.2209100711948191E-3</v>
      </c>
      <c r="L13264">
        <v>1.640437809315836</v>
      </c>
    </row>
    <row r="13265" spans="1:12">
      <c r="A13265" t="s">
        <v>317</v>
      </c>
      <c r="B13265" t="s">
        <v>291</v>
      </c>
      <c r="C13265">
        <v>48343</v>
      </c>
      <c r="D13265" t="s">
        <v>135</v>
      </c>
      <c r="E13265">
        <v>590</v>
      </c>
      <c r="F13265" t="s">
        <v>110</v>
      </c>
      <c r="G13265" t="s">
        <v>126</v>
      </c>
      <c r="H13265">
        <v>613</v>
      </c>
      <c r="I13265">
        <v>0.40004617640704782</v>
      </c>
      <c r="J13265">
        <v>1.199303012229227E-2</v>
      </c>
      <c r="K13265">
        <v>-3.9806647781455047E-2</v>
      </c>
      <c r="L13265">
        <v>1.4206787509393499</v>
      </c>
    </row>
    <row r="13266" spans="1:12">
      <c r="A13266" t="s">
        <v>317</v>
      </c>
      <c r="B13266" t="s">
        <v>291</v>
      </c>
      <c r="C13266">
        <v>48343</v>
      </c>
      <c r="D13266" t="s">
        <v>135</v>
      </c>
      <c r="E13266">
        <v>590</v>
      </c>
      <c r="F13266" t="s">
        <v>110</v>
      </c>
      <c r="G13266" t="s">
        <v>127</v>
      </c>
      <c r="H13266">
        <v>385</v>
      </c>
      <c r="I13266">
        <v>0.34441875361720181</v>
      </c>
      <c r="J13266">
        <v>8.2497437891071949E-3</v>
      </c>
      <c r="K13266">
        <v>-2.2209100711948191E-3</v>
      </c>
      <c r="L13266">
        <v>0.92904004690239772</v>
      </c>
    </row>
    <row r="13267" spans="1:12">
      <c r="A13267" t="s">
        <v>317</v>
      </c>
      <c r="B13267" t="s">
        <v>291</v>
      </c>
      <c r="C13267">
        <v>48343</v>
      </c>
      <c r="D13267" t="s">
        <v>135</v>
      </c>
      <c r="E13267">
        <v>590</v>
      </c>
      <c r="F13267" t="s">
        <v>110</v>
      </c>
      <c r="G13267" t="s">
        <v>128</v>
      </c>
      <c r="H13267">
        <v>613</v>
      </c>
      <c r="I13267">
        <v>0.15109181448930389</v>
      </c>
      <c r="J13267">
        <v>4.9589034281511228E-3</v>
      </c>
      <c r="K13267">
        <v>-8.0042395586124887E-2</v>
      </c>
      <c r="L13267">
        <v>0.50609167636517527</v>
      </c>
    </row>
    <row r="13268" spans="1:12">
      <c r="A13268" t="s">
        <v>317</v>
      </c>
      <c r="B13268" t="s">
        <v>291</v>
      </c>
      <c r="C13268">
        <v>48343</v>
      </c>
      <c r="D13268" t="s">
        <v>135</v>
      </c>
      <c r="E13268">
        <v>590</v>
      </c>
      <c r="F13268" t="s">
        <v>110</v>
      </c>
      <c r="G13268" t="s">
        <v>129</v>
      </c>
      <c r="H13268">
        <v>385</v>
      </c>
      <c r="I13268">
        <v>0.34441875361720181</v>
      </c>
      <c r="J13268">
        <v>8.2497437891071931E-3</v>
      </c>
      <c r="K13268">
        <v>-2.2209100711948191E-3</v>
      </c>
      <c r="L13268">
        <v>0.92904004690239772</v>
      </c>
    </row>
    <row r="13269" spans="1:12">
      <c r="A13269" t="s">
        <v>317</v>
      </c>
      <c r="B13269" t="s">
        <v>291</v>
      </c>
      <c r="C13269">
        <v>48343</v>
      </c>
      <c r="D13269" t="s">
        <v>135</v>
      </c>
      <c r="E13269">
        <v>590</v>
      </c>
      <c r="F13269" t="s">
        <v>110</v>
      </c>
      <c r="G13269" t="s">
        <v>130</v>
      </c>
      <c r="H13269">
        <v>613</v>
      </c>
      <c r="I13269">
        <v>0.15109181448930389</v>
      </c>
      <c r="J13269">
        <v>4.9589034281511228E-3</v>
      </c>
      <c r="K13269">
        <v>-8.0042395586124887E-2</v>
      </c>
      <c r="L13269">
        <v>0.50609167636517527</v>
      </c>
    </row>
    <row r="13270" spans="1:12">
      <c r="A13270" t="s">
        <v>317</v>
      </c>
      <c r="B13270" t="s">
        <v>291</v>
      </c>
      <c r="C13270">
        <v>48343</v>
      </c>
      <c r="D13270" t="s">
        <v>135</v>
      </c>
      <c r="E13270">
        <v>590</v>
      </c>
      <c r="F13270" t="s">
        <v>110</v>
      </c>
      <c r="G13270" t="s">
        <v>131</v>
      </c>
      <c r="H13270">
        <v>385</v>
      </c>
      <c r="I13270">
        <v>0.34441875361720181</v>
      </c>
      <c r="J13270">
        <v>8.2497437891071931E-3</v>
      </c>
      <c r="K13270">
        <v>-2.2209100711948191E-3</v>
      </c>
      <c r="L13270">
        <v>0.92904004690239772</v>
      </c>
    </row>
    <row r="13271" spans="1:12">
      <c r="A13271" t="s">
        <v>317</v>
      </c>
      <c r="B13271" t="s">
        <v>291</v>
      </c>
      <c r="C13271">
        <v>48343</v>
      </c>
      <c r="D13271" t="s">
        <v>135</v>
      </c>
      <c r="E13271">
        <v>590</v>
      </c>
      <c r="F13271" t="s">
        <v>110</v>
      </c>
      <c r="G13271" t="s">
        <v>132</v>
      </c>
      <c r="H13271">
        <v>613</v>
      </c>
      <c r="I13271">
        <v>0.15109181448930389</v>
      </c>
      <c r="J13271">
        <v>4.9589034281511219E-3</v>
      </c>
      <c r="K13271">
        <v>-8.0042395586124887E-2</v>
      </c>
      <c r="L13271">
        <v>0.50609167636517527</v>
      </c>
    </row>
    <row r="13272" spans="1:12">
      <c r="A13272" t="s">
        <v>317</v>
      </c>
      <c r="B13272" t="s">
        <v>291</v>
      </c>
      <c r="C13272">
        <v>48343</v>
      </c>
      <c r="D13272" t="s">
        <v>135</v>
      </c>
      <c r="E13272">
        <v>590</v>
      </c>
      <c r="F13272" t="s">
        <v>110</v>
      </c>
      <c r="G13272" t="s">
        <v>133</v>
      </c>
      <c r="H13272">
        <v>385</v>
      </c>
      <c r="I13272">
        <v>0.4698351658084205</v>
      </c>
      <c r="J13272">
        <v>1.0090794398264141E-2</v>
      </c>
      <c r="K13272">
        <v>-2.2209100711948191E-3</v>
      </c>
      <c r="L13272">
        <v>1.0498195309448459</v>
      </c>
    </row>
    <row r="13273" spans="1:12">
      <c r="A13273" t="s">
        <v>317</v>
      </c>
      <c r="B13273" t="s">
        <v>291</v>
      </c>
      <c r="C13273">
        <v>48343</v>
      </c>
      <c r="D13273" t="s">
        <v>135</v>
      </c>
      <c r="E13273">
        <v>590</v>
      </c>
      <c r="F13273" t="s">
        <v>110</v>
      </c>
      <c r="G13273" t="s">
        <v>134</v>
      </c>
      <c r="H13273">
        <v>613</v>
      </c>
      <c r="I13273">
        <v>0.2479334897645504</v>
      </c>
      <c r="J13273">
        <v>7.6990058058874558E-3</v>
      </c>
      <c r="K13273">
        <v>-3.9806647781455047E-2</v>
      </c>
      <c r="L13273">
        <v>0.95830643174613483</v>
      </c>
    </row>
    <row r="13274" spans="1:12">
      <c r="A13274" t="s">
        <v>317</v>
      </c>
      <c r="B13274" t="s">
        <v>445</v>
      </c>
      <c r="C13274">
        <v>48345</v>
      </c>
      <c r="D13274" t="s">
        <v>135</v>
      </c>
      <c r="E13274">
        <v>590</v>
      </c>
      <c r="F13274" t="s">
        <v>110</v>
      </c>
      <c r="G13274" t="s">
        <v>111</v>
      </c>
      <c r="H13274">
        <v>109</v>
      </c>
      <c r="I13274">
        <v>-5.2608808702153014E-4</v>
      </c>
      <c r="J13274">
        <v>1.2750771255643199E-3</v>
      </c>
      <c r="K13274">
        <v>-999</v>
      </c>
      <c r="L13274">
        <v>-999</v>
      </c>
    </row>
    <row r="13275" spans="1:12">
      <c r="A13275" t="s">
        <v>317</v>
      </c>
      <c r="B13275" t="s">
        <v>445</v>
      </c>
      <c r="C13275">
        <v>48345</v>
      </c>
      <c r="D13275" t="s">
        <v>135</v>
      </c>
      <c r="E13275">
        <v>590</v>
      </c>
      <c r="F13275" t="s">
        <v>110</v>
      </c>
      <c r="G13275" t="s">
        <v>112</v>
      </c>
      <c r="H13275">
        <v>185</v>
      </c>
      <c r="I13275">
        <v>1.5017661552764619E-3</v>
      </c>
      <c r="J13275">
        <v>2.3759524363066581E-3</v>
      </c>
      <c r="K13275">
        <v>-999</v>
      </c>
      <c r="L13275">
        <v>-999</v>
      </c>
    </row>
    <row r="13276" spans="1:12">
      <c r="A13276" t="s">
        <v>317</v>
      </c>
      <c r="B13276" t="s">
        <v>445</v>
      </c>
      <c r="C13276">
        <v>48345</v>
      </c>
      <c r="D13276" t="s">
        <v>135</v>
      </c>
      <c r="E13276">
        <v>590</v>
      </c>
      <c r="F13276" t="s">
        <v>110</v>
      </c>
      <c r="G13276" t="s">
        <v>113</v>
      </c>
      <c r="H13276">
        <v>109</v>
      </c>
      <c r="I13276">
        <v>0.37373321337284687</v>
      </c>
      <c r="J13276">
        <v>1.3476077985116131E-2</v>
      </c>
      <c r="K13276">
        <v>7.1544570863134177E-3</v>
      </c>
      <c r="L13276">
        <v>0.7133728245419243</v>
      </c>
    </row>
    <row r="13277" spans="1:12">
      <c r="A13277" t="s">
        <v>317</v>
      </c>
      <c r="B13277" t="s">
        <v>445</v>
      </c>
      <c r="C13277">
        <v>48345</v>
      </c>
      <c r="D13277" t="s">
        <v>135</v>
      </c>
      <c r="E13277">
        <v>590</v>
      </c>
      <c r="F13277" t="s">
        <v>110</v>
      </c>
      <c r="G13277" t="s">
        <v>114</v>
      </c>
      <c r="H13277">
        <v>185</v>
      </c>
      <c r="I13277">
        <v>0.17108570784333191</v>
      </c>
      <c r="J13277">
        <v>5.0105115523151568E-3</v>
      </c>
      <c r="K13277">
        <v>1.112253870171254E-2</v>
      </c>
      <c r="L13277">
        <v>0.35550166117782322</v>
      </c>
    </row>
    <row r="13278" spans="1:12">
      <c r="A13278" t="s">
        <v>317</v>
      </c>
      <c r="B13278" t="s">
        <v>445</v>
      </c>
      <c r="C13278">
        <v>48345</v>
      </c>
      <c r="D13278" t="s">
        <v>135</v>
      </c>
      <c r="E13278">
        <v>590</v>
      </c>
      <c r="F13278" t="s">
        <v>110</v>
      </c>
      <c r="G13278" t="s">
        <v>115</v>
      </c>
      <c r="H13278">
        <v>109</v>
      </c>
      <c r="I13278">
        <v>0.28961297240710843</v>
      </c>
      <c r="J13278">
        <v>1.1383997043049319E-2</v>
      </c>
      <c r="K13278">
        <v>-1.7946656518021811E-2</v>
      </c>
      <c r="L13278">
        <v>0.54453904621127391</v>
      </c>
    </row>
    <row r="13279" spans="1:12">
      <c r="A13279" t="s">
        <v>317</v>
      </c>
      <c r="B13279" t="s">
        <v>445</v>
      </c>
      <c r="C13279">
        <v>48345</v>
      </c>
      <c r="D13279" t="s">
        <v>135</v>
      </c>
      <c r="E13279">
        <v>590</v>
      </c>
      <c r="F13279" t="s">
        <v>110</v>
      </c>
      <c r="G13279" t="s">
        <v>116</v>
      </c>
      <c r="H13279">
        <v>185</v>
      </c>
      <c r="I13279">
        <v>8.5296566232054782E-2</v>
      </c>
      <c r="J13279">
        <v>4.9228632047380264E-3</v>
      </c>
      <c r="K13279">
        <v>-5.7008063693509553E-2</v>
      </c>
      <c r="L13279">
        <v>0.26560942726821729</v>
      </c>
    </row>
    <row r="13280" spans="1:12">
      <c r="A13280" t="s">
        <v>317</v>
      </c>
      <c r="B13280" t="s">
        <v>445</v>
      </c>
      <c r="C13280">
        <v>48345</v>
      </c>
      <c r="D13280" t="s">
        <v>135</v>
      </c>
      <c r="E13280">
        <v>590</v>
      </c>
      <c r="F13280" t="s">
        <v>110</v>
      </c>
      <c r="G13280" t="s">
        <v>117</v>
      </c>
      <c r="H13280">
        <v>109</v>
      </c>
      <c r="I13280">
        <v>0.28961295582137048</v>
      </c>
      <c r="J13280">
        <v>1.138400038198843E-2</v>
      </c>
      <c r="K13280">
        <v>-1.7946656518021811E-2</v>
      </c>
      <c r="L13280">
        <v>0.54453904621127391</v>
      </c>
    </row>
    <row r="13281" spans="1:12">
      <c r="A13281" t="s">
        <v>317</v>
      </c>
      <c r="B13281" t="s">
        <v>445</v>
      </c>
      <c r="C13281">
        <v>48345</v>
      </c>
      <c r="D13281" t="s">
        <v>135</v>
      </c>
      <c r="E13281">
        <v>590</v>
      </c>
      <c r="F13281" t="s">
        <v>110</v>
      </c>
      <c r="G13281" t="s">
        <v>118</v>
      </c>
      <c r="H13281">
        <v>185</v>
      </c>
      <c r="I13281">
        <v>8.5296566232054782E-2</v>
      </c>
      <c r="J13281">
        <v>4.9228632047380264E-3</v>
      </c>
      <c r="K13281">
        <v>-5.7008063693509553E-2</v>
      </c>
      <c r="L13281">
        <v>0.26560942726821729</v>
      </c>
    </row>
    <row r="13282" spans="1:12">
      <c r="A13282" t="s">
        <v>317</v>
      </c>
      <c r="B13282" t="s">
        <v>445</v>
      </c>
      <c r="C13282">
        <v>48345</v>
      </c>
      <c r="D13282" t="s">
        <v>135</v>
      </c>
      <c r="E13282">
        <v>590</v>
      </c>
      <c r="F13282" t="s">
        <v>110</v>
      </c>
      <c r="G13282" t="s">
        <v>119</v>
      </c>
      <c r="H13282">
        <v>109</v>
      </c>
      <c r="I13282">
        <v>0.31377840320472983</v>
      </c>
      <c r="J13282">
        <v>1.19392289410088E-2</v>
      </c>
      <c r="K13282">
        <v>-5.4531078796244319E-3</v>
      </c>
      <c r="L13282">
        <v>0.60787086013814906</v>
      </c>
    </row>
    <row r="13283" spans="1:12">
      <c r="A13283" t="s">
        <v>317</v>
      </c>
      <c r="B13283" t="s">
        <v>445</v>
      </c>
      <c r="C13283">
        <v>48345</v>
      </c>
      <c r="D13283" t="s">
        <v>135</v>
      </c>
      <c r="E13283">
        <v>590</v>
      </c>
      <c r="F13283" t="s">
        <v>110</v>
      </c>
      <c r="G13283" t="s">
        <v>120</v>
      </c>
      <c r="H13283">
        <v>185</v>
      </c>
      <c r="I13283">
        <v>0.13081665483403709</v>
      </c>
      <c r="J13283">
        <v>4.9519957668733182E-3</v>
      </c>
      <c r="K13283">
        <v>-2.002714146858749E-2</v>
      </c>
      <c r="L13283">
        <v>0.31390430789418788</v>
      </c>
    </row>
    <row r="13284" spans="1:12">
      <c r="A13284" t="s">
        <v>317</v>
      </c>
      <c r="B13284" t="s">
        <v>445</v>
      </c>
      <c r="C13284">
        <v>48345</v>
      </c>
      <c r="D13284" t="s">
        <v>135</v>
      </c>
      <c r="E13284">
        <v>590</v>
      </c>
      <c r="F13284" t="s">
        <v>110</v>
      </c>
      <c r="G13284" t="s">
        <v>121</v>
      </c>
      <c r="H13284">
        <v>109</v>
      </c>
      <c r="I13284">
        <v>0.42598871782481701</v>
      </c>
      <c r="J13284">
        <v>1.4711688258305249E-2</v>
      </c>
      <c r="K13284">
        <v>2.626012599915499E-2</v>
      </c>
      <c r="L13284">
        <v>0.8129822778515795</v>
      </c>
    </row>
    <row r="13285" spans="1:12">
      <c r="A13285" t="s">
        <v>317</v>
      </c>
      <c r="B13285" t="s">
        <v>445</v>
      </c>
      <c r="C13285">
        <v>48345</v>
      </c>
      <c r="D13285" t="s">
        <v>135</v>
      </c>
      <c r="E13285">
        <v>590</v>
      </c>
      <c r="F13285" t="s">
        <v>110</v>
      </c>
      <c r="G13285" t="s">
        <v>122</v>
      </c>
      <c r="H13285">
        <v>185</v>
      </c>
      <c r="I13285">
        <v>0.24668600217402659</v>
      </c>
      <c r="J13285">
        <v>5.4664548939314366E-3</v>
      </c>
      <c r="K13285">
        <v>1.69673634204534E-2</v>
      </c>
      <c r="L13285">
        <v>0.42461468505656791</v>
      </c>
    </row>
    <row r="13286" spans="1:12">
      <c r="A13286" t="s">
        <v>317</v>
      </c>
      <c r="B13286" t="s">
        <v>445</v>
      </c>
      <c r="C13286">
        <v>48345</v>
      </c>
      <c r="D13286" t="s">
        <v>135</v>
      </c>
      <c r="E13286">
        <v>590</v>
      </c>
      <c r="F13286" t="s">
        <v>110</v>
      </c>
      <c r="G13286" t="s">
        <v>123</v>
      </c>
      <c r="H13286">
        <v>109</v>
      </c>
      <c r="I13286">
        <v>0.50520726373458447</v>
      </c>
      <c r="J13286">
        <v>1.7077787016098901E-2</v>
      </c>
      <c r="K13286">
        <v>6.197669814011568E-2</v>
      </c>
      <c r="L13286">
        <v>1.0039911330348541</v>
      </c>
    </row>
    <row r="13287" spans="1:12">
      <c r="A13287" t="s">
        <v>317</v>
      </c>
      <c r="B13287" t="s">
        <v>445</v>
      </c>
      <c r="C13287">
        <v>48345</v>
      </c>
      <c r="D13287" t="s">
        <v>135</v>
      </c>
      <c r="E13287">
        <v>590</v>
      </c>
      <c r="F13287" t="s">
        <v>110</v>
      </c>
      <c r="G13287" t="s">
        <v>124</v>
      </c>
      <c r="H13287">
        <v>185</v>
      </c>
      <c r="I13287">
        <v>0.35142052786679318</v>
      </c>
      <c r="J13287">
        <v>6.1383712513879592E-3</v>
      </c>
      <c r="K13287">
        <v>2.222570259427864E-2</v>
      </c>
      <c r="L13287">
        <v>0.52740692739829442</v>
      </c>
    </row>
    <row r="13288" spans="1:12">
      <c r="A13288" t="s">
        <v>317</v>
      </c>
      <c r="B13288" t="s">
        <v>445</v>
      </c>
      <c r="C13288">
        <v>48345</v>
      </c>
      <c r="D13288" t="s">
        <v>135</v>
      </c>
      <c r="E13288">
        <v>590</v>
      </c>
      <c r="F13288" t="s">
        <v>110</v>
      </c>
      <c r="G13288" t="s">
        <v>125</v>
      </c>
      <c r="H13288">
        <v>109</v>
      </c>
      <c r="I13288">
        <v>0.60827380053118063</v>
      </c>
      <c r="J13288">
        <v>1.9787072727830639E-2</v>
      </c>
      <c r="K13288">
        <v>9.0687244856611809E-2</v>
      </c>
      <c r="L13288">
        <v>1.184171269562668</v>
      </c>
    </row>
    <row r="13289" spans="1:12">
      <c r="A13289" t="s">
        <v>317</v>
      </c>
      <c r="B13289" t="s">
        <v>445</v>
      </c>
      <c r="C13289">
        <v>48345</v>
      </c>
      <c r="D13289" t="s">
        <v>135</v>
      </c>
      <c r="E13289">
        <v>590</v>
      </c>
      <c r="F13289" t="s">
        <v>110</v>
      </c>
      <c r="G13289" t="s">
        <v>126</v>
      </c>
      <c r="H13289">
        <v>185</v>
      </c>
      <c r="I13289">
        <v>0.47332010470589231</v>
      </c>
      <c r="J13289">
        <v>7.0115979680656516E-3</v>
      </c>
      <c r="K13289">
        <v>2.9303351145557589E-2</v>
      </c>
      <c r="L13289">
        <v>0.67457651028692767</v>
      </c>
    </row>
    <row r="13290" spans="1:12">
      <c r="A13290" t="s">
        <v>317</v>
      </c>
      <c r="B13290" t="s">
        <v>445</v>
      </c>
      <c r="C13290">
        <v>48345</v>
      </c>
      <c r="D13290" t="s">
        <v>135</v>
      </c>
      <c r="E13290">
        <v>590</v>
      </c>
      <c r="F13290" t="s">
        <v>110</v>
      </c>
      <c r="G13290" t="s">
        <v>127</v>
      </c>
      <c r="H13290">
        <v>109</v>
      </c>
      <c r="I13290">
        <v>0.37373321337284687</v>
      </c>
      <c r="J13290">
        <v>1.3476077985116131E-2</v>
      </c>
      <c r="K13290">
        <v>7.1544570863134177E-3</v>
      </c>
      <c r="L13290">
        <v>0.7133728245419243</v>
      </c>
    </row>
    <row r="13291" spans="1:12">
      <c r="A13291" t="s">
        <v>317</v>
      </c>
      <c r="B13291" t="s">
        <v>445</v>
      </c>
      <c r="C13291">
        <v>48345</v>
      </c>
      <c r="D13291" t="s">
        <v>135</v>
      </c>
      <c r="E13291">
        <v>590</v>
      </c>
      <c r="F13291" t="s">
        <v>110</v>
      </c>
      <c r="G13291" t="s">
        <v>128</v>
      </c>
      <c r="H13291">
        <v>185</v>
      </c>
      <c r="I13291">
        <v>0.17108570784333191</v>
      </c>
      <c r="J13291">
        <v>5.0105115523151568E-3</v>
      </c>
      <c r="K13291">
        <v>1.112253870171254E-2</v>
      </c>
      <c r="L13291">
        <v>0.35550166117782322</v>
      </c>
    </row>
    <row r="13292" spans="1:12">
      <c r="A13292" t="s">
        <v>317</v>
      </c>
      <c r="B13292" t="s">
        <v>445</v>
      </c>
      <c r="C13292">
        <v>48345</v>
      </c>
      <c r="D13292" t="s">
        <v>135</v>
      </c>
      <c r="E13292">
        <v>590</v>
      </c>
      <c r="F13292" t="s">
        <v>110</v>
      </c>
      <c r="G13292" t="s">
        <v>129</v>
      </c>
      <c r="H13292">
        <v>109</v>
      </c>
      <c r="I13292">
        <v>0.37373321337284687</v>
      </c>
      <c r="J13292">
        <v>1.3476077985116131E-2</v>
      </c>
      <c r="K13292">
        <v>7.1544570863134177E-3</v>
      </c>
      <c r="L13292">
        <v>0.7133728245419243</v>
      </c>
    </row>
    <row r="13293" spans="1:12">
      <c r="A13293" t="s">
        <v>317</v>
      </c>
      <c r="B13293" t="s">
        <v>445</v>
      </c>
      <c r="C13293">
        <v>48345</v>
      </c>
      <c r="D13293" t="s">
        <v>135</v>
      </c>
      <c r="E13293">
        <v>590</v>
      </c>
      <c r="F13293" t="s">
        <v>110</v>
      </c>
      <c r="G13293" t="s">
        <v>130</v>
      </c>
      <c r="H13293">
        <v>185</v>
      </c>
      <c r="I13293">
        <v>0.17108570784333191</v>
      </c>
      <c r="J13293">
        <v>5.0105115523151568E-3</v>
      </c>
      <c r="K13293">
        <v>1.112253870171254E-2</v>
      </c>
      <c r="L13293">
        <v>0.35550166117782322</v>
      </c>
    </row>
    <row r="13294" spans="1:12">
      <c r="A13294" t="s">
        <v>317</v>
      </c>
      <c r="B13294" t="s">
        <v>445</v>
      </c>
      <c r="C13294">
        <v>48345</v>
      </c>
      <c r="D13294" t="s">
        <v>135</v>
      </c>
      <c r="E13294">
        <v>590</v>
      </c>
      <c r="F13294" t="s">
        <v>110</v>
      </c>
      <c r="G13294" t="s">
        <v>131</v>
      </c>
      <c r="H13294">
        <v>109</v>
      </c>
      <c r="I13294">
        <v>0.37373321337284687</v>
      </c>
      <c r="J13294">
        <v>1.3476077985116131E-2</v>
      </c>
      <c r="K13294">
        <v>7.1544570863134177E-3</v>
      </c>
      <c r="L13294">
        <v>0.7133728245419243</v>
      </c>
    </row>
    <row r="13295" spans="1:12">
      <c r="A13295" t="s">
        <v>317</v>
      </c>
      <c r="B13295" t="s">
        <v>445</v>
      </c>
      <c r="C13295">
        <v>48345</v>
      </c>
      <c r="D13295" t="s">
        <v>135</v>
      </c>
      <c r="E13295">
        <v>590</v>
      </c>
      <c r="F13295" t="s">
        <v>110</v>
      </c>
      <c r="G13295" t="s">
        <v>132</v>
      </c>
      <c r="H13295">
        <v>185</v>
      </c>
      <c r="I13295">
        <v>0.17108570784333191</v>
      </c>
      <c r="J13295">
        <v>5.0105115523151568E-3</v>
      </c>
      <c r="K13295">
        <v>1.112253870171254E-2</v>
      </c>
      <c r="L13295">
        <v>0.35550166117782322</v>
      </c>
    </row>
    <row r="13296" spans="1:12">
      <c r="A13296" t="s">
        <v>317</v>
      </c>
      <c r="B13296" t="s">
        <v>445</v>
      </c>
      <c r="C13296">
        <v>48345</v>
      </c>
      <c r="D13296" t="s">
        <v>135</v>
      </c>
      <c r="E13296">
        <v>590</v>
      </c>
      <c r="F13296" t="s">
        <v>110</v>
      </c>
      <c r="G13296" t="s">
        <v>133</v>
      </c>
      <c r="H13296">
        <v>109</v>
      </c>
      <c r="I13296">
        <v>0.35625459407813048</v>
      </c>
      <c r="J13296">
        <v>1.1326333655082571E-2</v>
      </c>
      <c r="K13296">
        <v>4.8590525121547469E-2</v>
      </c>
      <c r="L13296">
        <v>0.71280724959205255</v>
      </c>
    </row>
    <row r="13297" spans="1:12">
      <c r="A13297" t="s">
        <v>317</v>
      </c>
      <c r="B13297" t="s">
        <v>445</v>
      </c>
      <c r="C13297">
        <v>48345</v>
      </c>
      <c r="D13297" t="s">
        <v>135</v>
      </c>
      <c r="E13297">
        <v>590</v>
      </c>
      <c r="F13297" t="s">
        <v>110</v>
      </c>
      <c r="G13297" t="s">
        <v>134</v>
      </c>
      <c r="H13297">
        <v>185</v>
      </c>
      <c r="I13297">
        <v>0.28277127053771872</v>
      </c>
      <c r="J13297">
        <v>4.7003638913312856E-3</v>
      </c>
      <c r="K13297">
        <v>1.4409000517682451E-2</v>
      </c>
      <c r="L13297">
        <v>0.45147817620409059</v>
      </c>
    </row>
    <row r="13298" spans="1:12">
      <c r="A13298" t="s">
        <v>317</v>
      </c>
      <c r="B13298" t="s">
        <v>446</v>
      </c>
      <c r="C13298">
        <v>48347</v>
      </c>
      <c r="D13298" t="s">
        <v>135</v>
      </c>
      <c r="E13298">
        <v>590</v>
      </c>
      <c r="F13298" t="s">
        <v>110</v>
      </c>
      <c r="G13298" t="s">
        <v>111</v>
      </c>
      <c r="H13298">
        <v>385</v>
      </c>
      <c r="I13298">
        <v>1.8352986050037819E-2</v>
      </c>
      <c r="J13298">
        <v>9.4481767279943002E-4</v>
      </c>
      <c r="K13298">
        <v>-999</v>
      </c>
      <c r="L13298">
        <v>-999</v>
      </c>
    </row>
    <row r="13299" spans="1:12">
      <c r="A13299" t="s">
        <v>317</v>
      </c>
      <c r="B13299" t="s">
        <v>446</v>
      </c>
      <c r="C13299">
        <v>48347</v>
      </c>
      <c r="D13299" t="s">
        <v>135</v>
      </c>
      <c r="E13299">
        <v>590</v>
      </c>
      <c r="F13299" t="s">
        <v>110</v>
      </c>
      <c r="G13299" t="s">
        <v>112</v>
      </c>
      <c r="H13299">
        <v>614</v>
      </c>
      <c r="I13299">
        <v>-1.524708937272541E-2</v>
      </c>
      <c r="J13299">
        <v>8.0153164432649913E-4</v>
      </c>
      <c r="K13299">
        <v>-999</v>
      </c>
      <c r="L13299">
        <v>-999</v>
      </c>
    </row>
    <row r="13300" spans="1:12">
      <c r="A13300" t="s">
        <v>317</v>
      </c>
      <c r="B13300" t="s">
        <v>446</v>
      </c>
      <c r="C13300">
        <v>48347</v>
      </c>
      <c r="D13300" t="s">
        <v>135</v>
      </c>
      <c r="E13300">
        <v>590</v>
      </c>
      <c r="F13300" t="s">
        <v>110</v>
      </c>
      <c r="G13300" t="s">
        <v>113</v>
      </c>
      <c r="H13300">
        <v>385</v>
      </c>
      <c r="I13300">
        <v>0.34441876035027852</v>
      </c>
      <c r="J13300">
        <v>8.249744552857298E-3</v>
      </c>
      <c r="K13300">
        <v>-2.2209100711948191E-3</v>
      </c>
      <c r="L13300">
        <v>0.92904004690239772</v>
      </c>
    </row>
    <row r="13301" spans="1:12">
      <c r="A13301" t="s">
        <v>317</v>
      </c>
      <c r="B13301" t="s">
        <v>446</v>
      </c>
      <c r="C13301">
        <v>48347</v>
      </c>
      <c r="D13301" t="s">
        <v>135</v>
      </c>
      <c r="E13301">
        <v>590</v>
      </c>
      <c r="F13301" t="s">
        <v>110</v>
      </c>
      <c r="G13301" t="s">
        <v>114</v>
      </c>
      <c r="H13301">
        <v>614</v>
      </c>
      <c r="I13301">
        <v>0.1498283722983309</v>
      </c>
      <c r="J13301">
        <v>4.8396967617221004E-3</v>
      </c>
      <c r="K13301">
        <v>-8.0042395586124887E-2</v>
      </c>
      <c r="L13301">
        <v>0.50609167636517527</v>
      </c>
    </row>
    <row r="13302" spans="1:12">
      <c r="A13302" t="s">
        <v>317</v>
      </c>
      <c r="B13302" t="s">
        <v>446</v>
      </c>
      <c r="C13302">
        <v>48347</v>
      </c>
      <c r="D13302" t="s">
        <v>135</v>
      </c>
      <c r="E13302">
        <v>590</v>
      </c>
      <c r="F13302" t="s">
        <v>110</v>
      </c>
      <c r="G13302" t="s">
        <v>115</v>
      </c>
      <c r="H13302">
        <v>385</v>
      </c>
      <c r="I13302">
        <v>0.2395383713506733</v>
      </c>
      <c r="J13302">
        <v>5.9711598132804493E-3</v>
      </c>
      <c r="K13302">
        <v>-6.9626939183345697E-3</v>
      </c>
      <c r="L13302">
        <v>0.68818917119285972</v>
      </c>
    </row>
    <row r="13303" spans="1:12">
      <c r="A13303" t="s">
        <v>317</v>
      </c>
      <c r="B13303" t="s">
        <v>446</v>
      </c>
      <c r="C13303">
        <v>48347</v>
      </c>
      <c r="D13303" t="s">
        <v>135</v>
      </c>
      <c r="E13303">
        <v>590</v>
      </c>
      <c r="F13303" t="s">
        <v>110</v>
      </c>
      <c r="G13303" t="s">
        <v>116</v>
      </c>
      <c r="H13303">
        <v>613</v>
      </c>
      <c r="I13303">
        <v>7.1637483097242008E-2</v>
      </c>
      <c r="J13303">
        <v>2.9817369722901959E-3</v>
      </c>
      <c r="K13303">
        <v>-0.16779746486992439</v>
      </c>
      <c r="L13303">
        <v>0.33039547440439881</v>
      </c>
    </row>
    <row r="13304" spans="1:12">
      <c r="A13304" t="s">
        <v>317</v>
      </c>
      <c r="B13304" t="s">
        <v>446</v>
      </c>
      <c r="C13304">
        <v>48347</v>
      </c>
      <c r="D13304" t="s">
        <v>135</v>
      </c>
      <c r="E13304">
        <v>590</v>
      </c>
      <c r="F13304" t="s">
        <v>110</v>
      </c>
      <c r="G13304" t="s">
        <v>117</v>
      </c>
      <c r="H13304">
        <v>385</v>
      </c>
      <c r="I13304">
        <v>0.2395383713506733</v>
      </c>
      <c r="J13304">
        <v>5.9711598132804493E-3</v>
      </c>
      <c r="K13304">
        <v>-6.9626939183345697E-3</v>
      </c>
      <c r="L13304">
        <v>0.68818917119285972</v>
      </c>
    </row>
    <row r="13305" spans="1:12">
      <c r="A13305" t="s">
        <v>317</v>
      </c>
      <c r="B13305" t="s">
        <v>446</v>
      </c>
      <c r="C13305">
        <v>48347</v>
      </c>
      <c r="D13305" t="s">
        <v>135</v>
      </c>
      <c r="E13305">
        <v>590</v>
      </c>
      <c r="F13305" t="s">
        <v>110</v>
      </c>
      <c r="G13305" t="s">
        <v>118</v>
      </c>
      <c r="H13305">
        <v>614</v>
      </c>
      <c r="I13305">
        <v>7.1404604684808304E-2</v>
      </c>
      <c r="J13305">
        <v>2.9590933539898941E-3</v>
      </c>
      <c r="K13305">
        <v>-0.16779746486992439</v>
      </c>
      <c r="L13305">
        <v>0.33039547440439881</v>
      </c>
    </row>
    <row r="13306" spans="1:12">
      <c r="A13306" t="s">
        <v>317</v>
      </c>
      <c r="B13306" t="s">
        <v>446</v>
      </c>
      <c r="C13306">
        <v>48347</v>
      </c>
      <c r="D13306" t="s">
        <v>135</v>
      </c>
      <c r="E13306">
        <v>590</v>
      </c>
      <c r="F13306" t="s">
        <v>110</v>
      </c>
      <c r="G13306" t="s">
        <v>119</v>
      </c>
      <c r="H13306">
        <v>385</v>
      </c>
      <c r="I13306">
        <v>0.29576395856467402</v>
      </c>
      <c r="J13306">
        <v>7.0892260102168444E-3</v>
      </c>
      <c r="K13306">
        <v>-2.2209100711948191E-3</v>
      </c>
      <c r="L13306">
        <v>0.81137074150351796</v>
      </c>
    </row>
    <row r="13307" spans="1:12">
      <c r="A13307" t="s">
        <v>317</v>
      </c>
      <c r="B13307" t="s">
        <v>446</v>
      </c>
      <c r="C13307">
        <v>48347</v>
      </c>
      <c r="D13307" t="s">
        <v>135</v>
      </c>
      <c r="E13307">
        <v>590</v>
      </c>
      <c r="F13307" t="s">
        <v>110</v>
      </c>
      <c r="G13307" t="s">
        <v>120</v>
      </c>
      <c r="H13307">
        <v>613</v>
      </c>
      <c r="I13307">
        <v>0.11001215318394671</v>
      </c>
      <c r="J13307">
        <v>3.8584855263824221E-3</v>
      </c>
      <c r="K13307">
        <v>-0.2476950842242015</v>
      </c>
      <c r="L13307">
        <v>0.39452015270246482</v>
      </c>
    </row>
    <row r="13308" spans="1:12">
      <c r="A13308" t="s">
        <v>317</v>
      </c>
      <c r="B13308" t="s">
        <v>446</v>
      </c>
      <c r="C13308">
        <v>48347</v>
      </c>
      <c r="D13308" t="s">
        <v>135</v>
      </c>
      <c r="E13308">
        <v>590</v>
      </c>
      <c r="F13308" t="s">
        <v>110</v>
      </c>
      <c r="G13308" t="s">
        <v>121</v>
      </c>
      <c r="H13308">
        <v>385</v>
      </c>
      <c r="I13308">
        <v>0.4297038202545681</v>
      </c>
      <c r="J13308">
        <v>1.013879700250065E-2</v>
      </c>
      <c r="K13308">
        <v>-2.2209100711948191E-3</v>
      </c>
      <c r="L13308">
        <v>1.118222396893668</v>
      </c>
    </row>
    <row r="13309" spans="1:12">
      <c r="A13309" t="s">
        <v>317</v>
      </c>
      <c r="B13309" t="s">
        <v>446</v>
      </c>
      <c r="C13309">
        <v>48347</v>
      </c>
      <c r="D13309" t="s">
        <v>135</v>
      </c>
      <c r="E13309">
        <v>590</v>
      </c>
      <c r="F13309" t="s">
        <v>110</v>
      </c>
      <c r="G13309" t="s">
        <v>122</v>
      </c>
      <c r="H13309">
        <v>613</v>
      </c>
      <c r="I13309">
        <v>0.20595179397059071</v>
      </c>
      <c r="J13309">
        <v>6.34815665797029E-3</v>
      </c>
      <c r="K13309">
        <v>-8.9453533457064499E-2</v>
      </c>
      <c r="L13309">
        <v>0.72098393098243763</v>
      </c>
    </row>
    <row r="13310" spans="1:12">
      <c r="A13310" t="s">
        <v>317</v>
      </c>
      <c r="B13310" t="s">
        <v>446</v>
      </c>
      <c r="C13310">
        <v>48347</v>
      </c>
      <c r="D13310" t="s">
        <v>135</v>
      </c>
      <c r="E13310">
        <v>590</v>
      </c>
      <c r="F13310" t="s">
        <v>110</v>
      </c>
      <c r="G13310" t="s">
        <v>123</v>
      </c>
      <c r="H13310">
        <v>385</v>
      </c>
      <c r="I13310">
        <v>0.55269707530607393</v>
      </c>
      <c r="J13310">
        <v>1.275900907091471E-2</v>
      </c>
      <c r="K13310">
        <v>-2.2209100711948191E-3</v>
      </c>
      <c r="L13310">
        <v>1.3667531928650181</v>
      </c>
    </row>
    <row r="13311" spans="1:12">
      <c r="A13311" t="s">
        <v>317</v>
      </c>
      <c r="B13311" t="s">
        <v>446</v>
      </c>
      <c r="C13311">
        <v>48347</v>
      </c>
      <c r="D13311" t="s">
        <v>135</v>
      </c>
      <c r="E13311">
        <v>590</v>
      </c>
      <c r="F13311" t="s">
        <v>110</v>
      </c>
      <c r="G13311" t="s">
        <v>124</v>
      </c>
      <c r="H13311">
        <v>613</v>
      </c>
      <c r="I13311">
        <v>0.3002740318735681</v>
      </c>
      <c r="J13311">
        <v>9.0247575333122013E-3</v>
      </c>
      <c r="K13311">
        <v>-7.0983799909851417E-2</v>
      </c>
      <c r="L13311">
        <v>1.075421990035097</v>
      </c>
    </row>
    <row r="13312" spans="1:12">
      <c r="A13312" t="s">
        <v>317</v>
      </c>
      <c r="B13312" t="s">
        <v>446</v>
      </c>
      <c r="C13312">
        <v>48347</v>
      </c>
      <c r="D13312" t="s">
        <v>135</v>
      </c>
      <c r="E13312">
        <v>590</v>
      </c>
      <c r="F13312" t="s">
        <v>110</v>
      </c>
      <c r="G13312" t="s">
        <v>125</v>
      </c>
      <c r="H13312">
        <v>385</v>
      </c>
      <c r="I13312">
        <v>0.67998199748401</v>
      </c>
      <c r="J13312">
        <v>1.574057216947199E-2</v>
      </c>
      <c r="K13312">
        <v>-2.2209100711948191E-3</v>
      </c>
      <c r="L13312">
        <v>1.640437809315836</v>
      </c>
    </row>
    <row r="13313" spans="1:12">
      <c r="A13313" t="s">
        <v>317</v>
      </c>
      <c r="B13313" t="s">
        <v>446</v>
      </c>
      <c r="C13313">
        <v>48347</v>
      </c>
      <c r="D13313" t="s">
        <v>135</v>
      </c>
      <c r="E13313">
        <v>590</v>
      </c>
      <c r="F13313" t="s">
        <v>110</v>
      </c>
      <c r="G13313" t="s">
        <v>126</v>
      </c>
      <c r="H13313">
        <v>613</v>
      </c>
      <c r="I13313">
        <v>0.40004617640704782</v>
      </c>
      <c r="J13313">
        <v>1.199303012229227E-2</v>
      </c>
      <c r="K13313">
        <v>-3.9806647781455047E-2</v>
      </c>
      <c r="L13313">
        <v>1.4206787509393499</v>
      </c>
    </row>
    <row r="13314" spans="1:12">
      <c r="A13314" t="s">
        <v>317</v>
      </c>
      <c r="B13314" t="s">
        <v>446</v>
      </c>
      <c r="C13314">
        <v>48347</v>
      </c>
      <c r="D13314" t="s">
        <v>135</v>
      </c>
      <c r="E13314">
        <v>590</v>
      </c>
      <c r="F13314" t="s">
        <v>110</v>
      </c>
      <c r="G13314" t="s">
        <v>127</v>
      </c>
      <c r="H13314">
        <v>385</v>
      </c>
      <c r="I13314">
        <v>0.34441875361720181</v>
      </c>
      <c r="J13314">
        <v>8.2497437891071949E-3</v>
      </c>
      <c r="K13314">
        <v>-2.2209100711948191E-3</v>
      </c>
      <c r="L13314">
        <v>0.92904004690239772</v>
      </c>
    </row>
    <row r="13315" spans="1:12">
      <c r="A13315" t="s">
        <v>317</v>
      </c>
      <c r="B13315" t="s">
        <v>446</v>
      </c>
      <c r="C13315">
        <v>48347</v>
      </c>
      <c r="D13315" t="s">
        <v>135</v>
      </c>
      <c r="E13315">
        <v>590</v>
      </c>
      <c r="F13315" t="s">
        <v>110</v>
      </c>
      <c r="G13315" t="s">
        <v>128</v>
      </c>
      <c r="H13315">
        <v>613</v>
      </c>
      <c r="I13315">
        <v>0.15109181448930389</v>
      </c>
      <c r="J13315">
        <v>4.9589034281511228E-3</v>
      </c>
      <c r="K13315">
        <v>-8.0042395586124887E-2</v>
      </c>
      <c r="L13315">
        <v>0.50609167636517527</v>
      </c>
    </row>
    <row r="13316" spans="1:12">
      <c r="A13316" t="s">
        <v>317</v>
      </c>
      <c r="B13316" t="s">
        <v>446</v>
      </c>
      <c r="C13316">
        <v>48347</v>
      </c>
      <c r="D13316" t="s">
        <v>135</v>
      </c>
      <c r="E13316">
        <v>590</v>
      </c>
      <c r="F13316" t="s">
        <v>110</v>
      </c>
      <c r="G13316" t="s">
        <v>129</v>
      </c>
      <c r="H13316">
        <v>385</v>
      </c>
      <c r="I13316">
        <v>0.34441875361720181</v>
      </c>
      <c r="J13316">
        <v>8.2497437891071931E-3</v>
      </c>
      <c r="K13316">
        <v>-2.2209100711948191E-3</v>
      </c>
      <c r="L13316">
        <v>0.92904004690239772</v>
      </c>
    </row>
    <row r="13317" spans="1:12">
      <c r="A13317" t="s">
        <v>317</v>
      </c>
      <c r="B13317" t="s">
        <v>446</v>
      </c>
      <c r="C13317">
        <v>48347</v>
      </c>
      <c r="D13317" t="s">
        <v>135</v>
      </c>
      <c r="E13317">
        <v>590</v>
      </c>
      <c r="F13317" t="s">
        <v>110</v>
      </c>
      <c r="G13317" t="s">
        <v>130</v>
      </c>
      <c r="H13317">
        <v>613</v>
      </c>
      <c r="I13317">
        <v>0.15109181448930389</v>
      </c>
      <c r="J13317">
        <v>4.9589034281511228E-3</v>
      </c>
      <c r="K13317">
        <v>-8.0042395586124887E-2</v>
      </c>
      <c r="L13317">
        <v>0.50609167636517527</v>
      </c>
    </row>
    <row r="13318" spans="1:12">
      <c r="A13318" t="s">
        <v>317</v>
      </c>
      <c r="B13318" t="s">
        <v>446</v>
      </c>
      <c r="C13318">
        <v>48347</v>
      </c>
      <c r="D13318" t="s">
        <v>135</v>
      </c>
      <c r="E13318">
        <v>590</v>
      </c>
      <c r="F13318" t="s">
        <v>110</v>
      </c>
      <c r="G13318" t="s">
        <v>131</v>
      </c>
      <c r="H13318">
        <v>385</v>
      </c>
      <c r="I13318">
        <v>0.34441875361720181</v>
      </c>
      <c r="J13318">
        <v>8.2497437891071931E-3</v>
      </c>
      <c r="K13318">
        <v>-2.2209100711948191E-3</v>
      </c>
      <c r="L13318">
        <v>0.92904004690239772</v>
      </c>
    </row>
    <row r="13319" spans="1:12">
      <c r="A13319" t="s">
        <v>317</v>
      </c>
      <c r="B13319" t="s">
        <v>446</v>
      </c>
      <c r="C13319">
        <v>48347</v>
      </c>
      <c r="D13319" t="s">
        <v>135</v>
      </c>
      <c r="E13319">
        <v>590</v>
      </c>
      <c r="F13319" t="s">
        <v>110</v>
      </c>
      <c r="G13319" t="s">
        <v>132</v>
      </c>
      <c r="H13319">
        <v>613</v>
      </c>
      <c r="I13319">
        <v>0.15109181448930389</v>
      </c>
      <c r="J13319">
        <v>4.9589034281511219E-3</v>
      </c>
      <c r="K13319">
        <v>-8.0042395586124887E-2</v>
      </c>
      <c r="L13319">
        <v>0.50609167636517527</v>
      </c>
    </row>
    <row r="13320" spans="1:12">
      <c r="A13320" t="s">
        <v>317</v>
      </c>
      <c r="B13320" t="s">
        <v>446</v>
      </c>
      <c r="C13320">
        <v>48347</v>
      </c>
      <c r="D13320" t="s">
        <v>135</v>
      </c>
      <c r="E13320">
        <v>590</v>
      </c>
      <c r="F13320" t="s">
        <v>110</v>
      </c>
      <c r="G13320" t="s">
        <v>133</v>
      </c>
      <c r="H13320">
        <v>385</v>
      </c>
      <c r="I13320">
        <v>0.4698351658084205</v>
      </c>
      <c r="J13320">
        <v>1.0090794398264141E-2</v>
      </c>
      <c r="K13320">
        <v>-2.2209100711948191E-3</v>
      </c>
      <c r="L13320">
        <v>1.0498195309448459</v>
      </c>
    </row>
    <row r="13321" spans="1:12">
      <c r="A13321" t="s">
        <v>317</v>
      </c>
      <c r="B13321" t="s">
        <v>446</v>
      </c>
      <c r="C13321">
        <v>48347</v>
      </c>
      <c r="D13321" t="s">
        <v>135</v>
      </c>
      <c r="E13321">
        <v>590</v>
      </c>
      <c r="F13321" t="s">
        <v>110</v>
      </c>
      <c r="G13321" t="s">
        <v>134</v>
      </c>
      <c r="H13321">
        <v>613</v>
      </c>
      <c r="I13321">
        <v>0.2479334897645504</v>
      </c>
      <c r="J13321">
        <v>7.6990058058874558E-3</v>
      </c>
      <c r="K13321">
        <v>-3.9806647781455047E-2</v>
      </c>
      <c r="L13321">
        <v>0.95830643174613483</v>
      </c>
    </row>
    <row r="13322" spans="1:12">
      <c r="A13322" t="s">
        <v>317</v>
      </c>
      <c r="B13322" t="s">
        <v>447</v>
      </c>
      <c r="C13322">
        <v>48349</v>
      </c>
      <c r="D13322" t="s">
        <v>135</v>
      </c>
      <c r="E13322">
        <v>590</v>
      </c>
      <c r="F13322" t="s">
        <v>110</v>
      </c>
      <c r="G13322" t="s">
        <v>111</v>
      </c>
      <c r="H13322">
        <v>21</v>
      </c>
      <c r="I13322">
        <v>2.9097044164964801E-2</v>
      </c>
      <c r="J13322">
        <v>6.0724630505607641E-3</v>
      </c>
      <c r="K13322">
        <v>-999</v>
      </c>
      <c r="L13322">
        <v>-999</v>
      </c>
    </row>
    <row r="13323" spans="1:12">
      <c r="A13323" t="s">
        <v>317</v>
      </c>
      <c r="B13323" t="s">
        <v>447</v>
      </c>
      <c r="C13323">
        <v>48349</v>
      </c>
      <c r="D13323" t="s">
        <v>135</v>
      </c>
      <c r="E13323">
        <v>590</v>
      </c>
      <c r="F13323" t="s">
        <v>110</v>
      </c>
      <c r="G13323" t="s">
        <v>112</v>
      </c>
      <c r="H13323">
        <v>321</v>
      </c>
      <c r="I13323">
        <v>1.1771322730770689E-2</v>
      </c>
      <c r="J13323">
        <v>9.7415495005715423E-4</v>
      </c>
      <c r="K13323">
        <v>-999</v>
      </c>
      <c r="L13323">
        <v>-999</v>
      </c>
    </row>
    <row r="13324" spans="1:12">
      <c r="A13324" t="s">
        <v>317</v>
      </c>
      <c r="B13324" t="s">
        <v>447</v>
      </c>
      <c r="C13324">
        <v>48349</v>
      </c>
      <c r="D13324" t="s">
        <v>135</v>
      </c>
      <c r="E13324">
        <v>590</v>
      </c>
      <c r="F13324" t="s">
        <v>110</v>
      </c>
      <c r="G13324" t="s">
        <v>113</v>
      </c>
      <c r="H13324">
        <v>21</v>
      </c>
      <c r="I13324">
        <v>0.53153354669199482</v>
      </c>
      <c r="J13324">
        <v>5.1312881201294069E-2</v>
      </c>
      <c r="K13324">
        <v>0.15938401467315549</v>
      </c>
      <c r="L13324">
        <v>1.035220974542278</v>
      </c>
    </row>
    <row r="13325" spans="1:12">
      <c r="A13325" t="s">
        <v>317</v>
      </c>
      <c r="B13325" t="s">
        <v>447</v>
      </c>
      <c r="C13325">
        <v>48349</v>
      </c>
      <c r="D13325" t="s">
        <v>135</v>
      </c>
      <c r="E13325">
        <v>590</v>
      </c>
      <c r="F13325" t="s">
        <v>110</v>
      </c>
      <c r="G13325" t="s">
        <v>114</v>
      </c>
      <c r="H13325">
        <v>321</v>
      </c>
      <c r="I13325">
        <v>0.23164837642102629</v>
      </c>
      <c r="J13325">
        <v>8.0827884914033525E-3</v>
      </c>
      <c r="K13325">
        <v>-0.41821509723516131</v>
      </c>
      <c r="L13325">
        <v>0.68929894522485269</v>
      </c>
    </row>
    <row r="13326" spans="1:12">
      <c r="A13326" t="s">
        <v>317</v>
      </c>
      <c r="B13326" t="s">
        <v>447</v>
      </c>
      <c r="C13326">
        <v>48349</v>
      </c>
      <c r="D13326" t="s">
        <v>135</v>
      </c>
      <c r="E13326">
        <v>590</v>
      </c>
      <c r="F13326" t="s">
        <v>110</v>
      </c>
      <c r="G13326" t="s">
        <v>115</v>
      </c>
      <c r="H13326">
        <v>21</v>
      </c>
      <c r="I13326">
        <v>0.30580196078704569</v>
      </c>
      <c r="J13326">
        <v>4.3764517371572248E-2</v>
      </c>
      <c r="K13326">
        <v>-0.1030372468641147</v>
      </c>
      <c r="L13326">
        <v>0.70150015117042142</v>
      </c>
    </row>
    <row r="13327" spans="1:12">
      <c r="A13327" t="s">
        <v>317</v>
      </c>
      <c r="B13327" t="s">
        <v>447</v>
      </c>
      <c r="C13327">
        <v>48349</v>
      </c>
      <c r="D13327" t="s">
        <v>135</v>
      </c>
      <c r="E13327">
        <v>590</v>
      </c>
      <c r="F13327" t="s">
        <v>110</v>
      </c>
      <c r="G13327" t="s">
        <v>116</v>
      </c>
      <c r="H13327">
        <v>321</v>
      </c>
      <c r="I13327">
        <v>0.1247548738293294</v>
      </c>
      <c r="J13327">
        <v>8.6834885509622095E-3</v>
      </c>
      <c r="K13327">
        <v>-0.62373865412019058</v>
      </c>
      <c r="L13327">
        <v>0.53022528668276903</v>
      </c>
    </row>
    <row r="13328" spans="1:12">
      <c r="A13328" t="s">
        <v>317</v>
      </c>
      <c r="B13328" t="s">
        <v>447</v>
      </c>
      <c r="C13328">
        <v>48349</v>
      </c>
      <c r="D13328" t="s">
        <v>135</v>
      </c>
      <c r="E13328">
        <v>590</v>
      </c>
      <c r="F13328" t="s">
        <v>110</v>
      </c>
      <c r="G13328" t="s">
        <v>117</v>
      </c>
      <c r="H13328">
        <v>21</v>
      </c>
      <c r="I13328">
        <v>0.30580196078704569</v>
      </c>
      <c r="J13328">
        <v>4.3764517371572248E-2</v>
      </c>
      <c r="K13328">
        <v>-0.1030372468641147</v>
      </c>
      <c r="L13328">
        <v>0.70150015117042142</v>
      </c>
    </row>
    <row r="13329" spans="1:12">
      <c r="A13329" t="s">
        <v>317</v>
      </c>
      <c r="B13329" t="s">
        <v>447</v>
      </c>
      <c r="C13329">
        <v>48349</v>
      </c>
      <c r="D13329" t="s">
        <v>135</v>
      </c>
      <c r="E13329">
        <v>590</v>
      </c>
      <c r="F13329" t="s">
        <v>110</v>
      </c>
      <c r="G13329" t="s">
        <v>118</v>
      </c>
      <c r="H13329">
        <v>321</v>
      </c>
      <c r="I13329">
        <v>0.1247548738293294</v>
      </c>
      <c r="J13329">
        <v>8.6834885509622095E-3</v>
      </c>
      <c r="K13329">
        <v>-0.62373865412019058</v>
      </c>
      <c r="L13329">
        <v>0.53022528668276903</v>
      </c>
    </row>
    <row r="13330" spans="1:12">
      <c r="A13330" t="s">
        <v>317</v>
      </c>
      <c r="B13330" t="s">
        <v>447</v>
      </c>
      <c r="C13330">
        <v>48349</v>
      </c>
      <c r="D13330" t="s">
        <v>135</v>
      </c>
      <c r="E13330">
        <v>590</v>
      </c>
      <c r="F13330" t="s">
        <v>110</v>
      </c>
      <c r="G13330" t="s">
        <v>119</v>
      </c>
      <c r="H13330">
        <v>21</v>
      </c>
      <c r="I13330">
        <v>0.41894103250454029</v>
      </c>
      <c r="J13330">
        <v>4.5897237089403013E-2</v>
      </c>
      <c r="K13330">
        <v>0.13843076486317521</v>
      </c>
      <c r="L13330">
        <v>0.87417234015293099</v>
      </c>
    </row>
    <row r="13331" spans="1:12">
      <c r="A13331" t="s">
        <v>317</v>
      </c>
      <c r="B13331" t="s">
        <v>447</v>
      </c>
      <c r="C13331">
        <v>48349</v>
      </c>
      <c r="D13331" t="s">
        <v>135</v>
      </c>
      <c r="E13331">
        <v>590</v>
      </c>
      <c r="F13331" t="s">
        <v>110</v>
      </c>
      <c r="G13331" t="s">
        <v>120</v>
      </c>
      <c r="H13331">
        <v>321</v>
      </c>
      <c r="I13331">
        <v>0.18022115110756809</v>
      </c>
      <c r="J13331">
        <v>8.4896625091484008E-3</v>
      </c>
      <c r="K13331">
        <v>-0.48132900060174078</v>
      </c>
      <c r="L13331">
        <v>0.61784843715681403</v>
      </c>
    </row>
    <row r="13332" spans="1:12">
      <c r="A13332" t="s">
        <v>317</v>
      </c>
      <c r="B13332" t="s">
        <v>447</v>
      </c>
      <c r="C13332">
        <v>48349</v>
      </c>
      <c r="D13332" t="s">
        <v>135</v>
      </c>
      <c r="E13332">
        <v>590</v>
      </c>
      <c r="F13332" t="s">
        <v>110</v>
      </c>
      <c r="G13332" t="s">
        <v>121</v>
      </c>
      <c r="H13332">
        <v>21</v>
      </c>
      <c r="I13332">
        <v>0.67011258961515197</v>
      </c>
      <c r="J13332">
        <v>5.9670154189357102E-2</v>
      </c>
      <c r="K13332">
        <v>0.1920892174148528</v>
      </c>
      <c r="L13332">
        <v>1.2323829158348369</v>
      </c>
    </row>
    <row r="13333" spans="1:12">
      <c r="A13333" t="s">
        <v>317</v>
      </c>
      <c r="B13333" t="s">
        <v>447</v>
      </c>
      <c r="C13333">
        <v>48349</v>
      </c>
      <c r="D13333" t="s">
        <v>135</v>
      </c>
      <c r="E13333">
        <v>590</v>
      </c>
      <c r="F13333" t="s">
        <v>110</v>
      </c>
      <c r="G13333" t="s">
        <v>122</v>
      </c>
      <c r="H13333">
        <v>321</v>
      </c>
      <c r="I13333">
        <v>0.32797103326668042</v>
      </c>
      <c r="J13333">
        <v>8.5366815968959363E-3</v>
      </c>
      <c r="K13333">
        <v>-0.17449362842845009</v>
      </c>
      <c r="L13333">
        <v>0.81663580721431916</v>
      </c>
    </row>
    <row r="13334" spans="1:12">
      <c r="A13334" t="s">
        <v>317</v>
      </c>
      <c r="B13334" t="s">
        <v>447</v>
      </c>
      <c r="C13334">
        <v>48349</v>
      </c>
      <c r="D13334" t="s">
        <v>135</v>
      </c>
      <c r="E13334">
        <v>590</v>
      </c>
      <c r="F13334" t="s">
        <v>110</v>
      </c>
      <c r="G13334" t="s">
        <v>123</v>
      </c>
      <c r="H13334">
        <v>21</v>
      </c>
      <c r="I13334">
        <v>0.90529997341020851</v>
      </c>
      <c r="J13334">
        <v>7.7002491223631439E-2</v>
      </c>
      <c r="K13334">
        <v>0.22213573584840979</v>
      </c>
      <c r="L13334">
        <v>1.5856410023960681</v>
      </c>
    </row>
    <row r="13335" spans="1:12">
      <c r="A13335" t="s">
        <v>317</v>
      </c>
      <c r="B13335" t="s">
        <v>447</v>
      </c>
      <c r="C13335">
        <v>48349</v>
      </c>
      <c r="D13335" t="s">
        <v>135</v>
      </c>
      <c r="E13335">
        <v>590</v>
      </c>
      <c r="F13335" t="s">
        <v>110</v>
      </c>
      <c r="G13335" t="s">
        <v>124</v>
      </c>
      <c r="H13335">
        <v>321</v>
      </c>
      <c r="I13335">
        <v>0.4696498088056949</v>
      </c>
      <c r="J13335">
        <v>9.8175126864820592E-3</v>
      </c>
      <c r="K13335">
        <v>-2.937424300232781E-3</v>
      </c>
      <c r="L13335">
        <v>1.0116504290241439</v>
      </c>
    </row>
    <row r="13336" spans="1:12">
      <c r="A13336" t="s">
        <v>317</v>
      </c>
      <c r="B13336" t="s">
        <v>447</v>
      </c>
      <c r="C13336">
        <v>48349</v>
      </c>
      <c r="D13336" t="s">
        <v>135</v>
      </c>
      <c r="E13336">
        <v>590</v>
      </c>
      <c r="F13336" t="s">
        <v>110</v>
      </c>
      <c r="G13336" t="s">
        <v>125</v>
      </c>
      <c r="H13336">
        <v>21</v>
      </c>
      <c r="I13336">
        <v>1.12839611071775</v>
      </c>
      <c r="J13336">
        <v>9.2851381894181975E-2</v>
      </c>
      <c r="K13336">
        <v>0.25170032977500628</v>
      </c>
      <c r="L13336">
        <v>1.9083088080071371</v>
      </c>
    </row>
    <row r="13337" spans="1:12">
      <c r="A13337" t="s">
        <v>317</v>
      </c>
      <c r="B13337" t="s">
        <v>447</v>
      </c>
      <c r="C13337">
        <v>48349</v>
      </c>
      <c r="D13337" t="s">
        <v>135</v>
      </c>
      <c r="E13337">
        <v>590</v>
      </c>
      <c r="F13337" t="s">
        <v>110</v>
      </c>
      <c r="G13337" t="s">
        <v>126</v>
      </c>
      <c r="H13337">
        <v>321</v>
      </c>
      <c r="I13337">
        <v>0.60606330375964446</v>
      </c>
      <c r="J13337">
        <v>1.1511580136324719E-2</v>
      </c>
      <c r="K13337">
        <v>-2.937424300232781E-3</v>
      </c>
      <c r="L13337">
        <v>1.193299581612685</v>
      </c>
    </row>
    <row r="13338" spans="1:12">
      <c r="A13338" t="s">
        <v>317</v>
      </c>
      <c r="B13338" t="s">
        <v>447</v>
      </c>
      <c r="C13338">
        <v>48349</v>
      </c>
      <c r="D13338" t="s">
        <v>135</v>
      </c>
      <c r="E13338">
        <v>590</v>
      </c>
      <c r="F13338" t="s">
        <v>110</v>
      </c>
      <c r="G13338" t="s">
        <v>127</v>
      </c>
      <c r="H13338">
        <v>21</v>
      </c>
      <c r="I13338">
        <v>0.53153354669199482</v>
      </c>
      <c r="J13338">
        <v>5.1312881201294069E-2</v>
      </c>
      <c r="K13338">
        <v>0.15938401467315549</v>
      </c>
      <c r="L13338">
        <v>1.035220974542278</v>
      </c>
    </row>
    <row r="13339" spans="1:12">
      <c r="A13339" t="s">
        <v>317</v>
      </c>
      <c r="B13339" t="s">
        <v>447</v>
      </c>
      <c r="C13339">
        <v>48349</v>
      </c>
      <c r="D13339" t="s">
        <v>135</v>
      </c>
      <c r="E13339">
        <v>590</v>
      </c>
      <c r="F13339" t="s">
        <v>110</v>
      </c>
      <c r="G13339" t="s">
        <v>128</v>
      </c>
      <c r="H13339">
        <v>321</v>
      </c>
      <c r="I13339">
        <v>0.23164837642102629</v>
      </c>
      <c r="J13339">
        <v>8.0827884914033508E-3</v>
      </c>
      <c r="K13339">
        <v>-0.41821509723516131</v>
      </c>
      <c r="L13339">
        <v>0.68929894522485269</v>
      </c>
    </row>
    <row r="13340" spans="1:12">
      <c r="A13340" t="s">
        <v>317</v>
      </c>
      <c r="B13340" t="s">
        <v>447</v>
      </c>
      <c r="C13340">
        <v>48349</v>
      </c>
      <c r="D13340" t="s">
        <v>135</v>
      </c>
      <c r="E13340">
        <v>590</v>
      </c>
      <c r="F13340" t="s">
        <v>110</v>
      </c>
      <c r="G13340" t="s">
        <v>129</v>
      </c>
      <c r="H13340">
        <v>21</v>
      </c>
      <c r="I13340">
        <v>0.53153354669199482</v>
      </c>
      <c r="J13340">
        <v>5.1312881201294069E-2</v>
      </c>
      <c r="K13340">
        <v>0.15938401467315549</v>
      </c>
      <c r="L13340">
        <v>1.035220974542278</v>
      </c>
    </row>
    <row r="13341" spans="1:12">
      <c r="A13341" t="s">
        <v>317</v>
      </c>
      <c r="B13341" t="s">
        <v>447</v>
      </c>
      <c r="C13341">
        <v>48349</v>
      </c>
      <c r="D13341" t="s">
        <v>135</v>
      </c>
      <c r="E13341">
        <v>590</v>
      </c>
      <c r="F13341" t="s">
        <v>110</v>
      </c>
      <c r="G13341" t="s">
        <v>130</v>
      </c>
      <c r="H13341">
        <v>321</v>
      </c>
      <c r="I13341">
        <v>0.23164837642102629</v>
      </c>
      <c r="J13341">
        <v>8.0827884914033508E-3</v>
      </c>
      <c r="K13341">
        <v>-0.41821509723516131</v>
      </c>
      <c r="L13341">
        <v>0.68929894522485269</v>
      </c>
    </row>
    <row r="13342" spans="1:12">
      <c r="A13342" t="s">
        <v>317</v>
      </c>
      <c r="B13342" t="s">
        <v>447</v>
      </c>
      <c r="C13342">
        <v>48349</v>
      </c>
      <c r="D13342" t="s">
        <v>135</v>
      </c>
      <c r="E13342">
        <v>590</v>
      </c>
      <c r="F13342" t="s">
        <v>110</v>
      </c>
      <c r="G13342" t="s">
        <v>131</v>
      </c>
      <c r="H13342">
        <v>21</v>
      </c>
      <c r="I13342">
        <v>0.53153354669199482</v>
      </c>
      <c r="J13342">
        <v>5.1312881201294069E-2</v>
      </c>
      <c r="K13342">
        <v>0.15938401467315549</v>
      </c>
      <c r="L13342">
        <v>1.035220974542278</v>
      </c>
    </row>
    <row r="13343" spans="1:12">
      <c r="A13343" t="s">
        <v>317</v>
      </c>
      <c r="B13343" t="s">
        <v>447</v>
      </c>
      <c r="C13343">
        <v>48349</v>
      </c>
      <c r="D13343" t="s">
        <v>135</v>
      </c>
      <c r="E13343">
        <v>590</v>
      </c>
      <c r="F13343" t="s">
        <v>110</v>
      </c>
      <c r="G13343" t="s">
        <v>132</v>
      </c>
      <c r="H13343">
        <v>321</v>
      </c>
      <c r="I13343">
        <v>0.23164837642102629</v>
      </c>
      <c r="J13343">
        <v>8.0827884914033508E-3</v>
      </c>
      <c r="K13343">
        <v>-0.41821509723516131</v>
      </c>
      <c r="L13343">
        <v>0.68929894522485269</v>
      </c>
    </row>
    <row r="13344" spans="1:12">
      <c r="A13344" t="s">
        <v>317</v>
      </c>
      <c r="B13344" t="s">
        <v>447</v>
      </c>
      <c r="C13344">
        <v>48349</v>
      </c>
      <c r="D13344" t="s">
        <v>135</v>
      </c>
      <c r="E13344">
        <v>590</v>
      </c>
      <c r="F13344" t="s">
        <v>110</v>
      </c>
      <c r="G13344" t="s">
        <v>133</v>
      </c>
      <c r="H13344">
        <v>21</v>
      </c>
      <c r="I13344">
        <v>0.80092700356517643</v>
      </c>
      <c r="J13344">
        <v>6.6061947049611949E-2</v>
      </c>
      <c r="K13344">
        <v>0.13062001870250631</v>
      </c>
      <c r="L13344">
        <v>1.2634740516146179</v>
      </c>
    </row>
    <row r="13345" spans="1:12">
      <c r="A13345" t="s">
        <v>317</v>
      </c>
      <c r="B13345" t="s">
        <v>447</v>
      </c>
      <c r="C13345">
        <v>48349</v>
      </c>
      <c r="D13345" t="s">
        <v>135</v>
      </c>
      <c r="E13345">
        <v>590</v>
      </c>
      <c r="F13345" t="s">
        <v>110</v>
      </c>
      <c r="G13345" t="s">
        <v>134</v>
      </c>
      <c r="H13345">
        <v>321</v>
      </c>
      <c r="I13345">
        <v>0.36995161043315689</v>
      </c>
      <c r="J13345">
        <v>7.001253153496847E-3</v>
      </c>
      <c r="K13345">
        <v>-2.937424300232781E-3</v>
      </c>
      <c r="L13345">
        <v>0.69068353536398719</v>
      </c>
    </row>
    <row r="13346" spans="1:12">
      <c r="A13346" t="s">
        <v>317</v>
      </c>
      <c r="B13346" t="s">
        <v>276</v>
      </c>
      <c r="C13346">
        <v>48351</v>
      </c>
      <c r="D13346" t="s">
        <v>135</v>
      </c>
      <c r="E13346">
        <v>590</v>
      </c>
      <c r="F13346" t="s">
        <v>110</v>
      </c>
      <c r="G13346" t="s">
        <v>111</v>
      </c>
      <c r="H13346">
        <v>385</v>
      </c>
      <c r="I13346">
        <v>1.8352986050037819E-2</v>
      </c>
      <c r="J13346">
        <v>9.4481767279943002E-4</v>
      </c>
      <c r="K13346">
        <v>-999</v>
      </c>
      <c r="L13346">
        <v>-999</v>
      </c>
    </row>
    <row r="13347" spans="1:12">
      <c r="A13347" t="s">
        <v>317</v>
      </c>
      <c r="B13347" t="s">
        <v>276</v>
      </c>
      <c r="C13347">
        <v>48351</v>
      </c>
      <c r="D13347" t="s">
        <v>135</v>
      </c>
      <c r="E13347">
        <v>590</v>
      </c>
      <c r="F13347" t="s">
        <v>110</v>
      </c>
      <c r="G13347" t="s">
        <v>112</v>
      </c>
      <c r="H13347">
        <v>614</v>
      </c>
      <c r="I13347">
        <v>-1.524708937272541E-2</v>
      </c>
      <c r="J13347">
        <v>8.0153164432649913E-4</v>
      </c>
      <c r="K13347">
        <v>-999</v>
      </c>
      <c r="L13347">
        <v>-999</v>
      </c>
    </row>
    <row r="13348" spans="1:12">
      <c r="A13348" t="s">
        <v>317</v>
      </c>
      <c r="B13348" t="s">
        <v>276</v>
      </c>
      <c r="C13348">
        <v>48351</v>
      </c>
      <c r="D13348" t="s">
        <v>135</v>
      </c>
      <c r="E13348">
        <v>590</v>
      </c>
      <c r="F13348" t="s">
        <v>110</v>
      </c>
      <c r="G13348" t="s">
        <v>113</v>
      </c>
      <c r="H13348">
        <v>385</v>
      </c>
      <c r="I13348">
        <v>0.34441876035027852</v>
      </c>
      <c r="J13348">
        <v>8.249744552857298E-3</v>
      </c>
      <c r="K13348">
        <v>-2.2209100711948191E-3</v>
      </c>
      <c r="L13348">
        <v>0.92904004690239772</v>
      </c>
    </row>
    <row r="13349" spans="1:12">
      <c r="A13349" t="s">
        <v>317</v>
      </c>
      <c r="B13349" t="s">
        <v>276</v>
      </c>
      <c r="C13349">
        <v>48351</v>
      </c>
      <c r="D13349" t="s">
        <v>135</v>
      </c>
      <c r="E13349">
        <v>590</v>
      </c>
      <c r="F13349" t="s">
        <v>110</v>
      </c>
      <c r="G13349" t="s">
        <v>114</v>
      </c>
      <c r="H13349">
        <v>614</v>
      </c>
      <c r="I13349">
        <v>0.1498283722983309</v>
      </c>
      <c r="J13349">
        <v>4.8396967617221004E-3</v>
      </c>
      <c r="K13349">
        <v>-8.0042395586124887E-2</v>
      </c>
      <c r="L13349">
        <v>0.50609167636517527</v>
      </c>
    </row>
    <row r="13350" spans="1:12">
      <c r="A13350" t="s">
        <v>317</v>
      </c>
      <c r="B13350" t="s">
        <v>276</v>
      </c>
      <c r="C13350">
        <v>48351</v>
      </c>
      <c r="D13350" t="s">
        <v>135</v>
      </c>
      <c r="E13350">
        <v>590</v>
      </c>
      <c r="F13350" t="s">
        <v>110</v>
      </c>
      <c r="G13350" t="s">
        <v>115</v>
      </c>
      <c r="H13350">
        <v>385</v>
      </c>
      <c r="I13350">
        <v>0.2395383713506733</v>
      </c>
      <c r="J13350">
        <v>5.9711598132804493E-3</v>
      </c>
      <c r="K13350">
        <v>-6.9626939183345697E-3</v>
      </c>
      <c r="L13350">
        <v>0.68818917119285972</v>
      </c>
    </row>
    <row r="13351" spans="1:12">
      <c r="A13351" t="s">
        <v>317</v>
      </c>
      <c r="B13351" t="s">
        <v>276</v>
      </c>
      <c r="C13351">
        <v>48351</v>
      </c>
      <c r="D13351" t="s">
        <v>135</v>
      </c>
      <c r="E13351">
        <v>590</v>
      </c>
      <c r="F13351" t="s">
        <v>110</v>
      </c>
      <c r="G13351" t="s">
        <v>116</v>
      </c>
      <c r="H13351">
        <v>613</v>
      </c>
      <c r="I13351">
        <v>7.1637483097242008E-2</v>
      </c>
      <c r="J13351">
        <v>2.9817369722901959E-3</v>
      </c>
      <c r="K13351">
        <v>-0.16779746486992439</v>
      </c>
      <c r="L13351">
        <v>0.33039547440439881</v>
      </c>
    </row>
    <row r="13352" spans="1:12">
      <c r="A13352" t="s">
        <v>317</v>
      </c>
      <c r="B13352" t="s">
        <v>276</v>
      </c>
      <c r="C13352">
        <v>48351</v>
      </c>
      <c r="D13352" t="s">
        <v>135</v>
      </c>
      <c r="E13352">
        <v>590</v>
      </c>
      <c r="F13352" t="s">
        <v>110</v>
      </c>
      <c r="G13352" t="s">
        <v>117</v>
      </c>
      <c r="H13352">
        <v>385</v>
      </c>
      <c r="I13352">
        <v>0.2395383713506733</v>
      </c>
      <c r="J13352">
        <v>5.9711598132804493E-3</v>
      </c>
      <c r="K13352">
        <v>-6.9626939183345697E-3</v>
      </c>
      <c r="L13352">
        <v>0.68818917119285972</v>
      </c>
    </row>
    <row r="13353" spans="1:12">
      <c r="A13353" t="s">
        <v>317</v>
      </c>
      <c r="B13353" t="s">
        <v>276</v>
      </c>
      <c r="C13353">
        <v>48351</v>
      </c>
      <c r="D13353" t="s">
        <v>135</v>
      </c>
      <c r="E13353">
        <v>590</v>
      </c>
      <c r="F13353" t="s">
        <v>110</v>
      </c>
      <c r="G13353" t="s">
        <v>118</v>
      </c>
      <c r="H13353">
        <v>614</v>
      </c>
      <c r="I13353">
        <v>7.1404604684808304E-2</v>
      </c>
      <c r="J13353">
        <v>2.9590933539898941E-3</v>
      </c>
      <c r="K13353">
        <v>-0.16779746486992439</v>
      </c>
      <c r="L13353">
        <v>0.33039547440439881</v>
      </c>
    </row>
    <row r="13354" spans="1:12">
      <c r="A13354" t="s">
        <v>317</v>
      </c>
      <c r="B13354" t="s">
        <v>276</v>
      </c>
      <c r="C13354">
        <v>48351</v>
      </c>
      <c r="D13354" t="s">
        <v>135</v>
      </c>
      <c r="E13354">
        <v>590</v>
      </c>
      <c r="F13354" t="s">
        <v>110</v>
      </c>
      <c r="G13354" t="s">
        <v>119</v>
      </c>
      <c r="H13354">
        <v>385</v>
      </c>
      <c r="I13354">
        <v>0.29576395856467402</v>
      </c>
      <c r="J13354">
        <v>7.0892260102168444E-3</v>
      </c>
      <c r="K13354">
        <v>-2.2209100711948191E-3</v>
      </c>
      <c r="L13354">
        <v>0.81137074150351796</v>
      </c>
    </row>
    <row r="13355" spans="1:12">
      <c r="A13355" t="s">
        <v>317</v>
      </c>
      <c r="B13355" t="s">
        <v>276</v>
      </c>
      <c r="C13355">
        <v>48351</v>
      </c>
      <c r="D13355" t="s">
        <v>135</v>
      </c>
      <c r="E13355">
        <v>590</v>
      </c>
      <c r="F13355" t="s">
        <v>110</v>
      </c>
      <c r="G13355" t="s">
        <v>120</v>
      </c>
      <c r="H13355">
        <v>613</v>
      </c>
      <c r="I13355">
        <v>0.11001215318394671</v>
      </c>
      <c r="J13355">
        <v>3.8584855263824221E-3</v>
      </c>
      <c r="K13355">
        <v>-0.2476950842242015</v>
      </c>
      <c r="L13355">
        <v>0.39452015270246482</v>
      </c>
    </row>
    <row r="13356" spans="1:12">
      <c r="A13356" t="s">
        <v>317</v>
      </c>
      <c r="B13356" t="s">
        <v>276</v>
      </c>
      <c r="C13356">
        <v>48351</v>
      </c>
      <c r="D13356" t="s">
        <v>135</v>
      </c>
      <c r="E13356">
        <v>590</v>
      </c>
      <c r="F13356" t="s">
        <v>110</v>
      </c>
      <c r="G13356" t="s">
        <v>121</v>
      </c>
      <c r="H13356">
        <v>385</v>
      </c>
      <c r="I13356">
        <v>0.4297038202545681</v>
      </c>
      <c r="J13356">
        <v>1.013879700250065E-2</v>
      </c>
      <c r="K13356">
        <v>-2.2209100711948191E-3</v>
      </c>
      <c r="L13356">
        <v>1.118222396893668</v>
      </c>
    </row>
    <row r="13357" spans="1:12">
      <c r="A13357" t="s">
        <v>317</v>
      </c>
      <c r="B13357" t="s">
        <v>276</v>
      </c>
      <c r="C13357">
        <v>48351</v>
      </c>
      <c r="D13357" t="s">
        <v>135</v>
      </c>
      <c r="E13357">
        <v>590</v>
      </c>
      <c r="F13357" t="s">
        <v>110</v>
      </c>
      <c r="G13357" t="s">
        <v>122</v>
      </c>
      <c r="H13357">
        <v>613</v>
      </c>
      <c r="I13357">
        <v>0.20595179397059071</v>
      </c>
      <c r="J13357">
        <v>6.34815665797029E-3</v>
      </c>
      <c r="K13357">
        <v>-8.9453533457064499E-2</v>
      </c>
      <c r="L13357">
        <v>0.72098393098243763</v>
      </c>
    </row>
    <row r="13358" spans="1:12">
      <c r="A13358" t="s">
        <v>317</v>
      </c>
      <c r="B13358" t="s">
        <v>276</v>
      </c>
      <c r="C13358">
        <v>48351</v>
      </c>
      <c r="D13358" t="s">
        <v>135</v>
      </c>
      <c r="E13358">
        <v>590</v>
      </c>
      <c r="F13358" t="s">
        <v>110</v>
      </c>
      <c r="G13358" t="s">
        <v>123</v>
      </c>
      <c r="H13358">
        <v>385</v>
      </c>
      <c r="I13358">
        <v>0.55269707530607393</v>
      </c>
      <c r="J13358">
        <v>1.275900907091471E-2</v>
      </c>
      <c r="K13358">
        <v>-2.2209100711948191E-3</v>
      </c>
      <c r="L13358">
        <v>1.3667531928650181</v>
      </c>
    </row>
    <row r="13359" spans="1:12">
      <c r="A13359" t="s">
        <v>317</v>
      </c>
      <c r="B13359" t="s">
        <v>276</v>
      </c>
      <c r="C13359">
        <v>48351</v>
      </c>
      <c r="D13359" t="s">
        <v>135</v>
      </c>
      <c r="E13359">
        <v>590</v>
      </c>
      <c r="F13359" t="s">
        <v>110</v>
      </c>
      <c r="G13359" t="s">
        <v>124</v>
      </c>
      <c r="H13359">
        <v>613</v>
      </c>
      <c r="I13359">
        <v>0.3002740318735681</v>
      </c>
      <c r="J13359">
        <v>9.0247575333122013E-3</v>
      </c>
      <c r="K13359">
        <v>-7.0983799909851417E-2</v>
      </c>
      <c r="L13359">
        <v>1.075421990035097</v>
      </c>
    </row>
    <row r="13360" spans="1:12">
      <c r="A13360" t="s">
        <v>317</v>
      </c>
      <c r="B13360" t="s">
        <v>276</v>
      </c>
      <c r="C13360">
        <v>48351</v>
      </c>
      <c r="D13360" t="s">
        <v>135</v>
      </c>
      <c r="E13360">
        <v>590</v>
      </c>
      <c r="F13360" t="s">
        <v>110</v>
      </c>
      <c r="G13360" t="s">
        <v>125</v>
      </c>
      <c r="H13360">
        <v>385</v>
      </c>
      <c r="I13360">
        <v>0.67998199748401</v>
      </c>
      <c r="J13360">
        <v>1.574057216947199E-2</v>
      </c>
      <c r="K13360">
        <v>-2.2209100711948191E-3</v>
      </c>
      <c r="L13360">
        <v>1.640437809315836</v>
      </c>
    </row>
    <row r="13361" spans="1:12">
      <c r="A13361" t="s">
        <v>317</v>
      </c>
      <c r="B13361" t="s">
        <v>276</v>
      </c>
      <c r="C13361">
        <v>48351</v>
      </c>
      <c r="D13361" t="s">
        <v>135</v>
      </c>
      <c r="E13361">
        <v>590</v>
      </c>
      <c r="F13361" t="s">
        <v>110</v>
      </c>
      <c r="G13361" t="s">
        <v>126</v>
      </c>
      <c r="H13361">
        <v>613</v>
      </c>
      <c r="I13361">
        <v>0.40004617640704782</v>
      </c>
      <c r="J13361">
        <v>1.199303012229227E-2</v>
      </c>
      <c r="K13361">
        <v>-3.9806647781455047E-2</v>
      </c>
      <c r="L13361">
        <v>1.4206787509393499</v>
      </c>
    </row>
    <row r="13362" spans="1:12">
      <c r="A13362" t="s">
        <v>317</v>
      </c>
      <c r="B13362" t="s">
        <v>276</v>
      </c>
      <c r="C13362">
        <v>48351</v>
      </c>
      <c r="D13362" t="s">
        <v>135</v>
      </c>
      <c r="E13362">
        <v>590</v>
      </c>
      <c r="F13362" t="s">
        <v>110</v>
      </c>
      <c r="G13362" t="s">
        <v>127</v>
      </c>
      <c r="H13362">
        <v>385</v>
      </c>
      <c r="I13362">
        <v>0.34441875361720181</v>
      </c>
      <c r="J13362">
        <v>8.2497437891071949E-3</v>
      </c>
      <c r="K13362">
        <v>-2.2209100711948191E-3</v>
      </c>
      <c r="L13362">
        <v>0.92904004690239772</v>
      </c>
    </row>
    <row r="13363" spans="1:12">
      <c r="A13363" t="s">
        <v>317</v>
      </c>
      <c r="B13363" t="s">
        <v>276</v>
      </c>
      <c r="C13363">
        <v>48351</v>
      </c>
      <c r="D13363" t="s">
        <v>135</v>
      </c>
      <c r="E13363">
        <v>590</v>
      </c>
      <c r="F13363" t="s">
        <v>110</v>
      </c>
      <c r="G13363" t="s">
        <v>128</v>
      </c>
      <c r="H13363">
        <v>613</v>
      </c>
      <c r="I13363">
        <v>0.15109181448930389</v>
      </c>
      <c r="J13363">
        <v>4.9589034281511228E-3</v>
      </c>
      <c r="K13363">
        <v>-8.0042395586124887E-2</v>
      </c>
      <c r="L13363">
        <v>0.50609167636517527</v>
      </c>
    </row>
    <row r="13364" spans="1:12">
      <c r="A13364" t="s">
        <v>317</v>
      </c>
      <c r="B13364" t="s">
        <v>276</v>
      </c>
      <c r="C13364">
        <v>48351</v>
      </c>
      <c r="D13364" t="s">
        <v>135</v>
      </c>
      <c r="E13364">
        <v>590</v>
      </c>
      <c r="F13364" t="s">
        <v>110</v>
      </c>
      <c r="G13364" t="s">
        <v>129</v>
      </c>
      <c r="H13364">
        <v>385</v>
      </c>
      <c r="I13364">
        <v>0.34441875361720181</v>
      </c>
      <c r="J13364">
        <v>8.2497437891071931E-3</v>
      </c>
      <c r="K13364">
        <v>-2.2209100711948191E-3</v>
      </c>
      <c r="L13364">
        <v>0.92904004690239772</v>
      </c>
    </row>
    <row r="13365" spans="1:12">
      <c r="A13365" t="s">
        <v>317</v>
      </c>
      <c r="B13365" t="s">
        <v>276</v>
      </c>
      <c r="C13365">
        <v>48351</v>
      </c>
      <c r="D13365" t="s">
        <v>135</v>
      </c>
      <c r="E13365">
        <v>590</v>
      </c>
      <c r="F13365" t="s">
        <v>110</v>
      </c>
      <c r="G13365" t="s">
        <v>130</v>
      </c>
      <c r="H13365">
        <v>613</v>
      </c>
      <c r="I13365">
        <v>0.15109181448930389</v>
      </c>
      <c r="J13365">
        <v>4.9589034281511228E-3</v>
      </c>
      <c r="K13365">
        <v>-8.0042395586124887E-2</v>
      </c>
      <c r="L13365">
        <v>0.50609167636517527</v>
      </c>
    </row>
    <row r="13366" spans="1:12">
      <c r="A13366" t="s">
        <v>317</v>
      </c>
      <c r="B13366" t="s">
        <v>276</v>
      </c>
      <c r="C13366">
        <v>48351</v>
      </c>
      <c r="D13366" t="s">
        <v>135</v>
      </c>
      <c r="E13366">
        <v>590</v>
      </c>
      <c r="F13366" t="s">
        <v>110</v>
      </c>
      <c r="G13366" t="s">
        <v>131</v>
      </c>
      <c r="H13366">
        <v>385</v>
      </c>
      <c r="I13366">
        <v>0.34441875361720181</v>
      </c>
      <c r="J13366">
        <v>8.2497437891071931E-3</v>
      </c>
      <c r="K13366">
        <v>-2.2209100711948191E-3</v>
      </c>
      <c r="L13366">
        <v>0.92904004690239772</v>
      </c>
    </row>
    <row r="13367" spans="1:12">
      <c r="A13367" t="s">
        <v>317</v>
      </c>
      <c r="B13367" t="s">
        <v>276</v>
      </c>
      <c r="C13367">
        <v>48351</v>
      </c>
      <c r="D13367" t="s">
        <v>135</v>
      </c>
      <c r="E13367">
        <v>590</v>
      </c>
      <c r="F13367" t="s">
        <v>110</v>
      </c>
      <c r="G13367" t="s">
        <v>132</v>
      </c>
      <c r="H13367">
        <v>613</v>
      </c>
      <c r="I13367">
        <v>0.15109181448930389</v>
      </c>
      <c r="J13367">
        <v>4.9589034281511219E-3</v>
      </c>
      <c r="K13367">
        <v>-8.0042395586124887E-2</v>
      </c>
      <c r="L13367">
        <v>0.50609167636517527</v>
      </c>
    </row>
    <row r="13368" spans="1:12">
      <c r="A13368" t="s">
        <v>317</v>
      </c>
      <c r="B13368" t="s">
        <v>276</v>
      </c>
      <c r="C13368">
        <v>48351</v>
      </c>
      <c r="D13368" t="s">
        <v>135</v>
      </c>
      <c r="E13368">
        <v>590</v>
      </c>
      <c r="F13368" t="s">
        <v>110</v>
      </c>
      <c r="G13368" t="s">
        <v>133</v>
      </c>
      <c r="H13368">
        <v>385</v>
      </c>
      <c r="I13368">
        <v>0.4698351658084205</v>
      </c>
      <c r="J13368">
        <v>1.0090794398264141E-2</v>
      </c>
      <c r="K13368">
        <v>-2.2209100711948191E-3</v>
      </c>
      <c r="L13368">
        <v>1.0498195309448459</v>
      </c>
    </row>
    <row r="13369" spans="1:12">
      <c r="A13369" t="s">
        <v>317</v>
      </c>
      <c r="B13369" t="s">
        <v>276</v>
      </c>
      <c r="C13369">
        <v>48351</v>
      </c>
      <c r="D13369" t="s">
        <v>135</v>
      </c>
      <c r="E13369">
        <v>590</v>
      </c>
      <c r="F13369" t="s">
        <v>110</v>
      </c>
      <c r="G13369" t="s">
        <v>134</v>
      </c>
      <c r="H13369">
        <v>613</v>
      </c>
      <c r="I13369">
        <v>0.2479334897645504</v>
      </c>
      <c r="J13369">
        <v>7.6990058058874558E-3</v>
      </c>
      <c r="K13369">
        <v>-3.9806647781455047E-2</v>
      </c>
      <c r="L13369">
        <v>0.95830643174613483</v>
      </c>
    </row>
    <row r="13370" spans="1:12">
      <c r="A13370" t="s">
        <v>317</v>
      </c>
      <c r="B13370" t="s">
        <v>448</v>
      </c>
      <c r="C13370">
        <v>48353</v>
      </c>
      <c r="D13370" t="s">
        <v>135</v>
      </c>
      <c r="E13370">
        <v>590</v>
      </c>
      <c r="F13370" t="s">
        <v>110</v>
      </c>
      <c r="G13370" t="s">
        <v>111</v>
      </c>
      <c r="H13370">
        <v>109</v>
      </c>
      <c r="I13370">
        <v>-5.2608808702153014E-4</v>
      </c>
      <c r="J13370">
        <v>1.2750771255643199E-3</v>
      </c>
      <c r="K13370">
        <v>-999</v>
      </c>
      <c r="L13370">
        <v>-999</v>
      </c>
    </row>
    <row r="13371" spans="1:12">
      <c r="A13371" t="s">
        <v>317</v>
      </c>
      <c r="B13371" t="s">
        <v>448</v>
      </c>
      <c r="C13371">
        <v>48353</v>
      </c>
      <c r="D13371" t="s">
        <v>135</v>
      </c>
      <c r="E13371">
        <v>590</v>
      </c>
      <c r="F13371" t="s">
        <v>110</v>
      </c>
      <c r="G13371" t="s">
        <v>112</v>
      </c>
      <c r="H13371">
        <v>185</v>
      </c>
      <c r="I13371">
        <v>1.5017661552764619E-3</v>
      </c>
      <c r="J13371">
        <v>2.3759524363066581E-3</v>
      </c>
      <c r="K13371">
        <v>-999</v>
      </c>
      <c r="L13371">
        <v>-999</v>
      </c>
    </row>
    <row r="13372" spans="1:12">
      <c r="A13372" t="s">
        <v>317</v>
      </c>
      <c r="B13372" t="s">
        <v>448</v>
      </c>
      <c r="C13372">
        <v>48353</v>
      </c>
      <c r="D13372" t="s">
        <v>135</v>
      </c>
      <c r="E13372">
        <v>590</v>
      </c>
      <c r="F13372" t="s">
        <v>110</v>
      </c>
      <c r="G13372" t="s">
        <v>113</v>
      </c>
      <c r="H13372">
        <v>109</v>
      </c>
      <c r="I13372">
        <v>0.37373321337284687</v>
      </c>
      <c r="J13372">
        <v>1.3476077985116131E-2</v>
      </c>
      <c r="K13372">
        <v>7.1544570863134177E-3</v>
      </c>
      <c r="L13372">
        <v>0.7133728245419243</v>
      </c>
    </row>
    <row r="13373" spans="1:12">
      <c r="A13373" t="s">
        <v>317</v>
      </c>
      <c r="B13373" t="s">
        <v>448</v>
      </c>
      <c r="C13373">
        <v>48353</v>
      </c>
      <c r="D13373" t="s">
        <v>135</v>
      </c>
      <c r="E13373">
        <v>590</v>
      </c>
      <c r="F13373" t="s">
        <v>110</v>
      </c>
      <c r="G13373" t="s">
        <v>114</v>
      </c>
      <c r="H13373">
        <v>185</v>
      </c>
      <c r="I13373">
        <v>0.17108570784333191</v>
      </c>
      <c r="J13373">
        <v>5.0105115523151568E-3</v>
      </c>
      <c r="K13373">
        <v>1.112253870171254E-2</v>
      </c>
      <c r="L13373">
        <v>0.35550166117782322</v>
      </c>
    </row>
    <row r="13374" spans="1:12">
      <c r="A13374" t="s">
        <v>317</v>
      </c>
      <c r="B13374" t="s">
        <v>448</v>
      </c>
      <c r="C13374">
        <v>48353</v>
      </c>
      <c r="D13374" t="s">
        <v>135</v>
      </c>
      <c r="E13374">
        <v>590</v>
      </c>
      <c r="F13374" t="s">
        <v>110</v>
      </c>
      <c r="G13374" t="s">
        <v>115</v>
      </c>
      <c r="H13374">
        <v>109</v>
      </c>
      <c r="I13374">
        <v>0.28961297240710843</v>
      </c>
      <c r="J13374">
        <v>1.1383997043049319E-2</v>
      </c>
      <c r="K13374">
        <v>-1.7946656518021811E-2</v>
      </c>
      <c r="L13374">
        <v>0.54453904621127391</v>
      </c>
    </row>
    <row r="13375" spans="1:12">
      <c r="A13375" t="s">
        <v>317</v>
      </c>
      <c r="B13375" t="s">
        <v>448</v>
      </c>
      <c r="C13375">
        <v>48353</v>
      </c>
      <c r="D13375" t="s">
        <v>135</v>
      </c>
      <c r="E13375">
        <v>590</v>
      </c>
      <c r="F13375" t="s">
        <v>110</v>
      </c>
      <c r="G13375" t="s">
        <v>116</v>
      </c>
      <c r="H13375">
        <v>185</v>
      </c>
      <c r="I13375">
        <v>8.5296566232054782E-2</v>
      </c>
      <c r="J13375">
        <v>4.9228632047380264E-3</v>
      </c>
      <c r="K13375">
        <v>-5.7008063693509553E-2</v>
      </c>
      <c r="L13375">
        <v>0.26560942726821729</v>
      </c>
    </row>
    <row r="13376" spans="1:12">
      <c r="A13376" t="s">
        <v>317</v>
      </c>
      <c r="B13376" t="s">
        <v>448</v>
      </c>
      <c r="C13376">
        <v>48353</v>
      </c>
      <c r="D13376" t="s">
        <v>135</v>
      </c>
      <c r="E13376">
        <v>590</v>
      </c>
      <c r="F13376" t="s">
        <v>110</v>
      </c>
      <c r="G13376" t="s">
        <v>117</v>
      </c>
      <c r="H13376">
        <v>109</v>
      </c>
      <c r="I13376">
        <v>0.28961295582137048</v>
      </c>
      <c r="J13376">
        <v>1.138400038198843E-2</v>
      </c>
      <c r="K13376">
        <v>-1.7946656518021811E-2</v>
      </c>
      <c r="L13376">
        <v>0.54453904621127391</v>
      </c>
    </row>
    <row r="13377" spans="1:12">
      <c r="A13377" t="s">
        <v>317</v>
      </c>
      <c r="B13377" t="s">
        <v>448</v>
      </c>
      <c r="C13377">
        <v>48353</v>
      </c>
      <c r="D13377" t="s">
        <v>135</v>
      </c>
      <c r="E13377">
        <v>590</v>
      </c>
      <c r="F13377" t="s">
        <v>110</v>
      </c>
      <c r="G13377" t="s">
        <v>118</v>
      </c>
      <c r="H13377">
        <v>185</v>
      </c>
      <c r="I13377">
        <v>8.5296566232054782E-2</v>
      </c>
      <c r="J13377">
        <v>4.9228632047380264E-3</v>
      </c>
      <c r="K13377">
        <v>-5.7008063693509553E-2</v>
      </c>
      <c r="L13377">
        <v>0.26560942726821729</v>
      </c>
    </row>
    <row r="13378" spans="1:12">
      <c r="A13378" t="s">
        <v>317</v>
      </c>
      <c r="B13378" t="s">
        <v>448</v>
      </c>
      <c r="C13378">
        <v>48353</v>
      </c>
      <c r="D13378" t="s">
        <v>135</v>
      </c>
      <c r="E13378">
        <v>590</v>
      </c>
      <c r="F13378" t="s">
        <v>110</v>
      </c>
      <c r="G13378" t="s">
        <v>119</v>
      </c>
      <c r="H13378">
        <v>109</v>
      </c>
      <c r="I13378">
        <v>0.31377840320472983</v>
      </c>
      <c r="J13378">
        <v>1.19392289410088E-2</v>
      </c>
      <c r="K13378">
        <v>-5.4531078796244319E-3</v>
      </c>
      <c r="L13378">
        <v>0.60787086013814906</v>
      </c>
    </row>
    <row r="13379" spans="1:12">
      <c r="A13379" t="s">
        <v>317</v>
      </c>
      <c r="B13379" t="s">
        <v>448</v>
      </c>
      <c r="C13379">
        <v>48353</v>
      </c>
      <c r="D13379" t="s">
        <v>135</v>
      </c>
      <c r="E13379">
        <v>590</v>
      </c>
      <c r="F13379" t="s">
        <v>110</v>
      </c>
      <c r="G13379" t="s">
        <v>120</v>
      </c>
      <c r="H13379">
        <v>185</v>
      </c>
      <c r="I13379">
        <v>0.13081665483403709</v>
      </c>
      <c r="J13379">
        <v>4.9519957668733182E-3</v>
      </c>
      <c r="K13379">
        <v>-2.002714146858749E-2</v>
      </c>
      <c r="L13379">
        <v>0.31390430789418788</v>
      </c>
    </row>
    <row r="13380" spans="1:12">
      <c r="A13380" t="s">
        <v>317</v>
      </c>
      <c r="B13380" t="s">
        <v>448</v>
      </c>
      <c r="C13380">
        <v>48353</v>
      </c>
      <c r="D13380" t="s">
        <v>135</v>
      </c>
      <c r="E13380">
        <v>590</v>
      </c>
      <c r="F13380" t="s">
        <v>110</v>
      </c>
      <c r="G13380" t="s">
        <v>121</v>
      </c>
      <c r="H13380">
        <v>109</v>
      </c>
      <c r="I13380">
        <v>0.42598871782481701</v>
      </c>
      <c r="J13380">
        <v>1.4711688258305249E-2</v>
      </c>
      <c r="K13380">
        <v>2.626012599915499E-2</v>
      </c>
      <c r="L13380">
        <v>0.8129822778515795</v>
      </c>
    </row>
    <row r="13381" spans="1:12">
      <c r="A13381" t="s">
        <v>317</v>
      </c>
      <c r="B13381" t="s">
        <v>448</v>
      </c>
      <c r="C13381">
        <v>48353</v>
      </c>
      <c r="D13381" t="s">
        <v>135</v>
      </c>
      <c r="E13381">
        <v>590</v>
      </c>
      <c r="F13381" t="s">
        <v>110</v>
      </c>
      <c r="G13381" t="s">
        <v>122</v>
      </c>
      <c r="H13381">
        <v>185</v>
      </c>
      <c r="I13381">
        <v>0.24668600217402659</v>
      </c>
      <c r="J13381">
        <v>5.4664548939314366E-3</v>
      </c>
      <c r="K13381">
        <v>1.69673634204534E-2</v>
      </c>
      <c r="L13381">
        <v>0.42461468505656791</v>
      </c>
    </row>
    <row r="13382" spans="1:12">
      <c r="A13382" t="s">
        <v>317</v>
      </c>
      <c r="B13382" t="s">
        <v>448</v>
      </c>
      <c r="C13382">
        <v>48353</v>
      </c>
      <c r="D13382" t="s">
        <v>135</v>
      </c>
      <c r="E13382">
        <v>590</v>
      </c>
      <c r="F13382" t="s">
        <v>110</v>
      </c>
      <c r="G13382" t="s">
        <v>123</v>
      </c>
      <c r="H13382">
        <v>109</v>
      </c>
      <c r="I13382">
        <v>0.50520726373458447</v>
      </c>
      <c r="J13382">
        <v>1.7077787016098901E-2</v>
      </c>
      <c r="K13382">
        <v>6.197669814011568E-2</v>
      </c>
      <c r="L13382">
        <v>1.0039911330348541</v>
      </c>
    </row>
    <row r="13383" spans="1:12">
      <c r="A13383" t="s">
        <v>317</v>
      </c>
      <c r="B13383" t="s">
        <v>448</v>
      </c>
      <c r="C13383">
        <v>48353</v>
      </c>
      <c r="D13383" t="s">
        <v>135</v>
      </c>
      <c r="E13383">
        <v>590</v>
      </c>
      <c r="F13383" t="s">
        <v>110</v>
      </c>
      <c r="G13383" t="s">
        <v>124</v>
      </c>
      <c r="H13383">
        <v>185</v>
      </c>
      <c r="I13383">
        <v>0.35142052786679318</v>
      </c>
      <c r="J13383">
        <v>6.1383712513879592E-3</v>
      </c>
      <c r="K13383">
        <v>2.222570259427864E-2</v>
      </c>
      <c r="L13383">
        <v>0.52740692739829442</v>
      </c>
    </row>
    <row r="13384" spans="1:12">
      <c r="A13384" t="s">
        <v>317</v>
      </c>
      <c r="B13384" t="s">
        <v>448</v>
      </c>
      <c r="C13384">
        <v>48353</v>
      </c>
      <c r="D13384" t="s">
        <v>135</v>
      </c>
      <c r="E13384">
        <v>590</v>
      </c>
      <c r="F13384" t="s">
        <v>110</v>
      </c>
      <c r="G13384" t="s">
        <v>125</v>
      </c>
      <c r="H13384">
        <v>109</v>
      </c>
      <c r="I13384">
        <v>0.60827380053118063</v>
      </c>
      <c r="J13384">
        <v>1.9787072727830639E-2</v>
      </c>
      <c r="K13384">
        <v>9.0687244856611809E-2</v>
      </c>
      <c r="L13384">
        <v>1.184171269562668</v>
      </c>
    </row>
    <row r="13385" spans="1:12">
      <c r="A13385" t="s">
        <v>317</v>
      </c>
      <c r="B13385" t="s">
        <v>448</v>
      </c>
      <c r="C13385">
        <v>48353</v>
      </c>
      <c r="D13385" t="s">
        <v>135</v>
      </c>
      <c r="E13385">
        <v>590</v>
      </c>
      <c r="F13385" t="s">
        <v>110</v>
      </c>
      <c r="G13385" t="s">
        <v>126</v>
      </c>
      <c r="H13385">
        <v>185</v>
      </c>
      <c r="I13385">
        <v>0.47332010470589231</v>
      </c>
      <c r="J13385">
        <v>7.0115979680656516E-3</v>
      </c>
      <c r="K13385">
        <v>2.9303351145557589E-2</v>
      </c>
      <c r="L13385">
        <v>0.67457651028692767</v>
      </c>
    </row>
    <row r="13386" spans="1:12">
      <c r="A13386" t="s">
        <v>317</v>
      </c>
      <c r="B13386" t="s">
        <v>448</v>
      </c>
      <c r="C13386">
        <v>48353</v>
      </c>
      <c r="D13386" t="s">
        <v>135</v>
      </c>
      <c r="E13386">
        <v>590</v>
      </c>
      <c r="F13386" t="s">
        <v>110</v>
      </c>
      <c r="G13386" t="s">
        <v>127</v>
      </c>
      <c r="H13386">
        <v>109</v>
      </c>
      <c r="I13386">
        <v>0.37373321337284687</v>
      </c>
      <c r="J13386">
        <v>1.3476077985116131E-2</v>
      </c>
      <c r="K13386">
        <v>7.1544570863134177E-3</v>
      </c>
      <c r="L13386">
        <v>0.7133728245419243</v>
      </c>
    </row>
    <row r="13387" spans="1:12">
      <c r="A13387" t="s">
        <v>317</v>
      </c>
      <c r="B13387" t="s">
        <v>448</v>
      </c>
      <c r="C13387">
        <v>48353</v>
      </c>
      <c r="D13387" t="s">
        <v>135</v>
      </c>
      <c r="E13387">
        <v>590</v>
      </c>
      <c r="F13387" t="s">
        <v>110</v>
      </c>
      <c r="G13387" t="s">
        <v>128</v>
      </c>
      <c r="H13387">
        <v>185</v>
      </c>
      <c r="I13387">
        <v>0.17108570784333191</v>
      </c>
      <c r="J13387">
        <v>5.0105115523151568E-3</v>
      </c>
      <c r="K13387">
        <v>1.112253870171254E-2</v>
      </c>
      <c r="L13387">
        <v>0.35550166117782322</v>
      </c>
    </row>
    <row r="13388" spans="1:12">
      <c r="A13388" t="s">
        <v>317</v>
      </c>
      <c r="B13388" t="s">
        <v>448</v>
      </c>
      <c r="C13388">
        <v>48353</v>
      </c>
      <c r="D13388" t="s">
        <v>135</v>
      </c>
      <c r="E13388">
        <v>590</v>
      </c>
      <c r="F13388" t="s">
        <v>110</v>
      </c>
      <c r="G13388" t="s">
        <v>129</v>
      </c>
      <c r="H13388">
        <v>109</v>
      </c>
      <c r="I13388">
        <v>0.37373321337284687</v>
      </c>
      <c r="J13388">
        <v>1.3476077985116131E-2</v>
      </c>
      <c r="K13388">
        <v>7.1544570863134177E-3</v>
      </c>
      <c r="L13388">
        <v>0.7133728245419243</v>
      </c>
    </row>
    <row r="13389" spans="1:12">
      <c r="A13389" t="s">
        <v>317</v>
      </c>
      <c r="B13389" t="s">
        <v>448</v>
      </c>
      <c r="C13389">
        <v>48353</v>
      </c>
      <c r="D13389" t="s">
        <v>135</v>
      </c>
      <c r="E13389">
        <v>590</v>
      </c>
      <c r="F13389" t="s">
        <v>110</v>
      </c>
      <c r="G13389" t="s">
        <v>130</v>
      </c>
      <c r="H13389">
        <v>185</v>
      </c>
      <c r="I13389">
        <v>0.17108570784333191</v>
      </c>
      <c r="J13389">
        <v>5.0105115523151568E-3</v>
      </c>
      <c r="K13389">
        <v>1.112253870171254E-2</v>
      </c>
      <c r="L13389">
        <v>0.35550166117782322</v>
      </c>
    </row>
    <row r="13390" spans="1:12">
      <c r="A13390" t="s">
        <v>317</v>
      </c>
      <c r="B13390" t="s">
        <v>448</v>
      </c>
      <c r="C13390">
        <v>48353</v>
      </c>
      <c r="D13390" t="s">
        <v>135</v>
      </c>
      <c r="E13390">
        <v>590</v>
      </c>
      <c r="F13390" t="s">
        <v>110</v>
      </c>
      <c r="G13390" t="s">
        <v>131</v>
      </c>
      <c r="H13390">
        <v>109</v>
      </c>
      <c r="I13390">
        <v>0.37373321337284687</v>
      </c>
      <c r="J13390">
        <v>1.3476077985116131E-2</v>
      </c>
      <c r="K13390">
        <v>7.1544570863134177E-3</v>
      </c>
      <c r="L13390">
        <v>0.7133728245419243</v>
      </c>
    </row>
    <row r="13391" spans="1:12">
      <c r="A13391" t="s">
        <v>317</v>
      </c>
      <c r="B13391" t="s">
        <v>448</v>
      </c>
      <c r="C13391">
        <v>48353</v>
      </c>
      <c r="D13391" t="s">
        <v>135</v>
      </c>
      <c r="E13391">
        <v>590</v>
      </c>
      <c r="F13391" t="s">
        <v>110</v>
      </c>
      <c r="G13391" t="s">
        <v>132</v>
      </c>
      <c r="H13391">
        <v>185</v>
      </c>
      <c r="I13391">
        <v>0.17108570784333191</v>
      </c>
      <c r="J13391">
        <v>5.0105115523151568E-3</v>
      </c>
      <c r="K13391">
        <v>1.112253870171254E-2</v>
      </c>
      <c r="L13391">
        <v>0.35550166117782322</v>
      </c>
    </row>
    <row r="13392" spans="1:12">
      <c r="A13392" t="s">
        <v>317</v>
      </c>
      <c r="B13392" t="s">
        <v>448</v>
      </c>
      <c r="C13392">
        <v>48353</v>
      </c>
      <c r="D13392" t="s">
        <v>135</v>
      </c>
      <c r="E13392">
        <v>590</v>
      </c>
      <c r="F13392" t="s">
        <v>110</v>
      </c>
      <c r="G13392" t="s">
        <v>133</v>
      </c>
      <c r="H13392">
        <v>109</v>
      </c>
      <c r="I13392">
        <v>0.35625459407813048</v>
      </c>
      <c r="J13392">
        <v>1.1326333655082571E-2</v>
      </c>
      <c r="K13392">
        <v>4.8590525121547469E-2</v>
      </c>
      <c r="L13392">
        <v>0.71280724959205255</v>
      </c>
    </row>
    <row r="13393" spans="1:12">
      <c r="A13393" t="s">
        <v>317</v>
      </c>
      <c r="B13393" t="s">
        <v>448</v>
      </c>
      <c r="C13393">
        <v>48353</v>
      </c>
      <c r="D13393" t="s">
        <v>135</v>
      </c>
      <c r="E13393">
        <v>590</v>
      </c>
      <c r="F13393" t="s">
        <v>110</v>
      </c>
      <c r="G13393" t="s">
        <v>134</v>
      </c>
      <c r="H13393">
        <v>185</v>
      </c>
      <c r="I13393">
        <v>0.28277127053771872</v>
      </c>
      <c r="J13393">
        <v>4.7003638913312856E-3</v>
      </c>
      <c r="K13393">
        <v>1.4409000517682451E-2</v>
      </c>
      <c r="L13393">
        <v>0.45147817620409059</v>
      </c>
    </row>
    <row r="13394" spans="1:12">
      <c r="A13394" t="s">
        <v>317</v>
      </c>
      <c r="B13394" t="s">
        <v>449</v>
      </c>
      <c r="C13394">
        <v>48355</v>
      </c>
      <c r="D13394" t="s">
        <v>135</v>
      </c>
      <c r="E13394">
        <v>590</v>
      </c>
      <c r="F13394" t="s">
        <v>110</v>
      </c>
      <c r="G13394" t="s">
        <v>111</v>
      </c>
      <c r="H13394">
        <v>119</v>
      </c>
      <c r="I13394">
        <v>4.344054371735321E-2</v>
      </c>
      <c r="J13394">
        <v>3.0583080619406241E-3</v>
      </c>
      <c r="K13394">
        <v>-999</v>
      </c>
      <c r="L13394">
        <v>-999</v>
      </c>
    </row>
    <row r="13395" spans="1:12">
      <c r="A13395" t="s">
        <v>317</v>
      </c>
      <c r="B13395" t="s">
        <v>449</v>
      </c>
      <c r="C13395">
        <v>48355</v>
      </c>
      <c r="D13395" t="s">
        <v>135</v>
      </c>
      <c r="E13395">
        <v>590</v>
      </c>
      <c r="F13395" t="s">
        <v>110</v>
      </c>
      <c r="G13395" t="s">
        <v>112</v>
      </c>
      <c r="H13395">
        <v>154</v>
      </c>
      <c r="I13395">
        <v>1.010576887515535E-2</v>
      </c>
      <c r="J13395">
        <v>1.007986004360896E-3</v>
      </c>
      <c r="K13395">
        <v>-999</v>
      </c>
      <c r="L13395">
        <v>-999</v>
      </c>
    </row>
    <row r="13396" spans="1:12">
      <c r="A13396" t="s">
        <v>317</v>
      </c>
      <c r="B13396" t="s">
        <v>449</v>
      </c>
      <c r="C13396">
        <v>48355</v>
      </c>
      <c r="D13396" t="s">
        <v>135</v>
      </c>
      <c r="E13396">
        <v>590</v>
      </c>
      <c r="F13396" t="s">
        <v>110</v>
      </c>
      <c r="G13396" t="s">
        <v>113</v>
      </c>
      <c r="H13396">
        <v>119</v>
      </c>
      <c r="I13396">
        <v>0.54223212982136748</v>
      </c>
      <c r="J13396">
        <v>2.2402894704769659E-2</v>
      </c>
      <c r="K13396">
        <v>-6.8014914002422755E-5</v>
      </c>
      <c r="L13396">
        <v>1.167587709455941</v>
      </c>
    </row>
    <row r="13397" spans="1:12">
      <c r="A13397" t="s">
        <v>317</v>
      </c>
      <c r="B13397" t="s">
        <v>449</v>
      </c>
      <c r="C13397">
        <v>48355</v>
      </c>
      <c r="D13397" t="s">
        <v>135</v>
      </c>
      <c r="E13397">
        <v>590</v>
      </c>
      <c r="F13397" t="s">
        <v>110</v>
      </c>
      <c r="G13397" t="s">
        <v>114</v>
      </c>
      <c r="H13397">
        <v>154</v>
      </c>
      <c r="I13397">
        <v>0.13614671302070411</v>
      </c>
      <c r="J13397">
        <v>1.006211760132609E-2</v>
      </c>
      <c r="K13397">
        <v>-0.1648007615647171</v>
      </c>
      <c r="L13397">
        <v>0.56084747552493552</v>
      </c>
    </row>
    <row r="13398" spans="1:12">
      <c r="A13398" t="s">
        <v>317</v>
      </c>
      <c r="B13398" t="s">
        <v>449</v>
      </c>
      <c r="C13398">
        <v>48355</v>
      </c>
      <c r="D13398" t="s">
        <v>135</v>
      </c>
      <c r="E13398">
        <v>590</v>
      </c>
      <c r="F13398" t="s">
        <v>110</v>
      </c>
      <c r="G13398" t="s">
        <v>115</v>
      </c>
      <c r="H13398">
        <v>119</v>
      </c>
      <c r="I13398">
        <v>0.35744820166864288</v>
      </c>
      <c r="J13398">
        <v>1.8388921166261309E-2</v>
      </c>
      <c r="K13398">
        <v>-9.3929551569146078E-2</v>
      </c>
      <c r="L13398">
        <v>0.83509783911325841</v>
      </c>
    </row>
    <row r="13399" spans="1:12">
      <c r="A13399" t="s">
        <v>317</v>
      </c>
      <c r="B13399" t="s">
        <v>449</v>
      </c>
      <c r="C13399">
        <v>48355</v>
      </c>
      <c r="D13399" t="s">
        <v>135</v>
      </c>
      <c r="E13399">
        <v>590</v>
      </c>
      <c r="F13399" t="s">
        <v>110</v>
      </c>
      <c r="G13399" t="s">
        <v>116</v>
      </c>
      <c r="H13399">
        <v>154</v>
      </c>
      <c r="I13399">
        <v>5.8262439736304593E-2</v>
      </c>
      <c r="J13399">
        <v>9.4519299594805518E-3</v>
      </c>
      <c r="K13399">
        <v>-0.2965267321163389</v>
      </c>
      <c r="L13399">
        <v>0.34774509743010268</v>
      </c>
    </row>
    <row r="13400" spans="1:12">
      <c r="A13400" t="s">
        <v>317</v>
      </c>
      <c r="B13400" t="s">
        <v>449</v>
      </c>
      <c r="C13400">
        <v>48355</v>
      </c>
      <c r="D13400" t="s">
        <v>135</v>
      </c>
      <c r="E13400">
        <v>590</v>
      </c>
      <c r="F13400" t="s">
        <v>110</v>
      </c>
      <c r="G13400" t="s">
        <v>117</v>
      </c>
      <c r="H13400">
        <v>119</v>
      </c>
      <c r="I13400">
        <v>0.35744820166864288</v>
      </c>
      <c r="J13400">
        <v>1.8388921166261309E-2</v>
      </c>
      <c r="K13400">
        <v>-9.3929551569146078E-2</v>
      </c>
      <c r="L13400">
        <v>0.83509783911325841</v>
      </c>
    </row>
    <row r="13401" spans="1:12">
      <c r="A13401" t="s">
        <v>317</v>
      </c>
      <c r="B13401" t="s">
        <v>449</v>
      </c>
      <c r="C13401">
        <v>48355</v>
      </c>
      <c r="D13401" t="s">
        <v>135</v>
      </c>
      <c r="E13401">
        <v>590</v>
      </c>
      <c r="F13401" t="s">
        <v>110</v>
      </c>
      <c r="G13401" t="s">
        <v>118</v>
      </c>
      <c r="H13401">
        <v>154</v>
      </c>
      <c r="I13401">
        <v>5.8262439736304593E-2</v>
      </c>
      <c r="J13401">
        <v>9.4519299594805518E-3</v>
      </c>
      <c r="K13401">
        <v>-0.2965267321163389</v>
      </c>
      <c r="L13401">
        <v>0.34774509743010268</v>
      </c>
    </row>
    <row r="13402" spans="1:12">
      <c r="A13402" t="s">
        <v>317</v>
      </c>
      <c r="B13402" t="s">
        <v>449</v>
      </c>
      <c r="C13402">
        <v>48355</v>
      </c>
      <c r="D13402" t="s">
        <v>135</v>
      </c>
      <c r="E13402">
        <v>590</v>
      </c>
      <c r="F13402" t="s">
        <v>110</v>
      </c>
      <c r="G13402" t="s">
        <v>119</v>
      </c>
      <c r="H13402">
        <v>119</v>
      </c>
      <c r="I13402">
        <v>0.44640003195052641</v>
      </c>
      <c r="J13402">
        <v>2.017620395139887E-2</v>
      </c>
      <c r="K13402">
        <v>-6.8014914002422755E-5</v>
      </c>
      <c r="L13402">
        <v>1.0065041022987671</v>
      </c>
    </row>
    <row r="13403" spans="1:12">
      <c r="A13403" t="s">
        <v>317</v>
      </c>
      <c r="B13403" t="s">
        <v>449</v>
      </c>
      <c r="C13403">
        <v>48355</v>
      </c>
      <c r="D13403" t="s">
        <v>135</v>
      </c>
      <c r="E13403">
        <v>590</v>
      </c>
      <c r="F13403" t="s">
        <v>110</v>
      </c>
      <c r="G13403" t="s">
        <v>120</v>
      </c>
      <c r="H13403">
        <v>154</v>
      </c>
      <c r="I13403">
        <v>9.8542597284439759E-2</v>
      </c>
      <c r="J13403">
        <v>1.005330279515171E-2</v>
      </c>
      <c r="K13403">
        <v>-0.24312261054794609</v>
      </c>
      <c r="L13403">
        <v>0.47072010799174657</v>
      </c>
    </row>
    <row r="13404" spans="1:12">
      <c r="A13404" t="s">
        <v>317</v>
      </c>
      <c r="B13404" t="s">
        <v>449</v>
      </c>
      <c r="C13404">
        <v>48355</v>
      </c>
      <c r="D13404" t="s">
        <v>135</v>
      </c>
      <c r="E13404">
        <v>590</v>
      </c>
      <c r="F13404" t="s">
        <v>110</v>
      </c>
      <c r="G13404" t="s">
        <v>121</v>
      </c>
      <c r="H13404">
        <v>119</v>
      </c>
      <c r="I13404">
        <v>0.65603744095005223</v>
      </c>
      <c r="J13404">
        <v>2.571803551448653E-2</v>
      </c>
      <c r="K13404">
        <v>-6.8014914002422755E-5</v>
      </c>
      <c r="L13404">
        <v>1.362928753414266</v>
      </c>
    </row>
    <row r="13405" spans="1:12">
      <c r="A13405" t="s">
        <v>317</v>
      </c>
      <c r="B13405" t="s">
        <v>449</v>
      </c>
      <c r="C13405">
        <v>48355</v>
      </c>
      <c r="D13405" t="s">
        <v>135</v>
      </c>
      <c r="E13405">
        <v>590</v>
      </c>
      <c r="F13405" t="s">
        <v>110</v>
      </c>
      <c r="G13405" t="s">
        <v>122</v>
      </c>
      <c r="H13405">
        <v>154</v>
      </c>
      <c r="I13405">
        <v>0.20211812595804701</v>
      </c>
      <c r="J13405">
        <v>1.169530440944319E-2</v>
      </c>
      <c r="K13405">
        <v>-8.7787914512305359E-2</v>
      </c>
      <c r="L13405">
        <v>0.71699065535889961</v>
      </c>
    </row>
    <row r="13406" spans="1:12">
      <c r="A13406" t="s">
        <v>317</v>
      </c>
      <c r="B13406" t="s">
        <v>449</v>
      </c>
      <c r="C13406">
        <v>48355</v>
      </c>
      <c r="D13406" t="s">
        <v>135</v>
      </c>
      <c r="E13406">
        <v>590</v>
      </c>
      <c r="F13406" t="s">
        <v>110</v>
      </c>
      <c r="G13406" t="s">
        <v>123</v>
      </c>
      <c r="H13406">
        <v>119</v>
      </c>
      <c r="I13406">
        <v>0.85245977191256961</v>
      </c>
      <c r="J13406">
        <v>3.2272663101109947E-2</v>
      </c>
      <c r="K13406">
        <v>-6.8014914002422755E-5</v>
      </c>
      <c r="L13406">
        <v>1.722766894029135</v>
      </c>
    </row>
    <row r="13407" spans="1:12">
      <c r="A13407" t="s">
        <v>317</v>
      </c>
      <c r="B13407" t="s">
        <v>449</v>
      </c>
      <c r="C13407">
        <v>48355</v>
      </c>
      <c r="D13407" t="s">
        <v>135</v>
      </c>
      <c r="E13407">
        <v>590</v>
      </c>
      <c r="F13407" t="s">
        <v>110</v>
      </c>
      <c r="G13407" t="s">
        <v>124</v>
      </c>
      <c r="H13407">
        <v>154</v>
      </c>
      <c r="I13407">
        <v>0.30613086388350969</v>
      </c>
      <c r="J13407">
        <v>1.458451087164732E-2</v>
      </c>
      <c r="K13407">
        <v>-7.1362469007284768E-3</v>
      </c>
      <c r="L13407">
        <v>0.93825560750798298</v>
      </c>
    </row>
    <row r="13408" spans="1:12">
      <c r="A13408" t="s">
        <v>317</v>
      </c>
      <c r="B13408" t="s">
        <v>449</v>
      </c>
      <c r="C13408">
        <v>48355</v>
      </c>
      <c r="D13408" t="s">
        <v>135</v>
      </c>
      <c r="E13408">
        <v>590</v>
      </c>
      <c r="F13408" t="s">
        <v>110</v>
      </c>
      <c r="G13408" t="s">
        <v>125</v>
      </c>
      <c r="H13408">
        <v>119</v>
      </c>
      <c r="I13408">
        <v>1.043641561352562</v>
      </c>
      <c r="J13408">
        <v>3.8907464032135061E-2</v>
      </c>
      <c r="K13408">
        <v>-6.8014914002422755E-5</v>
      </c>
      <c r="L13408">
        <v>2.050532687710747</v>
      </c>
    </row>
    <row r="13409" spans="1:12">
      <c r="A13409" t="s">
        <v>317</v>
      </c>
      <c r="B13409" t="s">
        <v>449</v>
      </c>
      <c r="C13409">
        <v>48355</v>
      </c>
      <c r="D13409" t="s">
        <v>135</v>
      </c>
      <c r="E13409">
        <v>590</v>
      </c>
      <c r="F13409" t="s">
        <v>110</v>
      </c>
      <c r="G13409" t="s">
        <v>126</v>
      </c>
      <c r="H13409">
        <v>154</v>
      </c>
      <c r="I13409">
        <v>0.41259931489748708</v>
      </c>
      <c r="J13409">
        <v>1.7729208915557289E-2</v>
      </c>
      <c r="K13409">
        <v>-7.1362469007284768E-3</v>
      </c>
      <c r="L13409">
        <v>1.107028819515256</v>
      </c>
    </row>
    <row r="13410" spans="1:12">
      <c r="A13410" t="s">
        <v>317</v>
      </c>
      <c r="B13410" t="s">
        <v>449</v>
      </c>
      <c r="C13410">
        <v>48355</v>
      </c>
      <c r="D13410" t="s">
        <v>135</v>
      </c>
      <c r="E13410">
        <v>590</v>
      </c>
      <c r="F13410" t="s">
        <v>110</v>
      </c>
      <c r="G13410" t="s">
        <v>127</v>
      </c>
      <c r="H13410">
        <v>119</v>
      </c>
      <c r="I13410">
        <v>0.54223212982136759</v>
      </c>
      <c r="J13410">
        <v>2.2402894704769669E-2</v>
      </c>
      <c r="K13410">
        <v>-6.8014914002422755E-5</v>
      </c>
      <c r="L13410">
        <v>1.167587709455941</v>
      </c>
    </row>
    <row r="13411" spans="1:12">
      <c r="A13411" t="s">
        <v>317</v>
      </c>
      <c r="B13411" t="s">
        <v>449</v>
      </c>
      <c r="C13411">
        <v>48355</v>
      </c>
      <c r="D13411" t="s">
        <v>135</v>
      </c>
      <c r="E13411">
        <v>590</v>
      </c>
      <c r="F13411" t="s">
        <v>110</v>
      </c>
      <c r="G13411" t="s">
        <v>128</v>
      </c>
      <c r="H13411">
        <v>154</v>
      </c>
      <c r="I13411">
        <v>0.13614671302070411</v>
      </c>
      <c r="J13411">
        <v>1.006211760132609E-2</v>
      </c>
      <c r="K13411">
        <v>-0.1648007615647171</v>
      </c>
      <c r="L13411">
        <v>0.56084747552493552</v>
      </c>
    </row>
    <row r="13412" spans="1:12">
      <c r="A13412" t="s">
        <v>317</v>
      </c>
      <c r="B13412" t="s">
        <v>449</v>
      </c>
      <c r="C13412">
        <v>48355</v>
      </c>
      <c r="D13412" t="s">
        <v>135</v>
      </c>
      <c r="E13412">
        <v>590</v>
      </c>
      <c r="F13412" t="s">
        <v>110</v>
      </c>
      <c r="G13412" t="s">
        <v>129</v>
      </c>
      <c r="H13412">
        <v>119</v>
      </c>
      <c r="I13412">
        <v>0.54223213514268054</v>
      </c>
      <c r="J13412">
        <v>2.2402894354175851E-2</v>
      </c>
      <c r="K13412">
        <v>-6.8014914002422755E-5</v>
      </c>
      <c r="L13412">
        <v>1.167587709455941</v>
      </c>
    </row>
    <row r="13413" spans="1:12">
      <c r="A13413" t="s">
        <v>317</v>
      </c>
      <c r="B13413" t="s">
        <v>449</v>
      </c>
      <c r="C13413">
        <v>48355</v>
      </c>
      <c r="D13413" t="s">
        <v>135</v>
      </c>
      <c r="E13413">
        <v>590</v>
      </c>
      <c r="F13413" t="s">
        <v>110</v>
      </c>
      <c r="G13413" t="s">
        <v>130</v>
      </c>
      <c r="H13413">
        <v>154</v>
      </c>
      <c r="I13413">
        <v>0.13614671302070411</v>
      </c>
      <c r="J13413">
        <v>1.006211760132609E-2</v>
      </c>
      <c r="K13413">
        <v>-0.1648007615647171</v>
      </c>
      <c r="L13413">
        <v>0.56084747552493552</v>
      </c>
    </row>
    <row r="13414" spans="1:12">
      <c r="A13414" t="s">
        <v>317</v>
      </c>
      <c r="B13414" t="s">
        <v>449</v>
      </c>
      <c r="C13414">
        <v>48355</v>
      </c>
      <c r="D13414" t="s">
        <v>135</v>
      </c>
      <c r="E13414">
        <v>590</v>
      </c>
      <c r="F13414" t="s">
        <v>110</v>
      </c>
      <c r="G13414" t="s">
        <v>131</v>
      </c>
      <c r="H13414">
        <v>119</v>
      </c>
      <c r="I13414">
        <v>0.54223212982136759</v>
      </c>
      <c r="J13414">
        <v>2.2402894704769669E-2</v>
      </c>
      <c r="K13414">
        <v>-6.8014914002422755E-5</v>
      </c>
      <c r="L13414">
        <v>1.167587709455941</v>
      </c>
    </row>
    <row r="13415" spans="1:12">
      <c r="A13415" t="s">
        <v>317</v>
      </c>
      <c r="B13415" t="s">
        <v>449</v>
      </c>
      <c r="C13415">
        <v>48355</v>
      </c>
      <c r="D13415" t="s">
        <v>135</v>
      </c>
      <c r="E13415">
        <v>590</v>
      </c>
      <c r="F13415" t="s">
        <v>110</v>
      </c>
      <c r="G13415" t="s">
        <v>132</v>
      </c>
      <c r="H13415">
        <v>154</v>
      </c>
      <c r="I13415">
        <v>0.13614671302070411</v>
      </c>
      <c r="J13415">
        <v>1.006211760132609E-2</v>
      </c>
      <c r="K13415">
        <v>-0.1648007615647171</v>
      </c>
      <c r="L13415">
        <v>0.56084747552493552</v>
      </c>
    </row>
    <row r="13416" spans="1:12">
      <c r="A13416" t="s">
        <v>317</v>
      </c>
      <c r="B13416" t="s">
        <v>449</v>
      </c>
      <c r="C13416">
        <v>48355</v>
      </c>
      <c r="D13416" t="s">
        <v>135</v>
      </c>
      <c r="E13416">
        <v>590</v>
      </c>
      <c r="F13416" t="s">
        <v>110</v>
      </c>
      <c r="G13416" t="s">
        <v>133</v>
      </c>
      <c r="H13416">
        <v>119</v>
      </c>
      <c r="I13416">
        <v>0.71148490009686993</v>
      </c>
      <c r="J13416">
        <v>2.8626114169949951E-2</v>
      </c>
      <c r="K13416">
        <v>-6.8014914002422755E-5</v>
      </c>
      <c r="L13416">
        <v>1.4331333234507451</v>
      </c>
    </row>
    <row r="13417" spans="1:12">
      <c r="A13417" t="s">
        <v>317</v>
      </c>
      <c r="B13417" t="s">
        <v>449</v>
      </c>
      <c r="C13417">
        <v>48355</v>
      </c>
      <c r="D13417" t="s">
        <v>135</v>
      </c>
      <c r="E13417">
        <v>590</v>
      </c>
      <c r="F13417" t="s">
        <v>110</v>
      </c>
      <c r="G13417" t="s">
        <v>134</v>
      </c>
      <c r="H13417">
        <v>154</v>
      </c>
      <c r="I13417">
        <v>0.25524593365470882</v>
      </c>
      <c r="J13417">
        <v>1.069283385560706E-2</v>
      </c>
      <c r="K13417">
        <v>-7.1362469007284768E-3</v>
      </c>
      <c r="L13417">
        <v>0.67055148480300786</v>
      </c>
    </row>
    <row r="13418" spans="1:12">
      <c r="A13418" t="s">
        <v>317</v>
      </c>
      <c r="B13418" t="s">
        <v>450</v>
      </c>
      <c r="C13418">
        <v>48357</v>
      </c>
      <c r="D13418" t="s">
        <v>135</v>
      </c>
      <c r="E13418">
        <v>590</v>
      </c>
      <c r="F13418" t="s">
        <v>110</v>
      </c>
      <c r="G13418" t="s">
        <v>111</v>
      </c>
      <c r="H13418">
        <v>89</v>
      </c>
      <c r="I13418">
        <v>2.1743833951331282E-2</v>
      </c>
      <c r="J13418">
        <v>1.7380948786080729E-3</v>
      </c>
      <c r="K13418">
        <v>-999</v>
      </c>
      <c r="L13418">
        <v>-999</v>
      </c>
    </row>
    <row r="13419" spans="1:12">
      <c r="A13419" t="s">
        <v>317</v>
      </c>
      <c r="B13419" t="s">
        <v>450</v>
      </c>
      <c r="C13419">
        <v>48357</v>
      </c>
      <c r="D13419" t="s">
        <v>135</v>
      </c>
      <c r="E13419">
        <v>590</v>
      </c>
      <c r="F13419" t="s">
        <v>110</v>
      </c>
      <c r="G13419" t="s">
        <v>112</v>
      </c>
      <c r="H13419">
        <v>138</v>
      </c>
      <c r="I13419">
        <v>3.8233357878958769E-2</v>
      </c>
      <c r="J13419">
        <v>6.0902721454914686E-3</v>
      </c>
      <c r="K13419">
        <v>-999</v>
      </c>
      <c r="L13419">
        <v>-999</v>
      </c>
    </row>
    <row r="13420" spans="1:12">
      <c r="A13420" t="s">
        <v>317</v>
      </c>
      <c r="B13420" t="s">
        <v>450</v>
      </c>
      <c r="C13420">
        <v>48357</v>
      </c>
      <c r="D13420" t="s">
        <v>135</v>
      </c>
      <c r="E13420">
        <v>590</v>
      </c>
      <c r="F13420" t="s">
        <v>110</v>
      </c>
      <c r="G13420" t="s">
        <v>113</v>
      </c>
      <c r="H13420">
        <v>89</v>
      </c>
      <c r="I13420">
        <v>0.64845238050273246</v>
      </c>
      <c r="J13420">
        <v>1.9844950655832989E-2</v>
      </c>
      <c r="K13420">
        <v>-999</v>
      </c>
      <c r="L13420">
        <v>1.0053931656329329</v>
      </c>
    </row>
    <row r="13421" spans="1:12">
      <c r="A13421" t="s">
        <v>317</v>
      </c>
      <c r="B13421" t="s">
        <v>450</v>
      </c>
      <c r="C13421">
        <v>48357</v>
      </c>
      <c r="D13421" t="s">
        <v>135</v>
      </c>
      <c r="E13421">
        <v>590</v>
      </c>
      <c r="F13421" t="s">
        <v>110</v>
      </c>
      <c r="G13421" t="s">
        <v>114</v>
      </c>
      <c r="H13421">
        <v>138</v>
      </c>
      <c r="I13421">
        <v>0.1383119170547952</v>
      </c>
      <c r="J13421">
        <v>8.0181686102195632E-3</v>
      </c>
      <c r="K13421">
        <v>-3.8697673125077922E-2</v>
      </c>
      <c r="L13421">
        <v>0.64418742295477105</v>
      </c>
    </row>
    <row r="13422" spans="1:12">
      <c r="A13422" t="s">
        <v>317</v>
      </c>
      <c r="B13422" t="s">
        <v>450</v>
      </c>
      <c r="C13422">
        <v>48357</v>
      </c>
      <c r="D13422" t="s">
        <v>135</v>
      </c>
      <c r="E13422">
        <v>590</v>
      </c>
      <c r="F13422" t="s">
        <v>110</v>
      </c>
      <c r="G13422" t="s">
        <v>115</v>
      </c>
      <c r="H13422">
        <v>89</v>
      </c>
      <c r="I13422">
        <v>0.45488615074007838</v>
      </c>
      <c r="J13422">
        <v>1.409521558185628E-2</v>
      </c>
      <c r="K13422">
        <v>-999</v>
      </c>
      <c r="L13422">
        <v>0.73635543458873776</v>
      </c>
    </row>
    <row r="13423" spans="1:12">
      <c r="A13423" t="s">
        <v>317</v>
      </c>
      <c r="B13423" t="s">
        <v>450</v>
      </c>
      <c r="C13423">
        <v>48357</v>
      </c>
      <c r="D13423" t="s">
        <v>135</v>
      </c>
      <c r="E13423">
        <v>590</v>
      </c>
      <c r="F13423" t="s">
        <v>110</v>
      </c>
      <c r="G13423" t="s">
        <v>116</v>
      </c>
      <c r="H13423">
        <v>138</v>
      </c>
      <c r="I13423">
        <v>6.2848507921697161E-2</v>
      </c>
      <c r="J13423">
        <v>7.2058031484239296E-3</v>
      </c>
      <c r="K13423">
        <v>-0.1455035793150638</v>
      </c>
      <c r="L13423">
        <v>0.54025843173749966</v>
      </c>
    </row>
    <row r="13424" spans="1:12">
      <c r="A13424" t="s">
        <v>317</v>
      </c>
      <c r="B13424" t="s">
        <v>450</v>
      </c>
      <c r="C13424">
        <v>48357</v>
      </c>
      <c r="D13424" t="s">
        <v>135</v>
      </c>
      <c r="E13424">
        <v>590</v>
      </c>
      <c r="F13424" t="s">
        <v>110</v>
      </c>
      <c r="G13424" t="s">
        <v>117</v>
      </c>
      <c r="H13424">
        <v>89</v>
      </c>
      <c r="I13424">
        <v>0.45499485443689391</v>
      </c>
      <c r="J13424">
        <v>1.4105155472957801E-2</v>
      </c>
      <c r="K13424">
        <v>-999</v>
      </c>
      <c r="L13424">
        <v>0.74146969624769143</v>
      </c>
    </row>
    <row r="13425" spans="1:12">
      <c r="A13425" t="s">
        <v>317</v>
      </c>
      <c r="B13425" t="s">
        <v>450</v>
      </c>
      <c r="C13425">
        <v>48357</v>
      </c>
      <c r="D13425" t="s">
        <v>135</v>
      </c>
      <c r="E13425">
        <v>590</v>
      </c>
      <c r="F13425" t="s">
        <v>110</v>
      </c>
      <c r="G13425" t="s">
        <v>118</v>
      </c>
      <c r="H13425">
        <v>138</v>
      </c>
      <c r="I13425">
        <v>6.2848507921697161E-2</v>
      </c>
      <c r="J13425">
        <v>7.2058031484239296E-3</v>
      </c>
      <c r="K13425">
        <v>-0.1455035793150638</v>
      </c>
      <c r="L13425">
        <v>0.54025843173749966</v>
      </c>
    </row>
    <row r="13426" spans="1:12">
      <c r="A13426" t="s">
        <v>317</v>
      </c>
      <c r="B13426" t="s">
        <v>450</v>
      </c>
      <c r="C13426">
        <v>48357</v>
      </c>
      <c r="D13426" t="s">
        <v>135</v>
      </c>
      <c r="E13426">
        <v>590</v>
      </c>
      <c r="F13426" t="s">
        <v>110</v>
      </c>
      <c r="G13426" t="s">
        <v>119</v>
      </c>
      <c r="H13426">
        <v>89</v>
      </c>
      <c r="I13426">
        <v>0.5506500398437647</v>
      </c>
      <c r="J13426">
        <v>1.697110662763484E-2</v>
      </c>
      <c r="K13426">
        <v>-999</v>
      </c>
      <c r="L13426">
        <v>0.8789163861954854</v>
      </c>
    </row>
    <row r="13427" spans="1:12">
      <c r="A13427" t="s">
        <v>317</v>
      </c>
      <c r="B13427" t="s">
        <v>450</v>
      </c>
      <c r="C13427">
        <v>48357</v>
      </c>
      <c r="D13427" t="s">
        <v>135</v>
      </c>
      <c r="E13427">
        <v>590</v>
      </c>
      <c r="F13427" t="s">
        <v>110</v>
      </c>
      <c r="G13427" t="s">
        <v>120</v>
      </c>
      <c r="H13427">
        <v>138</v>
      </c>
      <c r="I13427">
        <v>0.10274189327606401</v>
      </c>
      <c r="J13427">
        <v>7.5772452925421396E-3</v>
      </c>
      <c r="K13427">
        <v>-8.7894109527459602E-2</v>
      </c>
      <c r="L13427">
        <v>0.59511452109912422</v>
      </c>
    </row>
    <row r="13428" spans="1:12">
      <c r="A13428" t="s">
        <v>317</v>
      </c>
      <c r="B13428" t="s">
        <v>450</v>
      </c>
      <c r="C13428">
        <v>48357</v>
      </c>
      <c r="D13428" t="s">
        <v>135</v>
      </c>
      <c r="E13428">
        <v>590</v>
      </c>
      <c r="F13428" t="s">
        <v>110</v>
      </c>
      <c r="G13428" t="s">
        <v>121</v>
      </c>
      <c r="H13428">
        <v>89</v>
      </c>
      <c r="I13428">
        <v>0.7707461928703343</v>
      </c>
      <c r="J13428">
        <v>2.306785813260338E-2</v>
      </c>
      <c r="K13428">
        <v>-999</v>
      </c>
      <c r="L13428">
        <v>1.183664795584114</v>
      </c>
    </row>
    <row r="13429" spans="1:12">
      <c r="A13429" t="s">
        <v>317</v>
      </c>
      <c r="B13429" t="s">
        <v>450</v>
      </c>
      <c r="C13429">
        <v>48357</v>
      </c>
      <c r="D13429" t="s">
        <v>135</v>
      </c>
      <c r="E13429">
        <v>590</v>
      </c>
      <c r="F13429" t="s">
        <v>110</v>
      </c>
      <c r="G13429" t="s">
        <v>122</v>
      </c>
      <c r="H13429">
        <v>138</v>
      </c>
      <c r="I13429">
        <v>0.20337356467902029</v>
      </c>
      <c r="J13429">
        <v>9.4596205875458056E-3</v>
      </c>
      <c r="K13429">
        <v>-4.8462834237066788E-5</v>
      </c>
      <c r="L13429">
        <v>0.75279097137253104</v>
      </c>
    </row>
    <row r="13430" spans="1:12">
      <c r="A13430" t="s">
        <v>317</v>
      </c>
      <c r="B13430" t="s">
        <v>450</v>
      </c>
      <c r="C13430">
        <v>48357</v>
      </c>
      <c r="D13430" t="s">
        <v>135</v>
      </c>
      <c r="E13430">
        <v>590</v>
      </c>
      <c r="F13430" t="s">
        <v>110</v>
      </c>
      <c r="G13430" t="s">
        <v>123</v>
      </c>
      <c r="H13430">
        <v>89</v>
      </c>
      <c r="I13430">
        <v>0.98528377267998546</v>
      </c>
      <c r="J13430">
        <v>2.937566061424042E-2</v>
      </c>
      <c r="K13430">
        <v>-999</v>
      </c>
      <c r="L13430">
        <v>1.4980854011388121</v>
      </c>
    </row>
    <row r="13431" spans="1:12">
      <c r="A13431" t="s">
        <v>317</v>
      </c>
      <c r="B13431" t="s">
        <v>450</v>
      </c>
      <c r="C13431">
        <v>48357</v>
      </c>
      <c r="D13431" t="s">
        <v>135</v>
      </c>
      <c r="E13431">
        <v>590</v>
      </c>
      <c r="F13431" t="s">
        <v>110</v>
      </c>
      <c r="G13431" t="s">
        <v>124</v>
      </c>
      <c r="H13431">
        <v>138</v>
      </c>
      <c r="I13431">
        <v>0.29175513852234619</v>
      </c>
      <c r="J13431">
        <v>1.128344214656646E-2</v>
      </c>
      <c r="K13431">
        <v>-4.8462834237066788E-5</v>
      </c>
      <c r="L13431">
        <v>0.88197574694594394</v>
      </c>
    </row>
    <row r="13432" spans="1:12">
      <c r="A13432" t="s">
        <v>317</v>
      </c>
      <c r="B13432" t="s">
        <v>450</v>
      </c>
      <c r="C13432">
        <v>48357</v>
      </c>
      <c r="D13432" t="s">
        <v>135</v>
      </c>
      <c r="E13432">
        <v>590</v>
      </c>
      <c r="F13432" t="s">
        <v>110</v>
      </c>
      <c r="G13432" t="s">
        <v>125</v>
      </c>
      <c r="H13432">
        <v>89</v>
      </c>
      <c r="I13432">
        <v>1.185442998781296</v>
      </c>
      <c r="J13432">
        <v>3.5561839410566939E-2</v>
      </c>
      <c r="K13432">
        <v>-999</v>
      </c>
      <c r="L13432">
        <v>1.798746552102755</v>
      </c>
    </row>
    <row r="13433" spans="1:12">
      <c r="A13433" t="s">
        <v>317</v>
      </c>
      <c r="B13433" t="s">
        <v>450</v>
      </c>
      <c r="C13433">
        <v>48357</v>
      </c>
      <c r="D13433" t="s">
        <v>135</v>
      </c>
      <c r="E13433">
        <v>590</v>
      </c>
      <c r="F13433" t="s">
        <v>110</v>
      </c>
      <c r="G13433" t="s">
        <v>126</v>
      </c>
      <c r="H13433">
        <v>138</v>
      </c>
      <c r="I13433">
        <v>0.38543623686714612</v>
      </c>
      <c r="J13433">
        <v>1.3946181402598E-2</v>
      </c>
      <c r="K13433">
        <v>-4.8462834237066788E-5</v>
      </c>
      <c r="L13433">
        <v>1.032273955430649</v>
      </c>
    </row>
    <row r="13434" spans="1:12">
      <c r="A13434" t="s">
        <v>317</v>
      </c>
      <c r="B13434" t="s">
        <v>450</v>
      </c>
      <c r="C13434">
        <v>48357</v>
      </c>
      <c r="D13434" t="s">
        <v>135</v>
      </c>
      <c r="E13434">
        <v>590</v>
      </c>
      <c r="F13434" t="s">
        <v>110</v>
      </c>
      <c r="G13434" t="s">
        <v>127</v>
      </c>
      <c r="H13434">
        <v>89</v>
      </c>
      <c r="I13434">
        <v>0.64833597190587045</v>
      </c>
      <c r="J13434">
        <v>1.9841160627586191E-2</v>
      </c>
      <c r="K13434">
        <v>-999</v>
      </c>
      <c r="L13434">
        <v>1.0018344324194739</v>
      </c>
    </row>
    <row r="13435" spans="1:12">
      <c r="A13435" t="s">
        <v>317</v>
      </c>
      <c r="B13435" t="s">
        <v>450</v>
      </c>
      <c r="C13435">
        <v>48357</v>
      </c>
      <c r="D13435" t="s">
        <v>135</v>
      </c>
      <c r="E13435">
        <v>590</v>
      </c>
      <c r="F13435" t="s">
        <v>110</v>
      </c>
      <c r="G13435" t="s">
        <v>128</v>
      </c>
      <c r="H13435">
        <v>138</v>
      </c>
      <c r="I13435">
        <v>0.1383119170547952</v>
      </c>
      <c r="J13435">
        <v>8.0181686102195632E-3</v>
      </c>
      <c r="K13435">
        <v>-3.8697673125077922E-2</v>
      </c>
      <c r="L13435">
        <v>0.64418742295477105</v>
      </c>
    </row>
    <row r="13436" spans="1:12">
      <c r="A13436" t="s">
        <v>317</v>
      </c>
      <c r="B13436" t="s">
        <v>450</v>
      </c>
      <c r="C13436">
        <v>48357</v>
      </c>
      <c r="D13436" t="s">
        <v>135</v>
      </c>
      <c r="E13436">
        <v>590</v>
      </c>
      <c r="F13436" t="s">
        <v>110</v>
      </c>
      <c r="G13436" t="s">
        <v>129</v>
      </c>
      <c r="H13436">
        <v>89</v>
      </c>
      <c r="I13436">
        <v>0.64833597190587067</v>
      </c>
      <c r="J13436">
        <v>1.9841160627586191E-2</v>
      </c>
      <c r="K13436">
        <v>-999</v>
      </c>
      <c r="L13436">
        <v>1.0018344324194739</v>
      </c>
    </row>
    <row r="13437" spans="1:12">
      <c r="A13437" t="s">
        <v>317</v>
      </c>
      <c r="B13437" t="s">
        <v>450</v>
      </c>
      <c r="C13437">
        <v>48357</v>
      </c>
      <c r="D13437" t="s">
        <v>135</v>
      </c>
      <c r="E13437">
        <v>590</v>
      </c>
      <c r="F13437" t="s">
        <v>110</v>
      </c>
      <c r="G13437" t="s">
        <v>130</v>
      </c>
      <c r="H13437">
        <v>138</v>
      </c>
      <c r="I13437">
        <v>0.1383119170547952</v>
      </c>
      <c r="J13437">
        <v>8.0181686102195632E-3</v>
      </c>
      <c r="K13437">
        <v>-3.8697673125077922E-2</v>
      </c>
      <c r="L13437">
        <v>0.64418742295477105</v>
      </c>
    </row>
    <row r="13438" spans="1:12">
      <c r="A13438" t="s">
        <v>317</v>
      </c>
      <c r="B13438" t="s">
        <v>450</v>
      </c>
      <c r="C13438">
        <v>48357</v>
      </c>
      <c r="D13438" t="s">
        <v>135</v>
      </c>
      <c r="E13438">
        <v>590</v>
      </c>
      <c r="F13438" t="s">
        <v>110</v>
      </c>
      <c r="G13438" t="s">
        <v>131</v>
      </c>
      <c r="H13438">
        <v>89</v>
      </c>
      <c r="I13438">
        <v>0.64833597190587067</v>
      </c>
      <c r="J13438">
        <v>1.9841160627586191E-2</v>
      </c>
      <c r="K13438">
        <v>-999</v>
      </c>
      <c r="L13438">
        <v>1.0018344324194739</v>
      </c>
    </row>
    <row r="13439" spans="1:12">
      <c r="A13439" t="s">
        <v>317</v>
      </c>
      <c r="B13439" t="s">
        <v>450</v>
      </c>
      <c r="C13439">
        <v>48357</v>
      </c>
      <c r="D13439" t="s">
        <v>135</v>
      </c>
      <c r="E13439">
        <v>590</v>
      </c>
      <c r="F13439" t="s">
        <v>110</v>
      </c>
      <c r="G13439" t="s">
        <v>132</v>
      </c>
      <c r="H13439">
        <v>138</v>
      </c>
      <c r="I13439">
        <v>0.1383119170547952</v>
      </c>
      <c r="J13439">
        <v>8.0181686102195632E-3</v>
      </c>
      <c r="K13439">
        <v>-3.8697673125077922E-2</v>
      </c>
      <c r="L13439">
        <v>0.64418742295477105</v>
      </c>
    </row>
    <row r="13440" spans="1:12">
      <c r="A13440" t="s">
        <v>317</v>
      </c>
      <c r="B13440" t="s">
        <v>450</v>
      </c>
      <c r="C13440">
        <v>48357</v>
      </c>
      <c r="D13440" t="s">
        <v>135</v>
      </c>
      <c r="E13440">
        <v>590</v>
      </c>
      <c r="F13440" t="s">
        <v>110</v>
      </c>
      <c r="G13440" t="s">
        <v>133</v>
      </c>
      <c r="H13440">
        <v>89</v>
      </c>
      <c r="I13440">
        <v>0.74682162910718686</v>
      </c>
      <c r="J13440">
        <v>2.289285963588494E-2</v>
      </c>
      <c r="K13440">
        <v>-999</v>
      </c>
      <c r="L13440">
        <v>1.137772575227183</v>
      </c>
    </row>
    <row r="13441" spans="1:12">
      <c r="A13441" t="s">
        <v>317</v>
      </c>
      <c r="B13441" t="s">
        <v>450</v>
      </c>
      <c r="C13441">
        <v>48357</v>
      </c>
      <c r="D13441" t="s">
        <v>135</v>
      </c>
      <c r="E13441">
        <v>590</v>
      </c>
      <c r="F13441" t="s">
        <v>110</v>
      </c>
      <c r="G13441" t="s">
        <v>134</v>
      </c>
      <c r="H13441">
        <v>138</v>
      </c>
      <c r="I13441">
        <v>0.3412644329330356</v>
      </c>
      <c r="J13441">
        <v>1.3203682525302929E-2</v>
      </c>
      <c r="K13441">
        <v>-4.8462834237066788E-5</v>
      </c>
      <c r="L13441">
        <v>0.95614997039392535</v>
      </c>
    </row>
    <row r="13442" spans="1:12">
      <c r="A13442" t="s">
        <v>317</v>
      </c>
      <c r="B13442" t="s">
        <v>451</v>
      </c>
      <c r="C13442">
        <v>48359</v>
      </c>
      <c r="D13442" t="s">
        <v>135</v>
      </c>
      <c r="E13442">
        <v>590</v>
      </c>
      <c r="F13442" t="s">
        <v>110</v>
      </c>
      <c r="G13442" t="s">
        <v>111</v>
      </c>
      <c r="H13442">
        <v>635</v>
      </c>
      <c r="I13442">
        <v>2.502304319585457E-3</v>
      </c>
      <c r="J13442">
        <v>2.6574485721450021E-3</v>
      </c>
      <c r="K13442">
        <v>-999</v>
      </c>
      <c r="L13442">
        <v>-999</v>
      </c>
    </row>
    <row r="13443" spans="1:12">
      <c r="A13443" t="s">
        <v>317</v>
      </c>
      <c r="B13443" t="s">
        <v>451</v>
      </c>
      <c r="C13443">
        <v>48359</v>
      </c>
      <c r="D13443" t="s">
        <v>135</v>
      </c>
      <c r="E13443">
        <v>590</v>
      </c>
      <c r="F13443" t="s">
        <v>110</v>
      </c>
      <c r="G13443" t="s">
        <v>112</v>
      </c>
      <c r="H13443">
        <v>1208</v>
      </c>
      <c r="I13443">
        <v>-4.2724854724469361E-3</v>
      </c>
      <c r="J13443">
        <v>7.0837779440970864E-4</v>
      </c>
      <c r="K13443">
        <v>-999</v>
      </c>
      <c r="L13443">
        <v>-999</v>
      </c>
    </row>
    <row r="13444" spans="1:12">
      <c r="A13444" t="s">
        <v>317</v>
      </c>
      <c r="B13444" t="s">
        <v>451</v>
      </c>
      <c r="C13444">
        <v>48359</v>
      </c>
      <c r="D13444" t="s">
        <v>135</v>
      </c>
      <c r="E13444">
        <v>590</v>
      </c>
      <c r="F13444" t="s">
        <v>110</v>
      </c>
      <c r="G13444" t="s">
        <v>113</v>
      </c>
      <c r="H13444">
        <v>635</v>
      </c>
      <c r="I13444">
        <v>0.24715594194753501</v>
      </c>
      <c r="J13444">
        <v>7.3185706591283881E-3</v>
      </c>
      <c r="K13444">
        <v>-0.2323806588090242</v>
      </c>
      <c r="L13444">
        <v>0.80121774819360836</v>
      </c>
    </row>
    <row r="13445" spans="1:12">
      <c r="A13445" t="s">
        <v>317</v>
      </c>
      <c r="B13445" t="s">
        <v>451</v>
      </c>
      <c r="C13445">
        <v>48359</v>
      </c>
      <c r="D13445" t="s">
        <v>135</v>
      </c>
      <c r="E13445">
        <v>590</v>
      </c>
      <c r="F13445" t="s">
        <v>110</v>
      </c>
      <c r="G13445" t="s">
        <v>114</v>
      </c>
      <c r="H13445">
        <v>1208</v>
      </c>
      <c r="I13445">
        <v>8.9338536529927515E-2</v>
      </c>
      <c r="J13445">
        <v>2.5589391133166608E-3</v>
      </c>
      <c r="K13445">
        <v>-0.4066266268845789</v>
      </c>
      <c r="L13445">
        <v>0.44343045327888042</v>
      </c>
    </row>
    <row r="13446" spans="1:12">
      <c r="A13446" t="s">
        <v>317</v>
      </c>
      <c r="B13446" t="s">
        <v>451</v>
      </c>
      <c r="C13446">
        <v>48359</v>
      </c>
      <c r="D13446" t="s">
        <v>135</v>
      </c>
      <c r="E13446">
        <v>590</v>
      </c>
      <c r="F13446" t="s">
        <v>110</v>
      </c>
      <c r="G13446" t="s">
        <v>115</v>
      </c>
      <c r="H13446">
        <v>635</v>
      </c>
      <c r="I13446">
        <v>0.16417524043995499</v>
      </c>
      <c r="J13446">
        <v>5.3749213312934427E-3</v>
      </c>
      <c r="K13446">
        <v>-0.31161967519313932</v>
      </c>
      <c r="L13446">
        <v>0.59120303349389458</v>
      </c>
    </row>
    <row r="13447" spans="1:12">
      <c r="A13447" t="s">
        <v>317</v>
      </c>
      <c r="B13447" t="s">
        <v>451</v>
      </c>
      <c r="C13447">
        <v>48359</v>
      </c>
      <c r="D13447" t="s">
        <v>135</v>
      </c>
      <c r="E13447">
        <v>590</v>
      </c>
      <c r="F13447" t="s">
        <v>110</v>
      </c>
      <c r="G13447" t="s">
        <v>116</v>
      </c>
      <c r="H13447">
        <v>1208</v>
      </c>
      <c r="I13447">
        <v>4.6109388855977401E-2</v>
      </c>
      <c r="J13447">
        <v>2.0512816751737822E-3</v>
      </c>
      <c r="K13447">
        <v>-0.59247941237158797</v>
      </c>
      <c r="L13447">
        <v>0.37604898844521412</v>
      </c>
    </row>
    <row r="13448" spans="1:12">
      <c r="A13448" t="s">
        <v>317</v>
      </c>
      <c r="B13448" t="s">
        <v>451</v>
      </c>
      <c r="C13448">
        <v>48359</v>
      </c>
      <c r="D13448" t="s">
        <v>135</v>
      </c>
      <c r="E13448">
        <v>590</v>
      </c>
      <c r="F13448" t="s">
        <v>110</v>
      </c>
      <c r="G13448" t="s">
        <v>117</v>
      </c>
      <c r="H13448">
        <v>635</v>
      </c>
      <c r="I13448">
        <v>0.16451664870385349</v>
      </c>
      <c r="J13448">
        <v>5.3786864432402307E-3</v>
      </c>
      <c r="K13448">
        <v>-0.31161967519313932</v>
      </c>
      <c r="L13448">
        <v>0.59120303349389458</v>
      </c>
    </row>
    <row r="13449" spans="1:12">
      <c r="A13449" t="s">
        <v>317</v>
      </c>
      <c r="B13449" t="s">
        <v>451</v>
      </c>
      <c r="C13449">
        <v>48359</v>
      </c>
      <c r="D13449" t="s">
        <v>135</v>
      </c>
      <c r="E13449">
        <v>590</v>
      </c>
      <c r="F13449" t="s">
        <v>110</v>
      </c>
      <c r="G13449" t="s">
        <v>118</v>
      </c>
      <c r="H13449">
        <v>1208</v>
      </c>
      <c r="I13449">
        <v>4.6678139038263712E-2</v>
      </c>
      <c r="J13449">
        <v>2.0737454202937561E-3</v>
      </c>
      <c r="K13449">
        <v>-0.62759294020833911</v>
      </c>
      <c r="L13449">
        <v>0.37604898844521412</v>
      </c>
    </row>
    <row r="13450" spans="1:12">
      <c r="A13450" t="s">
        <v>317</v>
      </c>
      <c r="B13450" t="s">
        <v>451</v>
      </c>
      <c r="C13450">
        <v>48359</v>
      </c>
      <c r="D13450" t="s">
        <v>135</v>
      </c>
      <c r="E13450">
        <v>590</v>
      </c>
      <c r="F13450" t="s">
        <v>110</v>
      </c>
      <c r="G13450" t="s">
        <v>119</v>
      </c>
      <c r="H13450">
        <v>635</v>
      </c>
      <c r="I13450">
        <v>0.21027790910353841</v>
      </c>
      <c r="J13450">
        <v>6.4591009916164129E-3</v>
      </c>
      <c r="K13450">
        <v>-0.27376630548093239</v>
      </c>
      <c r="L13450">
        <v>0.70801578305866575</v>
      </c>
    </row>
    <row r="13451" spans="1:12">
      <c r="A13451" t="s">
        <v>317</v>
      </c>
      <c r="B13451" t="s">
        <v>451</v>
      </c>
      <c r="C13451">
        <v>48359</v>
      </c>
      <c r="D13451" t="s">
        <v>135</v>
      </c>
      <c r="E13451">
        <v>590</v>
      </c>
      <c r="F13451" t="s">
        <v>110</v>
      </c>
      <c r="G13451" t="s">
        <v>120</v>
      </c>
      <c r="H13451">
        <v>1208</v>
      </c>
      <c r="I13451">
        <v>6.9402247262669844E-2</v>
      </c>
      <c r="J13451">
        <v>2.252678662548223E-3</v>
      </c>
      <c r="K13451">
        <v>-0.51036096164333022</v>
      </c>
      <c r="L13451">
        <v>0.40430367399282202</v>
      </c>
    </row>
    <row r="13452" spans="1:12">
      <c r="A13452" t="s">
        <v>317</v>
      </c>
      <c r="B13452" t="s">
        <v>451</v>
      </c>
      <c r="C13452">
        <v>48359</v>
      </c>
      <c r="D13452" t="s">
        <v>135</v>
      </c>
      <c r="E13452">
        <v>590</v>
      </c>
      <c r="F13452" t="s">
        <v>110</v>
      </c>
      <c r="G13452" t="s">
        <v>121</v>
      </c>
      <c r="H13452">
        <v>635</v>
      </c>
      <c r="I13452">
        <v>0.30089621591237548</v>
      </c>
      <c r="J13452">
        <v>8.5392705249188738E-3</v>
      </c>
      <c r="K13452">
        <v>-0.17061659127824519</v>
      </c>
      <c r="L13452">
        <v>0.93164386768066287</v>
      </c>
    </row>
    <row r="13453" spans="1:12">
      <c r="A13453" t="s">
        <v>317</v>
      </c>
      <c r="B13453" t="s">
        <v>451</v>
      </c>
      <c r="C13453">
        <v>48359</v>
      </c>
      <c r="D13453" t="s">
        <v>135</v>
      </c>
      <c r="E13453">
        <v>590</v>
      </c>
      <c r="F13453" t="s">
        <v>110</v>
      </c>
      <c r="G13453" t="s">
        <v>122</v>
      </c>
      <c r="H13453">
        <v>1208</v>
      </c>
      <c r="I13453">
        <v>0.1273406221110347</v>
      </c>
      <c r="J13453">
        <v>3.1293896427732992E-3</v>
      </c>
      <c r="K13453">
        <v>-0.28847523799605168</v>
      </c>
      <c r="L13453">
        <v>0.52951082528927818</v>
      </c>
    </row>
    <row r="13454" spans="1:12">
      <c r="A13454" t="s">
        <v>317</v>
      </c>
      <c r="B13454" t="s">
        <v>451</v>
      </c>
      <c r="C13454">
        <v>48359</v>
      </c>
      <c r="D13454" t="s">
        <v>135</v>
      </c>
      <c r="E13454">
        <v>590</v>
      </c>
      <c r="F13454" t="s">
        <v>110</v>
      </c>
      <c r="G13454" t="s">
        <v>123</v>
      </c>
      <c r="H13454">
        <v>635</v>
      </c>
      <c r="I13454">
        <v>0.39255216091808498</v>
      </c>
      <c r="J13454">
        <v>1.0855845494794141E-2</v>
      </c>
      <c r="K13454">
        <v>-8.4197921816887497E-2</v>
      </c>
      <c r="L13454">
        <v>1.200191561321988</v>
      </c>
    </row>
    <row r="13455" spans="1:12">
      <c r="A13455" t="s">
        <v>317</v>
      </c>
      <c r="B13455" t="s">
        <v>451</v>
      </c>
      <c r="C13455">
        <v>48359</v>
      </c>
      <c r="D13455" t="s">
        <v>135</v>
      </c>
      <c r="E13455">
        <v>590</v>
      </c>
      <c r="F13455" t="s">
        <v>110</v>
      </c>
      <c r="G13455" t="s">
        <v>124</v>
      </c>
      <c r="H13455">
        <v>1208</v>
      </c>
      <c r="I13455">
        <v>0.1783444459680969</v>
      </c>
      <c r="J13455">
        <v>4.1106796435337184E-3</v>
      </c>
      <c r="K13455">
        <v>-0.2325818798403067</v>
      </c>
      <c r="L13455">
        <v>0.70373784396051831</v>
      </c>
    </row>
    <row r="13456" spans="1:12">
      <c r="A13456" t="s">
        <v>317</v>
      </c>
      <c r="B13456" t="s">
        <v>451</v>
      </c>
      <c r="C13456">
        <v>48359</v>
      </c>
      <c r="D13456" t="s">
        <v>135</v>
      </c>
      <c r="E13456">
        <v>590</v>
      </c>
      <c r="F13456" t="s">
        <v>110</v>
      </c>
      <c r="G13456" t="s">
        <v>125</v>
      </c>
      <c r="H13456">
        <v>635</v>
      </c>
      <c r="I13456">
        <v>0.47734488637188299</v>
      </c>
      <c r="J13456">
        <v>1.3050335881330871E-2</v>
      </c>
      <c r="K13456">
        <v>-3.5290723821180738E-2</v>
      </c>
      <c r="L13456">
        <v>1.4226110566012979</v>
      </c>
    </row>
    <row r="13457" spans="1:12">
      <c r="A13457" t="s">
        <v>317</v>
      </c>
      <c r="B13457" t="s">
        <v>451</v>
      </c>
      <c r="C13457">
        <v>48359</v>
      </c>
      <c r="D13457" t="s">
        <v>135</v>
      </c>
      <c r="E13457">
        <v>590</v>
      </c>
      <c r="F13457" t="s">
        <v>110</v>
      </c>
      <c r="G13457" t="s">
        <v>126</v>
      </c>
      <c r="H13457">
        <v>1208</v>
      </c>
      <c r="I13457">
        <v>0.22513540258239939</v>
      </c>
      <c r="J13457">
        <v>4.9472227230371079E-3</v>
      </c>
      <c r="K13457">
        <v>-0.2325818798403067</v>
      </c>
      <c r="L13457">
        <v>0.89392121467035446</v>
      </c>
    </row>
    <row r="13458" spans="1:12">
      <c r="A13458" t="s">
        <v>317</v>
      </c>
      <c r="B13458" t="s">
        <v>451</v>
      </c>
      <c r="C13458">
        <v>48359</v>
      </c>
      <c r="D13458" t="s">
        <v>135</v>
      </c>
      <c r="E13458">
        <v>590</v>
      </c>
      <c r="F13458" t="s">
        <v>110</v>
      </c>
      <c r="G13458" t="s">
        <v>127</v>
      </c>
      <c r="H13458">
        <v>635</v>
      </c>
      <c r="I13458">
        <v>0.24694165396749329</v>
      </c>
      <c r="J13458">
        <v>7.3251986883944272E-3</v>
      </c>
      <c r="K13458">
        <v>-0.2323806588090242</v>
      </c>
      <c r="L13458">
        <v>0.80121774819360836</v>
      </c>
    </row>
    <row r="13459" spans="1:12">
      <c r="A13459" t="s">
        <v>317</v>
      </c>
      <c r="B13459" t="s">
        <v>451</v>
      </c>
      <c r="C13459">
        <v>48359</v>
      </c>
      <c r="D13459" t="s">
        <v>135</v>
      </c>
      <c r="E13459">
        <v>590</v>
      </c>
      <c r="F13459" t="s">
        <v>110</v>
      </c>
      <c r="G13459" t="s">
        <v>128</v>
      </c>
      <c r="H13459">
        <v>1208</v>
      </c>
      <c r="I13459">
        <v>8.9107366762609233E-2</v>
      </c>
      <c r="J13459">
        <v>2.5511577971779162E-3</v>
      </c>
      <c r="K13459">
        <v>-0.40442259636040861</v>
      </c>
      <c r="L13459">
        <v>0.43893782092644951</v>
      </c>
    </row>
    <row r="13460" spans="1:12">
      <c r="A13460" t="s">
        <v>317</v>
      </c>
      <c r="B13460" t="s">
        <v>451</v>
      </c>
      <c r="C13460">
        <v>48359</v>
      </c>
      <c r="D13460" t="s">
        <v>135</v>
      </c>
      <c r="E13460">
        <v>590</v>
      </c>
      <c r="F13460" t="s">
        <v>110</v>
      </c>
      <c r="G13460" t="s">
        <v>129</v>
      </c>
      <c r="H13460">
        <v>635</v>
      </c>
      <c r="I13460">
        <v>0.2469416539667669</v>
      </c>
      <c r="J13460">
        <v>7.3251986883736729E-3</v>
      </c>
      <c r="K13460">
        <v>-0.2323806588090242</v>
      </c>
      <c r="L13460">
        <v>0.80121774819360836</v>
      </c>
    </row>
    <row r="13461" spans="1:12">
      <c r="A13461" t="s">
        <v>317</v>
      </c>
      <c r="B13461" t="s">
        <v>451</v>
      </c>
      <c r="C13461">
        <v>48359</v>
      </c>
      <c r="D13461" t="s">
        <v>135</v>
      </c>
      <c r="E13461">
        <v>590</v>
      </c>
      <c r="F13461" t="s">
        <v>110</v>
      </c>
      <c r="G13461" t="s">
        <v>130</v>
      </c>
      <c r="H13461">
        <v>1208</v>
      </c>
      <c r="I13461">
        <v>8.9107366762609233E-2</v>
      </c>
      <c r="J13461">
        <v>2.5511577971779149E-3</v>
      </c>
      <c r="K13461">
        <v>-0.40442259636040861</v>
      </c>
      <c r="L13461">
        <v>0.43893782092644951</v>
      </c>
    </row>
    <row r="13462" spans="1:12">
      <c r="A13462" t="s">
        <v>317</v>
      </c>
      <c r="B13462" t="s">
        <v>451</v>
      </c>
      <c r="C13462">
        <v>48359</v>
      </c>
      <c r="D13462" t="s">
        <v>135</v>
      </c>
      <c r="E13462">
        <v>590</v>
      </c>
      <c r="F13462" t="s">
        <v>110</v>
      </c>
      <c r="G13462" t="s">
        <v>131</v>
      </c>
      <c r="H13462">
        <v>635</v>
      </c>
      <c r="I13462">
        <v>0.24694167398211819</v>
      </c>
      <c r="J13462">
        <v>7.3251990598797931E-3</v>
      </c>
      <c r="K13462">
        <v>-0.2323806588090242</v>
      </c>
      <c r="L13462">
        <v>0.80121774819360836</v>
      </c>
    </row>
    <row r="13463" spans="1:12">
      <c r="A13463" t="s">
        <v>317</v>
      </c>
      <c r="B13463" t="s">
        <v>451</v>
      </c>
      <c r="C13463">
        <v>48359</v>
      </c>
      <c r="D13463" t="s">
        <v>135</v>
      </c>
      <c r="E13463">
        <v>590</v>
      </c>
      <c r="F13463" t="s">
        <v>110</v>
      </c>
      <c r="G13463" t="s">
        <v>132</v>
      </c>
      <c r="H13463">
        <v>1208</v>
      </c>
      <c r="I13463">
        <v>8.9107366762609233E-2</v>
      </c>
      <c r="J13463">
        <v>2.5511577971779162E-3</v>
      </c>
      <c r="K13463">
        <v>-0.40442259636040861</v>
      </c>
      <c r="L13463">
        <v>0.43893782092644951</v>
      </c>
    </row>
    <row r="13464" spans="1:12">
      <c r="A13464" t="s">
        <v>317</v>
      </c>
      <c r="B13464" t="s">
        <v>451</v>
      </c>
      <c r="C13464">
        <v>48359</v>
      </c>
      <c r="D13464" t="s">
        <v>135</v>
      </c>
      <c r="E13464">
        <v>590</v>
      </c>
      <c r="F13464" t="s">
        <v>110</v>
      </c>
      <c r="G13464" t="s">
        <v>133</v>
      </c>
      <c r="H13464">
        <v>635</v>
      </c>
      <c r="I13464">
        <v>0.31850527398248879</v>
      </c>
      <c r="J13464">
        <v>8.4559508961797435E-3</v>
      </c>
      <c r="K13464">
        <v>-6.0683399280555481E-2</v>
      </c>
      <c r="L13464">
        <v>0.86978263624462182</v>
      </c>
    </row>
    <row r="13465" spans="1:12">
      <c r="A13465" t="s">
        <v>317</v>
      </c>
      <c r="B13465" t="s">
        <v>451</v>
      </c>
      <c r="C13465">
        <v>48359</v>
      </c>
      <c r="D13465" t="s">
        <v>135</v>
      </c>
      <c r="E13465">
        <v>590</v>
      </c>
      <c r="F13465" t="s">
        <v>110</v>
      </c>
      <c r="G13465" t="s">
        <v>134</v>
      </c>
      <c r="H13465">
        <v>1208</v>
      </c>
      <c r="I13465">
        <v>0.15174888327284439</v>
      </c>
      <c r="J13465">
        <v>3.1787508328617151E-3</v>
      </c>
      <c r="K13465">
        <v>-0.2325818798403067</v>
      </c>
      <c r="L13465">
        <v>0.5979785154465006</v>
      </c>
    </row>
    <row r="13466" spans="1:12">
      <c r="A13466" t="s">
        <v>317</v>
      </c>
      <c r="B13466" t="s">
        <v>288</v>
      </c>
      <c r="C13466">
        <v>48361</v>
      </c>
      <c r="D13466" t="s">
        <v>135</v>
      </c>
      <c r="E13466">
        <v>590</v>
      </c>
      <c r="F13466" t="s">
        <v>110</v>
      </c>
      <c r="G13466" t="s">
        <v>111</v>
      </c>
      <c r="H13466">
        <v>119</v>
      </c>
      <c r="I13466">
        <v>4.344054371735321E-2</v>
      </c>
      <c r="J13466">
        <v>3.0583080619406241E-3</v>
      </c>
      <c r="K13466">
        <v>-999</v>
      </c>
      <c r="L13466">
        <v>-999</v>
      </c>
    </row>
    <row r="13467" spans="1:12">
      <c r="A13467" t="s">
        <v>317</v>
      </c>
      <c r="B13467" t="s">
        <v>288</v>
      </c>
      <c r="C13467">
        <v>48361</v>
      </c>
      <c r="D13467" t="s">
        <v>135</v>
      </c>
      <c r="E13467">
        <v>590</v>
      </c>
      <c r="F13467" t="s">
        <v>110</v>
      </c>
      <c r="G13467" t="s">
        <v>112</v>
      </c>
      <c r="H13467">
        <v>154</v>
      </c>
      <c r="I13467">
        <v>1.010576887515535E-2</v>
      </c>
      <c r="J13467">
        <v>1.007986004360896E-3</v>
      </c>
      <c r="K13467">
        <v>-999</v>
      </c>
      <c r="L13467">
        <v>-999</v>
      </c>
    </row>
    <row r="13468" spans="1:12">
      <c r="A13468" t="s">
        <v>317</v>
      </c>
      <c r="B13468" t="s">
        <v>288</v>
      </c>
      <c r="C13468">
        <v>48361</v>
      </c>
      <c r="D13468" t="s">
        <v>135</v>
      </c>
      <c r="E13468">
        <v>590</v>
      </c>
      <c r="F13468" t="s">
        <v>110</v>
      </c>
      <c r="G13468" t="s">
        <v>113</v>
      </c>
      <c r="H13468">
        <v>119</v>
      </c>
      <c r="I13468">
        <v>0.54223212982136748</v>
      </c>
      <c r="J13468">
        <v>2.2402894704769659E-2</v>
      </c>
      <c r="K13468">
        <v>-6.8014914002422755E-5</v>
      </c>
      <c r="L13468">
        <v>1.167587709455941</v>
      </c>
    </row>
    <row r="13469" spans="1:12">
      <c r="A13469" t="s">
        <v>317</v>
      </c>
      <c r="B13469" t="s">
        <v>288</v>
      </c>
      <c r="C13469">
        <v>48361</v>
      </c>
      <c r="D13469" t="s">
        <v>135</v>
      </c>
      <c r="E13469">
        <v>590</v>
      </c>
      <c r="F13469" t="s">
        <v>110</v>
      </c>
      <c r="G13469" t="s">
        <v>114</v>
      </c>
      <c r="H13469">
        <v>154</v>
      </c>
      <c r="I13469">
        <v>0.13614671302070411</v>
      </c>
      <c r="J13469">
        <v>1.006211760132609E-2</v>
      </c>
      <c r="K13469">
        <v>-0.1648007615647171</v>
      </c>
      <c r="L13469">
        <v>0.56084747552493552</v>
      </c>
    </row>
    <row r="13470" spans="1:12">
      <c r="A13470" t="s">
        <v>317</v>
      </c>
      <c r="B13470" t="s">
        <v>288</v>
      </c>
      <c r="C13470">
        <v>48361</v>
      </c>
      <c r="D13470" t="s">
        <v>135</v>
      </c>
      <c r="E13470">
        <v>590</v>
      </c>
      <c r="F13470" t="s">
        <v>110</v>
      </c>
      <c r="G13470" t="s">
        <v>115</v>
      </c>
      <c r="H13470">
        <v>119</v>
      </c>
      <c r="I13470">
        <v>0.35744820166864288</v>
      </c>
      <c r="J13470">
        <v>1.8388921166261309E-2</v>
      </c>
      <c r="K13470">
        <v>-9.3929551569146078E-2</v>
      </c>
      <c r="L13470">
        <v>0.83509783911325841</v>
      </c>
    </row>
    <row r="13471" spans="1:12">
      <c r="A13471" t="s">
        <v>317</v>
      </c>
      <c r="B13471" t="s">
        <v>288</v>
      </c>
      <c r="C13471">
        <v>48361</v>
      </c>
      <c r="D13471" t="s">
        <v>135</v>
      </c>
      <c r="E13471">
        <v>590</v>
      </c>
      <c r="F13471" t="s">
        <v>110</v>
      </c>
      <c r="G13471" t="s">
        <v>116</v>
      </c>
      <c r="H13471">
        <v>154</v>
      </c>
      <c r="I13471">
        <v>5.8262439736304593E-2</v>
      </c>
      <c r="J13471">
        <v>9.4519299594805518E-3</v>
      </c>
      <c r="K13471">
        <v>-0.2965267321163389</v>
      </c>
      <c r="L13471">
        <v>0.34774509743010268</v>
      </c>
    </row>
    <row r="13472" spans="1:12">
      <c r="A13472" t="s">
        <v>317</v>
      </c>
      <c r="B13472" t="s">
        <v>288</v>
      </c>
      <c r="C13472">
        <v>48361</v>
      </c>
      <c r="D13472" t="s">
        <v>135</v>
      </c>
      <c r="E13472">
        <v>590</v>
      </c>
      <c r="F13472" t="s">
        <v>110</v>
      </c>
      <c r="G13472" t="s">
        <v>117</v>
      </c>
      <c r="H13472">
        <v>119</v>
      </c>
      <c r="I13472">
        <v>0.35744820166864288</v>
      </c>
      <c r="J13472">
        <v>1.8388921166261309E-2</v>
      </c>
      <c r="K13472">
        <v>-9.3929551569146078E-2</v>
      </c>
      <c r="L13472">
        <v>0.83509783911325841</v>
      </c>
    </row>
    <row r="13473" spans="1:12">
      <c r="A13473" t="s">
        <v>317</v>
      </c>
      <c r="B13473" t="s">
        <v>288</v>
      </c>
      <c r="C13473">
        <v>48361</v>
      </c>
      <c r="D13473" t="s">
        <v>135</v>
      </c>
      <c r="E13473">
        <v>590</v>
      </c>
      <c r="F13473" t="s">
        <v>110</v>
      </c>
      <c r="G13473" t="s">
        <v>118</v>
      </c>
      <c r="H13473">
        <v>154</v>
      </c>
      <c r="I13473">
        <v>5.8262439736304593E-2</v>
      </c>
      <c r="J13473">
        <v>9.4519299594805518E-3</v>
      </c>
      <c r="K13473">
        <v>-0.2965267321163389</v>
      </c>
      <c r="L13473">
        <v>0.34774509743010268</v>
      </c>
    </row>
    <row r="13474" spans="1:12">
      <c r="A13474" t="s">
        <v>317</v>
      </c>
      <c r="B13474" t="s">
        <v>288</v>
      </c>
      <c r="C13474">
        <v>48361</v>
      </c>
      <c r="D13474" t="s">
        <v>135</v>
      </c>
      <c r="E13474">
        <v>590</v>
      </c>
      <c r="F13474" t="s">
        <v>110</v>
      </c>
      <c r="G13474" t="s">
        <v>119</v>
      </c>
      <c r="H13474">
        <v>119</v>
      </c>
      <c r="I13474">
        <v>0.44640003195052641</v>
      </c>
      <c r="J13474">
        <v>2.017620395139887E-2</v>
      </c>
      <c r="K13474">
        <v>-6.8014914002422755E-5</v>
      </c>
      <c r="L13474">
        <v>1.0065041022987671</v>
      </c>
    </row>
    <row r="13475" spans="1:12">
      <c r="A13475" t="s">
        <v>317</v>
      </c>
      <c r="B13475" t="s">
        <v>288</v>
      </c>
      <c r="C13475">
        <v>48361</v>
      </c>
      <c r="D13475" t="s">
        <v>135</v>
      </c>
      <c r="E13475">
        <v>590</v>
      </c>
      <c r="F13475" t="s">
        <v>110</v>
      </c>
      <c r="G13475" t="s">
        <v>120</v>
      </c>
      <c r="H13475">
        <v>154</v>
      </c>
      <c r="I13475">
        <v>9.8542597284439759E-2</v>
      </c>
      <c r="J13475">
        <v>1.005330279515171E-2</v>
      </c>
      <c r="K13475">
        <v>-0.24312261054794609</v>
      </c>
      <c r="L13475">
        <v>0.47072010799174657</v>
      </c>
    </row>
    <row r="13476" spans="1:12">
      <c r="A13476" t="s">
        <v>317</v>
      </c>
      <c r="B13476" t="s">
        <v>288</v>
      </c>
      <c r="C13476">
        <v>48361</v>
      </c>
      <c r="D13476" t="s">
        <v>135</v>
      </c>
      <c r="E13476">
        <v>590</v>
      </c>
      <c r="F13476" t="s">
        <v>110</v>
      </c>
      <c r="G13476" t="s">
        <v>121</v>
      </c>
      <c r="H13476">
        <v>119</v>
      </c>
      <c r="I13476">
        <v>0.65603744095005223</v>
      </c>
      <c r="J13476">
        <v>2.571803551448653E-2</v>
      </c>
      <c r="K13476">
        <v>-6.8014914002422755E-5</v>
      </c>
      <c r="L13476">
        <v>1.362928753414266</v>
      </c>
    </row>
    <row r="13477" spans="1:12">
      <c r="A13477" t="s">
        <v>317</v>
      </c>
      <c r="B13477" t="s">
        <v>288</v>
      </c>
      <c r="C13477">
        <v>48361</v>
      </c>
      <c r="D13477" t="s">
        <v>135</v>
      </c>
      <c r="E13477">
        <v>590</v>
      </c>
      <c r="F13477" t="s">
        <v>110</v>
      </c>
      <c r="G13477" t="s">
        <v>122</v>
      </c>
      <c r="H13477">
        <v>154</v>
      </c>
      <c r="I13477">
        <v>0.20211812595804701</v>
      </c>
      <c r="J13477">
        <v>1.169530440944319E-2</v>
      </c>
      <c r="K13477">
        <v>-8.7787914512305359E-2</v>
      </c>
      <c r="L13477">
        <v>0.71699065535889961</v>
      </c>
    </row>
    <row r="13478" spans="1:12">
      <c r="A13478" t="s">
        <v>317</v>
      </c>
      <c r="B13478" t="s">
        <v>288</v>
      </c>
      <c r="C13478">
        <v>48361</v>
      </c>
      <c r="D13478" t="s">
        <v>135</v>
      </c>
      <c r="E13478">
        <v>590</v>
      </c>
      <c r="F13478" t="s">
        <v>110</v>
      </c>
      <c r="G13478" t="s">
        <v>123</v>
      </c>
      <c r="H13478">
        <v>119</v>
      </c>
      <c r="I13478">
        <v>0.85245977191256961</v>
      </c>
      <c r="J13478">
        <v>3.2272663101109947E-2</v>
      </c>
      <c r="K13478">
        <v>-6.8014914002422755E-5</v>
      </c>
      <c r="L13478">
        <v>1.722766894029135</v>
      </c>
    </row>
    <row r="13479" spans="1:12">
      <c r="A13479" t="s">
        <v>317</v>
      </c>
      <c r="B13479" t="s">
        <v>288</v>
      </c>
      <c r="C13479">
        <v>48361</v>
      </c>
      <c r="D13479" t="s">
        <v>135</v>
      </c>
      <c r="E13479">
        <v>590</v>
      </c>
      <c r="F13479" t="s">
        <v>110</v>
      </c>
      <c r="G13479" t="s">
        <v>124</v>
      </c>
      <c r="H13479">
        <v>154</v>
      </c>
      <c r="I13479">
        <v>0.30613086388350969</v>
      </c>
      <c r="J13479">
        <v>1.458451087164732E-2</v>
      </c>
      <c r="K13479">
        <v>-7.1362469007284768E-3</v>
      </c>
      <c r="L13479">
        <v>0.93825560750798298</v>
      </c>
    </row>
    <row r="13480" spans="1:12">
      <c r="A13480" t="s">
        <v>317</v>
      </c>
      <c r="B13480" t="s">
        <v>288</v>
      </c>
      <c r="C13480">
        <v>48361</v>
      </c>
      <c r="D13480" t="s">
        <v>135</v>
      </c>
      <c r="E13480">
        <v>590</v>
      </c>
      <c r="F13480" t="s">
        <v>110</v>
      </c>
      <c r="G13480" t="s">
        <v>125</v>
      </c>
      <c r="H13480">
        <v>119</v>
      </c>
      <c r="I13480">
        <v>1.043641561352562</v>
      </c>
      <c r="J13480">
        <v>3.8907464032135061E-2</v>
      </c>
      <c r="K13480">
        <v>-6.8014914002422755E-5</v>
      </c>
      <c r="L13480">
        <v>2.050532687710747</v>
      </c>
    </row>
    <row r="13481" spans="1:12">
      <c r="A13481" t="s">
        <v>317</v>
      </c>
      <c r="B13481" t="s">
        <v>288</v>
      </c>
      <c r="C13481">
        <v>48361</v>
      </c>
      <c r="D13481" t="s">
        <v>135</v>
      </c>
      <c r="E13481">
        <v>590</v>
      </c>
      <c r="F13481" t="s">
        <v>110</v>
      </c>
      <c r="G13481" t="s">
        <v>126</v>
      </c>
      <c r="H13481">
        <v>154</v>
      </c>
      <c r="I13481">
        <v>0.41259931489748708</v>
      </c>
      <c r="J13481">
        <v>1.7729208915557289E-2</v>
      </c>
      <c r="K13481">
        <v>-7.1362469007284768E-3</v>
      </c>
      <c r="L13481">
        <v>1.107028819515256</v>
      </c>
    </row>
    <row r="13482" spans="1:12">
      <c r="A13482" t="s">
        <v>317</v>
      </c>
      <c r="B13482" t="s">
        <v>288</v>
      </c>
      <c r="C13482">
        <v>48361</v>
      </c>
      <c r="D13482" t="s">
        <v>135</v>
      </c>
      <c r="E13482">
        <v>590</v>
      </c>
      <c r="F13482" t="s">
        <v>110</v>
      </c>
      <c r="G13482" t="s">
        <v>127</v>
      </c>
      <c r="H13482">
        <v>119</v>
      </c>
      <c r="I13482">
        <v>0.54223212982136759</v>
      </c>
      <c r="J13482">
        <v>2.2402894704769669E-2</v>
      </c>
      <c r="K13482">
        <v>-6.8014914002422755E-5</v>
      </c>
      <c r="L13482">
        <v>1.167587709455941</v>
      </c>
    </row>
    <row r="13483" spans="1:12">
      <c r="A13483" t="s">
        <v>317</v>
      </c>
      <c r="B13483" t="s">
        <v>288</v>
      </c>
      <c r="C13483">
        <v>48361</v>
      </c>
      <c r="D13483" t="s">
        <v>135</v>
      </c>
      <c r="E13483">
        <v>590</v>
      </c>
      <c r="F13483" t="s">
        <v>110</v>
      </c>
      <c r="G13483" t="s">
        <v>128</v>
      </c>
      <c r="H13483">
        <v>154</v>
      </c>
      <c r="I13483">
        <v>0.13614671302070411</v>
      </c>
      <c r="J13483">
        <v>1.006211760132609E-2</v>
      </c>
      <c r="K13483">
        <v>-0.1648007615647171</v>
      </c>
      <c r="L13483">
        <v>0.56084747552493552</v>
      </c>
    </row>
    <row r="13484" spans="1:12">
      <c r="A13484" t="s">
        <v>317</v>
      </c>
      <c r="B13484" t="s">
        <v>288</v>
      </c>
      <c r="C13484">
        <v>48361</v>
      </c>
      <c r="D13484" t="s">
        <v>135</v>
      </c>
      <c r="E13484">
        <v>590</v>
      </c>
      <c r="F13484" t="s">
        <v>110</v>
      </c>
      <c r="G13484" t="s">
        <v>129</v>
      </c>
      <c r="H13484">
        <v>119</v>
      </c>
      <c r="I13484">
        <v>0.54223213514268054</v>
      </c>
      <c r="J13484">
        <v>2.2402894354175851E-2</v>
      </c>
      <c r="K13484">
        <v>-6.8014914002422755E-5</v>
      </c>
      <c r="L13484">
        <v>1.167587709455941</v>
      </c>
    </row>
    <row r="13485" spans="1:12">
      <c r="A13485" t="s">
        <v>317</v>
      </c>
      <c r="B13485" t="s">
        <v>288</v>
      </c>
      <c r="C13485">
        <v>48361</v>
      </c>
      <c r="D13485" t="s">
        <v>135</v>
      </c>
      <c r="E13485">
        <v>590</v>
      </c>
      <c r="F13485" t="s">
        <v>110</v>
      </c>
      <c r="G13485" t="s">
        <v>130</v>
      </c>
      <c r="H13485">
        <v>154</v>
      </c>
      <c r="I13485">
        <v>0.13614671302070411</v>
      </c>
      <c r="J13485">
        <v>1.006211760132609E-2</v>
      </c>
      <c r="K13485">
        <v>-0.1648007615647171</v>
      </c>
      <c r="L13485">
        <v>0.56084747552493552</v>
      </c>
    </row>
    <row r="13486" spans="1:12">
      <c r="A13486" t="s">
        <v>317</v>
      </c>
      <c r="B13486" t="s">
        <v>288</v>
      </c>
      <c r="C13486">
        <v>48361</v>
      </c>
      <c r="D13486" t="s">
        <v>135</v>
      </c>
      <c r="E13486">
        <v>590</v>
      </c>
      <c r="F13486" t="s">
        <v>110</v>
      </c>
      <c r="G13486" t="s">
        <v>131</v>
      </c>
      <c r="H13486">
        <v>119</v>
      </c>
      <c r="I13486">
        <v>0.54223212982136759</v>
      </c>
      <c r="J13486">
        <v>2.2402894704769669E-2</v>
      </c>
      <c r="K13486">
        <v>-6.8014914002422755E-5</v>
      </c>
      <c r="L13486">
        <v>1.167587709455941</v>
      </c>
    </row>
    <row r="13487" spans="1:12">
      <c r="A13487" t="s">
        <v>317</v>
      </c>
      <c r="B13487" t="s">
        <v>288</v>
      </c>
      <c r="C13487">
        <v>48361</v>
      </c>
      <c r="D13487" t="s">
        <v>135</v>
      </c>
      <c r="E13487">
        <v>590</v>
      </c>
      <c r="F13487" t="s">
        <v>110</v>
      </c>
      <c r="G13487" t="s">
        <v>132</v>
      </c>
      <c r="H13487">
        <v>154</v>
      </c>
      <c r="I13487">
        <v>0.13614671302070411</v>
      </c>
      <c r="J13487">
        <v>1.006211760132609E-2</v>
      </c>
      <c r="K13487">
        <v>-0.1648007615647171</v>
      </c>
      <c r="L13487">
        <v>0.56084747552493552</v>
      </c>
    </row>
    <row r="13488" spans="1:12">
      <c r="A13488" t="s">
        <v>317</v>
      </c>
      <c r="B13488" t="s">
        <v>288</v>
      </c>
      <c r="C13488">
        <v>48361</v>
      </c>
      <c r="D13488" t="s">
        <v>135</v>
      </c>
      <c r="E13488">
        <v>590</v>
      </c>
      <c r="F13488" t="s">
        <v>110</v>
      </c>
      <c r="G13488" t="s">
        <v>133</v>
      </c>
      <c r="H13488">
        <v>119</v>
      </c>
      <c r="I13488">
        <v>0.71148490009686993</v>
      </c>
      <c r="J13488">
        <v>2.8626114169949951E-2</v>
      </c>
      <c r="K13488">
        <v>-6.8014914002422755E-5</v>
      </c>
      <c r="L13488">
        <v>1.4331333234507451</v>
      </c>
    </row>
    <row r="13489" spans="1:12">
      <c r="A13489" t="s">
        <v>317</v>
      </c>
      <c r="B13489" t="s">
        <v>288</v>
      </c>
      <c r="C13489">
        <v>48361</v>
      </c>
      <c r="D13489" t="s">
        <v>135</v>
      </c>
      <c r="E13489">
        <v>590</v>
      </c>
      <c r="F13489" t="s">
        <v>110</v>
      </c>
      <c r="G13489" t="s">
        <v>134</v>
      </c>
      <c r="H13489">
        <v>154</v>
      </c>
      <c r="I13489">
        <v>0.25524593365470882</v>
      </c>
      <c r="J13489">
        <v>1.069283385560706E-2</v>
      </c>
      <c r="K13489">
        <v>-7.1362469007284768E-3</v>
      </c>
      <c r="L13489">
        <v>0.67055148480300786</v>
      </c>
    </row>
    <row r="13490" spans="1:12">
      <c r="A13490" t="s">
        <v>317</v>
      </c>
      <c r="B13490" t="s">
        <v>452</v>
      </c>
      <c r="C13490">
        <v>48363</v>
      </c>
      <c r="D13490" t="s">
        <v>135</v>
      </c>
      <c r="E13490">
        <v>590</v>
      </c>
      <c r="F13490" t="s">
        <v>110</v>
      </c>
      <c r="G13490" t="s">
        <v>111</v>
      </c>
      <c r="H13490">
        <v>1435</v>
      </c>
      <c r="I13490">
        <v>5.9834292631143144E-3</v>
      </c>
      <c r="J13490">
        <v>6.1175442341835609E-4</v>
      </c>
      <c r="K13490">
        <v>-999</v>
      </c>
      <c r="L13490">
        <v>-999</v>
      </c>
    </row>
    <row r="13491" spans="1:12">
      <c r="A13491" t="s">
        <v>317</v>
      </c>
      <c r="B13491" t="s">
        <v>452</v>
      </c>
      <c r="C13491">
        <v>48363</v>
      </c>
      <c r="D13491" t="s">
        <v>135</v>
      </c>
      <c r="E13491">
        <v>590</v>
      </c>
      <c r="F13491" t="s">
        <v>110</v>
      </c>
      <c r="G13491" t="s">
        <v>112</v>
      </c>
      <c r="H13491">
        <v>61</v>
      </c>
      <c r="I13491">
        <v>9.9954188655271541E-3</v>
      </c>
      <c r="J13491">
        <v>2.445029078169078E-3</v>
      </c>
      <c r="K13491">
        <v>-999</v>
      </c>
      <c r="L13491">
        <v>-999</v>
      </c>
    </row>
    <row r="13492" spans="1:12">
      <c r="A13492" t="s">
        <v>317</v>
      </c>
      <c r="B13492" t="s">
        <v>452</v>
      </c>
      <c r="C13492">
        <v>48363</v>
      </c>
      <c r="D13492" t="s">
        <v>135</v>
      </c>
      <c r="E13492">
        <v>590</v>
      </c>
      <c r="F13492" t="s">
        <v>110</v>
      </c>
      <c r="G13492" t="s">
        <v>113</v>
      </c>
      <c r="H13492">
        <v>1435</v>
      </c>
      <c r="I13492">
        <v>0.46376585003571102</v>
      </c>
      <c r="J13492">
        <v>5.1894412073743906E-3</v>
      </c>
      <c r="K13492">
        <v>-2.4882057950703741E-2</v>
      </c>
      <c r="L13492">
        <v>1.0445898330844281</v>
      </c>
    </row>
    <row r="13493" spans="1:12">
      <c r="A13493" t="s">
        <v>317</v>
      </c>
      <c r="B13493" t="s">
        <v>452</v>
      </c>
      <c r="C13493">
        <v>48363</v>
      </c>
      <c r="D13493" t="s">
        <v>135</v>
      </c>
      <c r="E13493">
        <v>590</v>
      </c>
      <c r="F13493" t="s">
        <v>110</v>
      </c>
      <c r="G13493" t="s">
        <v>114</v>
      </c>
      <c r="H13493">
        <v>61</v>
      </c>
      <c r="I13493">
        <v>0.23217283085531901</v>
      </c>
      <c r="J13493">
        <v>7.4950714762266448E-3</v>
      </c>
      <c r="K13493">
        <v>4.4751702272343721E-2</v>
      </c>
      <c r="L13493">
        <v>0.35252022681702871</v>
      </c>
    </row>
    <row r="13494" spans="1:12">
      <c r="A13494" t="s">
        <v>317</v>
      </c>
      <c r="B13494" t="s">
        <v>452</v>
      </c>
      <c r="C13494">
        <v>48363</v>
      </c>
      <c r="D13494" t="s">
        <v>135</v>
      </c>
      <c r="E13494">
        <v>590</v>
      </c>
      <c r="F13494" t="s">
        <v>110</v>
      </c>
      <c r="G13494" t="s">
        <v>115</v>
      </c>
      <c r="H13494">
        <v>1435</v>
      </c>
      <c r="I13494">
        <v>0.32120311732066331</v>
      </c>
      <c r="J13494">
        <v>3.78357317435644E-3</v>
      </c>
      <c r="K13494">
        <v>-7.2748698721840921E-2</v>
      </c>
      <c r="L13494">
        <v>0.73635543458873776</v>
      </c>
    </row>
    <row r="13495" spans="1:12">
      <c r="A13495" t="s">
        <v>317</v>
      </c>
      <c r="B13495" t="s">
        <v>452</v>
      </c>
      <c r="C13495">
        <v>48363</v>
      </c>
      <c r="D13495" t="s">
        <v>135</v>
      </c>
      <c r="E13495">
        <v>590</v>
      </c>
      <c r="F13495" t="s">
        <v>110</v>
      </c>
      <c r="G13495" t="s">
        <v>116</v>
      </c>
      <c r="H13495">
        <v>61</v>
      </c>
      <c r="I13495">
        <v>0.17273227535104829</v>
      </c>
      <c r="J13495">
        <v>7.6017671944760392E-3</v>
      </c>
      <c r="K13495">
        <v>-2.434947647628859E-2</v>
      </c>
      <c r="L13495">
        <v>0.28838572765595322</v>
      </c>
    </row>
    <row r="13496" spans="1:12">
      <c r="A13496" t="s">
        <v>317</v>
      </c>
      <c r="B13496" t="s">
        <v>452</v>
      </c>
      <c r="C13496">
        <v>48363</v>
      </c>
      <c r="D13496" t="s">
        <v>135</v>
      </c>
      <c r="E13496">
        <v>590</v>
      </c>
      <c r="F13496" t="s">
        <v>110</v>
      </c>
      <c r="G13496" t="s">
        <v>117</v>
      </c>
      <c r="H13496">
        <v>1435</v>
      </c>
      <c r="I13496">
        <v>0.32184674594258622</v>
      </c>
      <c r="J13496">
        <v>3.7891795901429772E-3</v>
      </c>
      <c r="K13496">
        <v>-7.2748698721840921E-2</v>
      </c>
      <c r="L13496">
        <v>0.74146969624769143</v>
      </c>
    </row>
    <row r="13497" spans="1:12">
      <c r="A13497" t="s">
        <v>317</v>
      </c>
      <c r="B13497" t="s">
        <v>452</v>
      </c>
      <c r="C13497">
        <v>48363</v>
      </c>
      <c r="D13497" t="s">
        <v>135</v>
      </c>
      <c r="E13497">
        <v>590</v>
      </c>
      <c r="F13497" t="s">
        <v>110</v>
      </c>
      <c r="G13497" t="s">
        <v>118</v>
      </c>
      <c r="H13497">
        <v>61</v>
      </c>
      <c r="I13497">
        <v>0.17273227535104829</v>
      </c>
      <c r="J13497">
        <v>7.6017671944760392E-3</v>
      </c>
      <c r="K13497">
        <v>-2.434947647628859E-2</v>
      </c>
      <c r="L13497">
        <v>0.28838572765595322</v>
      </c>
    </row>
    <row r="13498" spans="1:12">
      <c r="A13498" t="s">
        <v>317</v>
      </c>
      <c r="B13498" t="s">
        <v>452</v>
      </c>
      <c r="C13498">
        <v>48363</v>
      </c>
      <c r="D13498" t="s">
        <v>135</v>
      </c>
      <c r="E13498">
        <v>590</v>
      </c>
      <c r="F13498" t="s">
        <v>110</v>
      </c>
      <c r="G13498" t="s">
        <v>119</v>
      </c>
      <c r="H13498">
        <v>1435</v>
      </c>
      <c r="I13498">
        <v>0.39035324642638708</v>
      </c>
      <c r="J13498">
        <v>4.506183261465185E-3</v>
      </c>
      <c r="K13498">
        <v>-3.7781432639593653E-2</v>
      </c>
      <c r="L13498">
        <v>0.8789163861954854</v>
      </c>
    </row>
    <row r="13499" spans="1:12">
      <c r="A13499" t="s">
        <v>317</v>
      </c>
      <c r="B13499" t="s">
        <v>452</v>
      </c>
      <c r="C13499">
        <v>48363</v>
      </c>
      <c r="D13499" t="s">
        <v>135</v>
      </c>
      <c r="E13499">
        <v>590</v>
      </c>
      <c r="F13499" t="s">
        <v>110</v>
      </c>
      <c r="G13499" t="s">
        <v>120</v>
      </c>
      <c r="H13499">
        <v>61</v>
      </c>
      <c r="I13499">
        <v>0.20446562580444361</v>
      </c>
      <c r="J13499">
        <v>7.4096786668852218E-3</v>
      </c>
      <c r="K13499">
        <v>4.2025433979200347E-2</v>
      </c>
      <c r="L13499">
        <v>0.32555756030280703</v>
      </c>
    </row>
    <row r="13500" spans="1:12">
      <c r="A13500" t="s">
        <v>317</v>
      </c>
      <c r="B13500" t="s">
        <v>452</v>
      </c>
      <c r="C13500">
        <v>48363</v>
      </c>
      <c r="D13500" t="s">
        <v>135</v>
      </c>
      <c r="E13500">
        <v>590</v>
      </c>
      <c r="F13500" t="s">
        <v>110</v>
      </c>
      <c r="G13500" t="s">
        <v>121</v>
      </c>
      <c r="H13500">
        <v>1435</v>
      </c>
      <c r="I13500">
        <v>0.55588416201816682</v>
      </c>
      <c r="J13500">
        <v>6.1443362336091227E-3</v>
      </c>
      <c r="K13500">
        <v>-1.0238741522058521E-2</v>
      </c>
      <c r="L13500">
        <v>1.2294122453740419</v>
      </c>
    </row>
    <row r="13501" spans="1:12">
      <c r="A13501" t="s">
        <v>317</v>
      </c>
      <c r="B13501" t="s">
        <v>452</v>
      </c>
      <c r="C13501">
        <v>48363</v>
      </c>
      <c r="D13501" t="s">
        <v>135</v>
      </c>
      <c r="E13501">
        <v>590</v>
      </c>
      <c r="F13501" t="s">
        <v>110</v>
      </c>
      <c r="G13501" t="s">
        <v>122</v>
      </c>
      <c r="H13501">
        <v>61</v>
      </c>
      <c r="I13501">
        <v>0.30388177698274699</v>
      </c>
      <c r="J13501">
        <v>9.3469390740951921E-3</v>
      </c>
      <c r="K13501">
        <v>5.7939550757218128E-2</v>
      </c>
      <c r="L13501">
        <v>0.4351263292164263</v>
      </c>
    </row>
    <row r="13502" spans="1:12">
      <c r="A13502" t="s">
        <v>317</v>
      </c>
      <c r="B13502" t="s">
        <v>452</v>
      </c>
      <c r="C13502">
        <v>48363</v>
      </c>
      <c r="D13502" t="s">
        <v>135</v>
      </c>
      <c r="E13502">
        <v>590</v>
      </c>
      <c r="F13502" t="s">
        <v>110</v>
      </c>
      <c r="G13502" t="s">
        <v>123</v>
      </c>
      <c r="H13502">
        <v>1435</v>
      </c>
      <c r="I13502">
        <v>0.71515708957710988</v>
      </c>
      <c r="J13502">
        <v>8.0003988524832547E-3</v>
      </c>
      <c r="K13502">
        <v>-1.7631739374351929E-4</v>
      </c>
      <c r="L13502">
        <v>1.586068888403962</v>
      </c>
    </row>
    <row r="13503" spans="1:12">
      <c r="A13503" t="s">
        <v>317</v>
      </c>
      <c r="B13503" t="s">
        <v>452</v>
      </c>
      <c r="C13503">
        <v>48363</v>
      </c>
      <c r="D13503" t="s">
        <v>135</v>
      </c>
      <c r="E13503">
        <v>590</v>
      </c>
      <c r="F13503" t="s">
        <v>110</v>
      </c>
      <c r="G13503" t="s">
        <v>124</v>
      </c>
      <c r="H13503">
        <v>61</v>
      </c>
      <c r="I13503">
        <v>0.38243490535788321</v>
      </c>
      <c r="J13503">
        <v>1.1712023440347989E-2</v>
      </c>
      <c r="K13503">
        <v>6.747084092325327E-2</v>
      </c>
      <c r="L13503">
        <v>0.58620341959214728</v>
      </c>
    </row>
    <row r="13504" spans="1:12">
      <c r="A13504" t="s">
        <v>317</v>
      </c>
      <c r="B13504" t="s">
        <v>452</v>
      </c>
      <c r="C13504">
        <v>48363</v>
      </c>
      <c r="D13504" t="s">
        <v>135</v>
      </c>
      <c r="E13504">
        <v>590</v>
      </c>
      <c r="F13504" t="s">
        <v>110</v>
      </c>
      <c r="G13504" t="s">
        <v>125</v>
      </c>
      <c r="H13504">
        <v>1435</v>
      </c>
      <c r="I13504">
        <v>0.86965771020004723</v>
      </c>
      <c r="J13504">
        <v>9.6610980965178769E-3</v>
      </c>
      <c r="K13504">
        <v>-1.7631739374351929E-4</v>
      </c>
      <c r="L13504">
        <v>1.882481460986257</v>
      </c>
    </row>
    <row r="13505" spans="1:12">
      <c r="A13505" t="s">
        <v>317</v>
      </c>
      <c r="B13505" t="s">
        <v>452</v>
      </c>
      <c r="C13505">
        <v>48363</v>
      </c>
      <c r="D13505" t="s">
        <v>135</v>
      </c>
      <c r="E13505">
        <v>590</v>
      </c>
      <c r="F13505" t="s">
        <v>110</v>
      </c>
      <c r="G13505" t="s">
        <v>126</v>
      </c>
      <c r="H13505">
        <v>61</v>
      </c>
      <c r="I13505">
        <v>0.4776440165954004</v>
      </c>
      <c r="J13505">
        <v>1.495764843171093E-2</v>
      </c>
      <c r="K13505">
        <v>8.2249255951595393E-2</v>
      </c>
      <c r="L13505">
        <v>0.75884547322774942</v>
      </c>
    </row>
    <row r="13506" spans="1:12">
      <c r="A13506" t="s">
        <v>317</v>
      </c>
      <c r="B13506" t="s">
        <v>452</v>
      </c>
      <c r="C13506">
        <v>48363</v>
      </c>
      <c r="D13506" t="s">
        <v>135</v>
      </c>
      <c r="E13506">
        <v>590</v>
      </c>
      <c r="F13506" t="s">
        <v>110</v>
      </c>
      <c r="G13506" t="s">
        <v>127</v>
      </c>
      <c r="H13506">
        <v>1435</v>
      </c>
      <c r="I13506">
        <v>0.46312309575669669</v>
      </c>
      <c r="J13506">
        <v>5.1859418767402944E-3</v>
      </c>
      <c r="K13506">
        <v>-2.4882057950703741E-2</v>
      </c>
      <c r="L13506">
        <v>1.0445898330844281</v>
      </c>
    </row>
    <row r="13507" spans="1:12">
      <c r="A13507" t="s">
        <v>317</v>
      </c>
      <c r="B13507" t="s">
        <v>452</v>
      </c>
      <c r="C13507">
        <v>48363</v>
      </c>
      <c r="D13507" t="s">
        <v>135</v>
      </c>
      <c r="E13507">
        <v>590</v>
      </c>
      <c r="F13507" t="s">
        <v>110</v>
      </c>
      <c r="G13507" t="s">
        <v>128</v>
      </c>
      <c r="H13507">
        <v>61</v>
      </c>
      <c r="I13507">
        <v>0.23217283085531901</v>
      </c>
      <c r="J13507">
        <v>7.4950714762266448E-3</v>
      </c>
      <c r="K13507">
        <v>4.4751702272343721E-2</v>
      </c>
      <c r="L13507">
        <v>0.35252022681702871</v>
      </c>
    </row>
    <row r="13508" spans="1:12">
      <c r="A13508" t="s">
        <v>317</v>
      </c>
      <c r="B13508" t="s">
        <v>452</v>
      </c>
      <c r="C13508">
        <v>48363</v>
      </c>
      <c r="D13508" t="s">
        <v>135</v>
      </c>
      <c r="E13508">
        <v>590</v>
      </c>
      <c r="F13508" t="s">
        <v>110</v>
      </c>
      <c r="G13508" t="s">
        <v>129</v>
      </c>
      <c r="H13508">
        <v>1435</v>
      </c>
      <c r="I13508">
        <v>0.46312309648774741</v>
      </c>
      <c r="J13508">
        <v>5.1859418748636107E-3</v>
      </c>
      <c r="K13508">
        <v>-2.4882057950703741E-2</v>
      </c>
      <c r="L13508">
        <v>1.0445898330844281</v>
      </c>
    </row>
    <row r="13509" spans="1:12">
      <c r="A13509" t="s">
        <v>317</v>
      </c>
      <c r="B13509" t="s">
        <v>452</v>
      </c>
      <c r="C13509">
        <v>48363</v>
      </c>
      <c r="D13509" t="s">
        <v>135</v>
      </c>
      <c r="E13509">
        <v>590</v>
      </c>
      <c r="F13509" t="s">
        <v>110</v>
      </c>
      <c r="G13509" t="s">
        <v>130</v>
      </c>
      <c r="H13509">
        <v>61</v>
      </c>
      <c r="I13509">
        <v>0.23217283085531901</v>
      </c>
      <c r="J13509">
        <v>7.4950714762266448E-3</v>
      </c>
      <c r="K13509">
        <v>4.4751702272343721E-2</v>
      </c>
      <c r="L13509">
        <v>0.35252022681702871</v>
      </c>
    </row>
    <row r="13510" spans="1:12">
      <c r="A13510" t="s">
        <v>317</v>
      </c>
      <c r="B13510" t="s">
        <v>452</v>
      </c>
      <c r="C13510">
        <v>48363</v>
      </c>
      <c r="D13510" t="s">
        <v>135</v>
      </c>
      <c r="E13510">
        <v>590</v>
      </c>
      <c r="F13510" t="s">
        <v>110</v>
      </c>
      <c r="G13510" t="s">
        <v>131</v>
      </c>
      <c r="H13510">
        <v>1435</v>
      </c>
      <c r="I13510">
        <v>0.46312309626816522</v>
      </c>
      <c r="J13510">
        <v>5.1859418749559544E-3</v>
      </c>
      <c r="K13510">
        <v>-2.4882057950703741E-2</v>
      </c>
      <c r="L13510">
        <v>1.0445898330844281</v>
      </c>
    </row>
    <row r="13511" spans="1:12">
      <c r="A13511" t="s">
        <v>317</v>
      </c>
      <c r="B13511" t="s">
        <v>452</v>
      </c>
      <c r="C13511">
        <v>48363</v>
      </c>
      <c r="D13511" t="s">
        <v>135</v>
      </c>
      <c r="E13511">
        <v>590</v>
      </c>
      <c r="F13511" t="s">
        <v>110</v>
      </c>
      <c r="G13511" t="s">
        <v>132</v>
      </c>
      <c r="H13511">
        <v>61</v>
      </c>
      <c r="I13511">
        <v>0.23217283085531901</v>
      </c>
      <c r="J13511">
        <v>7.4950714762266448E-3</v>
      </c>
      <c r="K13511">
        <v>4.4751702272343721E-2</v>
      </c>
      <c r="L13511">
        <v>0.35252022681702871</v>
      </c>
    </row>
    <row r="13512" spans="1:12">
      <c r="A13512" t="s">
        <v>317</v>
      </c>
      <c r="B13512" t="s">
        <v>452</v>
      </c>
      <c r="C13512">
        <v>48363</v>
      </c>
      <c r="D13512" t="s">
        <v>135</v>
      </c>
      <c r="E13512">
        <v>590</v>
      </c>
      <c r="F13512" t="s">
        <v>110</v>
      </c>
      <c r="G13512" t="s">
        <v>133</v>
      </c>
      <c r="H13512">
        <v>1435</v>
      </c>
      <c r="I13512">
        <v>0.55378203990716468</v>
      </c>
      <c r="J13512">
        <v>6.2546745532555559E-3</v>
      </c>
      <c r="K13512">
        <v>-1.4333065093495401E-3</v>
      </c>
      <c r="L13512">
        <v>1.3067001439901109</v>
      </c>
    </row>
    <row r="13513" spans="1:12">
      <c r="A13513" t="s">
        <v>317</v>
      </c>
      <c r="B13513" t="s">
        <v>452</v>
      </c>
      <c r="C13513">
        <v>48363</v>
      </c>
      <c r="D13513" t="s">
        <v>135</v>
      </c>
      <c r="E13513">
        <v>590</v>
      </c>
      <c r="F13513" t="s">
        <v>110</v>
      </c>
      <c r="G13513" t="s">
        <v>134</v>
      </c>
      <c r="H13513">
        <v>61</v>
      </c>
      <c r="I13513">
        <v>0.28874487922905012</v>
      </c>
      <c r="J13513">
        <v>1.0325144890336769E-2</v>
      </c>
      <c r="K13513">
        <v>4.3298736763396413E-2</v>
      </c>
      <c r="L13513">
        <v>0.49094550654515817</v>
      </c>
    </row>
    <row r="13514" spans="1:12">
      <c r="A13514" t="s">
        <v>317</v>
      </c>
      <c r="B13514" t="s">
        <v>277</v>
      </c>
      <c r="C13514">
        <v>48365</v>
      </c>
      <c r="D13514" t="s">
        <v>135</v>
      </c>
      <c r="E13514">
        <v>590</v>
      </c>
      <c r="F13514" t="s">
        <v>110</v>
      </c>
      <c r="G13514" t="s">
        <v>111</v>
      </c>
      <c r="H13514">
        <v>385</v>
      </c>
      <c r="I13514">
        <v>1.8352986050037819E-2</v>
      </c>
      <c r="J13514">
        <v>9.4481767279943002E-4</v>
      </c>
      <c r="K13514">
        <v>-999</v>
      </c>
      <c r="L13514">
        <v>-999</v>
      </c>
    </row>
    <row r="13515" spans="1:12">
      <c r="A13515" t="s">
        <v>317</v>
      </c>
      <c r="B13515" t="s">
        <v>277</v>
      </c>
      <c r="C13515">
        <v>48365</v>
      </c>
      <c r="D13515" t="s">
        <v>135</v>
      </c>
      <c r="E13515">
        <v>590</v>
      </c>
      <c r="F13515" t="s">
        <v>110</v>
      </c>
      <c r="G13515" t="s">
        <v>112</v>
      </c>
      <c r="H13515">
        <v>614</v>
      </c>
      <c r="I13515">
        <v>-1.524708937272541E-2</v>
      </c>
      <c r="J13515">
        <v>8.0153164432649913E-4</v>
      </c>
      <c r="K13515">
        <v>-999</v>
      </c>
      <c r="L13515">
        <v>-999</v>
      </c>
    </row>
    <row r="13516" spans="1:12">
      <c r="A13516" t="s">
        <v>317</v>
      </c>
      <c r="B13516" t="s">
        <v>277</v>
      </c>
      <c r="C13516">
        <v>48365</v>
      </c>
      <c r="D13516" t="s">
        <v>135</v>
      </c>
      <c r="E13516">
        <v>590</v>
      </c>
      <c r="F13516" t="s">
        <v>110</v>
      </c>
      <c r="G13516" t="s">
        <v>113</v>
      </c>
      <c r="H13516">
        <v>385</v>
      </c>
      <c r="I13516">
        <v>0.34441876035027852</v>
      </c>
      <c r="J13516">
        <v>8.249744552857298E-3</v>
      </c>
      <c r="K13516">
        <v>-2.2209100711948191E-3</v>
      </c>
      <c r="L13516">
        <v>0.92904004690239772</v>
      </c>
    </row>
    <row r="13517" spans="1:12">
      <c r="A13517" t="s">
        <v>317</v>
      </c>
      <c r="B13517" t="s">
        <v>277</v>
      </c>
      <c r="C13517">
        <v>48365</v>
      </c>
      <c r="D13517" t="s">
        <v>135</v>
      </c>
      <c r="E13517">
        <v>590</v>
      </c>
      <c r="F13517" t="s">
        <v>110</v>
      </c>
      <c r="G13517" t="s">
        <v>114</v>
      </c>
      <c r="H13517">
        <v>614</v>
      </c>
      <c r="I13517">
        <v>0.1498283722983309</v>
      </c>
      <c r="J13517">
        <v>4.8396967617221004E-3</v>
      </c>
      <c r="K13517">
        <v>-8.0042395586124887E-2</v>
      </c>
      <c r="L13517">
        <v>0.50609167636517527</v>
      </c>
    </row>
    <row r="13518" spans="1:12">
      <c r="A13518" t="s">
        <v>317</v>
      </c>
      <c r="B13518" t="s">
        <v>277</v>
      </c>
      <c r="C13518">
        <v>48365</v>
      </c>
      <c r="D13518" t="s">
        <v>135</v>
      </c>
      <c r="E13518">
        <v>590</v>
      </c>
      <c r="F13518" t="s">
        <v>110</v>
      </c>
      <c r="G13518" t="s">
        <v>115</v>
      </c>
      <c r="H13518">
        <v>385</v>
      </c>
      <c r="I13518">
        <v>0.2395383713506733</v>
      </c>
      <c r="J13518">
        <v>5.9711598132804493E-3</v>
      </c>
      <c r="K13518">
        <v>-6.9626939183345697E-3</v>
      </c>
      <c r="L13518">
        <v>0.68818917119285972</v>
      </c>
    </row>
    <row r="13519" spans="1:12">
      <c r="A13519" t="s">
        <v>317</v>
      </c>
      <c r="B13519" t="s">
        <v>277</v>
      </c>
      <c r="C13519">
        <v>48365</v>
      </c>
      <c r="D13519" t="s">
        <v>135</v>
      </c>
      <c r="E13519">
        <v>590</v>
      </c>
      <c r="F13519" t="s">
        <v>110</v>
      </c>
      <c r="G13519" t="s">
        <v>116</v>
      </c>
      <c r="H13519">
        <v>613</v>
      </c>
      <c r="I13519">
        <v>7.1637483097242008E-2</v>
      </c>
      <c r="J13519">
        <v>2.9817369722901959E-3</v>
      </c>
      <c r="K13519">
        <v>-0.16779746486992439</v>
      </c>
      <c r="L13519">
        <v>0.33039547440439881</v>
      </c>
    </row>
    <row r="13520" spans="1:12">
      <c r="A13520" t="s">
        <v>317</v>
      </c>
      <c r="B13520" t="s">
        <v>277</v>
      </c>
      <c r="C13520">
        <v>48365</v>
      </c>
      <c r="D13520" t="s">
        <v>135</v>
      </c>
      <c r="E13520">
        <v>590</v>
      </c>
      <c r="F13520" t="s">
        <v>110</v>
      </c>
      <c r="G13520" t="s">
        <v>117</v>
      </c>
      <c r="H13520">
        <v>385</v>
      </c>
      <c r="I13520">
        <v>0.2395383713506733</v>
      </c>
      <c r="J13520">
        <v>5.9711598132804493E-3</v>
      </c>
      <c r="K13520">
        <v>-6.9626939183345697E-3</v>
      </c>
      <c r="L13520">
        <v>0.68818917119285972</v>
      </c>
    </row>
    <row r="13521" spans="1:12">
      <c r="A13521" t="s">
        <v>317</v>
      </c>
      <c r="B13521" t="s">
        <v>277</v>
      </c>
      <c r="C13521">
        <v>48365</v>
      </c>
      <c r="D13521" t="s">
        <v>135</v>
      </c>
      <c r="E13521">
        <v>590</v>
      </c>
      <c r="F13521" t="s">
        <v>110</v>
      </c>
      <c r="G13521" t="s">
        <v>118</v>
      </c>
      <c r="H13521">
        <v>614</v>
      </c>
      <c r="I13521">
        <v>7.1404604684808304E-2</v>
      </c>
      <c r="J13521">
        <v>2.9590933539898941E-3</v>
      </c>
      <c r="K13521">
        <v>-0.16779746486992439</v>
      </c>
      <c r="L13521">
        <v>0.33039547440439881</v>
      </c>
    </row>
    <row r="13522" spans="1:12">
      <c r="A13522" t="s">
        <v>317</v>
      </c>
      <c r="B13522" t="s">
        <v>277</v>
      </c>
      <c r="C13522">
        <v>48365</v>
      </c>
      <c r="D13522" t="s">
        <v>135</v>
      </c>
      <c r="E13522">
        <v>590</v>
      </c>
      <c r="F13522" t="s">
        <v>110</v>
      </c>
      <c r="G13522" t="s">
        <v>119</v>
      </c>
      <c r="H13522">
        <v>385</v>
      </c>
      <c r="I13522">
        <v>0.29576395856467402</v>
      </c>
      <c r="J13522">
        <v>7.0892260102168444E-3</v>
      </c>
      <c r="K13522">
        <v>-2.2209100711948191E-3</v>
      </c>
      <c r="L13522">
        <v>0.81137074150351796</v>
      </c>
    </row>
    <row r="13523" spans="1:12">
      <c r="A13523" t="s">
        <v>317</v>
      </c>
      <c r="B13523" t="s">
        <v>277</v>
      </c>
      <c r="C13523">
        <v>48365</v>
      </c>
      <c r="D13523" t="s">
        <v>135</v>
      </c>
      <c r="E13523">
        <v>590</v>
      </c>
      <c r="F13523" t="s">
        <v>110</v>
      </c>
      <c r="G13523" t="s">
        <v>120</v>
      </c>
      <c r="H13523">
        <v>613</v>
      </c>
      <c r="I13523">
        <v>0.11001215318394671</v>
      </c>
      <c r="J13523">
        <v>3.8584855263824221E-3</v>
      </c>
      <c r="K13523">
        <v>-0.2476950842242015</v>
      </c>
      <c r="L13523">
        <v>0.39452015270246482</v>
      </c>
    </row>
    <row r="13524" spans="1:12">
      <c r="A13524" t="s">
        <v>317</v>
      </c>
      <c r="B13524" t="s">
        <v>277</v>
      </c>
      <c r="C13524">
        <v>48365</v>
      </c>
      <c r="D13524" t="s">
        <v>135</v>
      </c>
      <c r="E13524">
        <v>590</v>
      </c>
      <c r="F13524" t="s">
        <v>110</v>
      </c>
      <c r="G13524" t="s">
        <v>121</v>
      </c>
      <c r="H13524">
        <v>385</v>
      </c>
      <c r="I13524">
        <v>0.4297038202545681</v>
      </c>
      <c r="J13524">
        <v>1.013879700250065E-2</v>
      </c>
      <c r="K13524">
        <v>-2.2209100711948191E-3</v>
      </c>
      <c r="L13524">
        <v>1.118222396893668</v>
      </c>
    </row>
    <row r="13525" spans="1:12">
      <c r="A13525" t="s">
        <v>317</v>
      </c>
      <c r="B13525" t="s">
        <v>277</v>
      </c>
      <c r="C13525">
        <v>48365</v>
      </c>
      <c r="D13525" t="s">
        <v>135</v>
      </c>
      <c r="E13525">
        <v>590</v>
      </c>
      <c r="F13525" t="s">
        <v>110</v>
      </c>
      <c r="G13525" t="s">
        <v>122</v>
      </c>
      <c r="H13525">
        <v>613</v>
      </c>
      <c r="I13525">
        <v>0.20595179397059071</v>
      </c>
      <c r="J13525">
        <v>6.34815665797029E-3</v>
      </c>
      <c r="K13525">
        <v>-8.9453533457064499E-2</v>
      </c>
      <c r="L13525">
        <v>0.72098393098243763</v>
      </c>
    </row>
    <row r="13526" spans="1:12">
      <c r="A13526" t="s">
        <v>317</v>
      </c>
      <c r="B13526" t="s">
        <v>277</v>
      </c>
      <c r="C13526">
        <v>48365</v>
      </c>
      <c r="D13526" t="s">
        <v>135</v>
      </c>
      <c r="E13526">
        <v>590</v>
      </c>
      <c r="F13526" t="s">
        <v>110</v>
      </c>
      <c r="G13526" t="s">
        <v>123</v>
      </c>
      <c r="H13526">
        <v>385</v>
      </c>
      <c r="I13526">
        <v>0.55269707530607393</v>
      </c>
      <c r="J13526">
        <v>1.275900907091471E-2</v>
      </c>
      <c r="K13526">
        <v>-2.2209100711948191E-3</v>
      </c>
      <c r="L13526">
        <v>1.3667531928650181</v>
      </c>
    </row>
    <row r="13527" spans="1:12">
      <c r="A13527" t="s">
        <v>317</v>
      </c>
      <c r="B13527" t="s">
        <v>277</v>
      </c>
      <c r="C13527">
        <v>48365</v>
      </c>
      <c r="D13527" t="s">
        <v>135</v>
      </c>
      <c r="E13527">
        <v>590</v>
      </c>
      <c r="F13527" t="s">
        <v>110</v>
      </c>
      <c r="G13527" t="s">
        <v>124</v>
      </c>
      <c r="H13527">
        <v>613</v>
      </c>
      <c r="I13527">
        <v>0.3002740318735681</v>
      </c>
      <c r="J13527">
        <v>9.0247575333122013E-3</v>
      </c>
      <c r="K13527">
        <v>-7.0983799909851417E-2</v>
      </c>
      <c r="L13527">
        <v>1.075421990035097</v>
      </c>
    </row>
    <row r="13528" spans="1:12">
      <c r="A13528" t="s">
        <v>317</v>
      </c>
      <c r="B13528" t="s">
        <v>277</v>
      </c>
      <c r="C13528">
        <v>48365</v>
      </c>
      <c r="D13528" t="s">
        <v>135</v>
      </c>
      <c r="E13528">
        <v>590</v>
      </c>
      <c r="F13528" t="s">
        <v>110</v>
      </c>
      <c r="G13528" t="s">
        <v>125</v>
      </c>
      <c r="H13528">
        <v>385</v>
      </c>
      <c r="I13528">
        <v>0.67998199748401</v>
      </c>
      <c r="J13528">
        <v>1.574057216947199E-2</v>
      </c>
      <c r="K13528">
        <v>-2.2209100711948191E-3</v>
      </c>
      <c r="L13528">
        <v>1.640437809315836</v>
      </c>
    </row>
    <row r="13529" spans="1:12">
      <c r="A13529" t="s">
        <v>317</v>
      </c>
      <c r="B13529" t="s">
        <v>277</v>
      </c>
      <c r="C13529">
        <v>48365</v>
      </c>
      <c r="D13529" t="s">
        <v>135</v>
      </c>
      <c r="E13529">
        <v>590</v>
      </c>
      <c r="F13529" t="s">
        <v>110</v>
      </c>
      <c r="G13529" t="s">
        <v>126</v>
      </c>
      <c r="H13529">
        <v>613</v>
      </c>
      <c r="I13529">
        <v>0.40004617640704782</v>
      </c>
      <c r="J13529">
        <v>1.199303012229227E-2</v>
      </c>
      <c r="K13529">
        <v>-3.9806647781455047E-2</v>
      </c>
      <c r="L13529">
        <v>1.4206787509393499</v>
      </c>
    </row>
    <row r="13530" spans="1:12">
      <c r="A13530" t="s">
        <v>317</v>
      </c>
      <c r="B13530" t="s">
        <v>277</v>
      </c>
      <c r="C13530">
        <v>48365</v>
      </c>
      <c r="D13530" t="s">
        <v>135</v>
      </c>
      <c r="E13530">
        <v>590</v>
      </c>
      <c r="F13530" t="s">
        <v>110</v>
      </c>
      <c r="G13530" t="s">
        <v>127</v>
      </c>
      <c r="H13530">
        <v>385</v>
      </c>
      <c r="I13530">
        <v>0.34441875361720181</v>
      </c>
      <c r="J13530">
        <v>8.2497437891071949E-3</v>
      </c>
      <c r="K13530">
        <v>-2.2209100711948191E-3</v>
      </c>
      <c r="L13530">
        <v>0.92904004690239772</v>
      </c>
    </row>
    <row r="13531" spans="1:12">
      <c r="A13531" t="s">
        <v>317</v>
      </c>
      <c r="B13531" t="s">
        <v>277</v>
      </c>
      <c r="C13531">
        <v>48365</v>
      </c>
      <c r="D13531" t="s">
        <v>135</v>
      </c>
      <c r="E13531">
        <v>590</v>
      </c>
      <c r="F13531" t="s">
        <v>110</v>
      </c>
      <c r="G13531" t="s">
        <v>128</v>
      </c>
      <c r="H13531">
        <v>613</v>
      </c>
      <c r="I13531">
        <v>0.15109181448930389</v>
      </c>
      <c r="J13531">
        <v>4.9589034281511228E-3</v>
      </c>
      <c r="K13531">
        <v>-8.0042395586124887E-2</v>
      </c>
      <c r="L13531">
        <v>0.50609167636517527</v>
      </c>
    </row>
    <row r="13532" spans="1:12">
      <c r="A13532" t="s">
        <v>317</v>
      </c>
      <c r="B13532" t="s">
        <v>277</v>
      </c>
      <c r="C13532">
        <v>48365</v>
      </c>
      <c r="D13532" t="s">
        <v>135</v>
      </c>
      <c r="E13532">
        <v>590</v>
      </c>
      <c r="F13532" t="s">
        <v>110</v>
      </c>
      <c r="G13532" t="s">
        <v>129</v>
      </c>
      <c r="H13532">
        <v>385</v>
      </c>
      <c r="I13532">
        <v>0.34441875361720181</v>
      </c>
      <c r="J13532">
        <v>8.2497437891071931E-3</v>
      </c>
      <c r="K13532">
        <v>-2.2209100711948191E-3</v>
      </c>
      <c r="L13532">
        <v>0.92904004690239772</v>
      </c>
    </row>
    <row r="13533" spans="1:12">
      <c r="A13533" t="s">
        <v>317</v>
      </c>
      <c r="B13533" t="s">
        <v>277</v>
      </c>
      <c r="C13533">
        <v>48365</v>
      </c>
      <c r="D13533" t="s">
        <v>135</v>
      </c>
      <c r="E13533">
        <v>590</v>
      </c>
      <c r="F13533" t="s">
        <v>110</v>
      </c>
      <c r="G13533" t="s">
        <v>130</v>
      </c>
      <c r="H13533">
        <v>613</v>
      </c>
      <c r="I13533">
        <v>0.15109181448930389</v>
      </c>
      <c r="J13533">
        <v>4.9589034281511228E-3</v>
      </c>
      <c r="K13533">
        <v>-8.0042395586124887E-2</v>
      </c>
      <c r="L13533">
        <v>0.50609167636517527</v>
      </c>
    </row>
    <row r="13534" spans="1:12">
      <c r="A13534" t="s">
        <v>317</v>
      </c>
      <c r="B13534" t="s">
        <v>277</v>
      </c>
      <c r="C13534">
        <v>48365</v>
      </c>
      <c r="D13534" t="s">
        <v>135</v>
      </c>
      <c r="E13534">
        <v>590</v>
      </c>
      <c r="F13534" t="s">
        <v>110</v>
      </c>
      <c r="G13534" t="s">
        <v>131</v>
      </c>
      <c r="H13534">
        <v>385</v>
      </c>
      <c r="I13534">
        <v>0.34441875361720181</v>
      </c>
      <c r="J13534">
        <v>8.2497437891071931E-3</v>
      </c>
      <c r="K13534">
        <v>-2.2209100711948191E-3</v>
      </c>
      <c r="L13534">
        <v>0.92904004690239772</v>
      </c>
    </row>
    <row r="13535" spans="1:12">
      <c r="A13535" t="s">
        <v>317</v>
      </c>
      <c r="B13535" t="s">
        <v>277</v>
      </c>
      <c r="C13535">
        <v>48365</v>
      </c>
      <c r="D13535" t="s">
        <v>135</v>
      </c>
      <c r="E13535">
        <v>590</v>
      </c>
      <c r="F13535" t="s">
        <v>110</v>
      </c>
      <c r="G13535" t="s">
        <v>132</v>
      </c>
      <c r="H13535">
        <v>613</v>
      </c>
      <c r="I13535">
        <v>0.15109181448930389</v>
      </c>
      <c r="J13535">
        <v>4.9589034281511219E-3</v>
      </c>
      <c r="K13535">
        <v>-8.0042395586124887E-2</v>
      </c>
      <c r="L13535">
        <v>0.50609167636517527</v>
      </c>
    </row>
    <row r="13536" spans="1:12">
      <c r="A13536" t="s">
        <v>317</v>
      </c>
      <c r="B13536" t="s">
        <v>277</v>
      </c>
      <c r="C13536">
        <v>48365</v>
      </c>
      <c r="D13536" t="s">
        <v>135</v>
      </c>
      <c r="E13536">
        <v>590</v>
      </c>
      <c r="F13536" t="s">
        <v>110</v>
      </c>
      <c r="G13536" t="s">
        <v>133</v>
      </c>
      <c r="H13536">
        <v>385</v>
      </c>
      <c r="I13536">
        <v>0.4698351658084205</v>
      </c>
      <c r="J13536">
        <v>1.0090794398264141E-2</v>
      </c>
      <c r="K13536">
        <v>-2.2209100711948191E-3</v>
      </c>
      <c r="L13536">
        <v>1.0498195309448459</v>
      </c>
    </row>
    <row r="13537" spans="1:12">
      <c r="A13537" t="s">
        <v>317</v>
      </c>
      <c r="B13537" t="s">
        <v>277</v>
      </c>
      <c r="C13537">
        <v>48365</v>
      </c>
      <c r="D13537" t="s">
        <v>135</v>
      </c>
      <c r="E13537">
        <v>590</v>
      </c>
      <c r="F13537" t="s">
        <v>110</v>
      </c>
      <c r="G13537" t="s">
        <v>134</v>
      </c>
      <c r="H13537">
        <v>613</v>
      </c>
      <c r="I13537">
        <v>0.2479334897645504</v>
      </c>
      <c r="J13537">
        <v>7.6990058058874558E-3</v>
      </c>
      <c r="K13537">
        <v>-3.9806647781455047E-2</v>
      </c>
      <c r="L13537">
        <v>0.95830643174613483</v>
      </c>
    </row>
    <row r="13538" spans="1:12">
      <c r="A13538" t="s">
        <v>317</v>
      </c>
      <c r="B13538" t="s">
        <v>453</v>
      </c>
      <c r="C13538">
        <v>48367</v>
      </c>
      <c r="D13538" t="s">
        <v>135</v>
      </c>
      <c r="E13538">
        <v>590</v>
      </c>
      <c r="F13538" t="s">
        <v>110</v>
      </c>
      <c r="G13538" t="s">
        <v>111</v>
      </c>
      <c r="H13538">
        <v>21</v>
      </c>
      <c r="I13538">
        <v>2.9097044164964801E-2</v>
      </c>
      <c r="J13538">
        <v>6.0724630505607641E-3</v>
      </c>
      <c r="K13538">
        <v>-999</v>
      </c>
      <c r="L13538">
        <v>-999</v>
      </c>
    </row>
    <row r="13539" spans="1:12">
      <c r="A13539" t="s">
        <v>317</v>
      </c>
      <c r="B13539" t="s">
        <v>453</v>
      </c>
      <c r="C13539">
        <v>48367</v>
      </c>
      <c r="D13539" t="s">
        <v>135</v>
      </c>
      <c r="E13539">
        <v>590</v>
      </c>
      <c r="F13539" t="s">
        <v>110</v>
      </c>
      <c r="G13539" t="s">
        <v>112</v>
      </c>
      <c r="H13539">
        <v>46</v>
      </c>
      <c r="I13539">
        <v>3.722849192354835E-3</v>
      </c>
      <c r="J13539">
        <v>1.6977305048417411E-3</v>
      </c>
      <c r="K13539">
        <v>-999</v>
      </c>
      <c r="L13539">
        <v>-999</v>
      </c>
    </row>
    <row r="13540" spans="1:12">
      <c r="A13540" t="s">
        <v>317</v>
      </c>
      <c r="B13540" t="s">
        <v>453</v>
      </c>
      <c r="C13540">
        <v>48367</v>
      </c>
      <c r="D13540" t="s">
        <v>135</v>
      </c>
      <c r="E13540">
        <v>590</v>
      </c>
      <c r="F13540" t="s">
        <v>110</v>
      </c>
      <c r="G13540" t="s">
        <v>113</v>
      </c>
      <c r="H13540">
        <v>21</v>
      </c>
      <c r="I13540">
        <v>0.53153354669199482</v>
      </c>
      <c r="J13540">
        <v>5.1312881201294069E-2</v>
      </c>
      <c r="K13540">
        <v>0.15938401467315549</v>
      </c>
      <c r="L13540">
        <v>1.035220974542278</v>
      </c>
    </row>
    <row r="13541" spans="1:12">
      <c r="A13541" t="s">
        <v>317</v>
      </c>
      <c r="B13541" t="s">
        <v>453</v>
      </c>
      <c r="C13541">
        <v>48367</v>
      </c>
      <c r="D13541" t="s">
        <v>135</v>
      </c>
      <c r="E13541">
        <v>590</v>
      </c>
      <c r="F13541" t="s">
        <v>110</v>
      </c>
      <c r="G13541" t="s">
        <v>114</v>
      </c>
      <c r="H13541">
        <v>46</v>
      </c>
      <c r="I13541">
        <v>0.1405689659667492</v>
      </c>
      <c r="J13541">
        <v>1.338268987687531E-2</v>
      </c>
      <c r="K13541">
        <v>-1.291980348750716E-2</v>
      </c>
      <c r="L13541">
        <v>0.40315701135029841</v>
      </c>
    </row>
    <row r="13542" spans="1:12">
      <c r="A13542" t="s">
        <v>317</v>
      </c>
      <c r="B13542" t="s">
        <v>453</v>
      </c>
      <c r="C13542">
        <v>48367</v>
      </c>
      <c r="D13542" t="s">
        <v>135</v>
      </c>
      <c r="E13542">
        <v>590</v>
      </c>
      <c r="F13542" t="s">
        <v>110</v>
      </c>
      <c r="G13542" t="s">
        <v>115</v>
      </c>
      <c r="H13542">
        <v>21</v>
      </c>
      <c r="I13542">
        <v>0.30580196078704569</v>
      </c>
      <c r="J13542">
        <v>4.3764517371572248E-2</v>
      </c>
      <c r="K13542">
        <v>-0.1030372468641147</v>
      </c>
      <c r="L13542">
        <v>0.70150015117042142</v>
      </c>
    </row>
    <row r="13543" spans="1:12">
      <c r="A13543" t="s">
        <v>317</v>
      </c>
      <c r="B13543" t="s">
        <v>453</v>
      </c>
      <c r="C13543">
        <v>48367</v>
      </c>
      <c r="D13543" t="s">
        <v>135</v>
      </c>
      <c r="E13543">
        <v>590</v>
      </c>
      <c r="F13543" t="s">
        <v>110</v>
      </c>
      <c r="G13543" t="s">
        <v>116</v>
      </c>
      <c r="H13543">
        <v>46</v>
      </c>
      <c r="I13543">
        <v>9.5971770421648991E-2</v>
      </c>
      <c r="J13543">
        <v>1.346664844509613E-2</v>
      </c>
      <c r="K13543">
        <v>-0.20422337976794311</v>
      </c>
      <c r="L13543">
        <v>0.32682351962334127</v>
      </c>
    </row>
    <row r="13544" spans="1:12">
      <c r="A13544" t="s">
        <v>317</v>
      </c>
      <c r="B13544" t="s">
        <v>453</v>
      </c>
      <c r="C13544">
        <v>48367</v>
      </c>
      <c r="D13544" t="s">
        <v>135</v>
      </c>
      <c r="E13544">
        <v>590</v>
      </c>
      <c r="F13544" t="s">
        <v>110</v>
      </c>
      <c r="G13544" t="s">
        <v>117</v>
      </c>
      <c r="H13544">
        <v>21</v>
      </c>
      <c r="I13544">
        <v>0.30580196078704569</v>
      </c>
      <c r="J13544">
        <v>4.3764517371572248E-2</v>
      </c>
      <c r="K13544">
        <v>-0.1030372468641147</v>
      </c>
      <c r="L13544">
        <v>0.70150015117042142</v>
      </c>
    </row>
    <row r="13545" spans="1:12">
      <c r="A13545" t="s">
        <v>317</v>
      </c>
      <c r="B13545" t="s">
        <v>453</v>
      </c>
      <c r="C13545">
        <v>48367</v>
      </c>
      <c r="D13545" t="s">
        <v>135</v>
      </c>
      <c r="E13545">
        <v>590</v>
      </c>
      <c r="F13545" t="s">
        <v>110</v>
      </c>
      <c r="G13545" t="s">
        <v>118</v>
      </c>
      <c r="H13545">
        <v>46</v>
      </c>
      <c r="I13545">
        <v>9.5813610804043589E-2</v>
      </c>
      <c r="J13545">
        <v>1.347800968830045E-2</v>
      </c>
      <c r="K13545">
        <v>-0.20422337976794311</v>
      </c>
      <c r="L13545">
        <v>0.32682351962334127</v>
      </c>
    </row>
    <row r="13546" spans="1:12">
      <c r="A13546" t="s">
        <v>317</v>
      </c>
      <c r="B13546" t="s">
        <v>453</v>
      </c>
      <c r="C13546">
        <v>48367</v>
      </c>
      <c r="D13546" t="s">
        <v>135</v>
      </c>
      <c r="E13546">
        <v>590</v>
      </c>
      <c r="F13546" t="s">
        <v>110</v>
      </c>
      <c r="G13546" t="s">
        <v>119</v>
      </c>
      <c r="H13546">
        <v>21</v>
      </c>
      <c r="I13546">
        <v>0.41894103250454029</v>
      </c>
      <c r="J13546">
        <v>4.5897237089403013E-2</v>
      </c>
      <c r="K13546">
        <v>0.13843076486317521</v>
      </c>
      <c r="L13546">
        <v>0.87417234015293099</v>
      </c>
    </row>
    <row r="13547" spans="1:12">
      <c r="A13547" t="s">
        <v>317</v>
      </c>
      <c r="B13547" t="s">
        <v>453</v>
      </c>
      <c r="C13547">
        <v>48367</v>
      </c>
      <c r="D13547" t="s">
        <v>135</v>
      </c>
      <c r="E13547">
        <v>590</v>
      </c>
      <c r="F13547" t="s">
        <v>110</v>
      </c>
      <c r="G13547" t="s">
        <v>120</v>
      </c>
      <c r="H13547">
        <v>46</v>
      </c>
      <c r="I13547">
        <v>0.1194210759622034</v>
      </c>
      <c r="J13547">
        <v>1.3258594732793319E-2</v>
      </c>
      <c r="K13547">
        <v>-9.0495911002546642E-2</v>
      </c>
      <c r="L13547">
        <v>0.37694355208941738</v>
      </c>
    </row>
    <row r="13548" spans="1:12">
      <c r="A13548" t="s">
        <v>317</v>
      </c>
      <c r="B13548" t="s">
        <v>453</v>
      </c>
      <c r="C13548">
        <v>48367</v>
      </c>
      <c r="D13548" t="s">
        <v>135</v>
      </c>
      <c r="E13548">
        <v>590</v>
      </c>
      <c r="F13548" t="s">
        <v>110</v>
      </c>
      <c r="G13548" t="s">
        <v>121</v>
      </c>
      <c r="H13548">
        <v>21</v>
      </c>
      <c r="I13548">
        <v>0.67011258961515197</v>
      </c>
      <c r="J13548">
        <v>5.9670154189357102E-2</v>
      </c>
      <c r="K13548">
        <v>0.1920892174148528</v>
      </c>
      <c r="L13548">
        <v>1.2323829158348369</v>
      </c>
    </row>
    <row r="13549" spans="1:12">
      <c r="A13549" t="s">
        <v>317</v>
      </c>
      <c r="B13549" t="s">
        <v>453</v>
      </c>
      <c r="C13549">
        <v>48367</v>
      </c>
      <c r="D13549" t="s">
        <v>135</v>
      </c>
      <c r="E13549">
        <v>590</v>
      </c>
      <c r="F13549" t="s">
        <v>110</v>
      </c>
      <c r="G13549" t="s">
        <v>122</v>
      </c>
      <c r="H13549">
        <v>46</v>
      </c>
      <c r="I13549">
        <v>0.18529620114214879</v>
      </c>
      <c r="J13549">
        <v>1.5573517705664751E-2</v>
      </c>
      <c r="K13549">
        <v>1.5636546345106379E-2</v>
      </c>
      <c r="L13549">
        <v>0.49584236493194112</v>
      </c>
    </row>
    <row r="13550" spans="1:12">
      <c r="A13550" t="s">
        <v>317</v>
      </c>
      <c r="B13550" t="s">
        <v>453</v>
      </c>
      <c r="C13550">
        <v>48367</v>
      </c>
      <c r="D13550" t="s">
        <v>135</v>
      </c>
      <c r="E13550">
        <v>590</v>
      </c>
      <c r="F13550" t="s">
        <v>110</v>
      </c>
      <c r="G13550" t="s">
        <v>123</v>
      </c>
      <c r="H13550">
        <v>21</v>
      </c>
      <c r="I13550">
        <v>0.90529997341020851</v>
      </c>
      <c r="J13550">
        <v>7.7002491223631439E-2</v>
      </c>
      <c r="K13550">
        <v>0.22213573584840979</v>
      </c>
      <c r="L13550">
        <v>1.5856410023960681</v>
      </c>
    </row>
    <row r="13551" spans="1:12">
      <c r="A13551" t="s">
        <v>317</v>
      </c>
      <c r="B13551" t="s">
        <v>453</v>
      </c>
      <c r="C13551">
        <v>48367</v>
      </c>
      <c r="D13551" t="s">
        <v>135</v>
      </c>
      <c r="E13551">
        <v>590</v>
      </c>
      <c r="F13551" t="s">
        <v>110</v>
      </c>
      <c r="G13551" t="s">
        <v>124</v>
      </c>
      <c r="H13551">
        <v>46</v>
      </c>
      <c r="I13551">
        <v>0.24594952800260439</v>
      </c>
      <c r="J13551">
        <v>1.9080596105229351E-2</v>
      </c>
      <c r="K13551">
        <v>2.0865567690911739E-2</v>
      </c>
      <c r="L13551">
        <v>0.59704135372829747</v>
      </c>
    </row>
    <row r="13552" spans="1:12">
      <c r="A13552" t="s">
        <v>317</v>
      </c>
      <c r="B13552" t="s">
        <v>453</v>
      </c>
      <c r="C13552">
        <v>48367</v>
      </c>
      <c r="D13552" t="s">
        <v>135</v>
      </c>
      <c r="E13552">
        <v>590</v>
      </c>
      <c r="F13552" t="s">
        <v>110</v>
      </c>
      <c r="G13552" t="s">
        <v>125</v>
      </c>
      <c r="H13552">
        <v>21</v>
      </c>
      <c r="I13552">
        <v>1.12839611071775</v>
      </c>
      <c r="J13552">
        <v>9.2851381894181975E-2</v>
      </c>
      <c r="K13552">
        <v>0.25170032977500628</v>
      </c>
      <c r="L13552">
        <v>1.9083088080071371</v>
      </c>
    </row>
    <row r="13553" spans="1:12">
      <c r="A13553" t="s">
        <v>317</v>
      </c>
      <c r="B13553" t="s">
        <v>453</v>
      </c>
      <c r="C13553">
        <v>48367</v>
      </c>
      <c r="D13553" t="s">
        <v>135</v>
      </c>
      <c r="E13553">
        <v>590</v>
      </c>
      <c r="F13553" t="s">
        <v>110</v>
      </c>
      <c r="G13553" t="s">
        <v>126</v>
      </c>
      <c r="H13553">
        <v>46</v>
      </c>
      <c r="I13553">
        <v>0.31135296544979102</v>
      </c>
      <c r="J13553">
        <v>2.335276872048778E-2</v>
      </c>
      <c r="K13553">
        <v>2.665187812577631E-2</v>
      </c>
      <c r="L13553">
        <v>0.70661905901761024</v>
      </c>
    </row>
    <row r="13554" spans="1:12">
      <c r="A13554" t="s">
        <v>317</v>
      </c>
      <c r="B13554" t="s">
        <v>453</v>
      </c>
      <c r="C13554">
        <v>48367</v>
      </c>
      <c r="D13554" t="s">
        <v>135</v>
      </c>
      <c r="E13554">
        <v>590</v>
      </c>
      <c r="F13554" t="s">
        <v>110</v>
      </c>
      <c r="G13554" t="s">
        <v>127</v>
      </c>
      <c r="H13554">
        <v>21</v>
      </c>
      <c r="I13554">
        <v>0.53153354669199482</v>
      </c>
      <c r="J13554">
        <v>5.1312881201294069E-2</v>
      </c>
      <c r="K13554">
        <v>0.15938401467315549</v>
      </c>
      <c r="L13554">
        <v>1.035220974542278</v>
      </c>
    </row>
    <row r="13555" spans="1:12">
      <c r="A13555" t="s">
        <v>317</v>
      </c>
      <c r="B13555" t="s">
        <v>453</v>
      </c>
      <c r="C13555">
        <v>48367</v>
      </c>
      <c r="D13555" t="s">
        <v>135</v>
      </c>
      <c r="E13555">
        <v>590</v>
      </c>
      <c r="F13555" t="s">
        <v>110</v>
      </c>
      <c r="G13555" t="s">
        <v>128</v>
      </c>
      <c r="H13555">
        <v>46</v>
      </c>
      <c r="I13555">
        <v>0.1407741144183183</v>
      </c>
      <c r="J13555">
        <v>1.336844110845547E-2</v>
      </c>
      <c r="K13555">
        <v>-1.291980348750716E-2</v>
      </c>
      <c r="L13555">
        <v>0.40315701135029841</v>
      </c>
    </row>
    <row r="13556" spans="1:12">
      <c r="A13556" t="s">
        <v>317</v>
      </c>
      <c r="B13556" t="s">
        <v>453</v>
      </c>
      <c r="C13556">
        <v>48367</v>
      </c>
      <c r="D13556" t="s">
        <v>135</v>
      </c>
      <c r="E13556">
        <v>590</v>
      </c>
      <c r="F13556" t="s">
        <v>110</v>
      </c>
      <c r="G13556" t="s">
        <v>129</v>
      </c>
      <c r="H13556">
        <v>21</v>
      </c>
      <c r="I13556">
        <v>0.53153354669199482</v>
      </c>
      <c r="J13556">
        <v>5.1312881201294069E-2</v>
      </c>
      <c r="K13556">
        <v>0.15938401467315549</v>
      </c>
      <c r="L13556">
        <v>1.035220974542278</v>
      </c>
    </row>
    <row r="13557" spans="1:12">
      <c r="A13557" t="s">
        <v>317</v>
      </c>
      <c r="B13557" t="s">
        <v>453</v>
      </c>
      <c r="C13557">
        <v>48367</v>
      </c>
      <c r="D13557" t="s">
        <v>135</v>
      </c>
      <c r="E13557">
        <v>590</v>
      </c>
      <c r="F13557" t="s">
        <v>110</v>
      </c>
      <c r="G13557" t="s">
        <v>130</v>
      </c>
      <c r="H13557">
        <v>46</v>
      </c>
      <c r="I13557">
        <v>0.1407741144183183</v>
      </c>
      <c r="J13557">
        <v>1.336844110845547E-2</v>
      </c>
      <c r="K13557">
        <v>-1.291980348750716E-2</v>
      </c>
      <c r="L13557">
        <v>0.40315701135029841</v>
      </c>
    </row>
    <row r="13558" spans="1:12">
      <c r="A13558" t="s">
        <v>317</v>
      </c>
      <c r="B13558" t="s">
        <v>453</v>
      </c>
      <c r="C13558">
        <v>48367</v>
      </c>
      <c r="D13558" t="s">
        <v>135</v>
      </c>
      <c r="E13558">
        <v>590</v>
      </c>
      <c r="F13558" t="s">
        <v>110</v>
      </c>
      <c r="G13558" t="s">
        <v>131</v>
      </c>
      <c r="H13558">
        <v>21</v>
      </c>
      <c r="I13558">
        <v>0.53153354669199482</v>
      </c>
      <c r="J13558">
        <v>5.1312881201294069E-2</v>
      </c>
      <c r="K13558">
        <v>0.15938401467315549</v>
      </c>
      <c r="L13558">
        <v>1.035220974542278</v>
      </c>
    </row>
    <row r="13559" spans="1:12">
      <c r="A13559" t="s">
        <v>317</v>
      </c>
      <c r="B13559" t="s">
        <v>453</v>
      </c>
      <c r="C13559">
        <v>48367</v>
      </c>
      <c r="D13559" t="s">
        <v>135</v>
      </c>
      <c r="E13559">
        <v>590</v>
      </c>
      <c r="F13559" t="s">
        <v>110</v>
      </c>
      <c r="G13559" t="s">
        <v>132</v>
      </c>
      <c r="H13559">
        <v>46</v>
      </c>
      <c r="I13559">
        <v>0.1407741144183183</v>
      </c>
      <c r="J13559">
        <v>1.336844110845547E-2</v>
      </c>
      <c r="K13559">
        <v>-1.291980348750716E-2</v>
      </c>
      <c r="L13559">
        <v>0.40315701135029841</v>
      </c>
    </row>
    <row r="13560" spans="1:12">
      <c r="A13560" t="s">
        <v>317</v>
      </c>
      <c r="B13560" t="s">
        <v>453</v>
      </c>
      <c r="C13560">
        <v>48367</v>
      </c>
      <c r="D13560" t="s">
        <v>135</v>
      </c>
      <c r="E13560">
        <v>590</v>
      </c>
      <c r="F13560" t="s">
        <v>110</v>
      </c>
      <c r="G13560" t="s">
        <v>133</v>
      </c>
      <c r="H13560">
        <v>21</v>
      </c>
      <c r="I13560">
        <v>0.80092700356517643</v>
      </c>
      <c r="J13560">
        <v>6.6061947049611949E-2</v>
      </c>
      <c r="K13560">
        <v>0.13062001870250631</v>
      </c>
      <c r="L13560">
        <v>1.2634740516146179</v>
      </c>
    </row>
    <row r="13561" spans="1:12">
      <c r="A13561" t="s">
        <v>317</v>
      </c>
      <c r="B13561" t="s">
        <v>453</v>
      </c>
      <c r="C13561">
        <v>48367</v>
      </c>
      <c r="D13561" t="s">
        <v>135</v>
      </c>
      <c r="E13561">
        <v>590</v>
      </c>
      <c r="F13561" t="s">
        <v>110</v>
      </c>
      <c r="G13561" t="s">
        <v>134</v>
      </c>
      <c r="H13561">
        <v>46</v>
      </c>
      <c r="I13561">
        <v>0.18463780229665649</v>
      </c>
      <c r="J13561">
        <v>1.464655323683422E-2</v>
      </c>
      <c r="K13561">
        <v>1.1164344962705609E-2</v>
      </c>
      <c r="L13561">
        <v>0.40086062398637068</v>
      </c>
    </row>
    <row r="13562" spans="1:12">
      <c r="A13562" t="s">
        <v>317</v>
      </c>
      <c r="B13562" t="s">
        <v>454</v>
      </c>
      <c r="C13562">
        <v>48369</v>
      </c>
      <c r="D13562" t="s">
        <v>135</v>
      </c>
      <c r="E13562">
        <v>590</v>
      </c>
      <c r="F13562" t="s">
        <v>110</v>
      </c>
      <c r="G13562" t="s">
        <v>111</v>
      </c>
      <c r="H13562">
        <v>195</v>
      </c>
      <c r="I13562">
        <v>1.280066447151627E-2</v>
      </c>
      <c r="J13562">
        <v>1.5078502414576499E-3</v>
      </c>
      <c r="K13562">
        <v>-999</v>
      </c>
      <c r="L13562">
        <v>-999</v>
      </c>
    </row>
    <row r="13563" spans="1:12">
      <c r="A13563" t="s">
        <v>317</v>
      </c>
      <c r="B13563" t="s">
        <v>454</v>
      </c>
      <c r="C13563">
        <v>48369</v>
      </c>
      <c r="D13563" t="s">
        <v>135</v>
      </c>
      <c r="E13563">
        <v>590</v>
      </c>
      <c r="F13563" t="s">
        <v>110</v>
      </c>
      <c r="G13563" t="s">
        <v>112</v>
      </c>
      <c r="H13563">
        <v>190</v>
      </c>
      <c r="I13563">
        <v>-9.2924923593182586E-3</v>
      </c>
      <c r="J13563">
        <v>1.02729659439014E-3</v>
      </c>
      <c r="K13563">
        <v>-999</v>
      </c>
      <c r="L13563">
        <v>-999</v>
      </c>
    </row>
    <row r="13564" spans="1:12">
      <c r="A13564" t="s">
        <v>317</v>
      </c>
      <c r="B13564" t="s">
        <v>454</v>
      </c>
      <c r="C13564">
        <v>48369</v>
      </c>
      <c r="D13564" t="s">
        <v>135</v>
      </c>
      <c r="E13564">
        <v>590</v>
      </c>
      <c r="F13564" t="s">
        <v>110</v>
      </c>
      <c r="G13564" t="s">
        <v>113</v>
      </c>
      <c r="H13564">
        <v>195</v>
      </c>
      <c r="I13564">
        <v>0.40708836443639601</v>
      </c>
      <c r="J13564">
        <v>1.4367217897190461E-2</v>
      </c>
      <c r="K13564">
        <v>6.1616498831277053E-2</v>
      </c>
      <c r="L13564">
        <v>1.0445898330844281</v>
      </c>
    </row>
    <row r="13565" spans="1:12">
      <c r="A13565" t="s">
        <v>317</v>
      </c>
      <c r="B13565" t="s">
        <v>454</v>
      </c>
      <c r="C13565">
        <v>48369</v>
      </c>
      <c r="D13565" t="s">
        <v>135</v>
      </c>
      <c r="E13565">
        <v>590</v>
      </c>
      <c r="F13565" t="s">
        <v>110</v>
      </c>
      <c r="G13565" t="s">
        <v>114</v>
      </c>
      <c r="H13565">
        <v>190</v>
      </c>
      <c r="I13565">
        <v>7.7813854277962002E-2</v>
      </c>
      <c r="J13565">
        <v>3.9358693629893728E-3</v>
      </c>
      <c r="K13565">
        <v>-1.7118735742734901E-2</v>
      </c>
      <c r="L13565">
        <v>0.27114206432046323</v>
      </c>
    </row>
    <row r="13566" spans="1:12">
      <c r="A13566" t="s">
        <v>317</v>
      </c>
      <c r="B13566" t="s">
        <v>454</v>
      </c>
      <c r="C13566">
        <v>48369</v>
      </c>
      <c r="D13566" t="s">
        <v>135</v>
      </c>
      <c r="E13566">
        <v>590</v>
      </c>
      <c r="F13566" t="s">
        <v>110</v>
      </c>
      <c r="G13566" t="s">
        <v>115</v>
      </c>
      <c r="H13566">
        <v>195</v>
      </c>
      <c r="I13566">
        <v>0.30513565012848759</v>
      </c>
      <c r="J13566">
        <v>1.0706964281424159E-2</v>
      </c>
      <c r="K13566">
        <v>3.9435271980070033E-2</v>
      </c>
      <c r="L13566">
        <v>0.71570367352633091</v>
      </c>
    </row>
    <row r="13567" spans="1:12">
      <c r="A13567" t="s">
        <v>317</v>
      </c>
      <c r="B13567" t="s">
        <v>454</v>
      </c>
      <c r="C13567">
        <v>48369</v>
      </c>
      <c r="D13567" t="s">
        <v>135</v>
      </c>
      <c r="E13567">
        <v>590</v>
      </c>
      <c r="F13567" t="s">
        <v>110</v>
      </c>
      <c r="G13567" t="s">
        <v>116</v>
      </c>
      <c r="H13567">
        <v>190</v>
      </c>
      <c r="I13567">
        <v>1.2001574140206729E-2</v>
      </c>
      <c r="J13567">
        <v>3.2866643379730002E-3</v>
      </c>
      <c r="K13567">
        <v>-7.5404002868393591E-2</v>
      </c>
      <c r="L13567">
        <v>0.16463460659000639</v>
      </c>
    </row>
    <row r="13568" spans="1:12">
      <c r="A13568" t="s">
        <v>317</v>
      </c>
      <c r="B13568" t="s">
        <v>454</v>
      </c>
      <c r="C13568">
        <v>48369</v>
      </c>
      <c r="D13568" t="s">
        <v>135</v>
      </c>
      <c r="E13568">
        <v>590</v>
      </c>
      <c r="F13568" t="s">
        <v>110</v>
      </c>
      <c r="G13568" t="s">
        <v>117</v>
      </c>
      <c r="H13568">
        <v>195</v>
      </c>
      <c r="I13568">
        <v>0.30513566503163342</v>
      </c>
      <c r="J13568">
        <v>1.070696596274592E-2</v>
      </c>
      <c r="K13568">
        <v>3.9435271980070033E-2</v>
      </c>
      <c r="L13568">
        <v>0.71570367352633091</v>
      </c>
    </row>
    <row r="13569" spans="1:12">
      <c r="A13569" t="s">
        <v>317</v>
      </c>
      <c r="B13569" t="s">
        <v>454</v>
      </c>
      <c r="C13569">
        <v>48369</v>
      </c>
      <c r="D13569" t="s">
        <v>135</v>
      </c>
      <c r="E13569">
        <v>590</v>
      </c>
      <c r="F13569" t="s">
        <v>110</v>
      </c>
      <c r="G13569" t="s">
        <v>118</v>
      </c>
      <c r="H13569">
        <v>190</v>
      </c>
      <c r="I13569">
        <v>1.2030466238897411E-2</v>
      </c>
      <c r="J13569">
        <v>3.2861171791652758E-3</v>
      </c>
      <c r="K13569">
        <v>-7.5404002868393591E-2</v>
      </c>
      <c r="L13569">
        <v>0.16463460659000639</v>
      </c>
    </row>
    <row r="13570" spans="1:12">
      <c r="A13570" t="s">
        <v>317</v>
      </c>
      <c r="B13570" t="s">
        <v>454</v>
      </c>
      <c r="C13570">
        <v>48369</v>
      </c>
      <c r="D13570" t="s">
        <v>135</v>
      </c>
      <c r="E13570">
        <v>590</v>
      </c>
      <c r="F13570" t="s">
        <v>110</v>
      </c>
      <c r="G13570" t="s">
        <v>119</v>
      </c>
      <c r="H13570">
        <v>195</v>
      </c>
      <c r="I13570">
        <v>0.34320672442635802</v>
      </c>
      <c r="J13570">
        <v>1.247625352405689E-2</v>
      </c>
      <c r="K13570">
        <v>4.7958638566990848E-2</v>
      </c>
      <c r="L13570">
        <v>0.87469436781935861</v>
      </c>
    </row>
    <row r="13571" spans="1:12">
      <c r="A13571" t="s">
        <v>317</v>
      </c>
      <c r="B13571" t="s">
        <v>454</v>
      </c>
      <c r="C13571">
        <v>48369</v>
      </c>
      <c r="D13571" t="s">
        <v>135</v>
      </c>
      <c r="E13571">
        <v>590</v>
      </c>
      <c r="F13571" t="s">
        <v>110</v>
      </c>
      <c r="G13571" t="s">
        <v>120</v>
      </c>
      <c r="H13571">
        <v>190</v>
      </c>
      <c r="I13571">
        <v>4.6138024045417947E-2</v>
      </c>
      <c r="J13571">
        <v>3.6055265816889869E-3</v>
      </c>
      <c r="K13571">
        <v>-3.6358419341025107E-2</v>
      </c>
      <c r="L13571">
        <v>0.22138591011327369</v>
      </c>
    </row>
    <row r="13572" spans="1:12">
      <c r="A13572" t="s">
        <v>317</v>
      </c>
      <c r="B13572" t="s">
        <v>454</v>
      </c>
      <c r="C13572">
        <v>48369</v>
      </c>
      <c r="D13572" t="s">
        <v>135</v>
      </c>
      <c r="E13572">
        <v>590</v>
      </c>
      <c r="F13572" t="s">
        <v>110</v>
      </c>
      <c r="G13572" t="s">
        <v>121</v>
      </c>
      <c r="H13572">
        <v>195</v>
      </c>
      <c r="I13572">
        <v>0.46847809257867168</v>
      </c>
      <c r="J13572">
        <v>1.6532577787320611E-2</v>
      </c>
      <c r="K13572">
        <v>7.6488431358555903E-2</v>
      </c>
      <c r="L13572">
        <v>1.2294122453740419</v>
      </c>
    </row>
    <row r="13573" spans="1:12">
      <c r="A13573" t="s">
        <v>317</v>
      </c>
      <c r="B13573" t="s">
        <v>454</v>
      </c>
      <c r="C13573">
        <v>48369</v>
      </c>
      <c r="D13573" t="s">
        <v>135</v>
      </c>
      <c r="E13573">
        <v>590</v>
      </c>
      <c r="F13573" t="s">
        <v>110</v>
      </c>
      <c r="G13573" t="s">
        <v>122</v>
      </c>
      <c r="H13573">
        <v>190</v>
      </c>
      <c r="I13573">
        <v>0.1336305878317513</v>
      </c>
      <c r="J13573">
        <v>5.0660177865624904E-3</v>
      </c>
      <c r="K13573">
        <v>6.8583110542747407E-3</v>
      </c>
      <c r="L13573">
        <v>0.38294899232820739</v>
      </c>
    </row>
    <row r="13574" spans="1:12">
      <c r="A13574" t="s">
        <v>317</v>
      </c>
      <c r="B13574" t="s">
        <v>454</v>
      </c>
      <c r="C13574">
        <v>48369</v>
      </c>
      <c r="D13574" t="s">
        <v>135</v>
      </c>
      <c r="E13574">
        <v>590</v>
      </c>
      <c r="F13574" t="s">
        <v>110</v>
      </c>
      <c r="G13574" t="s">
        <v>123</v>
      </c>
      <c r="H13574">
        <v>195</v>
      </c>
      <c r="I13574">
        <v>0.57143065106157542</v>
      </c>
      <c r="J13574">
        <v>2.0939690307789919E-2</v>
      </c>
      <c r="K13574">
        <v>9.6644327978629749E-2</v>
      </c>
      <c r="L13574">
        <v>1.586068888403962</v>
      </c>
    </row>
    <row r="13575" spans="1:12">
      <c r="A13575" t="s">
        <v>317</v>
      </c>
      <c r="B13575" t="s">
        <v>454</v>
      </c>
      <c r="C13575">
        <v>48369</v>
      </c>
      <c r="D13575" t="s">
        <v>135</v>
      </c>
      <c r="E13575">
        <v>590</v>
      </c>
      <c r="F13575" t="s">
        <v>110</v>
      </c>
      <c r="G13575" t="s">
        <v>124</v>
      </c>
      <c r="H13575">
        <v>190</v>
      </c>
      <c r="I13575">
        <v>0.216825874518845</v>
      </c>
      <c r="J13575">
        <v>6.4478154442222336E-3</v>
      </c>
      <c r="K13575">
        <v>5.0699452501801502E-2</v>
      </c>
      <c r="L13575">
        <v>0.52078327133154723</v>
      </c>
    </row>
    <row r="13576" spans="1:12">
      <c r="A13576" t="s">
        <v>317</v>
      </c>
      <c r="B13576" t="s">
        <v>454</v>
      </c>
      <c r="C13576">
        <v>48369</v>
      </c>
      <c r="D13576" t="s">
        <v>135</v>
      </c>
      <c r="E13576">
        <v>590</v>
      </c>
      <c r="F13576" t="s">
        <v>110</v>
      </c>
      <c r="G13576" t="s">
        <v>125</v>
      </c>
      <c r="H13576">
        <v>195</v>
      </c>
      <c r="I13576">
        <v>0.68792056233084986</v>
      </c>
      <c r="J13576">
        <v>2.4846330383766699E-2</v>
      </c>
      <c r="K13576">
        <v>0.1100626279377805</v>
      </c>
      <c r="L13576">
        <v>1.882481460986257</v>
      </c>
    </row>
    <row r="13577" spans="1:12">
      <c r="A13577" t="s">
        <v>317</v>
      </c>
      <c r="B13577" t="s">
        <v>454</v>
      </c>
      <c r="C13577">
        <v>48369</v>
      </c>
      <c r="D13577" t="s">
        <v>135</v>
      </c>
      <c r="E13577">
        <v>590</v>
      </c>
      <c r="F13577" t="s">
        <v>110</v>
      </c>
      <c r="G13577" t="s">
        <v>126</v>
      </c>
      <c r="H13577">
        <v>190</v>
      </c>
      <c r="I13577">
        <v>0.31011238155261978</v>
      </c>
      <c r="J13577">
        <v>8.3102156555515776E-3</v>
      </c>
      <c r="K13577">
        <v>8.6149699873777838E-2</v>
      </c>
      <c r="L13577">
        <v>0.67560886604146608</v>
      </c>
    </row>
    <row r="13578" spans="1:12">
      <c r="A13578" t="s">
        <v>317</v>
      </c>
      <c r="B13578" t="s">
        <v>454</v>
      </c>
      <c r="C13578">
        <v>48369</v>
      </c>
      <c r="D13578" t="s">
        <v>135</v>
      </c>
      <c r="E13578">
        <v>590</v>
      </c>
      <c r="F13578" t="s">
        <v>110</v>
      </c>
      <c r="G13578" t="s">
        <v>127</v>
      </c>
      <c r="H13578">
        <v>195</v>
      </c>
      <c r="I13578">
        <v>0.40708836443639612</v>
      </c>
      <c r="J13578">
        <v>1.4367217897190461E-2</v>
      </c>
      <c r="K13578">
        <v>6.1616498831277053E-2</v>
      </c>
      <c r="L13578">
        <v>1.0445898330844281</v>
      </c>
    </row>
    <row r="13579" spans="1:12">
      <c r="A13579" t="s">
        <v>317</v>
      </c>
      <c r="B13579" t="s">
        <v>454</v>
      </c>
      <c r="C13579">
        <v>48369</v>
      </c>
      <c r="D13579" t="s">
        <v>135</v>
      </c>
      <c r="E13579">
        <v>590</v>
      </c>
      <c r="F13579" t="s">
        <v>110</v>
      </c>
      <c r="G13579" t="s">
        <v>128</v>
      </c>
      <c r="H13579">
        <v>190</v>
      </c>
      <c r="I13579">
        <v>7.7813854277962002E-2</v>
      </c>
      <c r="J13579">
        <v>3.9358693629893736E-3</v>
      </c>
      <c r="K13579">
        <v>-1.7118735742734901E-2</v>
      </c>
      <c r="L13579">
        <v>0.27114206432046323</v>
      </c>
    </row>
    <row r="13580" spans="1:12">
      <c r="A13580" t="s">
        <v>317</v>
      </c>
      <c r="B13580" t="s">
        <v>454</v>
      </c>
      <c r="C13580">
        <v>48369</v>
      </c>
      <c r="D13580" t="s">
        <v>135</v>
      </c>
      <c r="E13580">
        <v>590</v>
      </c>
      <c r="F13580" t="s">
        <v>110</v>
      </c>
      <c r="G13580" t="s">
        <v>129</v>
      </c>
      <c r="H13580">
        <v>195</v>
      </c>
      <c r="I13580">
        <v>0.40708836443639612</v>
      </c>
      <c r="J13580">
        <v>1.4367217897190469E-2</v>
      </c>
      <c r="K13580">
        <v>6.1616498831277053E-2</v>
      </c>
      <c r="L13580">
        <v>1.0445898330844281</v>
      </c>
    </row>
    <row r="13581" spans="1:12">
      <c r="A13581" t="s">
        <v>317</v>
      </c>
      <c r="B13581" t="s">
        <v>454</v>
      </c>
      <c r="C13581">
        <v>48369</v>
      </c>
      <c r="D13581" t="s">
        <v>135</v>
      </c>
      <c r="E13581">
        <v>590</v>
      </c>
      <c r="F13581" t="s">
        <v>110</v>
      </c>
      <c r="G13581" t="s">
        <v>130</v>
      </c>
      <c r="H13581">
        <v>190</v>
      </c>
      <c r="I13581">
        <v>7.7813854277962002E-2</v>
      </c>
      <c r="J13581">
        <v>3.9358693629893736E-3</v>
      </c>
      <c r="K13581">
        <v>-1.7118735742734901E-2</v>
      </c>
      <c r="L13581">
        <v>0.27114206432046323</v>
      </c>
    </row>
    <row r="13582" spans="1:12">
      <c r="A13582" t="s">
        <v>317</v>
      </c>
      <c r="B13582" t="s">
        <v>454</v>
      </c>
      <c r="C13582">
        <v>48369</v>
      </c>
      <c r="D13582" t="s">
        <v>135</v>
      </c>
      <c r="E13582">
        <v>590</v>
      </c>
      <c r="F13582" t="s">
        <v>110</v>
      </c>
      <c r="G13582" t="s">
        <v>131</v>
      </c>
      <c r="H13582">
        <v>195</v>
      </c>
      <c r="I13582">
        <v>0.40708836443639612</v>
      </c>
      <c r="J13582">
        <v>1.4367217897190461E-2</v>
      </c>
      <c r="K13582">
        <v>6.1616498831277053E-2</v>
      </c>
      <c r="L13582">
        <v>1.0445898330844281</v>
      </c>
    </row>
    <row r="13583" spans="1:12">
      <c r="A13583" t="s">
        <v>317</v>
      </c>
      <c r="B13583" t="s">
        <v>454</v>
      </c>
      <c r="C13583">
        <v>48369</v>
      </c>
      <c r="D13583" t="s">
        <v>135</v>
      </c>
      <c r="E13583">
        <v>590</v>
      </c>
      <c r="F13583" t="s">
        <v>110</v>
      </c>
      <c r="G13583" t="s">
        <v>132</v>
      </c>
      <c r="H13583">
        <v>190</v>
      </c>
      <c r="I13583">
        <v>7.7813854277962002E-2</v>
      </c>
      <c r="J13583">
        <v>3.9358693629893736E-3</v>
      </c>
      <c r="K13583">
        <v>-1.7118735742734901E-2</v>
      </c>
      <c r="L13583">
        <v>0.27114206432046323</v>
      </c>
    </row>
    <row r="13584" spans="1:12">
      <c r="A13584" t="s">
        <v>317</v>
      </c>
      <c r="B13584" t="s">
        <v>454</v>
      </c>
      <c r="C13584">
        <v>48369</v>
      </c>
      <c r="D13584" t="s">
        <v>135</v>
      </c>
      <c r="E13584">
        <v>590</v>
      </c>
      <c r="F13584" t="s">
        <v>110</v>
      </c>
      <c r="G13584" t="s">
        <v>133</v>
      </c>
      <c r="H13584">
        <v>195</v>
      </c>
      <c r="I13584">
        <v>0.42197723401868331</v>
      </c>
      <c r="J13584">
        <v>1.523064055750196E-2</v>
      </c>
      <c r="K13584">
        <v>7.3995564455217239E-2</v>
      </c>
      <c r="L13584">
        <v>1.1930003476107121</v>
      </c>
    </row>
    <row r="13585" spans="1:12">
      <c r="A13585" t="s">
        <v>317</v>
      </c>
      <c r="B13585" t="s">
        <v>454</v>
      </c>
      <c r="C13585">
        <v>48369</v>
      </c>
      <c r="D13585" t="s">
        <v>135</v>
      </c>
      <c r="E13585">
        <v>590</v>
      </c>
      <c r="F13585" t="s">
        <v>110</v>
      </c>
      <c r="G13585" t="s">
        <v>134</v>
      </c>
      <c r="H13585">
        <v>190</v>
      </c>
      <c r="I13585">
        <v>0.2079940356221685</v>
      </c>
      <c r="J13585">
        <v>6.3123908138744298E-3</v>
      </c>
      <c r="K13585">
        <v>4.7425370198004912E-2</v>
      </c>
      <c r="L13585">
        <v>0.51319062766465262</v>
      </c>
    </row>
    <row r="13586" spans="1:12">
      <c r="A13586" t="s">
        <v>317</v>
      </c>
      <c r="B13586" t="s">
        <v>455</v>
      </c>
      <c r="C13586">
        <v>48371</v>
      </c>
      <c r="D13586" t="s">
        <v>135</v>
      </c>
      <c r="E13586">
        <v>590</v>
      </c>
      <c r="F13586" t="s">
        <v>110</v>
      </c>
      <c r="G13586" t="s">
        <v>111</v>
      </c>
      <c r="H13586">
        <v>20</v>
      </c>
      <c r="I13586">
        <v>-1.0775250773316239E-3</v>
      </c>
      <c r="J13586">
        <v>1.8530982203370139E-3</v>
      </c>
      <c r="K13586">
        <v>-999</v>
      </c>
      <c r="L13586">
        <v>-999</v>
      </c>
    </row>
    <row r="13587" spans="1:12">
      <c r="A13587" t="s">
        <v>317</v>
      </c>
      <c r="B13587" t="s">
        <v>455</v>
      </c>
      <c r="C13587">
        <v>48371</v>
      </c>
      <c r="D13587" t="s">
        <v>135</v>
      </c>
      <c r="E13587">
        <v>590</v>
      </c>
      <c r="F13587" t="s">
        <v>110</v>
      </c>
      <c r="G13587" t="s">
        <v>112</v>
      </c>
      <c r="H13587">
        <v>39</v>
      </c>
      <c r="I13587">
        <v>-7.7510705896924508E-3</v>
      </c>
      <c r="J13587">
        <v>1.341363880508052E-3</v>
      </c>
      <c r="K13587">
        <v>-999</v>
      </c>
      <c r="L13587">
        <v>-999</v>
      </c>
    </row>
    <row r="13588" spans="1:12">
      <c r="A13588" t="s">
        <v>317</v>
      </c>
      <c r="B13588" t="s">
        <v>455</v>
      </c>
      <c r="C13588">
        <v>48371</v>
      </c>
      <c r="D13588" t="s">
        <v>135</v>
      </c>
      <c r="E13588">
        <v>590</v>
      </c>
      <c r="F13588" t="s">
        <v>110</v>
      </c>
      <c r="G13588" t="s">
        <v>113</v>
      </c>
      <c r="H13588">
        <v>20</v>
      </c>
      <c r="I13588">
        <v>0.57322014582845038</v>
      </c>
      <c r="J13588">
        <v>5.0041204645539638E-3</v>
      </c>
      <c r="K13588">
        <v>0.53266757867858727</v>
      </c>
      <c r="L13588">
        <v>0.61155968445221986</v>
      </c>
    </row>
    <row r="13589" spans="1:12">
      <c r="A13589" t="s">
        <v>317</v>
      </c>
      <c r="B13589" t="s">
        <v>455</v>
      </c>
      <c r="C13589">
        <v>48371</v>
      </c>
      <c r="D13589" t="s">
        <v>135</v>
      </c>
      <c r="E13589">
        <v>590</v>
      </c>
      <c r="F13589" t="s">
        <v>110</v>
      </c>
      <c r="G13589" t="s">
        <v>114</v>
      </c>
      <c r="H13589">
        <v>39</v>
      </c>
      <c r="I13589">
        <v>0.25847904275336098</v>
      </c>
      <c r="J13589">
        <v>1.4225374680988291E-2</v>
      </c>
      <c r="K13589">
        <v>8.8026611271834115E-2</v>
      </c>
      <c r="L13589">
        <v>0.40550754015868767</v>
      </c>
    </row>
    <row r="13590" spans="1:12">
      <c r="A13590" t="s">
        <v>317</v>
      </c>
      <c r="B13590" t="s">
        <v>455</v>
      </c>
      <c r="C13590">
        <v>48371</v>
      </c>
      <c r="D13590" t="s">
        <v>135</v>
      </c>
      <c r="E13590">
        <v>590</v>
      </c>
      <c r="F13590" t="s">
        <v>110</v>
      </c>
      <c r="G13590" t="s">
        <v>115</v>
      </c>
      <c r="H13590">
        <v>20</v>
      </c>
      <c r="I13590">
        <v>0.46925121680617921</v>
      </c>
      <c r="J13590">
        <v>4.191720528288102E-3</v>
      </c>
      <c r="K13590">
        <v>0.42931579141097781</v>
      </c>
      <c r="L13590">
        <v>0.49185931070714578</v>
      </c>
    </row>
    <row r="13591" spans="1:12">
      <c r="A13591" t="s">
        <v>317</v>
      </c>
      <c r="B13591" t="s">
        <v>455</v>
      </c>
      <c r="C13591">
        <v>48371</v>
      </c>
      <c r="D13591" t="s">
        <v>135</v>
      </c>
      <c r="E13591">
        <v>590</v>
      </c>
      <c r="F13591" t="s">
        <v>110</v>
      </c>
      <c r="G13591" t="s">
        <v>116</v>
      </c>
      <c r="H13591">
        <v>39</v>
      </c>
      <c r="I13591">
        <v>0.18365099522177769</v>
      </c>
      <c r="J13591">
        <v>1.7759081082224511E-2</v>
      </c>
      <c r="K13591">
        <v>-1.5995861006156211E-2</v>
      </c>
      <c r="L13591">
        <v>0.37254397000429879</v>
      </c>
    </row>
    <row r="13592" spans="1:12">
      <c r="A13592" t="s">
        <v>317</v>
      </c>
      <c r="B13592" t="s">
        <v>455</v>
      </c>
      <c r="C13592">
        <v>48371</v>
      </c>
      <c r="D13592" t="s">
        <v>135</v>
      </c>
      <c r="E13592">
        <v>590</v>
      </c>
      <c r="F13592" t="s">
        <v>110</v>
      </c>
      <c r="G13592" t="s">
        <v>117</v>
      </c>
      <c r="H13592">
        <v>20</v>
      </c>
      <c r="I13592">
        <v>0.46925121680617921</v>
      </c>
      <c r="J13592">
        <v>4.191720528288102E-3</v>
      </c>
      <c r="K13592">
        <v>0.42931579141097781</v>
      </c>
      <c r="L13592">
        <v>0.49185931070714578</v>
      </c>
    </row>
    <row r="13593" spans="1:12">
      <c r="A13593" t="s">
        <v>317</v>
      </c>
      <c r="B13593" t="s">
        <v>455</v>
      </c>
      <c r="C13593">
        <v>48371</v>
      </c>
      <c r="D13593" t="s">
        <v>135</v>
      </c>
      <c r="E13593">
        <v>590</v>
      </c>
      <c r="F13593" t="s">
        <v>110</v>
      </c>
      <c r="G13593" t="s">
        <v>118</v>
      </c>
      <c r="H13593">
        <v>39</v>
      </c>
      <c r="I13593">
        <v>0.18365099522177769</v>
      </c>
      <c r="J13593">
        <v>1.7759081082224511E-2</v>
      </c>
      <c r="K13593">
        <v>-1.5995861006156211E-2</v>
      </c>
      <c r="L13593">
        <v>0.37254397000429879</v>
      </c>
    </row>
    <row r="13594" spans="1:12">
      <c r="A13594" t="s">
        <v>317</v>
      </c>
      <c r="B13594" t="s">
        <v>455</v>
      </c>
      <c r="C13594">
        <v>48371</v>
      </c>
      <c r="D13594" t="s">
        <v>135</v>
      </c>
      <c r="E13594">
        <v>590</v>
      </c>
      <c r="F13594" t="s">
        <v>110</v>
      </c>
      <c r="G13594" t="s">
        <v>119</v>
      </c>
      <c r="H13594">
        <v>20</v>
      </c>
      <c r="I13594">
        <v>0.48884313020495013</v>
      </c>
      <c r="J13594">
        <v>4.8011712925529722E-3</v>
      </c>
      <c r="K13594">
        <v>0.44553022165138129</v>
      </c>
      <c r="L13594">
        <v>0.52798209319060985</v>
      </c>
    </row>
    <row r="13595" spans="1:12">
      <c r="A13595" t="s">
        <v>317</v>
      </c>
      <c r="B13595" t="s">
        <v>455</v>
      </c>
      <c r="C13595">
        <v>48371</v>
      </c>
      <c r="D13595" t="s">
        <v>135</v>
      </c>
      <c r="E13595">
        <v>590</v>
      </c>
      <c r="F13595" t="s">
        <v>110</v>
      </c>
      <c r="G13595" t="s">
        <v>120</v>
      </c>
      <c r="H13595">
        <v>39</v>
      </c>
      <c r="I13595">
        <v>0.22284526764285789</v>
      </c>
      <c r="J13595">
        <v>1.598187681126742E-2</v>
      </c>
      <c r="K13595">
        <v>4.0015070390214458E-2</v>
      </c>
      <c r="L13595">
        <v>0.39735487538562231</v>
      </c>
    </row>
    <row r="13596" spans="1:12">
      <c r="A13596" t="s">
        <v>317</v>
      </c>
      <c r="B13596" t="s">
        <v>455</v>
      </c>
      <c r="C13596">
        <v>48371</v>
      </c>
      <c r="D13596" t="s">
        <v>135</v>
      </c>
      <c r="E13596">
        <v>590</v>
      </c>
      <c r="F13596" t="s">
        <v>110</v>
      </c>
      <c r="G13596" t="s">
        <v>121</v>
      </c>
      <c r="H13596">
        <v>20</v>
      </c>
      <c r="I13596">
        <v>0.63496782328502055</v>
      </c>
      <c r="J13596">
        <v>6.4576668331086202E-3</v>
      </c>
      <c r="K13596">
        <v>0.58753524450715866</v>
      </c>
      <c r="L13596">
        <v>0.69021003559537386</v>
      </c>
    </row>
    <row r="13597" spans="1:12">
      <c r="A13597" t="s">
        <v>317</v>
      </c>
      <c r="B13597" t="s">
        <v>455</v>
      </c>
      <c r="C13597">
        <v>48371</v>
      </c>
      <c r="D13597" t="s">
        <v>135</v>
      </c>
      <c r="E13597">
        <v>590</v>
      </c>
      <c r="F13597" t="s">
        <v>110</v>
      </c>
      <c r="G13597" t="s">
        <v>122</v>
      </c>
      <c r="H13597">
        <v>39</v>
      </c>
      <c r="I13597">
        <v>0.34156876173589362</v>
      </c>
      <c r="J13597">
        <v>1.4141099499657001E-2</v>
      </c>
      <c r="K13597">
        <v>0.15926604632616109</v>
      </c>
      <c r="L13597">
        <v>0.47108975947694159</v>
      </c>
    </row>
    <row r="13598" spans="1:12">
      <c r="A13598" t="s">
        <v>317</v>
      </c>
      <c r="B13598" t="s">
        <v>455</v>
      </c>
      <c r="C13598">
        <v>48371</v>
      </c>
      <c r="D13598" t="s">
        <v>135</v>
      </c>
      <c r="E13598">
        <v>590</v>
      </c>
      <c r="F13598" t="s">
        <v>110</v>
      </c>
      <c r="G13598" t="s">
        <v>123</v>
      </c>
      <c r="H13598">
        <v>20</v>
      </c>
      <c r="I13598">
        <v>0.72588878077009178</v>
      </c>
      <c r="J13598">
        <v>1.198562528599029E-2</v>
      </c>
      <c r="K13598">
        <v>0.66693167583421764</v>
      </c>
      <c r="L13598">
        <v>0.86129794362903456</v>
      </c>
    </row>
    <row r="13599" spans="1:12">
      <c r="A13599" t="s">
        <v>317</v>
      </c>
      <c r="B13599" t="s">
        <v>455</v>
      </c>
      <c r="C13599">
        <v>48371</v>
      </c>
      <c r="D13599" t="s">
        <v>135</v>
      </c>
      <c r="E13599">
        <v>590</v>
      </c>
      <c r="F13599" t="s">
        <v>110</v>
      </c>
      <c r="G13599" t="s">
        <v>124</v>
      </c>
      <c r="H13599">
        <v>39</v>
      </c>
      <c r="I13599">
        <v>0.44562625212261481</v>
      </c>
      <c r="J13599">
        <v>1.193791908893351E-2</v>
      </c>
      <c r="K13599">
        <v>0.2701772794150844</v>
      </c>
      <c r="L13599">
        <v>0.5522496097317523</v>
      </c>
    </row>
    <row r="13600" spans="1:12">
      <c r="A13600" t="s">
        <v>317</v>
      </c>
      <c r="B13600" t="s">
        <v>455</v>
      </c>
      <c r="C13600">
        <v>48371</v>
      </c>
      <c r="D13600" t="s">
        <v>135</v>
      </c>
      <c r="E13600">
        <v>590</v>
      </c>
      <c r="F13600" t="s">
        <v>110</v>
      </c>
      <c r="G13600" t="s">
        <v>125</v>
      </c>
      <c r="H13600">
        <v>20</v>
      </c>
      <c r="I13600">
        <v>0.85867505015236689</v>
      </c>
      <c r="J13600">
        <v>1.418853706602939E-2</v>
      </c>
      <c r="K13600">
        <v>0.78844644693661503</v>
      </c>
      <c r="L13600">
        <v>1.0322448766981811</v>
      </c>
    </row>
    <row r="13601" spans="1:12">
      <c r="A13601" t="s">
        <v>317</v>
      </c>
      <c r="B13601" t="s">
        <v>455</v>
      </c>
      <c r="C13601">
        <v>48371</v>
      </c>
      <c r="D13601" t="s">
        <v>135</v>
      </c>
      <c r="E13601">
        <v>590</v>
      </c>
      <c r="F13601" t="s">
        <v>110</v>
      </c>
      <c r="G13601" t="s">
        <v>126</v>
      </c>
      <c r="H13601">
        <v>39</v>
      </c>
      <c r="I13601">
        <v>0.58262408222478823</v>
      </c>
      <c r="J13601">
        <v>1.130424539067456E-2</v>
      </c>
      <c r="K13601">
        <v>0.41994781322730163</v>
      </c>
      <c r="L13601">
        <v>0.68232956443301473</v>
      </c>
    </row>
    <row r="13602" spans="1:12">
      <c r="A13602" t="s">
        <v>317</v>
      </c>
      <c r="B13602" t="s">
        <v>455</v>
      </c>
      <c r="C13602">
        <v>48371</v>
      </c>
      <c r="D13602" t="s">
        <v>135</v>
      </c>
      <c r="E13602">
        <v>590</v>
      </c>
      <c r="F13602" t="s">
        <v>110</v>
      </c>
      <c r="G13602" t="s">
        <v>127</v>
      </c>
      <c r="H13602">
        <v>20</v>
      </c>
      <c r="I13602">
        <v>0.57322014582845038</v>
      </c>
      <c r="J13602">
        <v>5.004120464553969E-3</v>
      </c>
      <c r="K13602">
        <v>0.53266757867858727</v>
      </c>
      <c r="L13602">
        <v>0.61155968445221986</v>
      </c>
    </row>
    <row r="13603" spans="1:12">
      <c r="A13603" t="s">
        <v>317</v>
      </c>
      <c r="B13603" t="s">
        <v>455</v>
      </c>
      <c r="C13603">
        <v>48371</v>
      </c>
      <c r="D13603" t="s">
        <v>135</v>
      </c>
      <c r="E13603">
        <v>590</v>
      </c>
      <c r="F13603" t="s">
        <v>110</v>
      </c>
      <c r="G13603" t="s">
        <v>128</v>
      </c>
      <c r="H13603">
        <v>39</v>
      </c>
      <c r="I13603">
        <v>0.25847904275336098</v>
      </c>
      <c r="J13603">
        <v>1.4225374680988291E-2</v>
      </c>
      <c r="K13603">
        <v>8.8026611271834115E-2</v>
      </c>
      <c r="L13603">
        <v>0.40550754015868767</v>
      </c>
    </row>
    <row r="13604" spans="1:12">
      <c r="A13604" t="s">
        <v>317</v>
      </c>
      <c r="B13604" t="s">
        <v>455</v>
      </c>
      <c r="C13604">
        <v>48371</v>
      </c>
      <c r="D13604" t="s">
        <v>135</v>
      </c>
      <c r="E13604">
        <v>590</v>
      </c>
      <c r="F13604" t="s">
        <v>110</v>
      </c>
      <c r="G13604" t="s">
        <v>129</v>
      </c>
      <c r="H13604">
        <v>20</v>
      </c>
      <c r="I13604">
        <v>0.57322014582845038</v>
      </c>
      <c r="J13604">
        <v>5.0041204645539612E-3</v>
      </c>
      <c r="K13604">
        <v>0.53266757867858727</v>
      </c>
      <c r="L13604">
        <v>0.61155968445221986</v>
      </c>
    </row>
    <row r="13605" spans="1:12">
      <c r="A13605" t="s">
        <v>317</v>
      </c>
      <c r="B13605" t="s">
        <v>455</v>
      </c>
      <c r="C13605">
        <v>48371</v>
      </c>
      <c r="D13605" t="s">
        <v>135</v>
      </c>
      <c r="E13605">
        <v>590</v>
      </c>
      <c r="F13605" t="s">
        <v>110</v>
      </c>
      <c r="G13605" t="s">
        <v>130</v>
      </c>
      <c r="H13605">
        <v>39</v>
      </c>
      <c r="I13605">
        <v>0.25847904275336098</v>
      </c>
      <c r="J13605">
        <v>1.4225374680988291E-2</v>
      </c>
      <c r="K13605">
        <v>8.8026611271834115E-2</v>
      </c>
      <c r="L13605">
        <v>0.40550754015868767</v>
      </c>
    </row>
    <row r="13606" spans="1:12">
      <c r="A13606" t="s">
        <v>317</v>
      </c>
      <c r="B13606" t="s">
        <v>455</v>
      </c>
      <c r="C13606">
        <v>48371</v>
      </c>
      <c r="D13606" t="s">
        <v>135</v>
      </c>
      <c r="E13606">
        <v>590</v>
      </c>
      <c r="F13606" t="s">
        <v>110</v>
      </c>
      <c r="G13606" t="s">
        <v>131</v>
      </c>
      <c r="H13606">
        <v>20</v>
      </c>
      <c r="I13606">
        <v>0.57322014582845049</v>
      </c>
      <c r="J13606">
        <v>5.0041204645539543E-3</v>
      </c>
      <c r="K13606">
        <v>0.53266757867858727</v>
      </c>
      <c r="L13606">
        <v>0.61155968445221986</v>
      </c>
    </row>
    <row r="13607" spans="1:12">
      <c r="A13607" t="s">
        <v>317</v>
      </c>
      <c r="B13607" t="s">
        <v>455</v>
      </c>
      <c r="C13607">
        <v>48371</v>
      </c>
      <c r="D13607" t="s">
        <v>135</v>
      </c>
      <c r="E13607">
        <v>590</v>
      </c>
      <c r="F13607" t="s">
        <v>110</v>
      </c>
      <c r="G13607" t="s">
        <v>132</v>
      </c>
      <c r="H13607">
        <v>39</v>
      </c>
      <c r="I13607">
        <v>0.25847904275336098</v>
      </c>
      <c r="J13607">
        <v>1.4225374680988291E-2</v>
      </c>
      <c r="K13607">
        <v>8.8026611271834115E-2</v>
      </c>
      <c r="L13607">
        <v>0.40550754015868767</v>
      </c>
    </row>
    <row r="13608" spans="1:12">
      <c r="A13608" t="s">
        <v>317</v>
      </c>
      <c r="B13608" t="s">
        <v>455</v>
      </c>
      <c r="C13608">
        <v>48371</v>
      </c>
      <c r="D13608" t="s">
        <v>135</v>
      </c>
      <c r="E13608">
        <v>590</v>
      </c>
      <c r="F13608" t="s">
        <v>110</v>
      </c>
      <c r="G13608" t="s">
        <v>133</v>
      </c>
      <c r="H13608">
        <v>20</v>
      </c>
      <c r="I13608">
        <v>0.47598019479054982</v>
      </c>
      <c r="J13608">
        <v>1.163192577172596E-2</v>
      </c>
      <c r="K13608">
        <v>0.42405695512702563</v>
      </c>
      <c r="L13608">
        <v>0.63440132752115486</v>
      </c>
    </row>
    <row r="13609" spans="1:12">
      <c r="A13609" t="s">
        <v>317</v>
      </c>
      <c r="B13609" t="s">
        <v>455</v>
      </c>
      <c r="C13609">
        <v>48371</v>
      </c>
      <c r="D13609" t="s">
        <v>135</v>
      </c>
      <c r="E13609">
        <v>590</v>
      </c>
      <c r="F13609" t="s">
        <v>110</v>
      </c>
      <c r="G13609" t="s">
        <v>134</v>
      </c>
      <c r="H13609">
        <v>39</v>
      </c>
      <c r="I13609">
        <v>0.33924803675892751</v>
      </c>
      <c r="J13609">
        <v>6.459383048740077E-3</v>
      </c>
      <c r="K13609">
        <v>0.28396204659748292</v>
      </c>
      <c r="L13609">
        <v>0.44574456366263732</v>
      </c>
    </row>
    <row r="13610" spans="1:12">
      <c r="A13610" t="s">
        <v>317</v>
      </c>
      <c r="B13610" t="s">
        <v>289</v>
      </c>
      <c r="C13610">
        <v>48373</v>
      </c>
      <c r="D13610" t="s">
        <v>135</v>
      </c>
      <c r="E13610">
        <v>590</v>
      </c>
      <c r="F13610" t="s">
        <v>110</v>
      </c>
      <c r="G13610" t="s">
        <v>111</v>
      </c>
      <c r="H13610">
        <v>385</v>
      </c>
      <c r="I13610">
        <v>1.8352986050037819E-2</v>
      </c>
      <c r="J13610">
        <v>9.4481767279943002E-4</v>
      </c>
      <c r="K13610">
        <v>-999</v>
      </c>
      <c r="L13610">
        <v>-999</v>
      </c>
    </row>
    <row r="13611" spans="1:12">
      <c r="A13611" t="s">
        <v>317</v>
      </c>
      <c r="B13611" t="s">
        <v>289</v>
      </c>
      <c r="C13611">
        <v>48373</v>
      </c>
      <c r="D13611" t="s">
        <v>135</v>
      </c>
      <c r="E13611">
        <v>590</v>
      </c>
      <c r="F13611" t="s">
        <v>110</v>
      </c>
      <c r="G13611" t="s">
        <v>112</v>
      </c>
      <c r="H13611">
        <v>614</v>
      </c>
      <c r="I13611">
        <v>-1.524708937272541E-2</v>
      </c>
      <c r="J13611">
        <v>8.0153164432649913E-4</v>
      </c>
      <c r="K13611">
        <v>-999</v>
      </c>
      <c r="L13611">
        <v>-999</v>
      </c>
    </row>
    <row r="13612" spans="1:12">
      <c r="A13612" t="s">
        <v>317</v>
      </c>
      <c r="B13612" t="s">
        <v>289</v>
      </c>
      <c r="C13612">
        <v>48373</v>
      </c>
      <c r="D13612" t="s">
        <v>135</v>
      </c>
      <c r="E13612">
        <v>590</v>
      </c>
      <c r="F13612" t="s">
        <v>110</v>
      </c>
      <c r="G13612" t="s">
        <v>113</v>
      </c>
      <c r="H13612">
        <v>385</v>
      </c>
      <c r="I13612">
        <v>0.34441876035027852</v>
      </c>
      <c r="J13612">
        <v>8.249744552857298E-3</v>
      </c>
      <c r="K13612">
        <v>-2.2209100711948191E-3</v>
      </c>
      <c r="L13612">
        <v>0.92904004690239772</v>
      </c>
    </row>
    <row r="13613" spans="1:12">
      <c r="A13613" t="s">
        <v>317</v>
      </c>
      <c r="B13613" t="s">
        <v>289</v>
      </c>
      <c r="C13613">
        <v>48373</v>
      </c>
      <c r="D13613" t="s">
        <v>135</v>
      </c>
      <c r="E13613">
        <v>590</v>
      </c>
      <c r="F13613" t="s">
        <v>110</v>
      </c>
      <c r="G13613" t="s">
        <v>114</v>
      </c>
      <c r="H13613">
        <v>614</v>
      </c>
      <c r="I13613">
        <v>0.1498283722983309</v>
      </c>
      <c r="J13613">
        <v>4.8396967617221004E-3</v>
      </c>
      <c r="K13613">
        <v>-8.0042395586124887E-2</v>
      </c>
      <c r="L13613">
        <v>0.50609167636517527</v>
      </c>
    </row>
    <row r="13614" spans="1:12">
      <c r="A13614" t="s">
        <v>317</v>
      </c>
      <c r="B13614" t="s">
        <v>289</v>
      </c>
      <c r="C13614">
        <v>48373</v>
      </c>
      <c r="D13614" t="s">
        <v>135</v>
      </c>
      <c r="E13614">
        <v>590</v>
      </c>
      <c r="F13614" t="s">
        <v>110</v>
      </c>
      <c r="G13614" t="s">
        <v>115</v>
      </c>
      <c r="H13614">
        <v>385</v>
      </c>
      <c r="I13614">
        <v>0.2395383713506733</v>
      </c>
      <c r="J13614">
        <v>5.9711598132804493E-3</v>
      </c>
      <c r="K13614">
        <v>-6.9626939183345697E-3</v>
      </c>
      <c r="L13614">
        <v>0.68818917119285972</v>
      </c>
    </row>
    <row r="13615" spans="1:12">
      <c r="A13615" t="s">
        <v>317</v>
      </c>
      <c r="B13615" t="s">
        <v>289</v>
      </c>
      <c r="C13615">
        <v>48373</v>
      </c>
      <c r="D13615" t="s">
        <v>135</v>
      </c>
      <c r="E13615">
        <v>590</v>
      </c>
      <c r="F13615" t="s">
        <v>110</v>
      </c>
      <c r="G13615" t="s">
        <v>116</v>
      </c>
      <c r="H13615">
        <v>613</v>
      </c>
      <c r="I13615">
        <v>7.1637483097242008E-2</v>
      </c>
      <c r="J13615">
        <v>2.9817369722901959E-3</v>
      </c>
      <c r="K13615">
        <v>-0.16779746486992439</v>
      </c>
      <c r="L13615">
        <v>0.33039547440439881</v>
      </c>
    </row>
    <row r="13616" spans="1:12">
      <c r="A13616" t="s">
        <v>317</v>
      </c>
      <c r="B13616" t="s">
        <v>289</v>
      </c>
      <c r="C13616">
        <v>48373</v>
      </c>
      <c r="D13616" t="s">
        <v>135</v>
      </c>
      <c r="E13616">
        <v>590</v>
      </c>
      <c r="F13616" t="s">
        <v>110</v>
      </c>
      <c r="G13616" t="s">
        <v>117</v>
      </c>
      <c r="H13616">
        <v>385</v>
      </c>
      <c r="I13616">
        <v>0.2395383713506733</v>
      </c>
      <c r="J13616">
        <v>5.9711598132804493E-3</v>
      </c>
      <c r="K13616">
        <v>-6.9626939183345697E-3</v>
      </c>
      <c r="L13616">
        <v>0.68818917119285972</v>
      </c>
    </row>
    <row r="13617" spans="1:12">
      <c r="A13617" t="s">
        <v>317</v>
      </c>
      <c r="B13617" t="s">
        <v>289</v>
      </c>
      <c r="C13617">
        <v>48373</v>
      </c>
      <c r="D13617" t="s">
        <v>135</v>
      </c>
      <c r="E13617">
        <v>590</v>
      </c>
      <c r="F13617" t="s">
        <v>110</v>
      </c>
      <c r="G13617" t="s">
        <v>118</v>
      </c>
      <c r="H13617">
        <v>614</v>
      </c>
      <c r="I13617">
        <v>7.1404604684808304E-2</v>
      </c>
      <c r="J13617">
        <v>2.9590933539898941E-3</v>
      </c>
      <c r="K13617">
        <v>-0.16779746486992439</v>
      </c>
      <c r="L13617">
        <v>0.33039547440439881</v>
      </c>
    </row>
    <row r="13618" spans="1:12">
      <c r="A13618" t="s">
        <v>317</v>
      </c>
      <c r="B13618" t="s">
        <v>289</v>
      </c>
      <c r="C13618">
        <v>48373</v>
      </c>
      <c r="D13618" t="s">
        <v>135</v>
      </c>
      <c r="E13618">
        <v>590</v>
      </c>
      <c r="F13618" t="s">
        <v>110</v>
      </c>
      <c r="G13618" t="s">
        <v>119</v>
      </c>
      <c r="H13618">
        <v>385</v>
      </c>
      <c r="I13618">
        <v>0.29576395856467402</v>
      </c>
      <c r="J13618">
        <v>7.0892260102168444E-3</v>
      </c>
      <c r="K13618">
        <v>-2.2209100711948191E-3</v>
      </c>
      <c r="L13618">
        <v>0.81137074150351796</v>
      </c>
    </row>
    <row r="13619" spans="1:12">
      <c r="A13619" t="s">
        <v>317</v>
      </c>
      <c r="B13619" t="s">
        <v>289</v>
      </c>
      <c r="C13619">
        <v>48373</v>
      </c>
      <c r="D13619" t="s">
        <v>135</v>
      </c>
      <c r="E13619">
        <v>590</v>
      </c>
      <c r="F13619" t="s">
        <v>110</v>
      </c>
      <c r="G13619" t="s">
        <v>120</v>
      </c>
      <c r="H13619">
        <v>613</v>
      </c>
      <c r="I13619">
        <v>0.11001215318394671</v>
      </c>
      <c r="J13619">
        <v>3.8584855263824221E-3</v>
      </c>
      <c r="K13619">
        <v>-0.2476950842242015</v>
      </c>
      <c r="L13619">
        <v>0.39452015270246482</v>
      </c>
    </row>
    <row r="13620" spans="1:12">
      <c r="A13620" t="s">
        <v>317</v>
      </c>
      <c r="B13620" t="s">
        <v>289</v>
      </c>
      <c r="C13620">
        <v>48373</v>
      </c>
      <c r="D13620" t="s">
        <v>135</v>
      </c>
      <c r="E13620">
        <v>590</v>
      </c>
      <c r="F13620" t="s">
        <v>110</v>
      </c>
      <c r="G13620" t="s">
        <v>121</v>
      </c>
      <c r="H13620">
        <v>385</v>
      </c>
      <c r="I13620">
        <v>0.4297038202545681</v>
      </c>
      <c r="J13620">
        <v>1.013879700250065E-2</v>
      </c>
      <c r="K13620">
        <v>-2.2209100711948191E-3</v>
      </c>
      <c r="L13620">
        <v>1.118222396893668</v>
      </c>
    </row>
    <row r="13621" spans="1:12">
      <c r="A13621" t="s">
        <v>317</v>
      </c>
      <c r="B13621" t="s">
        <v>289</v>
      </c>
      <c r="C13621">
        <v>48373</v>
      </c>
      <c r="D13621" t="s">
        <v>135</v>
      </c>
      <c r="E13621">
        <v>590</v>
      </c>
      <c r="F13621" t="s">
        <v>110</v>
      </c>
      <c r="G13621" t="s">
        <v>122</v>
      </c>
      <c r="H13621">
        <v>613</v>
      </c>
      <c r="I13621">
        <v>0.20595179397059071</v>
      </c>
      <c r="J13621">
        <v>6.34815665797029E-3</v>
      </c>
      <c r="K13621">
        <v>-8.9453533457064499E-2</v>
      </c>
      <c r="L13621">
        <v>0.72098393098243763</v>
      </c>
    </row>
    <row r="13622" spans="1:12">
      <c r="A13622" t="s">
        <v>317</v>
      </c>
      <c r="B13622" t="s">
        <v>289</v>
      </c>
      <c r="C13622">
        <v>48373</v>
      </c>
      <c r="D13622" t="s">
        <v>135</v>
      </c>
      <c r="E13622">
        <v>590</v>
      </c>
      <c r="F13622" t="s">
        <v>110</v>
      </c>
      <c r="G13622" t="s">
        <v>123</v>
      </c>
      <c r="H13622">
        <v>385</v>
      </c>
      <c r="I13622">
        <v>0.55269707530607393</v>
      </c>
      <c r="J13622">
        <v>1.275900907091471E-2</v>
      </c>
      <c r="K13622">
        <v>-2.2209100711948191E-3</v>
      </c>
      <c r="L13622">
        <v>1.3667531928650181</v>
      </c>
    </row>
    <row r="13623" spans="1:12">
      <c r="A13623" t="s">
        <v>317</v>
      </c>
      <c r="B13623" t="s">
        <v>289</v>
      </c>
      <c r="C13623">
        <v>48373</v>
      </c>
      <c r="D13623" t="s">
        <v>135</v>
      </c>
      <c r="E13623">
        <v>590</v>
      </c>
      <c r="F13623" t="s">
        <v>110</v>
      </c>
      <c r="G13623" t="s">
        <v>124</v>
      </c>
      <c r="H13623">
        <v>613</v>
      </c>
      <c r="I13623">
        <v>0.3002740318735681</v>
      </c>
      <c r="J13623">
        <v>9.0247575333122013E-3</v>
      </c>
      <c r="K13623">
        <v>-7.0983799909851417E-2</v>
      </c>
      <c r="L13623">
        <v>1.075421990035097</v>
      </c>
    </row>
    <row r="13624" spans="1:12">
      <c r="A13624" t="s">
        <v>317</v>
      </c>
      <c r="B13624" t="s">
        <v>289</v>
      </c>
      <c r="C13624">
        <v>48373</v>
      </c>
      <c r="D13624" t="s">
        <v>135</v>
      </c>
      <c r="E13624">
        <v>590</v>
      </c>
      <c r="F13624" t="s">
        <v>110</v>
      </c>
      <c r="G13624" t="s">
        <v>125</v>
      </c>
      <c r="H13624">
        <v>385</v>
      </c>
      <c r="I13624">
        <v>0.67998199748401</v>
      </c>
      <c r="J13624">
        <v>1.574057216947199E-2</v>
      </c>
      <c r="K13624">
        <v>-2.2209100711948191E-3</v>
      </c>
      <c r="L13624">
        <v>1.640437809315836</v>
      </c>
    </row>
    <row r="13625" spans="1:12">
      <c r="A13625" t="s">
        <v>317</v>
      </c>
      <c r="B13625" t="s">
        <v>289</v>
      </c>
      <c r="C13625">
        <v>48373</v>
      </c>
      <c r="D13625" t="s">
        <v>135</v>
      </c>
      <c r="E13625">
        <v>590</v>
      </c>
      <c r="F13625" t="s">
        <v>110</v>
      </c>
      <c r="G13625" t="s">
        <v>126</v>
      </c>
      <c r="H13625">
        <v>613</v>
      </c>
      <c r="I13625">
        <v>0.40004617640704782</v>
      </c>
      <c r="J13625">
        <v>1.199303012229227E-2</v>
      </c>
      <c r="K13625">
        <v>-3.9806647781455047E-2</v>
      </c>
      <c r="L13625">
        <v>1.4206787509393499</v>
      </c>
    </row>
    <row r="13626" spans="1:12">
      <c r="A13626" t="s">
        <v>317</v>
      </c>
      <c r="B13626" t="s">
        <v>289</v>
      </c>
      <c r="C13626">
        <v>48373</v>
      </c>
      <c r="D13626" t="s">
        <v>135</v>
      </c>
      <c r="E13626">
        <v>590</v>
      </c>
      <c r="F13626" t="s">
        <v>110</v>
      </c>
      <c r="G13626" t="s">
        <v>127</v>
      </c>
      <c r="H13626">
        <v>385</v>
      </c>
      <c r="I13626">
        <v>0.34441875361720181</v>
      </c>
      <c r="J13626">
        <v>8.2497437891071949E-3</v>
      </c>
      <c r="K13626">
        <v>-2.2209100711948191E-3</v>
      </c>
      <c r="L13626">
        <v>0.92904004690239772</v>
      </c>
    </row>
    <row r="13627" spans="1:12">
      <c r="A13627" t="s">
        <v>317</v>
      </c>
      <c r="B13627" t="s">
        <v>289</v>
      </c>
      <c r="C13627">
        <v>48373</v>
      </c>
      <c r="D13627" t="s">
        <v>135</v>
      </c>
      <c r="E13627">
        <v>590</v>
      </c>
      <c r="F13627" t="s">
        <v>110</v>
      </c>
      <c r="G13627" t="s">
        <v>128</v>
      </c>
      <c r="H13627">
        <v>613</v>
      </c>
      <c r="I13627">
        <v>0.15109181448930389</v>
      </c>
      <c r="J13627">
        <v>4.9589034281511228E-3</v>
      </c>
      <c r="K13627">
        <v>-8.0042395586124887E-2</v>
      </c>
      <c r="L13627">
        <v>0.50609167636517527</v>
      </c>
    </row>
    <row r="13628" spans="1:12">
      <c r="A13628" t="s">
        <v>317</v>
      </c>
      <c r="B13628" t="s">
        <v>289</v>
      </c>
      <c r="C13628">
        <v>48373</v>
      </c>
      <c r="D13628" t="s">
        <v>135</v>
      </c>
      <c r="E13628">
        <v>590</v>
      </c>
      <c r="F13628" t="s">
        <v>110</v>
      </c>
      <c r="G13628" t="s">
        <v>129</v>
      </c>
      <c r="H13628">
        <v>385</v>
      </c>
      <c r="I13628">
        <v>0.34441875361720181</v>
      </c>
      <c r="J13628">
        <v>8.2497437891071931E-3</v>
      </c>
      <c r="K13628">
        <v>-2.2209100711948191E-3</v>
      </c>
      <c r="L13628">
        <v>0.92904004690239772</v>
      </c>
    </row>
    <row r="13629" spans="1:12">
      <c r="A13629" t="s">
        <v>317</v>
      </c>
      <c r="B13629" t="s">
        <v>289</v>
      </c>
      <c r="C13629">
        <v>48373</v>
      </c>
      <c r="D13629" t="s">
        <v>135</v>
      </c>
      <c r="E13629">
        <v>590</v>
      </c>
      <c r="F13629" t="s">
        <v>110</v>
      </c>
      <c r="G13629" t="s">
        <v>130</v>
      </c>
      <c r="H13629">
        <v>613</v>
      </c>
      <c r="I13629">
        <v>0.15109181448930389</v>
      </c>
      <c r="J13629">
        <v>4.9589034281511228E-3</v>
      </c>
      <c r="K13629">
        <v>-8.0042395586124887E-2</v>
      </c>
      <c r="L13629">
        <v>0.50609167636517527</v>
      </c>
    </row>
    <row r="13630" spans="1:12">
      <c r="A13630" t="s">
        <v>317</v>
      </c>
      <c r="B13630" t="s">
        <v>289</v>
      </c>
      <c r="C13630">
        <v>48373</v>
      </c>
      <c r="D13630" t="s">
        <v>135</v>
      </c>
      <c r="E13630">
        <v>590</v>
      </c>
      <c r="F13630" t="s">
        <v>110</v>
      </c>
      <c r="G13630" t="s">
        <v>131</v>
      </c>
      <c r="H13630">
        <v>385</v>
      </c>
      <c r="I13630">
        <v>0.34441875361720181</v>
      </c>
      <c r="J13630">
        <v>8.2497437891071931E-3</v>
      </c>
      <c r="K13630">
        <v>-2.2209100711948191E-3</v>
      </c>
      <c r="L13630">
        <v>0.92904004690239772</v>
      </c>
    </row>
    <row r="13631" spans="1:12">
      <c r="A13631" t="s">
        <v>317</v>
      </c>
      <c r="B13631" t="s">
        <v>289</v>
      </c>
      <c r="C13631">
        <v>48373</v>
      </c>
      <c r="D13631" t="s">
        <v>135</v>
      </c>
      <c r="E13631">
        <v>590</v>
      </c>
      <c r="F13631" t="s">
        <v>110</v>
      </c>
      <c r="G13631" t="s">
        <v>132</v>
      </c>
      <c r="H13631">
        <v>613</v>
      </c>
      <c r="I13631">
        <v>0.15109181448930389</v>
      </c>
      <c r="J13631">
        <v>4.9589034281511219E-3</v>
      </c>
      <c r="K13631">
        <v>-8.0042395586124887E-2</v>
      </c>
      <c r="L13631">
        <v>0.50609167636517527</v>
      </c>
    </row>
    <row r="13632" spans="1:12">
      <c r="A13632" t="s">
        <v>317</v>
      </c>
      <c r="B13632" t="s">
        <v>289</v>
      </c>
      <c r="C13632">
        <v>48373</v>
      </c>
      <c r="D13632" t="s">
        <v>135</v>
      </c>
      <c r="E13632">
        <v>590</v>
      </c>
      <c r="F13632" t="s">
        <v>110</v>
      </c>
      <c r="G13632" t="s">
        <v>133</v>
      </c>
      <c r="H13632">
        <v>385</v>
      </c>
      <c r="I13632">
        <v>0.4698351658084205</v>
      </c>
      <c r="J13632">
        <v>1.0090794398264141E-2</v>
      </c>
      <c r="K13632">
        <v>-2.2209100711948191E-3</v>
      </c>
      <c r="L13632">
        <v>1.0498195309448459</v>
      </c>
    </row>
    <row r="13633" spans="1:12">
      <c r="A13633" t="s">
        <v>317</v>
      </c>
      <c r="B13633" t="s">
        <v>289</v>
      </c>
      <c r="C13633">
        <v>48373</v>
      </c>
      <c r="D13633" t="s">
        <v>135</v>
      </c>
      <c r="E13633">
        <v>590</v>
      </c>
      <c r="F13633" t="s">
        <v>110</v>
      </c>
      <c r="G13633" t="s">
        <v>134</v>
      </c>
      <c r="H13633">
        <v>613</v>
      </c>
      <c r="I13633">
        <v>0.2479334897645504</v>
      </c>
      <c r="J13633">
        <v>7.6990058058874558E-3</v>
      </c>
      <c r="K13633">
        <v>-3.9806647781455047E-2</v>
      </c>
      <c r="L13633">
        <v>0.95830643174613483</v>
      </c>
    </row>
    <row r="13634" spans="1:12">
      <c r="A13634" t="s">
        <v>317</v>
      </c>
      <c r="B13634" t="s">
        <v>304</v>
      </c>
      <c r="C13634">
        <v>48375</v>
      </c>
      <c r="D13634" t="s">
        <v>135</v>
      </c>
      <c r="E13634">
        <v>590</v>
      </c>
      <c r="F13634" t="s">
        <v>110</v>
      </c>
      <c r="G13634" t="s">
        <v>111</v>
      </c>
      <c r="H13634">
        <v>1435</v>
      </c>
      <c r="I13634">
        <v>5.9834292631143144E-3</v>
      </c>
      <c r="J13634">
        <v>6.1175442341835609E-4</v>
      </c>
      <c r="K13634">
        <v>-999</v>
      </c>
      <c r="L13634">
        <v>-999</v>
      </c>
    </row>
    <row r="13635" spans="1:12">
      <c r="A13635" t="s">
        <v>317</v>
      </c>
      <c r="B13635" t="s">
        <v>304</v>
      </c>
      <c r="C13635">
        <v>48375</v>
      </c>
      <c r="D13635" t="s">
        <v>135</v>
      </c>
      <c r="E13635">
        <v>590</v>
      </c>
      <c r="F13635" t="s">
        <v>110</v>
      </c>
      <c r="G13635" t="s">
        <v>112</v>
      </c>
      <c r="H13635">
        <v>65</v>
      </c>
      <c r="I13635">
        <v>3.4618600040871347E-2</v>
      </c>
      <c r="J13635">
        <v>8.2201082323063151E-3</v>
      </c>
      <c r="K13635">
        <v>-999</v>
      </c>
      <c r="L13635">
        <v>-999</v>
      </c>
    </row>
    <row r="13636" spans="1:12">
      <c r="A13636" t="s">
        <v>317</v>
      </c>
      <c r="B13636" t="s">
        <v>304</v>
      </c>
      <c r="C13636">
        <v>48375</v>
      </c>
      <c r="D13636" t="s">
        <v>135</v>
      </c>
      <c r="E13636">
        <v>590</v>
      </c>
      <c r="F13636" t="s">
        <v>110</v>
      </c>
      <c r="G13636" t="s">
        <v>113</v>
      </c>
      <c r="H13636">
        <v>1435</v>
      </c>
      <c r="I13636">
        <v>0.46376585003571102</v>
      </c>
      <c r="J13636">
        <v>5.1894412073743906E-3</v>
      </c>
      <c r="K13636">
        <v>-2.4882057950703741E-2</v>
      </c>
      <c r="L13636">
        <v>1.0445898330844281</v>
      </c>
    </row>
    <row r="13637" spans="1:12">
      <c r="A13637" t="s">
        <v>317</v>
      </c>
      <c r="B13637" t="s">
        <v>304</v>
      </c>
      <c r="C13637">
        <v>48375</v>
      </c>
      <c r="D13637" t="s">
        <v>135</v>
      </c>
      <c r="E13637">
        <v>590</v>
      </c>
      <c r="F13637" t="s">
        <v>110</v>
      </c>
      <c r="G13637" t="s">
        <v>114</v>
      </c>
      <c r="H13637">
        <v>65</v>
      </c>
      <c r="I13637">
        <v>0.1298387807290364</v>
      </c>
      <c r="J13637">
        <v>1.083244148928708E-2</v>
      </c>
      <c r="K13637">
        <v>-6.0144264544019378E-3</v>
      </c>
      <c r="L13637">
        <v>0.53177211922587664</v>
      </c>
    </row>
    <row r="13638" spans="1:12">
      <c r="A13638" t="s">
        <v>317</v>
      </c>
      <c r="B13638" t="s">
        <v>304</v>
      </c>
      <c r="C13638">
        <v>48375</v>
      </c>
      <c r="D13638" t="s">
        <v>135</v>
      </c>
      <c r="E13638">
        <v>590</v>
      </c>
      <c r="F13638" t="s">
        <v>110</v>
      </c>
      <c r="G13638" t="s">
        <v>115</v>
      </c>
      <c r="H13638">
        <v>1435</v>
      </c>
      <c r="I13638">
        <v>0.32120311732066331</v>
      </c>
      <c r="J13638">
        <v>3.78357317435644E-3</v>
      </c>
      <c r="K13638">
        <v>-7.2748698721840921E-2</v>
      </c>
      <c r="L13638">
        <v>0.73635543458873776</v>
      </c>
    </row>
    <row r="13639" spans="1:12">
      <c r="A13639" t="s">
        <v>317</v>
      </c>
      <c r="B13639" t="s">
        <v>304</v>
      </c>
      <c r="C13639">
        <v>48375</v>
      </c>
      <c r="D13639" t="s">
        <v>135</v>
      </c>
      <c r="E13639">
        <v>590</v>
      </c>
      <c r="F13639" t="s">
        <v>110</v>
      </c>
      <c r="G13639" t="s">
        <v>116</v>
      </c>
      <c r="H13639">
        <v>65</v>
      </c>
      <c r="I13639">
        <v>6.5016804554251489E-2</v>
      </c>
      <c r="J13639">
        <v>9.5022683171651669E-3</v>
      </c>
      <c r="K13639">
        <v>-5.8650571376010173E-2</v>
      </c>
      <c r="L13639">
        <v>0.44465897284538569</v>
      </c>
    </row>
    <row r="13640" spans="1:12">
      <c r="A13640" t="s">
        <v>317</v>
      </c>
      <c r="B13640" t="s">
        <v>304</v>
      </c>
      <c r="C13640">
        <v>48375</v>
      </c>
      <c r="D13640" t="s">
        <v>135</v>
      </c>
      <c r="E13640">
        <v>590</v>
      </c>
      <c r="F13640" t="s">
        <v>110</v>
      </c>
      <c r="G13640" t="s">
        <v>117</v>
      </c>
      <c r="H13640">
        <v>1435</v>
      </c>
      <c r="I13640">
        <v>0.32184674594258622</v>
      </c>
      <c r="J13640">
        <v>3.7891795901429772E-3</v>
      </c>
      <c r="K13640">
        <v>-7.2748698721840921E-2</v>
      </c>
      <c r="L13640">
        <v>0.74146969624769143</v>
      </c>
    </row>
    <row r="13641" spans="1:12">
      <c r="A13641" t="s">
        <v>317</v>
      </c>
      <c r="B13641" t="s">
        <v>304</v>
      </c>
      <c r="C13641">
        <v>48375</v>
      </c>
      <c r="D13641" t="s">
        <v>135</v>
      </c>
      <c r="E13641">
        <v>590</v>
      </c>
      <c r="F13641" t="s">
        <v>110</v>
      </c>
      <c r="G13641" t="s">
        <v>118</v>
      </c>
      <c r="H13641">
        <v>65</v>
      </c>
      <c r="I13641">
        <v>6.5016804554251489E-2</v>
      </c>
      <c r="J13641">
        <v>9.5022683171651669E-3</v>
      </c>
      <c r="K13641">
        <v>-5.8650571376010173E-2</v>
      </c>
      <c r="L13641">
        <v>0.44465897284538569</v>
      </c>
    </row>
    <row r="13642" spans="1:12">
      <c r="A13642" t="s">
        <v>317</v>
      </c>
      <c r="B13642" t="s">
        <v>304</v>
      </c>
      <c r="C13642">
        <v>48375</v>
      </c>
      <c r="D13642" t="s">
        <v>135</v>
      </c>
      <c r="E13642">
        <v>590</v>
      </c>
      <c r="F13642" t="s">
        <v>110</v>
      </c>
      <c r="G13642" t="s">
        <v>119</v>
      </c>
      <c r="H13642">
        <v>1435</v>
      </c>
      <c r="I13642">
        <v>0.39035324642638708</v>
      </c>
      <c r="J13642">
        <v>4.506183261465185E-3</v>
      </c>
      <c r="K13642">
        <v>-3.7781432639593653E-2</v>
      </c>
      <c r="L13642">
        <v>0.8789163861954854</v>
      </c>
    </row>
    <row r="13643" spans="1:12">
      <c r="A13643" t="s">
        <v>317</v>
      </c>
      <c r="B13643" t="s">
        <v>304</v>
      </c>
      <c r="C13643">
        <v>48375</v>
      </c>
      <c r="D13643" t="s">
        <v>135</v>
      </c>
      <c r="E13643">
        <v>590</v>
      </c>
      <c r="F13643" t="s">
        <v>110</v>
      </c>
      <c r="G13643" t="s">
        <v>120</v>
      </c>
      <c r="H13643">
        <v>65</v>
      </c>
      <c r="I13643">
        <v>9.97007684188084E-2</v>
      </c>
      <c r="J13643">
        <v>1.0110945664325469E-2</v>
      </c>
      <c r="K13643">
        <v>-3.1780631487657897E-2</v>
      </c>
      <c r="L13643">
        <v>0.49254085558107968</v>
      </c>
    </row>
    <row r="13644" spans="1:12">
      <c r="A13644" t="s">
        <v>317</v>
      </c>
      <c r="B13644" t="s">
        <v>304</v>
      </c>
      <c r="C13644">
        <v>48375</v>
      </c>
      <c r="D13644" t="s">
        <v>135</v>
      </c>
      <c r="E13644">
        <v>590</v>
      </c>
      <c r="F13644" t="s">
        <v>110</v>
      </c>
      <c r="G13644" t="s">
        <v>121</v>
      </c>
      <c r="H13644">
        <v>1435</v>
      </c>
      <c r="I13644">
        <v>0.55588416201816682</v>
      </c>
      <c r="J13644">
        <v>6.1443362336091227E-3</v>
      </c>
      <c r="K13644">
        <v>-1.0238741522058521E-2</v>
      </c>
      <c r="L13644">
        <v>1.2294122453740419</v>
      </c>
    </row>
    <row r="13645" spans="1:12">
      <c r="A13645" t="s">
        <v>317</v>
      </c>
      <c r="B13645" t="s">
        <v>304</v>
      </c>
      <c r="C13645">
        <v>48375</v>
      </c>
      <c r="D13645" t="s">
        <v>135</v>
      </c>
      <c r="E13645">
        <v>590</v>
      </c>
      <c r="F13645" t="s">
        <v>110</v>
      </c>
      <c r="G13645" t="s">
        <v>122</v>
      </c>
      <c r="H13645">
        <v>65</v>
      </c>
      <c r="I13645">
        <v>0.17897228463444631</v>
      </c>
      <c r="J13645">
        <v>1.2776107734348081E-2</v>
      </c>
      <c r="K13645">
        <v>-6.0144264544019378E-3</v>
      </c>
      <c r="L13645">
        <v>0.60772499019599024</v>
      </c>
    </row>
    <row r="13646" spans="1:12">
      <c r="A13646" t="s">
        <v>317</v>
      </c>
      <c r="B13646" t="s">
        <v>304</v>
      </c>
      <c r="C13646">
        <v>48375</v>
      </c>
      <c r="D13646" t="s">
        <v>135</v>
      </c>
      <c r="E13646">
        <v>590</v>
      </c>
      <c r="F13646" t="s">
        <v>110</v>
      </c>
      <c r="G13646" t="s">
        <v>123</v>
      </c>
      <c r="H13646">
        <v>1435</v>
      </c>
      <c r="I13646">
        <v>0.71515708957710988</v>
      </c>
      <c r="J13646">
        <v>8.0003988524832547E-3</v>
      </c>
      <c r="K13646">
        <v>-1.7631739374351929E-4</v>
      </c>
      <c r="L13646">
        <v>1.586068888403962</v>
      </c>
    </row>
    <row r="13647" spans="1:12">
      <c r="A13647" t="s">
        <v>317</v>
      </c>
      <c r="B13647" t="s">
        <v>304</v>
      </c>
      <c r="C13647">
        <v>48375</v>
      </c>
      <c r="D13647" t="s">
        <v>135</v>
      </c>
      <c r="E13647">
        <v>590</v>
      </c>
      <c r="F13647" t="s">
        <v>110</v>
      </c>
      <c r="G13647" t="s">
        <v>124</v>
      </c>
      <c r="H13647">
        <v>65</v>
      </c>
      <c r="I13647">
        <v>0.25103347473452881</v>
      </c>
      <c r="J13647">
        <v>1.5892279959404249E-2</v>
      </c>
      <c r="K13647">
        <v>-6.0144264544019378E-3</v>
      </c>
      <c r="L13647">
        <v>0.70979542175992916</v>
      </c>
    </row>
    <row r="13648" spans="1:12">
      <c r="A13648" t="s">
        <v>317</v>
      </c>
      <c r="B13648" t="s">
        <v>304</v>
      </c>
      <c r="C13648">
        <v>48375</v>
      </c>
      <c r="D13648" t="s">
        <v>135</v>
      </c>
      <c r="E13648">
        <v>590</v>
      </c>
      <c r="F13648" t="s">
        <v>110</v>
      </c>
      <c r="G13648" t="s">
        <v>125</v>
      </c>
      <c r="H13648">
        <v>1435</v>
      </c>
      <c r="I13648">
        <v>0.86965771020004723</v>
      </c>
      <c r="J13648">
        <v>9.6610980965178769E-3</v>
      </c>
      <c r="K13648">
        <v>-1.7631739374351929E-4</v>
      </c>
      <c r="L13648">
        <v>1.882481460986257</v>
      </c>
    </row>
    <row r="13649" spans="1:12">
      <c r="A13649" t="s">
        <v>317</v>
      </c>
      <c r="B13649" t="s">
        <v>304</v>
      </c>
      <c r="C13649">
        <v>48375</v>
      </c>
      <c r="D13649" t="s">
        <v>135</v>
      </c>
      <c r="E13649">
        <v>590</v>
      </c>
      <c r="F13649" t="s">
        <v>110</v>
      </c>
      <c r="G13649" t="s">
        <v>126</v>
      </c>
      <c r="H13649">
        <v>65</v>
      </c>
      <c r="I13649">
        <v>0.32622718121406968</v>
      </c>
      <c r="J13649">
        <v>1.980910555191592E-2</v>
      </c>
      <c r="K13649">
        <v>-6.0144264544019378E-3</v>
      </c>
      <c r="L13649">
        <v>0.81760395310856704</v>
      </c>
    </row>
    <row r="13650" spans="1:12">
      <c r="A13650" t="s">
        <v>317</v>
      </c>
      <c r="B13650" t="s">
        <v>304</v>
      </c>
      <c r="C13650">
        <v>48375</v>
      </c>
      <c r="D13650" t="s">
        <v>135</v>
      </c>
      <c r="E13650">
        <v>590</v>
      </c>
      <c r="F13650" t="s">
        <v>110</v>
      </c>
      <c r="G13650" t="s">
        <v>127</v>
      </c>
      <c r="H13650">
        <v>1435</v>
      </c>
      <c r="I13650">
        <v>0.46312309575669669</v>
      </c>
      <c r="J13650">
        <v>5.1859418767402944E-3</v>
      </c>
      <c r="K13650">
        <v>-2.4882057950703741E-2</v>
      </c>
      <c r="L13650">
        <v>1.0445898330844281</v>
      </c>
    </row>
    <row r="13651" spans="1:12">
      <c r="A13651" t="s">
        <v>317</v>
      </c>
      <c r="B13651" t="s">
        <v>304</v>
      </c>
      <c r="C13651">
        <v>48375</v>
      </c>
      <c r="D13651" t="s">
        <v>135</v>
      </c>
      <c r="E13651">
        <v>590</v>
      </c>
      <c r="F13651" t="s">
        <v>110</v>
      </c>
      <c r="G13651" t="s">
        <v>128</v>
      </c>
      <c r="H13651">
        <v>65</v>
      </c>
      <c r="I13651">
        <v>0.1298387807290364</v>
      </c>
      <c r="J13651">
        <v>1.083244148928708E-2</v>
      </c>
      <c r="K13651">
        <v>-6.0144264544019378E-3</v>
      </c>
      <c r="L13651">
        <v>0.53177211922587664</v>
      </c>
    </row>
    <row r="13652" spans="1:12">
      <c r="A13652" t="s">
        <v>317</v>
      </c>
      <c r="B13652" t="s">
        <v>304</v>
      </c>
      <c r="C13652">
        <v>48375</v>
      </c>
      <c r="D13652" t="s">
        <v>135</v>
      </c>
      <c r="E13652">
        <v>590</v>
      </c>
      <c r="F13652" t="s">
        <v>110</v>
      </c>
      <c r="G13652" t="s">
        <v>129</v>
      </c>
      <c r="H13652">
        <v>1435</v>
      </c>
      <c r="I13652">
        <v>0.46312309648774741</v>
      </c>
      <c r="J13652">
        <v>5.1859418748636107E-3</v>
      </c>
      <c r="K13652">
        <v>-2.4882057950703741E-2</v>
      </c>
      <c r="L13652">
        <v>1.0445898330844281</v>
      </c>
    </row>
    <row r="13653" spans="1:12">
      <c r="A13653" t="s">
        <v>317</v>
      </c>
      <c r="B13653" t="s">
        <v>304</v>
      </c>
      <c r="C13653">
        <v>48375</v>
      </c>
      <c r="D13653" t="s">
        <v>135</v>
      </c>
      <c r="E13653">
        <v>590</v>
      </c>
      <c r="F13653" t="s">
        <v>110</v>
      </c>
      <c r="G13653" t="s">
        <v>130</v>
      </c>
      <c r="H13653">
        <v>65</v>
      </c>
      <c r="I13653">
        <v>0.1298387807290364</v>
      </c>
      <c r="J13653">
        <v>1.083244148928708E-2</v>
      </c>
      <c r="K13653">
        <v>-6.0144264544019378E-3</v>
      </c>
      <c r="L13653">
        <v>0.53177211922587664</v>
      </c>
    </row>
    <row r="13654" spans="1:12">
      <c r="A13654" t="s">
        <v>317</v>
      </c>
      <c r="B13654" t="s">
        <v>304</v>
      </c>
      <c r="C13654">
        <v>48375</v>
      </c>
      <c r="D13654" t="s">
        <v>135</v>
      </c>
      <c r="E13654">
        <v>590</v>
      </c>
      <c r="F13654" t="s">
        <v>110</v>
      </c>
      <c r="G13654" t="s">
        <v>131</v>
      </c>
      <c r="H13654">
        <v>1435</v>
      </c>
      <c r="I13654">
        <v>0.46312309626816522</v>
      </c>
      <c r="J13654">
        <v>5.1859418749559544E-3</v>
      </c>
      <c r="K13654">
        <v>-2.4882057950703741E-2</v>
      </c>
      <c r="L13654">
        <v>1.0445898330844281</v>
      </c>
    </row>
    <row r="13655" spans="1:12">
      <c r="A13655" t="s">
        <v>317</v>
      </c>
      <c r="B13655" t="s">
        <v>304</v>
      </c>
      <c r="C13655">
        <v>48375</v>
      </c>
      <c r="D13655" t="s">
        <v>135</v>
      </c>
      <c r="E13655">
        <v>590</v>
      </c>
      <c r="F13655" t="s">
        <v>110</v>
      </c>
      <c r="G13655" t="s">
        <v>132</v>
      </c>
      <c r="H13655">
        <v>65</v>
      </c>
      <c r="I13655">
        <v>0.1298387807290364</v>
      </c>
      <c r="J13655">
        <v>1.083244148928708E-2</v>
      </c>
      <c r="K13655">
        <v>-6.0144264544019378E-3</v>
      </c>
      <c r="L13655">
        <v>0.53177211922587664</v>
      </c>
    </row>
    <row r="13656" spans="1:12">
      <c r="A13656" t="s">
        <v>317</v>
      </c>
      <c r="B13656" t="s">
        <v>304</v>
      </c>
      <c r="C13656">
        <v>48375</v>
      </c>
      <c r="D13656" t="s">
        <v>135</v>
      </c>
      <c r="E13656">
        <v>590</v>
      </c>
      <c r="F13656" t="s">
        <v>110</v>
      </c>
      <c r="G13656" t="s">
        <v>133</v>
      </c>
      <c r="H13656">
        <v>1435</v>
      </c>
      <c r="I13656">
        <v>0.55378203990716468</v>
      </c>
      <c r="J13656">
        <v>6.2546745532555559E-3</v>
      </c>
      <c r="K13656">
        <v>-1.4333065093495401E-3</v>
      </c>
      <c r="L13656">
        <v>1.3067001439901109</v>
      </c>
    </row>
    <row r="13657" spans="1:12">
      <c r="A13657" t="s">
        <v>317</v>
      </c>
      <c r="B13657" t="s">
        <v>304</v>
      </c>
      <c r="C13657">
        <v>48375</v>
      </c>
      <c r="D13657" t="s">
        <v>135</v>
      </c>
      <c r="E13657">
        <v>590</v>
      </c>
      <c r="F13657" t="s">
        <v>110</v>
      </c>
      <c r="G13657" t="s">
        <v>134</v>
      </c>
      <c r="H13657">
        <v>65</v>
      </c>
      <c r="I13657">
        <v>0.27047864008873329</v>
      </c>
      <c r="J13657">
        <v>1.735552570872332E-2</v>
      </c>
      <c r="K13657">
        <v>-6.0144264544019378E-3</v>
      </c>
      <c r="L13657">
        <v>0.70121029296570148</v>
      </c>
    </row>
    <row r="13658" spans="1:12">
      <c r="A13658" t="s">
        <v>317</v>
      </c>
      <c r="B13658" t="s">
        <v>456</v>
      </c>
      <c r="C13658">
        <v>48377</v>
      </c>
      <c r="D13658" t="s">
        <v>135</v>
      </c>
      <c r="E13658">
        <v>590</v>
      </c>
      <c r="F13658" t="s">
        <v>110</v>
      </c>
      <c r="G13658" t="s">
        <v>111</v>
      </c>
      <c r="H13658">
        <v>389</v>
      </c>
      <c r="I13658">
        <v>3.367616646610908E-3</v>
      </c>
      <c r="J13658">
        <v>2.8671242530992689E-3</v>
      </c>
      <c r="K13658">
        <v>-999</v>
      </c>
      <c r="L13658">
        <v>-999</v>
      </c>
    </row>
    <row r="13659" spans="1:12">
      <c r="A13659" t="s">
        <v>317</v>
      </c>
      <c r="B13659" t="s">
        <v>456</v>
      </c>
      <c r="C13659">
        <v>48377</v>
      </c>
      <c r="D13659" t="s">
        <v>135</v>
      </c>
      <c r="E13659">
        <v>590</v>
      </c>
      <c r="F13659" t="s">
        <v>110</v>
      </c>
      <c r="G13659" t="s">
        <v>112</v>
      </c>
      <c r="H13659">
        <v>138</v>
      </c>
      <c r="I13659">
        <v>-6.2486136977612963E-4</v>
      </c>
      <c r="J13659">
        <v>1.6205216815530399E-3</v>
      </c>
      <c r="K13659">
        <v>-999</v>
      </c>
      <c r="L13659">
        <v>-999</v>
      </c>
    </row>
    <row r="13660" spans="1:12">
      <c r="A13660" t="s">
        <v>317</v>
      </c>
      <c r="B13660" t="s">
        <v>456</v>
      </c>
      <c r="C13660">
        <v>48377</v>
      </c>
      <c r="D13660" t="s">
        <v>135</v>
      </c>
      <c r="E13660">
        <v>590</v>
      </c>
      <c r="F13660" t="s">
        <v>110</v>
      </c>
      <c r="G13660" t="s">
        <v>113</v>
      </c>
      <c r="H13660">
        <v>389</v>
      </c>
      <c r="I13660">
        <v>0.17060113957908279</v>
      </c>
      <c r="J13660">
        <v>9.5024499945869229E-3</v>
      </c>
      <c r="K13660">
        <v>-0.27744604644236331</v>
      </c>
      <c r="L13660">
        <v>0.88011733211208598</v>
      </c>
    </row>
    <row r="13661" spans="1:12">
      <c r="A13661" t="s">
        <v>317</v>
      </c>
      <c r="B13661" t="s">
        <v>456</v>
      </c>
      <c r="C13661">
        <v>48377</v>
      </c>
      <c r="D13661" t="s">
        <v>135</v>
      </c>
      <c r="E13661">
        <v>590</v>
      </c>
      <c r="F13661" t="s">
        <v>110</v>
      </c>
      <c r="G13661" t="s">
        <v>114</v>
      </c>
      <c r="H13661">
        <v>138</v>
      </c>
      <c r="I13661">
        <v>3.7149821030887271E-2</v>
      </c>
      <c r="J13661">
        <v>5.9074061674457244E-3</v>
      </c>
      <c r="K13661">
        <v>-0.1061005274078473</v>
      </c>
      <c r="L13661">
        <v>0.34235197123096311</v>
      </c>
    </row>
    <row r="13662" spans="1:12">
      <c r="A13662" t="s">
        <v>317</v>
      </c>
      <c r="B13662" t="s">
        <v>456</v>
      </c>
      <c r="C13662">
        <v>48377</v>
      </c>
      <c r="D13662" t="s">
        <v>135</v>
      </c>
      <c r="E13662">
        <v>590</v>
      </c>
      <c r="F13662" t="s">
        <v>110</v>
      </c>
      <c r="G13662" t="s">
        <v>115</v>
      </c>
      <c r="H13662">
        <v>389</v>
      </c>
      <c r="I13662">
        <v>0.1189318501023274</v>
      </c>
      <c r="J13662">
        <v>7.0556665999627101E-3</v>
      </c>
      <c r="K13662">
        <v>-0.31209224886269232</v>
      </c>
      <c r="L13662">
        <v>0.6814792330507794</v>
      </c>
    </row>
    <row r="13663" spans="1:12">
      <c r="A13663" t="s">
        <v>317</v>
      </c>
      <c r="B13663" t="s">
        <v>456</v>
      </c>
      <c r="C13663">
        <v>48377</v>
      </c>
      <c r="D13663" t="s">
        <v>135</v>
      </c>
      <c r="E13663">
        <v>590</v>
      </c>
      <c r="F13663" t="s">
        <v>110</v>
      </c>
      <c r="G13663" t="s">
        <v>116</v>
      </c>
      <c r="H13663">
        <v>138</v>
      </c>
      <c r="I13663">
        <v>1.9742935437243959E-2</v>
      </c>
      <c r="J13663">
        <v>4.0265396752577499E-3</v>
      </c>
      <c r="K13663">
        <v>-0.1061005274078473</v>
      </c>
      <c r="L13663">
        <v>0.27402940192639741</v>
      </c>
    </row>
    <row r="13664" spans="1:12">
      <c r="A13664" t="s">
        <v>317</v>
      </c>
      <c r="B13664" t="s">
        <v>456</v>
      </c>
      <c r="C13664">
        <v>48377</v>
      </c>
      <c r="D13664" t="s">
        <v>135</v>
      </c>
      <c r="E13664">
        <v>590</v>
      </c>
      <c r="F13664" t="s">
        <v>110</v>
      </c>
      <c r="G13664" t="s">
        <v>117</v>
      </c>
      <c r="H13664">
        <v>389</v>
      </c>
      <c r="I13664">
        <v>0.11893185648859381</v>
      </c>
      <c r="J13664">
        <v>7.0556673463669272E-3</v>
      </c>
      <c r="K13664">
        <v>-0.31209224886269232</v>
      </c>
      <c r="L13664">
        <v>0.6814792330507794</v>
      </c>
    </row>
    <row r="13665" spans="1:12">
      <c r="A13665" t="s">
        <v>317</v>
      </c>
      <c r="B13665" t="s">
        <v>456</v>
      </c>
      <c r="C13665">
        <v>48377</v>
      </c>
      <c r="D13665" t="s">
        <v>135</v>
      </c>
      <c r="E13665">
        <v>590</v>
      </c>
      <c r="F13665" t="s">
        <v>110</v>
      </c>
      <c r="G13665" t="s">
        <v>118</v>
      </c>
      <c r="H13665">
        <v>138</v>
      </c>
      <c r="I13665">
        <v>1.9756412312588539E-2</v>
      </c>
      <c r="J13665">
        <v>4.0267656815370402E-3</v>
      </c>
      <c r="K13665">
        <v>-0.1061005274078473</v>
      </c>
      <c r="L13665">
        <v>0.27402940192639741</v>
      </c>
    </row>
    <row r="13666" spans="1:12">
      <c r="A13666" t="s">
        <v>317</v>
      </c>
      <c r="B13666" t="s">
        <v>456</v>
      </c>
      <c r="C13666">
        <v>48377</v>
      </c>
      <c r="D13666" t="s">
        <v>135</v>
      </c>
      <c r="E13666">
        <v>590</v>
      </c>
      <c r="F13666" t="s">
        <v>110</v>
      </c>
      <c r="G13666" t="s">
        <v>119</v>
      </c>
      <c r="H13666">
        <v>389</v>
      </c>
      <c r="I13666">
        <v>0.14527904465884159</v>
      </c>
      <c r="J13666">
        <v>8.2607488872263029E-3</v>
      </c>
      <c r="K13666">
        <v>-0.2945105278026845</v>
      </c>
      <c r="L13666">
        <v>0.79099388730408382</v>
      </c>
    </row>
    <row r="13667" spans="1:12">
      <c r="A13667" t="s">
        <v>317</v>
      </c>
      <c r="B13667" t="s">
        <v>456</v>
      </c>
      <c r="C13667">
        <v>48377</v>
      </c>
      <c r="D13667" t="s">
        <v>135</v>
      </c>
      <c r="E13667">
        <v>590</v>
      </c>
      <c r="F13667" t="s">
        <v>110</v>
      </c>
      <c r="G13667" t="s">
        <v>120</v>
      </c>
      <c r="H13667">
        <v>138</v>
      </c>
      <c r="I13667">
        <v>2.8321853323145161E-2</v>
      </c>
      <c r="J13667">
        <v>4.8887590086394966E-3</v>
      </c>
      <c r="K13667">
        <v>-0.1061005274078473</v>
      </c>
      <c r="L13667">
        <v>0.32139422092164532</v>
      </c>
    </row>
    <row r="13668" spans="1:12">
      <c r="A13668" t="s">
        <v>317</v>
      </c>
      <c r="B13668" t="s">
        <v>456</v>
      </c>
      <c r="C13668">
        <v>48377</v>
      </c>
      <c r="D13668" t="s">
        <v>135</v>
      </c>
      <c r="E13668">
        <v>590</v>
      </c>
      <c r="F13668" t="s">
        <v>110</v>
      </c>
      <c r="G13668" t="s">
        <v>121</v>
      </c>
      <c r="H13668">
        <v>389</v>
      </c>
      <c r="I13668">
        <v>0.2044427927659748</v>
      </c>
      <c r="J13668">
        <v>1.11116561033196E-2</v>
      </c>
      <c r="K13668">
        <v>-0.249642021293209</v>
      </c>
      <c r="L13668">
        <v>0.98030008918255496</v>
      </c>
    </row>
    <row r="13669" spans="1:12">
      <c r="A13669" t="s">
        <v>317</v>
      </c>
      <c r="B13669" t="s">
        <v>456</v>
      </c>
      <c r="C13669">
        <v>48377</v>
      </c>
      <c r="D13669" t="s">
        <v>135</v>
      </c>
      <c r="E13669">
        <v>590</v>
      </c>
      <c r="F13669" t="s">
        <v>110</v>
      </c>
      <c r="G13669" t="s">
        <v>122</v>
      </c>
      <c r="H13669">
        <v>138</v>
      </c>
      <c r="I13669">
        <v>5.1825587035191911E-2</v>
      </c>
      <c r="J13669">
        <v>7.7925439625980324E-3</v>
      </c>
      <c r="K13669">
        <v>-0.1061005274078473</v>
      </c>
      <c r="L13669">
        <v>0.40164197009413832</v>
      </c>
    </row>
    <row r="13670" spans="1:12">
      <c r="A13670" t="s">
        <v>317</v>
      </c>
      <c r="B13670" t="s">
        <v>456</v>
      </c>
      <c r="C13670">
        <v>48377</v>
      </c>
      <c r="D13670" t="s">
        <v>135</v>
      </c>
      <c r="E13670">
        <v>590</v>
      </c>
      <c r="F13670" t="s">
        <v>110</v>
      </c>
      <c r="G13670" t="s">
        <v>123</v>
      </c>
      <c r="H13670">
        <v>389</v>
      </c>
      <c r="I13670">
        <v>0.26263081432812041</v>
      </c>
      <c r="J13670">
        <v>1.4102252607124541E-2</v>
      </c>
      <c r="K13670">
        <v>-0.2058181962328966</v>
      </c>
      <c r="L13670">
        <v>1.2056476697045659</v>
      </c>
    </row>
    <row r="13671" spans="1:12">
      <c r="A13671" t="s">
        <v>317</v>
      </c>
      <c r="B13671" t="s">
        <v>456</v>
      </c>
      <c r="C13671">
        <v>48377</v>
      </c>
      <c r="D13671" t="s">
        <v>135</v>
      </c>
      <c r="E13671">
        <v>590</v>
      </c>
      <c r="F13671" t="s">
        <v>110</v>
      </c>
      <c r="G13671" t="s">
        <v>124</v>
      </c>
      <c r="H13671">
        <v>138</v>
      </c>
      <c r="I13671">
        <v>7.2790449998364218E-2</v>
      </c>
      <c r="J13671">
        <v>1.0545260696849711E-2</v>
      </c>
      <c r="K13671">
        <v>-0.1061005274078473</v>
      </c>
      <c r="L13671">
        <v>0.50546998109441388</v>
      </c>
    </row>
    <row r="13672" spans="1:12">
      <c r="A13672" t="s">
        <v>317</v>
      </c>
      <c r="B13672" t="s">
        <v>456</v>
      </c>
      <c r="C13672">
        <v>48377</v>
      </c>
      <c r="D13672" t="s">
        <v>135</v>
      </c>
      <c r="E13672">
        <v>590</v>
      </c>
      <c r="F13672" t="s">
        <v>110</v>
      </c>
      <c r="G13672" t="s">
        <v>125</v>
      </c>
      <c r="H13672">
        <v>389</v>
      </c>
      <c r="I13672">
        <v>0.31876709654216401</v>
      </c>
      <c r="J13672">
        <v>1.7020406450394869E-2</v>
      </c>
      <c r="K13672">
        <v>-0.16472553342171539</v>
      </c>
      <c r="L13672">
        <v>1.389601357563462</v>
      </c>
    </row>
    <row r="13673" spans="1:12">
      <c r="A13673" t="s">
        <v>317</v>
      </c>
      <c r="B13673" t="s">
        <v>456</v>
      </c>
      <c r="C13673">
        <v>48377</v>
      </c>
      <c r="D13673" t="s">
        <v>135</v>
      </c>
      <c r="E13673">
        <v>590</v>
      </c>
      <c r="F13673" t="s">
        <v>110</v>
      </c>
      <c r="G13673" t="s">
        <v>126</v>
      </c>
      <c r="H13673">
        <v>138</v>
      </c>
      <c r="I13673">
        <v>9.177240609768271E-2</v>
      </c>
      <c r="J13673">
        <v>1.317316348648518E-2</v>
      </c>
      <c r="K13673">
        <v>-0.1061005274078473</v>
      </c>
      <c r="L13673">
        <v>0.64390321379096727</v>
      </c>
    </row>
    <row r="13674" spans="1:12">
      <c r="A13674" t="s">
        <v>317</v>
      </c>
      <c r="B13674" t="s">
        <v>456</v>
      </c>
      <c r="C13674">
        <v>48377</v>
      </c>
      <c r="D13674" t="s">
        <v>135</v>
      </c>
      <c r="E13674">
        <v>590</v>
      </c>
      <c r="F13674" t="s">
        <v>110</v>
      </c>
      <c r="G13674" t="s">
        <v>127</v>
      </c>
      <c r="H13674">
        <v>389</v>
      </c>
      <c r="I13674">
        <v>0.1709026595442979</v>
      </c>
      <c r="J13674">
        <v>9.4978976054796056E-3</v>
      </c>
      <c r="K13674">
        <v>-0.27744604644236331</v>
      </c>
      <c r="L13674">
        <v>0.88011733211208598</v>
      </c>
    </row>
    <row r="13675" spans="1:12">
      <c r="A13675" t="s">
        <v>317</v>
      </c>
      <c r="B13675" t="s">
        <v>456</v>
      </c>
      <c r="C13675">
        <v>48377</v>
      </c>
      <c r="D13675" t="s">
        <v>135</v>
      </c>
      <c r="E13675">
        <v>590</v>
      </c>
      <c r="F13675" t="s">
        <v>110</v>
      </c>
      <c r="G13675" t="s">
        <v>128</v>
      </c>
      <c r="H13675">
        <v>138</v>
      </c>
      <c r="I13675">
        <v>3.7149821030887271E-2</v>
      </c>
      <c r="J13675">
        <v>5.9074061674457218E-3</v>
      </c>
      <c r="K13675">
        <v>-0.1061005274078473</v>
      </c>
      <c r="L13675">
        <v>0.34235197123096311</v>
      </c>
    </row>
    <row r="13676" spans="1:12">
      <c r="A13676" t="s">
        <v>317</v>
      </c>
      <c r="B13676" t="s">
        <v>456</v>
      </c>
      <c r="C13676">
        <v>48377</v>
      </c>
      <c r="D13676" t="s">
        <v>135</v>
      </c>
      <c r="E13676">
        <v>590</v>
      </c>
      <c r="F13676" t="s">
        <v>110</v>
      </c>
      <c r="G13676" t="s">
        <v>129</v>
      </c>
      <c r="H13676">
        <v>389</v>
      </c>
      <c r="I13676">
        <v>0.17090265222758039</v>
      </c>
      <c r="J13676">
        <v>9.4978967775152783E-3</v>
      </c>
      <c r="K13676">
        <v>-0.27744604644236331</v>
      </c>
      <c r="L13676">
        <v>0.88011733211208598</v>
      </c>
    </row>
    <row r="13677" spans="1:12">
      <c r="A13677" t="s">
        <v>317</v>
      </c>
      <c r="B13677" t="s">
        <v>456</v>
      </c>
      <c r="C13677">
        <v>48377</v>
      </c>
      <c r="D13677" t="s">
        <v>135</v>
      </c>
      <c r="E13677">
        <v>590</v>
      </c>
      <c r="F13677" t="s">
        <v>110</v>
      </c>
      <c r="G13677" t="s">
        <v>130</v>
      </c>
      <c r="H13677">
        <v>138</v>
      </c>
      <c r="I13677">
        <v>3.7149821030887271E-2</v>
      </c>
      <c r="J13677">
        <v>5.9074061674457218E-3</v>
      </c>
      <c r="K13677">
        <v>-0.1061005274078473</v>
      </c>
      <c r="L13677">
        <v>0.34235197123096311</v>
      </c>
    </row>
    <row r="13678" spans="1:12">
      <c r="A13678" t="s">
        <v>317</v>
      </c>
      <c r="B13678" t="s">
        <v>456</v>
      </c>
      <c r="C13678">
        <v>48377</v>
      </c>
      <c r="D13678" t="s">
        <v>135</v>
      </c>
      <c r="E13678">
        <v>590</v>
      </c>
      <c r="F13678" t="s">
        <v>110</v>
      </c>
      <c r="G13678" t="s">
        <v>131</v>
      </c>
      <c r="H13678">
        <v>389</v>
      </c>
      <c r="I13678">
        <v>0.171022769468057</v>
      </c>
      <c r="J13678">
        <v>9.4976399332435939E-3</v>
      </c>
      <c r="K13678">
        <v>-0.27744604644236331</v>
      </c>
      <c r="L13678">
        <v>0.88011733211208598</v>
      </c>
    </row>
    <row r="13679" spans="1:12">
      <c r="A13679" t="s">
        <v>317</v>
      </c>
      <c r="B13679" t="s">
        <v>456</v>
      </c>
      <c r="C13679">
        <v>48377</v>
      </c>
      <c r="D13679" t="s">
        <v>135</v>
      </c>
      <c r="E13679">
        <v>590</v>
      </c>
      <c r="F13679" t="s">
        <v>110</v>
      </c>
      <c r="G13679" t="s">
        <v>132</v>
      </c>
      <c r="H13679">
        <v>138</v>
      </c>
      <c r="I13679">
        <v>3.7149821030887271E-2</v>
      </c>
      <c r="J13679">
        <v>5.9074061674457218E-3</v>
      </c>
      <c r="K13679">
        <v>-0.1061005274078473</v>
      </c>
      <c r="L13679">
        <v>0.34235197123096311</v>
      </c>
    </row>
    <row r="13680" spans="1:12">
      <c r="A13680" t="s">
        <v>317</v>
      </c>
      <c r="B13680" t="s">
        <v>456</v>
      </c>
      <c r="C13680">
        <v>48377</v>
      </c>
      <c r="D13680" t="s">
        <v>135</v>
      </c>
      <c r="E13680">
        <v>590</v>
      </c>
      <c r="F13680" t="s">
        <v>110</v>
      </c>
      <c r="G13680" t="s">
        <v>133</v>
      </c>
      <c r="H13680">
        <v>389</v>
      </c>
      <c r="I13680">
        <v>0.2044356828379951</v>
      </c>
      <c r="J13680">
        <v>1.072228013292716E-2</v>
      </c>
      <c r="K13680">
        <v>-0.18956297804962291</v>
      </c>
      <c r="L13680">
        <v>0.83243428356972127</v>
      </c>
    </row>
    <row r="13681" spans="1:12">
      <c r="A13681" t="s">
        <v>317</v>
      </c>
      <c r="B13681" t="s">
        <v>456</v>
      </c>
      <c r="C13681">
        <v>48377</v>
      </c>
      <c r="D13681" t="s">
        <v>135</v>
      </c>
      <c r="E13681">
        <v>590</v>
      </c>
      <c r="F13681" t="s">
        <v>110</v>
      </c>
      <c r="G13681" t="s">
        <v>134</v>
      </c>
      <c r="H13681">
        <v>138</v>
      </c>
      <c r="I13681">
        <v>7.0007144103249402E-2</v>
      </c>
      <c r="J13681">
        <v>1.039676263913963E-2</v>
      </c>
      <c r="K13681">
        <v>-0.1061005274078473</v>
      </c>
      <c r="L13681">
        <v>0.55235816392204629</v>
      </c>
    </row>
    <row r="13682" spans="1:12">
      <c r="A13682" t="s">
        <v>317</v>
      </c>
      <c r="B13682" t="s">
        <v>457</v>
      </c>
      <c r="C13682">
        <v>48379</v>
      </c>
      <c r="D13682" t="s">
        <v>135</v>
      </c>
      <c r="E13682">
        <v>590</v>
      </c>
      <c r="F13682" t="s">
        <v>110</v>
      </c>
      <c r="G13682" t="s">
        <v>111</v>
      </c>
      <c r="H13682">
        <v>21</v>
      </c>
      <c r="I13682">
        <v>2.9097044164964801E-2</v>
      </c>
      <c r="J13682">
        <v>6.0724630505607641E-3</v>
      </c>
      <c r="K13682">
        <v>-999</v>
      </c>
      <c r="L13682">
        <v>-999</v>
      </c>
    </row>
    <row r="13683" spans="1:12">
      <c r="A13683" t="s">
        <v>317</v>
      </c>
      <c r="B13683" t="s">
        <v>457</v>
      </c>
      <c r="C13683">
        <v>48379</v>
      </c>
      <c r="D13683" t="s">
        <v>135</v>
      </c>
      <c r="E13683">
        <v>590</v>
      </c>
      <c r="F13683" t="s">
        <v>110</v>
      </c>
      <c r="G13683" t="s">
        <v>112</v>
      </c>
      <c r="H13683">
        <v>477</v>
      </c>
      <c r="I13683">
        <v>1.085944598652811E-2</v>
      </c>
      <c r="J13683">
        <v>7.8046166627902651E-4</v>
      </c>
      <c r="K13683">
        <v>-999</v>
      </c>
      <c r="L13683">
        <v>-999</v>
      </c>
    </row>
    <row r="13684" spans="1:12">
      <c r="A13684" t="s">
        <v>317</v>
      </c>
      <c r="B13684" t="s">
        <v>457</v>
      </c>
      <c r="C13684">
        <v>48379</v>
      </c>
      <c r="D13684" t="s">
        <v>135</v>
      </c>
      <c r="E13684">
        <v>590</v>
      </c>
      <c r="F13684" t="s">
        <v>110</v>
      </c>
      <c r="G13684" t="s">
        <v>113</v>
      </c>
      <c r="H13684">
        <v>21</v>
      </c>
      <c r="I13684">
        <v>0.53153354669199482</v>
      </c>
      <c r="J13684">
        <v>5.1312881201294069E-2</v>
      </c>
      <c r="K13684">
        <v>0.15938401467315549</v>
      </c>
      <c r="L13684">
        <v>1.035220974542278</v>
      </c>
    </row>
    <row r="13685" spans="1:12">
      <c r="A13685" t="s">
        <v>317</v>
      </c>
      <c r="B13685" t="s">
        <v>457</v>
      </c>
      <c r="C13685">
        <v>48379</v>
      </c>
      <c r="D13685" t="s">
        <v>135</v>
      </c>
      <c r="E13685">
        <v>590</v>
      </c>
      <c r="F13685" t="s">
        <v>110</v>
      </c>
      <c r="G13685" t="s">
        <v>114</v>
      </c>
      <c r="H13685">
        <v>477</v>
      </c>
      <c r="I13685">
        <v>0.22833022031479619</v>
      </c>
      <c r="J13685">
        <v>6.2427336394158522E-3</v>
      </c>
      <c r="K13685">
        <v>-0.41821509723516131</v>
      </c>
      <c r="L13685">
        <v>0.68929894522485269</v>
      </c>
    </row>
    <row r="13686" spans="1:12">
      <c r="A13686" t="s">
        <v>317</v>
      </c>
      <c r="B13686" t="s">
        <v>457</v>
      </c>
      <c r="C13686">
        <v>48379</v>
      </c>
      <c r="D13686" t="s">
        <v>135</v>
      </c>
      <c r="E13686">
        <v>590</v>
      </c>
      <c r="F13686" t="s">
        <v>110</v>
      </c>
      <c r="G13686" t="s">
        <v>115</v>
      </c>
      <c r="H13686">
        <v>21</v>
      </c>
      <c r="I13686">
        <v>0.30580196078704569</v>
      </c>
      <c r="J13686">
        <v>4.3764517371572248E-2</v>
      </c>
      <c r="K13686">
        <v>-0.1030372468641147</v>
      </c>
      <c r="L13686">
        <v>0.70150015117042142</v>
      </c>
    </row>
    <row r="13687" spans="1:12">
      <c r="A13687" t="s">
        <v>317</v>
      </c>
      <c r="B13687" t="s">
        <v>457</v>
      </c>
      <c r="C13687">
        <v>48379</v>
      </c>
      <c r="D13687" t="s">
        <v>135</v>
      </c>
      <c r="E13687">
        <v>590</v>
      </c>
      <c r="F13687" t="s">
        <v>110</v>
      </c>
      <c r="G13687" t="s">
        <v>116</v>
      </c>
      <c r="H13687">
        <v>477</v>
      </c>
      <c r="I13687">
        <v>0.133493014960649</v>
      </c>
      <c r="J13687">
        <v>6.5418996082661227E-3</v>
      </c>
      <c r="K13687">
        <v>-0.62373865412019058</v>
      </c>
      <c r="L13687">
        <v>0.53022528668276903</v>
      </c>
    </row>
    <row r="13688" spans="1:12">
      <c r="A13688" t="s">
        <v>317</v>
      </c>
      <c r="B13688" t="s">
        <v>457</v>
      </c>
      <c r="C13688">
        <v>48379</v>
      </c>
      <c r="D13688" t="s">
        <v>135</v>
      </c>
      <c r="E13688">
        <v>590</v>
      </c>
      <c r="F13688" t="s">
        <v>110</v>
      </c>
      <c r="G13688" t="s">
        <v>117</v>
      </c>
      <c r="H13688">
        <v>21</v>
      </c>
      <c r="I13688">
        <v>0.30580196078704569</v>
      </c>
      <c r="J13688">
        <v>4.3764517371572248E-2</v>
      </c>
      <c r="K13688">
        <v>-0.1030372468641147</v>
      </c>
      <c r="L13688">
        <v>0.70150015117042142</v>
      </c>
    </row>
    <row r="13689" spans="1:12">
      <c r="A13689" t="s">
        <v>317</v>
      </c>
      <c r="B13689" t="s">
        <v>457</v>
      </c>
      <c r="C13689">
        <v>48379</v>
      </c>
      <c r="D13689" t="s">
        <v>135</v>
      </c>
      <c r="E13689">
        <v>590</v>
      </c>
      <c r="F13689" t="s">
        <v>110</v>
      </c>
      <c r="G13689" t="s">
        <v>118</v>
      </c>
      <c r="H13689">
        <v>477</v>
      </c>
      <c r="I13689">
        <v>0.13347776267048159</v>
      </c>
      <c r="J13689">
        <v>6.5422970367849239E-3</v>
      </c>
      <c r="K13689">
        <v>-0.62373865412019058</v>
      </c>
      <c r="L13689">
        <v>0.53022528668276903</v>
      </c>
    </row>
    <row r="13690" spans="1:12">
      <c r="A13690" t="s">
        <v>317</v>
      </c>
      <c r="B13690" t="s">
        <v>457</v>
      </c>
      <c r="C13690">
        <v>48379</v>
      </c>
      <c r="D13690" t="s">
        <v>135</v>
      </c>
      <c r="E13690">
        <v>590</v>
      </c>
      <c r="F13690" t="s">
        <v>110</v>
      </c>
      <c r="G13690" t="s">
        <v>119</v>
      </c>
      <c r="H13690">
        <v>21</v>
      </c>
      <c r="I13690">
        <v>0.41894103250454029</v>
      </c>
      <c r="J13690">
        <v>4.5897237089403013E-2</v>
      </c>
      <c r="K13690">
        <v>0.13843076486317521</v>
      </c>
      <c r="L13690">
        <v>0.87417234015293099</v>
      </c>
    </row>
    <row r="13691" spans="1:12">
      <c r="A13691" t="s">
        <v>317</v>
      </c>
      <c r="B13691" t="s">
        <v>457</v>
      </c>
      <c r="C13691">
        <v>48379</v>
      </c>
      <c r="D13691" t="s">
        <v>135</v>
      </c>
      <c r="E13691">
        <v>590</v>
      </c>
      <c r="F13691" t="s">
        <v>110</v>
      </c>
      <c r="G13691" t="s">
        <v>120</v>
      </c>
      <c r="H13691">
        <v>477</v>
      </c>
      <c r="I13691">
        <v>0.18327756672106271</v>
      </c>
      <c r="J13691">
        <v>6.4608604115766986E-3</v>
      </c>
      <c r="K13691">
        <v>-0.48132900060174078</v>
      </c>
      <c r="L13691">
        <v>0.61784843715681403</v>
      </c>
    </row>
    <row r="13692" spans="1:12">
      <c r="A13692" t="s">
        <v>317</v>
      </c>
      <c r="B13692" t="s">
        <v>457</v>
      </c>
      <c r="C13692">
        <v>48379</v>
      </c>
      <c r="D13692" t="s">
        <v>135</v>
      </c>
      <c r="E13692">
        <v>590</v>
      </c>
      <c r="F13692" t="s">
        <v>110</v>
      </c>
      <c r="G13692" t="s">
        <v>121</v>
      </c>
      <c r="H13692">
        <v>21</v>
      </c>
      <c r="I13692">
        <v>0.67011258961515197</v>
      </c>
      <c r="J13692">
        <v>5.9670154189357102E-2</v>
      </c>
      <c r="K13692">
        <v>0.1920892174148528</v>
      </c>
      <c r="L13692">
        <v>1.2323829158348369</v>
      </c>
    </row>
    <row r="13693" spans="1:12">
      <c r="A13693" t="s">
        <v>317</v>
      </c>
      <c r="B13693" t="s">
        <v>457</v>
      </c>
      <c r="C13693">
        <v>48379</v>
      </c>
      <c r="D13693" t="s">
        <v>135</v>
      </c>
      <c r="E13693">
        <v>590</v>
      </c>
      <c r="F13693" t="s">
        <v>110</v>
      </c>
      <c r="G13693" t="s">
        <v>122</v>
      </c>
      <c r="H13693">
        <v>477</v>
      </c>
      <c r="I13693">
        <v>0.31583119312747032</v>
      </c>
      <c r="J13693">
        <v>6.851355486556512E-3</v>
      </c>
      <c r="K13693">
        <v>-0.17449362842845009</v>
      </c>
      <c r="L13693">
        <v>0.81663580721431916</v>
      </c>
    </row>
    <row r="13694" spans="1:12">
      <c r="A13694" t="s">
        <v>317</v>
      </c>
      <c r="B13694" t="s">
        <v>457</v>
      </c>
      <c r="C13694">
        <v>48379</v>
      </c>
      <c r="D13694" t="s">
        <v>135</v>
      </c>
      <c r="E13694">
        <v>590</v>
      </c>
      <c r="F13694" t="s">
        <v>110</v>
      </c>
      <c r="G13694" t="s">
        <v>123</v>
      </c>
      <c r="H13694">
        <v>21</v>
      </c>
      <c r="I13694">
        <v>0.90529997341020851</v>
      </c>
      <c r="J13694">
        <v>7.7002491223631439E-2</v>
      </c>
      <c r="K13694">
        <v>0.22213573584840979</v>
      </c>
      <c r="L13694">
        <v>1.5856410023960681</v>
      </c>
    </row>
    <row r="13695" spans="1:12">
      <c r="A13695" t="s">
        <v>317</v>
      </c>
      <c r="B13695" t="s">
        <v>457</v>
      </c>
      <c r="C13695">
        <v>48379</v>
      </c>
      <c r="D13695" t="s">
        <v>135</v>
      </c>
      <c r="E13695">
        <v>590</v>
      </c>
      <c r="F13695" t="s">
        <v>110</v>
      </c>
      <c r="G13695" t="s">
        <v>124</v>
      </c>
      <c r="H13695">
        <v>477</v>
      </c>
      <c r="I13695">
        <v>0.44149972559681239</v>
      </c>
      <c r="J13695">
        <v>8.2244516441697703E-3</v>
      </c>
      <c r="K13695">
        <v>-2.937424300232781E-3</v>
      </c>
      <c r="L13695">
        <v>1.0116504290241439</v>
      </c>
    </row>
    <row r="13696" spans="1:12">
      <c r="A13696" t="s">
        <v>317</v>
      </c>
      <c r="B13696" t="s">
        <v>457</v>
      </c>
      <c r="C13696">
        <v>48379</v>
      </c>
      <c r="D13696" t="s">
        <v>135</v>
      </c>
      <c r="E13696">
        <v>590</v>
      </c>
      <c r="F13696" t="s">
        <v>110</v>
      </c>
      <c r="G13696" t="s">
        <v>125</v>
      </c>
      <c r="H13696">
        <v>21</v>
      </c>
      <c r="I13696">
        <v>1.12839611071775</v>
      </c>
      <c r="J13696">
        <v>9.2851381894181975E-2</v>
      </c>
      <c r="K13696">
        <v>0.25170032977500628</v>
      </c>
      <c r="L13696">
        <v>1.9083088080071371</v>
      </c>
    </row>
    <row r="13697" spans="1:12">
      <c r="A13697" t="s">
        <v>317</v>
      </c>
      <c r="B13697" t="s">
        <v>457</v>
      </c>
      <c r="C13697">
        <v>48379</v>
      </c>
      <c r="D13697" t="s">
        <v>135</v>
      </c>
      <c r="E13697">
        <v>590</v>
      </c>
      <c r="F13697" t="s">
        <v>110</v>
      </c>
      <c r="G13697" t="s">
        <v>126</v>
      </c>
      <c r="H13697">
        <v>477</v>
      </c>
      <c r="I13697">
        <v>0.56523776407996806</v>
      </c>
      <c r="J13697">
        <v>9.8855245080194474E-3</v>
      </c>
      <c r="K13697">
        <v>-2.937424300232781E-3</v>
      </c>
      <c r="L13697">
        <v>1.193299581612685</v>
      </c>
    </row>
    <row r="13698" spans="1:12">
      <c r="A13698" t="s">
        <v>317</v>
      </c>
      <c r="B13698" t="s">
        <v>457</v>
      </c>
      <c r="C13698">
        <v>48379</v>
      </c>
      <c r="D13698" t="s">
        <v>135</v>
      </c>
      <c r="E13698">
        <v>590</v>
      </c>
      <c r="F13698" t="s">
        <v>110</v>
      </c>
      <c r="G13698" t="s">
        <v>127</v>
      </c>
      <c r="H13698">
        <v>21</v>
      </c>
      <c r="I13698">
        <v>0.53153354669199482</v>
      </c>
      <c r="J13698">
        <v>5.1312881201294069E-2</v>
      </c>
      <c r="K13698">
        <v>0.15938401467315549</v>
      </c>
      <c r="L13698">
        <v>1.035220974542278</v>
      </c>
    </row>
    <row r="13699" spans="1:12">
      <c r="A13699" t="s">
        <v>317</v>
      </c>
      <c r="B13699" t="s">
        <v>457</v>
      </c>
      <c r="C13699">
        <v>48379</v>
      </c>
      <c r="D13699" t="s">
        <v>135</v>
      </c>
      <c r="E13699">
        <v>590</v>
      </c>
      <c r="F13699" t="s">
        <v>110</v>
      </c>
      <c r="G13699" t="s">
        <v>128</v>
      </c>
      <c r="H13699">
        <v>477</v>
      </c>
      <c r="I13699">
        <v>0.22834987544708549</v>
      </c>
      <c r="J13699">
        <v>6.2418780898418407E-3</v>
      </c>
      <c r="K13699">
        <v>-0.41821509723516131</v>
      </c>
      <c r="L13699">
        <v>0.68929894522485269</v>
      </c>
    </row>
    <row r="13700" spans="1:12">
      <c r="A13700" t="s">
        <v>317</v>
      </c>
      <c r="B13700" t="s">
        <v>457</v>
      </c>
      <c r="C13700">
        <v>48379</v>
      </c>
      <c r="D13700" t="s">
        <v>135</v>
      </c>
      <c r="E13700">
        <v>590</v>
      </c>
      <c r="F13700" t="s">
        <v>110</v>
      </c>
      <c r="G13700" t="s">
        <v>129</v>
      </c>
      <c r="H13700">
        <v>21</v>
      </c>
      <c r="I13700">
        <v>0.53153354669199482</v>
      </c>
      <c r="J13700">
        <v>5.1312881201294069E-2</v>
      </c>
      <c r="K13700">
        <v>0.15938401467315549</v>
      </c>
      <c r="L13700">
        <v>1.035220974542278</v>
      </c>
    </row>
    <row r="13701" spans="1:12">
      <c r="A13701" t="s">
        <v>317</v>
      </c>
      <c r="B13701" t="s">
        <v>457</v>
      </c>
      <c r="C13701">
        <v>48379</v>
      </c>
      <c r="D13701" t="s">
        <v>135</v>
      </c>
      <c r="E13701">
        <v>590</v>
      </c>
      <c r="F13701" t="s">
        <v>110</v>
      </c>
      <c r="G13701" t="s">
        <v>130</v>
      </c>
      <c r="H13701">
        <v>477</v>
      </c>
      <c r="I13701">
        <v>0.22834987544708549</v>
      </c>
      <c r="J13701">
        <v>6.2418780898418407E-3</v>
      </c>
      <c r="K13701">
        <v>-0.41821509723516131</v>
      </c>
      <c r="L13701">
        <v>0.68929894522485269</v>
      </c>
    </row>
    <row r="13702" spans="1:12">
      <c r="A13702" t="s">
        <v>317</v>
      </c>
      <c r="B13702" t="s">
        <v>457</v>
      </c>
      <c r="C13702">
        <v>48379</v>
      </c>
      <c r="D13702" t="s">
        <v>135</v>
      </c>
      <c r="E13702">
        <v>590</v>
      </c>
      <c r="F13702" t="s">
        <v>110</v>
      </c>
      <c r="G13702" t="s">
        <v>131</v>
      </c>
      <c r="H13702">
        <v>21</v>
      </c>
      <c r="I13702">
        <v>0.53153354669199482</v>
      </c>
      <c r="J13702">
        <v>5.1312881201294069E-2</v>
      </c>
      <c r="K13702">
        <v>0.15938401467315549</v>
      </c>
      <c r="L13702">
        <v>1.035220974542278</v>
      </c>
    </row>
    <row r="13703" spans="1:12">
      <c r="A13703" t="s">
        <v>317</v>
      </c>
      <c r="B13703" t="s">
        <v>457</v>
      </c>
      <c r="C13703">
        <v>48379</v>
      </c>
      <c r="D13703" t="s">
        <v>135</v>
      </c>
      <c r="E13703">
        <v>590</v>
      </c>
      <c r="F13703" t="s">
        <v>110</v>
      </c>
      <c r="G13703" t="s">
        <v>132</v>
      </c>
      <c r="H13703">
        <v>477</v>
      </c>
      <c r="I13703">
        <v>0.22834987544708549</v>
      </c>
      <c r="J13703">
        <v>6.2418780898418407E-3</v>
      </c>
      <c r="K13703">
        <v>-0.41821509723516131</v>
      </c>
      <c r="L13703">
        <v>0.68929894522485269</v>
      </c>
    </row>
    <row r="13704" spans="1:12">
      <c r="A13704" t="s">
        <v>317</v>
      </c>
      <c r="B13704" t="s">
        <v>457</v>
      </c>
      <c r="C13704">
        <v>48379</v>
      </c>
      <c r="D13704" t="s">
        <v>135</v>
      </c>
      <c r="E13704">
        <v>590</v>
      </c>
      <c r="F13704" t="s">
        <v>110</v>
      </c>
      <c r="G13704" t="s">
        <v>133</v>
      </c>
      <c r="H13704">
        <v>21</v>
      </c>
      <c r="I13704">
        <v>0.80092700356517643</v>
      </c>
      <c r="J13704">
        <v>6.6061947049611949E-2</v>
      </c>
      <c r="K13704">
        <v>0.13062001870250631</v>
      </c>
      <c r="L13704">
        <v>1.2634740516146179</v>
      </c>
    </row>
    <row r="13705" spans="1:12">
      <c r="A13705" t="s">
        <v>317</v>
      </c>
      <c r="B13705" t="s">
        <v>457</v>
      </c>
      <c r="C13705">
        <v>48379</v>
      </c>
      <c r="D13705" t="s">
        <v>135</v>
      </c>
      <c r="E13705">
        <v>590</v>
      </c>
      <c r="F13705" t="s">
        <v>110</v>
      </c>
      <c r="G13705" t="s">
        <v>134</v>
      </c>
      <c r="H13705">
        <v>477</v>
      </c>
      <c r="I13705">
        <v>0.342981100317304</v>
      </c>
      <c r="J13705">
        <v>6.0702155898444349E-3</v>
      </c>
      <c r="K13705">
        <v>-2.937424300232781E-3</v>
      </c>
      <c r="L13705">
        <v>0.69068353536398719</v>
      </c>
    </row>
    <row r="13706" spans="1:12">
      <c r="A13706" t="s">
        <v>317</v>
      </c>
      <c r="B13706" t="s">
        <v>458</v>
      </c>
      <c r="C13706">
        <v>48381</v>
      </c>
      <c r="D13706" t="s">
        <v>135</v>
      </c>
      <c r="E13706">
        <v>590</v>
      </c>
      <c r="F13706" t="s">
        <v>110</v>
      </c>
      <c r="G13706" t="s">
        <v>111</v>
      </c>
      <c r="H13706">
        <v>195</v>
      </c>
      <c r="I13706">
        <v>1.280066447151627E-2</v>
      </c>
      <c r="J13706">
        <v>1.5078502414576499E-3</v>
      </c>
      <c r="K13706">
        <v>-999</v>
      </c>
      <c r="L13706">
        <v>-999</v>
      </c>
    </row>
    <row r="13707" spans="1:12">
      <c r="A13707" t="s">
        <v>317</v>
      </c>
      <c r="B13707" t="s">
        <v>458</v>
      </c>
      <c r="C13707">
        <v>48381</v>
      </c>
      <c r="D13707" t="s">
        <v>135</v>
      </c>
      <c r="E13707">
        <v>590</v>
      </c>
      <c r="F13707" t="s">
        <v>110</v>
      </c>
      <c r="G13707" t="s">
        <v>112</v>
      </c>
      <c r="H13707">
        <v>190</v>
      </c>
      <c r="I13707">
        <v>-9.2924923593182586E-3</v>
      </c>
      <c r="J13707">
        <v>1.02729659439014E-3</v>
      </c>
      <c r="K13707">
        <v>-999</v>
      </c>
      <c r="L13707">
        <v>-999</v>
      </c>
    </row>
    <row r="13708" spans="1:12">
      <c r="A13708" t="s">
        <v>317</v>
      </c>
      <c r="B13708" t="s">
        <v>458</v>
      </c>
      <c r="C13708">
        <v>48381</v>
      </c>
      <c r="D13708" t="s">
        <v>135</v>
      </c>
      <c r="E13708">
        <v>590</v>
      </c>
      <c r="F13708" t="s">
        <v>110</v>
      </c>
      <c r="G13708" t="s">
        <v>113</v>
      </c>
      <c r="H13708">
        <v>195</v>
      </c>
      <c r="I13708">
        <v>0.40708836443639601</v>
      </c>
      <c r="J13708">
        <v>1.4367217897190461E-2</v>
      </c>
      <c r="K13708">
        <v>6.1616498831277053E-2</v>
      </c>
      <c r="L13708">
        <v>1.0445898330844281</v>
      </c>
    </row>
    <row r="13709" spans="1:12">
      <c r="A13709" t="s">
        <v>317</v>
      </c>
      <c r="B13709" t="s">
        <v>458</v>
      </c>
      <c r="C13709">
        <v>48381</v>
      </c>
      <c r="D13709" t="s">
        <v>135</v>
      </c>
      <c r="E13709">
        <v>590</v>
      </c>
      <c r="F13709" t="s">
        <v>110</v>
      </c>
      <c r="G13709" t="s">
        <v>114</v>
      </c>
      <c r="H13709">
        <v>190</v>
      </c>
      <c r="I13709">
        <v>7.7813854277962002E-2</v>
      </c>
      <c r="J13709">
        <v>3.9358693629893728E-3</v>
      </c>
      <c r="K13709">
        <v>-1.7118735742734901E-2</v>
      </c>
      <c r="L13709">
        <v>0.27114206432046323</v>
      </c>
    </row>
    <row r="13710" spans="1:12">
      <c r="A13710" t="s">
        <v>317</v>
      </c>
      <c r="B13710" t="s">
        <v>458</v>
      </c>
      <c r="C13710">
        <v>48381</v>
      </c>
      <c r="D13710" t="s">
        <v>135</v>
      </c>
      <c r="E13710">
        <v>590</v>
      </c>
      <c r="F13710" t="s">
        <v>110</v>
      </c>
      <c r="G13710" t="s">
        <v>115</v>
      </c>
      <c r="H13710">
        <v>195</v>
      </c>
      <c r="I13710">
        <v>0.30513565012848759</v>
      </c>
      <c r="J13710">
        <v>1.0706964281424159E-2</v>
      </c>
      <c r="K13710">
        <v>3.9435271980070033E-2</v>
      </c>
      <c r="L13710">
        <v>0.71570367352633091</v>
      </c>
    </row>
    <row r="13711" spans="1:12">
      <c r="A13711" t="s">
        <v>317</v>
      </c>
      <c r="B13711" t="s">
        <v>458</v>
      </c>
      <c r="C13711">
        <v>48381</v>
      </c>
      <c r="D13711" t="s">
        <v>135</v>
      </c>
      <c r="E13711">
        <v>590</v>
      </c>
      <c r="F13711" t="s">
        <v>110</v>
      </c>
      <c r="G13711" t="s">
        <v>116</v>
      </c>
      <c r="H13711">
        <v>190</v>
      </c>
      <c r="I13711">
        <v>1.2001574140206729E-2</v>
      </c>
      <c r="J13711">
        <v>3.2866643379730002E-3</v>
      </c>
      <c r="K13711">
        <v>-7.5404002868393591E-2</v>
      </c>
      <c r="L13711">
        <v>0.16463460659000639</v>
      </c>
    </row>
    <row r="13712" spans="1:12">
      <c r="A13712" t="s">
        <v>317</v>
      </c>
      <c r="B13712" t="s">
        <v>458</v>
      </c>
      <c r="C13712">
        <v>48381</v>
      </c>
      <c r="D13712" t="s">
        <v>135</v>
      </c>
      <c r="E13712">
        <v>590</v>
      </c>
      <c r="F13712" t="s">
        <v>110</v>
      </c>
      <c r="G13712" t="s">
        <v>117</v>
      </c>
      <c r="H13712">
        <v>195</v>
      </c>
      <c r="I13712">
        <v>0.30513566503163342</v>
      </c>
      <c r="J13712">
        <v>1.070696596274592E-2</v>
      </c>
      <c r="K13712">
        <v>3.9435271980070033E-2</v>
      </c>
      <c r="L13712">
        <v>0.71570367352633091</v>
      </c>
    </row>
    <row r="13713" spans="1:12">
      <c r="A13713" t="s">
        <v>317</v>
      </c>
      <c r="B13713" t="s">
        <v>458</v>
      </c>
      <c r="C13713">
        <v>48381</v>
      </c>
      <c r="D13713" t="s">
        <v>135</v>
      </c>
      <c r="E13713">
        <v>590</v>
      </c>
      <c r="F13713" t="s">
        <v>110</v>
      </c>
      <c r="G13713" t="s">
        <v>118</v>
      </c>
      <c r="H13713">
        <v>190</v>
      </c>
      <c r="I13713">
        <v>1.2030466238897411E-2</v>
      </c>
      <c r="J13713">
        <v>3.2861171791652758E-3</v>
      </c>
      <c r="K13713">
        <v>-7.5404002868393591E-2</v>
      </c>
      <c r="L13713">
        <v>0.16463460659000639</v>
      </c>
    </row>
    <row r="13714" spans="1:12">
      <c r="A13714" t="s">
        <v>317</v>
      </c>
      <c r="B13714" t="s">
        <v>458</v>
      </c>
      <c r="C13714">
        <v>48381</v>
      </c>
      <c r="D13714" t="s">
        <v>135</v>
      </c>
      <c r="E13714">
        <v>590</v>
      </c>
      <c r="F13714" t="s">
        <v>110</v>
      </c>
      <c r="G13714" t="s">
        <v>119</v>
      </c>
      <c r="H13714">
        <v>195</v>
      </c>
      <c r="I13714">
        <v>0.34320672442635802</v>
      </c>
      <c r="J13714">
        <v>1.247625352405689E-2</v>
      </c>
      <c r="K13714">
        <v>4.7958638566990848E-2</v>
      </c>
      <c r="L13714">
        <v>0.87469436781935861</v>
      </c>
    </row>
    <row r="13715" spans="1:12">
      <c r="A13715" t="s">
        <v>317</v>
      </c>
      <c r="B13715" t="s">
        <v>458</v>
      </c>
      <c r="C13715">
        <v>48381</v>
      </c>
      <c r="D13715" t="s">
        <v>135</v>
      </c>
      <c r="E13715">
        <v>590</v>
      </c>
      <c r="F13715" t="s">
        <v>110</v>
      </c>
      <c r="G13715" t="s">
        <v>120</v>
      </c>
      <c r="H13715">
        <v>190</v>
      </c>
      <c r="I13715">
        <v>4.6138024045417947E-2</v>
      </c>
      <c r="J13715">
        <v>3.6055265816889869E-3</v>
      </c>
      <c r="K13715">
        <v>-3.6358419341025107E-2</v>
      </c>
      <c r="L13715">
        <v>0.22138591011327369</v>
      </c>
    </row>
    <row r="13716" spans="1:12">
      <c r="A13716" t="s">
        <v>317</v>
      </c>
      <c r="B13716" t="s">
        <v>458</v>
      </c>
      <c r="C13716">
        <v>48381</v>
      </c>
      <c r="D13716" t="s">
        <v>135</v>
      </c>
      <c r="E13716">
        <v>590</v>
      </c>
      <c r="F13716" t="s">
        <v>110</v>
      </c>
      <c r="G13716" t="s">
        <v>121</v>
      </c>
      <c r="H13716">
        <v>195</v>
      </c>
      <c r="I13716">
        <v>0.46847809257867168</v>
      </c>
      <c r="J13716">
        <v>1.6532577787320611E-2</v>
      </c>
      <c r="K13716">
        <v>7.6488431358555903E-2</v>
      </c>
      <c r="L13716">
        <v>1.2294122453740419</v>
      </c>
    </row>
    <row r="13717" spans="1:12">
      <c r="A13717" t="s">
        <v>317</v>
      </c>
      <c r="B13717" t="s">
        <v>458</v>
      </c>
      <c r="C13717">
        <v>48381</v>
      </c>
      <c r="D13717" t="s">
        <v>135</v>
      </c>
      <c r="E13717">
        <v>590</v>
      </c>
      <c r="F13717" t="s">
        <v>110</v>
      </c>
      <c r="G13717" t="s">
        <v>122</v>
      </c>
      <c r="H13717">
        <v>190</v>
      </c>
      <c r="I13717">
        <v>0.1336305878317513</v>
      </c>
      <c r="J13717">
        <v>5.0660177865624904E-3</v>
      </c>
      <c r="K13717">
        <v>6.8583110542747407E-3</v>
      </c>
      <c r="L13717">
        <v>0.38294899232820739</v>
      </c>
    </row>
    <row r="13718" spans="1:12">
      <c r="A13718" t="s">
        <v>317</v>
      </c>
      <c r="B13718" t="s">
        <v>458</v>
      </c>
      <c r="C13718">
        <v>48381</v>
      </c>
      <c r="D13718" t="s">
        <v>135</v>
      </c>
      <c r="E13718">
        <v>590</v>
      </c>
      <c r="F13718" t="s">
        <v>110</v>
      </c>
      <c r="G13718" t="s">
        <v>123</v>
      </c>
      <c r="H13718">
        <v>195</v>
      </c>
      <c r="I13718">
        <v>0.57143065106157542</v>
      </c>
      <c r="J13718">
        <v>2.0939690307789919E-2</v>
      </c>
      <c r="K13718">
        <v>9.6644327978629749E-2</v>
      </c>
      <c r="L13718">
        <v>1.586068888403962</v>
      </c>
    </row>
    <row r="13719" spans="1:12">
      <c r="A13719" t="s">
        <v>317</v>
      </c>
      <c r="B13719" t="s">
        <v>458</v>
      </c>
      <c r="C13719">
        <v>48381</v>
      </c>
      <c r="D13719" t="s">
        <v>135</v>
      </c>
      <c r="E13719">
        <v>590</v>
      </c>
      <c r="F13719" t="s">
        <v>110</v>
      </c>
      <c r="G13719" t="s">
        <v>124</v>
      </c>
      <c r="H13719">
        <v>190</v>
      </c>
      <c r="I13719">
        <v>0.216825874518845</v>
      </c>
      <c r="J13719">
        <v>6.4478154442222336E-3</v>
      </c>
      <c r="K13719">
        <v>5.0699452501801502E-2</v>
      </c>
      <c r="L13719">
        <v>0.52078327133154723</v>
      </c>
    </row>
    <row r="13720" spans="1:12">
      <c r="A13720" t="s">
        <v>317</v>
      </c>
      <c r="B13720" t="s">
        <v>458</v>
      </c>
      <c r="C13720">
        <v>48381</v>
      </c>
      <c r="D13720" t="s">
        <v>135</v>
      </c>
      <c r="E13720">
        <v>590</v>
      </c>
      <c r="F13720" t="s">
        <v>110</v>
      </c>
      <c r="G13720" t="s">
        <v>125</v>
      </c>
      <c r="H13720">
        <v>195</v>
      </c>
      <c r="I13720">
        <v>0.68792056233084986</v>
      </c>
      <c r="J13720">
        <v>2.4846330383766699E-2</v>
      </c>
      <c r="K13720">
        <v>0.1100626279377805</v>
      </c>
      <c r="L13720">
        <v>1.882481460986257</v>
      </c>
    </row>
    <row r="13721" spans="1:12">
      <c r="A13721" t="s">
        <v>317</v>
      </c>
      <c r="B13721" t="s">
        <v>458</v>
      </c>
      <c r="C13721">
        <v>48381</v>
      </c>
      <c r="D13721" t="s">
        <v>135</v>
      </c>
      <c r="E13721">
        <v>590</v>
      </c>
      <c r="F13721" t="s">
        <v>110</v>
      </c>
      <c r="G13721" t="s">
        <v>126</v>
      </c>
      <c r="H13721">
        <v>190</v>
      </c>
      <c r="I13721">
        <v>0.31011238155261978</v>
      </c>
      <c r="J13721">
        <v>8.3102156555515776E-3</v>
      </c>
      <c r="K13721">
        <v>8.6149699873777838E-2</v>
      </c>
      <c r="L13721">
        <v>0.67560886604146608</v>
      </c>
    </row>
    <row r="13722" spans="1:12">
      <c r="A13722" t="s">
        <v>317</v>
      </c>
      <c r="B13722" t="s">
        <v>458</v>
      </c>
      <c r="C13722">
        <v>48381</v>
      </c>
      <c r="D13722" t="s">
        <v>135</v>
      </c>
      <c r="E13722">
        <v>590</v>
      </c>
      <c r="F13722" t="s">
        <v>110</v>
      </c>
      <c r="G13722" t="s">
        <v>127</v>
      </c>
      <c r="H13722">
        <v>195</v>
      </c>
      <c r="I13722">
        <v>0.40708836443639612</v>
      </c>
      <c r="J13722">
        <v>1.4367217897190461E-2</v>
      </c>
      <c r="K13722">
        <v>6.1616498831277053E-2</v>
      </c>
      <c r="L13722">
        <v>1.0445898330844281</v>
      </c>
    </row>
    <row r="13723" spans="1:12">
      <c r="A13723" t="s">
        <v>317</v>
      </c>
      <c r="B13723" t="s">
        <v>458</v>
      </c>
      <c r="C13723">
        <v>48381</v>
      </c>
      <c r="D13723" t="s">
        <v>135</v>
      </c>
      <c r="E13723">
        <v>590</v>
      </c>
      <c r="F13723" t="s">
        <v>110</v>
      </c>
      <c r="G13723" t="s">
        <v>128</v>
      </c>
      <c r="H13723">
        <v>190</v>
      </c>
      <c r="I13723">
        <v>7.7813854277962002E-2</v>
      </c>
      <c r="J13723">
        <v>3.9358693629893736E-3</v>
      </c>
      <c r="K13723">
        <v>-1.7118735742734901E-2</v>
      </c>
      <c r="L13723">
        <v>0.27114206432046323</v>
      </c>
    </row>
    <row r="13724" spans="1:12">
      <c r="A13724" t="s">
        <v>317</v>
      </c>
      <c r="B13724" t="s">
        <v>458</v>
      </c>
      <c r="C13724">
        <v>48381</v>
      </c>
      <c r="D13724" t="s">
        <v>135</v>
      </c>
      <c r="E13724">
        <v>590</v>
      </c>
      <c r="F13724" t="s">
        <v>110</v>
      </c>
      <c r="G13724" t="s">
        <v>129</v>
      </c>
      <c r="H13724">
        <v>195</v>
      </c>
      <c r="I13724">
        <v>0.40708836443639612</v>
      </c>
      <c r="J13724">
        <v>1.4367217897190469E-2</v>
      </c>
      <c r="K13724">
        <v>6.1616498831277053E-2</v>
      </c>
      <c r="L13724">
        <v>1.0445898330844281</v>
      </c>
    </row>
    <row r="13725" spans="1:12">
      <c r="A13725" t="s">
        <v>317</v>
      </c>
      <c r="B13725" t="s">
        <v>458</v>
      </c>
      <c r="C13725">
        <v>48381</v>
      </c>
      <c r="D13725" t="s">
        <v>135</v>
      </c>
      <c r="E13725">
        <v>590</v>
      </c>
      <c r="F13725" t="s">
        <v>110</v>
      </c>
      <c r="G13725" t="s">
        <v>130</v>
      </c>
      <c r="H13725">
        <v>190</v>
      </c>
      <c r="I13725">
        <v>7.7813854277962002E-2</v>
      </c>
      <c r="J13725">
        <v>3.9358693629893736E-3</v>
      </c>
      <c r="K13725">
        <v>-1.7118735742734901E-2</v>
      </c>
      <c r="L13725">
        <v>0.27114206432046323</v>
      </c>
    </row>
    <row r="13726" spans="1:12">
      <c r="A13726" t="s">
        <v>317</v>
      </c>
      <c r="B13726" t="s">
        <v>458</v>
      </c>
      <c r="C13726">
        <v>48381</v>
      </c>
      <c r="D13726" t="s">
        <v>135</v>
      </c>
      <c r="E13726">
        <v>590</v>
      </c>
      <c r="F13726" t="s">
        <v>110</v>
      </c>
      <c r="G13726" t="s">
        <v>131</v>
      </c>
      <c r="H13726">
        <v>195</v>
      </c>
      <c r="I13726">
        <v>0.40708836443639612</v>
      </c>
      <c r="J13726">
        <v>1.4367217897190461E-2</v>
      </c>
      <c r="K13726">
        <v>6.1616498831277053E-2</v>
      </c>
      <c r="L13726">
        <v>1.0445898330844281</v>
      </c>
    </row>
    <row r="13727" spans="1:12">
      <c r="A13727" t="s">
        <v>317</v>
      </c>
      <c r="B13727" t="s">
        <v>458</v>
      </c>
      <c r="C13727">
        <v>48381</v>
      </c>
      <c r="D13727" t="s">
        <v>135</v>
      </c>
      <c r="E13727">
        <v>590</v>
      </c>
      <c r="F13727" t="s">
        <v>110</v>
      </c>
      <c r="G13727" t="s">
        <v>132</v>
      </c>
      <c r="H13727">
        <v>190</v>
      </c>
      <c r="I13727">
        <v>7.7813854277962002E-2</v>
      </c>
      <c r="J13727">
        <v>3.9358693629893736E-3</v>
      </c>
      <c r="K13727">
        <v>-1.7118735742734901E-2</v>
      </c>
      <c r="L13727">
        <v>0.27114206432046323</v>
      </c>
    </row>
    <row r="13728" spans="1:12">
      <c r="A13728" t="s">
        <v>317</v>
      </c>
      <c r="B13728" t="s">
        <v>458</v>
      </c>
      <c r="C13728">
        <v>48381</v>
      </c>
      <c r="D13728" t="s">
        <v>135</v>
      </c>
      <c r="E13728">
        <v>590</v>
      </c>
      <c r="F13728" t="s">
        <v>110</v>
      </c>
      <c r="G13728" t="s">
        <v>133</v>
      </c>
      <c r="H13728">
        <v>195</v>
      </c>
      <c r="I13728">
        <v>0.42197723401868331</v>
      </c>
      <c r="J13728">
        <v>1.523064055750196E-2</v>
      </c>
      <c r="K13728">
        <v>7.3995564455217239E-2</v>
      </c>
      <c r="L13728">
        <v>1.1930003476107121</v>
      </c>
    </row>
    <row r="13729" spans="1:12">
      <c r="A13729" t="s">
        <v>317</v>
      </c>
      <c r="B13729" t="s">
        <v>458</v>
      </c>
      <c r="C13729">
        <v>48381</v>
      </c>
      <c r="D13729" t="s">
        <v>135</v>
      </c>
      <c r="E13729">
        <v>590</v>
      </c>
      <c r="F13729" t="s">
        <v>110</v>
      </c>
      <c r="G13729" t="s">
        <v>134</v>
      </c>
      <c r="H13729">
        <v>190</v>
      </c>
      <c r="I13729">
        <v>0.2079940356221685</v>
      </c>
      <c r="J13729">
        <v>6.3123908138744298E-3</v>
      </c>
      <c r="K13729">
        <v>4.7425370198004912E-2</v>
      </c>
      <c r="L13729">
        <v>0.51319062766465262</v>
      </c>
    </row>
    <row r="13730" spans="1:12">
      <c r="A13730" t="s">
        <v>317</v>
      </c>
      <c r="B13730" t="s">
        <v>459</v>
      </c>
      <c r="C13730">
        <v>48383</v>
      </c>
      <c r="D13730" t="s">
        <v>135</v>
      </c>
      <c r="E13730">
        <v>590</v>
      </c>
      <c r="F13730" t="s">
        <v>110</v>
      </c>
      <c r="G13730" t="s">
        <v>111</v>
      </c>
      <c r="H13730">
        <v>20</v>
      </c>
      <c r="I13730">
        <v>-1.0775250773316239E-3</v>
      </c>
      <c r="J13730">
        <v>1.8530982203370139E-3</v>
      </c>
      <c r="K13730">
        <v>-999</v>
      </c>
      <c r="L13730">
        <v>-999</v>
      </c>
    </row>
    <row r="13731" spans="1:12">
      <c r="A13731" t="s">
        <v>317</v>
      </c>
      <c r="B13731" t="s">
        <v>459</v>
      </c>
      <c r="C13731">
        <v>48383</v>
      </c>
      <c r="D13731" t="s">
        <v>135</v>
      </c>
      <c r="E13731">
        <v>590</v>
      </c>
      <c r="F13731" t="s">
        <v>110</v>
      </c>
      <c r="G13731" t="s">
        <v>112</v>
      </c>
      <c r="H13731">
        <v>39</v>
      </c>
      <c r="I13731">
        <v>-7.7510705896924508E-3</v>
      </c>
      <c r="J13731">
        <v>1.341363880508052E-3</v>
      </c>
      <c r="K13731">
        <v>-999</v>
      </c>
      <c r="L13731">
        <v>-999</v>
      </c>
    </row>
    <row r="13732" spans="1:12">
      <c r="A13732" t="s">
        <v>317</v>
      </c>
      <c r="B13732" t="s">
        <v>459</v>
      </c>
      <c r="C13732">
        <v>48383</v>
      </c>
      <c r="D13732" t="s">
        <v>135</v>
      </c>
      <c r="E13732">
        <v>590</v>
      </c>
      <c r="F13732" t="s">
        <v>110</v>
      </c>
      <c r="G13732" t="s">
        <v>113</v>
      </c>
      <c r="H13732">
        <v>20</v>
      </c>
      <c r="I13732">
        <v>0.57322014582845038</v>
      </c>
      <c r="J13732">
        <v>5.0041204645539638E-3</v>
      </c>
      <c r="K13732">
        <v>0.53266757867858727</v>
      </c>
      <c r="L13732">
        <v>0.61155968445221986</v>
      </c>
    </row>
    <row r="13733" spans="1:12">
      <c r="A13733" t="s">
        <v>317</v>
      </c>
      <c r="B13733" t="s">
        <v>459</v>
      </c>
      <c r="C13733">
        <v>48383</v>
      </c>
      <c r="D13733" t="s">
        <v>135</v>
      </c>
      <c r="E13733">
        <v>590</v>
      </c>
      <c r="F13733" t="s">
        <v>110</v>
      </c>
      <c r="G13733" t="s">
        <v>114</v>
      </c>
      <c r="H13733">
        <v>39</v>
      </c>
      <c r="I13733">
        <v>0.25847904275336098</v>
      </c>
      <c r="J13733">
        <v>1.4225374680988291E-2</v>
      </c>
      <c r="K13733">
        <v>8.8026611271834115E-2</v>
      </c>
      <c r="L13733">
        <v>0.40550754015868767</v>
      </c>
    </row>
    <row r="13734" spans="1:12">
      <c r="A13734" t="s">
        <v>317</v>
      </c>
      <c r="B13734" t="s">
        <v>459</v>
      </c>
      <c r="C13734">
        <v>48383</v>
      </c>
      <c r="D13734" t="s">
        <v>135</v>
      </c>
      <c r="E13734">
        <v>590</v>
      </c>
      <c r="F13734" t="s">
        <v>110</v>
      </c>
      <c r="G13734" t="s">
        <v>115</v>
      </c>
      <c r="H13734">
        <v>20</v>
      </c>
      <c r="I13734">
        <v>0.46925121680617921</v>
      </c>
      <c r="J13734">
        <v>4.191720528288102E-3</v>
      </c>
      <c r="K13734">
        <v>0.42931579141097781</v>
      </c>
      <c r="L13734">
        <v>0.49185931070714578</v>
      </c>
    </row>
    <row r="13735" spans="1:12">
      <c r="A13735" t="s">
        <v>317</v>
      </c>
      <c r="B13735" t="s">
        <v>459</v>
      </c>
      <c r="C13735">
        <v>48383</v>
      </c>
      <c r="D13735" t="s">
        <v>135</v>
      </c>
      <c r="E13735">
        <v>590</v>
      </c>
      <c r="F13735" t="s">
        <v>110</v>
      </c>
      <c r="G13735" t="s">
        <v>116</v>
      </c>
      <c r="H13735">
        <v>39</v>
      </c>
      <c r="I13735">
        <v>0.18365099522177769</v>
      </c>
      <c r="J13735">
        <v>1.7759081082224511E-2</v>
      </c>
      <c r="K13735">
        <v>-1.5995861006156211E-2</v>
      </c>
      <c r="L13735">
        <v>0.37254397000429879</v>
      </c>
    </row>
    <row r="13736" spans="1:12">
      <c r="A13736" t="s">
        <v>317</v>
      </c>
      <c r="B13736" t="s">
        <v>459</v>
      </c>
      <c r="C13736">
        <v>48383</v>
      </c>
      <c r="D13736" t="s">
        <v>135</v>
      </c>
      <c r="E13736">
        <v>590</v>
      </c>
      <c r="F13736" t="s">
        <v>110</v>
      </c>
      <c r="G13736" t="s">
        <v>117</v>
      </c>
      <c r="H13736">
        <v>20</v>
      </c>
      <c r="I13736">
        <v>0.46925121680617921</v>
      </c>
      <c r="J13736">
        <v>4.191720528288102E-3</v>
      </c>
      <c r="K13736">
        <v>0.42931579141097781</v>
      </c>
      <c r="L13736">
        <v>0.49185931070714578</v>
      </c>
    </row>
    <row r="13737" spans="1:12">
      <c r="A13737" t="s">
        <v>317</v>
      </c>
      <c r="B13737" t="s">
        <v>459</v>
      </c>
      <c r="C13737">
        <v>48383</v>
      </c>
      <c r="D13737" t="s">
        <v>135</v>
      </c>
      <c r="E13737">
        <v>590</v>
      </c>
      <c r="F13737" t="s">
        <v>110</v>
      </c>
      <c r="G13737" t="s">
        <v>118</v>
      </c>
      <c r="H13737">
        <v>39</v>
      </c>
      <c r="I13737">
        <v>0.18365099522177769</v>
      </c>
      <c r="J13737">
        <v>1.7759081082224511E-2</v>
      </c>
      <c r="K13737">
        <v>-1.5995861006156211E-2</v>
      </c>
      <c r="L13737">
        <v>0.37254397000429879</v>
      </c>
    </row>
    <row r="13738" spans="1:12">
      <c r="A13738" t="s">
        <v>317</v>
      </c>
      <c r="B13738" t="s">
        <v>459</v>
      </c>
      <c r="C13738">
        <v>48383</v>
      </c>
      <c r="D13738" t="s">
        <v>135</v>
      </c>
      <c r="E13738">
        <v>590</v>
      </c>
      <c r="F13738" t="s">
        <v>110</v>
      </c>
      <c r="G13738" t="s">
        <v>119</v>
      </c>
      <c r="H13738">
        <v>20</v>
      </c>
      <c r="I13738">
        <v>0.48884313020495013</v>
      </c>
      <c r="J13738">
        <v>4.8011712925529722E-3</v>
      </c>
      <c r="K13738">
        <v>0.44553022165138129</v>
      </c>
      <c r="L13738">
        <v>0.52798209319060985</v>
      </c>
    </row>
    <row r="13739" spans="1:12">
      <c r="A13739" t="s">
        <v>317</v>
      </c>
      <c r="B13739" t="s">
        <v>459</v>
      </c>
      <c r="C13739">
        <v>48383</v>
      </c>
      <c r="D13739" t="s">
        <v>135</v>
      </c>
      <c r="E13739">
        <v>590</v>
      </c>
      <c r="F13739" t="s">
        <v>110</v>
      </c>
      <c r="G13739" t="s">
        <v>120</v>
      </c>
      <c r="H13739">
        <v>39</v>
      </c>
      <c r="I13739">
        <v>0.22284526764285789</v>
      </c>
      <c r="J13739">
        <v>1.598187681126742E-2</v>
      </c>
      <c r="K13739">
        <v>4.0015070390214458E-2</v>
      </c>
      <c r="L13739">
        <v>0.39735487538562231</v>
      </c>
    </row>
    <row r="13740" spans="1:12">
      <c r="A13740" t="s">
        <v>317</v>
      </c>
      <c r="B13740" t="s">
        <v>459</v>
      </c>
      <c r="C13740">
        <v>48383</v>
      </c>
      <c r="D13740" t="s">
        <v>135</v>
      </c>
      <c r="E13740">
        <v>590</v>
      </c>
      <c r="F13740" t="s">
        <v>110</v>
      </c>
      <c r="G13740" t="s">
        <v>121</v>
      </c>
      <c r="H13740">
        <v>20</v>
      </c>
      <c r="I13740">
        <v>0.63496782328502055</v>
      </c>
      <c r="J13740">
        <v>6.4576668331086202E-3</v>
      </c>
      <c r="K13740">
        <v>0.58753524450715866</v>
      </c>
      <c r="L13740">
        <v>0.69021003559537386</v>
      </c>
    </row>
    <row r="13741" spans="1:12">
      <c r="A13741" t="s">
        <v>317</v>
      </c>
      <c r="B13741" t="s">
        <v>459</v>
      </c>
      <c r="C13741">
        <v>48383</v>
      </c>
      <c r="D13741" t="s">
        <v>135</v>
      </c>
      <c r="E13741">
        <v>590</v>
      </c>
      <c r="F13741" t="s">
        <v>110</v>
      </c>
      <c r="G13741" t="s">
        <v>122</v>
      </c>
      <c r="H13741">
        <v>39</v>
      </c>
      <c r="I13741">
        <v>0.34156876173589362</v>
      </c>
      <c r="J13741">
        <v>1.4141099499657001E-2</v>
      </c>
      <c r="K13741">
        <v>0.15926604632616109</v>
      </c>
      <c r="L13741">
        <v>0.47108975947694159</v>
      </c>
    </row>
    <row r="13742" spans="1:12">
      <c r="A13742" t="s">
        <v>317</v>
      </c>
      <c r="B13742" t="s">
        <v>459</v>
      </c>
      <c r="C13742">
        <v>48383</v>
      </c>
      <c r="D13742" t="s">
        <v>135</v>
      </c>
      <c r="E13742">
        <v>590</v>
      </c>
      <c r="F13742" t="s">
        <v>110</v>
      </c>
      <c r="G13742" t="s">
        <v>123</v>
      </c>
      <c r="H13742">
        <v>20</v>
      </c>
      <c r="I13742">
        <v>0.72588878077009178</v>
      </c>
      <c r="J13742">
        <v>1.198562528599029E-2</v>
      </c>
      <c r="K13742">
        <v>0.66693167583421764</v>
      </c>
      <c r="L13742">
        <v>0.86129794362903456</v>
      </c>
    </row>
    <row r="13743" spans="1:12">
      <c r="A13743" t="s">
        <v>317</v>
      </c>
      <c r="B13743" t="s">
        <v>459</v>
      </c>
      <c r="C13743">
        <v>48383</v>
      </c>
      <c r="D13743" t="s">
        <v>135</v>
      </c>
      <c r="E13743">
        <v>590</v>
      </c>
      <c r="F13743" t="s">
        <v>110</v>
      </c>
      <c r="G13743" t="s">
        <v>124</v>
      </c>
      <c r="H13743">
        <v>39</v>
      </c>
      <c r="I13743">
        <v>0.44562625212261481</v>
      </c>
      <c r="J13743">
        <v>1.193791908893351E-2</v>
      </c>
      <c r="K13743">
        <v>0.2701772794150844</v>
      </c>
      <c r="L13743">
        <v>0.5522496097317523</v>
      </c>
    </row>
    <row r="13744" spans="1:12">
      <c r="A13744" t="s">
        <v>317</v>
      </c>
      <c r="B13744" t="s">
        <v>459</v>
      </c>
      <c r="C13744">
        <v>48383</v>
      </c>
      <c r="D13744" t="s">
        <v>135</v>
      </c>
      <c r="E13744">
        <v>590</v>
      </c>
      <c r="F13744" t="s">
        <v>110</v>
      </c>
      <c r="G13744" t="s">
        <v>125</v>
      </c>
      <c r="H13744">
        <v>20</v>
      </c>
      <c r="I13744">
        <v>0.85867505015236689</v>
      </c>
      <c r="J13744">
        <v>1.418853706602939E-2</v>
      </c>
      <c r="K13744">
        <v>0.78844644693661503</v>
      </c>
      <c r="L13744">
        <v>1.0322448766981811</v>
      </c>
    </row>
    <row r="13745" spans="1:12">
      <c r="A13745" t="s">
        <v>317</v>
      </c>
      <c r="B13745" t="s">
        <v>459</v>
      </c>
      <c r="C13745">
        <v>48383</v>
      </c>
      <c r="D13745" t="s">
        <v>135</v>
      </c>
      <c r="E13745">
        <v>590</v>
      </c>
      <c r="F13745" t="s">
        <v>110</v>
      </c>
      <c r="G13745" t="s">
        <v>126</v>
      </c>
      <c r="H13745">
        <v>39</v>
      </c>
      <c r="I13745">
        <v>0.58262408222478823</v>
      </c>
      <c r="J13745">
        <v>1.130424539067456E-2</v>
      </c>
      <c r="K13745">
        <v>0.41994781322730163</v>
      </c>
      <c r="L13745">
        <v>0.68232956443301473</v>
      </c>
    </row>
    <row r="13746" spans="1:12">
      <c r="A13746" t="s">
        <v>317</v>
      </c>
      <c r="B13746" t="s">
        <v>459</v>
      </c>
      <c r="C13746">
        <v>48383</v>
      </c>
      <c r="D13746" t="s">
        <v>135</v>
      </c>
      <c r="E13746">
        <v>590</v>
      </c>
      <c r="F13746" t="s">
        <v>110</v>
      </c>
      <c r="G13746" t="s">
        <v>127</v>
      </c>
      <c r="H13746">
        <v>20</v>
      </c>
      <c r="I13746">
        <v>0.57322014582845038</v>
      </c>
      <c r="J13746">
        <v>5.004120464553969E-3</v>
      </c>
      <c r="K13746">
        <v>0.53266757867858727</v>
      </c>
      <c r="L13746">
        <v>0.61155968445221986</v>
      </c>
    </row>
    <row r="13747" spans="1:12">
      <c r="A13747" t="s">
        <v>317</v>
      </c>
      <c r="B13747" t="s">
        <v>459</v>
      </c>
      <c r="C13747">
        <v>48383</v>
      </c>
      <c r="D13747" t="s">
        <v>135</v>
      </c>
      <c r="E13747">
        <v>590</v>
      </c>
      <c r="F13747" t="s">
        <v>110</v>
      </c>
      <c r="G13747" t="s">
        <v>128</v>
      </c>
      <c r="H13747">
        <v>39</v>
      </c>
      <c r="I13747">
        <v>0.25847904275336098</v>
      </c>
      <c r="J13747">
        <v>1.4225374680988291E-2</v>
      </c>
      <c r="K13747">
        <v>8.8026611271834115E-2</v>
      </c>
      <c r="L13747">
        <v>0.40550754015868767</v>
      </c>
    </row>
    <row r="13748" spans="1:12">
      <c r="A13748" t="s">
        <v>317</v>
      </c>
      <c r="B13748" t="s">
        <v>459</v>
      </c>
      <c r="C13748">
        <v>48383</v>
      </c>
      <c r="D13748" t="s">
        <v>135</v>
      </c>
      <c r="E13748">
        <v>590</v>
      </c>
      <c r="F13748" t="s">
        <v>110</v>
      </c>
      <c r="G13748" t="s">
        <v>129</v>
      </c>
      <c r="H13748">
        <v>20</v>
      </c>
      <c r="I13748">
        <v>0.57322014582845038</v>
      </c>
      <c r="J13748">
        <v>5.0041204645539612E-3</v>
      </c>
      <c r="K13748">
        <v>0.53266757867858727</v>
      </c>
      <c r="L13748">
        <v>0.61155968445221986</v>
      </c>
    </row>
    <row r="13749" spans="1:12">
      <c r="A13749" t="s">
        <v>317</v>
      </c>
      <c r="B13749" t="s">
        <v>459</v>
      </c>
      <c r="C13749">
        <v>48383</v>
      </c>
      <c r="D13749" t="s">
        <v>135</v>
      </c>
      <c r="E13749">
        <v>590</v>
      </c>
      <c r="F13749" t="s">
        <v>110</v>
      </c>
      <c r="G13749" t="s">
        <v>130</v>
      </c>
      <c r="H13749">
        <v>39</v>
      </c>
      <c r="I13749">
        <v>0.25847904275336098</v>
      </c>
      <c r="J13749">
        <v>1.4225374680988291E-2</v>
      </c>
      <c r="K13749">
        <v>8.8026611271834115E-2</v>
      </c>
      <c r="L13749">
        <v>0.40550754015868767</v>
      </c>
    </row>
    <row r="13750" spans="1:12">
      <c r="A13750" t="s">
        <v>317</v>
      </c>
      <c r="B13750" t="s">
        <v>459</v>
      </c>
      <c r="C13750">
        <v>48383</v>
      </c>
      <c r="D13750" t="s">
        <v>135</v>
      </c>
      <c r="E13750">
        <v>590</v>
      </c>
      <c r="F13750" t="s">
        <v>110</v>
      </c>
      <c r="G13750" t="s">
        <v>131</v>
      </c>
      <c r="H13750">
        <v>20</v>
      </c>
      <c r="I13750">
        <v>0.57322014582845049</v>
      </c>
      <c r="J13750">
        <v>5.0041204645539543E-3</v>
      </c>
      <c r="K13750">
        <v>0.53266757867858727</v>
      </c>
      <c r="L13750">
        <v>0.61155968445221986</v>
      </c>
    </row>
    <row r="13751" spans="1:12">
      <c r="A13751" t="s">
        <v>317</v>
      </c>
      <c r="B13751" t="s">
        <v>459</v>
      </c>
      <c r="C13751">
        <v>48383</v>
      </c>
      <c r="D13751" t="s">
        <v>135</v>
      </c>
      <c r="E13751">
        <v>590</v>
      </c>
      <c r="F13751" t="s">
        <v>110</v>
      </c>
      <c r="G13751" t="s">
        <v>132</v>
      </c>
      <c r="H13751">
        <v>39</v>
      </c>
      <c r="I13751">
        <v>0.25847904275336098</v>
      </c>
      <c r="J13751">
        <v>1.4225374680988291E-2</v>
      </c>
      <c r="K13751">
        <v>8.8026611271834115E-2</v>
      </c>
      <c r="L13751">
        <v>0.40550754015868767</v>
      </c>
    </row>
    <row r="13752" spans="1:12">
      <c r="A13752" t="s">
        <v>317</v>
      </c>
      <c r="B13752" t="s">
        <v>459</v>
      </c>
      <c r="C13752">
        <v>48383</v>
      </c>
      <c r="D13752" t="s">
        <v>135</v>
      </c>
      <c r="E13752">
        <v>590</v>
      </c>
      <c r="F13752" t="s">
        <v>110</v>
      </c>
      <c r="G13752" t="s">
        <v>133</v>
      </c>
      <c r="H13752">
        <v>20</v>
      </c>
      <c r="I13752">
        <v>0.47598019479054982</v>
      </c>
      <c r="J13752">
        <v>1.163192577172596E-2</v>
      </c>
      <c r="K13752">
        <v>0.42405695512702563</v>
      </c>
      <c r="L13752">
        <v>0.63440132752115486</v>
      </c>
    </row>
    <row r="13753" spans="1:12">
      <c r="A13753" t="s">
        <v>317</v>
      </c>
      <c r="B13753" t="s">
        <v>459</v>
      </c>
      <c r="C13753">
        <v>48383</v>
      </c>
      <c r="D13753" t="s">
        <v>135</v>
      </c>
      <c r="E13753">
        <v>590</v>
      </c>
      <c r="F13753" t="s">
        <v>110</v>
      </c>
      <c r="G13753" t="s">
        <v>134</v>
      </c>
      <c r="H13753">
        <v>39</v>
      </c>
      <c r="I13753">
        <v>0.33924803675892751</v>
      </c>
      <c r="J13753">
        <v>6.459383048740077E-3</v>
      </c>
      <c r="K13753">
        <v>0.28396204659748292</v>
      </c>
      <c r="L13753">
        <v>0.44574456366263732</v>
      </c>
    </row>
    <row r="13754" spans="1:12">
      <c r="A13754" t="s">
        <v>317</v>
      </c>
      <c r="B13754" t="s">
        <v>460</v>
      </c>
      <c r="C13754">
        <v>48385</v>
      </c>
      <c r="D13754" t="s">
        <v>135</v>
      </c>
      <c r="E13754">
        <v>590</v>
      </c>
      <c r="F13754" t="s">
        <v>110</v>
      </c>
      <c r="G13754" t="s">
        <v>111</v>
      </c>
      <c r="H13754">
        <v>249</v>
      </c>
      <c r="I13754">
        <v>2.8781502944510269E-2</v>
      </c>
      <c r="J13754">
        <v>8.7103573533337268E-4</v>
      </c>
      <c r="K13754">
        <v>-999</v>
      </c>
      <c r="L13754">
        <v>-999</v>
      </c>
    </row>
    <row r="13755" spans="1:12">
      <c r="A13755" t="s">
        <v>317</v>
      </c>
      <c r="B13755" t="s">
        <v>460</v>
      </c>
      <c r="C13755">
        <v>48385</v>
      </c>
      <c r="D13755" t="s">
        <v>135</v>
      </c>
      <c r="E13755">
        <v>590</v>
      </c>
      <c r="F13755" t="s">
        <v>110</v>
      </c>
      <c r="G13755" t="s">
        <v>112</v>
      </c>
      <c r="H13755">
        <v>334</v>
      </c>
      <c r="I13755">
        <v>5.7337774181871813E-4</v>
      </c>
      <c r="J13755">
        <v>6.8644977716263221E-4</v>
      </c>
      <c r="K13755">
        <v>-999</v>
      </c>
      <c r="L13755">
        <v>-999</v>
      </c>
    </row>
    <row r="13756" spans="1:12">
      <c r="A13756" t="s">
        <v>317</v>
      </c>
      <c r="B13756" t="s">
        <v>460</v>
      </c>
      <c r="C13756">
        <v>48385</v>
      </c>
      <c r="D13756" t="s">
        <v>135</v>
      </c>
      <c r="E13756">
        <v>590</v>
      </c>
      <c r="F13756" t="s">
        <v>110</v>
      </c>
      <c r="G13756" t="s">
        <v>113</v>
      </c>
      <c r="H13756">
        <v>249</v>
      </c>
      <c r="I13756">
        <v>0.56137201362039857</v>
      </c>
      <c r="J13756">
        <v>1.012382244926258E-2</v>
      </c>
      <c r="K13756">
        <v>-4.829477607592584E-2</v>
      </c>
      <c r="L13756">
        <v>0.98030706364718623</v>
      </c>
    </row>
    <row r="13757" spans="1:12">
      <c r="A13757" t="s">
        <v>317</v>
      </c>
      <c r="B13757" t="s">
        <v>460</v>
      </c>
      <c r="C13757">
        <v>48385</v>
      </c>
      <c r="D13757" t="s">
        <v>135</v>
      </c>
      <c r="E13757">
        <v>590</v>
      </c>
      <c r="F13757" t="s">
        <v>110</v>
      </c>
      <c r="G13757" t="s">
        <v>114</v>
      </c>
      <c r="H13757">
        <v>334</v>
      </c>
      <c r="I13757">
        <v>0.17057928021147739</v>
      </c>
      <c r="J13757">
        <v>4.6225297974527048E-3</v>
      </c>
      <c r="K13757">
        <v>-0.1664199960492774</v>
      </c>
      <c r="L13757">
        <v>0.40550754015868767</v>
      </c>
    </row>
    <row r="13758" spans="1:12">
      <c r="A13758" t="s">
        <v>317</v>
      </c>
      <c r="B13758" t="s">
        <v>460</v>
      </c>
      <c r="C13758">
        <v>48385</v>
      </c>
      <c r="D13758" t="s">
        <v>135</v>
      </c>
      <c r="E13758">
        <v>590</v>
      </c>
      <c r="F13758" t="s">
        <v>110</v>
      </c>
      <c r="G13758" t="s">
        <v>115</v>
      </c>
      <c r="H13758">
        <v>249</v>
      </c>
      <c r="I13758">
        <v>0.42181423762013498</v>
      </c>
      <c r="J13758">
        <v>8.0289533675778849E-3</v>
      </c>
      <c r="K13758">
        <v>-8.3428415144320325E-2</v>
      </c>
      <c r="L13758">
        <v>0.73430831483007752</v>
      </c>
    </row>
    <row r="13759" spans="1:12">
      <c r="A13759" t="s">
        <v>317</v>
      </c>
      <c r="B13759" t="s">
        <v>460</v>
      </c>
      <c r="C13759">
        <v>48385</v>
      </c>
      <c r="D13759" t="s">
        <v>135</v>
      </c>
      <c r="E13759">
        <v>590</v>
      </c>
      <c r="F13759" t="s">
        <v>110</v>
      </c>
      <c r="G13759" t="s">
        <v>116</v>
      </c>
      <c r="H13759">
        <v>334</v>
      </c>
      <c r="I13759">
        <v>9.3343811315799871E-2</v>
      </c>
      <c r="J13759">
        <v>4.9802479425159994E-3</v>
      </c>
      <c r="K13759">
        <v>-0.24716632621721901</v>
      </c>
      <c r="L13759">
        <v>0.37254397000429879</v>
      </c>
    </row>
    <row r="13760" spans="1:12">
      <c r="A13760" t="s">
        <v>317</v>
      </c>
      <c r="B13760" t="s">
        <v>460</v>
      </c>
      <c r="C13760">
        <v>48385</v>
      </c>
      <c r="D13760" t="s">
        <v>135</v>
      </c>
      <c r="E13760">
        <v>590</v>
      </c>
      <c r="F13760" t="s">
        <v>110</v>
      </c>
      <c r="G13760" t="s">
        <v>117</v>
      </c>
      <c r="H13760">
        <v>249</v>
      </c>
      <c r="I13760">
        <v>0.42181423762013492</v>
      </c>
      <c r="J13760">
        <v>8.0289533675778832E-3</v>
      </c>
      <c r="K13760">
        <v>-8.3428415144320325E-2</v>
      </c>
      <c r="L13760">
        <v>0.73430831483007752</v>
      </c>
    </row>
    <row r="13761" spans="1:12">
      <c r="A13761" t="s">
        <v>317</v>
      </c>
      <c r="B13761" t="s">
        <v>460</v>
      </c>
      <c r="C13761">
        <v>48385</v>
      </c>
      <c r="D13761" t="s">
        <v>135</v>
      </c>
      <c r="E13761">
        <v>590</v>
      </c>
      <c r="F13761" t="s">
        <v>110</v>
      </c>
      <c r="G13761" t="s">
        <v>118</v>
      </c>
      <c r="H13761">
        <v>334</v>
      </c>
      <c r="I13761">
        <v>9.3338472856888552E-2</v>
      </c>
      <c r="J13761">
        <v>4.9803851799246068E-3</v>
      </c>
      <c r="K13761">
        <v>-0.24716632621721901</v>
      </c>
      <c r="L13761">
        <v>0.37254397000429879</v>
      </c>
    </row>
    <row r="13762" spans="1:12">
      <c r="A13762" t="s">
        <v>317</v>
      </c>
      <c r="B13762" t="s">
        <v>460</v>
      </c>
      <c r="C13762">
        <v>48385</v>
      </c>
      <c r="D13762" t="s">
        <v>135</v>
      </c>
      <c r="E13762">
        <v>590</v>
      </c>
      <c r="F13762" t="s">
        <v>110</v>
      </c>
      <c r="G13762" t="s">
        <v>119</v>
      </c>
      <c r="H13762">
        <v>249</v>
      </c>
      <c r="I13762">
        <v>0.48311767984334331</v>
      </c>
      <c r="J13762">
        <v>8.9584892760862043E-3</v>
      </c>
      <c r="K13762">
        <v>-7.3014897064594519E-2</v>
      </c>
      <c r="L13762">
        <v>0.8511285230059078</v>
      </c>
    </row>
    <row r="13763" spans="1:12">
      <c r="A13763" t="s">
        <v>317</v>
      </c>
      <c r="B13763" t="s">
        <v>460</v>
      </c>
      <c r="C13763">
        <v>48385</v>
      </c>
      <c r="D13763" t="s">
        <v>135</v>
      </c>
      <c r="E13763">
        <v>590</v>
      </c>
      <c r="F13763" t="s">
        <v>110</v>
      </c>
      <c r="G13763" t="s">
        <v>120</v>
      </c>
      <c r="H13763">
        <v>334</v>
      </c>
      <c r="I13763">
        <v>0.13623217973237531</v>
      </c>
      <c r="J13763">
        <v>4.8584786283880754E-3</v>
      </c>
      <c r="K13763">
        <v>-0.21468350489427621</v>
      </c>
      <c r="L13763">
        <v>0.39735487538562231</v>
      </c>
    </row>
    <row r="13764" spans="1:12">
      <c r="A13764" t="s">
        <v>317</v>
      </c>
      <c r="B13764" t="s">
        <v>460</v>
      </c>
      <c r="C13764">
        <v>48385</v>
      </c>
      <c r="D13764" t="s">
        <v>135</v>
      </c>
      <c r="E13764">
        <v>590</v>
      </c>
      <c r="F13764" t="s">
        <v>110</v>
      </c>
      <c r="G13764" t="s">
        <v>121</v>
      </c>
      <c r="H13764">
        <v>249</v>
      </c>
      <c r="I13764">
        <v>0.64951290937184847</v>
      </c>
      <c r="J13764">
        <v>1.146535267839118E-2</v>
      </c>
      <c r="K13764">
        <v>-4.0010588328953517E-3</v>
      </c>
      <c r="L13764">
        <v>1.1300487698310651</v>
      </c>
    </row>
    <row r="13765" spans="1:12">
      <c r="A13765" t="s">
        <v>317</v>
      </c>
      <c r="B13765" t="s">
        <v>460</v>
      </c>
      <c r="C13765">
        <v>48385</v>
      </c>
      <c r="D13765" t="s">
        <v>135</v>
      </c>
      <c r="E13765">
        <v>590</v>
      </c>
      <c r="F13765" t="s">
        <v>110</v>
      </c>
      <c r="G13765" t="s">
        <v>122</v>
      </c>
      <c r="H13765">
        <v>334</v>
      </c>
      <c r="I13765">
        <v>0.2397085674600217</v>
      </c>
      <c r="J13765">
        <v>5.1335323488057661E-3</v>
      </c>
      <c r="K13765">
        <v>-0.1134357744722686</v>
      </c>
      <c r="L13765">
        <v>0.47108975947694159</v>
      </c>
    </row>
    <row r="13766" spans="1:12">
      <c r="A13766" t="s">
        <v>317</v>
      </c>
      <c r="B13766" t="s">
        <v>460</v>
      </c>
      <c r="C13766">
        <v>48385</v>
      </c>
      <c r="D13766" t="s">
        <v>135</v>
      </c>
      <c r="E13766">
        <v>590</v>
      </c>
      <c r="F13766" t="s">
        <v>110</v>
      </c>
      <c r="G13766" t="s">
        <v>123</v>
      </c>
      <c r="H13766">
        <v>249</v>
      </c>
      <c r="I13766">
        <v>0.79967414725325914</v>
      </c>
      <c r="J13766">
        <v>1.421601526972642E-2</v>
      </c>
      <c r="K13766">
        <v>0.19127582959611239</v>
      </c>
      <c r="L13766">
        <v>1.407135650628663</v>
      </c>
    </row>
    <row r="13767" spans="1:12">
      <c r="A13767" t="s">
        <v>317</v>
      </c>
      <c r="B13767" t="s">
        <v>460</v>
      </c>
      <c r="C13767">
        <v>48385</v>
      </c>
      <c r="D13767" t="s">
        <v>135</v>
      </c>
      <c r="E13767">
        <v>590</v>
      </c>
      <c r="F13767" t="s">
        <v>110</v>
      </c>
      <c r="G13767" t="s">
        <v>124</v>
      </c>
      <c r="H13767">
        <v>334</v>
      </c>
      <c r="I13767">
        <v>0.33573687337132402</v>
      </c>
      <c r="J13767">
        <v>5.9373779151517146E-3</v>
      </c>
      <c r="K13767">
        <v>-3.2848782864860163E-2</v>
      </c>
      <c r="L13767">
        <v>0.67193973333280543</v>
      </c>
    </row>
    <row r="13768" spans="1:12">
      <c r="A13768" t="s">
        <v>317</v>
      </c>
      <c r="B13768" t="s">
        <v>460</v>
      </c>
      <c r="C13768">
        <v>48385</v>
      </c>
      <c r="D13768" t="s">
        <v>135</v>
      </c>
      <c r="E13768">
        <v>590</v>
      </c>
      <c r="F13768" t="s">
        <v>110</v>
      </c>
      <c r="G13768" t="s">
        <v>125</v>
      </c>
      <c r="H13768">
        <v>249</v>
      </c>
      <c r="I13768">
        <v>0.95519366448157772</v>
      </c>
      <c r="J13768">
        <v>1.686457795238341E-2</v>
      </c>
      <c r="K13768">
        <v>0.24692628372133291</v>
      </c>
      <c r="L13768">
        <v>1.665955837431321</v>
      </c>
    </row>
    <row r="13769" spans="1:12">
      <c r="A13769" t="s">
        <v>317</v>
      </c>
      <c r="B13769" t="s">
        <v>460</v>
      </c>
      <c r="C13769">
        <v>48385</v>
      </c>
      <c r="D13769" t="s">
        <v>135</v>
      </c>
      <c r="E13769">
        <v>590</v>
      </c>
      <c r="F13769" t="s">
        <v>110</v>
      </c>
      <c r="G13769" t="s">
        <v>126</v>
      </c>
      <c r="H13769">
        <v>334</v>
      </c>
      <c r="I13769">
        <v>0.4371562454710286</v>
      </c>
      <c r="J13769">
        <v>7.312892419487918E-3</v>
      </c>
      <c r="K13769">
        <v>-2.9603177133575849E-3</v>
      </c>
      <c r="L13769">
        <v>0.83618455498745559</v>
      </c>
    </row>
    <row r="13770" spans="1:12">
      <c r="A13770" t="s">
        <v>317</v>
      </c>
      <c r="B13770" t="s">
        <v>460</v>
      </c>
      <c r="C13770">
        <v>48385</v>
      </c>
      <c r="D13770" t="s">
        <v>135</v>
      </c>
      <c r="E13770">
        <v>590</v>
      </c>
      <c r="F13770" t="s">
        <v>110</v>
      </c>
      <c r="G13770" t="s">
        <v>127</v>
      </c>
      <c r="H13770">
        <v>249</v>
      </c>
      <c r="I13770">
        <v>0.56137201362039857</v>
      </c>
      <c r="J13770">
        <v>1.012382244926258E-2</v>
      </c>
      <c r="K13770">
        <v>-4.829477607592584E-2</v>
      </c>
      <c r="L13770">
        <v>0.98030706364718623</v>
      </c>
    </row>
    <row r="13771" spans="1:12">
      <c r="A13771" t="s">
        <v>317</v>
      </c>
      <c r="B13771" t="s">
        <v>460</v>
      </c>
      <c r="C13771">
        <v>48385</v>
      </c>
      <c r="D13771" t="s">
        <v>135</v>
      </c>
      <c r="E13771">
        <v>590</v>
      </c>
      <c r="F13771" t="s">
        <v>110</v>
      </c>
      <c r="G13771" t="s">
        <v>128</v>
      </c>
      <c r="H13771">
        <v>334</v>
      </c>
      <c r="I13771">
        <v>0.17057968067662579</v>
      </c>
      <c r="J13771">
        <v>4.6214440431201122E-3</v>
      </c>
      <c r="K13771">
        <v>-0.1664199960492774</v>
      </c>
      <c r="L13771">
        <v>0.40550754015868767</v>
      </c>
    </row>
    <row r="13772" spans="1:12">
      <c r="A13772" t="s">
        <v>317</v>
      </c>
      <c r="B13772" t="s">
        <v>460</v>
      </c>
      <c r="C13772">
        <v>48385</v>
      </c>
      <c r="D13772" t="s">
        <v>135</v>
      </c>
      <c r="E13772">
        <v>590</v>
      </c>
      <c r="F13772" t="s">
        <v>110</v>
      </c>
      <c r="G13772" t="s">
        <v>129</v>
      </c>
      <c r="H13772">
        <v>249</v>
      </c>
      <c r="I13772">
        <v>0.56137201362039857</v>
      </c>
      <c r="J13772">
        <v>1.012382244926258E-2</v>
      </c>
      <c r="K13772">
        <v>-4.829477607592584E-2</v>
      </c>
      <c r="L13772">
        <v>0.98030706364718623</v>
      </c>
    </row>
    <row r="13773" spans="1:12">
      <c r="A13773" t="s">
        <v>317</v>
      </c>
      <c r="B13773" t="s">
        <v>460</v>
      </c>
      <c r="C13773">
        <v>48385</v>
      </c>
      <c r="D13773" t="s">
        <v>135</v>
      </c>
      <c r="E13773">
        <v>590</v>
      </c>
      <c r="F13773" t="s">
        <v>110</v>
      </c>
      <c r="G13773" t="s">
        <v>130</v>
      </c>
      <c r="H13773">
        <v>334</v>
      </c>
      <c r="I13773">
        <v>0.17057968067662579</v>
      </c>
      <c r="J13773">
        <v>4.6214440431201122E-3</v>
      </c>
      <c r="K13773">
        <v>-0.1664199960492774</v>
      </c>
      <c r="L13773">
        <v>0.40550754015868767</v>
      </c>
    </row>
    <row r="13774" spans="1:12">
      <c r="A13774" t="s">
        <v>317</v>
      </c>
      <c r="B13774" t="s">
        <v>460</v>
      </c>
      <c r="C13774">
        <v>48385</v>
      </c>
      <c r="D13774" t="s">
        <v>135</v>
      </c>
      <c r="E13774">
        <v>590</v>
      </c>
      <c r="F13774" t="s">
        <v>110</v>
      </c>
      <c r="G13774" t="s">
        <v>131</v>
      </c>
      <c r="H13774">
        <v>249</v>
      </c>
      <c r="I13774">
        <v>0.56137201362039857</v>
      </c>
      <c r="J13774">
        <v>1.012382244926258E-2</v>
      </c>
      <c r="K13774">
        <v>-4.829477607592584E-2</v>
      </c>
      <c r="L13774">
        <v>0.98030706364718623</v>
      </c>
    </row>
    <row r="13775" spans="1:12">
      <c r="A13775" t="s">
        <v>317</v>
      </c>
      <c r="B13775" t="s">
        <v>460</v>
      </c>
      <c r="C13775">
        <v>48385</v>
      </c>
      <c r="D13775" t="s">
        <v>135</v>
      </c>
      <c r="E13775">
        <v>590</v>
      </c>
      <c r="F13775" t="s">
        <v>110</v>
      </c>
      <c r="G13775" t="s">
        <v>132</v>
      </c>
      <c r="H13775">
        <v>334</v>
      </c>
      <c r="I13775">
        <v>0.17057968067662579</v>
      </c>
      <c r="J13775">
        <v>4.6214440431201114E-3</v>
      </c>
      <c r="K13775">
        <v>-0.1664199960492774</v>
      </c>
      <c r="L13775">
        <v>0.40550754015868767</v>
      </c>
    </row>
    <row r="13776" spans="1:12">
      <c r="A13776" t="s">
        <v>317</v>
      </c>
      <c r="B13776" t="s">
        <v>460</v>
      </c>
      <c r="C13776">
        <v>48385</v>
      </c>
      <c r="D13776" t="s">
        <v>135</v>
      </c>
      <c r="E13776">
        <v>590</v>
      </c>
      <c r="F13776" t="s">
        <v>110</v>
      </c>
      <c r="G13776" t="s">
        <v>133</v>
      </c>
      <c r="H13776">
        <v>249</v>
      </c>
      <c r="I13776">
        <v>0.60025793537664518</v>
      </c>
      <c r="J13776">
        <v>1.127974245643126E-2</v>
      </c>
      <c r="K13776">
        <v>0.15360769622612799</v>
      </c>
      <c r="L13776">
        <v>1.0610174274965309</v>
      </c>
    </row>
    <row r="13777" spans="1:12">
      <c r="A13777" t="s">
        <v>317</v>
      </c>
      <c r="B13777" t="s">
        <v>460</v>
      </c>
      <c r="C13777">
        <v>48385</v>
      </c>
      <c r="D13777" t="s">
        <v>135</v>
      </c>
      <c r="E13777">
        <v>590</v>
      </c>
      <c r="F13777" t="s">
        <v>110</v>
      </c>
      <c r="G13777" t="s">
        <v>134</v>
      </c>
      <c r="H13777">
        <v>334</v>
      </c>
      <c r="I13777">
        <v>0.26600563503707358</v>
      </c>
      <c r="J13777">
        <v>4.4683730213794064E-3</v>
      </c>
      <c r="K13777">
        <v>-2.9603177133575849E-3</v>
      </c>
      <c r="L13777">
        <v>0.50047131994690186</v>
      </c>
    </row>
    <row r="13778" spans="1:12">
      <c r="A13778" t="s">
        <v>317</v>
      </c>
      <c r="B13778" t="s">
        <v>461</v>
      </c>
      <c r="C13778">
        <v>48387</v>
      </c>
      <c r="D13778" t="s">
        <v>135</v>
      </c>
      <c r="E13778">
        <v>590</v>
      </c>
      <c r="F13778" t="s">
        <v>110</v>
      </c>
      <c r="G13778" t="s">
        <v>111</v>
      </c>
      <c r="H13778">
        <v>21</v>
      </c>
      <c r="I13778">
        <v>2.9097044164964801E-2</v>
      </c>
      <c r="J13778">
        <v>6.0724630505607641E-3</v>
      </c>
      <c r="K13778">
        <v>-999</v>
      </c>
      <c r="L13778">
        <v>-999</v>
      </c>
    </row>
    <row r="13779" spans="1:12">
      <c r="A13779" t="s">
        <v>317</v>
      </c>
      <c r="B13779" t="s">
        <v>461</v>
      </c>
      <c r="C13779">
        <v>48387</v>
      </c>
      <c r="D13779" t="s">
        <v>135</v>
      </c>
      <c r="E13779">
        <v>590</v>
      </c>
      <c r="F13779" t="s">
        <v>110</v>
      </c>
      <c r="G13779" t="s">
        <v>112</v>
      </c>
      <c r="H13779">
        <v>477</v>
      </c>
      <c r="I13779">
        <v>1.085944598652811E-2</v>
      </c>
      <c r="J13779">
        <v>7.8046166627902651E-4</v>
      </c>
      <c r="K13779">
        <v>-999</v>
      </c>
      <c r="L13779">
        <v>-999</v>
      </c>
    </row>
    <row r="13780" spans="1:12">
      <c r="A13780" t="s">
        <v>317</v>
      </c>
      <c r="B13780" t="s">
        <v>461</v>
      </c>
      <c r="C13780">
        <v>48387</v>
      </c>
      <c r="D13780" t="s">
        <v>135</v>
      </c>
      <c r="E13780">
        <v>590</v>
      </c>
      <c r="F13780" t="s">
        <v>110</v>
      </c>
      <c r="G13780" t="s">
        <v>113</v>
      </c>
      <c r="H13780">
        <v>21</v>
      </c>
      <c r="I13780">
        <v>0.53153354669199482</v>
      </c>
      <c r="J13780">
        <v>5.1312881201294069E-2</v>
      </c>
      <c r="K13780">
        <v>0.15938401467315549</v>
      </c>
      <c r="L13780">
        <v>1.035220974542278</v>
      </c>
    </row>
    <row r="13781" spans="1:12">
      <c r="A13781" t="s">
        <v>317</v>
      </c>
      <c r="B13781" t="s">
        <v>461</v>
      </c>
      <c r="C13781">
        <v>48387</v>
      </c>
      <c r="D13781" t="s">
        <v>135</v>
      </c>
      <c r="E13781">
        <v>590</v>
      </c>
      <c r="F13781" t="s">
        <v>110</v>
      </c>
      <c r="G13781" t="s">
        <v>114</v>
      </c>
      <c r="H13781">
        <v>477</v>
      </c>
      <c r="I13781">
        <v>0.22833022031479619</v>
      </c>
      <c r="J13781">
        <v>6.2427336394158522E-3</v>
      </c>
      <c r="K13781">
        <v>-0.41821509723516131</v>
      </c>
      <c r="L13781">
        <v>0.68929894522485269</v>
      </c>
    </row>
    <row r="13782" spans="1:12">
      <c r="A13782" t="s">
        <v>317</v>
      </c>
      <c r="B13782" t="s">
        <v>461</v>
      </c>
      <c r="C13782">
        <v>48387</v>
      </c>
      <c r="D13782" t="s">
        <v>135</v>
      </c>
      <c r="E13782">
        <v>590</v>
      </c>
      <c r="F13782" t="s">
        <v>110</v>
      </c>
      <c r="G13782" t="s">
        <v>115</v>
      </c>
      <c r="H13782">
        <v>21</v>
      </c>
      <c r="I13782">
        <v>0.30580196078704569</v>
      </c>
      <c r="J13782">
        <v>4.3764517371572248E-2</v>
      </c>
      <c r="K13782">
        <v>-0.1030372468641147</v>
      </c>
      <c r="L13782">
        <v>0.70150015117042142</v>
      </c>
    </row>
    <row r="13783" spans="1:12">
      <c r="A13783" t="s">
        <v>317</v>
      </c>
      <c r="B13783" t="s">
        <v>461</v>
      </c>
      <c r="C13783">
        <v>48387</v>
      </c>
      <c r="D13783" t="s">
        <v>135</v>
      </c>
      <c r="E13783">
        <v>590</v>
      </c>
      <c r="F13783" t="s">
        <v>110</v>
      </c>
      <c r="G13783" t="s">
        <v>116</v>
      </c>
      <c r="H13783">
        <v>477</v>
      </c>
      <c r="I13783">
        <v>0.133493014960649</v>
      </c>
      <c r="J13783">
        <v>6.5418996082661227E-3</v>
      </c>
      <c r="K13783">
        <v>-0.62373865412019058</v>
      </c>
      <c r="L13783">
        <v>0.53022528668276903</v>
      </c>
    </row>
    <row r="13784" spans="1:12">
      <c r="A13784" t="s">
        <v>317</v>
      </c>
      <c r="B13784" t="s">
        <v>461</v>
      </c>
      <c r="C13784">
        <v>48387</v>
      </c>
      <c r="D13784" t="s">
        <v>135</v>
      </c>
      <c r="E13784">
        <v>590</v>
      </c>
      <c r="F13784" t="s">
        <v>110</v>
      </c>
      <c r="G13784" t="s">
        <v>117</v>
      </c>
      <c r="H13784">
        <v>21</v>
      </c>
      <c r="I13784">
        <v>0.30580196078704569</v>
      </c>
      <c r="J13784">
        <v>4.3764517371572248E-2</v>
      </c>
      <c r="K13784">
        <v>-0.1030372468641147</v>
      </c>
      <c r="L13784">
        <v>0.70150015117042142</v>
      </c>
    </row>
    <row r="13785" spans="1:12">
      <c r="A13785" t="s">
        <v>317</v>
      </c>
      <c r="B13785" t="s">
        <v>461</v>
      </c>
      <c r="C13785">
        <v>48387</v>
      </c>
      <c r="D13785" t="s">
        <v>135</v>
      </c>
      <c r="E13785">
        <v>590</v>
      </c>
      <c r="F13785" t="s">
        <v>110</v>
      </c>
      <c r="G13785" t="s">
        <v>118</v>
      </c>
      <c r="H13785">
        <v>477</v>
      </c>
      <c r="I13785">
        <v>0.13347776267048159</v>
      </c>
      <c r="J13785">
        <v>6.5422970367849239E-3</v>
      </c>
      <c r="K13785">
        <v>-0.62373865412019058</v>
      </c>
      <c r="L13785">
        <v>0.53022528668276903</v>
      </c>
    </row>
    <row r="13786" spans="1:12">
      <c r="A13786" t="s">
        <v>317</v>
      </c>
      <c r="B13786" t="s">
        <v>461</v>
      </c>
      <c r="C13786">
        <v>48387</v>
      </c>
      <c r="D13786" t="s">
        <v>135</v>
      </c>
      <c r="E13786">
        <v>590</v>
      </c>
      <c r="F13786" t="s">
        <v>110</v>
      </c>
      <c r="G13786" t="s">
        <v>119</v>
      </c>
      <c r="H13786">
        <v>21</v>
      </c>
      <c r="I13786">
        <v>0.41894103250454029</v>
      </c>
      <c r="J13786">
        <v>4.5897237089403013E-2</v>
      </c>
      <c r="K13786">
        <v>0.13843076486317521</v>
      </c>
      <c r="L13786">
        <v>0.87417234015293099</v>
      </c>
    </row>
    <row r="13787" spans="1:12">
      <c r="A13787" t="s">
        <v>317</v>
      </c>
      <c r="B13787" t="s">
        <v>461</v>
      </c>
      <c r="C13787">
        <v>48387</v>
      </c>
      <c r="D13787" t="s">
        <v>135</v>
      </c>
      <c r="E13787">
        <v>590</v>
      </c>
      <c r="F13787" t="s">
        <v>110</v>
      </c>
      <c r="G13787" t="s">
        <v>120</v>
      </c>
      <c r="H13787">
        <v>477</v>
      </c>
      <c r="I13787">
        <v>0.18327756672106271</v>
      </c>
      <c r="J13787">
        <v>6.4608604115766986E-3</v>
      </c>
      <c r="K13787">
        <v>-0.48132900060174078</v>
      </c>
      <c r="L13787">
        <v>0.61784843715681403</v>
      </c>
    </row>
    <row r="13788" spans="1:12">
      <c r="A13788" t="s">
        <v>317</v>
      </c>
      <c r="B13788" t="s">
        <v>461</v>
      </c>
      <c r="C13788">
        <v>48387</v>
      </c>
      <c r="D13788" t="s">
        <v>135</v>
      </c>
      <c r="E13788">
        <v>590</v>
      </c>
      <c r="F13788" t="s">
        <v>110</v>
      </c>
      <c r="G13788" t="s">
        <v>121</v>
      </c>
      <c r="H13788">
        <v>21</v>
      </c>
      <c r="I13788">
        <v>0.67011258961515197</v>
      </c>
      <c r="J13788">
        <v>5.9670154189357102E-2</v>
      </c>
      <c r="K13788">
        <v>0.1920892174148528</v>
      </c>
      <c r="L13788">
        <v>1.2323829158348369</v>
      </c>
    </row>
    <row r="13789" spans="1:12">
      <c r="A13789" t="s">
        <v>317</v>
      </c>
      <c r="B13789" t="s">
        <v>461</v>
      </c>
      <c r="C13789">
        <v>48387</v>
      </c>
      <c r="D13789" t="s">
        <v>135</v>
      </c>
      <c r="E13789">
        <v>590</v>
      </c>
      <c r="F13789" t="s">
        <v>110</v>
      </c>
      <c r="G13789" t="s">
        <v>122</v>
      </c>
      <c r="H13789">
        <v>477</v>
      </c>
      <c r="I13789">
        <v>0.31583119312747032</v>
      </c>
      <c r="J13789">
        <v>6.851355486556512E-3</v>
      </c>
      <c r="K13789">
        <v>-0.17449362842845009</v>
      </c>
      <c r="L13789">
        <v>0.81663580721431916</v>
      </c>
    </row>
    <row r="13790" spans="1:12">
      <c r="A13790" t="s">
        <v>317</v>
      </c>
      <c r="B13790" t="s">
        <v>461</v>
      </c>
      <c r="C13790">
        <v>48387</v>
      </c>
      <c r="D13790" t="s">
        <v>135</v>
      </c>
      <c r="E13790">
        <v>590</v>
      </c>
      <c r="F13790" t="s">
        <v>110</v>
      </c>
      <c r="G13790" t="s">
        <v>123</v>
      </c>
      <c r="H13790">
        <v>21</v>
      </c>
      <c r="I13790">
        <v>0.90529997341020851</v>
      </c>
      <c r="J13790">
        <v>7.7002491223631439E-2</v>
      </c>
      <c r="K13790">
        <v>0.22213573584840979</v>
      </c>
      <c r="L13790">
        <v>1.5856410023960681</v>
      </c>
    </row>
    <row r="13791" spans="1:12">
      <c r="A13791" t="s">
        <v>317</v>
      </c>
      <c r="B13791" t="s">
        <v>461</v>
      </c>
      <c r="C13791">
        <v>48387</v>
      </c>
      <c r="D13791" t="s">
        <v>135</v>
      </c>
      <c r="E13791">
        <v>590</v>
      </c>
      <c r="F13791" t="s">
        <v>110</v>
      </c>
      <c r="G13791" t="s">
        <v>124</v>
      </c>
      <c r="H13791">
        <v>477</v>
      </c>
      <c r="I13791">
        <v>0.44149972559681239</v>
      </c>
      <c r="J13791">
        <v>8.2244516441697703E-3</v>
      </c>
      <c r="K13791">
        <v>-2.937424300232781E-3</v>
      </c>
      <c r="L13791">
        <v>1.0116504290241439</v>
      </c>
    </row>
    <row r="13792" spans="1:12">
      <c r="A13792" t="s">
        <v>317</v>
      </c>
      <c r="B13792" t="s">
        <v>461</v>
      </c>
      <c r="C13792">
        <v>48387</v>
      </c>
      <c r="D13792" t="s">
        <v>135</v>
      </c>
      <c r="E13792">
        <v>590</v>
      </c>
      <c r="F13792" t="s">
        <v>110</v>
      </c>
      <c r="G13792" t="s">
        <v>125</v>
      </c>
      <c r="H13792">
        <v>21</v>
      </c>
      <c r="I13792">
        <v>1.12839611071775</v>
      </c>
      <c r="J13792">
        <v>9.2851381894181975E-2</v>
      </c>
      <c r="K13792">
        <v>0.25170032977500628</v>
      </c>
      <c r="L13792">
        <v>1.9083088080071371</v>
      </c>
    </row>
    <row r="13793" spans="1:12">
      <c r="A13793" t="s">
        <v>317</v>
      </c>
      <c r="B13793" t="s">
        <v>461</v>
      </c>
      <c r="C13793">
        <v>48387</v>
      </c>
      <c r="D13793" t="s">
        <v>135</v>
      </c>
      <c r="E13793">
        <v>590</v>
      </c>
      <c r="F13793" t="s">
        <v>110</v>
      </c>
      <c r="G13793" t="s">
        <v>126</v>
      </c>
      <c r="H13793">
        <v>477</v>
      </c>
      <c r="I13793">
        <v>0.56523776407996806</v>
      </c>
      <c r="J13793">
        <v>9.8855245080194474E-3</v>
      </c>
      <c r="K13793">
        <v>-2.937424300232781E-3</v>
      </c>
      <c r="L13793">
        <v>1.193299581612685</v>
      </c>
    </row>
    <row r="13794" spans="1:12">
      <c r="A13794" t="s">
        <v>317</v>
      </c>
      <c r="B13794" t="s">
        <v>461</v>
      </c>
      <c r="C13794">
        <v>48387</v>
      </c>
      <c r="D13794" t="s">
        <v>135</v>
      </c>
      <c r="E13794">
        <v>590</v>
      </c>
      <c r="F13794" t="s">
        <v>110</v>
      </c>
      <c r="G13794" t="s">
        <v>127</v>
      </c>
      <c r="H13794">
        <v>21</v>
      </c>
      <c r="I13794">
        <v>0.53153354669199482</v>
      </c>
      <c r="J13794">
        <v>5.1312881201294069E-2</v>
      </c>
      <c r="K13794">
        <v>0.15938401467315549</v>
      </c>
      <c r="L13794">
        <v>1.035220974542278</v>
      </c>
    </row>
    <row r="13795" spans="1:12">
      <c r="A13795" t="s">
        <v>317</v>
      </c>
      <c r="B13795" t="s">
        <v>461</v>
      </c>
      <c r="C13795">
        <v>48387</v>
      </c>
      <c r="D13795" t="s">
        <v>135</v>
      </c>
      <c r="E13795">
        <v>590</v>
      </c>
      <c r="F13795" t="s">
        <v>110</v>
      </c>
      <c r="G13795" t="s">
        <v>128</v>
      </c>
      <c r="H13795">
        <v>477</v>
      </c>
      <c r="I13795">
        <v>0.22834987544708549</v>
      </c>
      <c r="J13795">
        <v>6.2418780898418407E-3</v>
      </c>
      <c r="K13795">
        <v>-0.41821509723516131</v>
      </c>
      <c r="L13795">
        <v>0.68929894522485269</v>
      </c>
    </row>
    <row r="13796" spans="1:12">
      <c r="A13796" t="s">
        <v>317</v>
      </c>
      <c r="B13796" t="s">
        <v>461</v>
      </c>
      <c r="C13796">
        <v>48387</v>
      </c>
      <c r="D13796" t="s">
        <v>135</v>
      </c>
      <c r="E13796">
        <v>590</v>
      </c>
      <c r="F13796" t="s">
        <v>110</v>
      </c>
      <c r="G13796" t="s">
        <v>129</v>
      </c>
      <c r="H13796">
        <v>21</v>
      </c>
      <c r="I13796">
        <v>0.53153354669199482</v>
      </c>
      <c r="J13796">
        <v>5.1312881201294069E-2</v>
      </c>
      <c r="K13796">
        <v>0.15938401467315549</v>
      </c>
      <c r="L13796">
        <v>1.035220974542278</v>
      </c>
    </row>
    <row r="13797" spans="1:12">
      <c r="A13797" t="s">
        <v>317</v>
      </c>
      <c r="B13797" t="s">
        <v>461</v>
      </c>
      <c r="C13797">
        <v>48387</v>
      </c>
      <c r="D13797" t="s">
        <v>135</v>
      </c>
      <c r="E13797">
        <v>590</v>
      </c>
      <c r="F13797" t="s">
        <v>110</v>
      </c>
      <c r="G13797" t="s">
        <v>130</v>
      </c>
      <c r="H13797">
        <v>477</v>
      </c>
      <c r="I13797">
        <v>0.22834987544708549</v>
      </c>
      <c r="J13797">
        <v>6.2418780898418407E-3</v>
      </c>
      <c r="K13797">
        <v>-0.41821509723516131</v>
      </c>
      <c r="L13797">
        <v>0.68929894522485269</v>
      </c>
    </row>
    <row r="13798" spans="1:12">
      <c r="A13798" t="s">
        <v>317</v>
      </c>
      <c r="B13798" t="s">
        <v>461</v>
      </c>
      <c r="C13798">
        <v>48387</v>
      </c>
      <c r="D13798" t="s">
        <v>135</v>
      </c>
      <c r="E13798">
        <v>590</v>
      </c>
      <c r="F13798" t="s">
        <v>110</v>
      </c>
      <c r="G13798" t="s">
        <v>131</v>
      </c>
      <c r="H13798">
        <v>21</v>
      </c>
      <c r="I13798">
        <v>0.53153354669199482</v>
      </c>
      <c r="J13798">
        <v>5.1312881201294069E-2</v>
      </c>
      <c r="K13798">
        <v>0.15938401467315549</v>
      </c>
      <c r="L13798">
        <v>1.035220974542278</v>
      </c>
    </row>
    <row r="13799" spans="1:12">
      <c r="A13799" t="s">
        <v>317</v>
      </c>
      <c r="B13799" t="s">
        <v>461</v>
      </c>
      <c r="C13799">
        <v>48387</v>
      </c>
      <c r="D13799" t="s">
        <v>135</v>
      </c>
      <c r="E13799">
        <v>590</v>
      </c>
      <c r="F13799" t="s">
        <v>110</v>
      </c>
      <c r="G13799" t="s">
        <v>132</v>
      </c>
      <c r="H13799">
        <v>477</v>
      </c>
      <c r="I13799">
        <v>0.22834987544708549</v>
      </c>
      <c r="J13799">
        <v>6.2418780898418407E-3</v>
      </c>
      <c r="K13799">
        <v>-0.41821509723516131</v>
      </c>
      <c r="L13799">
        <v>0.68929894522485269</v>
      </c>
    </row>
    <row r="13800" spans="1:12">
      <c r="A13800" t="s">
        <v>317</v>
      </c>
      <c r="B13800" t="s">
        <v>461</v>
      </c>
      <c r="C13800">
        <v>48387</v>
      </c>
      <c r="D13800" t="s">
        <v>135</v>
      </c>
      <c r="E13800">
        <v>590</v>
      </c>
      <c r="F13800" t="s">
        <v>110</v>
      </c>
      <c r="G13800" t="s">
        <v>133</v>
      </c>
      <c r="H13800">
        <v>21</v>
      </c>
      <c r="I13800">
        <v>0.80092700356517643</v>
      </c>
      <c r="J13800">
        <v>6.6061947049611949E-2</v>
      </c>
      <c r="K13800">
        <v>0.13062001870250631</v>
      </c>
      <c r="L13800">
        <v>1.2634740516146179</v>
      </c>
    </row>
    <row r="13801" spans="1:12">
      <c r="A13801" t="s">
        <v>317</v>
      </c>
      <c r="B13801" t="s">
        <v>461</v>
      </c>
      <c r="C13801">
        <v>48387</v>
      </c>
      <c r="D13801" t="s">
        <v>135</v>
      </c>
      <c r="E13801">
        <v>590</v>
      </c>
      <c r="F13801" t="s">
        <v>110</v>
      </c>
      <c r="G13801" t="s">
        <v>134</v>
      </c>
      <c r="H13801">
        <v>477</v>
      </c>
      <c r="I13801">
        <v>0.342981100317304</v>
      </c>
      <c r="J13801">
        <v>6.0702155898444349E-3</v>
      </c>
      <c r="K13801">
        <v>-2.937424300232781E-3</v>
      </c>
      <c r="L13801">
        <v>0.69068353536398719</v>
      </c>
    </row>
    <row r="13802" spans="1:12">
      <c r="A13802" t="s">
        <v>317</v>
      </c>
      <c r="B13802" t="s">
        <v>462</v>
      </c>
      <c r="C13802">
        <v>48389</v>
      </c>
      <c r="D13802" t="s">
        <v>135</v>
      </c>
      <c r="E13802">
        <v>590</v>
      </c>
      <c r="F13802" t="s">
        <v>110</v>
      </c>
      <c r="G13802" t="s">
        <v>111</v>
      </c>
      <c r="H13802">
        <v>389</v>
      </c>
      <c r="I13802">
        <v>3.367616646610908E-3</v>
      </c>
      <c r="J13802">
        <v>2.8671242530992689E-3</v>
      </c>
      <c r="K13802">
        <v>-999</v>
      </c>
      <c r="L13802">
        <v>-999</v>
      </c>
    </row>
    <row r="13803" spans="1:12">
      <c r="A13803" t="s">
        <v>317</v>
      </c>
      <c r="B13803" t="s">
        <v>462</v>
      </c>
      <c r="C13803">
        <v>48389</v>
      </c>
      <c r="D13803" t="s">
        <v>135</v>
      </c>
      <c r="E13803">
        <v>590</v>
      </c>
      <c r="F13803" t="s">
        <v>110</v>
      </c>
      <c r="G13803" t="s">
        <v>112</v>
      </c>
      <c r="H13803">
        <v>138</v>
      </c>
      <c r="I13803">
        <v>-6.2486136977612963E-4</v>
      </c>
      <c r="J13803">
        <v>1.6205216815530399E-3</v>
      </c>
      <c r="K13803">
        <v>-999</v>
      </c>
      <c r="L13803">
        <v>-999</v>
      </c>
    </row>
    <row r="13804" spans="1:12">
      <c r="A13804" t="s">
        <v>317</v>
      </c>
      <c r="B13804" t="s">
        <v>462</v>
      </c>
      <c r="C13804">
        <v>48389</v>
      </c>
      <c r="D13804" t="s">
        <v>135</v>
      </c>
      <c r="E13804">
        <v>590</v>
      </c>
      <c r="F13804" t="s">
        <v>110</v>
      </c>
      <c r="G13804" t="s">
        <v>113</v>
      </c>
      <c r="H13804">
        <v>389</v>
      </c>
      <c r="I13804">
        <v>0.17060113957908279</v>
      </c>
      <c r="J13804">
        <v>9.5024499945869229E-3</v>
      </c>
      <c r="K13804">
        <v>-0.27744604644236331</v>
      </c>
      <c r="L13804">
        <v>0.88011733211208598</v>
      </c>
    </row>
    <row r="13805" spans="1:12">
      <c r="A13805" t="s">
        <v>317</v>
      </c>
      <c r="B13805" t="s">
        <v>462</v>
      </c>
      <c r="C13805">
        <v>48389</v>
      </c>
      <c r="D13805" t="s">
        <v>135</v>
      </c>
      <c r="E13805">
        <v>590</v>
      </c>
      <c r="F13805" t="s">
        <v>110</v>
      </c>
      <c r="G13805" t="s">
        <v>114</v>
      </c>
      <c r="H13805">
        <v>138</v>
      </c>
      <c r="I13805">
        <v>3.7149821030887271E-2</v>
      </c>
      <c r="J13805">
        <v>5.9074061674457244E-3</v>
      </c>
      <c r="K13805">
        <v>-0.1061005274078473</v>
      </c>
      <c r="L13805">
        <v>0.34235197123096311</v>
      </c>
    </row>
    <row r="13806" spans="1:12">
      <c r="A13806" t="s">
        <v>317</v>
      </c>
      <c r="B13806" t="s">
        <v>462</v>
      </c>
      <c r="C13806">
        <v>48389</v>
      </c>
      <c r="D13806" t="s">
        <v>135</v>
      </c>
      <c r="E13806">
        <v>590</v>
      </c>
      <c r="F13806" t="s">
        <v>110</v>
      </c>
      <c r="G13806" t="s">
        <v>115</v>
      </c>
      <c r="H13806">
        <v>389</v>
      </c>
      <c r="I13806">
        <v>0.1189318501023274</v>
      </c>
      <c r="J13806">
        <v>7.0556665999627101E-3</v>
      </c>
      <c r="K13806">
        <v>-0.31209224886269232</v>
      </c>
      <c r="L13806">
        <v>0.6814792330507794</v>
      </c>
    </row>
    <row r="13807" spans="1:12">
      <c r="A13807" t="s">
        <v>317</v>
      </c>
      <c r="B13807" t="s">
        <v>462</v>
      </c>
      <c r="C13807">
        <v>48389</v>
      </c>
      <c r="D13807" t="s">
        <v>135</v>
      </c>
      <c r="E13807">
        <v>590</v>
      </c>
      <c r="F13807" t="s">
        <v>110</v>
      </c>
      <c r="G13807" t="s">
        <v>116</v>
      </c>
      <c r="H13807">
        <v>138</v>
      </c>
      <c r="I13807">
        <v>1.9742935437243959E-2</v>
      </c>
      <c r="J13807">
        <v>4.0265396752577499E-3</v>
      </c>
      <c r="K13807">
        <v>-0.1061005274078473</v>
      </c>
      <c r="L13807">
        <v>0.27402940192639741</v>
      </c>
    </row>
    <row r="13808" spans="1:12">
      <c r="A13808" t="s">
        <v>317</v>
      </c>
      <c r="B13808" t="s">
        <v>462</v>
      </c>
      <c r="C13808">
        <v>48389</v>
      </c>
      <c r="D13808" t="s">
        <v>135</v>
      </c>
      <c r="E13808">
        <v>590</v>
      </c>
      <c r="F13808" t="s">
        <v>110</v>
      </c>
      <c r="G13808" t="s">
        <v>117</v>
      </c>
      <c r="H13808">
        <v>389</v>
      </c>
      <c r="I13808">
        <v>0.11893185648859381</v>
      </c>
      <c r="J13808">
        <v>7.0556673463669272E-3</v>
      </c>
      <c r="K13808">
        <v>-0.31209224886269232</v>
      </c>
      <c r="L13808">
        <v>0.6814792330507794</v>
      </c>
    </row>
    <row r="13809" spans="1:12">
      <c r="A13809" t="s">
        <v>317</v>
      </c>
      <c r="B13809" t="s">
        <v>462</v>
      </c>
      <c r="C13809">
        <v>48389</v>
      </c>
      <c r="D13809" t="s">
        <v>135</v>
      </c>
      <c r="E13809">
        <v>590</v>
      </c>
      <c r="F13809" t="s">
        <v>110</v>
      </c>
      <c r="G13809" t="s">
        <v>118</v>
      </c>
      <c r="H13809">
        <v>138</v>
      </c>
      <c r="I13809">
        <v>1.9756412312588539E-2</v>
      </c>
      <c r="J13809">
        <v>4.0267656815370402E-3</v>
      </c>
      <c r="K13809">
        <v>-0.1061005274078473</v>
      </c>
      <c r="L13809">
        <v>0.27402940192639741</v>
      </c>
    </row>
    <row r="13810" spans="1:12">
      <c r="A13810" t="s">
        <v>317</v>
      </c>
      <c r="B13810" t="s">
        <v>462</v>
      </c>
      <c r="C13810">
        <v>48389</v>
      </c>
      <c r="D13810" t="s">
        <v>135</v>
      </c>
      <c r="E13810">
        <v>590</v>
      </c>
      <c r="F13810" t="s">
        <v>110</v>
      </c>
      <c r="G13810" t="s">
        <v>119</v>
      </c>
      <c r="H13810">
        <v>389</v>
      </c>
      <c r="I13810">
        <v>0.14527904465884159</v>
      </c>
      <c r="J13810">
        <v>8.2607488872263029E-3</v>
      </c>
      <c r="K13810">
        <v>-0.2945105278026845</v>
      </c>
      <c r="L13810">
        <v>0.79099388730408382</v>
      </c>
    </row>
    <row r="13811" spans="1:12">
      <c r="A13811" t="s">
        <v>317</v>
      </c>
      <c r="B13811" t="s">
        <v>462</v>
      </c>
      <c r="C13811">
        <v>48389</v>
      </c>
      <c r="D13811" t="s">
        <v>135</v>
      </c>
      <c r="E13811">
        <v>590</v>
      </c>
      <c r="F13811" t="s">
        <v>110</v>
      </c>
      <c r="G13811" t="s">
        <v>120</v>
      </c>
      <c r="H13811">
        <v>138</v>
      </c>
      <c r="I13811">
        <v>2.8321853323145161E-2</v>
      </c>
      <c r="J13811">
        <v>4.8887590086394966E-3</v>
      </c>
      <c r="K13811">
        <v>-0.1061005274078473</v>
      </c>
      <c r="L13811">
        <v>0.32139422092164532</v>
      </c>
    </row>
    <row r="13812" spans="1:12">
      <c r="A13812" t="s">
        <v>317</v>
      </c>
      <c r="B13812" t="s">
        <v>462</v>
      </c>
      <c r="C13812">
        <v>48389</v>
      </c>
      <c r="D13812" t="s">
        <v>135</v>
      </c>
      <c r="E13812">
        <v>590</v>
      </c>
      <c r="F13812" t="s">
        <v>110</v>
      </c>
      <c r="G13812" t="s">
        <v>121</v>
      </c>
      <c r="H13812">
        <v>389</v>
      </c>
      <c r="I13812">
        <v>0.2044427927659748</v>
      </c>
      <c r="J13812">
        <v>1.11116561033196E-2</v>
      </c>
      <c r="K13812">
        <v>-0.249642021293209</v>
      </c>
      <c r="L13812">
        <v>0.98030008918255496</v>
      </c>
    </row>
    <row r="13813" spans="1:12">
      <c r="A13813" t="s">
        <v>317</v>
      </c>
      <c r="B13813" t="s">
        <v>462</v>
      </c>
      <c r="C13813">
        <v>48389</v>
      </c>
      <c r="D13813" t="s">
        <v>135</v>
      </c>
      <c r="E13813">
        <v>590</v>
      </c>
      <c r="F13813" t="s">
        <v>110</v>
      </c>
      <c r="G13813" t="s">
        <v>122</v>
      </c>
      <c r="H13813">
        <v>138</v>
      </c>
      <c r="I13813">
        <v>5.1825587035191911E-2</v>
      </c>
      <c r="J13813">
        <v>7.7925439625980324E-3</v>
      </c>
      <c r="K13813">
        <v>-0.1061005274078473</v>
      </c>
      <c r="L13813">
        <v>0.40164197009413832</v>
      </c>
    </row>
    <row r="13814" spans="1:12">
      <c r="A13814" t="s">
        <v>317</v>
      </c>
      <c r="B13814" t="s">
        <v>462</v>
      </c>
      <c r="C13814">
        <v>48389</v>
      </c>
      <c r="D13814" t="s">
        <v>135</v>
      </c>
      <c r="E13814">
        <v>590</v>
      </c>
      <c r="F13814" t="s">
        <v>110</v>
      </c>
      <c r="G13814" t="s">
        <v>123</v>
      </c>
      <c r="H13814">
        <v>389</v>
      </c>
      <c r="I13814">
        <v>0.26263081432812041</v>
      </c>
      <c r="J13814">
        <v>1.4102252607124541E-2</v>
      </c>
      <c r="K13814">
        <v>-0.2058181962328966</v>
      </c>
      <c r="L13814">
        <v>1.2056476697045659</v>
      </c>
    </row>
    <row r="13815" spans="1:12">
      <c r="A13815" t="s">
        <v>317</v>
      </c>
      <c r="B13815" t="s">
        <v>462</v>
      </c>
      <c r="C13815">
        <v>48389</v>
      </c>
      <c r="D13815" t="s">
        <v>135</v>
      </c>
      <c r="E13815">
        <v>590</v>
      </c>
      <c r="F13815" t="s">
        <v>110</v>
      </c>
      <c r="G13815" t="s">
        <v>124</v>
      </c>
      <c r="H13815">
        <v>138</v>
      </c>
      <c r="I13815">
        <v>7.2790449998364218E-2</v>
      </c>
      <c r="J13815">
        <v>1.0545260696849711E-2</v>
      </c>
      <c r="K13815">
        <v>-0.1061005274078473</v>
      </c>
      <c r="L13815">
        <v>0.50546998109441388</v>
      </c>
    </row>
    <row r="13816" spans="1:12">
      <c r="A13816" t="s">
        <v>317</v>
      </c>
      <c r="B13816" t="s">
        <v>462</v>
      </c>
      <c r="C13816">
        <v>48389</v>
      </c>
      <c r="D13816" t="s">
        <v>135</v>
      </c>
      <c r="E13816">
        <v>590</v>
      </c>
      <c r="F13816" t="s">
        <v>110</v>
      </c>
      <c r="G13816" t="s">
        <v>125</v>
      </c>
      <c r="H13816">
        <v>389</v>
      </c>
      <c r="I13816">
        <v>0.31876709654216401</v>
      </c>
      <c r="J13816">
        <v>1.7020406450394869E-2</v>
      </c>
      <c r="K13816">
        <v>-0.16472553342171539</v>
      </c>
      <c r="L13816">
        <v>1.389601357563462</v>
      </c>
    </row>
    <row r="13817" spans="1:12">
      <c r="A13817" t="s">
        <v>317</v>
      </c>
      <c r="B13817" t="s">
        <v>462</v>
      </c>
      <c r="C13817">
        <v>48389</v>
      </c>
      <c r="D13817" t="s">
        <v>135</v>
      </c>
      <c r="E13817">
        <v>590</v>
      </c>
      <c r="F13817" t="s">
        <v>110</v>
      </c>
      <c r="G13817" t="s">
        <v>126</v>
      </c>
      <c r="H13817">
        <v>138</v>
      </c>
      <c r="I13817">
        <v>9.177240609768271E-2</v>
      </c>
      <c r="J13817">
        <v>1.317316348648518E-2</v>
      </c>
      <c r="K13817">
        <v>-0.1061005274078473</v>
      </c>
      <c r="L13817">
        <v>0.64390321379096727</v>
      </c>
    </row>
    <row r="13818" spans="1:12">
      <c r="A13818" t="s">
        <v>317</v>
      </c>
      <c r="B13818" t="s">
        <v>462</v>
      </c>
      <c r="C13818">
        <v>48389</v>
      </c>
      <c r="D13818" t="s">
        <v>135</v>
      </c>
      <c r="E13818">
        <v>590</v>
      </c>
      <c r="F13818" t="s">
        <v>110</v>
      </c>
      <c r="G13818" t="s">
        <v>127</v>
      </c>
      <c r="H13818">
        <v>389</v>
      </c>
      <c r="I13818">
        <v>0.1709026595442979</v>
      </c>
      <c r="J13818">
        <v>9.4978976054796056E-3</v>
      </c>
      <c r="K13818">
        <v>-0.27744604644236331</v>
      </c>
      <c r="L13818">
        <v>0.88011733211208598</v>
      </c>
    </row>
    <row r="13819" spans="1:12">
      <c r="A13819" t="s">
        <v>317</v>
      </c>
      <c r="B13819" t="s">
        <v>462</v>
      </c>
      <c r="C13819">
        <v>48389</v>
      </c>
      <c r="D13819" t="s">
        <v>135</v>
      </c>
      <c r="E13819">
        <v>590</v>
      </c>
      <c r="F13819" t="s">
        <v>110</v>
      </c>
      <c r="G13819" t="s">
        <v>128</v>
      </c>
      <c r="H13819">
        <v>138</v>
      </c>
      <c r="I13819">
        <v>3.7149821030887271E-2</v>
      </c>
      <c r="J13819">
        <v>5.9074061674457218E-3</v>
      </c>
      <c r="K13819">
        <v>-0.1061005274078473</v>
      </c>
      <c r="L13819">
        <v>0.34235197123096311</v>
      </c>
    </row>
    <row r="13820" spans="1:12">
      <c r="A13820" t="s">
        <v>317</v>
      </c>
      <c r="B13820" t="s">
        <v>462</v>
      </c>
      <c r="C13820">
        <v>48389</v>
      </c>
      <c r="D13820" t="s">
        <v>135</v>
      </c>
      <c r="E13820">
        <v>590</v>
      </c>
      <c r="F13820" t="s">
        <v>110</v>
      </c>
      <c r="G13820" t="s">
        <v>129</v>
      </c>
      <c r="H13820">
        <v>389</v>
      </c>
      <c r="I13820">
        <v>0.17090265222758039</v>
      </c>
      <c r="J13820">
        <v>9.4978967775152783E-3</v>
      </c>
      <c r="K13820">
        <v>-0.27744604644236331</v>
      </c>
      <c r="L13820">
        <v>0.88011733211208598</v>
      </c>
    </row>
    <row r="13821" spans="1:12">
      <c r="A13821" t="s">
        <v>317</v>
      </c>
      <c r="B13821" t="s">
        <v>462</v>
      </c>
      <c r="C13821">
        <v>48389</v>
      </c>
      <c r="D13821" t="s">
        <v>135</v>
      </c>
      <c r="E13821">
        <v>590</v>
      </c>
      <c r="F13821" t="s">
        <v>110</v>
      </c>
      <c r="G13821" t="s">
        <v>130</v>
      </c>
      <c r="H13821">
        <v>138</v>
      </c>
      <c r="I13821">
        <v>3.7149821030887271E-2</v>
      </c>
      <c r="J13821">
        <v>5.9074061674457218E-3</v>
      </c>
      <c r="K13821">
        <v>-0.1061005274078473</v>
      </c>
      <c r="L13821">
        <v>0.34235197123096311</v>
      </c>
    </row>
    <row r="13822" spans="1:12">
      <c r="A13822" t="s">
        <v>317</v>
      </c>
      <c r="B13822" t="s">
        <v>462</v>
      </c>
      <c r="C13822">
        <v>48389</v>
      </c>
      <c r="D13822" t="s">
        <v>135</v>
      </c>
      <c r="E13822">
        <v>590</v>
      </c>
      <c r="F13822" t="s">
        <v>110</v>
      </c>
      <c r="G13822" t="s">
        <v>131</v>
      </c>
      <c r="H13822">
        <v>389</v>
      </c>
      <c r="I13822">
        <v>0.171022769468057</v>
      </c>
      <c r="J13822">
        <v>9.4976399332435939E-3</v>
      </c>
      <c r="K13822">
        <v>-0.27744604644236331</v>
      </c>
      <c r="L13822">
        <v>0.88011733211208598</v>
      </c>
    </row>
    <row r="13823" spans="1:12">
      <c r="A13823" t="s">
        <v>317</v>
      </c>
      <c r="B13823" t="s">
        <v>462</v>
      </c>
      <c r="C13823">
        <v>48389</v>
      </c>
      <c r="D13823" t="s">
        <v>135</v>
      </c>
      <c r="E13823">
        <v>590</v>
      </c>
      <c r="F13823" t="s">
        <v>110</v>
      </c>
      <c r="G13823" t="s">
        <v>132</v>
      </c>
      <c r="H13823">
        <v>138</v>
      </c>
      <c r="I13823">
        <v>3.7149821030887271E-2</v>
      </c>
      <c r="J13823">
        <v>5.9074061674457218E-3</v>
      </c>
      <c r="K13823">
        <v>-0.1061005274078473</v>
      </c>
      <c r="L13823">
        <v>0.34235197123096311</v>
      </c>
    </row>
    <row r="13824" spans="1:12">
      <c r="A13824" t="s">
        <v>317</v>
      </c>
      <c r="B13824" t="s">
        <v>462</v>
      </c>
      <c r="C13824">
        <v>48389</v>
      </c>
      <c r="D13824" t="s">
        <v>135</v>
      </c>
      <c r="E13824">
        <v>590</v>
      </c>
      <c r="F13824" t="s">
        <v>110</v>
      </c>
      <c r="G13824" t="s">
        <v>133</v>
      </c>
      <c r="H13824">
        <v>389</v>
      </c>
      <c r="I13824">
        <v>0.2044356828379951</v>
      </c>
      <c r="J13824">
        <v>1.072228013292716E-2</v>
      </c>
      <c r="K13824">
        <v>-0.18956297804962291</v>
      </c>
      <c r="L13824">
        <v>0.83243428356972127</v>
      </c>
    </row>
    <row r="13825" spans="1:12">
      <c r="A13825" t="s">
        <v>317</v>
      </c>
      <c r="B13825" t="s">
        <v>462</v>
      </c>
      <c r="C13825">
        <v>48389</v>
      </c>
      <c r="D13825" t="s">
        <v>135</v>
      </c>
      <c r="E13825">
        <v>590</v>
      </c>
      <c r="F13825" t="s">
        <v>110</v>
      </c>
      <c r="G13825" t="s">
        <v>134</v>
      </c>
      <c r="H13825">
        <v>138</v>
      </c>
      <c r="I13825">
        <v>7.0007144103249402E-2</v>
      </c>
      <c r="J13825">
        <v>1.039676263913963E-2</v>
      </c>
      <c r="K13825">
        <v>-0.1061005274078473</v>
      </c>
      <c r="L13825">
        <v>0.55235816392204629</v>
      </c>
    </row>
    <row r="13826" spans="1:12">
      <c r="A13826" t="s">
        <v>317</v>
      </c>
      <c r="B13826" t="s">
        <v>463</v>
      </c>
      <c r="C13826">
        <v>48391</v>
      </c>
      <c r="D13826" t="s">
        <v>135</v>
      </c>
      <c r="E13826">
        <v>590</v>
      </c>
      <c r="F13826" t="s">
        <v>110</v>
      </c>
      <c r="G13826" t="s">
        <v>111</v>
      </c>
      <c r="H13826">
        <v>119</v>
      </c>
      <c r="I13826">
        <v>4.344054371735321E-2</v>
      </c>
      <c r="J13826">
        <v>3.0583080619406241E-3</v>
      </c>
      <c r="K13826">
        <v>-999</v>
      </c>
      <c r="L13826">
        <v>-999</v>
      </c>
    </row>
    <row r="13827" spans="1:12">
      <c r="A13827" t="s">
        <v>317</v>
      </c>
      <c r="B13827" t="s">
        <v>463</v>
      </c>
      <c r="C13827">
        <v>48391</v>
      </c>
      <c r="D13827" t="s">
        <v>135</v>
      </c>
      <c r="E13827">
        <v>590</v>
      </c>
      <c r="F13827" t="s">
        <v>110</v>
      </c>
      <c r="G13827" t="s">
        <v>112</v>
      </c>
      <c r="H13827">
        <v>154</v>
      </c>
      <c r="I13827">
        <v>1.010576887515535E-2</v>
      </c>
      <c r="J13827">
        <v>1.007986004360896E-3</v>
      </c>
      <c r="K13827">
        <v>-999</v>
      </c>
      <c r="L13827">
        <v>-999</v>
      </c>
    </row>
    <row r="13828" spans="1:12">
      <c r="A13828" t="s">
        <v>317</v>
      </c>
      <c r="B13828" t="s">
        <v>463</v>
      </c>
      <c r="C13828">
        <v>48391</v>
      </c>
      <c r="D13828" t="s">
        <v>135</v>
      </c>
      <c r="E13828">
        <v>590</v>
      </c>
      <c r="F13828" t="s">
        <v>110</v>
      </c>
      <c r="G13828" t="s">
        <v>113</v>
      </c>
      <c r="H13828">
        <v>119</v>
      </c>
      <c r="I13828">
        <v>0.54223212982136748</v>
      </c>
      <c r="J13828">
        <v>2.2402894704769659E-2</v>
      </c>
      <c r="K13828">
        <v>-6.8014914002422755E-5</v>
      </c>
      <c r="L13828">
        <v>1.167587709455941</v>
      </c>
    </row>
    <row r="13829" spans="1:12">
      <c r="A13829" t="s">
        <v>317</v>
      </c>
      <c r="B13829" t="s">
        <v>463</v>
      </c>
      <c r="C13829">
        <v>48391</v>
      </c>
      <c r="D13829" t="s">
        <v>135</v>
      </c>
      <c r="E13829">
        <v>590</v>
      </c>
      <c r="F13829" t="s">
        <v>110</v>
      </c>
      <c r="G13829" t="s">
        <v>114</v>
      </c>
      <c r="H13829">
        <v>154</v>
      </c>
      <c r="I13829">
        <v>0.13614671302070411</v>
      </c>
      <c r="J13829">
        <v>1.006211760132609E-2</v>
      </c>
      <c r="K13829">
        <v>-0.1648007615647171</v>
      </c>
      <c r="L13829">
        <v>0.56084747552493552</v>
      </c>
    </row>
    <row r="13830" spans="1:12">
      <c r="A13830" t="s">
        <v>317</v>
      </c>
      <c r="B13830" t="s">
        <v>463</v>
      </c>
      <c r="C13830">
        <v>48391</v>
      </c>
      <c r="D13830" t="s">
        <v>135</v>
      </c>
      <c r="E13830">
        <v>590</v>
      </c>
      <c r="F13830" t="s">
        <v>110</v>
      </c>
      <c r="G13830" t="s">
        <v>115</v>
      </c>
      <c r="H13830">
        <v>119</v>
      </c>
      <c r="I13830">
        <v>0.35744820166864288</v>
      </c>
      <c r="J13830">
        <v>1.8388921166261309E-2</v>
      </c>
      <c r="K13830">
        <v>-9.3929551569146078E-2</v>
      </c>
      <c r="L13830">
        <v>0.83509783911325841</v>
      </c>
    </row>
    <row r="13831" spans="1:12">
      <c r="A13831" t="s">
        <v>317</v>
      </c>
      <c r="B13831" t="s">
        <v>463</v>
      </c>
      <c r="C13831">
        <v>48391</v>
      </c>
      <c r="D13831" t="s">
        <v>135</v>
      </c>
      <c r="E13831">
        <v>590</v>
      </c>
      <c r="F13831" t="s">
        <v>110</v>
      </c>
      <c r="G13831" t="s">
        <v>116</v>
      </c>
      <c r="H13831">
        <v>154</v>
      </c>
      <c r="I13831">
        <v>5.8262439736304593E-2</v>
      </c>
      <c r="J13831">
        <v>9.4519299594805518E-3</v>
      </c>
      <c r="K13831">
        <v>-0.2965267321163389</v>
      </c>
      <c r="L13831">
        <v>0.34774509743010268</v>
      </c>
    </row>
    <row r="13832" spans="1:12">
      <c r="A13832" t="s">
        <v>317</v>
      </c>
      <c r="B13832" t="s">
        <v>463</v>
      </c>
      <c r="C13832">
        <v>48391</v>
      </c>
      <c r="D13832" t="s">
        <v>135</v>
      </c>
      <c r="E13832">
        <v>590</v>
      </c>
      <c r="F13832" t="s">
        <v>110</v>
      </c>
      <c r="G13832" t="s">
        <v>117</v>
      </c>
      <c r="H13832">
        <v>119</v>
      </c>
      <c r="I13832">
        <v>0.35744820166864288</v>
      </c>
      <c r="J13832">
        <v>1.8388921166261309E-2</v>
      </c>
      <c r="K13832">
        <v>-9.3929551569146078E-2</v>
      </c>
      <c r="L13832">
        <v>0.83509783911325841</v>
      </c>
    </row>
    <row r="13833" spans="1:12">
      <c r="A13833" t="s">
        <v>317</v>
      </c>
      <c r="B13833" t="s">
        <v>463</v>
      </c>
      <c r="C13833">
        <v>48391</v>
      </c>
      <c r="D13833" t="s">
        <v>135</v>
      </c>
      <c r="E13833">
        <v>590</v>
      </c>
      <c r="F13833" t="s">
        <v>110</v>
      </c>
      <c r="G13833" t="s">
        <v>118</v>
      </c>
      <c r="H13833">
        <v>154</v>
      </c>
      <c r="I13833">
        <v>5.8262439736304593E-2</v>
      </c>
      <c r="J13833">
        <v>9.4519299594805518E-3</v>
      </c>
      <c r="K13833">
        <v>-0.2965267321163389</v>
      </c>
      <c r="L13833">
        <v>0.34774509743010268</v>
      </c>
    </row>
    <row r="13834" spans="1:12">
      <c r="A13834" t="s">
        <v>317</v>
      </c>
      <c r="B13834" t="s">
        <v>463</v>
      </c>
      <c r="C13834">
        <v>48391</v>
      </c>
      <c r="D13834" t="s">
        <v>135</v>
      </c>
      <c r="E13834">
        <v>590</v>
      </c>
      <c r="F13834" t="s">
        <v>110</v>
      </c>
      <c r="G13834" t="s">
        <v>119</v>
      </c>
      <c r="H13834">
        <v>119</v>
      </c>
      <c r="I13834">
        <v>0.44640003195052641</v>
      </c>
      <c r="J13834">
        <v>2.017620395139887E-2</v>
      </c>
      <c r="K13834">
        <v>-6.8014914002422755E-5</v>
      </c>
      <c r="L13834">
        <v>1.0065041022987671</v>
      </c>
    </row>
    <row r="13835" spans="1:12">
      <c r="A13835" t="s">
        <v>317</v>
      </c>
      <c r="B13835" t="s">
        <v>463</v>
      </c>
      <c r="C13835">
        <v>48391</v>
      </c>
      <c r="D13835" t="s">
        <v>135</v>
      </c>
      <c r="E13835">
        <v>590</v>
      </c>
      <c r="F13835" t="s">
        <v>110</v>
      </c>
      <c r="G13835" t="s">
        <v>120</v>
      </c>
      <c r="H13835">
        <v>154</v>
      </c>
      <c r="I13835">
        <v>9.8542597284439759E-2</v>
      </c>
      <c r="J13835">
        <v>1.005330279515171E-2</v>
      </c>
      <c r="K13835">
        <v>-0.24312261054794609</v>
      </c>
      <c r="L13835">
        <v>0.47072010799174657</v>
      </c>
    </row>
    <row r="13836" spans="1:12">
      <c r="A13836" t="s">
        <v>317</v>
      </c>
      <c r="B13836" t="s">
        <v>463</v>
      </c>
      <c r="C13836">
        <v>48391</v>
      </c>
      <c r="D13836" t="s">
        <v>135</v>
      </c>
      <c r="E13836">
        <v>590</v>
      </c>
      <c r="F13836" t="s">
        <v>110</v>
      </c>
      <c r="G13836" t="s">
        <v>121</v>
      </c>
      <c r="H13836">
        <v>119</v>
      </c>
      <c r="I13836">
        <v>0.65603744095005223</v>
      </c>
      <c r="J13836">
        <v>2.571803551448653E-2</v>
      </c>
      <c r="K13836">
        <v>-6.8014914002422755E-5</v>
      </c>
      <c r="L13836">
        <v>1.362928753414266</v>
      </c>
    </row>
    <row r="13837" spans="1:12">
      <c r="A13837" t="s">
        <v>317</v>
      </c>
      <c r="B13837" t="s">
        <v>463</v>
      </c>
      <c r="C13837">
        <v>48391</v>
      </c>
      <c r="D13837" t="s">
        <v>135</v>
      </c>
      <c r="E13837">
        <v>590</v>
      </c>
      <c r="F13837" t="s">
        <v>110</v>
      </c>
      <c r="G13837" t="s">
        <v>122</v>
      </c>
      <c r="H13837">
        <v>154</v>
      </c>
      <c r="I13837">
        <v>0.20211812595804701</v>
      </c>
      <c r="J13837">
        <v>1.169530440944319E-2</v>
      </c>
      <c r="K13837">
        <v>-8.7787914512305359E-2</v>
      </c>
      <c r="L13837">
        <v>0.71699065535889961</v>
      </c>
    </row>
    <row r="13838" spans="1:12">
      <c r="A13838" t="s">
        <v>317</v>
      </c>
      <c r="B13838" t="s">
        <v>463</v>
      </c>
      <c r="C13838">
        <v>48391</v>
      </c>
      <c r="D13838" t="s">
        <v>135</v>
      </c>
      <c r="E13838">
        <v>590</v>
      </c>
      <c r="F13838" t="s">
        <v>110</v>
      </c>
      <c r="G13838" t="s">
        <v>123</v>
      </c>
      <c r="H13838">
        <v>119</v>
      </c>
      <c r="I13838">
        <v>0.85245977191256961</v>
      </c>
      <c r="J13838">
        <v>3.2272663101109947E-2</v>
      </c>
      <c r="K13838">
        <v>-6.8014914002422755E-5</v>
      </c>
      <c r="L13838">
        <v>1.722766894029135</v>
      </c>
    </row>
    <row r="13839" spans="1:12">
      <c r="A13839" t="s">
        <v>317</v>
      </c>
      <c r="B13839" t="s">
        <v>463</v>
      </c>
      <c r="C13839">
        <v>48391</v>
      </c>
      <c r="D13839" t="s">
        <v>135</v>
      </c>
      <c r="E13839">
        <v>590</v>
      </c>
      <c r="F13839" t="s">
        <v>110</v>
      </c>
      <c r="G13839" t="s">
        <v>124</v>
      </c>
      <c r="H13839">
        <v>154</v>
      </c>
      <c r="I13839">
        <v>0.30613086388350969</v>
      </c>
      <c r="J13839">
        <v>1.458451087164732E-2</v>
      </c>
      <c r="K13839">
        <v>-7.1362469007284768E-3</v>
      </c>
      <c r="L13839">
        <v>0.93825560750798298</v>
      </c>
    </row>
    <row r="13840" spans="1:12">
      <c r="A13840" t="s">
        <v>317</v>
      </c>
      <c r="B13840" t="s">
        <v>463</v>
      </c>
      <c r="C13840">
        <v>48391</v>
      </c>
      <c r="D13840" t="s">
        <v>135</v>
      </c>
      <c r="E13840">
        <v>590</v>
      </c>
      <c r="F13840" t="s">
        <v>110</v>
      </c>
      <c r="G13840" t="s">
        <v>125</v>
      </c>
      <c r="H13840">
        <v>119</v>
      </c>
      <c r="I13840">
        <v>1.043641561352562</v>
      </c>
      <c r="J13840">
        <v>3.8907464032135061E-2</v>
      </c>
      <c r="K13840">
        <v>-6.8014914002422755E-5</v>
      </c>
      <c r="L13840">
        <v>2.050532687710747</v>
      </c>
    </row>
    <row r="13841" spans="1:12">
      <c r="A13841" t="s">
        <v>317</v>
      </c>
      <c r="B13841" t="s">
        <v>463</v>
      </c>
      <c r="C13841">
        <v>48391</v>
      </c>
      <c r="D13841" t="s">
        <v>135</v>
      </c>
      <c r="E13841">
        <v>590</v>
      </c>
      <c r="F13841" t="s">
        <v>110</v>
      </c>
      <c r="G13841" t="s">
        <v>126</v>
      </c>
      <c r="H13841">
        <v>154</v>
      </c>
      <c r="I13841">
        <v>0.41259931489748708</v>
      </c>
      <c r="J13841">
        <v>1.7729208915557289E-2</v>
      </c>
      <c r="K13841">
        <v>-7.1362469007284768E-3</v>
      </c>
      <c r="L13841">
        <v>1.107028819515256</v>
      </c>
    </row>
    <row r="13842" spans="1:12">
      <c r="A13842" t="s">
        <v>317</v>
      </c>
      <c r="B13842" t="s">
        <v>463</v>
      </c>
      <c r="C13842">
        <v>48391</v>
      </c>
      <c r="D13842" t="s">
        <v>135</v>
      </c>
      <c r="E13842">
        <v>590</v>
      </c>
      <c r="F13842" t="s">
        <v>110</v>
      </c>
      <c r="G13842" t="s">
        <v>127</v>
      </c>
      <c r="H13842">
        <v>119</v>
      </c>
      <c r="I13842">
        <v>0.54223212982136759</v>
      </c>
      <c r="J13842">
        <v>2.2402894704769669E-2</v>
      </c>
      <c r="K13842">
        <v>-6.8014914002422755E-5</v>
      </c>
      <c r="L13842">
        <v>1.167587709455941</v>
      </c>
    </row>
    <row r="13843" spans="1:12">
      <c r="A13843" t="s">
        <v>317</v>
      </c>
      <c r="B13843" t="s">
        <v>463</v>
      </c>
      <c r="C13843">
        <v>48391</v>
      </c>
      <c r="D13843" t="s">
        <v>135</v>
      </c>
      <c r="E13843">
        <v>590</v>
      </c>
      <c r="F13843" t="s">
        <v>110</v>
      </c>
      <c r="G13843" t="s">
        <v>128</v>
      </c>
      <c r="H13843">
        <v>154</v>
      </c>
      <c r="I13843">
        <v>0.13614671302070411</v>
      </c>
      <c r="J13843">
        <v>1.006211760132609E-2</v>
      </c>
      <c r="K13843">
        <v>-0.1648007615647171</v>
      </c>
      <c r="L13843">
        <v>0.56084747552493552</v>
      </c>
    </row>
    <row r="13844" spans="1:12">
      <c r="A13844" t="s">
        <v>317</v>
      </c>
      <c r="B13844" t="s">
        <v>463</v>
      </c>
      <c r="C13844">
        <v>48391</v>
      </c>
      <c r="D13844" t="s">
        <v>135</v>
      </c>
      <c r="E13844">
        <v>590</v>
      </c>
      <c r="F13844" t="s">
        <v>110</v>
      </c>
      <c r="G13844" t="s">
        <v>129</v>
      </c>
      <c r="H13844">
        <v>119</v>
      </c>
      <c r="I13844">
        <v>0.54223213514268054</v>
      </c>
      <c r="J13844">
        <v>2.2402894354175851E-2</v>
      </c>
      <c r="K13844">
        <v>-6.8014914002422755E-5</v>
      </c>
      <c r="L13844">
        <v>1.167587709455941</v>
      </c>
    </row>
    <row r="13845" spans="1:12">
      <c r="A13845" t="s">
        <v>317</v>
      </c>
      <c r="B13845" t="s">
        <v>463</v>
      </c>
      <c r="C13845">
        <v>48391</v>
      </c>
      <c r="D13845" t="s">
        <v>135</v>
      </c>
      <c r="E13845">
        <v>590</v>
      </c>
      <c r="F13845" t="s">
        <v>110</v>
      </c>
      <c r="G13845" t="s">
        <v>130</v>
      </c>
      <c r="H13845">
        <v>154</v>
      </c>
      <c r="I13845">
        <v>0.13614671302070411</v>
      </c>
      <c r="J13845">
        <v>1.006211760132609E-2</v>
      </c>
      <c r="K13845">
        <v>-0.1648007615647171</v>
      </c>
      <c r="L13845">
        <v>0.56084747552493552</v>
      </c>
    </row>
    <row r="13846" spans="1:12">
      <c r="A13846" t="s">
        <v>317</v>
      </c>
      <c r="B13846" t="s">
        <v>463</v>
      </c>
      <c r="C13846">
        <v>48391</v>
      </c>
      <c r="D13846" t="s">
        <v>135</v>
      </c>
      <c r="E13846">
        <v>590</v>
      </c>
      <c r="F13846" t="s">
        <v>110</v>
      </c>
      <c r="G13846" t="s">
        <v>131</v>
      </c>
      <c r="H13846">
        <v>119</v>
      </c>
      <c r="I13846">
        <v>0.54223212982136759</v>
      </c>
      <c r="J13846">
        <v>2.2402894704769669E-2</v>
      </c>
      <c r="K13846">
        <v>-6.8014914002422755E-5</v>
      </c>
      <c r="L13846">
        <v>1.167587709455941</v>
      </c>
    </row>
    <row r="13847" spans="1:12">
      <c r="A13847" t="s">
        <v>317</v>
      </c>
      <c r="B13847" t="s">
        <v>463</v>
      </c>
      <c r="C13847">
        <v>48391</v>
      </c>
      <c r="D13847" t="s">
        <v>135</v>
      </c>
      <c r="E13847">
        <v>590</v>
      </c>
      <c r="F13847" t="s">
        <v>110</v>
      </c>
      <c r="G13847" t="s">
        <v>132</v>
      </c>
      <c r="H13847">
        <v>154</v>
      </c>
      <c r="I13847">
        <v>0.13614671302070411</v>
      </c>
      <c r="J13847">
        <v>1.006211760132609E-2</v>
      </c>
      <c r="K13847">
        <v>-0.1648007615647171</v>
      </c>
      <c r="L13847">
        <v>0.56084747552493552</v>
      </c>
    </row>
    <row r="13848" spans="1:12">
      <c r="A13848" t="s">
        <v>317</v>
      </c>
      <c r="B13848" t="s">
        <v>463</v>
      </c>
      <c r="C13848">
        <v>48391</v>
      </c>
      <c r="D13848" t="s">
        <v>135</v>
      </c>
      <c r="E13848">
        <v>590</v>
      </c>
      <c r="F13848" t="s">
        <v>110</v>
      </c>
      <c r="G13848" t="s">
        <v>133</v>
      </c>
      <c r="H13848">
        <v>119</v>
      </c>
      <c r="I13848">
        <v>0.71148490009686993</v>
      </c>
      <c r="J13848">
        <v>2.8626114169949951E-2</v>
      </c>
      <c r="K13848">
        <v>-6.8014914002422755E-5</v>
      </c>
      <c r="L13848">
        <v>1.4331333234507451</v>
      </c>
    </row>
    <row r="13849" spans="1:12">
      <c r="A13849" t="s">
        <v>317</v>
      </c>
      <c r="B13849" t="s">
        <v>463</v>
      </c>
      <c r="C13849">
        <v>48391</v>
      </c>
      <c r="D13849" t="s">
        <v>135</v>
      </c>
      <c r="E13849">
        <v>590</v>
      </c>
      <c r="F13849" t="s">
        <v>110</v>
      </c>
      <c r="G13849" t="s">
        <v>134</v>
      </c>
      <c r="H13849">
        <v>154</v>
      </c>
      <c r="I13849">
        <v>0.25524593365470882</v>
      </c>
      <c r="J13849">
        <v>1.069283385560706E-2</v>
      </c>
      <c r="K13849">
        <v>-7.1362469007284768E-3</v>
      </c>
      <c r="L13849">
        <v>0.67055148480300786</v>
      </c>
    </row>
    <row r="13850" spans="1:12">
      <c r="A13850" t="s">
        <v>317</v>
      </c>
      <c r="B13850" t="s">
        <v>464</v>
      </c>
      <c r="C13850">
        <v>48393</v>
      </c>
      <c r="D13850" t="s">
        <v>135</v>
      </c>
      <c r="E13850">
        <v>590</v>
      </c>
      <c r="F13850" t="s">
        <v>110</v>
      </c>
      <c r="G13850" t="s">
        <v>111</v>
      </c>
      <c r="H13850">
        <v>1435</v>
      </c>
      <c r="I13850">
        <v>5.9834292631143144E-3</v>
      </c>
      <c r="J13850">
        <v>6.1175442341835609E-4</v>
      </c>
      <c r="K13850">
        <v>-999</v>
      </c>
      <c r="L13850">
        <v>-999</v>
      </c>
    </row>
    <row r="13851" spans="1:12">
      <c r="A13851" t="s">
        <v>317</v>
      </c>
      <c r="B13851" t="s">
        <v>464</v>
      </c>
      <c r="C13851">
        <v>48393</v>
      </c>
      <c r="D13851" t="s">
        <v>135</v>
      </c>
      <c r="E13851">
        <v>590</v>
      </c>
      <c r="F13851" t="s">
        <v>110</v>
      </c>
      <c r="G13851" t="s">
        <v>112</v>
      </c>
      <c r="H13851">
        <v>65</v>
      </c>
      <c r="I13851">
        <v>3.4618600040871347E-2</v>
      </c>
      <c r="J13851">
        <v>8.2201082323063151E-3</v>
      </c>
      <c r="K13851">
        <v>-999</v>
      </c>
      <c r="L13851">
        <v>-999</v>
      </c>
    </row>
    <row r="13852" spans="1:12">
      <c r="A13852" t="s">
        <v>317</v>
      </c>
      <c r="B13852" t="s">
        <v>464</v>
      </c>
      <c r="C13852">
        <v>48393</v>
      </c>
      <c r="D13852" t="s">
        <v>135</v>
      </c>
      <c r="E13852">
        <v>590</v>
      </c>
      <c r="F13852" t="s">
        <v>110</v>
      </c>
      <c r="G13852" t="s">
        <v>113</v>
      </c>
      <c r="H13852">
        <v>1435</v>
      </c>
      <c r="I13852">
        <v>0.46376585003571102</v>
      </c>
      <c r="J13852">
        <v>5.1894412073743906E-3</v>
      </c>
      <c r="K13852">
        <v>-2.4882057950703741E-2</v>
      </c>
      <c r="L13852">
        <v>1.0445898330844281</v>
      </c>
    </row>
    <row r="13853" spans="1:12">
      <c r="A13853" t="s">
        <v>317</v>
      </c>
      <c r="B13853" t="s">
        <v>464</v>
      </c>
      <c r="C13853">
        <v>48393</v>
      </c>
      <c r="D13853" t="s">
        <v>135</v>
      </c>
      <c r="E13853">
        <v>590</v>
      </c>
      <c r="F13853" t="s">
        <v>110</v>
      </c>
      <c r="G13853" t="s">
        <v>114</v>
      </c>
      <c r="H13853">
        <v>65</v>
      </c>
      <c r="I13853">
        <v>0.1298387807290364</v>
      </c>
      <c r="J13853">
        <v>1.083244148928708E-2</v>
      </c>
      <c r="K13853">
        <v>-6.0144264544019378E-3</v>
      </c>
      <c r="L13853">
        <v>0.53177211922587664</v>
      </c>
    </row>
    <row r="13854" spans="1:12">
      <c r="A13854" t="s">
        <v>317</v>
      </c>
      <c r="B13854" t="s">
        <v>464</v>
      </c>
      <c r="C13854">
        <v>48393</v>
      </c>
      <c r="D13854" t="s">
        <v>135</v>
      </c>
      <c r="E13854">
        <v>590</v>
      </c>
      <c r="F13854" t="s">
        <v>110</v>
      </c>
      <c r="G13854" t="s">
        <v>115</v>
      </c>
      <c r="H13854">
        <v>1435</v>
      </c>
      <c r="I13854">
        <v>0.32120311732066331</v>
      </c>
      <c r="J13854">
        <v>3.78357317435644E-3</v>
      </c>
      <c r="K13854">
        <v>-7.2748698721840921E-2</v>
      </c>
      <c r="L13854">
        <v>0.73635543458873776</v>
      </c>
    </row>
    <row r="13855" spans="1:12">
      <c r="A13855" t="s">
        <v>317</v>
      </c>
      <c r="B13855" t="s">
        <v>464</v>
      </c>
      <c r="C13855">
        <v>48393</v>
      </c>
      <c r="D13855" t="s">
        <v>135</v>
      </c>
      <c r="E13855">
        <v>590</v>
      </c>
      <c r="F13855" t="s">
        <v>110</v>
      </c>
      <c r="G13855" t="s">
        <v>116</v>
      </c>
      <c r="H13855">
        <v>65</v>
      </c>
      <c r="I13855">
        <v>6.5016804554251489E-2</v>
      </c>
      <c r="J13855">
        <v>9.5022683171651669E-3</v>
      </c>
      <c r="K13855">
        <v>-5.8650571376010173E-2</v>
      </c>
      <c r="L13855">
        <v>0.44465897284538569</v>
      </c>
    </row>
    <row r="13856" spans="1:12">
      <c r="A13856" t="s">
        <v>317</v>
      </c>
      <c r="B13856" t="s">
        <v>464</v>
      </c>
      <c r="C13856">
        <v>48393</v>
      </c>
      <c r="D13856" t="s">
        <v>135</v>
      </c>
      <c r="E13856">
        <v>590</v>
      </c>
      <c r="F13856" t="s">
        <v>110</v>
      </c>
      <c r="G13856" t="s">
        <v>117</v>
      </c>
      <c r="H13856">
        <v>1435</v>
      </c>
      <c r="I13856">
        <v>0.32184674594258622</v>
      </c>
      <c r="J13856">
        <v>3.7891795901429772E-3</v>
      </c>
      <c r="K13856">
        <v>-7.2748698721840921E-2</v>
      </c>
      <c r="L13856">
        <v>0.74146969624769143</v>
      </c>
    </row>
    <row r="13857" spans="1:12">
      <c r="A13857" t="s">
        <v>317</v>
      </c>
      <c r="B13857" t="s">
        <v>464</v>
      </c>
      <c r="C13857">
        <v>48393</v>
      </c>
      <c r="D13857" t="s">
        <v>135</v>
      </c>
      <c r="E13857">
        <v>590</v>
      </c>
      <c r="F13857" t="s">
        <v>110</v>
      </c>
      <c r="G13857" t="s">
        <v>118</v>
      </c>
      <c r="H13857">
        <v>65</v>
      </c>
      <c r="I13857">
        <v>6.5016804554251489E-2</v>
      </c>
      <c r="J13857">
        <v>9.5022683171651669E-3</v>
      </c>
      <c r="K13857">
        <v>-5.8650571376010173E-2</v>
      </c>
      <c r="L13857">
        <v>0.44465897284538569</v>
      </c>
    </row>
    <row r="13858" spans="1:12">
      <c r="A13858" t="s">
        <v>317</v>
      </c>
      <c r="B13858" t="s">
        <v>464</v>
      </c>
      <c r="C13858">
        <v>48393</v>
      </c>
      <c r="D13858" t="s">
        <v>135</v>
      </c>
      <c r="E13858">
        <v>590</v>
      </c>
      <c r="F13858" t="s">
        <v>110</v>
      </c>
      <c r="G13858" t="s">
        <v>119</v>
      </c>
      <c r="H13858">
        <v>1435</v>
      </c>
      <c r="I13858">
        <v>0.39035324642638708</v>
      </c>
      <c r="J13858">
        <v>4.506183261465185E-3</v>
      </c>
      <c r="K13858">
        <v>-3.7781432639593653E-2</v>
      </c>
      <c r="L13858">
        <v>0.8789163861954854</v>
      </c>
    </row>
    <row r="13859" spans="1:12">
      <c r="A13859" t="s">
        <v>317</v>
      </c>
      <c r="B13859" t="s">
        <v>464</v>
      </c>
      <c r="C13859">
        <v>48393</v>
      </c>
      <c r="D13859" t="s">
        <v>135</v>
      </c>
      <c r="E13859">
        <v>590</v>
      </c>
      <c r="F13859" t="s">
        <v>110</v>
      </c>
      <c r="G13859" t="s">
        <v>120</v>
      </c>
      <c r="H13859">
        <v>65</v>
      </c>
      <c r="I13859">
        <v>9.97007684188084E-2</v>
      </c>
      <c r="J13859">
        <v>1.0110945664325469E-2</v>
      </c>
      <c r="K13859">
        <v>-3.1780631487657897E-2</v>
      </c>
      <c r="L13859">
        <v>0.49254085558107968</v>
      </c>
    </row>
    <row r="13860" spans="1:12">
      <c r="A13860" t="s">
        <v>317</v>
      </c>
      <c r="B13860" t="s">
        <v>464</v>
      </c>
      <c r="C13860">
        <v>48393</v>
      </c>
      <c r="D13860" t="s">
        <v>135</v>
      </c>
      <c r="E13860">
        <v>590</v>
      </c>
      <c r="F13860" t="s">
        <v>110</v>
      </c>
      <c r="G13860" t="s">
        <v>121</v>
      </c>
      <c r="H13860">
        <v>1435</v>
      </c>
      <c r="I13860">
        <v>0.55588416201816682</v>
      </c>
      <c r="J13860">
        <v>6.1443362336091227E-3</v>
      </c>
      <c r="K13860">
        <v>-1.0238741522058521E-2</v>
      </c>
      <c r="L13860">
        <v>1.2294122453740419</v>
      </c>
    </row>
    <row r="13861" spans="1:12">
      <c r="A13861" t="s">
        <v>317</v>
      </c>
      <c r="B13861" t="s">
        <v>464</v>
      </c>
      <c r="C13861">
        <v>48393</v>
      </c>
      <c r="D13861" t="s">
        <v>135</v>
      </c>
      <c r="E13861">
        <v>590</v>
      </c>
      <c r="F13861" t="s">
        <v>110</v>
      </c>
      <c r="G13861" t="s">
        <v>122</v>
      </c>
      <c r="H13861">
        <v>65</v>
      </c>
      <c r="I13861">
        <v>0.17897228463444631</v>
      </c>
      <c r="J13861">
        <v>1.2776107734348081E-2</v>
      </c>
      <c r="K13861">
        <v>-6.0144264544019378E-3</v>
      </c>
      <c r="L13861">
        <v>0.60772499019599024</v>
      </c>
    </row>
    <row r="13862" spans="1:12">
      <c r="A13862" t="s">
        <v>317</v>
      </c>
      <c r="B13862" t="s">
        <v>464</v>
      </c>
      <c r="C13862">
        <v>48393</v>
      </c>
      <c r="D13862" t="s">
        <v>135</v>
      </c>
      <c r="E13862">
        <v>590</v>
      </c>
      <c r="F13862" t="s">
        <v>110</v>
      </c>
      <c r="G13862" t="s">
        <v>123</v>
      </c>
      <c r="H13862">
        <v>1435</v>
      </c>
      <c r="I13862">
        <v>0.71515708957710988</v>
      </c>
      <c r="J13862">
        <v>8.0003988524832547E-3</v>
      </c>
      <c r="K13862">
        <v>-1.7631739374351929E-4</v>
      </c>
      <c r="L13862">
        <v>1.586068888403962</v>
      </c>
    </row>
    <row r="13863" spans="1:12">
      <c r="A13863" t="s">
        <v>317</v>
      </c>
      <c r="B13863" t="s">
        <v>464</v>
      </c>
      <c r="C13863">
        <v>48393</v>
      </c>
      <c r="D13863" t="s">
        <v>135</v>
      </c>
      <c r="E13863">
        <v>590</v>
      </c>
      <c r="F13863" t="s">
        <v>110</v>
      </c>
      <c r="G13863" t="s">
        <v>124</v>
      </c>
      <c r="H13863">
        <v>65</v>
      </c>
      <c r="I13863">
        <v>0.25103347473452881</v>
      </c>
      <c r="J13863">
        <v>1.5892279959404249E-2</v>
      </c>
      <c r="K13863">
        <v>-6.0144264544019378E-3</v>
      </c>
      <c r="L13863">
        <v>0.70979542175992916</v>
      </c>
    </row>
    <row r="13864" spans="1:12">
      <c r="A13864" t="s">
        <v>317</v>
      </c>
      <c r="B13864" t="s">
        <v>464</v>
      </c>
      <c r="C13864">
        <v>48393</v>
      </c>
      <c r="D13864" t="s">
        <v>135</v>
      </c>
      <c r="E13864">
        <v>590</v>
      </c>
      <c r="F13864" t="s">
        <v>110</v>
      </c>
      <c r="G13864" t="s">
        <v>125</v>
      </c>
      <c r="H13864">
        <v>1435</v>
      </c>
      <c r="I13864">
        <v>0.86965771020004723</v>
      </c>
      <c r="J13864">
        <v>9.6610980965178769E-3</v>
      </c>
      <c r="K13864">
        <v>-1.7631739374351929E-4</v>
      </c>
      <c r="L13864">
        <v>1.882481460986257</v>
      </c>
    </row>
    <row r="13865" spans="1:12">
      <c r="A13865" t="s">
        <v>317</v>
      </c>
      <c r="B13865" t="s">
        <v>464</v>
      </c>
      <c r="C13865">
        <v>48393</v>
      </c>
      <c r="D13865" t="s">
        <v>135</v>
      </c>
      <c r="E13865">
        <v>590</v>
      </c>
      <c r="F13865" t="s">
        <v>110</v>
      </c>
      <c r="G13865" t="s">
        <v>126</v>
      </c>
      <c r="H13865">
        <v>65</v>
      </c>
      <c r="I13865">
        <v>0.32622718121406968</v>
      </c>
      <c r="J13865">
        <v>1.980910555191592E-2</v>
      </c>
      <c r="K13865">
        <v>-6.0144264544019378E-3</v>
      </c>
      <c r="L13865">
        <v>0.81760395310856704</v>
      </c>
    </row>
    <row r="13866" spans="1:12">
      <c r="A13866" t="s">
        <v>317</v>
      </c>
      <c r="B13866" t="s">
        <v>464</v>
      </c>
      <c r="C13866">
        <v>48393</v>
      </c>
      <c r="D13866" t="s">
        <v>135</v>
      </c>
      <c r="E13866">
        <v>590</v>
      </c>
      <c r="F13866" t="s">
        <v>110</v>
      </c>
      <c r="G13866" t="s">
        <v>127</v>
      </c>
      <c r="H13866">
        <v>1435</v>
      </c>
      <c r="I13866">
        <v>0.46312309575669669</v>
      </c>
      <c r="J13866">
        <v>5.1859418767402944E-3</v>
      </c>
      <c r="K13866">
        <v>-2.4882057950703741E-2</v>
      </c>
      <c r="L13866">
        <v>1.0445898330844281</v>
      </c>
    </row>
    <row r="13867" spans="1:12">
      <c r="A13867" t="s">
        <v>317</v>
      </c>
      <c r="B13867" t="s">
        <v>464</v>
      </c>
      <c r="C13867">
        <v>48393</v>
      </c>
      <c r="D13867" t="s">
        <v>135</v>
      </c>
      <c r="E13867">
        <v>590</v>
      </c>
      <c r="F13867" t="s">
        <v>110</v>
      </c>
      <c r="G13867" t="s">
        <v>128</v>
      </c>
      <c r="H13867">
        <v>65</v>
      </c>
      <c r="I13867">
        <v>0.1298387807290364</v>
      </c>
      <c r="J13867">
        <v>1.083244148928708E-2</v>
      </c>
      <c r="K13867">
        <v>-6.0144264544019378E-3</v>
      </c>
      <c r="L13867">
        <v>0.53177211922587664</v>
      </c>
    </row>
    <row r="13868" spans="1:12">
      <c r="A13868" t="s">
        <v>317</v>
      </c>
      <c r="B13868" t="s">
        <v>464</v>
      </c>
      <c r="C13868">
        <v>48393</v>
      </c>
      <c r="D13868" t="s">
        <v>135</v>
      </c>
      <c r="E13868">
        <v>590</v>
      </c>
      <c r="F13868" t="s">
        <v>110</v>
      </c>
      <c r="G13868" t="s">
        <v>129</v>
      </c>
      <c r="H13868">
        <v>1435</v>
      </c>
      <c r="I13868">
        <v>0.46312309648774741</v>
      </c>
      <c r="J13868">
        <v>5.1859418748636107E-3</v>
      </c>
      <c r="K13868">
        <v>-2.4882057950703741E-2</v>
      </c>
      <c r="L13868">
        <v>1.0445898330844281</v>
      </c>
    </row>
    <row r="13869" spans="1:12">
      <c r="A13869" t="s">
        <v>317</v>
      </c>
      <c r="B13869" t="s">
        <v>464</v>
      </c>
      <c r="C13869">
        <v>48393</v>
      </c>
      <c r="D13869" t="s">
        <v>135</v>
      </c>
      <c r="E13869">
        <v>590</v>
      </c>
      <c r="F13869" t="s">
        <v>110</v>
      </c>
      <c r="G13869" t="s">
        <v>130</v>
      </c>
      <c r="H13869">
        <v>65</v>
      </c>
      <c r="I13869">
        <v>0.1298387807290364</v>
      </c>
      <c r="J13869">
        <v>1.083244148928708E-2</v>
      </c>
      <c r="K13869">
        <v>-6.0144264544019378E-3</v>
      </c>
      <c r="L13869">
        <v>0.53177211922587664</v>
      </c>
    </row>
    <row r="13870" spans="1:12">
      <c r="A13870" t="s">
        <v>317</v>
      </c>
      <c r="B13870" t="s">
        <v>464</v>
      </c>
      <c r="C13870">
        <v>48393</v>
      </c>
      <c r="D13870" t="s">
        <v>135</v>
      </c>
      <c r="E13870">
        <v>590</v>
      </c>
      <c r="F13870" t="s">
        <v>110</v>
      </c>
      <c r="G13870" t="s">
        <v>131</v>
      </c>
      <c r="H13870">
        <v>1435</v>
      </c>
      <c r="I13870">
        <v>0.46312309626816522</v>
      </c>
      <c r="J13870">
        <v>5.1859418749559544E-3</v>
      </c>
      <c r="K13870">
        <v>-2.4882057950703741E-2</v>
      </c>
      <c r="L13870">
        <v>1.0445898330844281</v>
      </c>
    </row>
    <row r="13871" spans="1:12">
      <c r="A13871" t="s">
        <v>317</v>
      </c>
      <c r="B13871" t="s">
        <v>464</v>
      </c>
      <c r="C13871">
        <v>48393</v>
      </c>
      <c r="D13871" t="s">
        <v>135</v>
      </c>
      <c r="E13871">
        <v>590</v>
      </c>
      <c r="F13871" t="s">
        <v>110</v>
      </c>
      <c r="G13871" t="s">
        <v>132</v>
      </c>
      <c r="H13871">
        <v>65</v>
      </c>
      <c r="I13871">
        <v>0.1298387807290364</v>
      </c>
      <c r="J13871">
        <v>1.083244148928708E-2</v>
      </c>
      <c r="K13871">
        <v>-6.0144264544019378E-3</v>
      </c>
      <c r="L13871">
        <v>0.53177211922587664</v>
      </c>
    </row>
    <row r="13872" spans="1:12">
      <c r="A13872" t="s">
        <v>317</v>
      </c>
      <c r="B13872" t="s">
        <v>464</v>
      </c>
      <c r="C13872">
        <v>48393</v>
      </c>
      <c r="D13872" t="s">
        <v>135</v>
      </c>
      <c r="E13872">
        <v>590</v>
      </c>
      <c r="F13872" t="s">
        <v>110</v>
      </c>
      <c r="G13872" t="s">
        <v>133</v>
      </c>
      <c r="H13872">
        <v>1435</v>
      </c>
      <c r="I13872">
        <v>0.55378203990716468</v>
      </c>
      <c r="J13872">
        <v>6.2546745532555559E-3</v>
      </c>
      <c r="K13872">
        <v>-1.4333065093495401E-3</v>
      </c>
      <c r="L13872">
        <v>1.3067001439901109</v>
      </c>
    </row>
    <row r="13873" spans="1:12">
      <c r="A13873" t="s">
        <v>317</v>
      </c>
      <c r="B13873" t="s">
        <v>464</v>
      </c>
      <c r="C13873">
        <v>48393</v>
      </c>
      <c r="D13873" t="s">
        <v>135</v>
      </c>
      <c r="E13873">
        <v>590</v>
      </c>
      <c r="F13873" t="s">
        <v>110</v>
      </c>
      <c r="G13873" t="s">
        <v>134</v>
      </c>
      <c r="H13873">
        <v>65</v>
      </c>
      <c r="I13873">
        <v>0.27047864008873329</v>
      </c>
      <c r="J13873">
        <v>1.735552570872332E-2</v>
      </c>
      <c r="K13873">
        <v>-6.0144264544019378E-3</v>
      </c>
      <c r="L13873">
        <v>0.70121029296570148</v>
      </c>
    </row>
    <row r="13874" spans="1:12">
      <c r="A13874" t="s">
        <v>317</v>
      </c>
      <c r="B13874" t="s">
        <v>312</v>
      </c>
      <c r="C13874">
        <v>48395</v>
      </c>
      <c r="D13874" t="s">
        <v>135</v>
      </c>
      <c r="E13874">
        <v>590</v>
      </c>
      <c r="F13874" t="s">
        <v>110</v>
      </c>
      <c r="G13874" t="s">
        <v>111</v>
      </c>
      <c r="H13874">
        <v>21</v>
      </c>
      <c r="I13874">
        <v>2.9097044164964801E-2</v>
      </c>
      <c r="J13874">
        <v>6.0724630505607641E-3</v>
      </c>
      <c r="K13874">
        <v>-999</v>
      </c>
      <c r="L13874">
        <v>-999</v>
      </c>
    </row>
    <row r="13875" spans="1:12">
      <c r="A13875" t="s">
        <v>317</v>
      </c>
      <c r="B13875" t="s">
        <v>312</v>
      </c>
      <c r="C13875">
        <v>48395</v>
      </c>
      <c r="D13875" t="s">
        <v>135</v>
      </c>
      <c r="E13875">
        <v>590</v>
      </c>
      <c r="F13875" t="s">
        <v>110</v>
      </c>
      <c r="G13875" t="s">
        <v>112</v>
      </c>
      <c r="H13875">
        <v>22</v>
      </c>
      <c r="I13875">
        <v>1.5355177589415139E-2</v>
      </c>
      <c r="J13875">
        <v>4.1655954432258781E-3</v>
      </c>
      <c r="K13875">
        <v>-999</v>
      </c>
      <c r="L13875">
        <v>-999</v>
      </c>
    </row>
    <row r="13876" spans="1:12">
      <c r="A13876" t="s">
        <v>317</v>
      </c>
      <c r="B13876" t="s">
        <v>312</v>
      </c>
      <c r="C13876">
        <v>48395</v>
      </c>
      <c r="D13876" t="s">
        <v>135</v>
      </c>
      <c r="E13876">
        <v>590</v>
      </c>
      <c r="F13876" t="s">
        <v>110</v>
      </c>
      <c r="G13876" t="s">
        <v>113</v>
      </c>
      <c r="H13876">
        <v>21</v>
      </c>
      <c r="I13876">
        <v>0.53153354669199482</v>
      </c>
      <c r="J13876">
        <v>5.1312881201294069E-2</v>
      </c>
      <c r="K13876">
        <v>0.15938401467315549</v>
      </c>
      <c r="L13876">
        <v>1.035220974542278</v>
      </c>
    </row>
    <row r="13877" spans="1:12">
      <c r="A13877" t="s">
        <v>317</v>
      </c>
      <c r="B13877" t="s">
        <v>312</v>
      </c>
      <c r="C13877">
        <v>48395</v>
      </c>
      <c r="D13877" t="s">
        <v>135</v>
      </c>
      <c r="E13877">
        <v>590</v>
      </c>
      <c r="F13877" t="s">
        <v>110</v>
      </c>
      <c r="G13877" t="s">
        <v>114</v>
      </c>
      <c r="H13877">
        <v>22</v>
      </c>
      <c r="I13877">
        <v>0.31324313049824931</v>
      </c>
      <c r="J13877">
        <v>3.4895925037371982E-2</v>
      </c>
      <c r="K13877">
        <v>-0.16414735651336651</v>
      </c>
      <c r="L13877">
        <v>0.63938462987154421</v>
      </c>
    </row>
    <row r="13878" spans="1:12">
      <c r="A13878" t="s">
        <v>317</v>
      </c>
      <c r="B13878" t="s">
        <v>312</v>
      </c>
      <c r="C13878">
        <v>48395</v>
      </c>
      <c r="D13878" t="s">
        <v>135</v>
      </c>
      <c r="E13878">
        <v>590</v>
      </c>
      <c r="F13878" t="s">
        <v>110</v>
      </c>
      <c r="G13878" t="s">
        <v>115</v>
      </c>
      <c r="H13878">
        <v>21</v>
      </c>
      <c r="I13878">
        <v>0.30580196078704569</v>
      </c>
      <c r="J13878">
        <v>4.3764517371572248E-2</v>
      </c>
      <c r="K13878">
        <v>-0.1030372468641147</v>
      </c>
      <c r="L13878">
        <v>0.70150015117042142</v>
      </c>
    </row>
    <row r="13879" spans="1:12">
      <c r="A13879" t="s">
        <v>317</v>
      </c>
      <c r="B13879" t="s">
        <v>312</v>
      </c>
      <c r="C13879">
        <v>48395</v>
      </c>
      <c r="D13879" t="s">
        <v>135</v>
      </c>
      <c r="E13879">
        <v>590</v>
      </c>
      <c r="F13879" t="s">
        <v>110</v>
      </c>
      <c r="G13879" t="s">
        <v>116</v>
      </c>
      <c r="H13879">
        <v>22</v>
      </c>
      <c r="I13879">
        <v>0.20062066142975449</v>
      </c>
      <c r="J13879">
        <v>3.4028137536560567E-2</v>
      </c>
      <c r="K13879">
        <v>-0.33569746113997068</v>
      </c>
      <c r="L13879">
        <v>0.49991750930318302</v>
      </c>
    </row>
    <row r="13880" spans="1:12">
      <c r="A13880" t="s">
        <v>317</v>
      </c>
      <c r="B13880" t="s">
        <v>312</v>
      </c>
      <c r="C13880">
        <v>48395</v>
      </c>
      <c r="D13880" t="s">
        <v>135</v>
      </c>
      <c r="E13880">
        <v>590</v>
      </c>
      <c r="F13880" t="s">
        <v>110</v>
      </c>
      <c r="G13880" t="s">
        <v>117</v>
      </c>
      <c r="H13880">
        <v>21</v>
      </c>
      <c r="I13880">
        <v>0.30580196078704569</v>
      </c>
      <c r="J13880">
        <v>4.3764517371572248E-2</v>
      </c>
      <c r="K13880">
        <v>-0.1030372468641147</v>
      </c>
      <c r="L13880">
        <v>0.70150015117042142</v>
      </c>
    </row>
    <row r="13881" spans="1:12">
      <c r="A13881" t="s">
        <v>317</v>
      </c>
      <c r="B13881" t="s">
        <v>312</v>
      </c>
      <c r="C13881">
        <v>48395</v>
      </c>
      <c r="D13881" t="s">
        <v>135</v>
      </c>
      <c r="E13881">
        <v>590</v>
      </c>
      <c r="F13881" t="s">
        <v>110</v>
      </c>
      <c r="G13881" t="s">
        <v>118</v>
      </c>
      <c r="H13881">
        <v>22</v>
      </c>
      <c r="I13881">
        <v>0.20062066142975449</v>
      </c>
      <c r="J13881">
        <v>3.4028137536560567E-2</v>
      </c>
      <c r="K13881">
        <v>-0.33569746113997068</v>
      </c>
      <c r="L13881">
        <v>0.49991750930318302</v>
      </c>
    </row>
    <row r="13882" spans="1:12">
      <c r="A13882" t="s">
        <v>317</v>
      </c>
      <c r="B13882" t="s">
        <v>312</v>
      </c>
      <c r="C13882">
        <v>48395</v>
      </c>
      <c r="D13882" t="s">
        <v>135</v>
      </c>
      <c r="E13882">
        <v>590</v>
      </c>
      <c r="F13882" t="s">
        <v>110</v>
      </c>
      <c r="G13882" t="s">
        <v>119</v>
      </c>
      <c r="H13882">
        <v>21</v>
      </c>
      <c r="I13882">
        <v>0.41894103250454029</v>
      </c>
      <c r="J13882">
        <v>4.5897237089403013E-2</v>
      </c>
      <c r="K13882">
        <v>0.13843076486317521</v>
      </c>
      <c r="L13882">
        <v>0.87417234015293099</v>
      </c>
    </row>
    <row r="13883" spans="1:12">
      <c r="A13883" t="s">
        <v>317</v>
      </c>
      <c r="B13883" t="s">
        <v>312</v>
      </c>
      <c r="C13883">
        <v>48395</v>
      </c>
      <c r="D13883" t="s">
        <v>135</v>
      </c>
      <c r="E13883">
        <v>590</v>
      </c>
      <c r="F13883" t="s">
        <v>110</v>
      </c>
      <c r="G13883" t="s">
        <v>120</v>
      </c>
      <c r="H13883">
        <v>22</v>
      </c>
      <c r="I13883">
        <v>0.26558821430918689</v>
      </c>
      <c r="J13883">
        <v>3.6054290216693853E-2</v>
      </c>
      <c r="K13883">
        <v>-0.27059212214967959</v>
      </c>
      <c r="L13883">
        <v>0.59904537497238053</v>
      </c>
    </row>
    <row r="13884" spans="1:12">
      <c r="A13884" t="s">
        <v>317</v>
      </c>
      <c r="B13884" t="s">
        <v>312</v>
      </c>
      <c r="C13884">
        <v>48395</v>
      </c>
      <c r="D13884" t="s">
        <v>135</v>
      </c>
      <c r="E13884">
        <v>590</v>
      </c>
      <c r="F13884" t="s">
        <v>110</v>
      </c>
      <c r="G13884" t="s">
        <v>121</v>
      </c>
      <c r="H13884">
        <v>21</v>
      </c>
      <c r="I13884">
        <v>0.67011258961515197</v>
      </c>
      <c r="J13884">
        <v>5.9670154189357102E-2</v>
      </c>
      <c r="K13884">
        <v>0.1920892174148528</v>
      </c>
      <c r="L13884">
        <v>1.2323829158348369</v>
      </c>
    </row>
    <row r="13885" spans="1:12">
      <c r="A13885" t="s">
        <v>317</v>
      </c>
      <c r="B13885" t="s">
        <v>312</v>
      </c>
      <c r="C13885">
        <v>48395</v>
      </c>
      <c r="D13885" t="s">
        <v>135</v>
      </c>
      <c r="E13885">
        <v>590</v>
      </c>
      <c r="F13885" t="s">
        <v>110</v>
      </c>
      <c r="G13885" t="s">
        <v>122</v>
      </c>
      <c r="H13885">
        <v>22</v>
      </c>
      <c r="I13885">
        <v>0.41391436545790078</v>
      </c>
      <c r="J13885">
        <v>3.7131683516289468E-2</v>
      </c>
      <c r="K13885">
        <v>-3.4186443216771278E-2</v>
      </c>
      <c r="L13885">
        <v>0.75427689858210012</v>
      </c>
    </row>
    <row r="13886" spans="1:12">
      <c r="A13886" t="s">
        <v>317</v>
      </c>
      <c r="B13886" t="s">
        <v>312</v>
      </c>
      <c r="C13886">
        <v>48395</v>
      </c>
      <c r="D13886" t="s">
        <v>135</v>
      </c>
      <c r="E13886">
        <v>590</v>
      </c>
      <c r="F13886" t="s">
        <v>110</v>
      </c>
      <c r="G13886" t="s">
        <v>123</v>
      </c>
      <c r="H13886">
        <v>21</v>
      </c>
      <c r="I13886">
        <v>0.90529997341020851</v>
      </c>
      <c r="J13886">
        <v>7.7002491223631439E-2</v>
      </c>
      <c r="K13886">
        <v>0.22213573584840979</v>
      </c>
      <c r="L13886">
        <v>1.5856410023960681</v>
      </c>
    </row>
    <row r="13887" spans="1:12">
      <c r="A13887" t="s">
        <v>317</v>
      </c>
      <c r="B13887" t="s">
        <v>312</v>
      </c>
      <c r="C13887">
        <v>48395</v>
      </c>
      <c r="D13887" t="s">
        <v>135</v>
      </c>
      <c r="E13887">
        <v>590</v>
      </c>
      <c r="F13887" t="s">
        <v>110</v>
      </c>
      <c r="G13887" t="s">
        <v>124</v>
      </c>
      <c r="H13887">
        <v>22</v>
      </c>
      <c r="I13887">
        <v>0.55378040218019597</v>
      </c>
      <c r="J13887">
        <v>4.0340756920227733E-2</v>
      </c>
      <c r="K13887">
        <v>0.1448065976744457</v>
      </c>
      <c r="L13887">
        <v>0.92437883638706209</v>
      </c>
    </row>
    <row r="13888" spans="1:12">
      <c r="A13888" t="s">
        <v>317</v>
      </c>
      <c r="B13888" t="s">
        <v>312</v>
      </c>
      <c r="C13888">
        <v>48395</v>
      </c>
      <c r="D13888" t="s">
        <v>135</v>
      </c>
      <c r="E13888">
        <v>590</v>
      </c>
      <c r="F13888" t="s">
        <v>110</v>
      </c>
      <c r="G13888" t="s">
        <v>125</v>
      </c>
      <c r="H13888">
        <v>21</v>
      </c>
      <c r="I13888">
        <v>1.12839611071775</v>
      </c>
      <c r="J13888">
        <v>9.2851381894181975E-2</v>
      </c>
      <c r="K13888">
        <v>0.25170032977500628</v>
      </c>
      <c r="L13888">
        <v>1.9083088080071371</v>
      </c>
    </row>
    <row r="13889" spans="1:12">
      <c r="A13889" t="s">
        <v>317</v>
      </c>
      <c r="B13889" t="s">
        <v>312</v>
      </c>
      <c r="C13889">
        <v>48395</v>
      </c>
      <c r="D13889" t="s">
        <v>135</v>
      </c>
      <c r="E13889">
        <v>590</v>
      </c>
      <c r="F13889" t="s">
        <v>110</v>
      </c>
      <c r="G13889" t="s">
        <v>126</v>
      </c>
      <c r="H13889">
        <v>22</v>
      </c>
      <c r="I13889">
        <v>0.6918965666122241</v>
      </c>
      <c r="J13889">
        <v>4.3898802427865098E-2</v>
      </c>
      <c r="K13889">
        <v>0.15575074417179119</v>
      </c>
      <c r="L13889">
        <v>1.063485198090296</v>
      </c>
    </row>
    <row r="13890" spans="1:12">
      <c r="A13890" t="s">
        <v>317</v>
      </c>
      <c r="B13890" t="s">
        <v>312</v>
      </c>
      <c r="C13890">
        <v>48395</v>
      </c>
      <c r="D13890" t="s">
        <v>135</v>
      </c>
      <c r="E13890">
        <v>590</v>
      </c>
      <c r="F13890" t="s">
        <v>110</v>
      </c>
      <c r="G13890" t="s">
        <v>127</v>
      </c>
      <c r="H13890">
        <v>21</v>
      </c>
      <c r="I13890">
        <v>0.53153354669199482</v>
      </c>
      <c r="J13890">
        <v>5.1312881201294069E-2</v>
      </c>
      <c r="K13890">
        <v>0.15938401467315549</v>
      </c>
      <c r="L13890">
        <v>1.035220974542278</v>
      </c>
    </row>
    <row r="13891" spans="1:12">
      <c r="A13891" t="s">
        <v>317</v>
      </c>
      <c r="B13891" t="s">
        <v>312</v>
      </c>
      <c r="C13891">
        <v>48395</v>
      </c>
      <c r="D13891" t="s">
        <v>135</v>
      </c>
      <c r="E13891">
        <v>590</v>
      </c>
      <c r="F13891" t="s">
        <v>110</v>
      </c>
      <c r="G13891" t="s">
        <v>128</v>
      </c>
      <c r="H13891">
        <v>22</v>
      </c>
      <c r="I13891">
        <v>0.31324313049824931</v>
      </c>
      <c r="J13891">
        <v>3.4895925037371982E-2</v>
      </c>
      <c r="K13891">
        <v>-0.16414735651336651</v>
      </c>
      <c r="L13891">
        <v>0.63938462987154421</v>
      </c>
    </row>
    <row r="13892" spans="1:12">
      <c r="A13892" t="s">
        <v>317</v>
      </c>
      <c r="B13892" t="s">
        <v>312</v>
      </c>
      <c r="C13892">
        <v>48395</v>
      </c>
      <c r="D13892" t="s">
        <v>135</v>
      </c>
      <c r="E13892">
        <v>590</v>
      </c>
      <c r="F13892" t="s">
        <v>110</v>
      </c>
      <c r="G13892" t="s">
        <v>129</v>
      </c>
      <c r="H13892">
        <v>21</v>
      </c>
      <c r="I13892">
        <v>0.53153354669199482</v>
      </c>
      <c r="J13892">
        <v>5.1312881201294069E-2</v>
      </c>
      <c r="K13892">
        <v>0.15938401467315549</v>
      </c>
      <c r="L13892">
        <v>1.035220974542278</v>
      </c>
    </row>
    <row r="13893" spans="1:12">
      <c r="A13893" t="s">
        <v>317</v>
      </c>
      <c r="B13893" t="s">
        <v>312</v>
      </c>
      <c r="C13893">
        <v>48395</v>
      </c>
      <c r="D13893" t="s">
        <v>135</v>
      </c>
      <c r="E13893">
        <v>590</v>
      </c>
      <c r="F13893" t="s">
        <v>110</v>
      </c>
      <c r="G13893" t="s">
        <v>130</v>
      </c>
      <c r="H13893">
        <v>22</v>
      </c>
      <c r="I13893">
        <v>0.31324313049824931</v>
      </c>
      <c r="J13893">
        <v>3.4895925037371982E-2</v>
      </c>
      <c r="K13893">
        <v>-0.16414735651336651</v>
      </c>
      <c r="L13893">
        <v>0.63938462987154421</v>
      </c>
    </row>
    <row r="13894" spans="1:12">
      <c r="A13894" t="s">
        <v>317</v>
      </c>
      <c r="B13894" t="s">
        <v>312</v>
      </c>
      <c r="C13894">
        <v>48395</v>
      </c>
      <c r="D13894" t="s">
        <v>135</v>
      </c>
      <c r="E13894">
        <v>590</v>
      </c>
      <c r="F13894" t="s">
        <v>110</v>
      </c>
      <c r="G13894" t="s">
        <v>131</v>
      </c>
      <c r="H13894">
        <v>21</v>
      </c>
      <c r="I13894">
        <v>0.53153354669199482</v>
      </c>
      <c r="J13894">
        <v>5.1312881201294069E-2</v>
      </c>
      <c r="K13894">
        <v>0.15938401467315549</v>
      </c>
      <c r="L13894">
        <v>1.035220974542278</v>
      </c>
    </row>
    <row r="13895" spans="1:12">
      <c r="A13895" t="s">
        <v>317</v>
      </c>
      <c r="B13895" t="s">
        <v>312</v>
      </c>
      <c r="C13895">
        <v>48395</v>
      </c>
      <c r="D13895" t="s">
        <v>135</v>
      </c>
      <c r="E13895">
        <v>590</v>
      </c>
      <c r="F13895" t="s">
        <v>110</v>
      </c>
      <c r="G13895" t="s">
        <v>132</v>
      </c>
      <c r="H13895">
        <v>22</v>
      </c>
      <c r="I13895">
        <v>0.31324313049824931</v>
      </c>
      <c r="J13895">
        <v>3.4895925037371982E-2</v>
      </c>
      <c r="K13895">
        <v>-0.16414735651336651</v>
      </c>
      <c r="L13895">
        <v>0.63938462987154421</v>
      </c>
    </row>
    <row r="13896" spans="1:12">
      <c r="A13896" t="s">
        <v>317</v>
      </c>
      <c r="B13896" t="s">
        <v>312</v>
      </c>
      <c r="C13896">
        <v>48395</v>
      </c>
      <c r="D13896" t="s">
        <v>135</v>
      </c>
      <c r="E13896">
        <v>590</v>
      </c>
      <c r="F13896" t="s">
        <v>110</v>
      </c>
      <c r="G13896" t="s">
        <v>133</v>
      </c>
      <c r="H13896">
        <v>21</v>
      </c>
      <c r="I13896">
        <v>0.80092700356517643</v>
      </c>
      <c r="J13896">
        <v>6.6061947049611949E-2</v>
      </c>
      <c r="K13896">
        <v>0.13062001870250631</v>
      </c>
      <c r="L13896">
        <v>1.2634740516146179</v>
      </c>
    </row>
    <row r="13897" spans="1:12">
      <c r="A13897" t="s">
        <v>317</v>
      </c>
      <c r="B13897" t="s">
        <v>312</v>
      </c>
      <c r="C13897">
        <v>48395</v>
      </c>
      <c r="D13897" t="s">
        <v>135</v>
      </c>
      <c r="E13897">
        <v>590</v>
      </c>
      <c r="F13897" t="s">
        <v>110</v>
      </c>
      <c r="G13897" t="s">
        <v>134</v>
      </c>
      <c r="H13897">
        <v>22</v>
      </c>
      <c r="I13897">
        <v>0.4057453069487339</v>
      </c>
      <c r="J13897">
        <v>2.6469596542703842E-2</v>
      </c>
      <c r="K13897">
        <v>6.1140330434416509E-2</v>
      </c>
      <c r="L13897">
        <v>0.62567865296459479</v>
      </c>
    </row>
    <row r="13898" spans="1:12">
      <c r="A13898" t="s">
        <v>317</v>
      </c>
      <c r="B13898" t="s">
        <v>465</v>
      </c>
      <c r="C13898">
        <v>48397</v>
      </c>
      <c r="D13898" t="s">
        <v>135</v>
      </c>
      <c r="E13898">
        <v>590</v>
      </c>
      <c r="F13898" t="s">
        <v>110</v>
      </c>
      <c r="G13898" t="s">
        <v>111</v>
      </c>
      <c r="H13898">
        <v>21</v>
      </c>
      <c r="I13898">
        <v>2.9097044164964801E-2</v>
      </c>
      <c r="J13898">
        <v>6.0724630505607641E-3</v>
      </c>
      <c r="K13898">
        <v>-999</v>
      </c>
      <c r="L13898">
        <v>-999</v>
      </c>
    </row>
    <row r="13899" spans="1:12">
      <c r="A13899" t="s">
        <v>317</v>
      </c>
      <c r="B13899" t="s">
        <v>465</v>
      </c>
      <c r="C13899">
        <v>48397</v>
      </c>
      <c r="D13899" t="s">
        <v>135</v>
      </c>
      <c r="E13899">
        <v>590</v>
      </c>
      <c r="F13899" t="s">
        <v>110</v>
      </c>
      <c r="G13899" t="s">
        <v>112</v>
      </c>
      <c r="H13899">
        <v>321</v>
      </c>
      <c r="I13899">
        <v>1.1771322730770689E-2</v>
      </c>
      <c r="J13899">
        <v>9.7415495005715423E-4</v>
      </c>
      <c r="K13899">
        <v>-999</v>
      </c>
      <c r="L13899">
        <v>-999</v>
      </c>
    </row>
    <row r="13900" spans="1:12">
      <c r="A13900" t="s">
        <v>317</v>
      </c>
      <c r="B13900" t="s">
        <v>465</v>
      </c>
      <c r="C13900">
        <v>48397</v>
      </c>
      <c r="D13900" t="s">
        <v>135</v>
      </c>
      <c r="E13900">
        <v>590</v>
      </c>
      <c r="F13900" t="s">
        <v>110</v>
      </c>
      <c r="G13900" t="s">
        <v>113</v>
      </c>
      <c r="H13900">
        <v>21</v>
      </c>
      <c r="I13900">
        <v>0.53153354669199482</v>
      </c>
      <c r="J13900">
        <v>5.1312881201294069E-2</v>
      </c>
      <c r="K13900">
        <v>0.15938401467315549</v>
      </c>
      <c r="L13900">
        <v>1.035220974542278</v>
      </c>
    </row>
    <row r="13901" spans="1:12">
      <c r="A13901" t="s">
        <v>317</v>
      </c>
      <c r="B13901" t="s">
        <v>465</v>
      </c>
      <c r="C13901">
        <v>48397</v>
      </c>
      <c r="D13901" t="s">
        <v>135</v>
      </c>
      <c r="E13901">
        <v>590</v>
      </c>
      <c r="F13901" t="s">
        <v>110</v>
      </c>
      <c r="G13901" t="s">
        <v>114</v>
      </c>
      <c r="H13901">
        <v>321</v>
      </c>
      <c r="I13901">
        <v>0.23164837642102629</v>
      </c>
      <c r="J13901">
        <v>8.0827884914033525E-3</v>
      </c>
      <c r="K13901">
        <v>-0.41821509723516131</v>
      </c>
      <c r="L13901">
        <v>0.68929894522485269</v>
      </c>
    </row>
    <row r="13902" spans="1:12">
      <c r="A13902" t="s">
        <v>317</v>
      </c>
      <c r="B13902" t="s">
        <v>465</v>
      </c>
      <c r="C13902">
        <v>48397</v>
      </c>
      <c r="D13902" t="s">
        <v>135</v>
      </c>
      <c r="E13902">
        <v>590</v>
      </c>
      <c r="F13902" t="s">
        <v>110</v>
      </c>
      <c r="G13902" t="s">
        <v>115</v>
      </c>
      <c r="H13902">
        <v>21</v>
      </c>
      <c r="I13902">
        <v>0.30580196078704569</v>
      </c>
      <c r="J13902">
        <v>4.3764517371572248E-2</v>
      </c>
      <c r="K13902">
        <v>-0.1030372468641147</v>
      </c>
      <c r="L13902">
        <v>0.70150015117042142</v>
      </c>
    </row>
    <row r="13903" spans="1:12">
      <c r="A13903" t="s">
        <v>317</v>
      </c>
      <c r="B13903" t="s">
        <v>465</v>
      </c>
      <c r="C13903">
        <v>48397</v>
      </c>
      <c r="D13903" t="s">
        <v>135</v>
      </c>
      <c r="E13903">
        <v>590</v>
      </c>
      <c r="F13903" t="s">
        <v>110</v>
      </c>
      <c r="G13903" t="s">
        <v>116</v>
      </c>
      <c r="H13903">
        <v>321</v>
      </c>
      <c r="I13903">
        <v>0.1247548738293294</v>
      </c>
      <c r="J13903">
        <v>8.6834885509622095E-3</v>
      </c>
      <c r="K13903">
        <v>-0.62373865412019058</v>
      </c>
      <c r="L13903">
        <v>0.53022528668276903</v>
      </c>
    </row>
    <row r="13904" spans="1:12">
      <c r="A13904" t="s">
        <v>317</v>
      </c>
      <c r="B13904" t="s">
        <v>465</v>
      </c>
      <c r="C13904">
        <v>48397</v>
      </c>
      <c r="D13904" t="s">
        <v>135</v>
      </c>
      <c r="E13904">
        <v>590</v>
      </c>
      <c r="F13904" t="s">
        <v>110</v>
      </c>
      <c r="G13904" t="s">
        <v>117</v>
      </c>
      <c r="H13904">
        <v>21</v>
      </c>
      <c r="I13904">
        <v>0.30580196078704569</v>
      </c>
      <c r="J13904">
        <v>4.3764517371572248E-2</v>
      </c>
      <c r="K13904">
        <v>-0.1030372468641147</v>
      </c>
      <c r="L13904">
        <v>0.70150015117042142</v>
      </c>
    </row>
    <row r="13905" spans="1:12">
      <c r="A13905" t="s">
        <v>317</v>
      </c>
      <c r="B13905" t="s">
        <v>465</v>
      </c>
      <c r="C13905">
        <v>48397</v>
      </c>
      <c r="D13905" t="s">
        <v>135</v>
      </c>
      <c r="E13905">
        <v>590</v>
      </c>
      <c r="F13905" t="s">
        <v>110</v>
      </c>
      <c r="G13905" t="s">
        <v>118</v>
      </c>
      <c r="H13905">
        <v>321</v>
      </c>
      <c r="I13905">
        <v>0.1247548738293294</v>
      </c>
      <c r="J13905">
        <v>8.6834885509622095E-3</v>
      </c>
      <c r="K13905">
        <v>-0.62373865412019058</v>
      </c>
      <c r="L13905">
        <v>0.53022528668276903</v>
      </c>
    </row>
    <row r="13906" spans="1:12">
      <c r="A13906" t="s">
        <v>317</v>
      </c>
      <c r="B13906" t="s">
        <v>465</v>
      </c>
      <c r="C13906">
        <v>48397</v>
      </c>
      <c r="D13906" t="s">
        <v>135</v>
      </c>
      <c r="E13906">
        <v>590</v>
      </c>
      <c r="F13906" t="s">
        <v>110</v>
      </c>
      <c r="G13906" t="s">
        <v>119</v>
      </c>
      <c r="H13906">
        <v>21</v>
      </c>
      <c r="I13906">
        <v>0.41894103250454029</v>
      </c>
      <c r="J13906">
        <v>4.5897237089403013E-2</v>
      </c>
      <c r="K13906">
        <v>0.13843076486317521</v>
      </c>
      <c r="L13906">
        <v>0.87417234015293099</v>
      </c>
    </row>
    <row r="13907" spans="1:12">
      <c r="A13907" t="s">
        <v>317</v>
      </c>
      <c r="B13907" t="s">
        <v>465</v>
      </c>
      <c r="C13907">
        <v>48397</v>
      </c>
      <c r="D13907" t="s">
        <v>135</v>
      </c>
      <c r="E13907">
        <v>590</v>
      </c>
      <c r="F13907" t="s">
        <v>110</v>
      </c>
      <c r="G13907" t="s">
        <v>120</v>
      </c>
      <c r="H13907">
        <v>321</v>
      </c>
      <c r="I13907">
        <v>0.18022115110756809</v>
      </c>
      <c r="J13907">
        <v>8.4896625091484008E-3</v>
      </c>
      <c r="K13907">
        <v>-0.48132900060174078</v>
      </c>
      <c r="L13907">
        <v>0.61784843715681403</v>
      </c>
    </row>
    <row r="13908" spans="1:12">
      <c r="A13908" t="s">
        <v>317</v>
      </c>
      <c r="B13908" t="s">
        <v>465</v>
      </c>
      <c r="C13908">
        <v>48397</v>
      </c>
      <c r="D13908" t="s">
        <v>135</v>
      </c>
      <c r="E13908">
        <v>590</v>
      </c>
      <c r="F13908" t="s">
        <v>110</v>
      </c>
      <c r="G13908" t="s">
        <v>121</v>
      </c>
      <c r="H13908">
        <v>21</v>
      </c>
      <c r="I13908">
        <v>0.67011258961515197</v>
      </c>
      <c r="J13908">
        <v>5.9670154189357102E-2</v>
      </c>
      <c r="K13908">
        <v>0.1920892174148528</v>
      </c>
      <c r="L13908">
        <v>1.2323829158348369</v>
      </c>
    </row>
    <row r="13909" spans="1:12">
      <c r="A13909" t="s">
        <v>317</v>
      </c>
      <c r="B13909" t="s">
        <v>465</v>
      </c>
      <c r="C13909">
        <v>48397</v>
      </c>
      <c r="D13909" t="s">
        <v>135</v>
      </c>
      <c r="E13909">
        <v>590</v>
      </c>
      <c r="F13909" t="s">
        <v>110</v>
      </c>
      <c r="G13909" t="s">
        <v>122</v>
      </c>
      <c r="H13909">
        <v>321</v>
      </c>
      <c r="I13909">
        <v>0.32797103326668042</v>
      </c>
      <c r="J13909">
        <v>8.5366815968959363E-3</v>
      </c>
      <c r="K13909">
        <v>-0.17449362842845009</v>
      </c>
      <c r="L13909">
        <v>0.81663580721431916</v>
      </c>
    </row>
    <row r="13910" spans="1:12">
      <c r="A13910" t="s">
        <v>317</v>
      </c>
      <c r="B13910" t="s">
        <v>465</v>
      </c>
      <c r="C13910">
        <v>48397</v>
      </c>
      <c r="D13910" t="s">
        <v>135</v>
      </c>
      <c r="E13910">
        <v>590</v>
      </c>
      <c r="F13910" t="s">
        <v>110</v>
      </c>
      <c r="G13910" t="s">
        <v>123</v>
      </c>
      <c r="H13910">
        <v>21</v>
      </c>
      <c r="I13910">
        <v>0.90529997341020851</v>
      </c>
      <c r="J13910">
        <v>7.7002491223631439E-2</v>
      </c>
      <c r="K13910">
        <v>0.22213573584840979</v>
      </c>
      <c r="L13910">
        <v>1.5856410023960681</v>
      </c>
    </row>
    <row r="13911" spans="1:12">
      <c r="A13911" t="s">
        <v>317</v>
      </c>
      <c r="B13911" t="s">
        <v>465</v>
      </c>
      <c r="C13911">
        <v>48397</v>
      </c>
      <c r="D13911" t="s">
        <v>135</v>
      </c>
      <c r="E13911">
        <v>590</v>
      </c>
      <c r="F13911" t="s">
        <v>110</v>
      </c>
      <c r="G13911" t="s">
        <v>124</v>
      </c>
      <c r="H13911">
        <v>321</v>
      </c>
      <c r="I13911">
        <v>0.4696498088056949</v>
      </c>
      <c r="J13911">
        <v>9.8175126864820592E-3</v>
      </c>
      <c r="K13911">
        <v>-2.937424300232781E-3</v>
      </c>
      <c r="L13911">
        <v>1.0116504290241439</v>
      </c>
    </row>
    <row r="13912" spans="1:12">
      <c r="A13912" t="s">
        <v>317</v>
      </c>
      <c r="B13912" t="s">
        <v>465</v>
      </c>
      <c r="C13912">
        <v>48397</v>
      </c>
      <c r="D13912" t="s">
        <v>135</v>
      </c>
      <c r="E13912">
        <v>590</v>
      </c>
      <c r="F13912" t="s">
        <v>110</v>
      </c>
      <c r="G13912" t="s">
        <v>125</v>
      </c>
      <c r="H13912">
        <v>21</v>
      </c>
      <c r="I13912">
        <v>1.12839611071775</v>
      </c>
      <c r="J13912">
        <v>9.2851381894181975E-2</v>
      </c>
      <c r="K13912">
        <v>0.25170032977500628</v>
      </c>
      <c r="L13912">
        <v>1.9083088080071371</v>
      </c>
    </row>
    <row r="13913" spans="1:12">
      <c r="A13913" t="s">
        <v>317</v>
      </c>
      <c r="B13913" t="s">
        <v>465</v>
      </c>
      <c r="C13913">
        <v>48397</v>
      </c>
      <c r="D13913" t="s">
        <v>135</v>
      </c>
      <c r="E13913">
        <v>590</v>
      </c>
      <c r="F13913" t="s">
        <v>110</v>
      </c>
      <c r="G13913" t="s">
        <v>126</v>
      </c>
      <c r="H13913">
        <v>321</v>
      </c>
      <c r="I13913">
        <v>0.60606330375964446</v>
      </c>
      <c r="J13913">
        <v>1.1511580136324719E-2</v>
      </c>
      <c r="K13913">
        <v>-2.937424300232781E-3</v>
      </c>
      <c r="L13913">
        <v>1.193299581612685</v>
      </c>
    </row>
    <row r="13914" spans="1:12">
      <c r="A13914" t="s">
        <v>317</v>
      </c>
      <c r="B13914" t="s">
        <v>465</v>
      </c>
      <c r="C13914">
        <v>48397</v>
      </c>
      <c r="D13914" t="s">
        <v>135</v>
      </c>
      <c r="E13914">
        <v>590</v>
      </c>
      <c r="F13914" t="s">
        <v>110</v>
      </c>
      <c r="G13914" t="s">
        <v>127</v>
      </c>
      <c r="H13914">
        <v>21</v>
      </c>
      <c r="I13914">
        <v>0.53153354669199482</v>
      </c>
      <c r="J13914">
        <v>5.1312881201294069E-2</v>
      </c>
      <c r="K13914">
        <v>0.15938401467315549</v>
      </c>
      <c r="L13914">
        <v>1.035220974542278</v>
      </c>
    </row>
    <row r="13915" spans="1:12">
      <c r="A13915" t="s">
        <v>317</v>
      </c>
      <c r="B13915" t="s">
        <v>465</v>
      </c>
      <c r="C13915">
        <v>48397</v>
      </c>
      <c r="D13915" t="s">
        <v>135</v>
      </c>
      <c r="E13915">
        <v>590</v>
      </c>
      <c r="F13915" t="s">
        <v>110</v>
      </c>
      <c r="G13915" t="s">
        <v>128</v>
      </c>
      <c r="H13915">
        <v>321</v>
      </c>
      <c r="I13915">
        <v>0.23164837642102629</v>
      </c>
      <c r="J13915">
        <v>8.0827884914033508E-3</v>
      </c>
      <c r="K13915">
        <v>-0.41821509723516131</v>
      </c>
      <c r="L13915">
        <v>0.68929894522485269</v>
      </c>
    </row>
    <row r="13916" spans="1:12">
      <c r="A13916" t="s">
        <v>317</v>
      </c>
      <c r="B13916" t="s">
        <v>465</v>
      </c>
      <c r="C13916">
        <v>48397</v>
      </c>
      <c r="D13916" t="s">
        <v>135</v>
      </c>
      <c r="E13916">
        <v>590</v>
      </c>
      <c r="F13916" t="s">
        <v>110</v>
      </c>
      <c r="G13916" t="s">
        <v>129</v>
      </c>
      <c r="H13916">
        <v>21</v>
      </c>
      <c r="I13916">
        <v>0.53153354669199482</v>
      </c>
      <c r="J13916">
        <v>5.1312881201294069E-2</v>
      </c>
      <c r="K13916">
        <v>0.15938401467315549</v>
      </c>
      <c r="L13916">
        <v>1.035220974542278</v>
      </c>
    </row>
    <row r="13917" spans="1:12">
      <c r="A13917" t="s">
        <v>317</v>
      </c>
      <c r="B13917" t="s">
        <v>465</v>
      </c>
      <c r="C13917">
        <v>48397</v>
      </c>
      <c r="D13917" t="s">
        <v>135</v>
      </c>
      <c r="E13917">
        <v>590</v>
      </c>
      <c r="F13917" t="s">
        <v>110</v>
      </c>
      <c r="G13917" t="s">
        <v>130</v>
      </c>
      <c r="H13917">
        <v>321</v>
      </c>
      <c r="I13917">
        <v>0.23164837642102629</v>
      </c>
      <c r="J13917">
        <v>8.0827884914033508E-3</v>
      </c>
      <c r="K13917">
        <v>-0.41821509723516131</v>
      </c>
      <c r="L13917">
        <v>0.68929894522485269</v>
      </c>
    </row>
    <row r="13918" spans="1:12">
      <c r="A13918" t="s">
        <v>317</v>
      </c>
      <c r="B13918" t="s">
        <v>465</v>
      </c>
      <c r="C13918">
        <v>48397</v>
      </c>
      <c r="D13918" t="s">
        <v>135</v>
      </c>
      <c r="E13918">
        <v>590</v>
      </c>
      <c r="F13918" t="s">
        <v>110</v>
      </c>
      <c r="G13918" t="s">
        <v>131</v>
      </c>
      <c r="H13918">
        <v>21</v>
      </c>
      <c r="I13918">
        <v>0.53153354669199482</v>
      </c>
      <c r="J13918">
        <v>5.1312881201294069E-2</v>
      </c>
      <c r="K13918">
        <v>0.15938401467315549</v>
      </c>
      <c r="L13918">
        <v>1.035220974542278</v>
      </c>
    </row>
    <row r="13919" spans="1:12">
      <c r="A13919" t="s">
        <v>317</v>
      </c>
      <c r="B13919" t="s">
        <v>465</v>
      </c>
      <c r="C13919">
        <v>48397</v>
      </c>
      <c r="D13919" t="s">
        <v>135</v>
      </c>
      <c r="E13919">
        <v>590</v>
      </c>
      <c r="F13919" t="s">
        <v>110</v>
      </c>
      <c r="G13919" t="s">
        <v>132</v>
      </c>
      <c r="H13919">
        <v>321</v>
      </c>
      <c r="I13919">
        <v>0.23164837642102629</v>
      </c>
      <c r="J13919">
        <v>8.0827884914033508E-3</v>
      </c>
      <c r="K13919">
        <v>-0.41821509723516131</v>
      </c>
      <c r="L13919">
        <v>0.68929894522485269</v>
      </c>
    </row>
    <row r="13920" spans="1:12">
      <c r="A13920" t="s">
        <v>317</v>
      </c>
      <c r="B13920" t="s">
        <v>465</v>
      </c>
      <c r="C13920">
        <v>48397</v>
      </c>
      <c r="D13920" t="s">
        <v>135</v>
      </c>
      <c r="E13920">
        <v>590</v>
      </c>
      <c r="F13920" t="s">
        <v>110</v>
      </c>
      <c r="G13920" t="s">
        <v>133</v>
      </c>
      <c r="H13920">
        <v>21</v>
      </c>
      <c r="I13920">
        <v>0.80092700356517643</v>
      </c>
      <c r="J13920">
        <v>6.6061947049611949E-2</v>
      </c>
      <c r="K13920">
        <v>0.13062001870250631</v>
      </c>
      <c r="L13920">
        <v>1.2634740516146179</v>
      </c>
    </row>
    <row r="13921" spans="1:12">
      <c r="A13921" t="s">
        <v>317</v>
      </c>
      <c r="B13921" t="s">
        <v>465</v>
      </c>
      <c r="C13921">
        <v>48397</v>
      </c>
      <c r="D13921" t="s">
        <v>135</v>
      </c>
      <c r="E13921">
        <v>590</v>
      </c>
      <c r="F13921" t="s">
        <v>110</v>
      </c>
      <c r="G13921" t="s">
        <v>134</v>
      </c>
      <c r="H13921">
        <v>321</v>
      </c>
      <c r="I13921">
        <v>0.36995161043315689</v>
      </c>
      <c r="J13921">
        <v>7.001253153496847E-3</v>
      </c>
      <c r="K13921">
        <v>-2.937424300232781E-3</v>
      </c>
      <c r="L13921">
        <v>0.69068353536398719</v>
      </c>
    </row>
    <row r="13922" spans="1:12">
      <c r="A13922" t="s">
        <v>317</v>
      </c>
      <c r="B13922" t="s">
        <v>466</v>
      </c>
      <c r="C13922">
        <v>48399</v>
      </c>
      <c r="D13922" t="s">
        <v>135</v>
      </c>
      <c r="E13922">
        <v>590</v>
      </c>
      <c r="F13922" t="s">
        <v>110</v>
      </c>
      <c r="G13922" t="s">
        <v>111</v>
      </c>
      <c r="H13922">
        <v>109</v>
      </c>
      <c r="I13922">
        <v>-5.2608808702153014E-4</v>
      </c>
      <c r="J13922">
        <v>1.2750771255643199E-3</v>
      </c>
      <c r="K13922">
        <v>-999</v>
      </c>
      <c r="L13922">
        <v>-999</v>
      </c>
    </row>
    <row r="13923" spans="1:12">
      <c r="A13923" t="s">
        <v>317</v>
      </c>
      <c r="B13923" t="s">
        <v>466</v>
      </c>
      <c r="C13923">
        <v>48399</v>
      </c>
      <c r="D13923" t="s">
        <v>135</v>
      </c>
      <c r="E13923">
        <v>590</v>
      </c>
      <c r="F13923" t="s">
        <v>110</v>
      </c>
      <c r="G13923" t="s">
        <v>112</v>
      </c>
      <c r="H13923">
        <v>185</v>
      </c>
      <c r="I13923">
        <v>1.5017661552764619E-3</v>
      </c>
      <c r="J13923">
        <v>2.3759524363066581E-3</v>
      </c>
      <c r="K13923">
        <v>-999</v>
      </c>
      <c r="L13923">
        <v>-999</v>
      </c>
    </row>
    <row r="13924" spans="1:12">
      <c r="A13924" t="s">
        <v>317</v>
      </c>
      <c r="B13924" t="s">
        <v>466</v>
      </c>
      <c r="C13924">
        <v>48399</v>
      </c>
      <c r="D13924" t="s">
        <v>135</v>
      </c>
      <c r="E13924">
        <v>590</v>
      </c>
      <c r="F13924" t="s">
        <v>110</v>
      </c>
      <c r="G13924" t="s">
        <v>113</v>
      </c>
      <c r="H13924">
        <v>109</v>
      </c>
      <c r="I13924">
        <v>0.37373321337284687</v>
      </c>
      <c r="J13924">
        <v>1.3476077985116131E-2</v>
      </c>
      <c r="K13924">
        <v>7.1544570863134177E-3</v>
      </c>
      <c r="L13924">
        <v>0.7133728245419243</v>
      </c>
    </row>
    <row r="13925" spans="1:12">
      <c r="A13925" t="s">
        <v>317</v>
      </c>
      <c r="B13925" t="s">
        <v>466</v>
      </c>
      <c r="C13925">
        <v>48399</v>
      </c>
      <c r="D13925" t="s">
        <v>135</v>
      </c>
      <c r="E13925">
        <v>590</v>
      </c>
      <c r="F13925" t="s">
        <v>110</v>
      </c>
      <c r="G13925" t="s">
        <v>114</v>
      </c>
      <c r="H13925">
        <v>185</v>
      </c>
      <c r="I13925">
        <v>0.17108570784333191</v>
      </c>
      <c r="J13925">
        <v>5.0105115523151568E-3</v>
      </c>
      <c r="K13925">
        <v>1.112253870171254E-2</v>
      </c>
      <c r="L13925">
        <v>0.35550166117782322</v>
      </c>
    </row>
    <row r="13926" spans="1:12">
      <c r="A13926" t="s">
        <v>317</v>
      </c>
      <c r="B13926" t="s">
        <v>466</v>
      </c>
      <c r="C13926">
        <v>48399</v>
      </c>
      <c r="D13926" t="s">
        <v>135</v>
      </c>
      <c r="E13926">
        <v>590</v>
      </c>
      <c r="F13926" t="s">
        <v>110</v>
      </c>
      <c r="G13926" t="s">
        <v>115</v>
      </c>
      <c r="H13926">
        <v>109</v>
      </c>
      <c r="I13926">
        <v>0.28961297240710843</v>
      </c>
      <c r="J13926">
        <v>1.1383997043049319E-2</v>
      </c>
      <c r="K13926">
        <v>-1.7946656518021811E-2</v>
      </c>
      <c r="L13926">
        <v>0.54453904621127391</v>
      </c>
    </row>
    <row r="13927" spans="1:12">
      <c r="A13927" t="s">
        <v>317</v>
      </c>
      <c r="B13927" t="s">
        <v>466</v>
      </c>
      <c r="C13927">
        <v>48399</v>
      </c>
      <c r="D13927" t="s">
        <v>135</v>
      </c>
      <c r="E13927">
        <v>590</v>
      </c>
      <c r="F13927" t="s">
        <v>110</v>
      </c>
      <c r="G13927" t="s">
        <v>116</v>
      </c>
      <c r="H13927">
        <v>185</v>
      </c>
      <c r="I13927">
        <v>8.5296566232054782E-2</v>
      </c>
      <c r="J13927">
        <v>4.9228632047380264E-3</v>
      </c>
      <c r="K13927">
        <v>-5.7008063693509553E-2</v>
      </c>
      <c r="L13927">
        <v>0.26560942726821729</v>
      </c>
    </row>
    <row r="13928" spans="1:12">
      <c r="A13928" t="s">
        <v>317</v>
      </c>
      <c r="B13928" t="s">
        <v>466</v>
      </c>
      <c r="C13928">
        <v>48399</v>
      </c>
      <c r="D13928" t="s">
        <v>135</v>
      </c>
      <c r="E13928">
        <v>590</v>
      </c>
      <c r="F13928" t="s">
        <v>110</v>
      </c>
      <c r="G13928" t="s">
        <v>117</v>
      </c>
      <c r="H13928">
        <v>109</v>
      </c>
      <c r="I13928">
        <v>0.28961295582137048</v>
      </c>
      <c r="J13928">
        <v>1.138400038198843E-2</v>
      </c>
      <c r="K13928">
        <v>-1.7946656518021811E-2</v>
      </c>
      <c r="L13928">
        <v>0.54453904621127391</v>
      </c>
    </row>
    <row r="13929" spans="1:12">
      <c r="A13929" t="s">
        <v>317</v>
      </c>
      <c r="B13929" t="s">
        <v>466</v>
      </c>
      <c r="C13929">
        <v>48399</v>
      </c>
      <c r="D13929" t="s">
        <v>135</v>
      </c>
      <c r="E13929">
        <v>590</v>
      </c>
      <c r="F13929" t="s">
        <v>110</v>
      </c>
      <c r="G13929" t="s">
        <v>118</v>
      </c>
      <c r="H13929">
        <v>185</v>
      </c>
      <c r="I13929">
        <v>8.5296566232054782E-2</v>
      </c>
      <c r="J13929">
        <v>4.9228632047380264E-3</v>
      </c>
      <c r="K13929">
        <v>-5.7008063693509553E-2</v>
      </c>
      <c r="L13929">
        <v>0.26560942726821729</v>
      </c>
    </row>
    <row r="13930" spans="1:12">
      <c r="A13930" t="s">
        <v>317</v>
      </c>
      <c r="B13930" t="s">
        <v>466</v>
      </c>
      <c r="C13930">
        <v>48399</v>
      </c>
      <c r="D13930" t="s">
        <v>135</v>
      </c>
      <c r="E13930">
        <v>590</v>
      </c>
      <c r="F13930" t="s">
        <v>110</v>
      </c>
      <c r="G13930" t="s">
        <v>119</v>
      </c>
      <c r="H13930">
        <v>109</v>
      </c>
      <c r="I13930">
        <v>0.31377840320472983</v>
      </c>
      <c r="J13930">
        <v>1.19392289410088E-2</v>
      </c>
      <c r="K13930">
        <v>-5.4531078796244319E-3</v>
      </c>
      <c r="L13930">
        <v>0.60787086013814906</v>
      </c>
    </row>
    <row r="13931" spans="1:12">
      <c r="A13931" t="s">
        <v>317</v>
      </c>
      <c r="B13931" t="s">
        <v>466</v>
      </c>
      <c r="C13931">
        <v>48399</v>
      </c>
      <c r="D13931" t="s">
        <v>135</v>
      </c>
      <c r="E13931">
        <v>590</v>
      </c>
      <c r="F13931" t="s">
        <v>110</v>
      </c>
      <c r="G13931" t="s">
        <v>120</v>
      </c>
      <c r="H13931">
        <v>185</v>
      </c>
      <c r="I13931">
        <v>0.13081665483403709</v>
      </c>
      <c r="J13931">
        <v>4.9519957668733182E-3</v>
      </c>
      <c r="K13931">
        <v>-2.002714146858749E-2</v>
      </c>
      <c r="L13931">
        <v>0.31390430789418788</v>
      </c>
    </row>
    <row r="13932" spans="1:12">
      <c r="A13932" t="s">
        <v>317</v>
      </c>
      <c r="B13932" t="s">
        <v>466</v>
      </c>
      <c r="C13932">
        <v>48399</v>
      </c>
      <c r="D13932" t="s">
        <v>135</v>
      </c>
      <c r="E13932">
        <v>590</v>
      </c>
      <c r="F13932" t="s">
        <v>110</v>
      </c>
      <c r="G13932" t="s">
        <v>121</v>
      </c>
      <c r="H13932">
        <v>109</v>
      </c>
      <c r="I13932">
        <v>0.42598871782481701</v>
      </c>
      <c r="J13932">
        <v>1.4711688258305249E-2</v>
      </c>
      <c r="K13932">
        <v>2.626012599915499E-2</v>
      </c>
      <c r="L13932">
        <v>0.8129822778515795</v>
      </c>
    </row>
    <row r="13933" spans="1:12">
      <c r="A13933" t="s">
        <v>317</v>
      </c>
      <c r="B13933" t="s">
        <v>466</v>
      </c>
      <c r="C13933">
        <v>48399</v>
      </c>
      <c r="D13933" t="s">
        <v>135</v>
      </c>
      <c r="E13933">
        <v>590</v>
      </c>
      <c r="F13933" t="s">
        <v>110</v>
      </c>
      <c r="G13933" t="s">
        <v>122</v>
      </c>
      <c r="H13933">
        <v>185</v>
      </c>
      <c r="I13933">
        <v>0.24668600217402659</v>
      </c>
      <c r="J13933">
        <v>5.4664548939314366E-3</v>
      </c>
      <c r="K13933">
        <v>1.69673634204534E-2</v>
      </c>
      <c r="L13933">
        <v>0.42461468505656791</v>
      </c>
    </row>
    <row r="13934" spans="1:12">
      <c r="A13934" t="s">
        <v>317</v>
      </c>
      <c r="B13934" t="s">
        <v>466</v>
      </c>
      <c r="C13934">
        <v>48399</v>
      </c>
      <c r="D13934" t="s">
        <v>135</v>
      </c>
      <c r="E13934">
        <v>590</v>
      </c>
      <c r="F13934" t="s">
        <v>110</v>
      </c>
      <c r="G13934" t="s">
        <v>123</v>
      </c>
      <c r="H13934">
        <v>109</v>
      </c>
      <c r="I13934">
        <v>0.50520726373458447</v>
      </c>
      <c r="J13934">
        <v>1.7077787016098901E-2</v>
      </c>
      <c r="K13934">
        <v>6.197669814011568E-2</v>
      </c>
      <c r="L13934">
        <v>1.0039911330348541</v>
      </c>
    </row>
    <row r="13935" spans="1:12">
      <c r="A13935" t="s">
        <v>317</v>
      </c>
      <c r="B13935" t="s">
        <v>466</v>
      </c>
      <c r="C13935">
        <v>48399</v>
      </c>
      <c r="D13935" t="s">
        <v>135</v>
      </c>
      <c r="E13935">
        <v>590</v>
      </c>
      <c r="F13935" t="s">
        <v>110</v>
      </c>
      <c r="G13935" t="s">
        <v>124</v>
      </c>
      <c r="H13935">
        <v>185</v>
      </c>
      <c r="I13935">
        <v>0.35142052786679318</v>
      </c>
      <c r="J13935">
        <v>6.1383712513879592E-3</v>
      </c>
      <c r="K13935">
        <v>2.222570259427864E-2</v>
      </c>
      <c r="L13935">
        <v>0.52740692739829442</v>
      </c>
    </row>
    <row r="13936" spans="1:12">
      <c r="A13936" t="s">
        <v>317</v>
      </c>
      <c r="B13936" t="s">
        <v>466</v>
      </c>
      <c r="C13936">
        <v>48399</v>
      </c>
      <c r="D13936" t="s">
        <v>135</v>
      </c>
      <c r="E13936">
        <v>590</v>
      </c>
      <c r="F13936" t="s">
        <v>110</v>
      </c>
      <c r="G13936" t="s">
        <v>125</v>
      </c>
      <c r="H13936">
        <v>109</v>
      </c>
      <c r="I13936">
        <v>0.60827380053118063</v>
      </c>
      <c r="J13936">
        <v>1.9787072727830639E-2</v>
      </c>
      <c r="K13936">
        <v>9.0687244856611809E-2</v>
      </c>
      <c r="L13936">
        <v>1.184171269562668</v>
      </c>
    </row>
    <row r="13937" spans="1:12">
      <c r="A13937" t="s">
        <v>317</v>
      </c>
      <c r="B13937" t="s">
        <v>466</v>
      </c>
      <c r="C13937">
        <v>48399</v>
      </c>
      <c r="D13937" t="s">
        <v>135</v>
      </c>
      <c r="E13937">
        <v>590</v>
      </c>
      <c r="F13937" t="s">
        <v>110</v>
      </c>
      <c r="G13937" t="s">
        <v>126</v>
      </c>
      <c r="H13937">
        <v>185</v>
      </c>
      <c r="I13937">
        <v>0.47332010470589231</v>
      </c>
      <c r="J13937">
        <v>7.0115979680656516E-3</v>
      </c>
      <c r="K13937">
        <v>2.9303351145557589E-2</v>
      </c>
      <c r="L13937">
        <v>0.67457651028692767</v>
      </c>
    </row>
    <row r="13938" spans="1:12">
      <c r="A13938" t="s">
        <v>317</v>
      </c>
      <c r="B13938" t="s">
        <v>466</v>
      </c>
      <c r="C13938">
        <v>48399</v>
      </c>
      <c r="D13938" t="s">
        <v>135</v>
      </c>
      <c r="E13938">
        <v>590</v>
      </c>
      <c r="F13938" t="s">
        <v>110</v>
      </c>
      <c r="G13938" t="s">
        <v>127</v>
      </c>
      <c r="H13938">
        <v>109</v>
      </c>
      <c r="I13938">
        <v>0.37373321337284687</v>
      </c>
      <c r="J13938">
        <v>1.3476077985116131E-2</v>
      </c>
      <c r="K13938">
        <v>7.1544570863134177E-3</v>
      </c>
      <c r="L13938">
        <v>0.7133728245419243</v>
      </c>
    </row>
    <row r="13939" spans="1:12">
      <c r="A13939" t="s">
        <v>317</v>
      </c>
      <c r="B13939" t="s">
        <v>466</v>
      </c>
      <c r="C13939">
        <v>48399</v>
      </c>
      <c r="D13939" t="s">
        <v>135</v>
      </c>
      <c r="E13939">
        <v>590</v>
      </c>
      <c r="F13939" t="s">
        <v>110</v>
      </c>
      <c r="G13939" t="s">
        <v>128</v>
      </c>
      <c r="H13939">
        <v>185</v>
      </c>
      <c r="I13939">
        <v>0.17108570784333191</v>
      </c>
      <c r="J13939">
        <v>5.0105115523151568E-3</v>
      </c>
      <c r="K13939">
        <v>1.112253870171254E-2</v>
      </c>
      <c r="L13939">
        <v>0.35550166117782322</v>
      </c>
    </row>
    <row r="13940" spans="1:12">
      <c r="A13940" t="s">
        <v>317</v>
      </c>
      <c r="B13940" t="s">
        <v>466</v>
      </c>
      <c r="C13940">
        <v>48399</v>
      </c>
      <c r="D13940" t="s">
        <v>135</v>
      </c>
      <c r="E13940">
        <v>590</v>
      </c>
      <c r="F13940" t="s">
        <v>110</v>
      </c>
      <c r="G13940" t="s">
        <v>129</v>
      </c>
      <c r="H13940">
        <v>109</v>
      </c>
      <c r="I13940">
        <v>0.37373321337284687</v>
      </c>
      <c r="J13940">
        <v>1.3476077985116131E-2</v>
      </c>
      <c r="K13940">
        <v>7.1544570863134177E-3</v>
      </c>
      <c r="L13940">
        <v>0.7133728245419243</v>
      </c>
    </row>
    <row r="13941" spans="1:12">
      <c r="A13941" t="s">
        <v>317</v>
      </c>
      <c r="B13941" t="s">
        <v>466</v>
      </c>
      <c r="C13941">
        <v>48399</v>
      </c>
      <c r="D13941" t="s">
        <v>135</v>
      </c>
      <c r="E13941">
        <v>590</v>
      </c>
      <c r="F13941" t="s">
        <v>110</v>
      </c>
      <c r="G13941" t="s">
        <v>130</v>
      </c>
      <c r="H13941">
        <v>185</v>
      </c>
      <c r="I13941">
        <v>0.17108570784333191</v>
      </c>
      <c r="J13941">
        <v>5.0105115523151568E-3</v>
      </c>
      <c r="K13941">
        <v>1.112253870171254E-2</v>
      </c>
      <c r="L13941">
        <v>0.35550166117782322</v>
      </c>
    </row>
    <row r="13942" spans="1:12">
      <c r="A13942" t="s">
        <v>317</v>
      </c>
      <c r="B13942" t="s">
        <v>466</v>
      </c>
      <c r="C13942">
        <v>48399</v>
      </c>
      <c r="D13942" t="s">
        <v>135</v>
      </c>
      <c r="E13942">
        <v>590</v>
      </c>
      <c r="F13942" t="s">
        <v>110</v>
      </c>
      <c r="G13942" t="s">
        <v>131</v>
      </c>
      <c r="H13942">
        <v>109</v>
      </c>
      <c r="I13942">
        <v>0.37373321337284687</v>
      </c>
      <c r="J13942">
        <v>1.3476077985116131E-2</v>
      </c>
      <c r="K13942">
        <v>7.1544570863134177E-3</v>
      </c>
      <c r="L13942">
        <v>0.7133728245419243</v>
      </c>
    </row>
    <row r="13943" spans="1:12">
      <c r="A13943" t="s">
        <v>317</v>
      </c>
      <c r="B13943" t="s">
        <v>466</v>
      </c>
      <c r="C13943">
        <v>48399</v>
      </c>
      <c r="D13943" t="s">
        <v>135</v>
      </c>
      <c r="E13943">
        <v>590</v>
      </c>
      <c r="F13943" t="s">
        <v>110</v>
      </c>
      <c r="G13943" t="s">
        <v>132</v>
      </c>
      <c r="H13943">
        <v>185</v>
      </c>
      <c r="I13943">
        <v>0.17108570784333191</v>
      </c>
      <c r="J13943">
        <v>5.0105115523151568E-3</v>
      </c>
      <c r="K13943">
        <v>1.112253870171254E-2</v>
      </c>
      <c r="L13943">
        <v>0.35550166117782322</v>
      </c>
    </row>
    <row r="13944" spans="1:12">
      <c r="A13944" t="s">
        <v>317</v>
      </c>
      <c r="B13944" t="s">
        <v>466</v>
      </c>
      <c r="C13944">
        <v>48399</v>
      </c>
      <c r="D13944" t="s">
        <v>135</v>
      </c>
      <c r="E13944">
        <v>590</v>
      </c>
      <c r="F13944" t="s">
        <v>110</v>
      </c>
      <c r="G13944" t="s">
        <v>133</v>
      </c>
      <c r="H13944">
        <v>109</v>
      </c>
      <c r="I13944">
        <v>0.35625459407813048</v>
      </c>
      <c r="J13944">
        <v>1.1326333655082571E-2</v>
      </c>
      <c r="K13944">
        <v>4.8590525121547469E-2</v>
      </c>
      <c r="L13944">
        <v>0.71280724959205255</v>
      </c>
    </row>
    <row r="13945" spans="1:12">
      <c r="A13945" t="s">
        <v>317</v>
      </c>
      <c r="B13945" t="s">
        <v>466</v>
      </c>
      <c r="C13945">
        <v>48399</v>
      </c>
      <c r="D13945" t="s">
        <v>135</v>
      </c>
      <c r="E13945">
        <v>590</v>
      </c>
      <c r="F13945" t="s">
        <v>110</v>
      </c>
      <c r="G13945" t="s">
        <v>134</v>
      </c>
      <c r="H13945">
        <v>185</v>
      </c>
      <c r="I13945">
        <v>0.28277127053771872</v>
      </c>
      <c r="J13945">
        <v>4.7003638913312856E-3</v>
      </c>
      <c r="K13945">
        <v>1.4409000517682451E-2</v>
      </c>
      <c r="L13945">
        <v>0.45147817620409059</v>
      </c>
    </row>
    <row r="13946" spans="1:12">
      <c r="A13946" t="s">
        <v>317</v>
      </c>
      <c r="B13946" t="s">
        <v>467</v>
      </c>
      <c r="C13946">
        <v>48401</v>
      </c>
      <c r="D13946" t="s">
        <v>135</v>
      </c>
      <c r="E13946">
        <v>590</v>
      </c>
      <c r="F13946" t="s">
        <v>110</v>
      </c>
      <c r="G13946" t="s">
        <v>111</v>
      </c>
      <c r="H13946">
        <v>385</v>
      </c>
      <c r="I13946">
        <v>1.8352986050037819E-2</v>
      </c>
      <c r="J13946">
        <v>9.4481767279943002E-4</v>
      </c>
      <c r="K13946">
        <v>-999</v>
      </c>
      <c r="L13946">
        <v>-999</v>
      </c>
    </row>
    <row r="13947" spans="1:12">
      <c r="A13947" t="s">
        <v>317</v>
      </c>
      <c r="B13947" t="s">
        <v>467</v>
      </c>
      <c r="C13947">
        <v>48401</v>
      </c>
      <c r="D13947" t="s">
        <v>135</v>
      </c>
      <c r="E13947">
        <v>590</v>
      </c>
      <c r="F13947" t="s">
        <v>110</v>
      </c>
      <c r="G13947" t="s">
        <v>112</v>
      </c>
      <c r="H13947">
        <v>614</v>
      </c>
      <c r="I13947">
        <v>-1.524708937272541E-2</v>
      </c>
      <c r="J13947">
        <v>8.0153164432649913E-4</v>
      </c>
      <c r="K13947">
        <v>-999</v>
      </c>
      <c r="L13947">
        <v>-999</v>
      </c>
    </row>
    <row r="13948" spans="1:12">
      <c r="A13948" t="s">
        <v>317</v>
      </c>
      <c r="B13948" t="s">
        <v>467</v>
      </c>
      <c r="C13948">
        <v>48401</v>
      </c>
      <c r="D13948" t="s">
        <v>135</v>
      </c>
      <c r="E13948">
        <v>590</v>
      </c>
      <c r="F13948" t="s">
        <v>110</v>
      </c>
      <c r="G13948" t="s">
        <v>113</v>
      </c>
      <c r="H13948">
        <v>385</v>
      </c>
      <c r="I13948">
        <v>0.34441876035027852</v>
      </c>
      <c r="J13948">
        <v>8.249744552857298E-3</v>
      </c>
      <c r="K13948">
        <v>-2.2209100711948191E-3</v>
      </c>
      <c r="L13948">
        <v>0.92904004690239772</v>
      </c>
    </row>
    <row r="13949" spans="1:12">
      <c r="A13949" t="s">
        <v>317</v>
      </c>
      <c r="B13949" t="s">
        <v>467</v>
      </c>
      <c r="C13949">
        <v>48401</v>
      </c>
      <c r="D13949" t="s">
        <v>135</v>
      </c>
      <c r="E13949">
        <v>590</v>
      </c>
      <c r="F13949" t="s">
        <v>110</v>
      </c>
      <c r="G13949" t="s">
        <v>114</v>
      </c>
      <c r="H13949">
        <v>614</v>
      </c>
      <c r="I13949">
        <v>0.1498283722983309</v>
      </c>
      <c r="J13949">
        <v>4.8396967617221004E-3</v>
      </c>
      <c r="K13949">
        <v>-8.0042395586124887E-2</v>
      </c>
      <c r="L13949">
        <v>0.50609167636517527</v>
      </c>
    </row>
    <row r="13950" spans="1:12">
      <c r="A13950" t="s">
        <v>317</v>
      </c>
      <c r="B13950" t="s">
        <v>467</v>
      </c>
      <c r="C13950">
        <v>48401</v>
      </c>
      <c r="D13950" t="s">
        <v>135</v>
      </c>
      <c r="E13950">
        <v>590</v>
      </c>
      <c r="F13950" t="s">
        <v>110</v>
      </c>
      <c r="G13950" t="s">
        <v>115</v>
      </c>
      <c r="H13950">
        <v>385</v>
      </c>
      <c r="I13950">
        <v>0.2395383713506733</v>
      </c>
      <c r="J13950">
        <v>5.9711598132804493E-3</v>
      </c>
      <c r="K13950">
        <v>-6.9626939183345697E-3</v>
      </c>
      <c r="L13950">
        <v>0.68818917119285972</v>
      </c>
    </row>
    <row r="13951" spans="1:12">
      <c r="A13951" t="s">
        <v>317</v>
      </c>
      <c r="B13951" t="s">
        <v>467</v>
      </c>
      <c r="C13951">
        <v>48401</v>
      </c>
      <c r="D13951" t="s">
        <v>135</v>
      </c>
      <c r="E13951">
        <v>590</v>
      </c>
      <c r="F13951" t="s">
        <v>110</v>
      </c>
      <c r="G13951" t="s">
        <v>116</v>
      </c>
      <c r="H13951">
        <v>613</v>
      </c>
      <c r="I13951">
        <v>7.1637483097242008E-2</v>
      </c>
      <c r="J13951">
        <v>2.9817369722901959E-3</v>
      </c>
      <c r="K13951">
        <v>-0.16779746486992439</v>
      </c>
      <c r="L13951">
        <v>0.33039547440439881</v>
      </c>
    </row>
    <row r="13952" spans="1:12">
      <c r="A13952" t="s">
        <v>317</v>
      </c>
      <c r="B13952" t="s">
        <v>467</v>
      </c>
      <c r="C13952">
        <v>48401</v>
      </c>
      <c r="D13952" t="s">
        <v>135</v>
      </c>
      <c r="E13952">
        <v>590</v>
      </c>
      <c r="F13952" t="s">
        <v>110</v>
      </c>
      <c r="G13952" t="s">
        <v>117</v>
      </c>
      <c r="H13952">
        <v>385</v>
      </c>
      <c r="I13952">
        <v>0.2395383713506733</v>
      </c>
      <c r="J13952">
        <v>5.9711598132804493E-3</v>
      </c>
      <c r="K13952">
        <v>-6.9626939183345697E-3</v>
      </c>
      <c r="L13952">
        <v>0.68818917119285972</v>
      </c>
    </row>
    <row r="13953" spans="1:12">
      <c r="A13953" t="s">
        <v>317</v>
      </c>
      <c r="B13953" t="s">
        <v>467</v>
      </c>
      <c r="C13953">
        <v>48401</v>
      </c>
      <c r="D13953" t="s">
        <v>135</v>
      </c>
      <c r="E13953">
        <v>590</v>
      </c>
      <c r="F13953" t="s">
        <v>110</v>
      </c>
      <c r="G13953" t="s">
        <v>118</v>
      </c>
      <c r="H13953">
        <v>614</v>
      </c>
      <c r="I13953">
        <v>7.1404604684808304E-2</v>
      </c>
      <c r="J13953">
        <v>2.9590933539898941E-3</v>
      </c>
      <c r="K13953">
        <v>-0.16779746486992439</v>
      </c>
      <c r="L13953">
        <v>0.33039547440439881</v>
      </c>
    </row>
    <row r="13954" spans="1:12">
      <c r="A13954" t="s">
        <v>317</v>
      </c>
      <c r="B13954" t="s">
        <v>467</v>
      </c>
      <c r="C13954">
        <v>48401</v>
      </c>
      <c r="D13954" t="s">
        <v>135</v>
      </c>
      <c r="E13954">
        <v>590</v>
      </c>
      <c r="F13954" t="s">
        <v>110</v>
      </c>
      <c r="G13954" t="s">
        <v>119</v>
      </c>
      <c r="H13954">
        <v>385</v>
      </c>
      <c r="I13954">
        <v>0.29576395856467402</v>
      </c>
      <c r="J13954">
        <v>7.0892260102168444E-3</v>
      </c>
      <c r="K13954">
        <v>-2.2209100711948191E-3</v>
      </c>
      <c r="L13954">
        <v>0.81137074150351796</v>
      </c>
    </row>
    <row r="13955" spans="1:12">
      <c r="A13955" t="s">
        <v>317</v>
      </c>
      <c r="B13955" t="s">
        <v>467</v>
      </c>
      <c r="C13955">
        <v>48401</v>
      </c>
      <c r="D13955" t="s">
        <v>135</v>
      </c>
      <c r="E13955">
        <v>590</v>
      </c>
      <c r="F13955" t="s">
        <v>110</v>
      </c>
      <c r="G13955" t="s">
        <v>120</v>
      </c>
      <c r="H13955">
        <v>613</v>
      </c>
      <c r="I13955">
        <v>0.11001215318394671</v>
      </c>
      <c r="J13955">
        <v>3.8584855263824221E-3</v>
      </c>
      <c r="K13955">
        <v>-0.2476950842242015</v>
      </c>
      <c r="L13955">
        <v>0.39452015270246482</v>
      </c>
    </row>
    <row r="13956" spans="1:12">
      <c r="A13956" t="s">
        <v>317</v>
      </c>
      <c r="B13956" t="s">
        <v>467</v>
      </c>
      <c r="C13956">
        <v>48401</v>
      </c>
      <c r="D13956" t="s">
        <v>135</v>
      </c>
      <c r="E13956">
        <v>590</v>
      </c>
      <c r="F13956" t="s">
        <v>110</v>
      </c>
      <c r="G13956" t="s">
        <v>121</v>
      </c>
      <c r="H13956">
        <v>385</v>
      </c>
      <c r="I13956">
        <v>0.4297038202545681</v>
      </c>
      <c r="J13956">
        <v>1.013879700250065E-2</v>
      </c>
      <c r="K13956">
        <v>-2.2209100711948191E-3</v>
      </c>
      <c r="L13956">
        <v>1.118222396893668</v>
      </c>
    </row>
    <row r="13957" spans="1:12">
      <c r="A13957" t="s">
        <v>317</v>
      </c>
      <c r="B13957" t="s">
        <v>467</v>
      </c>
      <c r="C13957">
        <v>48401</v>
      </c>
      <c r="D13957" t="s">
        <v>135</v>
      </c>
      <c r="E13957">
        <v>590</v>
      </c>
      <c r="F13957" t="s">
        <v>110</v>
      </c>
      <c r="G13957" t="s">
        <v>122</v>
      </c>
      <c r="H13957">
        <v>613</v>
      </c>
      <c r="I13957">
        <v>0.20595179397059071</v>
      </c>
      <c r="J13957">
        <v>6.34815665797029E-3</v>
      </c>
      <c r="K13957">
        <v>-8.9453533457064499E-2</v>
      </c>
      <c r="L13957">
        <v>0.72098393098243763</v>
      </c>
    </row>
    <row r="13958" spans="1:12">
      <c r="A13958" t="s">
        <v>317</v>
      </c>
      <c r="B13958" t="s">
        <v>467</v>
      </c>
      <c r="C13958">
        <v>48401</v>
      </c>
      <c r="D13958" t="s">
        <v>135</v>
      </c>
      <c r="E13958">
        <v>590</v>
      </c>
      <c r="F13958" t="s">
        <v>110</v>
      </c>
      <c r="G13958" t="s">
        <v>123</v>
      </c>
      <c r="H13958">
        <v>385</v>
      </c>
      <c r="I13958">
        <v>0.55269707530607393</v>
      </c>
      <c r="J13958">
        <v>1.275900907091471E-2</v>
      </c>
      <c r="K13958">
        <v>-2.2209100711948191E-3</v>
      </c>
      <c r="L13958">
        <v>1.3667531928650181</v>
      </c>
    </row>
    <row r="13959" spans="1:12">
      <c r="A13959" t="s">
        <v>317</v>
      </c>
      <c r="B13959" t="s">
        <v>467</v>
      </c>
      <c r="C13959">
        <v>48401</v>
      </c>
      <c r="D13959" t="s">
        <v>135</v>
      </c>
      <c r="E13959">
        <v>590</v>
      </c>
      <c r="F13959" t="s">
        <v>110</v>
      </c>
      <c r="G13959" t="s">
        <v>124</v>
      </c>
      <c r="H13959">
        <v>613</v>
      </c>
      <c r="I13959">
        <v>0.3002740318735681</v>
      </c>
      <c r="J13959">
        <v>9.0247575333122013E-3</v>
      </c>
      <c r="K13959">
        <v>-7.0983799909851417E-2</v>
      </c>
      <c r="L13959">
        <v>1.075421990035097</v>
      </c>
    </row>
    <row r="13960" spans="1:12">
      <c r="A13960" t="s">
        <v>317</v>
      </c>
      <c r="B13960" t="s">
        <v>467</v>
      </c>
      <c r="C13960">
        <v>48401</v>
      </c>
      <c r="D13960" t="s">
        <v>135</v>
      </c>
      <c r="E13960">
        <v>590</v>
      </c>
      <c r="F13960" t="s">
        <v>110</v>
      </c>
      <c r="G13960" t="s">
        <v>125</v>
      </c>
      <c r="H13960">
        <v>385</v>
      </c>
      <c r="I13960">
        <v>0.67998199748401</v>
      </c>
      <c r="J13960">
        <v>1.574057216947199E-2</v>
      </c>
      <c r="K13960">
        <v>-2.2209100711948191E-3</v>
      </c>
      <c r="L13960">
        <v>1.640437809315836</v>
      </c>
    </row>
    <row r="13961" spans="1:12">
      <c r="A13961" t="s">
        <v>317</v>
      </c>
      <c r="B13961" t="s">
        <v>467</v>
      </c>
      <c r="C13961">
        <v>48401</v>
      </c>
      <c r="D13961" t="s">
        <v>135</v>
      </c>
      <c r="E13961">
        <v>590</v>
      </c>
      <c r="F13961" t="s">
        <v>110</v>
      </c>
      <c r="G13961" t="s">
        <v>126</v>
      </c>
      <c r="H13961">
        <v>613</v>
      </c>
      <c r="I13961">
        <v>0.40004617640704782</v>
      </c>
      <c r="J13961">
        <v>1.199303012229227E-2</v>
      </c>
      <c r="K13961">
        <v>-3.9806647781455047E-2</v>
      </c>
      <c r="L13961">
        <v>1.4206787509393499</v>
      </c>
    </row>
    <row r="13962" spans="1:12">
      <c r="A13962" t="s">
        <v>317</v>
      </c>
      <c r="B13962" t="s">
        <v>467</v>
      </c>
      <c r="C13962">
        <v>48401</v>
      </c>
      <c r="D13962" t="s">
        <v>135</v>
      </c>
      <c r="E13962">
        <v>590</v>
      </c>
      <c r="F13962" t="s">
        <v>110</v>
      </c>
      <c r="G13962" t="s">
        <v>127</v>
      </c>
      <c r="H13962">
        <v>385</v>
      </c>
      <c r="I13962">
        <v>0.34441875361720181</v>
      </c>
      <c r="J13962">
        <v>8.2497437891071949E-3</v>
      </c>
      <c r="K13962">
        <v>-2.2209100711948191E-3</v>
      </c>
      <c r="L13962">
        <v>0.92904004690239772</v>
      </c>
    </row>
    <row r="13963" spans="1:12">
      <c r="A13963" t="s">
        <v>317</v>
      </c>
      <c r="B13963" t="s">
        <v>467</v>
      </c>
      <c r="C13963">
        <v>48401</v>
      </c>
      <c r="D13963" t="s">
        <v>135</v>
      </c>
      <c r="E13963">
        <v>590</v>
      </c>
      <c r="F13963" t="s">
        <v>110</v>
      </c>
      <c r="G13963" t="s">
        <v>128</v>
      </c>
      <c r="H13963">
        <v>613</v>
      </c>
      <c r="I13963">
        <v>0.15109181448930389</v>
      </c>
      <c r="J13963">
        <v>4.9589034281511228E-3</v>
      </c>
      <c r="K13963">
        <v>-8.0042395586124887E-2</v>
      </c>
      <c r="L13963">
        <v>0.50609167636517527</v>
      </c>
    </row>
    <row r="13964" spans="1:12">
      <c r="A13964" t="s">
        <v>317</v>
      </c>
      <c r="B13964" t="s">
        <v>467</v>
      </c>
      <c r="C13964">
        <v>48401</v>
      </c>
      <c r="D13964" t="s">
        <v>135</v>
      </c>
      <c r="E13964">
        <v>590</v>
      </c>
      <c r="F13964" t="s">
        <v>110</v>
      </c>
      <c r="G13964" t="s">
        <v>129</v>
      </c>
      <c r="H13964">
        <v>385</v>
      </c>
      <c r="I13964">
        <v>0.34441875361720181</v>
      </c>
      <c r="J13964">
        <v>8.2497437891071931E-3</v>
      </c>
      <c r="K13964">
        <v>-2.2209100711948191E-3</v>
      </c>
      <c r="L13964">
        <v>0.92904004690239772</v>
      </c>
    </row>
    <row r="13965" spans="1:12">
      <c r="A13965" t="s">
        <v>317</v>
      </c>
      <c r="B13965" t="s">
        <v>467</v>
      </c>
      <c r="C13965">
        <v>48401</v>
      </c>
      <c r="D13965" t="s">
        <v>135</v>
      </c>
      <c r="E13965">
        <v>590</v>
      </c>
      <c r="F13965" t="s">
        <v>110</v>
      </c>
      <c r="G13965" t="s">
        <v>130</v>
      </c>
      <c r="H13965">
        <v>613</v>
      </c>
      <c r="I13965">
        <v>0.15109181448930389</v>
      </c>
      <c r="J13965">
        <v>4.9589034281511228E-3</v>
      </c>
      <c r="K13965">
        <v>-8.0042395586124887E-2</v>
      </c>
      <c r="L13965">
        <v>0.50609167636517527</v>
      </c>
    </row>
    <row r="13966" spans="1:12">
      <c r="A13966" t="s">
        <v>317</v>
      </c>
      <c r="B13966" t="s">
        <v>467</v>
      </c>
      <c r="C13966">
        <v>48401</v>
      </c>
      <c r="D13966" t="s">
        <v>135</v>
      </c>
      <c r="E13966">
        <v>590</v>
      </c>
      <c r="F13966" t="s">
        <v>110</v>
      </c>
      <c r="G13966" t="s">
        <v>131</v>
      </c>
      <c r="H13966">
        <v>385</v>
      </c>
      <c r="I13966">
        <v>0.34441875361720181</v>
      </c>
      <c r="J13966">
        <v>8.2497437891071931E-3</v>
      </c>
      <c r="K13966">
        <v>-2.2209100711948191E-3</v>
      </c>
      <c r="L13966">
        <v>0.92904004690239772</v>
      </c>
    </row>
    <row r="13967" spans="1:12">
      <c r="A13967" t="s">
        <v>317</v>
      </c>
      <c r="B13967" t="s">
        <v>467</v>
      </c>
      <c r="C13967">
        <v>48401</v>
      </c>
      <c r="D13967" t="s">
        <v>135</v>
      </c>
      <c r="E13967">
        <v>590</v>
      </c>
      <c r="F13967" t="s">
        <v>110</v>
      </c>
      <c r="G13967" t="s">
        <v>132</v>
      </c>
      <c r="H13967">
        <v>613</v>
      </c>
      <c r="I13967">
        <v>0.15109181448930389</v>
      </c>
      <c r="J13967">
        <v>4.9589034281511219E-3</v>
      </c>
      <c r="K13967">
        <v>-8.0042395586124887E-2</v>
      </c>
      <c r="L13967">
        <v>0.50609167636517527</v>
      </c>
    </row>
    <row r="13968" spans="1:12">
      <c r="A13968" t="s">
        <v>317</v>
      </c>
      <c r="B13968" t="s">
        <v>467</v>
      </c>
      <c r="C13968">
        <v>48401</v>
      </c>
      <c r="D13968" t="s">
        <v>135</v>
      </c>
      <c r="E13968">
        <v>590</v>
      </c>
      <c r="F13968" t="s">
        <v>110</v>
      </c>
      <c r="G13968" t="s">
        <v>133</v>
      </c>
      <c r="H13968">
        <v>385</v>
      </c>
      <c r="I13968">
        <v>0.4698351658084205</v>
      </c>
      <c r="J13968">
        <v>1.0090794398264141E-2</v>
      </c>
      <c r="K13968">
        <v>-2.2209100711948191E-3</v>
      </c>
      <c r="L13968">
        <v>1.0498195309448459</v>
      </c>
    </row>
    <row r="13969" spans="1:12">
      <c r="A13969" t="s">
        <v>317</v>
      </c>
      <c r="B13969" t="s">
        <v>467</v>
      </c>
      <c r="C13969">
        <v>48401</v>
      </c>
      <c r="D13969" t="s">
        <v>135</v>
      </c>
      <c r="E13969">
        <v>590</v>
      </c>
      <c r="F13969" t="s">
        <v>110</v>
      </c>
      <c r="G13969" t="s">
        <v>134</v>
      </c>
      <c r="H13969">
        <v>613</v>
      </c>
      <c r="I13969">
        <v>0.2479334897645504</v>
      </c>
      <c r="J13969">
        <v>7.6990058058874558E-3</v>
      </c>
      <c r="K13969">
        <v>-3.9806647781455047E-2</v>
      </c>
      <c r="L13969">
        <v>0.95830643174613483</v>
      </c>
    </row>
    <row r="13970" spans="1:12">
      <c r="A13970" t="s">
        <v>317</v>
      </c>
      <c r="B13970" t="s">
        <v>468</v>
      </c>
      <c r="C13970">
        <v>48403</v>
      </c>
      <c r="D13970" t="s">
        <v>135</v>
      </c>
      <c r="E13970">
        <v>590</v>
      </c>
      <c r="F13970" t="s">
        <v>110</v>
      </c>
      <c r="G13970" t="s">
        <v>111</v>
      </c>
      <c r="H13970">
        <v>385</v>
      </c>
      <c r="I13970">
        <v>1.8352986050037819E-2</v>
      </c>
      <c r="J13970">
        <v>9.4481767279943002E-4</v>
      </c>
      <c r="K13970">
        <v>-999</v>
      </c>
      <c r="L13970">
        <v>-999</v>
      </c>
    </row>
    <row r="13971" spans="1:12">
      <c r="A13971" t="s">
        <v>317</v>
      </c>
      <c r="B13971" t="s">
        <v>468</v>
      </c>
      <c r="C13971">
        <v>48403</v>
      </c>
      <c r="D13971" t="s">
        <v>135</v>
      </c>
      <c r="E13971">
        <v>590</v>
      </c>
      <c r="F13971" t="s">
        <v>110</v>
      </c>
      <c r="G13971" t="s">
        <v>112</v>
      </c>
      <c r="H13971">
        <v>614</v>
      </c>
      <c r="I13971">
        <v>-1.524708937272541E-2</v>
      </c>
      <c r="J13971">
        <v>8.0153164432649913E-4</v>
      </c>
      <c r="K13971">
        <v>-999</v>
      </c>
      <c r="L13971">
        <v>-999</v>
      </c>
    </row>
    <row r="13972" spans="1:12">
      <c r="A13972" t="s">
        <v>317</v>
      </c>
      <c r="B13972" t="s">
        <v>468</v>
      </c>
      <c r="C13972">
        <v>48403</v>
      </c>
      <c r="D13972" t="s">
        <v>135</v>
      </c>
      <c r="E13972">
        <v>590</v>
      </c>
      <c r="F13972" t="s">
        <v>110</v>
      </c>
      <c r="G13972" t="s">
        <v>113</v>
      </c>
      <c r="H13972">
        <v>385</v>
      </c>
      <c r="I13972">
        <v>0.34441876035027852</v>
      </c>
      <c r="J13972">
        <v>8.249744552857298E-3</v>
      </c>
      <c r="K13972">
        <v>-2.2209100711948191E-3</v>
      </c>
      <c r="L13972">
        <v>0.92904004690239772</v>
      </c>
    </row>
    <row r="13973" spans="1:12">
      <c r="A13973" t="s">
        <v>317</v>
      </c>
      <c r="B13973" t="s">
        <v>468</v>
      </c>
      <c r="C13973">
        <v>48403</v>
      </c>
      <c r="D13973" t="s">
        <v>135</v>
      </c>
      <c r="E13973">
        <v>590</v>
      </c>
      <c r="F13973" t="s">
        <v>110</v>
      </c>
      <c r="G13973" t="s">
        <v>114</v>
      </c>
      <c r="H13973">
        <v>614</v>
      </c>
      <c r="I13973">
        <v>0.1498283722983309</v>
      </c>
      <c r="J13973">
        <v>4.8396967617221004E-3</v>
      </c>
      <c r="K13973">
        <v>-8.0042395586124887E-2</v>
      </c>
      <c r="L13973">
        <v>0.50609167636517527</v>
      </c>
    </row>
    <row r="13974" spans="1:12">
      <c r="A13974" t="s">
        <v>317</v>
      </c>
      <c r="B13974" t="s">
        <v>468</v>
      </c>
      <c r="C13974">
        <v>48403</v>
      </c>
      <c r="D13974" t="s">
        <v>135</v>
      </c>
      <c r="E13974">
        <v>590</v>
      </c>
      <c r="F13974" t="s">
        <v>110</v>
      </c>
      <c r="G13974" t="s">
        <v>115</v>
      </c>
      <c r="H13974">
        <v>385</v>
      </c>
      <c r="I13974">
        <v>0.2395383713506733</v>
      </c>
      <c r="J13974">
        <v>5.9711598132804493E-3</v>
      </c>
      <c r="K13974">
        <v>-6.9626939183345697E-3</v>
      </c>
      <c r="L13974">
        <v>0.68818917119285972</v>
      </c>
    </row>
    <row r="13975" spans="1:12">
      <c r="A13975" t="s">
        <v>317</v>
      </c>
      <c r="B13975" t="s">
        <v>468</v>
      </c>
      <c r="C13975">
        <v>48403</v>
      </c>
      <c r="D13975" t="s">
        <v>135</v>
      </c>
      <c r="E13975">
        <v>590</v>
      </c>
      <c r="F13975" t="s">
        <v>110</v>
      </c>
      <c r="G13975" t="s">
        <v>116</v>
      </c>
      <c r="H13975">
        <v>613</v>
      </c>
      <c r="I13975">
        <v>7.1637483097242008E-2</v>
      </c>
      <c r="J13975">
        <v>2.9817369722901959E-3</v>
      </c>
      <c r="K13975">
        <v>-0.16779746486992439</v>
      </c>
      <c r="L13975">
        <v>0.33039547440439881</v>
      </c>
    </row>
    <row r="13976" spans="1:12">
      <c r="A13976" t="s">
        <v>317</v>
      </c>
      <c r="B13976" t="s">
        <v>468</v>
      </c>
      <c r="C13976">
        <v>48403</v>
      </c>
      <c r="D13976" t="s">
        <v>135</v>
      </c>
      <c r="E13976">
        <v>590</v>
      </c>
      <c r="F13976" t="s">
        <v>110</v>
      </c>
      <c r="G13976" t="s">
        <v>117</v>
      </c>
      <c r="H13976">
        <v>385</v>
      </c>
      <c r="I13976">
        <v>0.2395383713506733</v>
      </c>
      <c r="J13976">
        <v>5.9711598132804493E-3</v>
      </c>
      <c r="K13976">
        <v>-6.9626939183345697E-3</v>
      </c>
      <c r="L13976">
        <v>0.68818917119285972</v>
      </c>
    </row>
    <row r="13977" spans="1:12">
      <c r="A13977" t="s">
        <v>317</v>
      </c>
      <c r="B13977" t="s">
        <v>468</v>
      </c>
      <c r="C13977">
        <v>48403</v>
      </c>
      <c r="D13977" t="s">
        <v>135</v>
      </c>
      <c r="E13977">
        <v>590</v>
      </c>
      <c r="F13977" t="s">
        <v>110</v>
      </c>
      <c r="G13977" t="s">
        <v>118</v>
      </c>
      <c r="H13977">
        <v>614</v>
      </c>
      <c r="I13977">
        <v>7.1404604684808304E-2</v>
      </c>
      <c r="J13977">
        <v>2.9590933539898941E-3</v>
      </c>
      <c r="K13977">
        <v>-0.16779746486992439</v>
      </c>
      <c r="L13977">
        <v>0.33039547440439881</v>
      </c>
    </row>
    <row r="13978" spans="1:12">
      <c r="A13978" t="s">
        <v>317</v>
      </c>
      <c r="B13978" t="s">
        <v>468</v>
      </c>
      <c r="C13978">
        <v>48403</v>
      </c>
      <c r="D13978" t="s">
        <v>135</v>
      </c>
      <c r="E13978">
        <v>590</v>
      </c>
      <c r="F13978" t="s">
        <v>110</v>
      </c>
      <c r="G13978" t="s">
        <v>119</v>
      </c>
      <c r="H13978">
        <v>385</v>
      </c>
      <c r="I13978">
        <v>0.29576395856467402</v>
      </c>
      <c r="J13978">
        <v>7.0892260102168444E-3</v>
      </c>
      <c r="K13978">
        <v>-2.2209100711948191E-3</v>
      </c>
      <c r="L13978">
        <v>0.81137074150351796</v>
      </c>
    </row>
    <row r="13979" spans="1:12">
      <c r="A13979" t="s">
        <v>317</v>
      </c>
      <c r="B13979" t="s">
        <v>468</v>
      </c>
      <c r="C13979">
        <v>48403</v>
      </c>
      <c r="D13979" t="s">
        <v>135</v>
      </c>
      <c r="E13979">
        <v>590</v>
      </c>
      <c r="F13979" t="s">
        <v>110</v>
      </c>
      <c r="G13979" t="s">
        <v>120</v>
      </c>
      <c r="H13979">
        <v>613</v>
      </c>
      <c r="I13979">
        <v>0.11001215318394671</v>
      </c>
      <c r="J13979">
        <v>3.8584855263824221E-3</v>
      </c>
      <c r="K13979">
        <v>-0.2476950842242015</v>
      </c>
      <c r="L13979">
        <v>0.39452015270246482</v>
      </c>
    </row>
    <row r="13980" spans="1:12">
      <c r="A13980" t="s">
        <v>317</v>
      </c>
      <c r="B13980" t="s">
        <v>468</v>
      </c>
      <c r="C13980">
        <v>48403</v>
      </c>
      <c r="D13980" t="s">
        <v>135</v>
      </c>
      <c r="E13980">
        <v>590</v>
      </c>
      <c r="F13980" t="s">
        <v>110</v>
      </c>
      <c r="G13980" t="s">
        <v>121</v>
      </c>
      <c r="H13980">
        <v>385</v>
      </c>
      <c r="I13980">
        <v>0.4297038202545681</v>
      </c>
      <c r="J13980">
        <v>1.013879700250065E-2</v>
      </c>
      <c r="K13980">
        <v>-2.2209100711948191E-3</v>
      </c>
      <c r="L13980">
        <v>1.118222396893668</v>
      </c>
    </row>
    <row r="13981" spans="1:12">
      <c r="A13981" t="s">
        <v>317</v>
      </c>
      <c r="B13981" t="s">
        <v>468</v>
      </c>
      <c r="C13981">
        <v>48403</v>
      </c>
      <c r="D13981" t="s">
        <v>135</v>
      </c>
      <c r="E13981">
        <v>590</v>
      </c>
      <c r="F13981" t="s">
        <v>110</v>
      </c>
      <c r="G13981" t="s">
        <v>122</v>
      </c>
      <c r="H13981">
        <v>613</v>
      </c>
      <c r="I13981">
        <v>0.20595179397059071</v>
      </c>
      <c r="J13981">
        <v>6.34815665797029E-3</v>
      </c>
      <c r="K13981">
        <v>-8.9453533457064499E-2</v>
      </c>
      <c r="L13981">
        <v>0.72098393098243763</v>
      </c>
    </row>
    <row r="13982" spans="1:12">
      <c r="A13982" t="s">
        <v>317</v>
      </c>
      <c r="B13982" t="s">
        <v>468</v>
      </c>
      <c r="C13982">
        <v>48403</v>
      </c>
      <c r="D13982" t="s">
        <v>135</v>
      </c>
      <c r="E13982">
        <v>590</v>
      </c>
      <c r="F13982" t="s">
        <v>110</v>
      </c>
      <c r="G13982" t="s">
        <v>123</v>
      </c>
      <c r="H13982">
        <v>385</v>
      </c>
      <c r="I13982">
        <v>0.55269707530607393</v>
      </c>
      <c r="J13982">
        <v>1.275900907091471E-2</v>
      </c>
      <c r="K13982">
        <v>-2.2209100711948191E-3</v>
      </c>
      <c r="L13982">
        <v>1.3667531928650181</v>
      </c>
    </row>
    <row r="13983" spans="1:12">
      <c r="A13983" t="s">
        <v>317</v>
      </c>
      <c r="B13983" t="s">
        <v>468</v>
      </c>
      <c r="C13983">
        <v>48403</v>
      </c>
      <c r="D13983" t="s">
        <v>135</v>
      </c>
      <c r="E13983">
        <v>590</v>
      </c>
      <c r="F13983" t="s">
        <v>110</v>
      </c>
      <c r="G13983" t="s">
        <v>124</v>
      </c>
      <c r="H13983">
        <v>613</v>
      </c>
      <c r="I13983">
        <v>0.3002740318735681</v>
      </c>
      <c r="J13983">
        <v>9.0247575333122013E-3</v>
      </c>
      <c r="K13983">
        <v>-7.0983799909851417E-2</v>
      </c>
      <c r="L13983">
        <v>1.075421990035097</v>
      </c>
    </row>
    <row r="13984" spans="1:12">
      <c r="A13984" t="s">
        <v>317</v>
      </c>
      <c r="B13984" t="s">
        <v>468</v>
      </c>
      <c r="C13984">
        <v>48403</v>
      </c>
      <c r="D13984" t="s">
        <v>135</v>
      </c>
      <c r="E13984">
        <v>590</v>
      </c>
      <c r="F13984" t="s">
        <v>110</v>
      </c>
      <c r="G13984" t="s">
        <v>125</v>
      </c>
      <c r="H13984">
        <v>385</v>
      </c>
      <c r="I13984">
        <v>0.67998199748401</v>
      </c>
      <c r="J13984">
        <v>1.574057216947199E-2</v>
      </c>
      <c r="K13984">
        <v>-2.2209100711948191E-3</v>
      </c>
      <c r="L13984">
        <v>1.640437809315836</v>
      </c>
    </row>
    <row r="13985" spans="1:12">
      <c r="A13985" t="s">
        <v>317</v>
      </c>
      <c r="B13985" t="s">
        <v>468</v>
      </c>
      <c r="C13985">
        <v>48403</v>
      </c>
      <c r="D13985" t="s">
        <v>135</v>
      </c>
      <c r="E13985">
        <v>590</v>
      </c>
      <c r="F13985" t="s">
        <v>110</v>
      </c>
      <c r="G13985" t="s">
        <v>126</v>
      </c>
      <c r="H13985">
        <v>613</v>
      </c>
      <c r="I13985">
        <v>0.40004617640704782</v>
      </c>
      <c r="J13985">
        <v>1.199303012229227E-2</v>
      </c>
      <c r="K13985">
        <v>-3.9806647781455047E-2</v>
      </c>
      <c r="L13985">
        <v>1.4206787509393499</v>
      </c>
    </row>
    <row r="13986" spans="1:12">
      <c r="A13986" t="s">
        <v>317</v>
      </c>
      <c r="B13986" t="s">
        <v>468</v>
      </c>
      <c r="C13986">
        <v>48403</v>
      </c>
      <c r="D13986" t="s">
        <v>135</v>
      </c>
      <c r="E13986">
        <v>590</v>
      </c>
      <c r="F13986" t="s">
        <v>110</v>
      </c>
      <c r="G13986" t="s">
        <v>127</v>
      </c>
      <c r="H13986">
        <v>385</v>
      </c>
      <c r="I13986">
        <v>0.34441875361720181</v>
      </c>
      <c r="J13986">
        <v>8.2497437891071949E-3</v>
      </c>
      <c r="K13986">
        <v>-2.2209100711948191E-3</v>
      </c>
      <c r="L13986">
        <v>0.92904004690239772</v>
      </c>
    </row>
    <row r="13987" spans="1:12">
      <c r="A13987" t="s">
        <v>317</v>
      </c>
      <c r="B13987" t="s">
        <v>468</v>
      </c>
      <c r="C13987">
        <v>48403</v>
      </c>
      <c r="D13987" t="s">
        <v>135</v>
      </c>
      <c r="E13987">
        <v>590</v>
      </c>
      <c r="F13987" t="s">
        <v>110</v>
      </c>
      <c r="G13987" t="s">
        <v>128</v>
      </c>
      <c r="H13987">
        <v>613</v>
      </c>
      <c r="I13987">
        <v>0.15109181448930389</v>
      </c>
      <c r="J13987">
        <v>4.9589034281511228E-3</v>
      </c>
      <c r="K13987">
        <v>-8.0042395586124887E-2</v>
      </c>
      <c r="L13987">
        <v>0.50609167636517527</v>
      </c>
    </row>
    <row r="13988" spans="1:12">
      <c r="A13988" t="s">
        <v>317</v>
      </c>
      <c r="B13988" t="s">
        <v>468</v>
      </c>
      <c r="C13988">
        <v>48403</v>
      </c>
      <c r="D13988" t="s">
        <v>135</v>
      </c>
      <c r="E13988">
        <v>590</v>
      </c>
      <c r="F13988" t="s">
        <v>110</v>
      </c>
      <c r="G13988" t="s">
        <v>129</v>
      </c>
      <c r="H13988">
        <v>385</v>
      </c>
      <c r="I13988">
        <v>0.34441875361720181</v>
      </c>
      <c r="J13988">
        <v>8.2497437891071931E-3</v>
      </c>
      <c r="K13988">
        <v>-2.2209100711948191E-3</v>
      </c>
      <c r="L13988">
        <v>0.92904004690239772</v>
      </c>
    </row>
    <row r="13989" spans="1:12">
      <c r="A13989" t="s">
        <v>317</v>
      </c>
      <c r="B13989" t="s">
        <v>468</v>
      </c>
      <c r="C13989">
        <v>48403</v>
      </c>
      <c r="D13989" t="s">
        <v>135</v>
      </c>
      <c r="E13989">
        <v>590</v>
      </c>
      <c r="F13989" t="s">
        <v>110</v>
      </c>
      <c r="G13989" t="s">
        <v>130</v>
      </c>
      <c r="H13989">
        <v>613</v>
      </c>
      <c r="I13989">
        <v>0.15109181448930389</v>
      </c>
      <c r="J13989">
        <v>4.9589034281511228E-3</v>
      </c>
      <c r="K13989">
        <v>-8.0042395586124887E-2</v>
      </c>
      <c r="L13989">
        <v>0.50609167636517527</v>
      </c>
    </row>
    <row r="13990" spans="1:12">
      <c r="A13990" t="s">
        <v>317</v>
      </c>
      <c r="B13990" t="s">
        <v>468</v>
      </c>
      <c r="C13990">
        <v>48403</v>
      </c>
      <c r="D13990" t="s">
        <v>135</v>
      </c>
      <c r="E13990">
        <v>590</v>
      </c>
      <c r="F13990" t="s">
        <v>110</v>
      </c>
      <c r="G13990" t="s">
        <v>131</v>
      </c>
      <c r="H13990">
        <v>385</v>
      </c>
      <c r="I13990">
        <v>0.34441875361720181</v>
      </c>
      <c r="J13990">
        <v>8.2497437891071931E-3</v>
      </c>
      <c r="K13990">
        <v>-2.2209100711948191E-3</v>
      </c>
      <c r="L13990">
        <v>0.92904004690239772</v>
      </c>
    </row>
    <row r="13991" spans="1:12">
      <c r="A13991" t="s">
        <v>317</v>
      </c>
      <c r="B13991" t="s">
        <v>468</v>
      </c>
      <c r="C13991">
        <v>48403</v>
      </c>
      <c r="D13991" t="s">
        <v>135</v>
      </c>
      <c r="E13991">
        <v>590</v>
      </c>
      <c r="F13991" t="s">
        <v>110</v>
      </c>
      <c r="G13991" t="s">
        <v>132</v>
      </c>
      <c r="H13991">
        <v>613</v>
      </c>
      <c r="I13991">
        <v>0.15109181448930389</v>
      </c>
      <c r="J13991">
        <v>4.9589034281511219E-3</v>
      </c>
      <c r="K13991">
        <v>-8.0042395586124887E-2</v>
      </c>
      <c r="L13991">
        <v>0.50609167636517527</v>
      </c>
    </row>
    <row r="13992" spans="1:12">
      <c r="A13992" t="s">
        <v>317</v>
      </c>
      <c r="B13992" t="s">
        <v>468</v>
      </c>
      <c r="C13992">
        <v>48403</v>
      </c>
      <c r="D13992" t="s">
        <v>135</v>
      </c>
      <c r="E13992">
        <v>590</v>
      </c>
      <c r="F13992" t="s">
        <v>110</v>
      </c>
      <c r="G13992" t="s">
        <v>133</v>
      </c>
      <c r="H13992">
        <v>385</v>
      </c>
      <c r="I13992">
        <v>0.4698351658084205</v>
      </c>
      <c r="J13992">
        <v>1.0090794398264141E-2</v>
      </c>
      <c r="K13992">
        <v>-2.2209100711948191E-3</v>
      </c>
      <c r="L13992">
        <v>1.0498195309448459</v>
      </c>
    </row>
    <row r="13993" spans="1:12">
      <c r="A13993" t="s">
        <v>317</v>
      </c>
      <c r="B13993" t="s">
        <v>468</v>
      </c>
      <c r="C13993">
        <v>48403</v>
      </c>
      <c r="D13993" t="s">
        <v>135</v>
      </c>
      <c r="E13993">
        <v>590</v>
      </c>
      <c r="F13993" t="s">
        <v>110</v>
      </c>
      <c r="G13993" t="s">
        <v>134</v>
      </c>
      <c r="H13993">
        <v>613</v>
      </c>
      <c r="I13993">
        <v>0.2479334897645504</v>
      </c>
      <c r="J13993">
        <v>7.6990058058874558E-3</v>
      </c>
      <c r="K13993">
        <v>-3.9806647781455047E-2</v>
      </c>
      <c r="L13993">
        <v>0.95830643174613483</v>
      </c>
    </row>
    <row r="13994" spans="1:12">
      <c r="A13994" t="s">
        <v>317</v>
      </c>
      <c r="B13994" t="s">
        <v>469</v>
      </c>
      <c r="C13994">
        <v>48405</v>
      </c>
      <c r="D13994" t="s">
        <v>135</v>
      </c>
      <c r="E13994">
        <v>590</v>
      </c>
      <c r="F13994" t="s">
        <v>110</v>
      </c>
      <c r="G13994" t="s">
        <v>111</v>
      </c>
      <c r="H13994">
        <v>385</v>
      </c>
      <c r="I13994">
        <v>1.8352986050037819E-2</v>
      </c>
      <c r="J13994">
        <v>9.4481767279943002E-4</v>
      </c>
      <c r="K13994">
        <v>-999</v>
      </c>
      <c r="L13994">
        <v>-999</v>
      </c>
    </row>
    <row r="13995" spans="1:12">
      <c r="A13995" t="s">
        <v>317</v>
      </c>
      <c r="B13995" t="s">
        <v>469</v>
      </c>
      <c r="C13995">
        <v>48405</v>
      </c>
      <c r="D13995" t="s">
        <v>135</v>
      </c>
      <c r="E13995">
        <v>590</v>
      </c>
      <c r="F13995" t="s">
        <v>110</v>
      </c>
      <c r="G13995" t="s">
        <v>112</v>
      </c>
      <c r="H13995">
        <v>614</v>
      </c>
      <c r="I13995">
        <v>-1.524708937272541E-2</v>
      </c>
      <c r="J13995">
        <v>8.0153164432649913E-4</v>
      </c>
      <c r="K13995">
        <v>-999</v>
      </c>
      <c r="L13995">
        <v>-999</v>
      </c>
    </row>
    <row r="13996" spans="1:12">
      <c r="A13996" t="s">
        <v>317</v>
      </c>
      <c r="B13996" t="s">
        <v>469</v>
      </c>
      <c r="C13996">
        <v>48405</v>
      </c>
      <c r="D13996" t="s">
        <v>135</v>
      </c>
      <c r="E13996">
        <v>590</v>
      </c>
      <c r="F13996" t="s">
        <v>110</v>
      </c>
      <c r="G13996" t="s">
        <v>113</v>
      </c>
      <c r="H13996">
        <v>385</v>
      </c>
      <c r="I13996">
        <v>0.34441876035027852</v>
      </c>
      <c r="J13996">
        <v>8.249744552857298E-3</v>
      </c>
      <c r="K13996">
        <v>-2.2209100711948191E-3</v>
      </c>
      <c r="L13996">
        <v>0.92904004690239772</v>
      </c>
    </row>
    <row r="13997" spans="1:12">
      <c r="A13997" t="s">
        <v>317</v>
      </c>
      <c r="B13997" t="s">
        <v>469</v>
      </c>
      <c r="C13997">
        <v>48405</v>
      </c>
      <c r="D13997" t="s">
        <v>135</v>
      </c>
      <c r="E13997">
        <v>590</v>
      </c>
      <c r="F13997" t="s">
        <v>110</v>
      </c>
      <c r="G13997" t="s">
        <v>114</v>
      </c>
      <c r="H13997">
        <v>614</v>
      </c>
      <c r="I13997">
        <v>0.1498283722983309</v>
      </c>
      <c r="J13997">
        <v>4.8396967617221004E-3</v>
      </c>
      <c r="K13997">
        <v>-8.0042395586124887E-2</v>
      </c>
      <c r="L13997">
        <v>0.50609167636517527</v>
      </c>
    </row>
    <row r="13998" spans="1:12">
      <c r="A13998" t="s">
        <v>317</v>
      </c>
      <c r="B13998" t="s">
        <v>469</v>
      </c>
      <c r="C13998">
        <v>48405</v>
      </c>
      <c r="D13998" t="s">
        <v>135</v>
      </c>
      <c r="E13998">
        <v>590</v>
      </c>
      <c r="F13998" t="s">
        <v>110</v>
      </c>
      <c r="G13998" t="s">
        <v>115</v>
      </c>
      <c r="H13998">
        <v>385</v>
      </c>
      <c r="I13998">
        <v>0.2395383713506733</v>
      </c>
      <c r="J13998">
        <v>5.9711598132804493E-3</v>
      </c>
      <c r="K13998">
        <v>-6.9626939183345697E-3</v>
      </c>
      <c r="L13998">
        <v>0.68818917119285972</v>
      </c>
    </row>
    <row r="13999" spans="1:12">
      <c r="A13999" t="s">
        <v>317</v>
      </c>
      <c r="B13999" t="s">
        <v>469</v>
      </c>
      <c r="C13999">
        <v>48405</v>
      </c>
      <c r="D13999" t="s">
        <v>135</v>
      </c>
      <c r="E13999">
        <v>590</v>
      </c>
      <c r="F13999" t="s">
        <v>110</v>
      </c>
      <c r="G13999" t="s">
        <v>116</v>
      </c>
      <c r="H13999">
        <v>613</v>
      </c>
      <c r="I13999">
        <v>7.1637483097242008E-2</v>
      </c>
      <c r="J13999">
        <v>2.9817369722901959E-3</v>
      </c>
      <c r="K13999">
        <v>-0.16779746486992439</v>
      </c>
      <c r="L13999">
        <v>0.33039547440439881</v>
      </c>
    </row>
    <row r="14000" spans="1:12">
      <c r="A14000" t="s">
        <v>317</v>
      </c>
      <c r="B14000" t="s">
        <v>469</v>
      </c>
      <c r="C14000">
        <v>48405</v>
      </c>
      <c r="D14000" t="s">
        <v>135</v>
      </c>
      <c r="E14000">
        <v>590</v>
      </c>
      <c r="F14000" t="s">
        <v>110</v>
      </c>
      <c r="G14000" t="s">
        <v>117</v>
      </c>
      <c r="H14000">
        <v>385</v>
      </c>
      <c r="I14000">
        <v>0.2395383713506733</v>
      </c>
      <c r="J14000">
        <v>5.9711598132804493E-3</v>
      </c>
      <c r="K14000">
        <v>-6.9626939183345697E-3</v>
      </c>
      <c r="L14000">
        <v>0.68818917119285972</v>
      </c>
    </row>
    <row r="14001" spans="1:12">
      <c r="A14001" t="s">
        <v>317</v>
      </c>
      <c r="B14001" t="s">
        <v>469</v>
      </c>
      <c r="C14001">
        <v>48405</v>
      </c>
      <c r="D14001" t="s">
        <v>135</v>
      </c>
      <c r="E14001">
        <v>590</v>
      </c>
      <c r="F14001" t="s">
        <v>110</v>
      </c>
      <c r="G14001" t="s">
        <v>118</v>
      </c>
      <c r="H14001">
        <v>614</v>
      </c>
      <c r="I14001">
        <v>7.1404604684808304E-2</v>
      </c>
      <c r="J14001">
        <v>2.9590933539898941E-3</v>
      </c>
      <c r="K14001">
        <v>-0.16779746486992439</v>
      </c>
      <c r="L14001">
        <v>0.33039547440439881</v>
      </c>
    </row>
    <row r="14002" spans="1:12">
      <c r="A14002" t="s">
        <v>317</v>
      </c>
      <c r="B14002" t="s">
        <v>469</v>
      </c>
      <c r="C14002">
        <v>48405</v>
      </c>
      <c r="D14002" t="s">
        <v>135</v>
      </c>
      <c r="E14002">
        <v>590</v>
      </c>
      <c r="F14002" t="s">
        <v>110</v>
      </c>
      <c r="G14002" t="s">
        <v>119</v>
      </c>
      <c r="H14002">
        <v>385</v>
      </c>
      <c r="I14002">
        <v>0.29576395856467402</v>
      </c>
      <c r="J14002">
        <v>7.0892260102168444E-3</v>
      </c>
      <c r="K14002">
        <v>-2.2209100711948191E-3</v>
      </c>
      <c r="L14002">
        <v>0.81137074150351796</v>
      </c>
    </row>
    <row r="14003" spans="1:12">
      <c r="A14003" t="s">
        <v>317</v>
      </c>
      <c r="B14003" t="s">
        <v>469</v>
      </c>
      <c r="C14003">
        <v>48405</v>
      </c>
      <c r="D14003" t="s">
        <v>135</v>
      </c>
      <c r="E14003">
        <v>590</v>
      </c>
      <c r="F14003" t="s">
        <v>110</v>
      </c>
      <c r="G14003" t="s">
        <v>120</v>
      </c>
      <c r="H14003">
        <v>613</v>
      </c>
      <c r="I14003">
        <v>0.11001215318394671</v>
      </c>
      <c r="J14003">
        <v>3.8584855263824221E-3</v>
      </c>
      <c r="K14003">
        <v>-0.2476950842242015</v>
      </c>
      <c r="L14003">
        <v>0.39452015270246482</v>
      </c>
    </row>
    <row r="14004" spans="1:12">
      <c r="A14004" t="s">
        <v>317</v>
      </c>
      <c r="B14004" t="s">
        <v>469</v>
      </c>
      <c r="C14004">
        <v>48405</v>
      </c>
      <c r="D14004" t="s">
        <v>135</v>
      </c>
      <c r="E14004">
        <v>590</v>
      </c>
      <c r="F14004" t="s">
        <v>110</v>
      </c>
      <c r="G14004" t="s">
        <v>121</v>
      </c>
      <c r="H14004">
        <v>385</v>
      </c>
      <c r="I14004">
        <v>0.4297038202545681</v>
      </c>
      <c r="J14004">
        <v>1.013879700250065E-2</v>
      </c>
      <c r="K14004">
        <v>-2.2209100711948191E-3</v>
      </c>
      <c r="L14004">
        <v>1.118222396893668</v>
      </c>
    </row>
    <row r="14005" spans="1:12">
      <c r="A14005" t="s">
        <v>317</v>
      </c>
      <c r="B14005" t="s">
        <v>469</v>
      </c>
      <c r="C14005">
        <v>48405</v>
      </c>
      <c r="D14005" t="s">
        <v>135</v>
      </c>
      <c r="E14005">
        <v>590</v>
      </c>
      <c r="F14005" t="s">
        <v>110</v>
      </c>
      <c r="G14005" t="s">
        <v>122</v>
      </c>
      <c r="H14005">
        <v>613</v>
      </c>
      <c r="I14005">
        <v>0.20595179397059071</v>
      </c>
      <c r="J14005">
        <v>6.34815665797029E-3</v>
      </c>
      <c r="K14005">
        <v>-8.9453533457064499E-2</v>
      </c>
      <c r="L14005">
        <v>0.72098393098243763</v>
      </c>
    </row>
    <row r="14006" spans="1:12">
      <c r="A14006" t="s">
        <v>317</v>
      </c>
      <c r="B14006" t="s">
        <v>469</v>
      </c>
      <c r="C14006">
        <v>48405</v>
      </c>
      <c r="D14006" t="s">
        <v>135</v>
      </c>
      <c r="E14006">
        <v>590</v>
      </c>
      <c r="F14006" t="s">
        <v>110</v>
      </c>
      <c r="G14006" t="s">
        <v>123</v>
      </c>
      <c r="H14006">
        <v>385</v>
      </c>
      <c r="I14006">
        <v>0.55269707530607393</v>
      </c>
      <c r="J14006">
        <v>1.275900907091471E-2</v>
      </c>
      <c r="K14006">
        <v>-2.2209100711948191E-3</v>
      </c>
      <c r="L14006">
        <v>1.3667531928650181</v>
      </c>
    </row>
    <row r="14007" spans="1:12">
      <c r="A14007" t="s">
        <v>317</v>
      </c>
      <c r="B14007" t="s">
        <v>469</v>
      </c>
      <c r="C14007">
        <v>48405</v>
      </c>
      <c r="D14007" t="s">
        <v>135</v>
      </c>
      <c r="E14007">
        <v>590</v>
      </c>
      <c r="F14007" t="s">
        <v>110</v>
      </c>
      <c r="G14007" t="s">
        <v>124</v>
      </c>
      <c r="H14007">
        <v>613</v>
      </c>
      <c r="I14007">
        <v>0.3002740318735681</v>
      </c>
      <c r="J14007">
        <v>9.0247575333122013E-3</v>
      </c>
      <c r="K14007">
        <v>-7.0983799909851417E-2</v>
      </c>
      <c r="L14007">
        <v>1.075421990035097</v>
      </c>
    </row>
    <row r="14008" spans="1:12">
      <c r="A14008" t="s">
        <v>317</v>
      </c>
      <c r="B14008" t="s">
        <v>469</v>
      </c>
      <c r="C14008">
        <v>48405</v>
      </c>
      <c r="D14008" t="s">
        <v>135</v>
      </c>
      <c r="E14008">
        <v>590</v>
      </c>
      <c r="F14008" t="s">
        <v>110</v>
      </c>
      <c r="G14008" t="s">
        <v>125</v>
      </c>
      <c r="H14008">
        <v>385</v>
      </c>
      <c r="I14008">
        <v>0.67998199748401</v>
      </c>
      <c r="J14008">
        <v>1.574057216947199E-2</v>
      </c>
      <c r="K14008">
        <v>-2.2209100711948191E-3</v>
      </c>
      <c r="L14008">
        <v>1.640437809315836</v>
      </c>
    </row>
    <row r="14009" spans="1:12">
      <c r="A14009" t="s">
        <v>317</v>
      </c>
      <c r="B14009" t="s">
        <v>469</v>
      </c>
      <c r="C14009">
        <v>48405</v>
      </c>
      <c r="D14009" t="s">
        <v>135</v>
      </c>
      <c r="E14009">
        <v>590</v>
      </c>
      <c r="F14009" t="s">
        <v>110</v>
      </c>
      <c r="G14009" t="s">
        <v>126</v>
      </c>
      <c r="H14009">
        <v>613</v>
      </c>
      <c r="I14009">
        <v>0.40004617640704782</v>
      </c>
      <c r="J14009">
        <v>1.199303012229227E-2</v>
      </c>
      <c r="K14009">
        <v>-3.9806647781455047E-2</v>
      </c>
      <c r="L14009">
        <v>1.4206787509393499</v>
      </c>
    </row>
    <row r="14010" spans="1:12">
      <c r="A14010" t="s">
        <v>317</v>
      </c>
      <c r="B14010" t="s">
        <v>469</v>
      </c>
      <c r="C14010">
        <v>48405</v>
      </c>
      <c r="D14010" t="s">
        <v>135</v>
      </c>
      <c r="E14010">
        <v>590</v>
      </c>
      <c r="F14010" t="s">
        <v>110</v>
      </c>
      <c r="G14010" t="s">
        <v>127</v>
      </c>
      <c r="H14010">
        <v>385</v>
      </c>
      <c r="I14010">
        <v>0.34441875361720181</v>
      </c>
      <c r="J14010">
        <v>8.2497437891071949E-3</v>
      </c>
      <c r="K14010">
        <v>-2.2209100711948191E-3</v>
      </c>
      <c r="L14010">
        <v>0.92904004690239772</v>
      </c>
    </row>
    <row r="14011" spans="1:12">
      <c r="A14011" t="s">
        <v>317</v>
      </c>
      <c r="B14011" t="s">
        <v>469</v>
      </c>
      <c r="C14011">
        <v>48405</v>
      </c>
      <c r="D14011" t="s">
        <v>135</v>
      </c>
      <c r="E14011">
        <v>590</v>
      </c>
      <c r="F14011" t="s">
        <v>110</v>
      </c>
      <c r="G14011" t="s">
        <v>128</v>
      </c>
      <c r="H14011">
        <v>613</v>
      </c>
      <c r="I14011">
        <v>0.15109181448930389</v>
      </c>
      <c r="J14011">
        <v>4.9589034281511228E-3</v>
      </c>
      <c r="K14011">
        <v>-8.0042395586124887E-2</v>
      </c>
      <c r="L14011">
        <v>0.50609167636517527</v>
      </c>
    </row>
    <row r="14012" spans="1:12">
      <c r="A14012" t="s">
        <v>317</v>
      </c>
      <c r="B14012" t="s">
        <v>469</v>
      </c>
      <c r="C14012">
        <v>48405</v>
      </c>
      <c r="D14012" t="s">
        <v>135</v>
      </c>
      <c r="E14012">
        <v>590</v>
      </c>
      <c r="F14012" t="s">
        <v>110</v>
      </c>
      <c r="G14012" t="s">
        <v>129</v>
      </c>
      <c r="H14012">
        <v>385</v>
      </c>
      <c r="I14012">
        <v>0.34441875361720181</v>
      </c>
      <c r="J14012">
        <v>8.2497437891071931E-3</v>
      </c>
      <c r="K14012">
        <v>-2.2209100711948191E-3</v>
      </c>
      <c r="L14012">
        <v>0.92904004690239772</v>
      </c>
    </row>
    <row r="14013" spans="1:12">
      <c r="A14013" t="s">
        <v>317</v>
      </c>
      <c r="B14013" t="s">
        <v>469</v>
      </c>
      <c r="C14013">
        <v>48405</v>
      </c>
      <c r="D14013" t="s">
        <v>135</v>
      </c>
      <c r="E14013">
        <v>590</v>
      </c>
      <c r="F14013" t="s">
        <v>110</v>
      </c>
      <c r="G14013" t="s">
        <v>130</v>
      </c>
      <c r="H14013">
        <v>613</v>
      </c>
      <c r="I14013">
        <v>0.15109181448930389</v>
      </c>
      <c r="J14013">
        <v>4.9589034281511228E-3</v>
      </c>
      <c r="K14013">
        <v>-8.0042395586124887E-2</v>
      </c>
      <c r="L14013">
        <v>0.50609167636517527</v>
      </c>
    </row>
    <row r="14014" spans="1:12">
      <c r="A14014" t="s">
        <v>317</v>
      </c>
      <c r="B14014" t="s">
        <v>469</v>
      </c>
      <c r="C14014">
        <v>48405</v>
      </c>
      <c r="D14014" t="s">
        <v>135</v>
      </c>
      <c r="E14014">
        <v>590</v>
      </c>
      <c r="F14014" t="s">
        <v>110</v>
      </c>
      <c r="G14014" t="s">
        <v>131</v>
      </c>
      <c r="H14014">
        <v>385</v>
      </c>
      <c r="I14014">
        <v>0.34441875361720181</v>
      </c>
      <c r="J14014">
        <v>8.2497437891071931E-3</v>
      </c>
      <c r="K14014">
        <v>-2.2209100711948191E-3</v>
      </c>
      <c r="L14014">
        <v>0.92904004690239772</v>
      </c>
    </row>
    <row r="14015" spans="1:12">
      <c r="A14015" t="s">
        <v>317</v>
      </c>
      <c r="B14015" t="s">
        <v>469</v>
      </c>
      <c r="C14015">
        <v>48405</v>
      </c>
      <c r="D14015" t="s">
        <v>135</v>
      </c>
      <c r="E14015">
        <v>590</v>
      </c>
      <c r="F14015" t="s">
        <v>110</v>
      </c>
      <c r="G14015" t="s">
        <v>132</v>
      </c>
      <c r="H14015">
        <v>613</v>
      </c>
      <c r="I14015">
        <v>0.15109181448930389</v>
      </c>
      <c r="J14015">
        <v>4.9589034281511219E-3</v>
      </c>
      <c r="K14015">
        <v>-8.0042395586124887E-2</v>
      </c>
      <c r="L14015">
        <v>0.50609167636517527</v>
      </c>
    </row>
    <row r="14016" spans="1:12">
      <c r="A14016" t="s">
        <v>317</v>
      </c>
      <c r="B14016" t="s">
        <v>469</v>
      </c>
      <c r="C14016">
        <v>48405</v>
      </c>
      <c r="D14016" t="s">
        <v>135</v>
      </c>
      <c r="E14016">
        <v>590</v>
      </c>
      <c r="F14016" t="s">
        <v>110</v>
      </c>
      <c r="G14016" t="s">
        <v>133</v>
      </c>
      <c r="H14016">
        <v>385</v>
      </c>
      <c r="I14016">
        <v>0.4698351658084205</v>
      </c>
      <c r="J14016">
        <v>1.0090794398264141E-2</v>
      </c>
      <c r="K14016">
        <v>-2.2209100711948191E-3</v>
      </c>
      <c r="L14016">
        <v>1.0498195309448459</v>
      </c>
    </row>
    <row r="14017" spans="1:12">
      <c r="A14017" t="s">
        <v>317</v>
      </c>
      <c r="B14017" t="s">
        <v>469</v>
      </c>
      <c r="C14017">
        <v>48405</v>
      </c>
      <c r="D14017" t="s">
        <v>135</v>
      </c>
      <c r="E14017">
        <v>590</v>
      </c>
      <c r="F14017" t="s">
        <v>110</v>
      </c>
      <c r="G14017" t="s">
        <v>134</v>
      </c>
      <c r="H14017">
        <v>613</v>
      </c>
      <c r="I14017">
        <v>0.2479334897645504</v>
      </c>
      <c r="J14017">
        <v>7.6990058058874558E-3</v>
      </c>
      <c r="K14017">
        <v>-3.9806647781455047E-2</v>
      </c>
      <c r="L14017">
        <v>0.95830643174613483</v>
      </c>
    </row>
    <row r="14018" spans="1:12">
      <c r="A14018" t="s">
        <v>317</v>
      </c>
      <c r="B14018" t="s">
        <v>470</v>
      </c>
      <c r="C14018">
        <v>48407</v>
      </c>
      <c r="D14018" t="s">
        <v>135</v>
      </c>
      <c r="E14018">
        <v>590</v>
      </c>
      <c r="F14018" t="s">
        <v>110</v>
      </c>
      <c r="G14018" t="s">
        <v>111</v>
      </c>
      <c r="H14018">
        <v>385</v>
      </c>
      <c r="I14018">
        <v>1.8352986050037819E-2</v>
      </c>
      <c r="J14018">
        <v>9.4481767279943002E-4</v>
      </c>
      <c r="K14018">
        <v>-999</v>
      </c>
      <c r="L14018">
        <v>-999</v>
      </c>
    </row>
    <row r="14019" spans="1:12">
      <c r="A14019" t="s">
        <v>317</v>
      </c>
      <c r="B14019" t="s">
        <v>470</v>
      </c>
      <c r="C14019">
        <v>48407</v>
      </c>
      <c r="D14019" t="s">
        <v>135</v>
      </c>
      <c r="E14019">
        <v>590</v>
      </c>
      <c r="F14019" t="s">
        <v>110</v>
      </c>
      <c r="G14019" t="s">
        <v>112</v>
      </c>
      <c r="H14019">
        <v>614</v>
      </c>
      <c r="I14019">
        <v>-1.524708937272541E-2</v>
      </c>
      <c r="J14019">
        <v>8.0153164432649913E-4</v>
      </c>
      <c r="K14019">
        <v>-999</v>
      </c>
      <c r="L14019">
        <v>-999</v>
      </c>
    </row>
    <row r="14020" spans="1:12">
      <c r="A14020" t="s">
        <v>317</v>
      </c>
      <c r="B14020" t="s">
        <v>470</v>
      </c>
      <c r="C14020">
        <v>48407</v>
      </c>
      <c r="D14020" t="s">
        <v>135</v>
      </c>
      <c r="E14020">
        <v>590</v>
      </c>
      <c r="F14020" t="s">
        <v>110</v>
      </c>
      <c r="G14020" t="s">
        <v>113</v>
      </c>
      <c r="H14020">
        <v>385</v>
      </c>
      <c r="I14020">
        <v>0.34441876035027852</v>
      </c>
      <c r="J14020">
        <v>8.249744552857298E-3</v>
      </c>
      <c r="K14020">
        <v>-2.2209100711948191E-3</v>
      </c>
      <c r="L14020">
        <v>0.92904004690239772</v>
      </c>
    </row>
    <row r="14021" spans="1:12">
      <c r="A14021" t="s">
        <v>317</v>
      </c>
      <c r="B14021" t="s">
        <v>470</v>
      </c>
      <c r="C14021">
        <v>48407</v>
      </c>
      <c r="D14021" t="s">
        <v>135</v>
      </c>
      <c r="E14021">
        <v>590</v>
      </c>
      <c r="F14021" t="s">
        <v>110</v>
      </c>
      <c r="G14021" t="s">
        <v>114</v>
      </c>
      <c r="H14021">
        <v>614</v>
      </c>
      <c r="I14021">
        <v>0.1498283722983309</v>
      </c>
      <c r="J14021">
        <v>4.8396967617221004E-3</v>
      </c>
      <c r="K14021">
        <v>-8.0042395586124887E-2</v>
      </c>
      <c r="L14021">
        <v>0.50609167636517527</v>
      </c>
    </row>
    <row r="14022" spans="1:12">
      <c r="A14022" t="s">
        <v>317</v>
      </c>
      <c r="B14022" t="s">
        <v>470</v>
      </c>
      <c r="C14022">
        <v>48407</v>
      </c>
      <c r="D14022" t="s">
        <v>135</v>
      </c>
      <c r="E14022">
        <v>590</v>
      </c>
      <c r="F14022" t="s">
        <v>110</v>
      </c>
      <c r="G14022" t="s">
        <v>115</v>
      </c>
      <c r="H14022">
        <v>385</v>
      </c>
      <c r="I14022">
        <v>0.2395383713506733</v>
      </c>
      <c r="J14022">
        <v>5.9711598132804493E-3</v>
      </c>
      <c r="K14022">
        <v>-6.9626939183345697E-3</v>
      </c>
      <c r="L14022">
        <v>0.68818917119285972</v>
      </c>
    </row>
    <row r="14023" spans="1:12">
      <c r="A14023" t="s">
        <v>317</v>
      </c>
      <c r="B14023" t="s">
        <v>470</v>
      </c>
      <c r="C14023">
        <v>48407</v>
      </c>
      <c r="D14023" t="s">
        <v>135</v>
      </c>
      <c r="E14023">
        <v>590</v>
      </c>
      <c r="F14023" t="s">
        <v>110</v>
      </c>
      <c r="G14023" t="s">
        <v>116</v>
      </c>
      <c r="H14023">
        <v>613</v>
      </c>
      <c r="I14023">
        <v>7.1637483097242008E-2</v>
      </c>
      <c r="J14023">
        <v>2.9817369722901959E-3</v>
      </c>
      <c r="K14023">
        <v>-0.16779746486992439</v>
      </c>
      <c r="L14023">
        <v>0.33039547440439881</v>
      </c>
    </row>
    <row r="14024" spans="1:12">
      <c r="A14024" t="s">
        <v>317</v>
      </c>
      <c r="B14024" t="s">
        <v>470</v>
      </c>
      <c r="C14024">
        <v>48407</v>
      </c>
      <c r="D14024" t="s">
        <v>135</v>
      </c>
      <c r="E14024">
        <v>590</v>
      </c>
      <c r="F14024" t="s">
        <v>110</v>
      </c>
      <c r="G14024" t="s">
        <v>117</v>
      </c>
      <c r="H14024">
        <v>385</v>
      </c>
      <c r="I14024">
        <v>0.2395383713506733</v>
      </c>
      <c r="J14024">
        <v>5.9711598132804493E-3</v>
      </c>
      <c r="K14024">
        <v>-6.9626939183345697E-3</v>
      </c>
      <c r="L14024">
        <v>0.68818917119285972</v>
      </c>
    </row>
    <row r="14025" spans="1:12">
      <c r="A14025" t="s">
        <v>317</v>
      </c>
      <c r="B14025" t="s">
        <v>470</v>
      </c>
      <c r="C14025">
        <v>48407</v>
      </c>
      <c r="D14025" t="s">
        <v>135</v>
      </c>
      <c r="E14025">
        <v>590</v>
      </c>
      <c r="F14025" t="s">
        <v>110</v>
      </c>
      <c r="G14025" t="s">
        <v>118</v>
      </c>
      <c r="H14025">
        <v>614</v>
      </c>
      <c r="I14025">
        <v>7.1404604684808304E-2</v>
      </c>
      <c r="J14025">
        <v>2.9590933539898941E-3</v>
      </c>
      <c r="K14025">
        <v>-0.16779746486992439</v>
      </c>
      <c r="L14025">
        <v>0.33039547440439881</v>
      </c>
    </row>
    <row r="14026" spans="1:12">
      <c r="A14026" t="s">
        <v>317</v>
      </c>
      <c r="B14026" t="s">
        <v>470</v>
      </c>
      <c r="C14026">
        <v>48407</v>
      </c>
      <c r="D14026" t="s">
        <v>135</v>
      </c>
      <c r="E14026">
        <v>590</v>
      </c>
      <c r="F14026" t="s">
        <v>110</v>
      </c>
      <c r="G14026" t="s">
        <v>119</v>
      </c>
      <c r="H14026">
        <v>385</v>
      </c>
      <c r="I14026">
        <v>0.29576395856467402</v>
      </c>
      <c r="J14026">
        <v>7.0892260102168444E-3</v>
      </c>
      <c r="K14026">
        <v>-2.2209100711948191E-3</v>
      </c>
      <c r="L14026">
        <v>0.81137074150351796</v>
      </c>
    </row>
    <row r="14027" spans="1:12">
      <c r="A14027" t="s">
        <v>317</v>
      </c>
      <c r="B14027" t="s">
        <v>470</v>
      </c>
      <c r="C14027">
        <v>48407</v>
      </c>
      <c r="D14027" t="s">
        <v>135</v>
      </c>
      <c r="E14027">
        <v>590</v>
      </c>
      <c r="F14027" t="s">
        <v>110</v>
      </c>
      <c r="G14027" t="s">
        <v>120</v>
      </c>
      <c r="H14027">
        <v>613</v>
      </c>
      <c r="I14027">
        <v>0.11001215318394671</v>
      </c>
      <c r="J14027">
        <v>3.8584855263824221E-3</v>
      </c>
      <c r="K14027">
        <v>-0.2476950842242015</v>
      </c>
      <c r="L14027">
        <v>0.39452015270246482</v>
      </c>
    </row>
    <row r="14028" spans="1:12">
      <c r="A14028" t="s">
        <v>317</v>
      </c>
      <c r="B14028" t="s">
        <v>470</v>
      </c>
      <c r="C14028">
        <v>48407</v>
      </c>
      <c r="D14028" t="s">
        <v>135</v>
      </c>
      <c r="E14028">
        <v>590</v>
      </c>
      <c r="F14028" t="s">
        <v>110</v>
      </c>
      <c r="G14028" t="s">
        <v>121</v>
      </c>
      <c r="H14028">
        <v>385</v>
      </c>
      <c r="I14028">
        <v>0.4297038202545681</v>
      </c>
      <c r="J14028">
        <v>1.013879700250065E-2</v>
      </c>
      <c r="K14028">
        <v>-2.2209100711948191E-3</v>
      </c>
      <c r="L14028">
        <v>1.118222396893668</v>
      </c>
    </row>
    <row r="14029" spans="1:12">
      <c r="A14029" t="s">
        <v>317</v>
      </c>
      <c r="B14029" t="s">
        <v>470</v>
      </c>
      <c r="C14029">
        <v>48407</v>
      </c>
      <c r="D14029" t="s">
        <v>135</v>
      </c>
      <c r="E14029">
        <v>590</v>
      </c>
      <c r="F14029" t="s">
        <v>110</v>
      </c>
      <c r="G14029" t="s">
        <v>122</v>
      </c>
      <c r="H14029">
        <v>613</v>
      </c>
      <c r="I14029">
        <v>0.20595179397059071</v>
      </c>
      <c r="J14029">
        <v>6.34815665797029E-3</v>
      </c>
      <c r="K14029">
        <v>-8.9453533457064499E-2</v>
      </c>
      <c r="L14029">
        <v>0.72098393098243763</v>
      </c>
    </row>
    <row r="14030" spans="1:12">
      <c r="A14030" t="s">
        <v>317</v>
      </c>
      <c r="B14030" t="s">
        <v>470</v>
      </c>
      <c r="C14030">
        <v>48407</v>
      </c>
      <c r="D14030" t="s">
        <v>135</v>
      </c>
      <c r="E14030">
        <v>590</v>
      </c>
      <c r="F14030" t="s">
        <v>110</v>
      </c>
      <c r="G14030" t="s">
        <v>123</v>
      </c>
      <c r="H14030">
        <v>385</v>
      </c>
      <c r="I14030">
        <v>0.55269707530607393</v>
      </c>
      <c r="J14030">
        <v>1.275900907091471E-2</v>
      </c>
      <c r="K14030">
        <v>-2.2209100711948191E-3</v>
      </c>
      <c r="L14030">
        <v>1.3667531928650181</v>
      </c>
    </row>
    <row r="14031" spans="1:12">
      <c r="A14031" t="s">
        <v>317</v>
      </c>
      <c r="B14031" t="s">
        <v>470</v>
      </c>
      <c r="C14031">
        <v>48407</v>
      </c>
      <c r="D14031" t="s">
        <v>135</v>
      </c>
      <c r="E14031">
        <v>590</v>
      </c>
      <c r="F14031" t="s">
        <v>110</v>
      </c>
      <c r="G14031" t="s">
        <v>124</v>
      </c>
      <c r="H14031">
        <v>613</v>
      </c>
      <c r="I14031">
        <v>0.3002740318735681</v>
      </c>
      <c r="J14031">
        <v>9.0247575333122013E-3</v>
      </c>
      <c r="K14031">
        <v>-7.0983799909851417E-2</v>
      </c>
      <c r="L14031">
        <v>1.075421990035097</v>
      </c>
    </row>
    <row r="14032" spans="1:12">
      <c r="A14032" t="s">
        <v>317</v>
      </c>
      <c r="B14032" t="s">
        <v>470</v>
      </c>
      <c r="C14032">
        <v>48407</v>
      </c>
      <c r="D14032" t="s">
        <v>135</v>
      </c>
      <c r="E14032">
        <v>590</v>
      </c>
      <c r="F14032" t="s">
        <v>110</v>
      </c>
      <c r="G14032" t="s">
        <v>125</v>
      </c>
      <c r="H14032">
        <v>385</v>
      </c>
      <c r="I14032">
        <v>0.67998199748401</v>
      </c>
      <c r="J14032">
        <v>1.574057216947199E-2</v>
      </c>
      <c r="K14032">
        <v>-2.2209100711948191E-3</v>
      </c>
      <c r="L14032">
        <v>1.640437809315836</v>
      </c>
    </row>
    <row r="14033" spans="1:12">
      <c r="A14033" t="s">
        <v>317</v>
      </c>
      <c r="B14033" t="s">
        <v>470</v>
      </c>
      <c r="C14033">
        <v>48407</v>
      </c>
      <c r="D14033" t="s">
        <v>135</v>
      </c>
      <c r="E14033">
        <v>590</v>
      </c>
      <c r="F14033" t="s">
        <v>110</v>
      </c>
      <c r="G14033" t="s">
        <v>126</v>
      </c>
      <c r="H14033">
        <v>613</v>
      </c>
      <c r="I14033">
        <v>0.40004617640704782</v>
      </c>
      <c r="J14033">
        <v>1.199303012229227E-2</v>
      </c>
      <c r="K14033">
        <v>-3.9806647781455047E-2</v>
      </c>
      <c r="L14033">
        <v>1.4206787509393499</v>
      </c>
    </row>
    <row r="14034" spans="1:12">
      <c r="A14034" t="s">
        <v>317</v>
      </c>
      <c r="B14034" t="s">
        <v>470</v>
      </c>
      <c r="C14034">
        <v>48407</v>
      </c>
      <c r="D14034" t="s">
        <v>135</v>
      </c>
      <c r="E14034">
        <v>590</v>
      </c>
      <c r="F14034" t="s">
        <v>110</v>
      </c>
      <c r="G14034" t="s">
        <v>127</v>
      </c>
      <c r="H14034">
        <v>385</v>
      </c>
      <c r="I14034">
        <v>0.34441875361720181</v>
      </c>
      <c r="J14034">
        <v>8.2497437891071949E-3</v>
      </c>
      <c r="K14034">
        <v>-2.2209100711948191E-3</v>
      </c>
      <c r="L14034">
        <v>0.92904004690239772</v>
      </c>
    </row>
    <row r="14035" spans="1:12">
      <c r="A14035" t="s">
        <v>317</v>
      </c>
      <c r="B14035" t="s">
        <v>470</v>
      </c>
      <c r="C14035">
        <v>48407</v>
      </c>
      <c r="D14035" t="s">
        <v>135</v>
      </c>
      <c r="E14035">
        <v>590</v>
      </c>
      <c r="F14035" t="s">
        <v>110</v>
      </c>
      <c r="G14035" t="s">
        <v>128</v>
      </c>
      <c r="H14035">
        <v>613</v>
      </c>
      <c r="I14035">
        <v>0.15109181448930389</v>
      </c>
      <c r="J14035">
        <v>4.9589034281511228E-3</v>
      </c>
      <c r="K14035">
        <v>-8.0042395586124887E-2</v>
      </c>
      <c r="L14035">
        <v>0.50609167636517527</v>
      </c>
    </row>
    <row r="14036" spans="1:12">
      <c r="A14036" t="s">
        <v>317</v>
      </c>
      <c r="B14036" t="s">
        <v>470</v>
      </c>
      <c r="C14036">
        <v>48407</v>
      </c>
      <c r="D14036" t="s">
        <v>135</v>
      </c>
      <c r="E14036">
        <v>590</v>
      </c>
      <c r="F14036" t="s">
        <v>110</v>
      </c>
      <c r="G14036" t="s">
        <v>129</v>
      </c>
      <c r="H14036">
        <v>385</v>
      </c>
      <c r="I14036">
        <v>0.34441875361720181</v>
      </c>
      <c r="J14036">
        <v>8.2497437891071931E-3</v>
      </c>
      <c r="K14036">
        <v>-2.2209100711948191E-3</v>
      </c>
      <c r="L14036">
        <v>0.92904004690239772</v>
      </c>
    </row>
    <row r="14037" spans="1:12">
      <c r="A14037" t="s">
        <v>317</v>
      </c>
      <c r="B14037" t="s">
        <v>470</v>
      </c>
      <c r="C14037">
        <v>48407</v>
      </c>
      <c r="D14037" t="s">
        <v>135</v>
      </c>
      <c r="E14037">
        <v>590</v>
      </c>
      <c r="F14037" t="s">
        <v>110</v>
      </c>
      <c r="G14037" t="s">
        <v>130</v>
      </c>
      <c r="H14037">
        <v>613</v>
      </c>
      <c r="I14037">
        <v>0.15109181448930389</v>
      </c>
      <c r="J14037">
        <v>4.9589034281511228E-3</v>
      </c>
      <c r="K14037">
        <v>-8.0042395586124887E-2</v>
      </c>
      <c r="L14037">
        <v>0.50609167636517527</v>
      </c>
    </row>
    <row r="14038" spans="1:12">
      <c r="A14038" t="s">
        <v>317</v>
      </c>
      <c r="B14038" t="s">
        <v>470</v>
      </c>
      <c r="C14038">
        <v>48407</v>
      </c>
      <c r="D14038" t="s">
        <v>135</v>
      </c>
      <c r="E14038">
        <v>590</v>
      </c>
      <c r="F14038" t="s">
        <v>110</v>
      </c>
      <c r="G14038" t="s">
        <v>131</v>
      </c>
      <c r="H14038">
        <v>385</v>
      </c>
      <c r="I14038">
        <v>0.34441875361720181</v>
      </c>
      <c r="J14038">
        <v>8.2497437891071931E-3</v>
      </c>
      <c r="K14038">
        <v>-2.2209100711948191E-3</v>
      </c>
      <c r="L14038">
        <v>0.92904004690239772</v>
      </c>
    </row>
    <row r="14039" spans="1:12">
      <c r="A14039" t="s">
        <v>317</v>
      </c>
      <c r="B14039" t="s">
        <v>470</v>
      </c>
      <c r="C14039">
        <v>48407</v>
      </c>
      <c r="D14039" t="s">
        <v>135</v>
      </c>
      <c r="E14039">
        <v>590</v>
      </c>
      <c r="F14039" t="s">
        <v>110</v>
      </c>
      <c r="G14039" t="s">
        <v>132</v>
      </c>
      <c r="H14039">
        <v>613</v>
      </c>
      <c r="I14039">
        <v>0.15109181448930389</v>
      </c>
      <c r="J14039">
        <v>4.9589034281511219E-3</v>
      </c>
      <c r="K14039">
        <v>-8.0042395586124887E-2</v>
      </c>
      <c r="L14039">
        <v>0.50609167636517527</v>
      </c>
    </row>
    <row r="14040" spans="1:12">
      <c r="A14040" t="s">
        <v>317</v>
      </c>
      <c r="B14040" t="s">
        <v>470</v>
      </c>
      <c r="C14040">
        <v>48407</v>
      </c>
      <c r="D14040" t="s">
        <v>135</v>
      </c>
      <c r="E14040">
        <v>590</v>
      </c>
      <c r="F14040" t="s">
        <v>110</v>
      </c>
      <c r="G14040" t="s">
        <v>133</v>
      </c>
      <c r="H14040">
        <v>385</v>
      </c>
      <c r="I14040">
        <v>0.4698351658084205</v>
      </c>
      <c r="J14040">
        <v>1.0090794398264141E-2</v>
      </c>
      <c r="K14040">
        <v>-2.2209100711948191E-3</v>
      </c>
      <c r="L14040">
        <v>1.0498195309448459</v>
      </c>
    </row>
    <row r="14041" spans="1:12">
      <c r="A14041" t="s">
        <v>317</v>
      </c>
      <c r="B14041" t="s">
        <v>470</v>
      </c>
      <c r="C14041">
        <v>48407</v>
      </c>
      <c r="D14041" t="s">
        <v>135</v>
      </c>
      <c r="E14041">
        <v>590</v>
      </c>
      <c r="F14041" t="s">
        <v>110</v>
      </c>
      <c r="G14041" t="s">
        <v>134</v>
      </c>
      <c r="H14041">
        <v>613</v>
      </c>
      <c r="I14041">
        <v>0.2479334897645504</v>
      </c>
      <c r="J14041">
        <v>7.6990058058874558E-3</v>
      </c>
      <c r="K14041">
        <v>-3.9806647781455047E-2</v>
      </c>
      <c r="L14041">
        <v>0.95830643174613483</v>
      </c>
    </row>
    <row r="14042" spans="1:12">
      <c r="A14042" t="s">
        <v>317</v>
      </c>
      <c r="B14042" t="s">
        <v>471</v>
      </c>
      <c r="C14042">
        <v>48409</v>
      </c>
      <c r="D14042" t="s">
        <v>135</v>
      </c>
      <c r="E14042">
        <v>590</v>
      </c>
      <c r="F14042" t="s">
        <v>110</v>
      </c>
      <c r="G14042" t="s">
        <v>111</v>
      </c>
      <c r="H14042">
        <v>119</v>
      </c>
      <c r="I14042">
        <v>4.344054371735321E-2</v>
      </c>
      <c r="J14042">
        <v>3.0583080619406241E-3</v>
      </c>
      <c r="K14042">
        <v>-999</v>
      </c>
      <c r="L14042">
        <v>-999</v>
      </c>
    </row>
    <row r="14043" spans="1:12">
      <c r="A14043" t="s">
        <v>317</v>
      </c>
      <c r="B14043" t="s">
        <v>471</v>
      </c>
      <c r="C14043">
        <v>48409</v>
      </c>
      <c r="D14043" t="s">
        <v>135</v>
      </c>
      <c r="E14043">
        <v>590</v>
      </c>
      <c r="F14043" t="s">
        <v>110</v>
      </c>
      <c r="G14043" t="s">
        <v>112</v>
      </c>
      <c r="H14043">
        <v>154</v>
      </c>
      <c r="I14043">
        <v>1.010576887515535E-2</v>
      </c>
      <c r="J14043">
        <v>1.007986004360896E-3</v>
      </c>
      <c r="K14043">
        <v>-999</v>
      </c>
      <c r="L14043">
        <v>-999</v>
      </c>
    </row>
    <row r="14044" spans="1:12">
      <c r="A14044" t="s">
        <v>317</v>
      </c>
      <c r="B14044" t="s">
        <v>471</v>
      </c>
      <c r="C14044">
        <v>48409</v>
      </c>
      <c r="D14044" t="s">
        <v>135</v>
      </c>
      <c r="E14044">
        <v>590</v>
      </c>
      <c r="F14044" t="s">
        <v>110</v>
      </c>
      <c r="G14044" t="s">
        <v>113</v>
      </c>
      <c r="H14044">
        <v>119</v>
      </c>
      <c r="I14044">
        <v>0.54223212982136748</v>
      </c>
      <c r="J14044">
        <v>2.2402894704769659E-2</v>
      </c>
      <c r="K14044">
        <v>-6.8014914002422755E-5</v>
      </c>
      <c r="L14044">
        <v>1.167587709455941</v>
      </c>
    </row>
    <row r="14045" spans="1:12">
      <c r="A14045" t="s">
        <v>317</v>
      </c>
      <c r="B14045" t="s">
        <v>471</v>
      </c>
      <c r="C14045">
        <v>48409</v>
      </c>
      <c r="D14045" t="s">
        <v>135</v>
      </c>
      <c r="E14045">
        <v>590</v>
      </c>
      <c r="F14045" t="s">
        <v>110</v>
      </c>
      <c r="G14045" t="s">
        <v>114</v>
      </c>
      <c r="H14045">
        <v>154</v>
      </c>
      <c r="I14045">
        <v>0.13614671302070411</v>
      </c>
      <c r="J14045">
        <v>1.006211760132609E-2</v>
      </c>
      <c r="K14045">
        <v>-0.1648007615647171</v>
      </c>
      <c r="L14045">
        <v>0.56084747552493552</v>
      </c>
    </row>
    <row r="14046" spans="1:12">
      <c r="A14046" t="s">
        <v>317</v>
      </c>
      <c r="B14046" t="s">
        <v>471</v>
      </c>
      <c r="C14046">
        <v>48409</v>
      </c>
      <c r="D14046" t="s">
        <v>135</v>
      </c>
      <c r="E14046">
        <v>590</v>
      </c>
      <c r="F14046" t="s">
        <v>110</v>
      </c>
      <c r="G14046" t="s">
        <v>115</v>
      </c>
      <c r="H14046">
        <v>119</v>
      </c>
      <c r="I14046">
        <v>0.35744820166864288</v>
      </c>
      <c r="J14046">
        <v>1.8388921166261309E-2</v>
      </c>
      <c r="K14046">
        <v>-9.3929551569146078E-2</v>
      </c>
      <c r="L14046">
        <v>0.83509783911325841</v>
      </c>
    </row>
    <row r="14047" spans="1:12">
      <c r="A14047" t="s">
        <v>317</v>
      </c>
      <c r="B14047" t="s">
        <v>471</v>
      </c>
      <c r="C14047">
        <v>48409</v>
      </c>
      <c r="D14047" t="s">
        <v>135</v>
      </c>
      <c r="E14047">
        <v>590</v>
      </c>
      <c r="F14047" t="s">
        <v>110</v>
      </c>
      <c r="G14047" t="s">
        <v>116</v>
      </c>
      <c r="H14047">
        <v>154</v>
      </c>
      <c r="I14047">
        <v>5.8262439736304593E-2</v>
      </c>
      <c r="J14047">
        <v>9.4519299594805518E-3</v>
      </c>
      <c r="K14047">
        <v>-0.2965267321163389</v>
      </c>
      <c r="L14047">
        <v>0.34774509743010268</v>
      </c>
    </row>
    <row r="14048" spans="1:12">
      <c r="A14048" t="s">
        <v>317</v>
      </c>
      <c r="B14048" t="s">
        <v>471</v>
      </c>
      <c r="C14048">
        <v>48409</v>
      </c>
      <c r="D14048" t="s">
        <v>135</v>
      </c>
      <c r="E14048">
        <v>590</v>
      </c>
      <c r="F14048" t="s">
        <v>110</v>
      </c>
      <c r="G14048" t="s">
        <v>117</v>
      </c>
      <c r="H14048">
        <v>119</v>
      </c>
      <c r="I14048">
        <v>0.35744820166864288</v>
      </c>
      <c r="J14048">
        <v>1.8388921166261309E-2</v>
      </c>
      <c r="K14048">
        <v>-9.3929551569146078E-2</v>
      </c>
      <c r="L14048">
        <v>0.83509783911325841</v>
      </c>
    </row>
    <row r="14049" spans="1:12">
      <c r="A14049" t="s">
        <v>317</v>
      </c>
      <c r="B14049" t="s">
        <v>471</v>
      </c>
      <c r="C14049">
        <v>48409</v>
      </c>
      <c r="D14049" t="s">
        <v>135</v>
      </c>
      <c r="E14049">
        <v>590</v>
      </c>
      <c r="F14049" t="s">
        <v>110</v>
      </c>
      <c r="G14049" t="s">
        <v>118</v>
      </c>
      <c r="H14049">
        <v>154</v>
      </c>
      <c r="I14049">
        <v>5.8262439736304593E-2</v>
      </c>
      <c r="J14049">
        <v>9.4519299594805518E-3</v>
      </c>
      <c r="K14049">
        <v>-0.2965267321163389</v>
      </c>
      <c r="L14049">
        <v>0.34774509743010268</v>
      </c>
    </row>
    <row r="14050" spans="1:12">
      <c r="A14050" t="s">
        <v>317</v>
      </c>
      <c r="B14050" t="s">
        <v>471</v>
      </c>
      <c r="C14050">
        <v>48409</v>
      </c>
      <c r="D14050" t="s">
        <v>135</v>
      </c>
      <c r="E14050">
        <v>590</v>
      </c>
      <c r="F14050" t="s">
        <v>110</v>
      </c>
      <c r="G14050" t="s">
        <v>119</v>
      </c>
      <c r="H14050">
        <v>119</v>
      </c>
      <c r="I14050">
        <v>0.44640003195052641</v>
      </c>
      <c r="J14050">
        <v>2.017620395139887E-2</v>
      </c>
      <c r="K14050">
        <v>-6.8014914002422755E-5</v>
      </c>
      <c r="L14050">
        <v>1.0065041022987671</v>
      </c>
    </row>
    <row r="14051" spans="1:12">
      <c r="A14051" t="s">
        <v>317</v>
      </c>
      <c r="B14051" t="s">
        <v>471</v>
      </c>
      <c r="C14051">
        <v>48409</v>
      </c>
      <c r="D14051" t="s">
        <v>135</v>
      </c>
      <c r="E14051">
        <v>590</v>
      </c>
      <c r="F14051" t="s">
        <v>110</v>
      </c>
      <c r="G14051" t="s">
        <v>120</v>
      </c>
      <c r="H14051">
        <v>154</v>
      </c>
      <c r="I14051">
        <v>9.8542597284439759E-2</v>
      </c>
      <c r="J14051">
        <v>1.005330279515171E-2</v>
      </c>
      <c r="K14051">
        <v>-0.24312261054794609</v>
      </c>
      <c r="L14051">
        <v>0.47072010799174657</v>
      </c>
    </row>
    <row r="14052" spans="1:12">
      <c r="A14052" t="s">
        <v>317</v>
      </c>
      <c r="B14052" t="s">
        <v>471</v>
      </c>
      <c r="C14052">
        <v>48409</v>
      </c>
      <c r="D14052" t="s">
        <v>135</v>
      </c>
      <c r="E14052">
        <v>590</v>
      </c>
      <c r="F14052" t="s">
        <v>110</v>
      </c>
      <c r="G14052" t="s">
        <v>121</v>
      </c>
      <c r="H14052">
        <v>119</v>
      </c>
      <c r="I14052">
        <v>0.65603744095005223</v>
      </c>
      <c r="J14052">
        <v>2.571803551448653E-2</v>
      </c>
      <c r="K14052">
        <v>-6.8014914002422755E-5</v>
      </c>
      <c r="L14052">
        <v>1.362928753414266</v>
      </c>
    </row>
    <row r="14053" spans="1:12">
      <c r="A14053" t="s">
        <v>317</v>
      </c>
      <c r="B14053" t="s">
        <v>471</v>
      </c>
      <c r="C14053">
        <v>48409</v>
      </c>
      <c r="D14053" t="s">
        <v>135</v>
      </c>
      <c r="E14053">
        <v>590</v>
      </c>
      <c r="F14053" t="s">
        <v>110</v>
      </c>
      <c r="G14053" t="s">
        <v>122</v>
      </c>
      <c r="H14053">
        <v>154</v>
      </c>
      <c r="I14053">
        <v>0.20211812595804701</v>
      </c>
      <c r="J14053">
        <v>1.169530440944319E-2</v>
      </c>
      <c r="K14053">
        <v>-8.7787914512305359E-2</v>
      </c>
      <c r="L14053">
        <v>0.71699065535889961</v>
      </c>
    </row>
    <row r="14054" spans="1:12">
      <c r="A14054" t="s">
        <v>317</v>
      </c>
      <c r="B14054" t="s">
        <v>471</v>
      </c>
      <c r="C14054">
        <v>48409</v>
      </c>
      <c r="D14054" t="s">
        <v>135</v>
      </c>
      <c r="E14054">
        <v>590</v>
      </c>
      <c r="F14054" t="s">
        <v>110</v>
      </c>
      <c r="G14054" t="s">
        <v>123</v>
      </c>
      <c r="H14054">
        <v>119</v>
      </c>
      <c r="I14054">
        <v>0.85245977191256961</v>
      </c>
      <c r="J14054">
        <v>3.2272663101109947E-2</v>
      </c>
      <c r="K14054">
        <v>-6.8014914002422755E-5</v>
      </c>
      <c r="L14054">
        <v>1.722766894029135</v>
      </c>
    </row>
    <row r="14055" spans="1:12">
      <c r="A14055" t="s">
        <v>317</v>
      </c>
      <c r="B14055" t="s">
        <v>471</v>
      </c>
      <c r="C14055">
        <v>48409</v>
      </c>
      <c r="D14055" t="s">
        <v>135</v>
      </c>
      <c r="E14055">
        <v>590</v>
      </c>
      <c r="F14055" t="s">
        <v>110</v>
      </c>
      <c r="G14055" t="s">
        <v>124</v>
      </c>
      <c r="H14055">
        <v>154</v>
      </c>
      <c r="I14055">
        <v>0.30613086388350969</v>
      </c>
      <c r="J14055">
        <v>1.458451087164732E-2</v>
      </c>
      <c r="K14055">
        <v>-7.1362469007284768E-3</v>
      </c>
      <c r="L14055">
        <v>0.93825560750798298</v>
      </c>
    </row>
    <row r="14056" spans="1:12">
      <c r="A14056" t="s">
        <v>317</v>
      </c>
      <c r="B14056" t="s">
        <v>471</v>
      </c>
      <c r="C14056">
        <v>48409</v>
      </c>
      <c r="D14056" t="s">
        <v>135</v>
      </c>
      <c r="E14056">
        <v>590</v>
      </c>
      <c r="F14056" t="s">
        <v>110</v>
      </c>
      <c r="G14056" t="s">
        <v>125</v>
      </c>
      <c r="H14056">
        <v>119</v>
      </c>
      <c r="I14056">
        <v>1.043641561352562</v>
      </c>
      <c r="J14056">
        <v>3.8907464032135061E-2</v>
      </c>
      <c r="K14056">
        <v>-6.8014914002422755E-5</v>
      </c>
      <c r="L14056">
        <v>2.050532687710747</v>
      </c>
    </row>
    <row r="14057" spans="1:12">
      <c r="A14057" t="s">
        <v>317</v>
      </c>
      <c r="B14057" t="s">
        <v>471</v>
      </c>
      <c r="C14057">
        <v>48409</v>
      </c>
      <c r="D14057" t="s">
        <v>135</v>
      </c>
      <c r="E14057">
        <v>590</v>
      </c>
      <c r="F14057" t="s">
        <v>110</v>
      </c>
      <c r="G14057" t="s">
        <v>126</v>
      </c>
      <c r="H14057">
        <v>154</v>
      </c>
      <c r="I14057">
        <v>0.41259931489748708</v>
      </c>
      <c r="J14057">
        <v>1.7729208915557289E-2</v>
      </c>
      <c r="K14057">
        <v>-7.1362469007284768E-3</v>
      </c>
      <c r="L14057">
        <v>1.107028819515256</v>
      </c>
    </row>
    <row r="14058" spans="1:12">
      <c r="A14058" t="s">
        <v>317</v>
      </c>
      <c r="B14058" t="s">
        <v>471</v>
      </c>
      <c r="C14058">
        <v>48409</v>
      </c>
      <c r="D14058" t="s">
        <v>135</v>
      </c>
      <c r="E14058">
        <v>590</v>
      </c>
      <c r="F14058" t="s">
        <v>110</v>
      </c>
      <c r="G14058" t="s">
        <v>127</v>
      </c>
      <c r="H14058">
        <v>119</v>
      </c>
      <c r="I14058">
        <v>0.54223212982136759</v>
      </c>
      <c r="J14058">
        <v>2.2402894704769669E-2</v>
      </c>
      <c r="K14058">
        <v>-6.8014914002422755E-5</v>
      </c>
      <c r="L14058">
        <v>1.167587709455941</v>
      </c>
    </row>
    <row r="14059" spans="1:12">
      <c r="A14059" t="s">
        <v>317</v>
      </c>
      <c r="B14059" t="s">
        <v>471</v>
      </c>
      <c r="C14059">
        <v>48409</v>
      </c>
      <c r="D14059" t="s">
        <v>135</v>
      </c>
      <c r="E14059">
        <v>590</v>
      </c>
      <c r="F14059" t="s">
        <v>110</v>
      </c>
      <c r="G14059" t="s">
        <v>128</v>
      </c>
      <c r="H14059">
        <v>154</v>
      </c>
      <c r="I14059">
        <v>0.13614671302070411</v>
      </c>
      <c r="J14059">
        <v>1.006211760132609E-2</v>
      </c>
      <c r="K14059">
        <v>-0.1648007615647171</v>
      </c>
      <c r="L14059">
        <v>0.56084747552493552</v>
      </c>
    </row>
    <row r="14060" spans="1:12">
      <c r="A14060" t="s">
        <v>317</v>
      </c>
      <c r="B14060" t="s">
        <v>471</v>
      </c>
      <c r="C14060">
        <v>48409</v>
      </c>
      <c r="D14060" t="s">
        <v>135</v>
      </c>
      <c r="E14060">
        <v>590</v>
      </c>
      <c r="F14060" t="s">
        <v>110</v>
      </c>
      <c r="G14060" t="s">
        <v>129</v>
      </c>
      <c r="H14060">
        <v>119</v>
      </c>
      <c r="I14060">
        <v>0.54223213514268054</v>
      </c>
      <c r="J14060">
        <v>2.2402894354175851E-2</v>
      </c>
      <c r="K14060">
        <v>-6.8014914002422755E-5</v>
      </c>
      <c r="L14060">
        <v>1.167587709455941</v>
      </c>
    </row>
    <row r="14061" spans="1:12">
      <c r="A14061" t="s">
        <v>317</v>
      </c>
      <c r="B14061" t="s">
        <v>471</v>
      </c>
      <c r="C14061">
        <v>48409</v>
      </c>
      <c r="D14061" t="s">
        <v>135</v>
      </c>
      <c r="E14061">
        <v>590</v>
      </c>
      <c r="F14061" t="s">
        <v>110</v>
      </c>
      <c r="G14061" t="s">
        <v>130</v>
      </c>
      <c r="H14061">
        <v>154</v>
      </c>
      <c r="I14061">
        <v>0.13614671302070411</v>
      </c>
      <c r="J14061">
        <v>1.006211760132609E-2</v>
      </c>
      <c r="K14061">
        <v>-0.1648007615647171</v>
      </c>
      <c r="L14061">
        <v>0.56084747552493552</v>
      </c>
    </row>
    <row r="14062" spans="1:12">
      <c r="A14062" t="s">
        <v>317</v>
      </c>
      <c r="B14062" t="s">
        <v>471</v>
      </c>
      <c r="C14062">
        <v>48409</v>
      </c>
      <c r="D14062" t="s">
        <v>135</v>
      </c>
      <c r="E14062">
        <v>590</v>
      </c>
      <c r="F14062" t="s">
        <v>110</v>
      </c>
      <c r="G14062" t="s">
        <v>131</v>
      </c>
      <c r="H14062">
        <v>119</v>
      </c>
      <c r="I14062">
        <v>0.54223212982136759</v>
      </c>
      <c r="J14062">
        <v>2.2402894704769669E-2</v>
      </c>
      <c r="K14062">
        <v>-6.8014914002422755E-5</v>
      </c>
      <c r="L14062">
        <v>1.167587709455941</v>
      </c>
    </row>
    <row r="14063" spans="1:12">
      <c r="A14063" t="s">
        <v>317</v>
      </c>
      <c r="B14063" t="s">
        <v>471</v>
      </c>
      <c r="C14063">
        <v>48409</v>
      </c>
      <c r="D14063" t="s">
        <v>135</v>
      </c>
      <c r="E14063">
        <v>590</v>
      </c>
      <c r="F14063" t="s">
        <v>110</v>
      </c>
      <c r="G14063" t="s">
        <v>132</v>
      </c>
      <c r="H14063">
        <v>154</v>
      </c>
      <c r="I14063">
        <v>0.13614671302070411</v>
      </c>
      <c r="J14063">
        <v>1.006211760132609E-2</v>
      </c>
      <c r="K14063">
        <v>-0.1648007615647171</v>
      </c>
      <c r="L14063">
        <v>0.56084747552493552</v>
      </c>
    </row>
    <row r="14064" spans="1:12">
      <c r="A14064" t="s">
        <v>317</v>
      </c>
      <c r="B14064" t="s">
        <v>471</v>
      </c>
      <c r="C14064">
        <v>48409</v>
      </c>
      <c r="D14064" t="s">
        <v>135</v>
      </c>
      <c r="E14064">
        <v>590</v>
      </c>
      <c r="F14064" t="s">
        <v>110</v>
      </c>
      <c r="G14064" t="s">
        <v>133</v>
      </c>
      <c r="H14064">
        <v>119</v>
      </c>
      <c r="I14064">
        <v>0.71148490009686993</v>
      </c>
      <c r="J14064">
        <v>2.8626114169949951E-2</v>
      </c>
      <c r="K14064">
        <v>-6.8014914002422755E-5</v>
      </c>
      <c r="L14064">
        <v>1.4331333234507451</v>
      </c>
    </row>
    <row r="14065" spans="1:12">
      <c r="A14065" t="s">
        <v>317</v>
      </c>
      <c r="B14065" t="s">
        <v>471</v>
      </c>
      <c r="C14065">
        <v>48409</v>
      </c>
      <c r="D14065" t="s">
        <v>135</v>
      </c>
      <c r="E14065">
        <v>590</v>
      </c>
      <c r="F14065" t="s">
        <v>110</v>
      </c>
      <c r="G14065" t="s">
        <v>134</v>
      </c>
      <c r="H14065">
        <v>154</v>
      </c>
      <c r="I14065">
        <v>0.25524593365470882</v>
      </c>
      <c r="J14065">
        <v>1.069283385560706E-2</v>
      </c>
      <c r="K14065">
        <v>-7.1362469007284768E-3</v>
      </c>
      <c r="L14065">
        <v>0.67055148480300786</v>
      </c>
    </row>
    <row r="14066" spans="1:12">
      <c r="A14066" t="s">
        <v>317</v>
      </c>
      <c r="B14066" t="s">
        <v>472</v>
      </c>
      <c r="C14066">
        <v>48411</v>
      </c>
      <c r="D14066" t="s">
        <v>135</v>
      </c>
      <c r="E14066">
        <v>590</v>
      </c>
      <c r="F14066" t="s">
        <v>110</v>
      </c>
      <c r="G14066" t="s">
        <v>111</v>
      </c>
      <c r="H14066">
        <v>249</v>
      </c>
      <c r="I14066">
        <v>2.8781502944510269E-2</v>
      </c>
      <c r="J14066">
        <v>8.7103573533337268E-4</v>
      </c>
      <c r="K14066">
        <v>-999</v>
      </c>
      <c r="L14066">
        <v>-999</v>
      </c>
    </row>
    <row r="14067" spans="1:12">
      <c r="A14067" t="s">
        <v>317</v>
      </c>
      <c r="B14067" t="s">
        <v>472</v>
      </c>
      <c r="C14067">
        <v>48411</v>
      </c>
      <c r="D14067" t="s">
        <v>135</v>
      </c>
      <c r="E14067">
        <v>590</v>
      </c>
      <c r="F14067" t="s">
        <v>110</v>
      </c>
      <c r="G14067" t="s">
        <v>112</v>
      </c>
      <c r="H14067">
        <v>29</v>
      </c>
      <c r="I14067">
        <v>3.2218617599966901E-3</v>
      </c>
      <c r="J14067">
        <v>1.4675083493885641E-3</v>
      </c>
      <c r="K14067">
        <v>-999</v>
      </c>
      <c r="L14067">
        <v>-999</v>
      </c>
    </row>
    <row r="14068" spans="1:12">
      <c r="A14068" t="s">
        <v>317</v>
      </c>
      <c r="B14068" t="s">
        <v>472</v>
      </c>
      <c r="C14068">
        <v>48411</v>
      </c>
      <c r="D14068" t="s">
        <v>135</v>
      </c>
      <c r="E14068">
        <v>590</v>
      </c>
      <c r="F14068" t="s">
        <v>110</v>
      </c>
      <c r="G14068" t="s">
        <v>113</v>
      </c>
      <c r="H14068">
        <v>249</v>
      </c>
      <c r="I14068">
        <v>0.56137201362039857</v>
      </c>
      <c r="J14068">
        <v>1.012382244926258E-2</v>
      </c>
      <c r="K14068">
        <v>-4.829477607592584E-2</v>
      </c>
      <c r="L14068">
        <v>0.98030706364718623</v>
      </c>
    </row>
    <row r="14069" spans="1:12">
      <c r="A14069" t="s">
        <v>317</v>
      </c>
      <c r="B14069" t="s">
        <v>472</v>
      </c>
      <c r="C14069">
        <v>48411</v>
      </c>
      <c r="D14069" t="s">
        <v>135</v>
      </c>
      <c r="E14069">
        <v>590</v>
      </c>
      <c r="F14069" t="s">
        <v>110</v>
      </c>
      <c r="G14069" t="s">
        <v>114</v>
      </c>
      <c r="H14069">
        <v>29</v>
      </c>
      <c r="I14069">
        <v>0.17518360615484591</v>
      </c>
      <c r="J14069">
        <v>1.2314733415467429E-2</v>
      </c>
      <c r="K14069">
        <v>6.3410449147929912E-2</v>
      </c>
      <c r="L14069">
        <v>0.37430766344589511</v>
      </c>
    </row>
    <row r="14070" spans="1:12">
      <c r="A14070" t="s">
        <v>317</v>
      </c>
      <c r="B14070" t="s">
        <v>472</v>
      </c>
      <c r="C14070">
        <v>48411</v>
      </c>
      <c r="D14070" t="s">
        <v>135</v>
      </c>
      <c r="E14070">
        <v>590</v>
      </c>
      <c r="F14070" t="s">
        <v>110</v>
      </c>
      <c r="G14070" t="s">
        <v>115</v>
      </c>
      <c r="H14070">
        <v>249</v>
      </c>
      <c r="I14070">
        <v>0.42181423762013498</v>
      </c>
      <c r="J14070">
        <v>8.0289533675778849E-3</v>
      </c>
      <c r="K14070">
        <v>-8.3428415144320325E-2</v>
      </c>
      <c r="L14070">
        <v>0.73430831483007752</v>
      </c>
    </row>
    <row r="14071" spans="1:12">
      <c r="A14071" t="s">
        <v>317</v>
      </c>
      <c r="B14071" t="s">
        <v>472</v>
      </c>
      <c r="C14071">
        <v>48411</v>
      </c>
      <c r="D14071" t="s">
        <v>135</v>
      </c>
      <c r="E14071">
        <v>590</v>
      </c>
      <c r="F14071" t="s">
        <v>110</v>
      </c>
      <c r="G14071" t="s">
        <v>116</v>
      </c>
      <c r="H14071">
        <v>29</v>
      </c>
      <c r="I14071">
        <v>8.0767252107217288E-2</v>
      </c>
      <c r="J14071">
        <v>1.152887636614898E-2</v>
      </c>
      <c r="K14071">
        <v>-9.1595979038934273E-3</v>
      </c>
      <c r="L14071">
        <v>0.30067821493963182</v>
      </c>
    </row>
    <row r="14072" spans="1:12">
      <c r="A14072" t="s">
        <v>317</v>
      </c>
      <c r="B14072" t="s">
        <v>472</v>
      </c>
      <c r="C14072">
        <v>48411</v>
      </c>
      <c r="D14072" t="s">
        <v>135</v>
      </c>
      <c r="E14072">
        <v>590</v>
      </c>
      <c r="F14072" t="s">
        <v>110</v>
      </c>
      <c r="G14072" t="s">
        <v>117</v>
      </c>
      <c r="H14072">
        <v>249</v>
      </c>
      <c r="I14072">
        <v>0.42181423762013492</v>
      </c>
      <c r="J14072">
        <v>8.0289533675778832E-3</v>
      </c>
      <c r="K14072">
        <v>-8.3428415144320325E-2</v>
      </c>
      <c r="L14072">
        <v>0.73430831483007752</v>
      </c>
    </row>
    <row r="14073" spans="1:12">
      <c r="A14073" t="s">
        <v>317</v>
      </c>
      <c r="B14073" t="s">
        <v>472</v>
      </c>
      <c r="C14073">
        <v>48411</v>
      </c>
      <c r="D14073" t="s">
        <v>135</v>
      </c>
      <c r="E14073">
        <v>590</v>
      </c>
      <c r="F14073" t="s">
        <v>110</v>
      </c>
      <c r="G14073" t="s">
        <v>118</v>
      </c>
      <c r="H14073">
        <v>29</v>
      </c>
      <c r="I14073">
        <v>8.0767252107217288E-2</v>
      </c>
      <c r="J14073">
        <v>1.152887636614898E-2</v>
      </c>
      <c r="K14073">
        <v>-9.1595979038934273E-3</v>
      </c>
      <c r="L14073">
        <v>0.30067821493963182</v>
      </c>
    </row>
    <row r="14074" spans="1:12">
      <c r="A14074" t="s">
        <v>317</v>
      </c>
      <c r="B14074" t="s">
        <v>472</v>
      </c>
      <c r="C14074">
        <v>48411</v>
      </c>
      <c r="D14074" t="s">
        <v>135</v>
      </c>
      <c r="E14074">
        <v>590</v>
      </c>
      <c r="F14074" t="s">
        <v>110</v>
      </c>
      <c r="G14074" t="s">
        <v>119</v>
      </c>
      <c r="H14074">
        <v>249</v>
      </c>
      <c r="I14074">
        <v>0.48311767984334331</v>
      </c>
      <c r="J14074">
        <v>8.9584892760862043E-3</v>
      </c>
      <c r="K14074">
        <v>-7.3014897064594519E-2</v>
      </c>
      <c r="L14074">
        <v>0.8511285230059078</v>
      </c>
    </row>
    <row r="14075" spans="1:12">
      <c r="A14075" t="s">
        <v>317</v>
      </c>
      <c r="B14075" t="s">
        <v>472</v>
      </c>
      <c r="C14075">
        <v>48411</v>
      </c>
      <c r="D14075" t="s">
        <v>135</v>
      </c>
      <c r="E14075">
        <v>590</v>
      </c>
      <c r="F14075" t="s">
        <v>110</v>
      </c>
      <c r="G14075" t="s">
        <v>120</v>
      </c>
      <c r="H14075">
        <v>29</v>
      </c>
      <c r="I14075">
        <v>0.1320509433676248</v>
      </c>
      <c r="J14075">
        <v>1.1805136168359071E-2</v>
      </c>
      <c r="K14075">
        <v>2.986016807442254E-2</v>
      </c>
      <c r="L14075">
        <v>0.34562546237819047</v>
      </c>
    </row>
    <row r="14076" spans="1:12">
      <c r="A14076" t="s">
        <v>317</v>
      </c>
      <c r="B14076" t="s">
        <v>472</v>
      </c>
      <c r="C14076">
        <v>48411</v>
      </c>
      <c r="D14076" t="s">
        <v>135</v>
      </c>
      <c r="E14076">
        <v>590</v>
      </c>
      <c r="F14076" t="s">
        <v>110</v>
      </c>
      <c r="G14076" t="s">
        <v>121</v>
      </c>
      <c r="H14076">
        <v>249</v>
      </c>
      <c r="I14076">
        <v>0.64951290937184847</v>
      </c>
      <c r="J14076">
        <v>1.146535267839118E-2</v>
      </c>
      <c r="K14076">
        <v>-4.0010588328953517E-3</v>
      </c>
      <c r="L14076">
        <v>1.1300487698310651</v>
      </c>
    </row>
    <row r="14077" spans="1:12">
      <c r="A14077" t="s">
        <v>317</v>
      </c>
      <c r="B14077" t="s">
        <v>472</v>
      </c>
      <c r="C14077">
        <v>48411</v>
      </c>
      <c r="D14077" t="s">
        <v>135</v>
      </c>
      <c r="E14077">
        <v>590</v>
      </c>
      <c r="F14077" t="s">
        <v>110</v>
      </c>
      <c r="G14077" t="s">
        <v>122</v>
      </c>
      <c r="H14077">
        <v>29</v>
      </c>
      <c r="I14077">
        <v>0.26179249955509692</v>
      </c>
      <c r="J14077">
        <v>1.4744961145439909E-2</v>
      </c>
      <c r="K14077">
        <v>0.1163370665800857</v>
      </c>
      <c r="L14077">
        <v>0.46251950981493578</v>
      </c>
    </row>
    <row r="14078" spans="1:12">
      <c r="A14078" t="s">
        <v>317</v>
      </c>
      <c r="B14078" t="s">
        <v>472</v>
      </c>
      <c r="C14078">
        <v>48411</v>
      </c>
      <c r="D14078" t="s">
        <v>135</v>
      </c>
      <c r="E14078">
        <v>590</v>
      </c>
      <c r="F14078" t="s">
        <v>110</v>
      </c>
      <c r="G14078" t="s">
        <v>123</v>
      </c>
      <c r="H14078">
        <v>249</v>
      </c>
      <c r="I14078">
        <v>0.79967414725325914</v>
      </c>
      <c r="J14078">
        <v>1.421601526972642E-2</v>
      </c>
      <c r="K14078">
        <v>0.19127582959611239</v>
      </c>
      <c r="L14078">
        <v>1.407135650628663</v>
      </c>
    </row>
    <row r="14079" spans="1:12">
      <c r="A14079" t="s">
        <v>317</v>
      </c>
      <c r="B14079" t="s">
        <v>472</v>
      </c>
      <c r="C14079">
        <v>48411</v>
      </c>
      <c r="D14079" t="s">
        <v>135</v>
      </c>
      <c r="E14079">
        <v>590</v>
      </c>
      <c r="F14079" t="s">
        <v>110</v>
      </c>
      <c r="G14079" t="s">
        <v>124</v>
      </c>
      <c r="H14079">
        <v>29</v>
      </c>
      <c r="I14079">
        <v>0.37379348094688802</v>
      </c>
      <c r="J14079">
        <v>1.828414787231265E-2</v>
      </c>
      <c r="K14079">
        <v>0.20493963052983391</v>
      </c>
      <c r="L14079">
        <v>0.67193973333280543</v>
      </c>
    </row>
    <row r="14080" spans="1:12">
      <c r="A14080" t="s">
        <v>317</v>
      </c>
      <c r="B14080" t="s">
        <v>472</v>
      </c>
      <c r="C14080">
        <v>48411</v>
      </c>
      <c r="D14080" t="s">
        <v>135</v>
      </c>
      <c r="E14080">
        <v>590</v>
      </c>
      <c r="F14080" t="s">
        <v>110</v>
      </c>
      <c r="G14080" t="s">
        <v>125</v>
      </c>
      <c r="H14080">
        <v>249</v>
      </c>
      <c r="I14080">
        <v>0.95519366448157772</v>
      </c>
      <c r="J14080">
        <v>1.686457795238341E-2</v>
      </c>
      <c r="K14080">
        <v>0.24692628372133291</v>
      </c>
      <c r="L14080">
        <v>1.665955837431321</v>
      </c>
    </row>
    <row r="14081" spans="1:12">
      <c r="A14081" t="s">
        <v>317</v>
      </c>
      <c r="B14081" t="s">
        <v>472</v>
      </c>
      <c r="C14081">
        <v>48411</v>
      </c>
      <c r="D14081" t="s">
        <v>135</v>
      </c>
      <c r="E14081">
        <v>590</v>
      </c>
      <c r="F14081" t="s">
        <v>110</v>
      </c>
      <c r="G14081" t="s">
        <v>126</v>
      </c>
      <c r="H14081">
        <v>29</v>
      </c>
      <c r="I14081">
        <v>0.49597878391347527</v>
      </c>
      <c r="J14081">
        <v>2.1758496473500859E-2</v>
      </c>
      <c r="K14081">
        <v>0.28866843815247889</v>
      </c>
      <c r="L14081">
        <v>0.82249013257156134</v>
      </c>
    </row>
    <row r="14082" spans="1:12">
      <c r="A14082" t="s">
        <v>317</v>
      </c>
      <c r="B14082" t="s">
        <v>472</v>
      </c>
      <c r="C14082">
        <v>48411</v>
      </c>
      <c r="D14082" t="s">
        <v>135</v>
      </c>
      <c r="E14082">
        <v>590</v>
      </c>
      <c r="F14082" t="s">
        <v>110</v>
      </c>
      <c r="G14082" t="s">
        <v>127</v>
      </c>
      <c r="H14082">
        <v>249</v>
      </c>
      <c r="I14082">
        <v>0.56137201362039857</v>
      </c>
      <c r="J14082">
        <v>1.012382244926258E-2</v>
      </c>
      <c r="K14082">
        <v>-4.829477607592584E-2</v>
      </c>
      <c r="L14082">
        <v>0.98030706364718623</v>
      </c>
    </row>
    <row r="14083" spans="1:12">
      <c r="A14083" t="s">
        <v>317</v>
      </c>
      <c r="B14083" t="s">
        <v>472</v>
      </c>
      <c r="C14083">
        <v>48411</v>
      </c>
      <c r="D14083" t="s">
        <v>135</v>
      </c>
      <c r="E14083">
        <v>590</v>
      </c>
      <c r="F14083" t="s">
        <v>110</v>
      </c>
      <c r="G14083" t="s">
        <v>128</v>
      </c>
      <c r="H14083">
        <v>29</v>
      </c>
      <c r="I14083">
        <v>0.1750411387567406</v>
      </c>
      <c r="J14083">
        <v>1.230273041820548E-2</v>
      </c>
      <c r="K14083">
        <v>6.3410449147929912E-2</v>
      </c>
      <c r="L14083">
        <v>0.37430766344589511</v>
      </c>
    </row>
    <row r="14084" spans="1:12">
      <c r="A14084" t="s">
        <v>317</v>
      </c>
      <c r="B14084" t="s">
        <v>472</v>
      </c>
      <c r="C14084">
        <v>48411</v>
      </c>
      <c r="D14084" t="s">
        <v>135</v>
      </c>
      <c r="E14084">
        <v>590</v>
      </c>
      <c r="F14084" t="s">
        <v>110</v>
      </c>
      <c r="G14084" t="s">
        <v>129</v>
      </c>
      <c r="H14084">
        <v>249</v>
      </c>
      <c r="I14084">
        <v>0.56137201362039857</v>
      </c>
      <c r="J14084">
        <v>1.012382244926258E-2</v>
      </c>
      <c r="K14084">
        <v>-4.829477607592584E-2</v>
      </c>
      <c r="L14084">
        <v>0.98030706364718623</v>
      </c>
    </row>
    <row r="14085" spans="1:12">
      <c r="A14085" t="s">
        <v>317</v>
      </c>
      <c r="B14085" t="s">
        <v>472</v>
      </c>
      <c r="C14085">
        <v>48411</v>
      </c>
      <c r="D14085" t="s">
        <v>135</v>
      </c>
      <c r="E14085">
        <v>590</v>
      </c>
      <c r="F14085" t="s">
        <v>110</v>
      </c>
      <c r="G14085" t="s">
        <v>130</v>
      </c>
      <c r="H14085">
        <v>29</v>
      </c>
      <c r="I14085">
        <v>0.1750411387567406</v>
      </c>
      <c r="J14085">
        <v>1.230273041820548E-2</v>
      </c>
      <c r="K14085">
        <v>6.3410449147929912E-2</v>
      </c>
      <c r="L14085">
        <v>0.37430766344589511</v>
      </c>
    </row>
    <row r="14086" spans="1:12">
      <c r="A14086" t="s">
        <v>317</v>
      </c>
      <c r="B14086" t="s">
        <v>472</v>
      </c>
      <c r="C14086">
        <v>48411</v>
      </c>
      <c r="D14086" t="s">
        <v>135</v>
      </c>
      <c r="E14086">
        <v>590</v>
      </c>
      <c r="F14086" t="s">
        <v>110</v>
      </c>
      <c r="G14086" t="s">
        <v>131</v>
      </c>
      <c r="H14086">
        <v>249</v>
      </c>
      <c r="I14086">
        <v>0.56137201362039857</v>
      </c>
      <c r="J14086">
        <v>1.012382244926258E-2</v>
      </c>
      <c r="K14086">
        <v>-4.829477607592584E-2</v>
      </c>
      <c r="L14086">
        <v>0.98030706364718623</v>
      </c>
    </row>
    <row r="14087" spans="1:12">
      <c r="A14087" t="s">
        <v>317</v>
      </c>
      <c r="B14087" t="s">
        <v>472</v>
      </c>
      <c r="C14087">
        <v>48411</v>
      </c>
      <c r="D14087" t="s">
        <v>135</v>
      </c>
      <c r="E14087">
        <v>590</v>
      </c>
      <c r="F14087" t="s">
        <v>110</v>
      </c>
      <c r="G14087" t="s">
        <v>132</v>
      </c>
      <c r="H14087">
        <v>29</v>
      </c>
      <c r="I14087">
        <v>0.1750411387567406</v>
      </c>
      <c r="J14087">
        <v>1.230273041820548E-2</v>
      </c>
      <c r="K14087">
        <v>6.3410449147929912E-2</v>
      </c>
      <c r="L14087">
        <v>0.37430766344589511</v>
      </c>
    </row>
    <row r="14088" spans="1:12">
      <c r="A14088" t="s">
        <v>317</v>
      </c>
      <c r="B14088" t="s">
        <v>472</v>
      </c>
      <c r="C14088">
        <v>48411</v>
      </c>
      <c r="D14088" t="s">
        <v>135</v>
      </c>
      <c r="E14088">
        <v>590</v>
      </c>
      <c r="F14088" t="s">
        <v>110</v>
      </c>
      <c r="G14088" t="s">
        <v>133</v>
      </c>
      <c r="H14088">
        <v>249</v>
      </c>
      <c r="I14088">
        <v>0.60025793537664518</v>
      </c>
      <c r="J14088">
        <v>1.127974245643126E-2</v>
      </c>
      <c r="K14088">
        <v>0.15360769622612799</v>
      </c>
      <c r="L14088">
        <v>1.0610174274965309</v>
      </c>
    </row>
    <row r="14089" spans="1:12">
      <c r="A14089" t="s">
        <v>317</v>
      </c>
      <c r="B14089" t="s">
        <v>472</v>
      </c>
      <c r="C14089">
        <v>48411</v>
      </c>
      <c r="D14089" t="s">
        <v>135</v>
      </c>
      <c r="E14089">
        <v>590</v>
      </c>
      <c r="F14089" t="s">
        <v>110</v>
      </c>
      <c r="G14089" t="s">
        <v>134</v>
      </c>
      <c r="H14089">
        <v>29</v>
      </c>
      <c r="I14089">
        <v>0.31141517909910249</v>
      </c>
      <c r="J14089">
        <v>1.2341318674326531E-2</v>
      </c>
      <c r="K14089">
        <v>0.1732240856216915</v>
      </c>
      <c r="L14089">
        <v>0.43448612358630972</v>
      </c>
    </row>
    <row r="14090" spans="1:12">
      <c r="A14090" t="s">
        <v>317</v>
      </c>
      <c r="B14090" t="s">
        <v>473</v>
      </c>
      <c r="C14090">
        <v>48413</v>
      </c>
      <c r="D14090" t="s">
        <v>135</v>
      </c>
      <c r="E14090">
        <v>590</v>
      </c>
      <c r="F14090" t="s">
        <v>110</v>
      </c>
      <c r="G14090" t="s">
        <v>111</v>
      </c>
      <c r="H14090">
        <v>249</v>
      </c>
      <c r="I14090">
        <v>2.8781502944510269E-2</v>
      </c>
      <c r="J14090">
        <v>8.7103573533337268E-4</v>
      </c>
      <c r="K14090">
        <v>-999</v>
      </c>
      <c r="L14090">
        <v>-999</v>
      </c>
    </row>
    <row r="14091" spans="1:12">
      <c r="A14091" t="s">
        <v>317</v>
      </c>
      <c r="B14091" t="s">
        <v>473</v>
      </c>
      <c r="C14091">
        <v>48413</v>
      </c>
      <c r="D14091" t="s">
        <v>135</v>
      </c>
      <c r="E14091">
        <v>590</v>
      </c>
      <c r="F14091" t="s">
        <v>110</v>
      </c>
      <c r="G14091" t="s">
        <v>112</v>
      </c>
      <c r="H14091">
        <v>29</v>
      </c>
      <c r="I14091">
        <v>3.2218617599966901E-3</v>
      </c>
      <c r="J14091">
        <v>1.4675083493885641E-3</v>
      </c>
      <c r="K14091">
        <v>-999</v>
      </c>
      <c r="L14091">
        <v>-999</v>
      </c>
    </row>
    <row r="14092" spans="1:12">
      <c r="A14092" t="s">
        <v>317</v>
      </c>
      <c r="B14092" t="s">
        <v>473</v>
      </c>
      <c r="C14092">
        <v>48413</v>
      </c>
      <c r="D14092" t="s">
        <v>135</v>
      </c>
      <c r="E14092">
        <v>590</v>
      </c>
      <c r="F14092" t="s">
        <v>110</v>
      </c>
      <c r="G14092" t="s">
        <v>113</v>
      </c>
      <c r="H14092">
        <v>249</v>
      </c>
      <c r="I14092">
        <v>0.56137201362039857</v>
      </c>
      <c r="J14092">
        <v>1.012382244926258E-2</v>
      </c>
      <c r="K14092">
        <v>-4.829477607592584E-2</v>
      </c>
      <c r="L14092">
        <v>0.98030706364718623</v>
      </c>
    </row>
    <row r="14093" spans="1:12">
      <c r="A14093" t="s">
        <v>317</v>
      </c>
      <c r="B14093" t="s">
        <v>473</v>
      </c>
      <c r="C14093">
        <v>48413</v>
      </c>
      <c r="D14093" t="s">
        <v>135</v>
      </c>
      <c r="E14093">
        <v>590</v>
      </c>
      <c r="F14093" t="s">
        <v>110</v>
      </c>
      <c r="G14093" t="s">
        <v>114</v>
      </c>
      <c r="H14093">
        <v>29</v>
      </c>
      <c r="I14093">
        <v>0.17518360615484591</v>
      </c>
      <c r="J14093">
        <v>1.2314733415467429E-2</v>
      </c>
      <c r="K14093">
        <v>6.3410449147929912E-2</v>
      </c>
      <c r="L14093">
        <v>0.37430766344589511</v>
      </c>
    </row>
    <row r="14094" spans="1:12">
      <c r="A14094" t="s">
        <v>317</v>
      </c>
      <c r="B14094" t="s">
        <v>473</v>
      </c>
      <c r="C14094">
        <v>48413</v>
      </c>
      <c r="D14094" t="s">
        <v>135</v>
      </c>
      <c r="E14094">
        <v>590</v>
      </c>
      <c r="F14094" t="s">
        <v>110</v>
      </c>
      <c r="G14094" t="s">
        <v>115</v>
      </c>
      <c r="H14094">
        <v>249</v>
      </c>
      <c r="I14094">
        <v>0.42181423762013498</v>
      </c>
      <c r="J14094">
        <v>8.0289533675778849E-3</v>
      </c>
      <c r="K14094">
        <v>-8.3428415144320325E-2</v>
      </c>
      <c r="L14094">
        <v>0.73430831483007752</v>
      </c>
    </row>
    <row r="14095" spans="1:12">
      <c r="A14095" t="s">
        <v>317</v>
      </c>
      <c r="B14095" t="s">
        <v>473</v>
      </c>
      <c r="C14095">
        <v>48413</v>
      </c>
      <c r="D14095" t="s">
        <v>135</v>
      </c>
      <c r="E14095">
        <v>590</v>
      </c>
      <c r="F14095" t="s">
        <v>110</v>
      </c>
      <c r="G14095" t="s">
        <v>116</v>
      </c>
      <c r="H14095">
        <v>29</v>
      </c>
      <c r="I14095">
        <v>8.0767252107217288E-2</v>
      </c>
      <c r="J14095">
        <v>1.152887636614898E-2</v>
      </c>
      <c r="K14095">
        <v>-9.1595979038934273E-3</v>
      </c>
      <c r="L14095">
        <v>0.30067821493963182</v>
      </c>
    </row>
    <row r="14096" spans="1:12">
      <c r="A14096" t="s">
        <v>317</v>
      </c>
      <c r="B14096" t="s">
        <v>473</v>
      </c>
      <c r="C14096">
        <v>48413</v>
      </c>
      <c r="D14096" t="s">
        <v>135</v>
      </c>
      <c r="E14096">
        <v>590</v>
      </c>
      <c r="F14096" t="s">
        <v>110</v>
      </c>
      <c r="G14096" t="s">
        <v>117</v>
      </c>
      <c r="H14096">
        <v>249</v>
      </c>
      <c r="I14096">
        <v>0.42181423762013492</v>
      </c>
      <c r="J14096">
        <v>8.0289533675778832E-3</v>
      </c>
      <c r="K14096">
        <v>-8.3428415144320325E-2</v>
      </c>
      <c r="L14096">
        <v>0.73430831483007752</v>
      </c>
    </row>
    <row r="14097" spans="1:12">
      <c r="A14097" t="s">
        <v>317</v>
      </c>
      <c r="B14097" t="s">
        <v>473</v>
      </c>
      <c r="C14097">
        <v>48413</v>
      </c>
      <c r="D14097" t="s">
        <v>135</v>
      </c>
      <c r="E14097">
        <v>590</v>
      </c>
      <c r="F14097" t="s">
        <v>110</v>
      </c>
      <c r="G14097" t="s">
        <v>118</v>
      </c>
      <c r="H14097">
        <v>29</v>
      </c>
      <c r="I14097">
        <v>8.0767252107217288E-2</v>
      </c>
      <c r="J14097">
        <v>1.152887636614898E-2</v>
      </c>
      <c r="K14097">
        <v>-9.1595979038934273E-3</v>
      </c>
      <c r="L14097">
        <v>0.30067821493963182</v>
      </c>
    </row>
    <row r="14098" spans="1:12">
      <c r="A14098" t="s">
        <v>317</v>
      </c>
      <c r="B14098" t="s">
        <v>473</v>
      </c>
      <c r="C14098">
        <v>48413</v>
      </c>
      <c r="D14098" t="s">
        <v>135</v>
      </c>
      <c r="E14098">
        <v>590</v>
      </c>
      <c r="F14098" t="s">
        <v>110</v>
      </c>
      <c r="G14098" t="s">
        <v>119</v>
      </c>
      <c r="H14098">
        <v>249</v>
      </c>
      <c r="I14098">
        <v>0.48311767984334331</v>
      </c>
      <c r="J14098">
        <v>8.9584892760862043E-3</v>
      </c>
      <c r="K14098">
        <v>-7.3014897064594519E-2</v>
      </c>
      <c r="L14098">
        <v>0.8511285230059078</v>
      </c>
    </row>
    <row r="14099" spans="1:12">
      <c r="A14099" t="s">
        <v>317</v>
      </c>
      <c r="B14099" t="s">
        <v>473</v>
      </c>
      <c r="C14099">
        <v>48413</v>
      </c>
      <c r="D14099" t="s">
        <v>135</v>
      </c>
      <c r="E14099">
        <v>590</v>
      </c>
      <c r="F14099" t="s">
        <v>110</v>
      </c>
      <c r="G14099" t="s">
        <v>120</v>
      </c>
      <c r="H14099">
        <v>29</v>
      </c>
      <c r="I14099">
        <v>0.1320509433676248</v>
      </c>
      <c r="J14099">
        <v>1.1805136168359071E-2</v>
      </c>
      <c r="K14099">
        <v>2.986016807442254E-2</v>
      </c>
      <c r="L14099">
        <v>0.34562546237819047</v>
      </c>
    </row>
    <row r="14100" spans="1:12">
      <c r="A14100" t="s">
        <v>317</v>
      </c>
      <c r="B14100" t="s">
        <v>473</v>
      </c>
      <c r="C14100">
        <v>48413</v>
      </c>
      <c r="D14100" t="s">
        <v>135</v>
      </c>
      <c r="E14100">
        <v>590</v>
      </c>
      <c r="F14100" t="s">
        <v>110</v>
      </c>
      <c r="G14100" t="s">
        <v>121</v>
      </c>
      <c r="H14100">
        <v>249</v>
      </c>
      <c r="I14100">
        <v>0.64951290937184847</v>
      </c>
      <c r="J14100">
        <v>1.146535267839118E-2</v>
      </c>
      <c r="K14100">
        <v>-4.0010588328953517E-3</v>
      </c>
      <c r="L14100">
        <v>1.1300487698310651</v>
      </c>
    </row>
    <row r="14101" spans="1:12">
      <c r="A14101" t="s">
        <v>317</v>
      </c>
      <c r="B14101" t="s">
        <v>473</v>
      </c>
      <c r="C14101">
        <v>48413</v>
      </c>
      <c r="D14101" t="s">
        <v>135</v>
      </c>
      <c r="E14101">
        <v>590</v>
      </c>
      <c r="F14101" t="s">
        <v>110</v>
      </c>
      <c r="G14101" t="s">
        <v>122</v>
      </c>
      <c r="H14101">
        <v>29</v>
      </c>
      <c r="I14101">
        <v>0.26179249955509692</v>
      </c>
      <c r="J14101">
        <v>1.4744961145439909E-2</v>
      </c>
      <c r="K14101">
        <v>0.1163370665800857</v>
      </c>
      <c r="L14101">
        <v>0.46251950981493578</v>
      </c>
    </row>
    <row r="14102" spans="1:12">
      <c r="A14102" t="s">
        <v>317</v>
      </c>
      <c r="B14102" t="s">
        <v>473</v>
      </c>
      <c r="C14102">
        <v>48413</v>
      </c>
      <c r="D14102" t="s">
        <v>135</v>
      </c>
      <c r="E14102">
        <v>590</v>
      </c>
      <c r="F14102" t="s">
        <v>110</v>
      </c>
      <c r="G14102" t="s">
        <v>123</v>
      </c>
      <c r="H14102">
        <v>249</v>
      </c>
      <c r="I14102">
        <v>0.79967414725325914</v>
      </c>
      <c r="J14102">
        <v>1.421601526972642E-2</v>
      </c>
      <c r="K14102">
        <v>0.19127582959611239</v>
      </c>
      <c r="L14102">
        <v>1.407135650628663</v>
      </c>
    </row>
    <row r="14103" spans="1:12">
      <c r="A14103" t="s">
        <v>317</v>
      </c>
      <c r="B14103" t="s">
        <v>473</v>
      </c>
      <c r="C14103">
        <v>48413</v>
      </c>
      <c r="D14103" t="s">
        <v>135</v>
      </c>
      <c r="E14103">
        <v>590</v>
      </c>
      <c r="F14103" t="s">
        <v>110</v>
      </c>
      <c r="G14103" t="s">
        <v>124</v>
      </c>
      <c r="H14103">
        <v>29</v>
      </c>
      <c r="I14103">
        <v>0.37379348094688802</v>
      </c>
      <c r="J14103">
        <v>1.828414787231265E-2</v>
      </c>
      <c r="K14103">
        <v>0.20493963052983391</v>
      </c>
      <c r="L14103">
        <v>0.67193973333280543</v>
      </c>
    </row>
    <row r="14104" spans="1:12">
      <c r="A14104" t="s">
        <v>317</v>
      </c>
      <c r="B14104" t="s">
        <v>473</v>
      </c>
      <c r="C14104">
        <v>48413</v>
      </c>
      <c r="D14104" t="s">
        <v>135</v>
      </c>
      <c r="E14104">
        <v>590</v>
      </c>
      <c r="F14104" t="s">
        <v>110</v>
      </c>
      <c r="G14104" t="s">
        <v>125</v>
      </c>
      <c r="H14104">
        <v>249</v>
      </c>
      <c r="I14104">
        <v>0.95519366448157772</v>
      </c>
      <c r="J14104">
        <v>1.686457795238341E-2</v>
      </c>
      <c r="K14104">
        <v>0.24692628372133291</v>
      </c>
      <c r="L14104">
        <v>1.665955837431321</v>
      </c>
    </row>
    <row r="14105" spans="1:12">
      <c r="A14105" t="s">
        <v>317</v>
      </c>
      <c r="B14105" t="s">
        <v>473</v>
      </c>
      <c r="C14105">
        <v>48413</v>
      </c>
      <c r="D14105" t="s">
        <v>135</v>
      </c>
      <c r="E14105">
        <v>590</v>
      </c>
      <c r="F14105" t="s">
        <v>110</v>
      </c>
      <c r="G14105" t="s">
        <v>126</v>
      </c>
      <c r="H14105">
        <v>29</v>
      </c>
      <c r="I14105">
        <v>0.49597878391347527</v>
      </c>
      <c r="J14105">
        <v>2.1758496473500859E-2</v>
      </c>
      <c r="K14105">
        <v>0.28866843815247889</v>
      </c>
      <c r="L14105">
        <v>0.82249013257156134</v>
      </c>
    </row>
    <row r="14106" spans="1:12">
      <c r="A14106" t="s">
        <v>317</v>
      </c>
      <c r="B14106" t="s">
        <v>473</v>
      </c>
      <c r="C14106">
        <v>48413</v>
      </c>
      <c r="D14106" t="s">
        <v>135</v>
      </c>
      <c r="E14106">
        <v>590</v>
      </c>
      <c r="F14106" t="s">
        <v>110</v>
      </c>
      <c r="G14106" t="s">
        <v>127</v>
      </c>
      <c r="H14106">
        <v>249</v>
      </c>
      <c r="I14106">
        <v>0.56137201362039857</v>
      </c>
      <c r="J14106">
        <v>1.012382244926258E-2</v>
      </c>
      <c r="K14106">
        <v>-4.829477607592584E-2</v>
      </c>
      <c r="L14106">
        <v>0.98030706364718623</v>
      </c>
    </row>
    <row r="14107" spans="1:12">
      <c r="A14107" t="s">
        <v>317</v>
      </c>
      <c r="B14107" t="s">
        <v>473</v>
      </c>
      <c r="C14107">
        <v>48413</v>
      </c>
      <c r="D14107" t="s">
        <v>135</v>
      </c>
      <c r="E14107">
        <v>590</v>
      </c>
      <c r="F14107" t="s">
        <v>110</v>
      </c>
      <c r="G14107" t="s">
        <v>128</v>
      </c>
      <c r="H14107">
        <v>29</v>
      </c>
      <c r="I14107">
        <v>0.1750411387567406</v>
      </c>
      <c r="J14107">
        <v>1.230273041820548E-2</v>
      </c>
      <c r="K14107">
        <v>6.3410449147929912E-2</v>
      </c>
      <c r="L14107">
        <v>0.37430766344589511</v>
      </c>
    </row>
    <row r="14108" spans="1:12">
      <c r="A14108" t="s">
        <v>317</v>
      </c>
      <c r="B14108" t="s">
        <v>473</v>
      </c>
      <c r="C14108">
        <v>48413</v>
      </c>
      <c r="D14108" t="s">
        <v>135</v>
      </c>
      <c r="E14108">
        <v>590</v>
      </c>
      <c r="F14108" t="s">
        <v>110</v>
      </c>
      <c r="G14108" t="s">
        <v>129</v>
      </c>
      <c r="H14108">
        <v>249</v>
      </c>
      <c r="I14108">
        <v>0.56137201362039857</v>
      </c>
      <c r="J14108">
        <v>1.012382244926258E-2</v>
      </c>
      <c r="K14108">
        <v>-4.829477607592584E-2</v>
      </c>
      <c r="L14108">
        <v>0.98030706364718623</v>
      </c>
    </row>
    <row r="14109" spans="1:12">
      <c r="A14109" t="s">
        <v>317</v>
      </c>
      <c r="B14109" t="s">
        <v>473</v>
      </c>
      <c r="C14109">
        <v>48413</v>
      </c>
      <c r="D14109" t="s">
        <v>135</v>
      </c>
      <c r="E14109">
        <v>590</v>
      </c>
      <c r="F14109" t="s">
        <v>110</v>
      </c>
      <c r="G14109" t="s">
        <v>130</v>
      </c>
      <c r="H14109">
        <v>29</v>
      </c>
      <c r="I14109">
        <v>0.1750411387567406</v>
      </c>
      <c r="J14109">
        <v>1.230273041820548E-2</v>
      </c>
      <c r="K14109">
        <v>6.3410449147929912E-2</v>
      </c>
      <c r="L14109">
        <v>0.37430766344589511</v>
      </c>
    </row>
    <row r="14110" spans="1:12">
      <c r="A14110" t="s">
        <v>317</v>
      </c>
      <c r="B14110" t="s">
        <v>473</v>
      </c>
      <c r="C14110">
        <v>48413</v>
      </c>
      <c r="D14110" t="s">
        <v>135</v>
      </c>
      <c r="E14110">
        <v>590</v>
      </c>
      <c r="F14110" t="s">
        <v>110</v>
      </c>
      <c r="G14110" t="s">
        <v>131</v>
      </c>
      <c r="H14110">
        <v>249</v>
      </c>
      <c r="I14110">
        <v>0.56137201362039857</v>
      </c>
      <c r="J14110">
        <v>1.012382244926258E-2</v>
      </c>
      <c r="K14110">
        <v>-4.829477607592584E-2</v>
      </c>
      <c r="L14110">
        <v>0.98030706364718623</v>
      </c>
    </row>
    <row r="14111" spans="1:12">
      <c r="A14111" t="s">
        <v>317</v>
      </c>
      <c r="B14111" t="s">
        <v>473</v>
      </c>
      <c r="C14111">
        <v>48413</v>
      </c>
      <c r="D14111" t="s">
        <v>135</v>
      </c>
      <c r="E14111">
        <v>590</v>
      </c>
      <c r="F14111" t="s">
        <v>110</v>
      </c>
      <c r="G14111" t="s">
        <v>132</v>
      </c>
      <c r="H14111">
        <v>29</v>
      </c>
      <c r="I14111">
        <v>0.1750411387567406</v>
      </c>
      <c r="J14111">
        <v>1.230273041820548E-2</v>
      </c>
      <c r="K14111">
        <v>6.3410449147929912E-2</v>
      </c>
      <c r="L14111">
        <v>0.37430766344589511</v>
      </c>
    </row>
    <row r="14112" spans="1:12">
      <c r="A14112" t="s">
        <v>317</v>
      </c>
      <c r="B14112" t="s">
        <v>473</v>
      </c>
      <c r="C14112">
        <v>48413</v>
      </c>
      <c r="D14112" t="s">
        <v>135</v>
      </c>
      <c r="E14112">
        <v>590</v>
      </c>
      <c r="F14112" t="s">
        <v>110</v>
      </c>
      <c r="G14112" t="s">
        <v>133</v>
      </c>
      <c r="H14112">
        <v>249</v>
      </c>
      <c r="I14112">
        <v>0.60025793537664518</v>
      </c>
      <c r="J14112">
        <v>1.127974245643126E-2</v>
      </c>
      <c r="K14112">
        <v>0.15360769622612799</v>
      </c>
      <c r="L14112">
        <v>1.0610174274965309</v>
      </c>
    </row>
    <row r="14113" spans="1:12">
      <c r="A14113" t="s">
        <v>317</v>
      </c>
      <c r="B14113" t="s">
        <v>473</v>
      </c>
      <c r="C14113">
        <v>48413</v>
      </c>
      <c r="D14113" t="s">
        <v>135</v>
      </c>
      <c r="E14113">
        <v>590</v>
      </c>
      <c r="F14113" t="s">
        <v>110</v>
      </c>
      <c r="G14113" t="s">
        <v>134</v>
      </c>
      <c r="H14113">
        <v>29</v>
      </c>
      <c r="I14113">
        <v>0.31141517909910249</v>
      </c>
      <c r="J14113">
        <v>1.2341318674326531E-2</v>
      </c>
      <c r="K14113">
        <v>0.1732240856216915</v>
      </c>
      <c r="L14113">
        <v>0.43448612358630972</v>
      </c>
    </row>
    <row r="14114" spans="1:12">
      <c r="A14114" t="s">
        <v>317</v>
      </c>
      <c r="B14114" t="s">
        <v>474</v>
      </c>
      <c r="C14114">
        <v>48415</v>
      </c>
      <c r="D14114" t="s">
        <v>135</v>
      </c>
      <c r="E14114">
        <v>590</v>
      </c>
      <c r="F14114" t="s">
        <v>110</v>
      </c>
      <c r="G14114" t="s">
        <v>111</v>
      </c>
      <c r="H14114">
        <v>109</v>
      </c>
      <c r="I14114">
        <v>-5.2608808702153014E-4</v>
      </c>
      <c r="J14114">
        <v>1.2750771255643199E-3</v>
      </c>
      <c r="K14114">
        <v>-999</v>
      </c>
      <c r="L14114">
        <v>-999</v>
      </c>
    </row>
    <row r="14115" spans="1:12">
      <c r="A14115" t="s">
        <v>317</v>
      </c>
      <c r="B14115" t="s">
        <v>474</v>
      </c>
      <c r="C14115">
        <v>48415</v>
      </c>
      <c r="D14115" t="s">
        <v>135</v>
      </c>
      <c r="E14115">
        <v>590</v>
      </c>
      <c r="F14115" t="s">
        <v>110</v>
      </c>
      <c r="G14115" t="s">
        <v>112</v>
      </c>
      <c r="H14115">
        <v>185</v>
      </c>
      <c r="I14115">
        <v>1.5017661552764619E-3</v>
      </c>
      <c r="J14115">
        <v>2.3759524363066581E-3</v>
      </c>
      <c r="K14115">
        <v>-999</v>
      </c>
      <c r="L14115">
        <v>-999</v>
      </c>
    </row>
    <row r="14116" spans="1:12">
      <c r="A14116" t="s">
        <v>317</v>
      </c>
      <c r="B14116" t="s">
        <v>474</v>
      </c>
      <c r="C14116">
        <v>48415</v>
      </c>
      <c r="D14116" t="s">
        <v>135</v>
      </c>
      <c r="E14116">
        <v>590</v>
      </c>
      <c r="F14116" t="s">
        <v>110</v>
      </c>
      <c r="G14116" t="s">
        <v>113</v>
      </c>
      <c r="H14116">
        <v>109</v>
      </c>
      <c r="I14116">
        <v>0.37373321337284687</v>
      </c>
      <c r="J14116">
        <v>1.3476077985116131E-2</v>
      </c>
      <c r="K14116">
        <v>7.1544570863134177E-3</v>
      </c>
      <c r="L14116">
        <v>0.7133728245419243</v>
      </c>
    </row>
    <row r="14117" spans="1:12">
      <c r="A14117" t="s">
        <v>317</v>
      </c>
      <c r="B14117" t="s">
        <v>474</v>
      </c>
      <c r="C14117">
        <v>48415</v>
      </c>
      <c r="D14117" t="s">
        <v>135</v>
      </c>
      <c r="E14117">
        <v>590</v>
      </c>
      <c r="F14117" t="s">
        <v>110</v>
      </c>
      <c r="G14117" t="s">
        <v>114</v>
      </c>
      <c r="H14117">
        <v>185</v>
      </c>
      <c r="I14117">
        <v>0.17108570784333191</v>
      </c>
      <c r="J14117">
        <v>5.0105115523151568E-3</v>
      </c>
      <c r="K14117">
        <v>1.112253870171254E-2</v>
      </c>
      <c r="L14117">
        <v>0.35550166117782322</v>
      </c>
    </row>
    <row r="14118" spans="1:12">
      <c r="A14118" t="s">
        <v>317</v>
      </c>
      <c r="B14118" t="s">
        <v>474</v>
      </c>
      <c r="C14118">
        <v>48415</v>
      </c>
      <c r="D14118" t="s">
        <v>135</v>
      </c>
      <c r="E14118">
        <v>590</v>
      </c>
      <c r="F14118" t="s">
        <v>110</v>
      </c>
      <c r="G14118" t="s">
        <v>115</v>
      </c>
      <c r="H14118">
        <v>109</v>
      </c>
      <c r="I14118">
        <v>0.28961297240710843</v>
      </c>
      <c r="J14118">
        <v>1.1383997043049319E-2</v>
      </c>
      <c r="K14118">
        <v>-1.7946656518021811E-2</v>
      </c>
      <c r="L14118">
        <v>0.54453904621127391</v>
      </c>
    </row>
    <row r="14119" spans="1:12">
      <c r="A14119" t="s">
        <v>317</v>
      </c>
      <c r="B14119" t="s">
        <v>474</v>
      </c>
      <c r="C14119">
        <v>48415</v>
      </c>
      <c r="D14119" t="s">
        <v>135</v>
      </c>
      <c r="E14119">
        <v>590</v>
      </c>
      <c r="F14119" t="s">
        <v>110</v>
      </c>
      <c r="G14119" t="s">
        <v>116</v>
      </c>
      <c r="H14119">
        <v>185</v>
      </c>
      <c r="I14119">
        <v>8.5296566232054782E-2</v>
      </c>
      <c r="J14119">
        <v>4.9228632047380264E-3</v>
      </c>
      <c r="K14119">
        <v>-5.7008063693509553E-2</v>
      </c>
      <c r="L14119">
        <v>0.26560942726821729</v>
      </c>
    </row>
    <row r="14120" spans="1:12">
      <c r="A14120" t="s">
        <v>317</v>
      </c>
      <c r="B14120" t="s">
        <v>474</v>
      </c>
      <c r="C14120">
        <v>48415</v>
      </c>
      <c r="D14120" t="s">
        <v>135</v>
      </c>
      <c r="E14120">
        <v>590</v>
      </c>
      <c r="F14120" t="s">
        <v>110</v>
      </c>
      <c r="G14120" t="s">
        <v>117</v>
      </c>
      <c r="H14120">
        <v>109</v>
      </c>
      <c r="I14120">
        <v>0.28961295582137048</v>
      </c>
      <c r="J14120">
        <v>1.138400038198843E-2</v>
      </c>
      <c r="K14120">
        <v>-1.7946656518021811E-2</v>
      </c>
      <c r="L14120">
        <v>0.54453904621127391</v>
      </c>
    </row>
    <row r="14121" spans="1:12">
      <c r="A14121" t="s">
        <v>317</v>
      </c>
      <c r="B14121" t="s">
        <v>474</v>
      </c>
      <c r="C14121">
        <v>48415</v>
      </c>
      <c r="D14121" t="s">
        <v>135</v>
      </c>
      <c r="E14121">
        <v>590</v>
      </c>
      <c r="F14121" t="s">
        <v>110</v>
      </c>
      <c r="G14121" t="s">
        <v>118</v>
      </c>
      <c r="H14121">
        <v>185</v>
      </c>
      <c r="I14121">
        <v>8.5296566232054782E-2</v>
      </c>
      <c r="J14121">
        <v>4.9228632047380264E-3</v>
      </c>
      <c r="K14121">
        <v>-5.7008063693509553E-2</v>
      </c>
      <c r="L14121">
        <v>0.26560942726821729</v>
      </c>
    </row>
    <row r="14122" spans="1:12">
      <c r="A14122" t="s">
        <v>317</v>
      </c>
      <c r="B14122" t="s">
        <v>474</v>
      </c>
      <c r="C14122">
        <v>48415</v>
      </c>
      <c r="D14122" t="s">
        <v>135</v>
      </c>
      <c r="E14122">
        <v>590</v>
      </c>
      <c r="F14122" t="s">
        <v>110</v>
      </c>
      <c r="G14122" t="s">
        <v>119</v>
      </c>
      <c r="H14122">
        <v>109</v>
      </c>
      <c r="I14122">
        <v>0.31377840320472983</v>
      </c>
      <c r="J14122">
        <v>1.19392289410088E-2</v>
      </c>
      <c r="K14122">
        <v>-5.4531078796244319E-3</v>
      </c>
      <c r="L14122">
        <v>0.60787086013814906</v>
      </c>
    </row>
    <row r="14123" spans="1:12">
      <c r="A14123" t="s">
        <v>317</v>
      </c>
      <c r="B14123" t="s">
        <v>474</v>
      </c>
      <c r="C14123">
        <v>48415</v>
      </c>
      <c r="D14123" t="s">
        <v>135</v>
      </c>
      <c r="E14123">
        <v>590</v>
      </c>
      <c r="F14123" t="s">
        <v>110</v>
      </c>
      <c r="G14123" t="s">
        <v>120</v>
      </c>
      <c r="H14123">
        <v>185</v>
      </c>
      <c r="I14123">
        <v>0.13081665483403709</v>
      </c>
      <c r="J14123">
        <v>4.9519957668733182E-3</v>
      </c>
      <c r="K14123">
        <v>-2.002714146858749E-2</v>
      </c>
      <c r="L14123">
        <v>0.31390430789418788</v>
      </c>
    </row>
    <row r="14124" spans="1:12">
      <c r="A14124" t="s">
        <v>317</v>
      </c>
      <c r="B14124" t="s">
        <v>474</v>
      </c>
      <c r="C14124">
        <v>48415</v>
      </c>
      <c r="D14124" t="s">
        <v>135</v>
      </c>
      <c r="E14124">
        <v>590</v>
      </c>
      <c r="F14124" t="s">
        <v>110</v>
      </c>
      <c r="G14124" t="s">
        <v>121</v>
      </c>
      <c r="H14124">
        <v>109</v>
      </c>
      <c r="I14124">
        <v>0.42598871782481701</v>
      </c>
      <c r="J14124">
        <v>1.4711688258305249E-2</v>
      </c>
      <c r="K14124">
        <v>2.626012599915499E-2</v>
      </c>
      <c r="L14124">
        <v>0.8129822778515795</v>
      </c>
    </row>
    <row r="14125" spans="1:12">
      <c r="A14125" t="s">
        <v>317</v>
      </c>
      <c r="B14125" t="s">
        <v>474</v>
      </c>
      <c r="C14125">
        <v>48415</v>
      </c>
      <c r="D14125" t="s">
        <v>135</v>
      </c>
      <c r="E14125">
        <v>590</v>
      </c>
      <c r="F14125" t="s">
        <v>110</v>
      </c>
      <c r="G14125" t="s">
        <v>122</v>
      </c>
      <c r="H14125">
        <v>185</v>
      </c>
      <c r="I14125">
        <v>0.24668600217402659</v>
      </c>
      <c r="J14125">
        <v>5.4664548939314366E-3</v>
      </c>
      <c r="K14125">
        <v>1.69673634204534E-2</v>
      </c>
      <c r="L14125">
        <v>0.42461468505656791</v>
      </c>
    </row>
    <row r="14126" spans="1:12">
      <c r="A14126" t="s">
        <v>317</v>
      </c>
      <c r="B14126" t="s">
        <v>474</v>
      </c>
      <c r="C14126">
        <v>48415</v>
      </c>
      <c r="D14126" t="s">
        <v>135</v>
      </c>
      <c r="E14126">
        <v>590</v>
      </c>
      <c r="F14126" t="s">
        <v>110</v>
      </c>
      <c r="G14126" t="s">
        <v>123</v>
      </c>
      <c r="H14126">
        <v>109</v>
      </c>
      <c r="I14126">
        <v>0.50520726373458447</v>
      </c>
      <c r="J14126">
        <v>1.7077787016098901E-2</v>
      </c>
      <c r="K14126">
        <v>6.197669814011568E-2</v>
      </c>
      <c r="L14126">
        <v>1.0039911330348541</v>
      </c>
    </row>
    <row r="14127" spans="1:12">
      <c r="A14127" t="s">
        <v>317</v>
      </c>
      <c r="B14127" t="s">
        <v>474</v>
      </c>
      <c r="C14127">
        <v>48415</v>
      </c>
      <c r="D14127" t="s">
        <v>135</v>
      </c>
      <c r="E14127">
        <v>590</v>
      </c>
      <c r="F14127" t="s">
        <v>110</v>
      </c>
      <c r="G14127" t="s">
        <v>124</v>
      </c>
      <c r="H14127">
        <v>185</v>
      </c>
      <c r="I14127">
        <v>0.35142052786679318</v>
      </c>
      <c r="J14127">
        <v>6.1383712513879592E-3</v>
      </c>
      <c r="K14127">
        <v>2.222570259427864E-2</v>
      </c>
      <c r="L14127">
        <v>0.52740692739829442</v>
      </c>
    </row>
    <row r="14128" spans="1:12">
      <c r="A14128" t="s">
        <v>317</v>
      </c>
      <c r="B14128" t="s">
        <v>474</v>
      </c>
      <c r="C14128">
        <v>48415</v>
      </c>
      <c r="D14128" t="s">
        <v>135</v>
      </c>
      <c r="E14128">
        <v>590</v>
      </c>
      <c r="F14128" t="s">
        <v>110</v>
      </c>
      <c r="G14128" t="s">
        <v>125</v>
      </c>
      <c r="H14128">
        <v>109</v>
      </c>
      <c r="I14128">
        <v>0.60827380053118063</v>
      </c>
      <c r="J14128">
        <v>1.9787072727830639E-2</v>
      </c>
      <c r="K14128">
        <v>9.0687244856611809E-2</v>
      </c>
      <c r="L14128">
        <v>1.184171269562668</v>
      </c>
    </row>
    <row r="14129" spans="1:12">
      <c r="A14129" t="s">
        <v>317</v>
      </c>
      <c r="B14129" t="s">
        <v>474</v>
      </c>
      <c r="C14129">
        <v>48415</v>
      </c>
      <c r="D14129" t="s">
        <v>135</v>
      </c>
      <c r="E14129">
        <v>590</v>
      </c>
      <c r="F14129" t="s">
        <v>110</v>
      </c>
      <c r="G14129" t="s">
        <v>126</v>
      </c>
      <c r="H14129">
        <v>185</v>
      </c>
      <c r="I14129">
        <v>0.47332010470589231</v>
      </c>
      <c r="J14129">
        <v>7.0115979680656516E-3</v>
      </c>
      <c r="K14129">
        <v>2.9303351145557589E-2</v>
      </c>
      <c r="L14129">
        <v>0.67457651028692767</v>
      </c>
    </row>
    <row r="14130" spans="1:12">
      <c r="A14130" t="s">
        <v>317</v>
      </c>
      <c r="B14130" t="s">
        <v>474</v>
      </c>
      <c r="C14130">
        <v>48415</v>
      </c>
      <c r="D14130" t="s">
        <v>135</v>
      </c>
      <c r="E14130">
        <v>590</v>
      </c>
      <c r="F14130" t="s">
        <v>110</v>
      </c>
      <c r="G14130" t="s">
        <v>127</v>
      </c>
      <c r="H14130">
        <v>109</v>
      </c>
      <c r="I14130">
        <v>0.37373321337284687</v>
      </c>
      <c r="J14130">
        <v>1.3476077985116131E-2</v>
      </c>
      <c r="K14130">
        <v>7.1544570863134177E-3</v>
      </c>
      <c r="L14130">
        <v>0.7133728245419243</v>
      </c>
    </row>
    <row r="14131" spans="1:12">
      <c r="A14131" t="s">
        <v>317</v>
      </c>
      <c r="B14131" t="s">
        <v>474</v>
      </c>
      <c r="C14131">
        <v>48415</v>
      </c>
      <c r="D14131" t="s">
        <v>135</v>
      </c>
      <c r="E14131">
        <v>590</v>
      </c>
      <c r="F14131" t="s">
        <v>110</v>
      </c>
      <c r="G14131" t="s">
        <v>128</v>
      </c>
      <c r="H14131">
        <v>185</v>
      </c>
      <c r="I14131">
        <v>0.17108570784333191</v>
      </c>
      <c r="J14131">
        <v>5.0105115523151568E-3</v>
      </c>
      <c r="K14131">
        <v>1.112253870171254E-2</v>
      </c>
      <c r="L14131">
        <v>0.35550166117782322</v>
      </c>
    </row>
    <row r="14132" spans="1:12">
      <c r="A14132" t="s">
        <v>317</v>
      </c>
      <c r="B14132" t="s">
        <v>474</v>
      </c>
      <c r="C14132">
        <v>48415</v>
      </c>
      <c r="D14132" t="s">
        <v>135</v>
      </c>
      <c r="E14132">
        <v>590</v>
      </c>
      <c r="F14132" t="s">
        <v>110</v>
      </c>
      <c r="G14132" t="s">
        <v>129</v>
      </c>
      <c r="H14132">
        <v>109</v>
      </c>
      <c r="I14132">
        <v>0.37373321337284687</v>
      </c>
      <c r="J14132">
        <v>1.3476077985116131E-2</v>
      </c>
      <c r="K14132">
        <v>7.1544570863134177E-3</v>
      </c>
      <c r="L14132">
        <v>0.7133728245419243</v>
      </c>
    </row>
    <row r="14133" spans="1:12">
      <c r="A14133" t="s">
        <v>317</v>
      </c>
      <c r="B14133" t="s">
        <v>474</v>
      </c>
      <c r="C14133">
        <v>48415</v>
      </c>
      <c r="D14133" t="s">
        <v>135</v>
      </c>
      <c r="E14133">
        <v>590</v>
      </c>
      <c r="F14133" t="s">
        <v>110</v>
      </c>
      <c r="G14133" t="s">
        <v>130</v>
      </c>
      <c r="H14133">
        <v>185</v>
      </c>
      <c r="I14133">
        <v>0.17108570784333191</v>
      </c>
      <c r="J14133">
        <v>5.0105115523151568E-3</v>
      </c>
      <c r="K14133">
        <v>1.112253870171254E-2</v>
      </c>
      <c r="L14133">
        <v>0.35550166117782322</v>
      </c>
    </row>
    <row r="14134" spans="1:12">
      <c r="A14134" t="s">
        <v>317</v>
      </c>
      <c r="B14134" t="s">
        <v>474</v>
      </c>
      <c r="C14134">
        <v>48415</v>
      </c>
      <c r="D14134" t="s">
        <v>135</v>
      </c>
      <c r="E14134">
        <v>590</v>
      </c>
      <c r="F14134" t="s">
        <v>110</v>
      </c>
      <c r="G14134" t="s">
        <v>131</v>
      </c>
      <c r="H14134">
        <v>109</v>
      </c>
      <c r="I14134">
        <v>0.37373321337284687</v>
      </c>
      <c r="J14134">
        <v>1.3476077985116131E-2</v>
      </c>
      <c r="K14134">
        <v>7.1544570863134177E-3</v>
      </c>
      <c r="L14134">
        <v>0.7133728245419243</v>
      </c>
    </row>
    <row r="14135" spans="1:12">
      <c r="A14135" t="s">
        <v>317</v>
      </c>
      <c r="B14135" t="s">
        <v>474</v>
      </c>
      <c r="C14135">
        <v>48415</v>
      </c>
      <c r="D14135" t="s">
        <v>135</v>
      </c>
      <c r="E14135">
        <v>590</v>
      </c>
      <c r="F14135" t="s">
        <v>110</v>
      </c>
      <c r="G14135" t="s">
        <v>132</v>
      </c>
      <c r="H14135">
        <v>185</v>
      </c>
      <c r="I14135">
        <v>0.17108570784333191</v>
      </c>
      <c r="J14135">
        <v>5.0105115523151568E-3</v>
      </c>
      <c r="K14135">
        <v>1.112253870171254E-2</v>
      </c>
      <c r="L14135">
        <v>0.35550166117782322</v>
      </c>
    </row>
    <row r="14136" spans="1:12">
      <c r="A14136" t="s">
        <v>317</v>
      </c>
      <c r="B14136" t="s">
        <v>474</v>
      </c>
      <c r="C14136">
        <v>48415</v>
      </c>
      <c r="D14136" t="s">
        <v>135</v>
      </c>
      <c r="E14136">
        <v>590</v>
      </c>
      <c r="F14136" t="s">
        <v>110</v>
      </c>
      <c r="G14136" t="s">
        <v>133</v>
      </c>
      <c r="H14136">
        <v>109</v>
      </c>
      <c r="I14136">
        <v>0.35625459407813048</v>
      </c>
      <c r="J14136">
        <v>1.1326333655082571E-2</v>
      </c>
      <c r="K14136">
        <v>4.8590525121547469E-2</v>
      </c>
      <c r="L14136">
        <v>0.71280724959205255</v>
      </c>
    </row>
    <row r="14137" spans="1:12">
      <c r="A14137" t="s">
        <v>317</v>
      </c>
      <c r="B14137" t="s">
        <v>474</v>
      </c>
      <c r="C14137">
        <v>48415</v>
      </c>
      <c r="D14137" t="s">
        <v>135</v>
      </c>
      <c r="E14137">
        <v>590</v>
      </c>
      <c r="F14137" t="s">
        <v>110</v>
      </c>
      <c r="G14137" t="s">
        <v>134</v>
      </c>
      <c r="H14137">
        <v>185</v>
      </c>
      <c r="I14137">
        <v>0.28277127053771872</v>
      </c>
      <c r="J14137">
        <v>4.7003638913312856E-3</v>
      </c>
      <c r="K14137">
        <v>1.4409000517682451E-2</v>
      </c>
      <c r="L14137">
        <v>0.45147817620409059</v>
      </c>
    </row>
    <row r="14138" spans="1:12">
      <c r="A14138" t="s">
        <v>317</v>
      </c>
      <c r="B14138" t="s">
        <v>475</v>
      </c>
      <c r="C14138">
        <v>48417</v>
      </c>
      <c r="D14138" t="s">
        <v>135</v>
      </c>
      <c r="E14138">
        <v>590</v>
      </c>
      <c r="F14138" t="s">
        <v>110</v>
      </c>
      <c r="G14138" t="s">
        <v>111</v>
      </c>
      <c r="H14138">
        <v>1435</v>
      </c>
      <c r="I14138">
        <v>5.9834292631143144E-3</v>
      </c>
      <c r="J14138">
        <v>6.1175442341835609E-4</v>
      </c>
      <c r="K14138">
        <v>-999</v>
      </c>
      <c r="L14138">
        <v>-999</v>
      </c>
    </row>
    <row r="14139" spans="1:12">
      <c r="A14139" t="s">
        <v>317</v>
      </c>
      <c r="B14139" t="s">
        <v>475</v>
      </c>
      <c r="C14139">
        <v>48417</v>
      </c>
      <c r="D14139" t="s">
        <v>135</v>
      </c>
      <c r="E14139">
        <v>590</v>
      </c>
      <c r="F14139" t="s">
        <v>110</v>
      </c>
      <c r="G14139" t="s">
        <v>112</v>
      </c>
      <c r="H14139">
        <v>184</v>
      </c>
      <c r="I14139">
        <v>-2.5950976422308911E-3</v>
      </c>
      <c r="J14139">
        <v>6.8885804805075813E-4</v>
      </c>
      <c r="K14139">
        <v>-999</v>
      </c>
      <c r="L14139">
        <v>-999</v>
      </c>
    </row>
    <row r="14140" spans="1:12">
      <c r="A14140" t="s">
        <v>317</v>
      </c>
      <c r="B14140" t="s">
        <v>475</v>
      </c>
      <c r="C14140">
        <v>48417</v>
      </c>
      <c r="D14140" t="s">
        <v>135</v>
      </c>
      <c r="E14140">
        <v>590</v>
      </c>
      <c r="F14140" t="s">
        <v>110</v>
      </c>
      <c r="G14140" t="s">
        <v>113</v>
      </c>
      <c r="H14140">
        <v>1435</v>
      </c>
      <c r="I14140">
        <v>0.46376585003571102</v>
      </c>
      <c r="J14140">
        <v>5.1894412073743906E-3</v>
      </c>
      <c r="K14140">
        <v>-2.4882057950703741E-2</v>
      </c>
      <c r="L14140">
        <v>1.0445898330844281</v>
      </c>
    </row>
    <row r="14141" spans="1:12">
      <c r="A14141" t="s">
        <v>317</v>
      </c>
      <c r="B14141" t="s">
        <v>475</v>
      </c>
      <c r="C14141">
        <v>48417</v>
      </c>
      <c r="D14141" t="s">
        <v>135</v>
      </c>
      <c r="E14141">
        <v>590</v>
      </c>
      <c r="F14141" t="s">
        <v>110</v>
      </c>
      <c r="G14141" t="s">
        <v>114</v>
      </c>
      <c r="H14141">
        <v>184</v>
      </c>
      <c r="I14141">
        <v>0.20280784371197669</v>
      </c>
      <c r="J14141">
        <v>4.3354160169763456E-3</v>
      </c>
      <c r="K14141">
        <v>-6.1577590900222618E-3</v>
      </c>
      <c r="L14141">
        <v>0.34632489967442243</v>
      </c>
    </row>
    <row r="14142" spans="1:12">
      <c r="A14142" t="s">
        <v>317</v>
      </c>
      <c r="B14142" t="s">
        <v>475</v>
      </c>
      <c r="C14142">
        <v>48417</v>
      </c>
      <c r="D14142" t="s">
        <v>135</v>
      </c>
      <c r="E14142">
        <v>590</v>
      </c>
      <c r="F14142" t="s">
        <v>110</v>
      </c>
      <c r="G14142" t="s">
        <v>115</v>
      </c>
      <c r="H14142">
        <v>1435</v>
      </c>
      <c r="I14142">
        <v>0.32120311732066331</v>
      </c>
      <c r="J14142">
        <v>3.78357317435644E-3</v>
      </c>
      <c r="K14142">
        <v>-7.2748698721840921E-2</v>
      </c>
      <c r="L14142">
        <v>0.73635543458873776</v>
      </c>
    </row>
    <row r="14143" spans="1:12">
      <c r="A14143" t="s">
        <v>317</v>
      </c>
      <c r="B14143" t="s">
        <v>475</v>
      </c>
      <c r="C14143">
        <v>48417</v>
      </c>
      <c r="D14143" t="s">
        <v>135</v>
      </c>
      <c r="E14143">
        <v>590</v>
      </c>
      <c r="F14143" t="s">
        <v>110</v>
      </c>
      <c r="G14143" t="s">
        <v>116</v>
      </c>
      <c r="H14143">
        <v>184</v>
      </c>
      <c r="I14143">
        <v>0.1166371697481704</v>
      </c>
      <c r="J14143">
        <v>4.5913096645637591E-3</v>
      </c>
      <c r="K14143">
        <v>-6.1577590900222618E-3</v>
      </c>
      <c r="L14143">
        <v>0.27409793046449099</v>
      </c>
    </row>
    <row r="14144" spans="1:12">
      <c r="A14144" t="s">
        <v>317</v>
      </c>
      <c r="B14144" t="s">
        <v>475</v>
      </c>
      <c r="C14144">
        <v>48417</v>
      </c>
      <c r="D14144" t="s">
        <v>135</v>
      </c>
      <c r="E14144">
        <v>590</v>
      </c>
      <c r="F14144" t="s">
        <v>110</v>
      </c>
      <c r="G14144" t="s">
        <v>117</v>
      </c>
      <c r="H14144">
        <v>1435</v>
      </c>
      <c r="I14144">
        <v>0.32184674594258622</v>
      </c>
      <c r="J14144">
        <v>3.7891795901429772E-3</v>
      </c>
      <c r="K14144">
        <v>-7.2748698721840921E-2</v>
      </c>
      <c r="L14144">
        <v>0.74146969624769143</v>
      </c>
    </row>
    <row r="14145" spans="1:12">
      <c r="A14145" t="s">
        <v>317</v>
      </c>
      <c r="B14145" t="s">
        <v>475</v>
      </c>
      <c r="C14145">
        <v>48417</v>
      </c>
      <c r="D14145" t="s">
        <v>135</v>
      </c>
      <c r="E14145">
        <v>590</v>
      </c>
      <c r="F14145" t="s">
        <v>110</v>
      </c>
      <c r="G14145" t="s">
        <v>118</v>
      </c>
      <c r="H14145">
        <v>184</v>
      </c>
      <c r="I14145">
        <v>0.1166371697481704</v>
      </c>
      <c r="J14145">
        <v>4.5913096645637591E-3</v>
      </c>
      <c r="K14145">
        <v>-6.1577590900222618E-3</v>
      </c>
      <c r="L14145">
        <v>0.27409793046449099</v>
      </c>
    </row>
    <row r="14146" spans="1:12">
      <c r="A14146" t="s">
        <v>317</v>
      </c>
      <c r="B14146" t="s">
        <v>475</v>
      </c>
      <c r="C14146">
        <v>48417</v>
      </c>
      <c r="D14146" t="s">
        <v>135</v>
      </c>
      <c r="E14146">
        <v>590</v>
      </c>
      <c r="F14146" t="s">
        <v>110</v>
      </c>
      <c r="G14146" t="s">
        <v>119</v>
      </c>
      <c r="H14146">
        <v>1435</v>
      </c>
      <c r="I14146">
        <v>0.39035324642638708</v>
      </c>
      <c r="J14146">
        <v>4.506183261465185E-3</v>
      </c>
      <c r="K14146">
        <v>-3.7781432639593653E-2</v>
      </c>
      <c r="L14146">
        <v>0.8789163861954854</v>
      </c>
    </row>
    <row r="14147" spans="1:12">
      <c r="A14147" t="s">
        <v>317</v>
      </c>
      <c r="B14147" t="s">
        <v>475</v>
      </c>
      <c r="C14147">
        <v>48417</v>
      </c>
      <c r="D14147" t="s">
        <v>135</v>
      </c>
      <c r="E14147">
        <v>590</v>
      </c>
      <c r="F14147" t="s">
        <v>110</v>
      </c>
      <c r="G14147" t="s">
        <v>120</v>
      </c>
      <c r="H14147">
        <v>184</v>
      </c>
      <c r="I14147">
        <v>0.16307124485993371</v>
      </c>
      <c r="J14147">
        <v>4.4374233644494908E-3</v>
      </c>
      <c r="K14147">
        <v>-6.1577590900222618E-3</v>
      </c>
      <c r="L14147">
        <v>0.31958506954426752</v>
      </c>
    </row>
    <row r="14148" spans="1:12">
      <c r="A14148" t="s">
        <v>317</v>
      </c>
      <c r="B14148" t="s">
        <v>475</v>
      </c>
      <c r="C14148">
        <v>48417</v>
      </c>
      <c r="D14148" t="s">
        <v>135</v>
      </c>
      <c r="E14148">
        <v>590</v>
      </c>
      <c r="F14148" t="s">
        <v>110</v>
      </c>
      <c r="G14148" t="s">
        <v>121</v>
      </c>
      <c r="H14148">
        <v>1435</v>
      </c>
      <c r="I14148">
        <v>0.55588416201816682</v>
      </c>
      <c r="J14148">
        <v>6.1443362336091227E-3</v>
      </c>
      <c r="K14148">
        <v>-1.0238741522058521E-2</v>
      </c>
      <c r="L14148">
        <v>1.2294122453740419</v>
      </c>
    </row>
    <row r="14149" spans="1:12">
      <c r="A14149" t="s">
        <v>317</v>
      </c>
      <c r="B14149" t="s">
        <v>475</v>
      </c>
      <c r="C14149">
        <v>48417</v>
      </c>
      <c r="D14149" t="s">
        <v>135</v>
      </c>
      <c r="E14149">
        <v>590</v>
      </c>
      <c r="F14149" t="s">
        <v>110</v>
      </c>
      <c r="G14149" t="s">
        <v>122</v>
      </c>
      <c r="H14149">
        <v>184</v>
      </c>
      <c r="I14149">
        <v>0.29016944712166282</v>
      </c>
      <c r="J14149">
        <v>5.1030013308152296E-3</v>
      </c>
      <c r="K14149">
        <v>-6.1577590900222618E-3</v>
      </c>
      <c r="L14149">
        <v>0.45920457876991561</v>
      </c>
    </row>
    <row r="14150" spans="1:12">
      <c r="A14150" t="s">
        <v>317</v>
      </c>
      <c r="B14150" t="s">
        <v>475</v>
      </c>
      <c r="C14150">
        <v>48417</v>
      </c>
      <c r="D14150" t="s">
        <v>135</v>
      </c>
      <c r="E14150">
        <v>590</v>
      </c>
      <c r="F14150" t="s">
        <v>110</v>
      </c>
      <c r="G14150" t="s">
        <v>123</v>
      </c>
      <c r="H14150">
        <v>1435</v>
      </c>
      <c r="I14150">
        <v>0.71515708957710988</v>
      </c>
      <c r="J14150">
        <v>8.0003988524832547E-3</v>
      </c>
      <c r="K14150">
        <v>-1.7631739374351929E-4</v>
      </c>
      <c r="L14150">
        <v>1.586068888403962</v>
      </c>
    </row>
    <row r="14151" spans="1:12">
      <c r="A14151" t="s">
        <v>317</v>
      </c>
      <c r="B14151" t="s">
        <v>475</v>
      </c>
      <c r="C14151">
        <v>48417</v>
      </c>
      <c r="D14151" t="s">
        <v>135</v>
      </c>
      <c r="E14151">
        <v>590</v>
      </c>
      <c r="F14151" t="s">
        <v>110</v>
      </c>
      <c r="G14151" t="s">
        <v>124</v>
      </c>
      <c r="H14151">
        <v>184</v>
      </c>
      <c r="I14151">
        <v>0.39480677922042928</v>
      </c>
      <c r="J14151">
        <v>5.9778175799467094E-3</v>
      </c>
      <c r="K14151">
        <v>-6.1577590900222618E-3</v>
      </c>
      <c r="L14151">
        <v>0.56172644114974912</v>
      </c>
    </row>
    <row r="14152" spans="1:12">
      <c r="A14152" t="s">
        <v>317</v>
      </c>
      <c r="B14152" t="s">
        <v>475</v>
      </c>
      <c r="C14152">
        <v>48417</v>
      </c>
      <c r="D14152" t="s">
        <v>135</v>
      </c>
      <c r="E14152">
        <v>590</v>
      </c>
      <c r="F14152" t="s">
        <v>110</v>
      </c>
      <c r="G14152" t="s">
        <v>125</v>
      </c>
      <c r="H14152">
        <v>1435</v>
      </c>
      <c r="I14152">
        <v>0.86965771020004723</v>
      </c>
      <c r="J14152">
        <v>9.6610980965178769E-3</v>
      </c>
      <c r="K14152">
        <v>-1.7631739374351929E-4</v>
      </c>
      <c r="L14152">
        <v>1.882481460986257</v>
      </c>
    </row>
    <row r="14153" spans="1:12">
      <c r="A14153" t="s">
        <v>317</v>
      </c>
      <c r="B14153" t="s">
        <v>475</v>
      </c>
      <c r="C14153">
        <v>48417</v>
      </c>
      <c r="D14153" t="s">
        <v>135</v>
      </c>
      <c r="E14153">
        <v>590</v>
      </c>
      <c r="F14153" t="s">
        <v>110</v>
      </c>
      <c r="G14153" t="s">
        <v>126</v>
      </c>
      <c r="H14153">
        <v>184</v>
      </c>
      <c r="I14153">
        <v>0.5175095523916966</v>
      </c>
      <c r="J14153">
        <v>7.5404443826572092E-3</v>
      </c>
      <c r="K14153">
        <v>-6.1577590900222618E-3</v>
      </c>
      <c r="L14153">
        <v>0.70109667635727502</v>
      </c>
    </row>
    <row r="14154" spans="1:12">
      <c r="A14154" t="s">
        <v>317</v>
      </c>
      <c r="B14154" t="s">
        <v>475</v>
      </c>
      <c r="C14154">
        <v>48417</v>
      </c>
      <c r="D14154" t="s">
        <v>135</v>
      </c>
      <c r="E14154">
        <v>590</v>
      </c>
      <c r="F14154" t="s">
        <v>110</v>
      </c>
      <c r="G14154" t="s">
        <v>127</v>
      </c>
      <c r="H14154">
        <v>1435</v>
      </c>
      <c r="I14154">
        <v>0.46312309575669669</v>
      </c>
      <c r="J14154">
        <v>5.1859418767402944E-3</v>
      </c>
      <c r="K14154">
        <v>-2.4882057950703741E-2</v>
      </c>
      <c r="L14154">
        <v>1.0445898330844281</v>
      </c>
    </row>
    <row r="14155" spans="1:12">
      <c r="A14155" t="s">
        <v>317</v>
      </c>
      <c r="B14155" t="s">
        <v>475</v>
      </c>
      <c r="C14155">
        <v>48417</v>
      </c>
      <c r="D14155" t="s">
        <v>135</v>
      </c>
      <c r="E14155">
        <v>590</v>
      </c>
      <c r="F14155" t="s">
        <v>110</v>
      </c>
      <c r="G14155" t="s">
        <v>128</v>
      </c>
      <c r="H14155">
        <v>184</v>
      </c>
      <c r="I14155">
        <v>0.20280237770613771</v>
      </c>
      <c r="J14155">
        <v>4.3354005122285188E-3</v>
      </c>
      <c r="K14155">
        <v>-6.1577590900222618E-3</v>
      </c>
      <c r="L14155">
        <v>0.34632489967442243</v>
      </c>
    </row>
    <row r="14156" spans="1:12">
      <c r="A14156" t="s">
        <v>317</v>
      </c>
      <c r="B14156" t="s">
        <v>475</v>
      </c>
      <c r="C14156">
        <v>48417</v>
      </c>
      <c r="D14156" t="s">
        <v>135</v>
      </c>
      <c r="E14156">
        <v>590</v>
      </c>
      <c r="F14156" t="s">
        <v>110</v>
      </c>
      <c r="G14156" t="s">
        <v>129</v>
      </c>
      <c r="H14156">
        <v>1435</v>
      </c>
      <c r="I14156">
        <v>0.46312309648774741</v>
      </c>
      <c r="J14156">
        <v>5.1859418748636107E-3</v>
      </c>
      <c r="K14156">
        <v>-2.4882057950703741E-2</v>
      </c>
      <c r="L14156">
        <v>1.0445898330844281</v>
      </c>
    </row>
    <row r="14157" spans="1:12">
      <c r="A14157" t="s">
        <v>317</v>
      </c>
      <c r="B14157" t="s">
        <v>475</v>
      </c>
      <c r="C14157">
        <v>48417</v>
      </c>
      <c r="D14157" t="s">
        <v>135</v>
      </c>
      <c r="E14157">
        <v>590</v>
      </c>
      <c r="F14157" t="s">
        <v>110</v>
      </c>
      <c r="G14157" t="s">
        <v>130</v>
      </c>
      <c r="H14157">
        <v>184</v>
      </c>
      <c r="I14157">
        <v>0.20280237770613771</v>
      </c>
      <c r="J14157">
        <v>4.3354005122285188E-3</v>
      </c>
      <c r="K14157">
        <v>-6.1577590900222618E-3</v>
      </c>
      <c r="L14157">
        <v>0.34632489967442243</v>
      </c>
    </row>
    <row r="14158" spans="1:12">
      <c r="A14158" t="s">
        <v>317</v>
      </c>
      <c r="B14158" t="s">
        <v>475</v>
      </c>
      <c r="C14158">
        <v>48417</v>
      </c>
      <c r="D14158" t="s">
        <v>135</v>
      </c>
      <c r="E14158">
        <v>590</v>
      </c>
      <c r="F14158" t="s">
        <v>110</v>
      </c>
      <c r="G14158" t="s">
        <v>131</v>
      </c>
      <c r="H14158">
        <v>1435</v>
      </c>
      <c r="I14158">
        <v>0.46312309626816522</v>
      </c>
      <c r="J14158">
        <v>5.1859418749559544E-3</v>
      </c>
      <c r="K14158">
        <v>-2.4882057950703741E-2</v>
      </c>
      <c r="L14158">
        <v>1.0445898330844281</v>
      </c>
    </row>
    <row r="14159" spans="1:12">
      <c r="A14159" t="s">
        <v>317</v>
      </c>
      <c r="B14159" t="s">
        <v>475</v>
      </c>
      <c r="C14159">
        <v>48417</v>
      </c>
      <c r="D14159" t="s">
        <v>135</v>
      </c>
      <c r="E14159">
        <v>590</v>
      </c>
      <c r="F14159" t="s">
        <v>110</v>
      </c>
      <c r="G14159" t="s">
        <v>132</v>
      </c>
      <c r="H14159">
        <v>184</v>
      </c>
      <c r="I14159">
        <v>0.20280237770613771</v>
      </c>
      <c r="J14159">
        <v>4.3354005122285188E-3</v>
      </c>
      <c r="K14159">
        <v>-6.1577590900222618E-3</v>
      </c>
      <c r="L14159">
        <v>0.34632489967442243</v>
      </c>
    </row>
    <row r="14160" spans="1:12">
      <c r="A14160" t="s">
        <v>317</v>
      </c>
      <c r="B14160" t="s">
        <v>475</v>
      </c>
      <c r="C14160">
        <v>48417</v>
      </c>
      <c r="D14160" t="s">
        <v>135</v>
      </c>
      <c r="E14160">
        <v>590</v>
      </c>
      <c r="F14160" t="s">
        <v>110</v>
      </c>
      <c r="G14160" t="s">
        <v>133</v>
      </c>
      <c r="H14160">
        <v>1435</v>
      </c>
      <c r="I14160">
        <v>0.55378203990716468</v>
      </c>
      <c r="J14160">
        <v>6.2546745532555559E-3</v>
      </c>
      <c r="K14160">
        <v>-1.4333065093495401E-3</v>
      </c>
      <c r="L14160">
        <v>1.3067001439901109</v>
      </c>
    </row>
    <row r="14161" spans="1:12">
      <c r="A14161" t="s">
        <v>317</v>
      </c>
      <c r="B14161" t="s">
        <v>475</v>
      </c>
      <c r="C14161">
        <v>48417</v>
      </c>
      <c r="D14161" t="s">
        <v>135</v>
      </c>
      <c r="E14161">
        <v>590</v>
      </c>
      <c r="F14161" t="s">
        <v>110</v>
      </c>
      <c r="G14161" t="s">
        <v>134</v>
      </c>
      <c r="H14161">
        <v>184</v>
      </c>
      <c r="I14161">
        <v>0.3163937191233448</v>
      </c>
      <c r="J14161">
        <v>4.9132996454574933E-3</v>
      </c>
      <c r="K14161">
        <v>-6.1577590900222618E-3</v>
      </c>
      <c r="L14161">
        <v>0.44611465040354942</v>
      </c>
    </row>
    <row r="14162" spans="1:12">
      <c r="A14162" t="s">
        <v>317</v>
      </c>
      <c r="B14162" t="s">
        <v>313</v>
      </c>
      <c r="C14162">
        <v>48419</v>
      </c>
      <c r="D14162" t="s">
        <v>135</v>
      </c>
      <c r="E14162">
        <v>590</v>
      </c>
      <c r="F14162" t="s">
        <v>110</v>
      </c>
      <c r="G14162" t="s">
        <v>111</v>
      </c>
      <c r="H14162">
        <v>385</v>
      </c>
      <c r="I14162">
        <v>1.8352986050037819E-2</v>
      </c>
      <c r="J14162">
        <v>9.4481767279943002E-4</v>
      </c>
      <c r="K14162">
        <v>-999</v>
      </c>
      <c r="L14162">
        <v>-999</v>
      </c>
    </row>
    <row r="14163" spans="1:12">
      <c r="A14163" t="s">
        <v>317</v>
      </c>
      <c r="B14163" t="s">
        <v>313</v>
      </c>
      <c r="C14163">
        <v>48419</v>
      </c>
      <c r="D14163" t="s">
        <v>135</v>
      </c>
      <c r="E14163">
        <v>590</v>
      </c>
      <c r="F14163" t="s">
        <v>110</v>
      </c>
      <c r="G14163" t="s">
        <v>112</v>
      </c>
      <c r="H14163">
        <v>614</v>
      </c>
      <c r="I14163">
        <v>-1.524708937272541E-2</v>
      </c>
      <c r="J14163">
        <v>8.0153164432649913E-4</v>
      </c>
      <c r="K14163">
        <v>-999</v>
      </c>
      <c r="L14163">
        <v>-999</v>
      </c>
    </row>
    <row r="14164" spans="1:12">
      <c r="A14164" t="s">
        <v>317</v>
      </c>
      <c r="B14164" t="s">
        <v>313</v>
      </c>
      <c r="C14164">
        <v>48419</v>
      </c>
      <c r="D14164" t="s">
        <v>135</v>
      </c>
      <c r="E14164">
        <v>590</v>
      </c>
      <c r="F14164" t="s">
        <v>110</v>
      </c>
      <c r="G14164" t="s">
        <v>113</v>
      </c>
      <c r="H14164">
        <v>385</v>
      </c>
      <c r="I14164">
        <v>0.34441876035027852</v>
      </c>
      <c r="J14164">
        <v>8.249744552857298E-3</v>
      </c>
      <c r="K14164">
        <v>-2.2209100711948191E-3</v>
      </c>
      <c r="L14164">
        <v>0.92904004690239772</v>
      </c>
    </row>
    <row r="14165" spans="1:12">
      <c r="A14165" t="s">
        <v>317</v>
      </c>
      <c r="B14165" t="s">
        <v>313</v>
      </c>
      <c r="C14165">
        <v>48419</v>
      </c>
      <c r="D14165" t="s">
        <v>135</v>
      </c>
      <c r="E14165">
        <v>590</v>
      </c>
      <c r="F14165" t="s">
        <v>110</v>
      </c>
      <c r="G14165" t="s">
        <v>114</v>
      </c>
      <c r="H14165">
        <v>614</v>
      </c>
      <c r="I14165">
        <v>0.1498283722983309</v>
      </c>
      <c r="J14165">
        <v>4.8396967617221004E-3</v>
      </c>
      <c r="K14165">
        <v>-8.0042395586124887E-2</v>
      </c>
      <c r="L14165">
        <v>0.50609167636517527</v>
      </c>
    </row>
    <row r="14166" spans="1:12">
      <c r="A14166" t="s">
        <v>317</v>
      </c>
      <c r="B14166" t="s">
        <v>313</v>
      </c>
      <c r="C14166">
        <v>48419</v>
      </c>
      <c r="D14166" t="s">
        <v>135</v>
      </c>
      <c r="E14166">
        <v>590</v>
      </c>
      <c r="F14166" t="s">
        <v>110</v>
      </c>
      <c r="G14166" t="s">
        <v>115</v>
      </c>
      <c r="H14166">
        <v>385</v>
      </c>
      <c r="I14166">
        <v>0.2395383713506733</v>
      </c>
      <c r="J14166">
        <v>5.9711598132804493E-3</v>
      </c>
      <c r="K14166">
        <v>-6.9626939183345697E-3</v>
      </c>
      <c r="L14166">
        <v>0.68818917119285972</v>
      </c>
    </row>
    <row r="14167" spans="1:12">
      <c r="A14167" t="s">
        <v>317</v>
      </c>
      <c r="B14167" t="s">
        <v>313</v>
      </c>
      <c r="C14167">
        <v>48419</v>
      </c>
      <c r="D14167" t="s">
        <v>135</v>
      </c>
      <c r="E14167">
        <v>590</v>
      </c>
      <c r="F14167" t="s">
        <v>110</v>
      </c>
      <c r="G14167" t="s">
        <v>116</v>
      </c>
      <c r="H14167">
        <v>613</v>
      </c>
      <c r="I14167">
        <v>7.1637483097242008E-2</v>
      </c>
      <c r="J14167">
        <v>2.9817369722901959E-3</v>
      </c>
      <c r="K14167">
        <v>-0.16779746486992439</v>
      </c>
      <c r="L14167">
        <v>0.33039547440439881</v>
      </c>
    </row>
    <row r="14168" spans="1:12">
      <c r="A14168" t="s">
        <v>317</v>
      </c>
      <c r="B14168" t="s">
        <v>313</v>
      </c>
      <c r="C14168">
        <v>48419</v>
      </c>
      <c r="D14168" t="s">
        <v>135</v>
      </c>
      <c r="E14168">
        <v>590</v>
      </c>
      <c r="F14168" t="s">
        <v>110</v>
      </c>
      <c r="G14168" t="s">
        <v>117</v>
      </c>
      <c r="H14168">
        <v>385</v>
      </c>
      <c r="I14168">
        <v>0.2395383713506733</v>
      </c>
      <c r="J14168">
        <v>5.9711598132804493E-3</v>
      </c>
      <c r="K14168">
        <v>-6.9626939183345697E-3</v>
      </c>
      <c r="L14168">
        <v>0.68818917119285972</v>
      </c>
    </row>
    <row r="14169" spans="1:12">
      <c r="A14169" t="s">
        <v>317</v>
      </c>
      <c r="B14169" t="s">
        <v>313</v>
      </c>
      <c r="C14169">
        <v>48419</v>
      </c>
      <c r="D14169" t="s">
        <v>135</v>
      </c>
      <c r="E14169">
        <v>590</v>
      </c>
      <c r="F14169" t="s">
        <v>110</v>
      </c>
      <c r="G14169" t="s">
        <v>118</v>
      </c>
      <c r="H14169">
        <v>614</v>
      </c>
      <c r="I14169">
        <v>7.1404604684808304E-2</v>
      </c>
      <c r="J14169">
        <v>2.9590933539898941E-3</v>
      </c>
      <c r="K14169">
        <v>-0.16779746486992439</v>
      </c>
      <c r="L14169">
        <v>0.33039547440439881</v>
      </c>
    </row>
    <row r="14170" spans="1:12">
      <c r="A14170" t="s">
        <v>317</v>
      </c>
      <c r="B14170" t="s">
        <v>313</v>
      </c>
      <c r="C14170">
        <v>48419</v>
      </c>
      <c r="D14170" t="s">
        <v>135</v>
      </c>
      <c r="E14170">
        <v>590</v>
      </c>
      <c r="F14170" t="s">
        <v>110</v>
      </c>
      <c r="G14170" t="s">
        <v>119</v>
      </c>
      <c r="H14170">
        <v>385</v>
      </c>
      <c r="I14170">
        <v>0.29576395856467402</v>
      </c>
      <c r="J14170">
        <v>7.0892260102168444E-3</v>
      </c>
      <c r="K14170">
        <v>-2.2209100711948191E-3</v>
      </c>
      <c r="L14170">
        <v>0.81137074150351796</v>
      </c>
    </row>
    <row r="14171" spans="1:12">
      <c r="A14171" t="s">
        <v>317</v>
      </c>
      <c r="B14171" t="s">
        <v>313</v>
      </c>
      <c r="C14171">
        <v>48419</v>
      </c>
      <c r="D14171" t="s">
        <v>135</v>
      </c>
      <c r="E14171">
        <v>590</v>
      </c>
      <c r="F14171" t="s">
        <v>110</v>
      </c>
      <c r="G14171" t="s">
        <v>120</v>
      </c>
      <c r="H14171">
        <v>613</v>
      </c>
      <c r="I14171">
        <v>0.11001215318394671</v>
      </c>
      <c r="J14171">
        <v>3.8584855263824221E-3</v>
      </c>
      <c r="K14171">
        <v>-0.2476950842242015</v>
      </c>
      <c r="L14171">
        <v>0.39452015270246482</v>
      </c>
    </row>
    <row r="14172" spans="1:12">
      <c r="A14172" t="s">
        <v>317</v>
      </c>
      <c r="B14172" t="s">
        <v>313</v>
      </c>
      <c r="C14172">
        <v>48419</v>
      </c>
      <c r="D14172" t="s">
        <v>135</v>
      </c>
      <c r="E14172">
        <v>590</v>
      </c>
      <c r="F14172" t="s">
        <v>110</v>
      </c>
      <c r="G14172" t="s">
        <v>121</v>
      </c>
      <c r="H14172">
        <v>385</v>
      </c>
      <c r="I14172">
        <v>0.4297038202545681</v>
      </c>
      <c r="J14172">
        <v>1.013879700250065E-2</v>
      </c>
      <c r="K14172">
        <v>-2.2209100711948191E-3</v>
      </c>
      <c r="L14172">
        <v>1.118222396893668</v>
      </c>
    </row>
    <row r="14173" spans="1:12">
      <c r="A14173" t="s">
        <v>317</v>
      </c>
      <c r="B14173" t="s">
        <v>313</v>
      </c>
      <c r="C14173">
        <v>48419</v>
      </c>
      <c r="D14173" t="s">
        <v>135</v>
      </c>
      <c r="E14173">
        <v>590</v>
      </c>
      <c r="F14173" t="s">
        <v>110</v>
      </c>
      <c r="G14173" t="s">
        <v>122</v>
      </c>
      <c r="H14173">
        <v>613</v>
      </c>
      <c r="I14173">
        <v>0.20595179397059071</v>
      </c>
      <c r="J14173">
        <v>6.34815665797029E-3</v>
      </c>
      <c r="K14173">
        <v>-8.9453533457064499E-2</v>
      </c>
      <c r="L14173">
        <v>0.72098393098243763</v>
      </c>
    </row>
    <row r="14174" spans="1:12">
      <c r="A14174" t="s">
        <v>317</v>
      </c>
      <c r="B14174" t="s">
        <v>313</v>
      </c>
      <c r="C14174">
        <v>48419</v>
      </c>
      <c r="D14174" t="s">
        <v>135</v>
      </c>
      <c r="E14174">
        <v>590</v>
      </c>
      <c r="F14174" t="s">
        <v>110</v>
      </c>
      <c r="G14174" t="s">
        <v>123</v>
      </c>
      <c r="H14174">
        <v>385</v>
      </c>
      <c r="I14174">
        <v>0.55269707530607393</v>
      </c>
      <c r="J14174">
        <v>1.275900907091471E-2</v>
      </c>
      <c r="K14174">
        <v>-2.2209100711948191E-3</v>
      </c>
      <c r="L14174">
        <v>1.3667531928650181</v>
      </c>
    </row>
    <row r="14175" spans="1:12">
      <c r="A14175" t="s">
        <v>317</v>
      </c>
      <c r="B14175" t="s">
        <v>313</v>
      </c>
      <c r="C14175">
        <v>48419</v>
      </c>
      <c r="D14175" t="s">
        <v>135</v>
      </c>
      <c r="E14175">
        <v>590</v>
      </c>
      <c r="F14175" t="s">
        <v>110</v>
      </c>
      <c r="G14175" t="s">
        <v>124</v>
      </c>
      <c r="H14175">
        <v>613</v>
      </c>
      <c r="I14175">
        <v>0.3002740318735681</v>
      </c>
      <c r="J14175">
        <v>9.0247575333122013E-3</v>
      </c>
      <c r="K14175">
        <v>-7.0983799909851417E-2</v>
      </c>
      <c r="L14175">
        <v>1.075421990035097</v>
      </c>
    </row>
    <row r="14176" spans="1:12">
      <c r="A14176" t="s">
        <v>317</v>
      </c>
      <c r="B14176" t="s">
        <v>313</v>
      </c>
      <c r="C14176">
        <v>48419</v>
      </c>
      <c r="D14176" t="s">
        <v>135</v>
      </c>
      <c r="E14176">
        <v>590</v>
      </c>
      <c r="F14176" t="s">
        <v>110</v>
      </c>
      <c r="G14176" t="s">
        <v>125</v>
      </c>
      <c r="H14176">
        <v>385</v>
      </c>
      <c r="I14176">
        <v>0.67998199748401</v>
      </c>
      <c r="J14176">
        <v>1.574057216947199E-2</v>
      </c>
      <c r="K14176">
        <v>-2.2209100711948191E-3</v>
      </c>
      <c r="L14176">
        <v>1.640437809315836</v>
      </c>
    </row>
    <row r="14177" spans="1:12">
      <c r="A14177" t="s">
        <v>317</v>
      </c>
      <c r="B14177" t="s">
        <v>313</v>
      </c>
      <c r="C14177">
        <v>48419</v>
      </c>
      <c r="D14177" t="s">
        <v>135</v>
      </c>
      <c r="E14177">
        <v>590</v>
      </c>
      <c r="F14177" t="s">
        <v>110</v>
      </c>
      <c r="G14177" t="s">
        <v>126</v>
      </c>
      <c r="H14177">
        <v>613</v>
      </c>
      <c r="I14177">
        <v>0.40004617640704782</v>
      </c>
      <c r="J14177">
        <v>1.199303012229227E-2</v>
      </c>
      <c r="K14177">
        <v>-3.9806647781455047E-2</v>
      </c>
      <c r="L14177">
        <v>1.4206787509393499</v>
      </c>
    </row>
    <row r="14178" spans="1:12">
      <c r="A14178" t="s">
        <v>317</v>
      </c>
      <c r="B14178" t="s">
        <v>313</v>
      </c>
      <c r="C14178">
        <v>48419</v>
      </c>
      <c r="D14178" t="s">
        <v>135</v>
      </c>
      <c r="E14178">
        <v>590</v>
      </c>
      <c r="F14178" t="s">
        <v>110</v>
      </c>
      <c r="G14178" t="s">
        <v>127</v>
      </c>
      <c r="H14178">
        <v>385</v>
      </c>
      <c r="I14178">
        <v>0.34441875361720181</v>
      </c>
      <c r="J14178">
        <v>8.2497437891071949E-3</v>
      </c>
      <c r="K14178">
        <v>-2.2209100711948191E-3</v>
      </c>
      <c r="L14178">
        <v>0.92904004690239772</v>
      </c>
    </row>
    <row r="14179" spans="1:12">
      <c r="A14179" t="s">
        <v>317</v>
      </c>
      <c r="B14179" t="s">
        <v>313</v>
      </c>
      <c r="C14179">
        <v>48419</v>
      </c>
      <c r="D14179" t="s">
        <v>135</v>
      </c>
      <c r="E14179">
        <v>590</v>
      </c>
      <c r="F14179" t="s">
        <v>110</v>
      </c>
      <c r="G14179" t="s">
        <v>128</v>
      </c>
      <c r="H14179">
        <v>613</v>
      </c>
      <c r="I14179">
        <v>0.15109181448930389</v>
      </c>
      <c r="J14179">
        <v>4.9589034281511228E-3</v>
      </c>
      <c r="K14179">
        <v>-8.0042395586124887E-2</v>
      </c>
      <c r="L14179">
        <v>0.50609167636517527</v>
      </c>
    </row>
    <row r="14180" spans="1:12">
      <c r="A14180" t="s">
        <v>317</v>
      </c>
      <c r="B14180" t="s">
        <v>313</v>
      </c>
      <c r="C14180">
        <v>48419</v>
      </c>
      <c r="D14180" t="s">
        <v>135</v>
      </c>
      <c r="E14180">
        <v>590</v>
      </c>
      <c r="F14180" t="s">
        <v>110</v>
      </c>
      <c r="G14180" t="s">
        <v>129</v>
      </c>
      <c r="H14180">
        <v>385</v>
      </c>
      <c r="I14180">
        <v>0.34441875361720181</v>
      </c>
      <c r="J14180">
        <v>8.2497437891071931E-3</v>
      </c>
      <c r="K14180">
        <v>-2.2209100711948191E-3</v>
      </c>
      <c r="L14180">
        <v>0.92904004690239772</v>
      </c>
    </row>
    <row r="14181" spans="1:12">
      <c r="A14181" t="s">
        <v>317</v>
      </c>
      <c r="B14181" t="s">
        <v>313</v>
      </c>
      <c r="C14181">
        <v>48419</v>
      </c>
      <c r="D14181" t="s">
        <v>135</v>
      </c>
      <c r="E14181">
        <v>590</v>
      </c>
      <c r="F14181" t="s">
        <v>110</v>
      </c>
      <c r="G14181" t="s">
        <v>130</v>
      </c>
      <c r="H14181">
        <v>613</v>
      </c>
      <c r="I14181">
        <v>0.15109181448930389</v>
      </c>
      <c r="J14181">
        <v>4.9589034281511228E-3</v>
      </c>
      <c r="K14181">
        <v>-8.0042395586124887E-2</v>
      </c>
      <c r="L14181">
        <v>0.50609167636517527</v>
      </c>
    </row>
    <row r="14182" spans="1:12">
      <c r="A14182" t="s">
        <v>317</v>
      </c>
      <c r="B14182" t="s">
        <v>313</v>
      </c>
      <c r="C14182">
        <v>48419</v>
      </c>
      <c r="D14182" t="s">
        <v>135</v>
      </c>
      <c r="E14182">
        <v>590</v>
      </c>
      <c r="F14182" t="s">
        <v>110</v>
      </c>
      <c r="G14182" t="s">
        <v>131</v>
      </c>
      <c r="H14182">
        <v>385</v>
      </c>
      <c r="I14182">
        <v>0.34441875361720181</v>
      </c>
      <c r="J14182">
        <v>8.2497437891071931E-3</v>
      </c>
      <c r="K14182">
        <v>-2.2209100711948191E-3</v>
      </c>
      <c r="L14182">
        <v>0.92904004690239772</v>
      </c>
    </row>
    <row r="14183" spans="1:12">
      <c r="A14183" t="s">
        <v>317</v>
      </c>
      <c r="B14183" t="s">
        <v>313</v>
      </c>
      <c r="C14183">
        <v>48419</v>
      </c>
      <c r="D14183" t="s">
        <v>135</v>
      </c>
      <c r="E14183">
        <v>590</v>
      </c>
      <c r="F14183" t="s">
        <v>110</v>
      </c>
      <c r="G14183" t="s">
        <v>132</v>
      </c>
      <c r="H14183">
        <v>613</v>
      </c>
      <c r="I14183">
        <v>0.15109181448930389</v>
      </c>
      <c r="J14183">
        <v>4.9589034281511219E-3</v>
      </c>
      <c r="K14183">
        <v>-8.0042395586124887E-2</v>
      </c>
      <c r="L14183">
        <v>0.50609167636517527</v>
      </c>
    </row>
    <row r="14184" spans="1:12">
      <c r="A14184" t="s">
        <v>317</v>
      </c>
      <c r="B14184" t="s">
        <v>313</v>
      </c>
      <c r="C14184">
        <v>48419</v>
      </c>
      <c r="D14184" t="s">
        <v>135</v>
      </c>
      <c r="E14184">
        <v>590</v>
      </c>
      <c r="F14184" t="s">
        <v>110</v>
      </c>
      <c r="G14184" t="s">
        <v>133</v>
      </c>
      <c r="H14184">
        <v>385</v>
      </c>
      <c r="I14184">
        <v>0.4698351658084205</v>
      </c>
      <c r="J14184">
        <v>1.0090794398264141E-2</v>
      </c>
      <c r="K14184">
        <v>-2.2209100711948191E-3</v>
      </c>
      <c r="L14184">
        <v>1.0498195309448459</v>
      </c>
    </row>
    <row r="14185" spans="1:12">
      <c r="A14185" t="s">
        <v>317</v>
      </c>
      <c r="B14185" t="s">
        <v>313</v>
      </c>
      <c r="C14185">
        <v>48419</v>
      </c>
      <c r="D14185" t="s">
        <v>135</v>
      </c>
      <c r="E14185">
        <v>590</v>
      </c>
      <c r="F14185" t="s">
        <v>110</v>
      </c>
      <c r="G14185" t="s">
        <v>134</v>
      </c>
      <c r="H14185">
        <v>613</v>
      </c>
      <c r="I14185">
        <v>0.2479334897645504</v>
      </c>
      <c r="J14185">
        <v>7.6990058058874558E-3</v>
      </c>
      <c r="K14185">
        <v>-3.9806647781455047E-2</v>
      </c>
      <c r="L14185">
        <v>0.95830643174613483</v>
      </c>
    </row>
    <row r="14186" spans="1:12">
      <c r="A14186" t="s">
        <v>317</v>
      </c>
      <c r="B14186" t="s">
        <v>299</v>
      </c>
      <c r="C14186">
        <v>48421</v>
      </c>
      <c r="D14186" t="s">
        <v>135</v>
      </c>
      <c r="E14186">
        <v>590</v>
      </c>
      <c r="F14186" t="s">
        <v>110</v>
      </c>
      <c r="G14186" t="s">
        <v>111</v>
      </c>
      <c r="H14186">
        <v>89</v>
      </c>
      <c r="I14186">
        <v>2.1743833951331282E-2</v>
      </c>
      <c r="J14186">
        <v>1.7380948786080729E-3</v>
      </c>
      <c r="K14186">
        <v>-999</v>
      </c>
      <c r="L14186">
        <v>-999</v>
      </c>
    </row>
    <row r="14187" spans="1:12">
      <c r="A14187" t="s">
        <v>317</v>
      </c>
      <c r="B14187" t="s">
        <v>299</v>
      </c>
      <c r="C14187">
        <v>48421</v>
      </c>
      <c r="D14187" t="s">
        <v>135</v>
      </c>
      <c r="E14187">
        <v>590</v>
      </c>
      <c r="F14187" t="s">
        <v>110</v>
      </c>
      <c r="G14187" t="s">
        <v>112</v>
      </c>
      <c r="H14187">
        <v>138</v>
      </c>
      <c r="I14187">
        <v>3.8233357878958769E-2</v>
      </c>
      <c r="J14187">
        <v>6.0902721454914686E-3</v>
      </c>
      <c r="K14187">
        <v>-999</v>
      </c>
      <c r="L14187">
        <v>-999</v>
      </c>
    </row>
    <row r="14188" spans="1:12">
      <c r="A14188" t="s">
        <v>317</v>
      </c>
      <c r="B14188" t="s">
        <v>299</v>
      </c>
      <c r="C14188">
        <v>48421</v>
      </c>
      <c r="D14188" t="s">
        <v>135</v>
      </c>
      <c r="E14188">
        <v>590</v>
      </c>
      <c r="F14188" t="s">
        <v>110</v>
      </c>
      <c r="G14188" t="s">
        <v>113</v>
      </c>
      <c r="H14188">
        <v>89</v>
      </c>
      <c r="I14188">
        <v>0.64845238050273246</v>
      </c>
      <c r="J14188">
        <v>1.9844950655832989E-2</v>
      </c>
      <c r="K14188">
        <v>-999</v>
      </c>
      <c r="L14188">
        <v>1.0053931656329329</v>
      </c>
    </row>
    <row r="14189" spans="1:12">
      <c r="A14189" t="s">
        <v>317</v>
      </c>
      <c r="B14189" t="s">
        <v>299</v>
      </c>
      <c r="C14189">
        <v>48421</v>
      </c>
      <c r="D14189" t="s">
        <v>135</v>
      </c>
      <c r="E14189">
        <v>590</v>
      </c>
      <c r="F14189" t="s">
        <v>110</v>
      </c>
      <c r="G14189" t="s">
        <v>114</v>
      </c>
      <c r="H14189">
        <v>138</v>
      </c>
      <c r="I14189">
        <v>0.1383119170547952</v>
      </c>
      <c r="J14189">
        <v>8.0181686102195632E-3</v>
      </c>
      <c r="K14189">
        <v>-3.8697673125077922E-2</v>
      </c>
      <c r="L14189">
        <v>0.64418742295477105</v>
      </c>
    </row>
    <row r="14190" spans="1:12">
      <c r="A14190" t="s">
        <v>317</v>
      </c>
      <c r="B14190" t="s">
        <v>299</v>
      </c>
      <c r="C14190">
        <v>48421</v>
      </c>
      <c r="D14190" t="s">
        <v>135</v>
      </c>
      <c r="E14190">
        <v>590</v>
      </c>
      <c r="F14190" t="s">
        <v>110</v>
      </c>
      <c r="G14190" t="s">
        <v>115</v>
      </c>
      <c r="H14190">
        <v>89</v>
      </c>
      <c r="I14190">
        <v>0.45488615074007838</v>
      </c>
      <c r="J14190">
        <v>1.409521558185628E-2</v>
      </c>
      <c r="K14190">
        <v>-999</v>
      </c>
      <c r="L14190">
        <v>0.73635543458873776</v>
      </c>
    </row>
    <row r="14191" spans="1:12">
      <c r="A14191" t="s">
        <v>317</v>
      </c>
      <c r="B14191" t="s">
        <v>299</v>
      </c>
      <c r="C14191">
        <v>48421</v>
      </c>
      <c r="D14191" t="s">
        <v>135</v>
      </c>
      <c r="E14191">
        <v>590</v>
      </c>
      <c r="F14191" t="s">
        <v>110</v>
      </c>
      <c r="G14191" t="s">
        <v>116</v>
      </c>
      <c r="H14191">
        <v>138</v>
      </c>
      <c r="I14191">
        <v>6.2848507921697161E-2</v>
      </c>
      <c r="J14191">
        <v>7.2058031484239296E-3</v>
      </c>
      <c r="K14191">
        <v>-0.1455035793150638</v>
      </c>
      <c r="L14191">
        <v>0.54025843173749966</v>
      </c>
    </row>
    <row r="14192" spans="1:12">
      <c r="A14192" t="s">
        <v>317</v>
      </c>
      <c r="B14192" t="s">
        <v>299</v>
      </c>
      <c r="C14192">
        <v>48421</v>
      </c>
      <c r="D14192" t="s">
        <v>135</v>
      </c>
      <c r="E14192">
        <v>590</v>
      </c>
      <c r="F14192" t="s">
        <v>110</v>
      </c>
      <c r="G14192" t="s">
        <v>117</v>
      </c>
      <c r="H14192">
        <v>89</v>
      </c>
      <c r="I14192">
        <v>0.45499485443689391</v>
      </c>
      <c r="J14192">
        <v>1.4105155472957801E-2</v>
      </c>
      <c r="K14192">
        <v>-999</v>
      </c>
      <c r="L14192">
        <v>0.74146969624769143</v>
      </c>
    </row>
    <row r="14193" spans="1:12">
      <c r="A14193" t="s">
        <v>317</v>
      </c>
      <c r="B14193" t="s">
        <v>299</v>
      </c>
      <c r="C14193">
        <v>48421</v>
      </c>
      <c r="D14193" t="s">
        <v>135</v>
      </c>
      <c r="E14193">
        <v>590</v>
      </c>
      <c r="F14193" t="s">
        <v>110</v>
      </c>
      <c r="G14193" t="s">
        <v>118</v>
      </c>
      <c r="H14193">
        <v>138</v>
      </c>
      <c r="I14193">
        <v>6.2848507921697161E-2</v>
      </c>
      <c r="J14193">
        <v>7.2058031484239296E-3</v>
      </c>
      <c r="K14193">
        <v>-0.1455035793150638</v>
      </c>
      <c r="L14193">
        <v>0.54025843173749966</v>
      </c>
    </row>
    <row r="14194" spans="1:12">
      <c r="A14194" t="s">
        <v>317</v>
      </c>
      <c r="B14194" t="s">
        <v>299</v>
      </c>
      <c r="C14194">
        <v>48421</v>
      </c>
      <c r="D14194" t="s">
        <v>135</v>
      </c>
      <c r="E14194">
        <v>590</v>
      </c>
      <c r="F14194" t="s">
        <v>110</v>
      </c>
      <c r="G14194" t="s">
        <v>119</v>
      </c>
      <c r="H14194">
        <v>89</v>
      </c>
      <c r="I14194">
        <v>0.5506500398437647</v>
      </c>
      <c r="J14194">
        <v>1.697110662763484E-2</v>
      </c>
      <c r="K14194">
        <v>-999</v>
      </c>
      <c r="L14194">
        <v>0.8789163861954854</v>
      </c>
    </row>
    <row r="14195" spans="1:12">
      <c r="A14195" t="s">
        <v>317</v>
      </c>
      <c r="B14195" t="s">
        <v>299</v>
      </c>
      <c r="C14195">
        <v>48421</v>
      </c>
      <c r="D14195" t="s">
        <v>135</v>
      </c>
      <c r="E14195">
        <v>590</v>
      </c>
      <c r="F14195" t="s">
        <v>110</v>
      </c>
      <c r="G14195" t="s">
        <v>120</v>
      </c>
      <c r="H14195">
        <v>138</v>
      </c>
      <c r="I14195">
        <v>0.10274189327606401</v>
      </c>
      <c r="J14195">
        <v>7.5772452925421396E-3</v>
      </c>
      <c r="K14195">
        <v>-8.7894109527459602E-2</v>
      </c>
      <c r="L14195">
        <v>0.59511452109912422</v>
      </c>
    </row>
    <row r="14196" spans="1:12">
      <c r="A14196" t="s">
        <v>317</v>
      </c>
      <c r="B14196" t="s">
        <v>299</v>
      </c>
      <c r="C14196">
        <v>48421</v>
      </c>
      <c r="D14196" t="s">
        <v>135</v>
      </c>
      <c r="E14196">
        <v>590</v>
      </c>
      <c r="F14196" t="s">
        <v>110</v>
      </c>
      <c r="G14196" t="s">
        <v>121</v>
      </c>
      <c r="H14196">
        <v>89</v>
      </c>
      <c r="I14196">
        <v>0.7707461928703343</v>
      </c>
      <c r="J14196">
        <v>2.306785813260338E-2</v>
      </c>
      <c r="K14196">
        <v>-999</v>
      </c>
      <c r="L14196">
        <v>1.183664795584114</v>
      </c>
    </row>
    <row r="14197" spans="1:12">
      <c r="A14197" t="s">
        <v>317</v>
      </c>
      <c r="B14197" t="s">
        <v>299</v>
      </c>
      <c r="C14197">
        <v>48421</v>
      </c>
      <c r="D14197" t="s">
        <v>135</v>
      </c>
      <c r="E14197">
        <v>590</v>
      </c>
      <c r="F14197" t="s">
        <v>110</v>
      </c>
      <c r="G14197" t="s">
        <v>122</v>
      </c>
      <c r="H14197">
        <v>138</v>
      </c>
      <c r="I14197">
        <v>0.20337356467902029</v>
      </c>
      <c r="J14197">
        <v>9.4596205875458056E-3</v>
      </c>
      <c r="K14197">
        <v>-4.8462834237066788E-5</v>
      </c>
      <c r="L14197">
        <v>0.75279097137253104</v>
      </c>
    </row>
    <row r="14198" spans="1:12">
      <c r="A14198" t="s">
        <v>317</v>
      </c>
      <c r="B14198" t="s">
        <v>299</v>
      </c>
      <c r="C14198">
        <v>48421</v>
      </c>
      <c r="D14198" t="s">
        <v>135</v>
      </c>
      <c r="E14198">
        <v>590</v>
      </c>
      <c r="F14198" t="s">
        <v>110</v>
      </c>
      <c r="G14198" t="s">
        <v>123</v>
      </c>
      <c r="H14198">
        <v>89</v>
      </c>
      <c r="I14198">
        <v>0.98528377267998546</v>
      </c>
      <c r="J14198">
        <v>2.937566061424042E-2</v>
      </c>
      <c r="K14198">
        <v>-999</v>
      </c>
      <c r="L14198">
        <v>1.4980854011388121</v>
      </c>
    </row>
    <row r="14199" spans="1:12">
      <c r="A14199" t="s">
        <v>317</v>
      </c>
      <c r="B14199" t="s">
        <v>299</v>
      </c>
      <c r="C14199">
        <v>48421</v>
      </c>
      <c r="D14199" t="s">
        <v>135</v>
      </c>
      <c r="E14199">
        <v>590</v>
      </c>
      <c r="F14199" t="s">
        <v>110</v>
      </c>
      <c r="G14199" t="s">
        <v>124</v>
      </c>
      <c r="H14199">
        <v>138</v>
      </c>
      <c r="I14199">
        <v>0.29175513852234619</v>
      </c>
      <c r="J14199">
        <v>1.128344214656646E-2</v>
      </c>
      <c r="K14199">
        <v>-4.8462834237066788E-5</v>
      </c>
      <c r="L14199">
        <v>0.88197574694594394</v>
      </c>
    </row>
    <row r="14200" spans="1:12">
      <c r="A14200" t="s">
        <v>317</v>
      </c>
      <c r="B14200" t="s">
        <v>299</v>
      </c>
      <c r="C14200">
        <v>48421</v>
      </c>
      <c r="D14200" t="s">
        <v>135</v>
      </c>
      <c r="E14200">
        <v>590</v>
      </c>
      <c r="F14200" t="s">
        <v>110</v>
      </c>
      <c r="G14200" t="s">
        <v>125</v>
      </c>
      <c r="H14200">
        <v>89</v>
      </c>
      <c r="I14200">
        <v>1.185442998781296</v>
      </c>
      <c r="J14200">
        <v>3.5561839410566939E-2</v>
      </c>
      <c r="K14200">
        <v>-999</v>
      </c>
      <c r="L14200">
        <v>1.798746552102755</v>
      </c>
    </row>
    <row r="14201" spans="1:12">
      <c r="A14201" t="s">
        <v>317</v>
      </c>
      <c r="B14201" t="s">
        <v>299</v>
      </c>
      <c r="C14201">
        <v>48421</v>
      </c>
      <c r="D14201" t="s">
        <v>135</v>
      </c>
      <c r="E14201">
        <v>590</v>
      </c>
      <c r="F14201" t="s">
        <v>110</v>
      </c>
      <c r="G14201" t="s">
        <v>126</v>
      </c>
      <c r="H14201">
        <v>138</v>
      </c>
      <c r="I14201">
        <v>0.38543623686714612</v>
      </c>
      <c r="J14201">
        <v>1.3946181402598E-2</v>
      </c>
      <c r="K14201">
        <v>-4.8462834237066788E-5</v>
      </c>
      <c r="L14201">
        <v>1.032273955430649</v>
      </c>
    </row>
    <row r="14202" spans="1:12">
      <c r="A14202" t="s">
        <v>317</v>
      </c>
      <c r="B14202" t="s">
        <v>299</v>
      </c>
      <c r="C14202">
        <v>48421</v>
      </c>
      <c r="D14202" t="s">
        <v>135</v>
      </c>
      <c r="E14202">
        <v>590</v>
      </c>
      <c r="F14202" t="s">
        <v>110</v>
      </c>
      <c r="G14202" t="s">
        <v>127</v>
      </c>
      <c r="H14202">
        <v>89</v>
      </c>
      <c r="I14202">
        <v>0.64833597190587045</v>
      </c>
      <c r="J14202">
        <v>1.9841160627586191E-2</v>
      </c>
      <c r="K14202">
        <v>-999</v>
      </c>
      <c r="L14202">
        <v>1.0018344324194739</v>
      </c>
    </row>
    <row r="14203" spans="1:12">
      <c r="A14203" t="s">
        <v>317</v>
      </c>
      <c r="B14203" t="s">
        <v>299</v>
      </c>
      <c r="C14203">
        <v>48421</v>
      </c>
      <c r="D14203" t="s">
        <v>135</v>
      </c>
      <c r="E14203">
        <v>590</v>
      </c>
      <c r="F14203" t="s">
        <v>110</v>
      </c>
      <c r="G14203" t="s">
        <v>128</v>
      </c>
      <c r="H14203">
        <v>138</v>
      </c>
      <c r="I14203">
        <v>0.1383119170547952</v>
      </c>
      <c r="J14203">
        <v>8.0181686102195632E-3</v>
      </c>
      <c r="K14203">
        <v>-3.8697673125077922E-2</v>
      </c>
      <c r="L14203">
        <v>0.64418742295477105</v>
      </c>
    </row>
    <row r="14204" spans="1:12">
      <c r="A14204" t="s">
        <v>317</v>
      </c>
      <c r="B14204" t="s">
        <v>299</v>
      </c>
      <c r="C14204">
        <v>48421</v>
      </c>
      <c r="D14204" t="s">
        <v>135</v>
      </c>
      <c r="E14204">
        <v>590</v>
      </c>
      <c r="F14204" t="s">
        <v>110</v>
      </c>
      <c r="G14204" t="s">
        <v>129</v>
      </c>
      <c r="H14204">
        <v>89</v>
      </c>
      <c r="I14204">
        <v>0.64833597190587067</v>
      </c>
      <c r="J14204">
        <v>1.9841160627586191E-2</v>
      </c>
      <c r="K14204">
        <v>-999</v>
      </c>
      <c r="L14204">
        <v>1.0018344324194739</v>
      </c>
    </row>
    <row r="14205" spans="1:12">
      <c r="A14205" t="s">
        <v>317</v>
      </c>
      <c r="B14205" t="s">
        <v>299</v>
      </c>
      <c r="C14205">
        <v>48421</v>
      </c>
      <c r="D14205" t="s">
        <v>135</v>
      </c>
      <c r="E14205">
        <v>590</v>
      </c>
      <c r="F14205" t="s">
        <v>110</v>
      </c>
      <c r="G14205" t="s">
        <v>130</v>
      </c>
      <c r="H14205">
        <v>138</v>
      </c>
      <c r="I14205">
        <v>0.1383119170547952</v>
      </c>
      <c r="J14205">
        <v>8.0181686102195632E-3</v>
      </c>
      <c r="K14205">
        <v>-3.8697673125077922E-2</v>
      </c>
      <c r="L14205">
        <v>0.64418742295477105</v>
      </c>
    </row>
    <row r="14206" spans="1:12">
      <c r="A14206" t="s">
        <v>317</v>
      </c>
      <c r="B14206" t="s">
        <v>299</v>
      </c>
      <c r="C14206">
        <v>48421</v>
      </c>
      <c r="D14206" t="s">
        <v>135</v>
      </c>
      <c r="E14206">
        <v>590</v>
      </c>
      <c r="F14206" t="s">
        <v>110</v>
      </c>
      <c r="G14206" t="s">
        <v>131</v>
      </c>
      <c r="H14206">
        <v>89</v>
      </c>
      <c r="I14206">
        <v>0.64833597190587067</v>
      </c>
      <c r="J14206">
        <v>1.9841160627586191E-2</v>
      </c>
      <c r="K14206">
        <v>-999</v>
      </c>
      <c r="L14206">
        <v>1.0018344324194739</v>
      </c>
    </row>
    <row r="14207" spans="1:12">
      <c r="A14207" t="s">
        <v>317</v>
      </c>
      <c r="B14207" t="s">
        <v>299</v>
      </c>
      <c r="C14207">
        <v>48421</v>
      </c>
      <c r="D14207" t="s">
        <v>135</v>
      </c>
      <c r="E14207">
        <v>590</v>
      </c>
      <c r="F14207" t="s">
        <v>110</v>
      </c>
      <c r="G14207" t="s">
        <v>132</v>
      </c>
      <c r="H14207">
        <v>138</v>
      </c>
      <c r="I14207">
        <v>0.1383119170547952</v>
      </c>
      <c r="J14207">
        <v>8.0181686102195632E-3</v>
      </c>
      <c r="K14207">
        <v>-3.8697673125077922E-2</v>
      </c>
      <c r="L14207">
        <v>0.64418742295477105</v>
      </c>
    </row>
    <row r="14208" spans="1:12">
      <c r="A14208" t="s">
        <v>317</v>
      </c>
      <c r="B14208" t="s">
        <v>299</v>
      </c>
      <c r="C14208">
        <v>48421</v>
      </c>
      <c r="D14208" t="s">
        <v>135</v>
      </c>
      <c r="E14208">
        <v>590</v>
      </c>
      <c r="F14208" t="s">
        <v>110</v>
      </c>
      <c r="G14208" t="s">
        <v>133</v>
      </c>
      <c r="H14208">
        <v>89</v>
      </c>
      <c r="I14208">
        <v>0.74682162910718686</v>
      </c>
      <c r="J14208">
        <v>2.289285963588494E-2</v>
      </c>
      <c r="K14208">
        <v>-999</v>
      </c>
      <c r="L14208">
        <v>1.137772575227183</v>
      </c>
    </row>
    <row r="14209" spans="1:12">
      <c r="A14209" t="s">
        <v>317</v>
      </c>
      <c r="B14209" t="s">
        <v>299</v>
      </c>
      <c r="C14209">
        <v>48421</v>
      </c>
      <c r="D14209" t="s">
        <v>135</v>
      </c>
      <c r="E14209">
        <v>590</v>
      </c>
      <c r="F14209" t="s">
        <v>110</v>
      </c>
      <c r="G14209" t="s">
        <v>134</v>
      </c>
      <c r="H14209">
        <v>138</v>
      </c>
      <c r="I14209">
        <v>0.3412644329330356</v>
      </c>
      <c r="J14209">
        <v>1.3203682525302929E-2</v>
      </c>
      <c r="K14209">
        <v>-4.8462834237066788E-5</v>
      </c>
      <c r="L14209">
        <v>0.95614997039392535</v>
      </c>
    </row>
    <row r="14210" spans="1:12">
      <c r="A14210" t="s">
        <v>317</v>
      </c>
      <c r="B14210" t="s">
        <v>278</v>
      </c>
      <c r="C14210">
        <v>48423</v>
      </c>
      <c r="D14210" t="s">
        <v>135</v>
      </c>
      <c r="E14210">
        <v>590</v>
      </c>
      <c r="F14210" t="s">
        <v>110</v>
      </c>
      <c r="G14210" t="s">
        <v>111</v>
      </c>
      <c r="H14210">
        <v>385</v>
      </c>
      <c r="I14210">
        <v>1.8352986050037819E-2</v>
      </c>
      <c r="J14210">
        <v>9.4481767279943002E-4</v>
      </c>
      <c r="K14210">
        <v>-999</v>
      </c>
      <c r="L14210">
        <v>-999</v>
      </c>
    </row>
    <row r="14211" spans="1:12">
      <c r="A14211" t="s">
        <v>317</v>
      </c>
      <c r="B14211" t="s">
        <v>278</v>
      </c>
      <c r="C14211">
        <v>48423</v>
      </c>
      <c r="D14211" t="s">
        <v>135</v>
      </c>
      <c r="E14211">
        <v>590</v>
      </c>
      <c r="F14211" t="s">
        <v>110</v>
      </c>
      <c r="G14211" t="s">
        <v>112</v>
      </c>
      <c r="H14211">
        <v>614</v>
      </c>
      <c r="I14211">
        <v>-1.524708937272541E-2</v>
      </c>
      <c r="J14211">
        <v>8.0153164432649913E-4</v>
      </c>
      <c r="K14211">
        <v>-999</v>
      </c>
      <c r="L14211">
        <v>-999</v>
      </c>
    </row>
    <row r="14212" spans="1:12">
      <c r="A14212" t="s">
        <v>317</v>
      </c>
      <c r="B14212" t="s">
        <v>278</v>
      </c>
      <c r="C14212">
        <v>48423</v>
      </c>
      <c r="D14212" t="s">
        <v>135</v>
      </c>
      <c r="E14212">
        <v>590</v>
      </c>
      <c r="F14212" t="s">
        <v>110</v>
      </c>
      <c r="G14212" t="s">
        <v>113</v>
      </c>
      <c r="H14212">
        <v>385</v>
      </c>
      <c r="I14212">
        <v>0.34441876035027852</v>
      </c>
      <c r="J14212">
        <v>8.249744552857298E-3</v>
      </c>
      <c r="K14212">
        <v>-2.2209100711948191E-3</v>
      </c>
      <c r="L14212">
        <v>0.92904004690239772</v>
      </c>
    </row>
    <row r="14213" spans="1:12">
      <c r="A14213" t="s">
        <v>317</v>
      </c>
      <c r="B14213" t="s">
        <v>278</v>
      </c>
      <c r="C14213">
        <v>48423</v>
      </c>
      <c r="D14213" t="s">
        <v>135</v>
      </c>
      <c r="E14213">
        <v>590</v>
      </c>
      <c r="F14213" t="s">
        <v>110</v>
      </c>
      <c r="G14213" t="s">
        <v>114</v>
      </c>
      <c r="H14213">
        <v>614</v>
      </c>
      <c r="I14213">
        <v>0.1498283722983309</v>
      </c>
      <c r="J14213">
        <v>4.8396967617221004E-3</v>
      </c>
      <c r="K14213">
        <v>-8.0042395586124887E-2</v>
      </c>
      <c r="L14213">
        <v>0.50609167636517527</v>
      </c>
    </row>
    <row r="14214" spans="1:12">
      <c r="A14214" t="s">
        <v>317</v>
      </c>
      <c r="B14214" t="s">
        <v>278</v>
      </c>
      <c r="C14214">
        <v>48423</v>
      </c>
      <c r="D14214" t="s">
        <v>135</v>
      </c>
      <c r="E14214">
        <v>590</v>
      </c>
      <c r="F14214" t="s">
        <v>110</v>
      </c>
      <c r="G14214" t="s">
        <v>115</v>
      </c>
      <c r="H14214">
        <v>385</v>
      </c>
      <c r="I14214">
        <v>0.2395383713506733</v>
      </c>
      <c r="J14214">
        <v>5.9711598132804493E-3</v>
      </c>
      <c r="K14214">
        <v>-6.9626939183345697E-3</v>
      </c>
      <c r="L14214">
        <v>0.68818917119285972</v>
      </c>
    </row>
    <row r="14215" spans="1:12">
      <c r="A14215" t="s">
        <v>317</v>
      </c>
      <c r="B14215" t="s">
        <v>278</v>
      </c>
      <c r="C14215">
        <v>48423</v>
      </c>
      <c r="D14215" t="s">
        <v>135</v>
      </c>
      <c r="E14215">
        <v>590</v>
      </c>
      <c r="F14215" t="s">
        <v>110</v>
      </c>
      <c r="G14215" t="s">
        <v>116</v>
      </c>
      <c r="H14215">
        <v>613</v>
      </c>
      <c r="I14215">
        <v>7.1637483097242008E-2</v>
      </c>
      <c r="J14215">
        <v>2.9817369722901959E-3</v>
      </c>
      <c r="K14215">
        <v>-0.16779746486992439</v>
      </c>
      <c r="L14215">
        <v>0.33039547440439881</v>
      </c>
    </row>
    <row r="14216" spans="1:12">
      <c r="A14216" t="s">
        <v>317</v>
      </c>
      <c r="B14216" t="s">
        <v>278</v>
      </c>
      <c r="C14216">
        <v>48423</v>
      </c>
      <c r="D14216" t="s">
        <v>135</v>
      </c>
      <c r="E14216">
        <v>590</v>
      </c>
      <c r="F14216" t="s">
        <v>110</v>
      </c>
      <c r="G14216" t="s">
        <v>117</v>
      </c>
      <c r="H14216">
        <v>385</v>
      </c>
      <c r="I14216">
        <v>0.2395383713506733</v>
      </c>
      <c r="J14216">
        <v>5.9711598132804493E-3</v>
      </c>
      <c r="K14216">
        <v>-6.9626939183345697E-3</v>
      </c>
      <c r="L14216">
        <v>0.68818917119285972</v>
      </c>
    </row>
    <row r="14217" spans="1:12">
      <c r="A14217" t="s">
        <v>317</v>
      </c>
      <c r="B14217" t="s">
        <v>278</v>
      </c>
      <c r="C14217">
        <v>48423</v>
      </c>
      <c r="D14217" t="s">
        <v>135</v>
      </c>
      <c r="E14217">
        <v>590</v>
      </c>
      <c r="F14217" t="s">
        <v>110</v>
      </c>
      <c r="G14217" t="s">
        <v>118</v>
      </c>
      <c r="H14217">
        <v>614</v>
      </c>
      <c r="I14217">
        <v>7.1404604684808304E-2</v>
      </c>
      <c r="J14217">
        <v>2.9590933539898941E-3</v>
      </c>
      <c r="K14217">
        <v>-0.16779746486992439</v>
      </c>
      <c r="L14217">
        <v>0.33039547440439881</v>
      </c>
    </row>
    <row r="14218" spans="1:12">
      <c r="A14218" t="s">
        <v>317</v>
      </c>
      <c r="B14218" t="s">
        <v>278</v>
      </c>
      <c r="C14218">
        <v>48423</v>
      </c>
      <c r="D14218" t="s">
        <v>135</v>
      </c>
      <c r="E14218">
        <v>590</v>
      </c>
      <c r="F14218" t="s">
        <v>110</v>
      </c>
      <c r="G14218" t="s">
        <v>119</v>
      </c>
      <c r="H14218">
        <v>385</v>
      </c>
      <c r="I14218">
        <v>0.29576395856467402</v>
      </c>
      <c r="J14218">
        <v>7.0892260102168444E-3</v>
      </c>
      <c r="K14218">
        <v>-2.2209100711948191E-3</v>
      </c>
      <c r="L14218">
        <v>0.81137074150351796</v>
      </c>
    </row>
    <row r="14219" spans="1:12">
      <c r="A14219" t="s">
        <v>317</v>
      </c>
      <c r="B14219" t="s">
        <v>278</v>
      </c>
      <c r="C14219">
        <v>48423</v>
      </c>
      <c r="D14219" t="s">
        <v>135</v>
      </c>
      <c r="E14219">
        <v>590</v>
      </c>
      <c r="F14219" t="s">
        <v>110</v>
      </c>
      <c r="G14219" t="s">
        <v>120</v>
      </c>
      <c r="H14219">
        <v>613</v>
      </c>
      <c r="I14219">
        <v>0.11001215318394671</v>
      </c>
      <c r="J14219">
        <v>3.8584855263824221E-3</v>
      </c>
      <c r="K14219">
        <v>-0.2476950842242015</v>
      </c>
      <c r="L14219">
        <v>0.39452015270246482</v>
      </c>
    </row>
    <row r="14220" spans="1:12">
      <c r="A14220" t="s">
        <v>317</v>
      </c>
      <c r="B14220" t="s">
        <v>278</v>
      </c>
      <c r="C14220">
        <v>48423</v>
      </c>
      <c r="D14220" t="s">
        <v>135</v>
      </c>
      <c r="E14220">
        <v>590</v>
      </c>
      <c r="F14220" t="s">
        <v>110</v>
      </c>
      <c r="G14220" t="s">
        <v>121</v>
      </c>
      <c r="H14220">
        <v>385</v>
      </c>
      <c r="I14220">
        <v>0.4297038202545681</v>
      </c>
      <c r="J14220">
        <v>1.013879700250065E-2</v>
      </c>
      <c r="K14220">
        <v>-2.2209100711948191E-3</v>
      </c>
      <c r="L14220">
        <v>1.118222396893668</v>
      </c>
    </row>
    <row r="14221" spans="1:12">
      <c r="A14221" t="s">
        <v>317</v>
      </c>
      <c r="B14221" t="s">
        <v>278</v>
      </c>
      <c r="C14221">
        <v>48423</v>
      </c>
      <c r="D14221" t="s">
        <v>135</v>
      </c>
      <c r="E14221">
        <v>590</v>
      </c>
      <c r="F14221" t="s">
        <v>110</v>
      </c>
      <c r="G14221" t="s">
        <v>122</v>
      </c>
      <c r="H14221">
        <v>613</v>
      </c>
      <c r="I14221">
        <v>0.20595179397059071</v>
      </c>
      <c r="J14221">
        <v>6.34815665797029E-3</v>
      </c>
      <c r="K14221">
        <v>-8.9453533457064499E-2</v>
      </c>
      <c r="L14221">
        <v>0.72098393098243763</v>
      </c>
    </row>
    <row r="14222" spans="1:12">
      <c r="A14222" t="s">
        <v>317</v>
      </c>
      <c r="B14222" t="s">
        <v>278</v>
      </c>
      <c r="C14222">
        <v>48423</v>
      </c>
      <c r="D14222" t="s">
        <v>135</v>
      </c>
      <c r="E14222">
        <v>590</v>
      </c>
      <c r="F14222" t="s">
        <v>110</v>
      </c>
      <c r="G14222" t="s">
        <v>123</v>
      </c>
      <c r="H14222">
        <v>385</v>
      </c>
      <c r="I14222">
        <v>0.55269707530607393</v>
      </c>
      <c r="J14222">
        <v>1.275900907091471E-2</v>
      </c>
      <c r="K14222">
        <v>-2.2209100711948191E-3</v>
      </c>
      <c r="L14222">
        <v>1.3667531928650181</v>
      </c>
    </row>
    <row r="14223" spans="1:12">
      <c r="A14223" t="s">
        <v>317</v>
      </c>
      <c r="B14223" t="s">
        <v>278</v>
      </c>
      <c r="C14223">
        <v>48423</v>
      </c>
      <c r="D14223" t="s">
        <v>135</v>
      </c>
      <c r="E14223">
        <v>590</v>
      </c>
      <c r="F14223" t="s">
        <v>110</v>
      </c>
      <c r="G14223" t="s">
        <v>124</v>
      </c>
      <c r="H14223">
        <v>613</v>
      </c>
      <c r="I14223">
        <v>0.3002740318735681</v>
      </c>
      <c r="J14223">
        <v>9.0247575333122013E-3</v>
      </c>
      <c r="K14223">
        <v>-7.0983799909851417E-2</v>
      </c>
      <c r="L14223">
        <v>1.075421990035097</v>
      </c>
    </row>
    <row r="14224" spans="1:12">
      <c r="A14224" t="s">
        <v>317</v>
      </c>
      <c r="B14224" t="s">
        <v>278</v>
      </c>
      <c r="C14224">
        <v>48423</v>
      </c>
      <c r="D14224" t="s">
        <v>135</v>
      </c>
      <c r="E14224">
        <v>590</v>
      </c>
      <c r="F14224" t="s">
        <v>110</v>
      </c>
      <c r="G14224" t="s">
        <v>125</v>
      </c>
      <c r="H14224">
        <v>385</v>
      </c>
      <c r="I14224">
        <v>0.67998199748401</v>
      </c>
      <c r="J14224">
        <v>1.574057216947199E-2</v>
      </c>
      <c r="K14224">
        <v>-2.2209100711948191E-3</v>
      </c>
      <c r="L14224">
        <v>1.640437809315836</v>
      </c>
    </row>
    <row r="14225" spans="1:12">
      <c r="A14225" t="s">
        <v>317</v>
      </c>
      <c r="B14225" t="s">
        <v>278</v>
      </c>
      <c r="C14225">
        <v>48423</v>
      </c>
      <c r="D14225" t="s">
        <v>135</v>
      </c>
      <c r="E14225">
        <v>590</v>
      </c>
      <c r="F14225" t="s">
        <v>110</v>
      </c>
      <c r="G14225" t="s">
        <v>126</v>
      </c>
      <c r="H14225">
        <v>613</v>
      </c>
      <c r="I14225">
        <v>0.40004617640704782</v>
      </c>
      <c r="J14225">
        <v>1.199303012229227E-2</v>
      </c>
      <c r="K14225">
        <v>-3.9806647781455047E-2</v>
      </c>
      <c r="L14225">
        <v>1.4206787509393499</v>
      </c>
    </row>
    <row r="14226" spans="1:12">
      <c r="A14226" t="s">
        <v>317</v>
      </c>
      <c r="B14226" t="s">
        <v>278</v>
      </c>
      <c r="C14226">
        <v>48423</v>
      </c>
      <c r="D14226" t="s">
        <v>135</v>
      </c>
      <c r="E14226">
        <v>590</v>
      </c>
      <c r="F14226" t="s">
        <v>110</v>
      </c>
      <c r="G14226" t="s">
        <v>127</v>
      </c>
      <c r="H14226">
        <v>385</v>
      </c>
      <c r="I14226">
        <v>0.34441875361720181</v>
      </c>
      <c r="J14226">
        <v>8.2497437891071949E-3</v>
      </c>
      <c r="K14226">
        <v>-2.2209100711948191E-3</v>
      </c>
      <c r="L14226">
        <v>0.92904004690239772</v>
      </c>
    </row>
    <row r="14227" spans="1:12">
      <c r="A14227" t="s">
        <v>317</v>
      </c>
      <c r="B14227" t="s">
        <v>278</v>
      </c>
      <c r="C14227">
        <v>48423</v>
      </c>
      <c r="D14227" t="s">
        <v>135</v>
      </c>
      <c r="E14227">
        <v>590</v>
      </c>
      <c r="F14227" t="s">
        <v>110</v>
      </c>
      <c r="G14227" t="s">
        <v>128</v>
      </c>
      <c r="H14227">
        <v>613</v>
      </c>
      <c r="I14227">
        <v>0.15109181448930389</v>
      </c>
      <c r="J14227">
        <v>4.9589034281511228E-3</v>
      </c>
      <c r="K14227">
        <v>-8.0042395586124887E-2</v>
      </c>
      <c r="L14227">
        <v>0.50609167636517527</v>
      </c>
    </row>
    <row r="14228" spans="1:12">
      <c r="A14228" t="s">
        <v>317</v>
      </c>
      <c r="B14228" t="s">
        <v>278</v>
      </c>
      <c r="C14228">
        <v>48423</v>
      </c>
      <c r="D14228" t="s">
        <v>135</v>
      </c>
      <c r="E14228">
        <v>590</v>
      </c>
      <c r="F14228" t="s">
        <v>110</v>
      </c>
      <c r="G14228" t="s">
        <v>129</v>
      </c>
      <c r="H14228">
        <v>385</v>
      </c>
      <c r="I14228">
        <v>0.34441875361720181</v>
      </c>
      <c r="J14228">
        <v>8.2497437891071931E-3</v>
      </c>
      <c r="K14228">
        <v>-2.2209100711948191E-3</v>
      </c>
      <c r="L14228">
        <v>0.92904004690239772</v>
      </c>
    </row>
    <row r="14229" spans="1:12">
      <c r="A14229" t="s">
        <v>317</v>
      </c>
      <c r="B14229" t="s">
        <v>278</v>
      </c>
      <c r="C14229">
        <v>48423</v>
      </c>
      <c r="D14229" t="s">
        <v>135</v>
      </c>
      <c r="E14229">
        <v>590</v>
      </c>
      <c r="F14229" t="s">
        <v>110</v>
      </c>
      <c r="G14229" t="s">
        <v>130</v>
      </c>
      <c r="H14229">
        <v>613</v>
      </c>
      <c r="I14229">
        <v>0.15109181448930389</v>
      </c>
      <c r="J14229">
        <v>4.9589034281511228E-3</v>
      </c>
      <c r="K14229">
        <v>-8.0042395586124887E-2</v>
      </c>
      <c r="L14229">
        <v>0.50609167636517527</v>
      </c>
    </row>
    <row r="14230" spans="1:12">
      <c r="A14230" t="s">
        <v>317</v>
      </c>
      <c r="B14230" t="s">
        <v>278</v>
      </c>
      <c r="C14230">
        <v>48423</v>
      </c>
      <c r="D14230" t="s">
        <v>135</v>
      </c>
      <c r="E14230">
        <v>590</v>
      </c>
      <c r="F14230" t="s">
        <v>110</v>
      </c>
      <c r="G14230" t="s">
        <v>131</v>
      </c>
      <c r="H14230">
        <v>385</v>
      </c>
      <c r="I14230">
        <v>0.34441875361720181</v>
      </c>
      <c r="J14230">
        <v>8.2497437891071931E-3</v>
      </c>
      <c r="K14230">
        <v>-2.2209100711948191E-3</v>
      </c>
      <c r="L14230">
        <v>0.92904004690239772</v>
      </c>
    </row>
    <row r="14231" spans="1:12">
      <c r="A14231" t="s">
        <v>317</v>
      </c>
      <c r="B14231" t="s">
        <v>278</v>
      </c>
      <c r="C14231">
        <v>48423</v>
      </c>
      <c r="D14231" t="s">
        <v>135</v>
      </c>
      <c r="E14231">
        <v>590</v>
      </c>
      <c r="F14231" t="s">
        <v>110</v>
      </c>
      <c r="G14231" t="s">
        <v>132</v>
      </c>
      <c r="H14231">
        <v>613</v>
      </c>
      <c r="I14231">
        <v>0.15109181448930389</v>
      </c>
      <c r="J14231">
        <v>4.9589034281511219E-3</v>
      </c>
      <c r="K14231">
        <v>-8.0042395586124887E-2</v>
      </c>
      <c r="L14231">
        <v>0.50609167636517527</v>
      </c>
    </row>
    <row r="14232" spans="1:12">
      <c r="A14232" t="s">
        <v>317</v>
      </c>
      <c r="B14232" t="s">
        <v>278</v>
      </c>
      <c r="C14232">
        <v>48423</v>
      </c>
      <c r="D14232" t="s">
        <v>135</v>
      </c>
      <c r="E14232">
        <v>590</v>
      </c>
      <c r="F14232" t="s">
        <v>110</v>
      </c>
      <c r="G14232" t="s">
        <v>133</v>
      </c>
      <c r="H14232">
        <v>385</v>
      </c>
      <c r="I14232">
        <v>0.4698351658084205</v>
      </c>
      <c r="J14232">
        <v>1.0090794398264141E-2</v>
      </c>
      <c r="K14232">
        <v>-2.2209100711948191E-3</v>
      </c>
      <c r="L14232">
        <v>1.0498195309448459</v>
      </c>
    </row>
    <row r="14233" spans="1:12">
      <c r="A14233" t="s">
        <v>317</v>
      </c>
      <c r="B14233" t="s">
        <v>278</v>
      </c>
      <c r="C14233">
        <v>48423</v>
      </c>
      <c r="D14233" t="s">
        <v>135</v>
      </c>
      <c r="E14233">
        <v>590</v>
      </c>
      <c r="F14233" t="s">
        <v>110</v>
      </c>
      <c r="G14233" t="s">
        <v>134</v>
      </c>
      <c r="H14233">
        <v>613</v>
      </c>
      <c r="I14233">
        <v>0.2479334897645504</v>
      </c>
      <c r="J14233">
        <v>7.6990058058874558E-3</v>
      </c>
      <c r="K14233">
        <v>-3.9806647781455047E-2</v>
      </c>
      <c r="L14233">
        <v>0.95830643174613483</v>
      </c>
    </row>
    <row r="14234" spans="1:12">
      <c r="A14234" t="s">
        <v>317</v>
      </c>
      <c r="B14234" t="s">
        <v>476</v>
      </c>
      <c r="C14234">
        <v>48425</v>
      </c>
      <c r="D14234" t="s">
        <v>135</v>
      </c>
      <c r="E14234">
        <v>590</v>
      </c>
      <c r="F14234" t="s">
        <v>110</v>
      </c>
      <c r="G14234" t="s">
        <v>111</v>
      </c>
      <c r="H14234">
        <v>21</v>
      </c>
      <c r="I14234">
        <v>2.9097044164964801E-2</v>
      </c>
      <c r="J14234">
        <v>6.0724630505607641E-3</v>
      </c>
      <c r="K14234">
        <v>-999</v>
      </c>
      <c r="L14234">
        <v>-999</v>
      </c>
    </row>
    <row r="14235" spans="1:12">
      <c r="A14235" t="s">
        <v>317</v>
      </c>
      <c r="B14235" t="s">
        <v>476</v>
      </c>
      <c r="C14235">
        <v>48425</v>
      </c>
      <c r="D14235" t="s">
        <v>135</v>
      </c>
      <c r="E14235">
        <v>590</v>
      </c>
      <c r="F14235" t="s">
        <v>110</v>
      </c>
      <c r="G14235" t="s">
        <v>112</v>
      </c>
      <c r="H14235">
        <v>73</v>
      </c>
      <c r="I14235">
        <v>1.0477218896655441E-2</v>
      </c>
      <c r="J14235">
        <v>1.3485294630891361E-3</v>
      </c>
      <c r="K14235">
        <v>-999</v>
      </c>
      <c r="L14235">
        <v>-999</v>
      </c>
    </row>
    <row r="14236" spans="1:12">
      <c r="A14236" t="s">
        <v>317</v>
      </c>
      <c r="B14236" t="s">
        <v>476</v>
      </c>
      <c r="C14236">
        <v>48425</v>
      </c>
      <c r="D14236" t="s">
        <v>135</v>
      </c>
      <c r="E14236">
        <v>590</v>
      </c>
      <c r="F14236" t="s">
        <v>110</v>
      </c>
      <c r="G14236" t="s">
        <v>113</v>
      </c>
      <c r="H14236">
        <v>21</v>
      </c>
      <c r="I14236">
        <v>0.53153354669199482</v>
      </c>
      <c r="J14236">
        <v>5.1312881201294069E-2</v>
      </c>
      <c r="K14236">
        <v>0.15938401467315549</v>
      </c>
      <c r="L14236">
        <v>1.035220974542278</v>
      </c>
    </row>
    <row r="14237" spans="1:12">
      <c r="A14237" t="s">
        <v>317</v>
      </c>
      <c r="B14237" t="s">
        <v>476</v>
      </c>
      <c r="C14237">
        <v>48425</v>
      </c>
      <c r="D14237" t="s">
        <v>135</v>
      </c>
      <c r="E14237">
        <v>590</v>
      </c>
      <c r="F14237" t="s">
        <v>110</v>
      </c>
      <c r="G14237" t="s">
        <v>114</v>
      </c>
      <c r="H14237">
        <v>73</v>
      </c>
      <c r="I14237">
        <v>0.2486778891190583</v>
      </c>
      <c r="J14237">
        <v>1.040599405079709E-2</v>
      </c>
      <c r="K14237">
        <v>-1.4258210904547579E-3</v>
      </c>
      <c r="L14237">
        <v>0.43558443721303541</v>
      </c>
    </row>
    <row r="14238" spans="1:12">
      <c r="A14238" t="s">
        <v>317</v>
      </c>
      <c r="B14238" t="s">
        <v>476</v>
      </c>
      <c r="C14238">
        <v>48425</v>
      </c>
      <c r="D14238" t="s">
        <v>135</v>
      </c>
      <c r="E14238">
        <v>590</v>
      </c>
      <c r="F14238" t="s">
        <v>110</v>
      </c>
      <c r="G14238" t="s">
        <v>115</v>
      </c>
      <c r="H14238">
        <v>21</v>
      </c>
      <c r="I14238">
        <v>0.30580196078704569</v>
      </c>
      <c r="J14238">
        <v>4.3764517371572248E-2</v>
      </c>
      <c r="K14238">
        <v>-0.1030372468641147</v>
      </c>
      <c r="L14238">
        <v>0.70150015117042142</v>
      </c>
    </row>
    <row r="14239" spans="1:12">
      <c r="A14239" t="s">
        <v>317</v>
      </c>
      <c r="B14239" t="s">
        <v>476</v>
      </c>
      <c r="C14239">
        <v>48425</v>
      </c>
      <c r="D14239" t="s">
        <v>135</v>
      </c>
      <c r="E14239">
        <v>590</v>
      </c>
      <c r="F14239" t="s">
        <v>110</v>
      </c>
      <c r="G14239" t="s">
        <v>116</v>
      </c>
      <c r="H14239">
        <v>73</v>
      </c>
      <c r="I14239">
        <v>0.1720758613783174</v>
      </c>
      <c r="J14239">
        <v>1.1549350099597219E-2</v>
      </c>
      <c r="K14239">
        <v>-5.736439068397374E-2</v>
      </c>
      <c r="L14239">
        <v>0.37156919040709002</v>
      </c>
    </row>
    <row r="14240" spans="1:12">
      <c r="A14240" t="s">
        <v>317</v>
      </c>
      <c r="B14240" t="s">
        <v>476</v>
      </c>
      <c r="C14240">
        <v>48425</v>
      </c>
      <c r="D14240" t="s">
        <v>135</v>
      </c>
      <c r="E14240">
        <v>590</v>
      </c>
      <c r="F14240" t="s">
        <v>110</v>
      </c>
      <c r="G14240" t="s">
        <v>117</v>
      </c>
      <c r="H14240">
        <v>21</v>
      </c>
      <c r="I14240">
        <v>0.30580196078704569</v>
      </c>
      <c r="J14240">
        <v>4.3764517371572248E-2</v>
      </c>
      <c r="K14240">
        <v>-0.1030372468641147</v>
      </c>
      <c r="L14240">
        <v>0.70150015117042142</v>
      </c>
    </row>
    <row r="14241" spans="1:12">
      <c r="A14241" t="s">
        <v>317</v>
      </c>
      <c r="B14241" t="s">
        <v>476</v>
      </c>
      <c r="C14241">
        <v>48425</v>
      </c>
      <c r="D14241" t="s">
        <v>135</v>
      </c>
      <c r="E14241">
        <v>590</v>
      </c>
      <c r="F14241" t="s">
        <v>110</v>
      </c>
      <c r="G14241" t="s">
        <v>118</v>
      </c>
      <c r="H14241">
        <v>73</v>
      </c>
      <c r="I14241">
        <v>0.1720758613783174</v>
      </c>
      <c r="J14241">
        <v>1.1549350099597219E-2</v>
      </c>
      <c r="K14241">
        <v>-5.736439068397374E-2</v>
      </c>
      <c r="L14241">
        <v>0.37156919040709002</v>
      </c>
    </row>
    <row r="14242" spans="1:12">
      <c r="A14242" t="s">
        <v>317</v>
      </c>
      <c r="B14242" t="s">
        <v>476</v>
      </c>
      <c r="C14242">
        <v>48425</v>
      </c>
      <c r="D14242" t="s">
        <v>135</v>
      </c>
      <c r="E14242">
        <v>590</v>
      </c>
      <c r="F14242" t="s">
        <v>110</v>
      </c>
      <c r="G14242" t="s">
        <v>119</v>
      </c>
      <c r="H14242">
        <v>21</v>
      </c>
      <c r="I14242">
        <v>0.41894103250454029</v>
      </c>
      <c r="J14242">
        <v>4.5897237089403013E-2</v>
      </c>
      <c r="K14242">
        <v>0.13843076486317521</v>
      </c>
      <c r="L14242">
        <v>0.87417234015293099</v>
      </c>
    </row>
    <row r="14243" spans="1:12">
      <c r="A14243" t="s">
        <v>317</v>
      </c>
      <c r="B14243" t="s">
        <v>476</v>
      </c>
      <c r="C14243">
        <v>48425</v>
      </c>
      <c r="D14243" t="s">
        <v>135</v>
      </c>
      <c r="E14243">
        <v>590</v>
      </c>
      <c r="F14243" t="s">
        <v>110</v>
      </c>
      <c r="G14243" t="s">
        <v>120</v>
      </c>
      <c r="H14243">
        <v>73</v>
      </c>
      <c r="I14243">
        <v>0.21369404620266499</v>
      </c>
      <c r="J14243">
        <v>1.095812523897532E-2</v>
      </c>
      <c r="K14243">
        <v>-1.4258210904547579E-3</v>
      </c>
      <c r="L14243">
        <v>0.42703457621357532</v>
      </c>
    </row>
    <row r="14244" spans="1:12">
      <c r="A14244" t="s">
        <v>317</v>
      </c>
      <c r="B14244" t="s">
        <v>476</v>
      </c>
      <c r="C14244">
        <v>48425</v>
      </c>
      <c r="D14244" t="s">
        <v>135</v>
      </c>
      <c r="E14244">
        <v>590</v>
      </c>
      <c r="F14244" t="s">
        <v>110</v>
      </c>
      <c r="G14244" t="s">
        <v>121</v>
      </c>
      <c r="H14244">
        <v>21</v>
      </c>
      <c r="I14244">
        <v>0.67011258961515197</v>
      </c>
      <c r="J14244">
        <v>5.9670154189357102E-2</v>
      </c>
      <c r="K14244">
        <v>0.1920892174148528</v>
      </c>
      <c r="L14244">
        <v>1.2323829158348369</v>
      </c>
    </row>
    <row r="14245" spans="1:12">
      <c r="A14245" t="s">
        <v>317</v>
      </c>
      <c r="B14245" t="s">
        <v>476</v>
      </c>
      <c r="C14245">
        <v>48425</v>
      </c>
      <c r="D14245" t="s">
        <v>135</v>
      </c>
      <c r="E14245">
        <v>590</v>
      </c>
      <c r="F14245" t="s">
        <v>110</v>
      </c>
      <c r="G14245" t="s">
        <v>122</v>
      </c>
      <c r="H14245">
        <v>73</v>
      </c>
      <c r="I14245">
        <v>0.32836845820626243</v>
      </c>
      <c r="J14245">
        <v>1.2378409388653779E-2</v>
      </c>
      <c r="K14245">
        <v>-1.4258210904547579E-3</v>
      </c>
      <c r="L14245">
        <v>0.53230241805782197</v>
      </c>
    </row>
    <row r="14246" spans="1:12">
      <c r="A14246" t="s">
        <v>317</v>
      </c>
      <c r="B14246" t="s">
        <v>476</v>
      </c>
      <c r="C14246">
        <v>48425</v>
      </c>
      <c r="D14246" t="s">
        <v>135</v>
      </c>
      <c r="E14246">
        <v>590</v>
      </c>
      <c r="F14246" t="s">
        <v>110</v>
      </c>
      <c r="G14246" t="s">
        <v>123</v>
      </c>
      <c r="H14246">
        <v>21</v>
      </c>
      <c r="I14246">
        <v>0.90529997341020851</v>
      </c>
      <c r="J14246">
        <v>7.7002491223631439E-2</v>
      </c>
      <c r="K14246">
        <v>0.22213573584840979</v>
      </c>
      <c r="L14246">
        <v>1.5856410023960681</v>
      </c>
    </row>
    <row r="14247" spans="1:12">
      <c r="A14247" t="s">
        <v>317</v>
      </c>
      <c r="B14247" t="s">
        <v>476</v>
      </c>
      <c r="C14247">
        <v>48425</v>
      </c>
      <c r="D14247" t="s">
        <v>135</v>
      </c>
      <c r="E14247">
        <v>590</v>
      </c>
      <c r="F14247" t="s">
        <v>110</v>
      </c>
      <c r="G14247" t="s">
        <v>124</v>
      </c>
      <c r="H14247">
        <v>73</v>
      </c>
      <c r="I14247">
        <v>0.43168202879694328</v>
      </c>
      <c r="J14247">
        <v>1.552441590973885E-2</v>
      </c>
      <c r="K14247">
        <v>-1.4258210904547579E-3</v>
      </c>
      <c r="L14247">
        <v>0.72705437832591224</v>
      </c>
    </row>
    <row r="14248" spans="1:12">
      <c r="A14248" t="s">
        <v>317</v>
      </c>
      <c r="B14248" t="s">
        <v>476</v>
      </c>
      <c r="C14248">
        <v>48425</v>
      </c>
      <c r="D14248" t="s">
        <v>135</v>
      </c>
      <c r="E14248">
        <v>590</v>
      </c>
      <c r="F14248" t="s">
        <v>110</v>
      </c>
      <c r="G14248" t="s">
        <v>125</v>
      </c>
      <c r="H14248">
        <v>21</v>
      </c>
      <c r="I14248">
        <v>1.12839611071775</v>
      </c>
      <c r="J14248">
        <v>9.2851381894181975E-2</v>
      </c>
      <c r="K14248">
        <v>0.25170032977500628</v>
      </c>
      <c r="L14248">
        <v>1.9083088080071371</v>
      </c>
    </row>
    <row r="14249" spans="1:12">
      <c r="A14249" t="s">
        <v>317</v>
      </c>
      <c r="B14249" t="s">
        <v>476</v>
      </c>
      <c r="C14249">
        <v>48425</v>
      </c>
      <c r="D14249" t="s">
        <v>135</v>
      </c>
      <c r="E14249">
        <v>590</v>
      </c>
      <c r="F14249" t="s">
        <v>110</v>
      </c>
      <c r="G14249" t="s">
        <v>126</v>
      </c>
      <c r="H14249">
        <v>73</v>
      </c>
      <c r="I14249">
        <v>0.54160772122883072</v>
      </c>
      <c r="J14249">
        <v>1.9583889082644069E-2</v>
      </c>
      <c r="K14249">
        <v>-1.4258210904547579E-3</v>
      </c>
      <c r="L14249">
        <v>0.94170012906595413</v>
      </c>
    </row>
    <row r="14250" spans="1:12">
      <c r="A14250" t="s">
        <v>317</v>
      </c>
      <c r="B14250" t="s">
        <v>476</v>
      </c>
      <c r="C14250">
        <v>48425</v>
      </c>
      <c r="D14250" t="s">
        <v>135</v>
      </c>
      <c r="E14250">
        <v>590</v>
      </c>
      <c r="F14250" t="s">
        <v>110</v>
      </c>
      <c r="G14250" t="s">
        <v>127</v>
      </c>
      <c r="H14250">
        <v>21</v>
      </c>
      <c r="I14250">
        <v>0.53153354669199482</v>
      </c>
      <c r="J14250">
        <v>5.1312881201294069E-2</v>
      </c>
      <c r="K14250">
        <v>0.15938401467315549</v>
      </c>
      <c r="L14250">
        <v>1.035220974542278</v>
      </c>
    </row>
    <row r="14251" spans="1:12">
      <c r="A14251" t="s">
        <v>317</v>
      </c>
      <c r="B14251" t="s">
        <v>476</v>
      </c>
      <c r="C14251">
        <v>48425</v>
      </c>
      <c r="D14251" t="s">
        <v>135</v>
      </c>
      <c r="E14251">
        <v>590</v>
      </c>
      <c r="F14251" t="s">
        <v>110</v>
      </c>
      <c r="G14251" t="s">
        <v>128</v>
      </c>
      <c r="H14251">
        <v>73</v>
      </c>
      <c r="I14251">
        <v>0.2486770489728917</v>
      </c>
      <c r="J14251">
        <v>1.0406185610671741E-2</v>
      </c>
      <c r="K14251">
        <v>-1.4258210904547579E-3</v>
      </c>
      <c r="L14251">
        <v>0.43558443721303541</v>
      </c>
    </row>
    <row r="14252" spans="1:12">
      <c r="A14252" t="s">
        <v>317</v>
      </c>
      <c r="B14252" t="s">
        <v>476</v>
      </c>
      <c r="C14252">
        <v>48425</v>
      </c>
      <c r="D14252" t="s">
        <v>135</v>
      </c>
      <c r="E14252">
        <v>590</v>
      </c>
      <c r="F14252" t="s">
        <v>110</v>
      </c>
      <c r="G14252" t="s">
        <v>129</v>
      </c>
      <c r="H14252">
        <v>21</v>
      </c>
      <c r="I14252">
        <v>0.53153354669199482</v>
      </c>
      <c r="J14252">
        <v>5.1312881201294069E-2</v>
      </c>
      <c r="K14252">
        <v>0.15938401467315549</v>
      </c>
      <c r="L14252">
        <v>1.035220974542278</v>
      </c>
    </row>
    <row r="14253" spans="1:12">
      <c r="A14253" t="s">
        <v>317</v>
      </c>
      <c r="B14253" t="s">
        <v>476</v>
      </c>
      <c r="C14253">
        <v>48425</v>
      </c>
      <c r="D14253" t="s">
        <v>135</v>
      </c>
      <c r="E14253">
        <v>590</v>
      </c>
      <c r="F14253" t="s">
        <v>110</v>
      </c>
      <c r="G14253" t="s">
        <v>130</v>
      </c>
      <c r="H14253">
        <v>73</v>
      </c>
      <c r="I14253">
        <v>0.2486770489728917</v>
      </c>
      <c r="J14253">
        <v>1.0406185610671741E-2</v>
      </c>
      <c r="K14253">
        <v>-1.4258210904547579E-3</v>
      </c>
      <c r="L14253">
        <v>0.43558443721303541</v>
      </c>
    </row>
    <row r="14254" spans="1:12">
      <c r="A14254" t="s">
        <v>317</v>
      </c>
      <c r="B14254" t="s">
        <v>476</v>
      </c>
      <c r="C14254">
        <v>48425</v>
      </c>
      <c r="D14254" t="s">
        <v>135</v>
      </c>
      <c r="E14254">
        <v>590</v>
      </c>
      <c r="F14254" t="s">
        <v>110</v>
      </c>
      <c r="G14254" t="s">
        <v>131</v>
      </c>
      <c r="H14254">
        <v>21</v>
      </c>
      <c r="I14254">
        <v>0.53153354669199482</v>
      </c>
      <c r="J14254">
        <v>5.1312881201294069E-2</v>
      </c>
      <c r="K14254">
        <v>0.15938401467315549</v>
      </c>
      <c r="L14254">
        <v>1.035220974542278</v>
      </c>
    </row>
    <row r="14255" spans="1:12">
      <c r="A14255" t="s">
        <v>317</v>
      </c>
      <c r="B14255" t="s">
        <v>476</v>
      </c>
      <c r="C14255">
        <v>48425</v>
      </c>
      <c r="D14255" t="s">
        <v>135</v>
      </c>
      <c r="E14255">
        <v>590</v>
      </c>
      <c r="F14255" t="s">
        <v>110</v>
      </c>
      <c r="G14255" t="s">
        <v>132</v>
      </c>
      <c r="H14255">
        <v>73</v>
      </c>
      <c r="I14255">
        <v>0.2486770489728917</v>
      </c>
      <c r="J14255">
        <v>1.0406185610671741E-2</v>
      </c>
      <c r="K14255">
        <v>-1.4258210904547579E-3</v>
      </c>
      <c r="L14255">
        <v>0.43558443721303541</v>
      </c>
    </row>
    <row r="14256" spans="1:12">
      <c r="A14256" t="s">
        <v>317</v>
      </c>
      <c r="B14256" t="s">
        <v>476</v>
      </c>
      <c r="C14256">
        <v>48425</v>
      </c>
      <c r="D14256" t="s">
        <v>135</v>
      </c>
      <c r="E14256">
        <v>590</v>
      </c>
      <c r="F14256" t="s">
        <v>110</v>
      </c>
      <c r="G14256" t="s">
        <v>133</v>
      </c>
      <c r="H14256">
        <v>21</v>
      </c>
      <c r="I14256">
        <v>0.80092700356517643</v>
      </c>
      <c r="J14256">
        <v>6.6061947049611949E-2</v>
      </c>
      <c r="K14256">
        <v>0.13062001870250631</v>
      </c>
      <c r="L14256">
        <v>1.2634740516146179</v>
      </c>
    </row>
    <row r="14257" spans="1:12">
      <c r="A14257" t="s">
        <v>317</v>
      </c>
      <c r="B14257" t="s">
        <v>476</v>
      </c>
      <c r="C14257">
        <v>48425</v>
      </c>
      <c r="D14257" t="s">
        <v>135</v>
      </c>
      <c r="E14257">
        <v>590</v>
      </c>
      <c r="F14257" t="s">
        <v>110</v>
      </c>
      <c r="G14257" t="s">
        <v>134</v>
      </c>
      <c r="H14257">
        <v>73</v>
      </c>
      <c r="I14257">
        <v>0.32679980708552181</v>
      </c>
      <c r="J14257">
        <v>1.223364149823643E-2</v>
      </c>
      <c r="K14257">
        <v>-1.4258210904547579E-3</v>
      </c>
      <c r="L14257">
        <v>0.59209628847376294</v>
      </c>
    </row>
    <row r="14258" spans="1:12">
      <c r="A14258" t="s">
        <v>317</v>
      </c>
      <c r="B14258" t="s">
        <v>477</v>
      </c>
      <c r="C14258">
        <v>48427</v>
      </c>
      <c r="D14258" t="s">
        <v>135</v>
      </c>
      <c r="E14258">
        <v>590</v>
      </c>
      <c r="F14258" t="s">
        <v>110</v>
      </c>
      <c r="G14258" t="s">
        <v>111</v>
      </c>
      <c r="H14258">
        <v>119</v>
      </c>
      <c r="I14258">
        <v>3.2531259927752243E-2</v>
      </c>
      <c r="J14258">
        <v>9.7573462284275309E-4</v>
      </c>
      <c r="K14258">
        <v>-999</v>
      </c>
      <c r="L14258">
        <v>-999</v>
      </c>
    </row>
    <row r="14259" spans="1:12">
      <c r="A14259" t="s">
        <v>317</v>
      </c>
      <c r="B14259" t="s">
        <v>477</v>
      </c>
      <c r="C14259">
        <v>48427</v>
      </c>
      <c r="D14259" t="s">
        <v>135</v>
      </c>
      <c r="E14259">
        <v>590</v>
      </c>
      <c r="F14259" t="s">
        <v>110</v>
      </c>
      <c r="G14259" t="s">
        <v>112</v>
      </c>
      <c r="H14259">
        <v>119</v>
      </c>
      <c r="I14259">
        <v>-9.3661105746902971E-4</v>
      </c>
      <c r="J14259">
        <v>1.525019010028374E-3</v>
      </c>
      <c r="K14259">
        <v>-999</v>
      </c>
      <c r="L14259">
        <v>-999</v>
      </c>
    </row>
    <row r="14260" spans="1:12">
      <c r="A14260" t="s">
        <v>317</v>
      </c>
      <c r="B14260" t="s">
        <v>477</v>
      </c>
      <c r="C14260">
        <v>48427</v>
      </c>
      <c r="D14260" t="s">
        <v>135</v>
      </c>
      <c r="E14260">
        <v>590</v>
      </c>
      <c r="F14260" t="s">
        <v>110</v>
      </c>
      <c r="G14260" t="s">
        <v>113</v>
      </c>
      <c r="H14260">
        <v>119</v>
      </c>
      <c r="I14260">
        <v>0.54558563736802779</v>
      </c>
      <c r="J14260">
        <v>1.4240755556679941E-2</v>
      </c>
      <c r="K14260">
        <v>-4.829477607592584E-2</v>
      </c>
      <c r="L14260">
        <v>0.8978529077263625</v>
      </c>
    </row>
    <row r="14261" spans="1:12">
      <c r="A14261" t="s">
        <v>317</v>
      </c>
      <c r="B14261" t="s">
        <v>477</v>
      </c>
      <c r="C14261">
        <v>48427</v>
      </c>
      <c r="D14261" t="s">
        <v>135</v>
      </c>
      <c r="E14261">
        <v>590</v>
      </c>
      <c r="F14261" t="s">
        <v>110</v>
      </c>
      <c r="G14261" t="s">
        <v>114</v>
      </c>
      <c r="H14261">
        <v>119</v>
      </c>
      <c r="I14261">
        <v>0.16465939196771101</v>
      </c>
      <c r="J14261">
        <v>7.7208270725330234E-3</v>
      </c>
      <c r="K14261">
        <v>-0.1664199960492774</v>
      </c>
      <c r="L14261">
        <v>0.3788426104659951</v>
      </c>
    </row>
    <row r="14262" spans="1:12">
      <c r="A14262" t="s">
        <v>317</v>
      </c>
      <c r="B14262" t="s">
        <v>477</v>
      </c>
      <c r="C14262">
        <v>48427</v>
      </c>
      <c r="D14262" t="s">
        <v>135</v>
      </c>
      <c r="E14262">
        <v>590</v>
      </c>
      <c r="F14262" t="s">
        <v>110</v>
      </c>
      <c r="G14262" t="s">
        <v>115</v>
      </c>
      <c r="H14262">
        <v>119</v>
      </c>
      <c r="I14262">
        <v>0.42375402868940032</v>
      </c>
      <c r="J14262">
        <v>1.1331825927165119E-2</v>
      </c>
      <c r="K14262">
        <v>-8.3428415144320325E-2</v>
      </c>
      <c r="L14262">
        <v>0.65254699889837842</v>
      </c>
    </row>
    <row r="14263" spans="1:12">
      <c r="A14263" t="s">
        <v>317</v>
      </c>
      <c r="B14263" t="s">
        <v>477</v>
      </c>
      <c r="C14263">
        <v>48427</v>
      </c>
      <c r="D14263" t="s">
        <v>135</v>
      </c>
      <c r="E14263">
        <v>590</v>
      </c>
      <c r="F14263" t="s">
        <v>110</v>
      </c>
      <c r="G14263" t="s">
        <v>116</v>
      </c>
      <c r="H14263">
        <v>119</v>
      </c>
      <c r="I14263">
        <v>9.0948033318994537E-2</v>
      </c>
      <c r="J14263">
        <v>8.5216894921162165E-3</v>
      </c>
      <c r="K14263">
        <v>-0.24716632621721901</v>
      </c>
      <c r="L14263">
        <v>0.27376737177166649</v>
      </c>
    </row>
    <row r="14264" spans="1:12">
      <c r="A14264" t="s">
        <v>317</v>
      </c>
      <c r="B14264" t="s">
        <v>477</v>
      </c>
      <c r="C14264">
        <v>48427</v>
      </c>
      <c r="D14264" t="s">
        <v>135</v>
      </c>
      <c r="E14264">
        <v>590</v>
      </c>
      <c r="F14264" t="s">
        <v>110</v>
      </c>
      <c r="G14264" t="s">
        <v>117</v>
      </c>
      <c r="H14264">
        <v>119</v>
      </c>
      <c r="I14264">
        <v>0.42375402868940032</v>
      </c>
      <c r="J14264">
        <v>1.1331825927165119E-2</v>
      </c>
      <c r="K14264">
        <v>-8.3428415144320325E-2</v>
      </c>
      <c r="L14264">
        <v>0.65254699889837842</v>
      </c>
    </row>
    <row r="14265" spans="1:12">
      <c r="A14265" t="s">
        <v>317</v>
      </c>
      <c r="B14265" t="s">
        <v>477</v>
      </c>
      <c r="C14265">
        <v>48427</v>
      </c>
      <c r="D14265" t="s">
        <v>135</v>
      </c>
      <c r="E14265">
        <v>590</v>
      </c>
      <c r="F14265" t="s">
        <v>110</v>
      </c>
      <c r="G14265" t="s">
        <v>118</v>
      </c>
      <c r="H14265">
        <v>119</v>
      </c>
      <c r="I14265">
        <v>9.0948033318994537E-2</v>
      </c>
      <c r="J14265">
        <v>8.5216894921162165E-3</v>
      </c>
      <c r="K14265">
        <v>-0.24716632621721901</v>
      </c>
      <c r="L14265">
        <v>0.27376737177166649</v>
      </c>
    </row>
    <row r="14266" spans="1:12">
      <c r="A14266" t="s">
        <v>317</v>
      </c>
      <c r="B14266" t="s">
        <v>477</v>
      </c>
      <c r="C14266">
        <v>48427</v>
      </c>
      <c r="D14266" t="s">
        <v>135</v>
      </c>
      <c r="E14266">
        <v>590</v>
      </c>
      <c r="F14266" t="s">
        <v>110</v>
      </c>
      <c r="G14266" t="s">
        <v>119</v>
      </c>
      <c r="H14266">
        <v>119</v>
      </c>
      <c r="I14266">
        <v>0.47850101152648372</v>
      </c>
      <c r="J14266">
        <v>1.275056376541441E-2</v>
      </c>
      <c r="K14266">
        <v>-7.3014897064594519E-2</v>
      </c>
      <c r="L14266">
        <v>0.77524568043843878</v>
      </c>
    </row>
    <row r="14267" spans="1:12">
      <c r="A14267" t="s">
        <v>317</v>
      </c>
      <c r="B14267" t="s">
        <v>477</v>
      </c>
      <c r="C14267">
        <v>48427</v>
      </c>
      <c r="D14267" t="s">
        <v>135</v>
      </c>
      <c r="E14267">
        <v>590</v>
      </c>
      <c r="F14267" t="s">
        <v>110</v>
      </c>
      <c r="G14267" t="s">
        <v>120</v>
      </c>
      <c r="H14267">
        <v>119</v>
      </c>
      <c r="I14267">
        <v>0.1336865226293146</v>
      </c>
      <c r="J14267">
        <v>8.4835111403208912E-3</v>
      </c>
      <c r="K14267">
        <v>-0.21468350489427621</v>
      </c>
      <c r="L14267">
        <v>0.33977015161114887</v>
      </c>
    </row>
    <row r="14268" spans="1:12">
      <c r="A14268" t="s">
        <v>317</v>
      </c>
      <c r="B14268" t="s">
        <v>477</v>
      </c>
      <c r="C14268">
        <v>48427</v>
      </c>
      <c r="D14268" t="s">
        <v>135</v>
      </c>
      <c r="E14268">
        <v>590</v>
      </c>
      <c r="F14268" t="s">
        <v>110</v>
      </c>
      <c r="G14268" t="s">
        <v>121</v>
      </c>
      <c r="H14268">
        <v>119</v>
      </c>
      <c r="I14268">
        <v>0.62450604475159333</v>
      </c>
      <c r="J14268">
        <v>1.5779602329699449E-2</v>
      </c>
      <c r="K14268">
        <v>-4.0010588328953517E-3</v>
      </c>
      <c r="L14268">
        <v>1.046074922863083</v>
      </c>
    </row>
    <row r="14269" spans="1:12">
      <c r="A14269" t="s">
        <v>317</v>
      </c>
      <c r="B14269" t="s">
        <v>477</v>
      </c>
      <c r="C14269">
        <v>48427</v>
      </c>
      <c r="D14269" t="s">
        <v>135</v>
      </c>
      <c r="E14269">
        <v>590</v>
      </c>
      <c r="F14269" t="s">
        <v>110</v>
      </c>
      <c r="G14269" t="s">
        <v>122</v>
      </c>
      <c r="H14269">
        <v>119</v>
      </c>
      <c r="I14269">
        <v>0.2310922309708586</v>
      </c>
      <c r="J14269">
        <v>7.86432211674464E-3</v>
      </c>
      <c r="K14269">
        <v>-0.1134357744722686</v>
      </c>
      <c r="L14269">
        <v>0.46899970674533109</v>
      </c>
    </row>
    <row r="14270" spans="1:12">
      <c r="A14270" t="s">
        <v>317</v>
      </c>
      <c r="B14270" t="s">
        <v>477</v>
      </c>
      <c r="C14270">
        <v>48427</v>
      </c>
      <c r="D14270" t="s">
        <v>135</v>
      </c>
      <c r="E14270">
        <v>590</v>
      </c>
      <c r="F14270" t="s">
        <v>110</v>
      </c>
      <c r="G14270" t="s">
        <v>123</v>
      </c>
      <c r="H14270">
        <v>119</v>
      </c>
      <c r="I14270">
        <v>0.75752177462179471</v>
      </c>
      <c r="J14270">
        <v>1.8427253712687761E-2</v>
      </c>
      <c r="K14270">
        <v>0.19127582959611239</v>
      </c>
      <c r="L14270">
        <v>1.311946797891715</v>
      </c>
    </row>
    <row r="14271" spans="1:12">
      <c r="A14271" t="s">
        <v>317</v>
      </c>
      <c r="B14271" t="s">
        <v>477</v>
      </c>
      <c r="C14271">
        <v>48427</v>
      </c>
      <c r="D14271" t="s">
        <v>135</v>
      </c>
      <c r="E14271">
        <v>590</v>
      </c>
      <c r="F14271" t="s">
        <v>110</v>
      </c>
      <c r="G14271" t="s">
        <v>124</v>
      </c>
      <c r="H14271">
        <v>119</v>
      </c>
      <c r="I14271">
        <v>0.32530948569022028</v>
      </c>
      <c r="J14271">
        <v>8.0827996784218915E-3</v>
      </c>
      <c r="K14271">
        <v>-3.2848782864860163E-2</v>
      </c>
      <c r="L14271">
        <v>0.64368089362751735</v>
      </c>
    </row>
    <row r="14272" spans="1:12">
      <c r="A14272" t="s">
        <v>317</v>
      </c>
      <c r="B14272" t="s">
        <v>477</v>
      </c>
      <c r="C14272">
        <v>48427</v>
      </c>
      <c r="D14272" t="s">
        <v>135</v>
      </c>
      <c r="E14272">
        <v>590</v>
      </c>
      <c r="F14272" t="s">
        <v>110</v>
      </c>
      <c r="G14272" t="s">
        <v>125</v>
      </c>
      <c r="H14272">
        <v>119</v>
      </c>
      <c r="I14272">
        <v>0.89539701081141199</v>
      </c>
      <c r="J14272">
        <v>2.1062251360613519E-2</v>
      </c>
      <c r="K14272">
        <v>0.303089998986313</v>
      </c>
      <c r="L14272">
        <v>1.556494108058659</v>
      </c>
    </row>
    <row r="14273" spans="1:12">
      <c r="A14273" t="s">
        <v>317</v>
      </c>
      <c r="B14273" t="s">
        <v>477</v>
      </c>
      <c r="C14273">
        <v>48427</v>
      </c>
      <c r="D14273" t="s">
        <v>135</v>
      </c>
      <c r="E14273">
        <v>590</v>
      </c>
      <c r="F14273" t="s">
        <v>110</v>
      </c>
      <c r="G14273" t="s">
        <v>126</v>
      </c>
      <c r="H14273">
        <v>119</v>
      </c>
      <c r="I14273">
        <v>0.4231228245211141</v>
      </c>
      <c r="J14273">
        <v>8.8886307824600445E-3</v>
      </c>
      <c r="K14273">
        <v>2.9429344688534951E-2</v>
      </c>
      <c r="L14273">
        <v>0.8248911853769465</v>
      </c>
    </row>
    <row r="14274" spans="1:12">
      <c r="A14274" t="s">
        <v>317</v>
      </c>
      <c r="B14274" t="s">
        <v>477</v>
      </c>
      <c r="C14274">
        <v>48427</v>
      </c>
      <c r="D14274" t="s">
        <v>135</v>
      </c>
      <c r="E14274">
        <v>590</v>
      </c>
      <c r="F14274" t="s">
        <v>110</v>
      </c>
      <c r="G14274" t="s">
        <v>127</v>
      </c>
      <c r="H14274">
        <v>119</v>
      </c>
      <c r="I14274">
        <v>0.54558563736802779</v>
      </c>
      <c r="J14274">
        <v>1.4240755556679941E-2</v>
      </c>
      <c r="K14274">
        <v>-4.829477607592584E-2</v>
      </c>
      <c r="L14274">
        <v>0.8978529077263625</v>
      </c>
    </row>
    <row r="14275" spans="1:12">
      <c r="A14275" t="s">
        <v>317</v>
      </c>
      <c r="B14275" t="s">
        <v>477</v>
      </c>
      <c r="C14275">
        <v>48427</v>
      </c>
      <c r="D14275" t="s">
        <v>135</v>
      </c>
      <c r="E14275">
        <v>590</v>
      </c>
      <c r="F14275" t="s">
        <v>110</v>
      </c>
      <c r="G14275" t="s">
        <v>128</v>
      </c>
      <c r="H14275">
        <v>119</v>
      </c>
      <c r="I14275">
        <v>0.16465939196771101</v>
      </c>
      <c r="J14275">
        <v>7.7208270725330243E-3</v>
      </c>
      <c r="K14275">
        <v>-0.1664199960492774</v>
      </c>
      <c r="L14275">
        <v>0.3788426104659951</v>
      </c>
    </row>
    <row r="14276" spans="1:12">
      <c r="A14276" t="s">
        <v>317</v>
      </c>
      <c r="B14276" t="s">
        <v>477</v>
      </c>
      <c r="C14276">
        <v>48427</v>
      </c>
      <c r="D14276" t="s">
        <v>135</v>
      </c>
      <c r="E14276">
        <v>590</v>
      </c>
      <c r="F14276" t="s">
        <v>110</v>
      </c>
      <c r="G14276" t="s">
        <v>129</v>
      </c>
      <c r="H14276">
        <v>119</v>
      </c>
      <c r="I14276">
        <v>0.54558563736802779</v>
      </c>
      <c r="J14276">
        <v>1.4240755556679941E-2</v>
      </c>
      <c r="K14276">
        <v>-4.829477607592584E-2</v>
      </c>
      <c r="L14276">
        <v>0.8978529077263625</v>
      </c>
    </row>
    <row r="14277" spans="1:12">
      <c r="A14277" t="s">
        <v>317</v>
      </c>
      <c r="B14277" t="s">
        <v>477</v>
      </c>
      <c r="C14277">
        <v>48427</v>
      </c>
      <c r="D14277" t="s">
        <v>135</v>
      </c>
      <c r="E14277">
        <v>590</v>
      </c>
      <c r="F14277" t="s">
        <v>110</v>
      </c>
      <c r="G14277" t="s">
        <v>130</v>
      </c>
      <c r="H14277">
        <v>119</v>
      </c>
      <c r="I14277">
        <v>0.16465939196771101</v>
      </c>
      <c r="J14277">
        <v>7.7208270725330243E-3</v>
      </c>
      <c r="K14277">
        <v>-0.1664199960492774</v>
      </c>
      <c r="L14277">
        <v>0.3788426104659951</v>
      </c>
    </row>
    <row r="14278" spans="1:12">
      <c r="A14278" t="s">
        <v>317</v>
      </c>
      <c r="B14278" t="s">
        <v>477</v>
      </c>
      <c r="C14278">
        <v>48427</v>
      </c>
      <c r="D14278" t="s">
        <v>135</v>
      </c>
      <c r="E14278">
        <v>590</v>
      </c>
      <c r="F14278" t="s">
        <v>110</v>
      </c>
      <c r="G14278" t="s">
        <v>131</v>
      </c>
      <c r="H14278">
        <v>119</v>
      </c>
      <c r="I14278">
        <v>0.54558563736802779</v>
      </c>
      <c r="J14278">
        <v>1.4240755556679941E-2</v>
      </c>
      <c r="K14278">
        <v>-4.829477607592584E-2</v>
      </c>
      <c r="L14278">
        <v>0.8978529077263625</v>
      </c>
    </row>
    <row r="14279" spans="1:12">
      <c r="A14279" t="s">
        <v>317</v>
      </c>
      <c r="B14279" t="s">
        <v>477</v>
      </c>
      <c r="C14279">
        <v>48427</v>
      </c>
      <c r="D14279" t="s">
        <v>135</v>
      </c>
      <c r="E14279">
        <v>590</v>
      </c>
      <c r="F14279" t="s">
        <v>110</v>
      </c>
      <c r="G14279" t="s">
        <v>132</v>
      </c>
      <c r="H14279">
        <v>119</v>
      </c>
      <c r="I14279">
        <v>0.16465939196771101</v>
      </c>
      <c r="J14279">
        <v>7.7208270725330243E-3</v>
      </c>
      <c r="K14279">
        <v>-0.1664199960492774</v>
      </c>
      <c r="L14279">
        <v>0.3788426104659951</v>
      </c>
    </row>
    <row r="14280" spans="1:12">
      <c r="A14280" t="s">
        <v>317</v>
      </c>
      <c r="B14280" t="s">
        <v>477</v>
      </c>
      <c r="C14280">
        <v>48427</v>
      </c>
      <c r="D14280" t="s">
        <v>135</v>
      </c>
      <c r="E14280">
        <v>590</v>
      </c>
      <c r="F14280" t="s">
        <v>110</v>
      </c>
      <c r="G14280" t="s">
        <v>133</v>
      </c>
      <c r="H14280">
        <v>119</v>
      </c>
      <c r="I14280">
        <v>0.56601841654791185</v>
      </c>
      <c r="J14280">
        <v>1.455483826102393E-2</v>
      </c>
      <c r="K14280">
        <v>0.15360769622612799</v>
      </c>
      <c r="L14280">
        <v>1.0610174274965309</v>
      </c>
    </row>
    <row r="14281" spans="1:12">
      <c r="A14281" t="s">
        <v>317</v>
      </c>
      <c r="B14281" t="s">
        <v>477</v>
      </c>
      <c r="C14281">
        <v>48427</v>
      </c>
      <c r="D14281" t="s">
        <v>135</v>
      </c>
      <c r="E14281">
        <v>590</v>
      </c>
      <c r="F14281" t="s">
        <v>110</v>
      </c>
      <c r="G14281" t="s">
        <v>134</v>
      </c>
      <c r="H14281">
        <v>119</v>
      </c>
      <c r="I14281">
        <v>0.24720621215913899</v>
      </c>
      <c r="J14281">
        <v>4.6415544245558202E-3</v>
      </c>
      <c r="K14281">
        <v>0.14236510023744031</v>
      </c>
      <c r="L14281">
        <v>0.50047131994690186</v>
      </c>
    </row>
    <row r="14282" spans="1:12">
      <c r="A14282" t="s">
        <v>317</v>
      </c>
      <c r="B14282" t="s">
        <v>298</v>
      </c>
      <c r="C14282">
        <v>48429</v>
      </c>
      <c r="D14282" t="s">
        <v>135</v>
      </c>
      <c r="E14282">
        <v>590</v>
      </c>
      <c r="F14282" t="s">
        <v>110</v>
      </c>
      <c r="G14282" t="s">
        <v>111</v>
      </c>
      <c r="H14282">
        <v>1435</v>
      </c>
      <c r="I14282">
        <v>5.9834292631143144E-3</v>
      </c>
      <c r="J14282">
        <v>6.1175442341835609E-4</v>
      </c>
      <c r="K14282">
        <v>-999</v>
      </c>
      <c r="L14282">
        <v>-999</v>
      </c>
    </row>
    <row r="14283" spans="1:12">
      <c r="A14283" t="s">
        <v>317</v>
      </c>
      <c r="B14283" t="s">
        <v>298</v>
      </c>
      <c r="C14283">
        <v>48429</v>
      </c>
      <c r="D14283" t="s">
        <v>135</v>
      </c>
      <c r="E14283">
        <v>590</v>
      </c>
      <c r="F14283" t="s">
        <v>110</v>
      </c>
      <c r="G14283" t="s">
        <v>112</v>
      </c>
      <c r="H14283">
        <v>61</v>
      </c>
      <c r="I14283">
        <v>9.9954188655271541E-3</v>
      </c>
      <c r="J14283">
        <v>2.445029078169078E-3</v>
      </c>
      <c r="K14283">
        <v>-999</v>
      </c>
      <c r="L14283">
        <v>-999</v>
      </c>
    </row>
    <row r="14284" spans="1:12">
      <c r="A14284" t="s">
        <v>317</v>
      </c>
      <c r="B14284" t="s">
        <v>298</v>
      </c>
      <c r="C14284">
        <v>48429</v>
      </c>
      <c r="D14284" t="s">
        <v>135</v>
      </c>
      <c r="E14284">
        <v>590</v>
      </c>
      <c r="F14284" t="s">
        <v>110</v>
      </c>
      <c r="G14284" t="s">
        <v>113</v>
      </c>
      <c r="H14284">
        <v>1435</v>
      </c>
      <c r="I14284">
        <v>0.46376585003571102</v>
      </c>
      <c r="J14284">
        <v>5.1894412073743906E-3</v>
      </c>
      <c r="K14284">
        <v>-2.4882057950703741E-2</v>
      </c>
      <c r="L14284">
        <v>1.0445898330844281</v>
      </c>
    </row>
    <row r="14285" spans="1:12">
      <c r="A14285" t="s">
        <v>317</v>
      </c>
      <c r="B14285" t="s">
        <v>298</v>
      </c>
      <c r="C14285">
        <v>48429</v>
      </c>
      <c r="D14285" t="s">
        <v>135</v>
      </c>
      <c r="E14285">
        <v>590</v>
      </c>
      <c r="F14285" t="s">
        <v>110</v>
      </c>
      <c r="G14285" t="s">
        <v>114</v>
      </c>
      <c r="H14285">
        <v>61</v>
      </c>
      <c r="I14285">
        <v>0.23217283085531901</v>
      </c>
      <c r="J14285">
        <v>7.4950714762266448E-3</v>
      </c>
      <c r="K14285">
        <v>4.4751702272343721E-2</v>
      </c>
      <c r="L14285">
        <v>0.35252022681702871</v>
      </c>
    </row>
    <row r="14286" spans="1:12">
      <c r="A14286" t="s">
        <v>317</v>
      </c>
      <c r="B14286" t="s">
        <v>298</v>
      </c>
      <c r="C14286">
        <v>48429</v>
      </c>
      <c r="D14286" t="s">
        <v>135</v>
      </c>
      <c r="E14286">
        <v>590</v>
      </c>
      <c r="F14286" t="s">
        <v>110</v>
      </c>
      <c r="G14286" t="s">
        <v>115</v>
      </c>
      <c r="H14286">
        <v>1435</v>
      </c>
      <c r="I14286">
        <v>0.32120311732066331</v>
      </c>
      <c r="J14286">
        <v>3.78357317435644E-3</v>
      </c>
      <c r="K14286">
        <v>-7.2748698721840921E-2</v>
      </c>
      <c r="L14286">
        <v>0.73635543458873776</v>
      </c>
    </row>
    <row r="14287" spans="1:12">
      <c r="A14287" t="s">
        <v>317</v>
      </c>
      <c r="B14287" t="s">
        <v>298</v>
      </c>
      <c r="C14287">
        <v>48429</v>
      </c>
      <c r="D14287" t="s">
        <v>135</v>
      </c>
      <c r="E14287">
        <v>590</v>
      </c>
      <c r="F14287" t="s">
        <v>110</v>
      </c>
      <c r="G14287" t="s">
        <v>116</v>
      </c>
      <c r="H14287">
        <v>61</v>
      </c>
      <c r="I14287">
        <v>0.17273227535104829</v>
      </c>
      <c r="J14287">
        <v>7.6017671944760392E-3</v>
      </c>
      <c r="K14287">
        <v>-2.434947647628859E-2</v>
      </c>
      <c r="L14287">
        <v>0.28838572765595322</v>
      </c>
    </row>
    <row r="14288" spans="1:12">
      <c r="A14288" t="s">
        <v>317</v>
      </c>
      <c r="B14288" t="s">
        <v>298</v>
      </c>
      <c r="C14288">
        <v>48429</v>
      </c>
      <c r="D14288" t="s">
        <v>135</v>
      </c>
      <c r="E14288">
        <v>590</v>
      </c>
      <c r="F14288" t="s">
        <v>110</v>
      </c>
      <c r="G14288" t="s">
        <v>117</v>
      </c>
      <c r="H14288">
        <v>1435</v>
      </c>
      <c r="I14288">
        <v>0.32184674594258622</v>
      </c>
      <c r="J14288">
        <v>3.7891795901429772E-3</v>
      </c>
      <c r="K14288">
        <v>-7.2748698721840921E-2</v>
      </c>
      <c r="L14288">
        <v>0.74146969624769143</v>
      </c>
    </row>
    <row r="14289" spans="1:12">
      <c r="A14289" t="s">
        <v>317</v>
      </c>
      <c r="B14289" t="s">
        <v>298</v>
      </c>
      <c r="C14289">
        <v>48429</v>
      </c>
      <c r="D14289" t="s">
        <v>135</v>
      </c>
      <c r="E14289">
        <v>590</v>
      </c>
      <c r="F14289" t="s">
        <v>110</v>
      </c>
      <c r="G14289" t="s">
        <v>118</v>
      </c>
      <c r="H14289">
        <v>61</v>
      </c>
      <c r="I14289">
        <v>0.17273227535104829</v>
      </c>
      <c r="J14289">
        <v>7.6017671944760392E-3</v>
      </c>
      <c r="K14289">
        <v>-2.434947647628859E-2</v>
      </c>
      <c r="L14289">
        <v>0.28838572765595322</v>
      </c>
    </row>
    <row r="14290" spans="1:12">
      <c r="A14290" t="s">
        <v>317</v>
      </c>
      <c r="B14290" t="s">
        <v>298</v>
      </c>
      <c r="C14290">
        <v>48429</v>
      </c>
      <c r="D14290" t="s">
        <v>135</v>
      </c>
      <c r="E14290">
        <v>590</v>
      </c>
      <c r="F14290" t="s">
        <v>110</v>
      </c>
      <c r="G14290" t="s">
        <v>119</v>
      </c>
      <c r="H14290">
        <v>1435</v>
      </c>
      <c r="I14290">
        <v>0.39035324642638708</v>
      </c>
      <c r="J14290">
        <v>4.506183261465185E-3</v>
      </c>
      <c r="K14290">
        <v>-3.7781432639593653E-2</v>
      </c>
      <c r="L14290">
        <v>0.8789163861954854</v>
      </c>
    </row>
    <row r="14291" spans="1:12">
      <c r="A14291" t="s">
        <v>317</v>
      </c>
      <c r="B14291" t="s">
        <v>298</v>
      </c>
      <c r="C14291">
        <v>48429</v>
      </c>
      <c r="D14291" t="s">
        <v>135</v>
      </c>
      <c r="E14291">
        <v>590</v>
      </c>
      <c r="F14291" t="s">
        <v>110</v>
      </c>
      <c r="G14291" t="s">
        <v>120</v>
      </c>
      <c r="H14291">
        <v>61</v>
      </c>
      <c r="I14291">
        <v>0.20446562580444361</v>
      </c>
      <c r="J14291">
        <v>7.4096786668852218E-3</v>
      </c>
      <c r="K14291">
        <v>4.2025433979200347E-2</v>
      </c>
      <c r="L14291">
        <v>0.32555756030280703</v>
      </c>
    </row>
    <row r="14292" spans="1:12">
      <c r="A14292" t="s">
        <v>317</v>
      </c>
      <c r="B14292" t="s">
        <v>298</v>
      </c>
      <c r="C14292">
        <v>48429</v>
      </c>
      <c r="D14292" t="s">
        <v>135</v>
      </c>
      <c r="E14292">
        <v>590</v>
      </c>
      <c r="F14292" t="s">
        <v>110</v>
      </c>
      <c r="G14292" t="s">
        <v>121</v>
      </c>
      <c r="H14292">
        <v>1435</v>
      </c>
      <c r="I14292">
        <v>0.55588416201816682</v>
      </c>
      <c r="J14292">
        <v>6.1443362336091227E-3</v>
      </c>
      <c r="K14292">
        <v>-1.0238741522058521E-2</v>
      </c>
      <c r="L14292">
        <v>1.2294122453740419</v>
      </c>
    </row>
    <row r="14293" spans="1:12">
      <c r="A14293" t="s">
        <v>317</v>
      </c>
      <c r="B14293" t="s">
        <v>298</v>
      </c>
      <c r="C14293">
        <v>48429</v>
      </c>
      <c r="D14293" t="s">
        <v>135</v>
      </c>
      <c r="E14293">
        <v>590</v>
      </c>
      <c r="F14293" t="s">
        <v>110</v>
      </c>
      <c r="G14293" t="s">
        <v>122</v>
      </c>
      <c r="H14293">
        <v>61</v>
      </c>
      <c r="I14293">
        <v>0.30388177698274699</v>
      </c>
      <c r="J14293">
        <v>9.3469390740951921E-3</v>
      </c>
      <c r="K14293">
        <v>5.7939550757218128E-2</v>
      </c>
      <c r="L14293">
        <v>0.4351263292164263</v>
      </c>
    </row>
    <row r="14294" spans="1:12">
      <c r="A14294" t="s">
        <v>317</v>
      </c>
      <c r="B14294" t="s">
        <v>298</v>
      </c>
      <c r="C14294">
        <v>48429</v>
      </c>
      <c r="D14294" t="s">
        <v>135</v>
      </c>
      <c r="E14294">
        <v>590</v>
      </c>
      <c r="F14294" t="s">
        <v>110</v>
      </c>
      <c r="G14294" t="s">
        <v>123</v>
      </c>
      <c r="H14294">
        <v>1435</v>
      </c>
      <c r="I14294">
        <v>0.71515708957710988</v>
      </c>
      <c r="J14294">
        <v>8.0003988524832547E-3</v>
      </c>
      <c r="K14294">
        <v>-1.7631739374351929E-4</v>
      </c>
      <c r="L14294">
        <v>1.586068888403962</v>
      </c>
    </row>
    <row r="14295" spans="1:12">
      <c r="A14295" t="s">
        <v>317</v>
      </c>
      <c r="B14295" t="s">
        <v>298</v>
      </c>
      <c r="C14295">
        <v>48429</v>
      </c>
      <c r="D14295" t="s">
        <v>135</v>
      </c>
      <c r="E14295">
        <v>590</v>
      </c>
      <c r="F14295" t="s">
        <v>110</v>
      </c>
      <c r="G14295" t="s">
        <v>124</v>
      </c>
      <c r="H14295">
        <v>61</v>
      </c>
      <c r="I14295">
        <v>0.38243490535788321</v>
      </c>
      <c r="J14295">
        <v>1.1712023440347989E-2</v>
      </c>
      <c r="K14295">
        <v>6.747084092325327E-2</v>
      </c>
      <c r="L14295">
        <v>0.58620341959214728</v>
      </c>
    </row>
    <row r="14296" spans="1:12">
      <c r="A14296" t="s">
        <v>317</v>
      </c>
      <c r="B14296" t="s">
        <v>298</v>
      </c>
      <c r="C14296">
        <v>48429</v>
      </c>
      <c r="D14296" t="s">
        <v>135</v>
      </c>
      <c r="E14296">
        <v>590</v>
      </c>
      <c r="F14296" t="s">
        <v>110</v>
      </c>
      <c r="G14296" t="s">
        <v>125</v>
      </c>
      <c r="H14296">
        <v>1435</v>
      </c>
      <c r="I14296">
        <v>0.86965771020004723</v>
      </c>
      <c r="J14296">
        <v>9.6610980965178769E-3</v>
      </c>
      <c r="K14296">
        <v>-1.7631739374351929E-4</v>
      </c>
      <c r="L14296">
        <v>1.882481460986257</v>
      </c>
    </row>
    <row r="14297" spans="1:12">
      <c r="A14297" t="s">
        <v>317</v>
      </c>
      <c r="B14297" t="s">
        <v>298</v>
      </c>
      <c r="C14297">
        <v>48429</v>
      </c>
      <c r="D14297" t="s">
        <v>135</v>
      </c>
      <c r="E14297">
        <v>590</v>
      </c>
      <c r="F14297" t="s">
        <v>110</v>
      </c>
      <c r="G14297" t="s">
        <v>126</v>
      </c>
      <c r="H14297">
        <v>61</v>
      </c>
      <c r="I14297">
        <v>0.4776440165954004</v>
      </c>
      <c r="J14297">
        <v>1.495764843171093E-2</v>
      </c>
      <c r="K14297">
        <v>8.2249255951595393E-2</v>
      </c>
      <c r="L14297">
        <v>0.75884547322774942</v>
      </c>
    </row>
    <row r="14298" spans="1:12">
      <c r="A14298" t="s">
        <v>317</v>
      </c>
      <c r="B14298" t="s">
        <v>298</v>
      </c>
      <c r="C14298">
        <v>48429</v>
      </c>
      <c r="D14298" t="s">
        <v>135</v>
      </c>
      <c r="E14298">
        <v>590</v>
      </c>
      <c r="F14298" t="s">
        <v>110</v>
      </c>
      <c r="G14298" t="s">
        <v>127</v>
      </c>
      <c r="H14298">
        <v>1435</v>
      </c>
      <c r="I14298">
        <v>0.46312309575669669</v>
      </c>
      <c r="J14298">
        <v>5.1859418767402944E-3</v>
      </c>
      <c r="K14298">
        <v>-2.4882057950703741E-2</v>
      </c>
      <c r="L14298">
        <v>1.0445898330844281</v>
      </c>
    </row>
    <row r="14299" spans="1:12">
      <c r="A14299" t="s">
        <v>317</v>
      </c>
      <c r="B14299" t="s">
        <v>298</v>
      </c>
      <c r="C14299">
        <v>48429</v>
      </c>
      <c r="D14299" t="s">
        <v>135</v>
      </c>
      <c r="E14299">
        <v>590</v>
      </c>
      <c r="F14299" t="s">
        <v>110</v>
      </c>
      <c r="G14299" t="s">
        <v>128</v>
      </c>
      <c r="H14299">
        <v>61</v>
      </c>
      <c r="I14299">
        <v>0.23217283085531901</v>
      </c>
      <c r="J14299">
        <v>7.4950714762266448E-3</v>
      </c>
      <c r="K14299">
        <v>4.4751702272343721E-2</v>
      </c>
      <c r="L14299">
        <v>0.35252022681702871</v>
      </c>
    </row>
    <row r="14300" spans="1:12">
      <c r="A14300" t="s">
        <v>317</v>
      </c>
      <c r="B14300" t="s">
        <v>298</v>
      </c>
      <c r="C14300">
        <v>48429</v>
      </c>
      <c r="D14300" t="s">
        <v>135</v>
      </c>
      <c r="E14300">
        <v>590</v>
      </c>
      <c r="F14300" t="s">
        <v>110</v>
      </c>
      <c r="G14300" t="s">
        <v>129</v>
      </c>
      <c r="H14300">
        <v>1435</v>
      </c>
      <c r="I14300">
        <v>0.46312309648774741</v>
      </c>
      <c r="J14300">
        <v>5.1859418748636107E-3</v>
      </c>
      <c r="K14300">
        <v>-2.4882057950703741E-2</v>
      </c>
      <c r="L14300">
        <v>1.0445898330844281</v>
      </c>
    </row>
    <row r="14301" spans="1:12">
      <c r="A14301" t="s">
        <v>317</v>
      </c>
      <c r="B14301" t="s">
        <v>298</v>
      </c>
      <c r="C14301">
        <v>48429</v>
      </c>
      <c r="D14301" t="s">
        <v>135</v>
      </c>
      <c r="E14301">
        <v>590</v>
      </c>
      <c r="F14301" t="s">
        <v>110</v>
      </c>
      <c r="G14301" t="s">
        <v>130</v>
      </c>
      <c r="H14301">
        <v>61</v>
      </c>
      <c r="I14301">
        <v>0.23217283085531901</v>
      </c>
      <c r="J14301">
        <v>7.4950714762266448E-3</v>
      </c>
      <c r="K14301">
        <v>4.4751702272343721E-2</v>
      </c>
      <c r="L14301">
        <v>0.35252022681702871</v>
      </c>
    </row>
    <row r="14302" spans="1:12">
      <c r="A14302" t="s">
        <v>317</v>
      </c>
      <c r="B14302" t="s">
        <v>298</v>
      </c>
      <c r="C14302">
        <v>48429</v>
      </c>
      <c r="D14302" t="s">
        <v>135</v>
      </c>
      <c r="E14302">
        <v>590</v>
      </c>
      <c r="F14302" t="s">
        <v>110</v>
      </c>
      <c r="G14302" t="s">
        <v>131</v>
      </c>
      <c r="H14302">
        <v>1435</v>
      </c>
      <c r="I14302">
        <v>0.46312309626816522</v>
      </c>
      <c r="J14302">
        <v>5.1859418749559544E-3</v>
      </c>
      <c r="K14302">
        <v>-2.4882057950703741E-2</v>
      </c>
      <c r="L14302">
        <v>1.0445898330844281</v>
      </c>
    </row>
    <row r="14303" spans="1:12">
      <c r="A14303" t="s">
        <v>317</v>
      </c>
      <c r="B14303" t="s">
        <v>298</v>
      </c>
      <c r="C14303">
        <v>48429</v>
      </c>
      <c r="D14303" t="s">
        <v>135</v>
      </c>
      <c r="E14303">
        <v>590</v>
      </c>
      <c r="F14303" t="s">
        <v>110</v>
      </c>
      <c r="G14303" t="s">
        <v>132</v>
      </c>
      <c r="H14303">
        <v>61</v>
      </c>
      <c r="I14303">
        <v>0.23217283085531901</v>
      </c>
      <c r="J14303">
        <v>7.4950714762266448E-3</v>
      </c>
      <c r="K14303">
        <v>4.4751702272343721E-2</v>
      </c>
      <c r="L14303">
        <v>0.35252022681702871</v>
      </c>
    </row>
    <row r="14304" spans="1:12">
      <c r="A14304" t="s">
        <v>317</v>
      </c>
      <c r="B14304" t="s">
        <v>298</v>
      </c>
      <c r="C14304">
        <v>48429</v>
      </c>
      <c r="D14304" t="s">
        <v>135</v>
      </c>
      <c r="E14304">
        <v>590</v>
      </c>
      <c r="F14304" t="s">
        <v>110</v>
      </c>
      <c r="G14304" t="s">
        <v>133</v>
      </c>
      <c r="H14304">
        <v>1435</v>
      </c>
      <c r="I14304">
        <v>0.55378203990716468</v>
      </c>
      <c r="J14304">
        <v>6.2546745532555559E-3</v>
      </c>
      <c r="K14304">
        <v>-1.4333065093495401E-3</v>
      </c>
      <c r="L14304">
        <v>1.3067001439901109</v>
      </c>
    </row>
    <row r="14305" spans="1:12">
      <c r="A14305" t="s">
        <v>317</v>
      </c>
      <c r="B14305" t="s">
        <v>298</v>
      </c>
      <c r="C14305">
        <v>48429</v>
      </c>
      <c r="D14305" t="s">
        <v>135</v>
      </c>
      <c r="E14305">
        <v>590</v>
      </c>
      <c r="F14305" t="s">
        <v>110</v>
      </c>
      <c r="G14305" t="s">
        <v>134</v>
      </c>
      <c r="H14305">
        <v>61</v>
      </c>
      <c r="I14305">
        <v>0.28874487922905012</v>
      </c>
      <c r="J14305">
        <v>1.0325144890336769E-2</v>
      </c>
      <c r="K14305">
        <v>4.3298736763396413E-2</v>
      </c>
      <c r="L14305">
        <v>0.49094550654515817</v>
      </c>
    </row>
    <row r="14306" spans="1:12">
      <c r="A14306" t="s">
        <v>317</v>
      </c>
      <c r="B14306" t="s">
        <v>478</v>
      </c>
      <c r="C14306">
        <v>48431</v>
      </c>
      <c r="D14306" t="s">
        <v>135</v>
      </c>
      <c r="E14306">
        <v>590</v>
      </c>
      <c r="F14306" t="s">
        <v>110</v>
      </c>
      <c r="G14306" t="s">
        <v>111</v>
      </c>
      <c r="H14306">
        <v>20</v>
      </c>
      <c r="I14306">
        <v>-1.0775250773316239E-3</v>
      </c>
      <c r="J14306">
        <v>1.8530982203370139E-3</v>
      </c>
      <c r="K14306">
        <v>-999</v>
      </c>
      <c r="L14306">
        <v>-999</v>
      </c>
    </row>
    <row r="14307" spans="1:12">
      <c r="A14307" t="s">
        <v>317</v>
      </c>
      <c r="B14307" t="s">
        <v>478</v>
      </c>
      <c r="C14307">
        <v>48431</v>
      </c>
      <c r="D14307" t="s">
        <v>135</v>
      </c>
      <c r="E14307">
        <v>590</v>
      </c>
      <c r="F14307" t="s">
        <v>110</v>
      </c>
      <c r="G14307" t="s">
        <v>112</v>
      </c>
      <c r="H14307">
        <v>39</v>
      </c>
      <c r="I14307">
        <v>-7.7510705896924508E-3</v>
      </c>
      <c r="J14307">
        <v>1.341363880508052E-3</v>
      </c>
      <c r="K14307">
        <v>-999</v>
      </c>
      <c r="L14307">
        <v>-999</v>
      </c>
    </row>
    <row r="14308" spans="1:12">
      <c r="A14308" t="s">
        <v>317</v>
      </c>
      <c r="B14308" t="s">
        <v>478</v>
      </c>
      <c r="C14308">
        <v>48431</v>
      </c>
      <c r="D14308" t="s">
        <v>135</v>
      </c>
      <c r="E14308">
        <v>590</v>
      </c>
      <c r="F14308" t="s">
        <v>110</v>
      </c>
      <c r="G14308" t="s">
        <v>113</v>
      </c>
      <c r="H14308">
        <v>20</v>
      </c>
      <c r="I14308">
        <v>0.57322014582845038</v>
      </c>
      <c r="J14308">
        <v>5.0041204645539638E-3</v>
      </c>
      <c r="K14308">
        <v>0.53266757867858727</v>
      </c>
      <c r="L14308">
        <v>0.61155968445221986</v>
      </c>
    </row>
    <row r="14309" spans="1:12">
      <c r="A14309" t="s">
        <v>317</v>
      </c>
      <c r="B14309" t="s">
        <v>478</v>
      </c>
      <c r="C14309">
        <v>48431</v>
      </c>
      <c r="D14309" t="s">
        <v>135</v>
      </c>
      <c r="E14309">
        <v>590</v>
      </c>
      <c r="F14309" t="s">
        <v>110</v>
      </c>
      <c r="G14309" t="s">
        <v>114</v>
      </c>
      <c r="H14309">
        <v>39</v>
      </c>
      <c r="I14309">
        <v>0.25847904275336098</v>
      </c>
      <c r="J14309">
        <v>1.4225374680988291E-2</v>
      </c>
      <c r="K14309">
        <v>8.8026611271834115E-2</v>
      </c>
      <c r="L14309">
        <v>0.40550754015868767</v>
      </c>
    </row>
    <row r="14310" spans="1:12">
      <c r="A14310" t="s">
        <v>317</v>
      </c>
      <c r="B14310" t="s">
        <v>478</v>
      </c>
      <c r="C14310">
        <v>48431</v>
      </c>
      <c r="D14310" t="s">
        <v>135</v>
      </c>
      <c r="E14310">
        <v>590</v>
      </c>
      <c r="F14310" t="s">
        <v>110</v>
      </c>
      <c r="G14310" t="s">
        <v>115</v>
      </c>
      <c r="H14310">
        <v>20</v>
      </c>
      <c r="I14310">
        <v>0.46925121680617921</v>
      </c>
      <c r="J14310">
        <v>4.191720528288102E-3</v>
      </c>
      <c r="K14310">
        <v>0.42931579141097781</v>
      </c>
      <c r="L14310">
        <v>0.49185931070714578</v>
      </c>
    </row>
    <row r="14311" spans="1:12">
      <c r="A14311" t="s">
        <v>317</v>
      </c>
      <c r="B14311" t="s">
        <v>478</v>
      </c>
      <c r="C14311">
        <v>48431</v>
      </c>
      <c r="D14311" t="s">
        <v>135</v>
      </c>
      <c r="E14311">
        <v>590</v>
      </c>
      <c r="F14311" t="s">
        <v>110</v>
      </c>
      <c r="G14311" t="s">
        <v>116</v>
      </c>
      <c r="H14311">
        <v>39</v>
      </c>
      <c r="I14311">
        <v>0.18365099522177769</v>
      </c>
      <c r="J14311">
        <v>1.7759081082224511E-2</v>
      </c>
      <c r="K14311">
        <v>-1.5995861006156211E-2</v>
      </c>
      <c r="L14311">
        <v>0.37254397000429879</v>
      </c>
    </row>
    <row r="14312" spans="1:12">
      <c r="A14312" t="s">
        <v>317</v>
      </c>
      <c r="B14312" t="s">
        <v>478</v>
      </c>
      <c r="C14312">
        <v>48431</v>
      </c>
      <c r="D14312" t="s">
        <v>135</v>
      </c>
      <c r="E14312">
        <v>590</v>
      </c>
      <c r="F14312" t="s">
        <v>110</v>
      </c>
      <c r="G14312" t="s">
        <v>117</v>
      </c>
      <c r="H14312">
        <v>20</v>
      </c>
      <c r="I14312">
        <v>0.46925121680617921</v>
      </c>
      <c r="J14312">
        <v>4.191720528288102E-3</v>
      </c>
      <c r="K14312">
        <v>0.42931579141097781</v>
      </c>
      <c r="L14312">
        <v>0.49185931070714578</v>
      </c>
    </row>
    <row r="14313" spans="1:12">
      <c r="A14313" t="s">
        <v>317</v>
      </c>
      <c r="B14313" t="s">
        <v>478</v>
      </c>
      <c r="C14313">
        <v>48431</v>
      </c>
      <c r="D14313" t="s">
        <v>135</v>
      </c>
      <c r="E14313">
        <v>590</v>
      </c>
      <c r="F14313" t="s">
        <v>110</v>
      </c>
      <c r="G14313" t="s">
        <v>118</v>
      </c>
      <c r="H14313">
        <v>39</v>
      </c>
      <c r="I14313">
        <v>0.18365099522177769</v>
      </c>
      <c r="J14313">
        <v>1.7759081082224511E-2</v>
      </c>
      <c r="K14313">
        <v>-1.5995861006156211E-2</v>
      </c>
      <c r="L14313">
        <v>0.37254397000429879</v>
      </c>
    </row>
    <row r="14314" spans="1:12">
      <c r="A14314" t="s">
        <v>317</v>
      </c>
      <c r="B14314" t="s">
        <v>478</v>
      </c>
      <c r="C14314">
        <v>48431</v>
      </c>
      <c r="D14314" t="s">
        <v>135</v>
      </c>
      <c r="E14314">
        <v>590</v>
      </c>
      <c r="F14314" t="s">
        <v>110</v>
      </c>
      <c r="G14314" t="s">
        <v>119</v>
      </c>
      <c r="H14314">
        <v>20</v>
      </c>
      <c r="I14314">
        <v>0.48884313020495013</v>
      </c>
      <c r="J14314">
        <v>4.8011712925529722E-3</v>
      </c>
      <c r="K14314">
        <v>0.44553022165138129</v>
      </c>
      <c r="L14314">
        <v>0.52798209319060985</v>
      </c>
    </row>
    <row r="14315" spans="1:12">
      <c r="A14315" t="s">
        <v>317</v>
      </c>
      <c r="B14315" t="s">
        <v>478</v>
      </c>
      <c r="C14315">
        <v>48431</v>
      </c>
      <c r="D14315" t="s">
        <v>135</v>
      </c>
      <c r="E14315">
        <v>590</v>
      </c>
      <c r="F14315" t="s">
        <v>110</v>
      </c>
      <c r="G14315" t="s">
        <v>120</v>
      </c>
      <c r="H14315">
        <v>39</v>
      </c>
      <c r="I14315">
        <v>0.22284526764285789</v>
      </c>
      <c r="J14315">
        <v>1.598187681126742E-2</v>
      </c>
      <c r="K14315">
        <v>4.0015070390214458E-2</v>
      </c>
      <c r="L14315">
        <v>0.39735487538562231</v>
      </c>
    </row>
    <row r="14316" spans="1:12">
      <c r="A14316" t="s">
        <v>317</v>
      </c>
      <c r="B14316" t="s">
        <v>478</v>
      </c>
      <c r="C14316">
        <v>48431</v>
      </c>
      <c r="D14316" t="s">
        <v>135</v>
      </c>
      <c r="E14316">
        <v>590</v>
      </c>
      <c r="F14316" t="s">
        <v>110</v>
      </c>
      <c r="G14316" t="s">
        <v>121</v>
      </c>
      <c r="H14316">
        <v>20</v>
      </c>
      <c r="I14316">
        <v>0.63496782328502055</v>
      </c>
      <c r="J14316">
        <v>6.4576668331086202E-3</v>
      </c>
      <c r="K14316">
        <v>0.58753524450715866</v>
      </c>
      <c r="L14316">
        <v>0.69021003559537386</v>
      </c>
    </row>
    <row r="14317" spans="1:12">
      <c r="A14317" t="s">
        <v>317</v>
      </c>
      <c r="B14317" t="s">
        <v>478</v>
      </c>
      <c r="C14317">
        <v>48431</v>
      </c>
      <c r="D14317" t="s">
        <v>135</v>
      </c>
      <c r="E14317">
        <v>590</v>
      </c>
      <c r="F14317" t="s">
        <v>110</v>
      </c>
      <c r="G14317" t="s">
        <v>122</v>
      </c>
      <c r="H14317">
        <v>39</v>
      </c>
      <c r="I14317">
        <v>0.34156876173589362</v>
      </c>
      <c r="J14317">
        <v>1.4141099499657001E-2</v>
      </c>
      <c r="K14317">
        <v>0.15926604632616109</v>
      </c>
      <c r="L14317">
        <v>0.47108975947694159</v>
      </c>
    </row>
    <row r="14318" spans="1:12">
      <c r="A14318" t="s">
        <v>317</v>
      </c>
      <c r="B14318" t="s">
        <v>478</v>
      </c>
      <c r="C14318">
        <v>48431</v>
      </c>
      <c r="D14318" t="s">
        <v>135</v>
      </c>
      <c r="E14318">
        <v>590</v>
      </c>
      <c r="F14318" t="s">
        <v>110</v>
      </c>
      <c r="G14318" t="s">
        <v>123</v>
      </c>
      <c r="H14318">
        <v>20</v>
      </c>
      <c r="I14318">
        <v>0.72588878077009178</v>
      </c>
      <c r="J14318">
        <v>1.198562528599029E-2</v>
      </c>
      <c r="K14318">
        <v>0.66693167583421764</v>
      </c>
      <c r="L14318">
        <v>0.86129794362903456</v>
      </c>
    </row>
    <row r="14319" spans="1:12">
      <c r="A14319" t="s">
        <v>317</v>
      </c>
      <c r="B14319" t="s">
        <v>478</v>
      </c>
      <c r="C14319">
        <v>48431</v>
      </c>
      <c r="D14319" t="s">
        <v>135</v>
      </c>
      <c r="E14319">
        <v>590</v>
      </c>
      <c r="F14319" t="s">
        <v>110</v>
      </c>
      <c r="G14319" t="s">
        <v>124</v>
      </c>
      <c r="H14319">
        <v>39</v>
      </c>
      <c r="I14319">
        <v>0.44562625212261481</v>
      </c>
      <c r="J14319">
        <v>1.193791908893351E-2</v>
      </c>
      <c r="K14319">
        <v>0.2701772794150844</v>
      </c>
      <c r="L14319">
        <v>0.5522496097317523</v>
      </c>
    </row>
    <row r="14320" spans="1:12">
      <c r="A14320" t="s">
        <v>317</v>
      </c>
      <c r="B14320" t="s">
        <v>478</v>
      </c>
      <c r="C14320">
        <v>48431</v>
      </c>
      <c r="D14320" t="s">
        <v>135</v>
      </c>
      <c r="E14320">
        <v>590</v>
      </c>
      <c r="F14320" t="s">
        <v>110</v>
      </c>
      <c r="G14320" t="s">
        <v>125</v>
      </c>
      <c r="H14320">
        <v>20</v>
      </c>
      <c r="I14320">
        <v>0.85867505015236689</v>
      </c>
      <c r="J14320">
        <v>1.418853706602939E-2</v>
      </c>
      <c r="K14320">
        <v>0.78844644693661503</v>
      </c>
      <c r="L14320">
        <v>1.0322448766981811</v>
      </c>
    </row>
    <row r="14321" spans="1:12">
      <c r="A14321" t="s">
        <v>317</v>
      </c>
      <c r="B14321" t="s">
        <v>478</v>
      </c>
      <c r="C14321">
        <v>48431</v>
      </c>
      <c r="D14321" t="s">
        <v>135</v>
      </c>
      <c r="E14321">
        <v>590</v>
      </c>
      <c r="F14321" t="s">
        <v>110</v>
      </c>
      <c r="G14321" t="s">
        <v>126</v>
      </c>
      <c r="H14321">
        <v>39</v>
      </c>
      <c r="I14321">
        <v>0.58262408222478823</v>
      </c>
      <c r="J14321">
        <v>1.130424539067456E-2</v>
      </c>
      <c r="K14321">
        <v>0.41994781322730163</v>
      </c>
      <c r="L14321">
        <v>0.68232956443301473</v>
      </c>
    </row>
    <row r="14322" spans="1:12">
      <c r="A14322" t="s">
        <v>317</v>
      </c>
      <c r="B14322" t="s">
        <v>478</v>
      </c>
      <c r="C14322">
        <v>48431</v>
      </c>
      <c r="D14322" t="s">
        <v>135</v>
      </c>
      <c r="E14322">
        <v>590</v>
      </c>
      <c r="F14322" t="s">
        <v>110</v>
      </c>
      <c r="G14322" t="s">
        <v>127</v>
      </c>
      <c r="H14322">
        <v>20</v>
      </c>
      <c r="I14322">
        <v>0.57322014582845038</v>
      </c>
      <c r="J14322">
        <v>5.004120464553969E-3</v>
      </c>
      <c r="K14322">
        <v>0.53266757867858727</v>
      </c>
      <c r="L14322">
        <v>0.61155968445221986</v>
      </c>
    </row>
    <row r="14323" spans="1:12">
      <c r="A14323" t="s">
        <v>317</v>
      </c>
      <c r="B14323" t="s">
        <v>478</v>
      </c>
      <c r="C14323">
        <v>48431</v>
      </c>
      <c r="D14323" t="s">
        <v>135</v>
      </c>
      <c r="E14323">
        <v>590</v>
      </c>
      <c r="F14323" t="s">
        <v>110</v>
      </c>
      <c r="G14323" t="s">
        <v>128</v>
      </c>
      <c r="H14323">
        <v>39</v>
      </c>
      <c r="I14323">
        <v>0.25847904275336098</v>
      </c>
      <c r="J14323">
        <v>1.4225374680988291E-2</v>
      </c>
      <c r="K14323">
        <v>8.8026611271834115E-2</v>
      </c>
      <c r="L14323">
        <v>0.40550754015868767</v>
      </c>
    </row>
    <row r="14324" spans="1:12">
      <c r="A14324" t="s">
        <v>317</v>
      </c>
      <c r="B14324" t="s">
        <v>478</v>
      </c>
      <c r="C14324">
        <v>48431</v>
      </c>
      <c r="D14324" t="s">
        <v>135</v>
      </c>
      <c r="E14324">
        <v>590</v>
      </c>
      <c r="F14324" t="s">
        <v>110</v>
      </c>
      <c r="G14324" t="s">
        <v>129</v>
      </c>
      <c r="H14324">
        <v>20</v>
      </c>
      <c r="I14324">
        <v>0.57322014582845038</v>
      </c>
      <c r="J14324">
        <v>5.0041204645539612E-3</v>
      </c>
      <c r="K14324">
        <v>0.53266757867858727</v>
      </c>
      <c r="L14324">
        <v>0.61155968445221986</v>
      </c>
    </row>
    <row r="14325" spans="1:12">
      <c r="A14325" t="s">
        <v>317</v>
      </c>
      <c r="B14325" t="s">
        <v>478</v>
      </c>
      <c r="C14325">
        <v>48431</v>
      </c>
      <c r="D14325" t="s">
        <v>135</v>
      </c>
      <c r="E14325">
        <v>590</v>
      </c>
      <c r="F14325" t="s">
        <v>110</v>
      </c>
      <c r="G14325" t="s">
        <v>130</v>
      </c>
      <c r="H14325">
        <v>39</v>
      </c>
      <c r="I14325">
        <v>0.25847904275336098</v>
      </c>
      <c r="J14325">
        <v>1.4225374680988291E-2</v>
      </c>
      <c r="K14325">
        <v>8.8026611271834115E-2</v>
      </c>
      <c r="L14325">
        <v>0.40550754015868767</v>
      </c>
    </row>
    <row r="14326" spans="1:12">
      <c r="A14326" t="s">
        <v>317</v>
      </c>
      <c r="B14326" t="s">
        <v>478</v>
      </c>
      <c r="C14326">
        <v>48431</v>
      </c>
      <c r="D14326" t="s">
        <v>135</v>
      </c>
      <c r="E14326">
        <v>590</v>
      </c>
      <c r="F14326" t="s">
        <v>110</v>
      </c>
      <c r="G14326" t="s">
        <v>131</v>
      </c>
      <c r="H14326">
        <v>20</v>
      </c>
      <c r="I14326">
        <v>0.57322014582845049</v>
      </c>
      <c r="J14326">
        <v>5.0041204645539543E-3</v>
      </c>
      <c r="K14326">
        <v>0.53266757867858727</v>
      </c>
      <c r="L14326">
        <v>0.61155968445221986</v>
      </c>
    </row>
    <row r="14327" spans="1:12">
      <c r="A14327" t="s">
        <v>317</v>
      </c>
      <c r="B14327" t="s">
        <v>478</v>
      </c>
      <c r="C14327">
        <v>48431</v>
      </c>
      <c r="D14327" t="s">
        <v>135</v>
      </c>
      <c r="E14327">
        <v>590</v>
      </c>
      <c r="F14327" t="s">
        <v>110</v>
      </c>
      <c r="G14327" t="s">
        <v>132</v>
      </c>
      <c r="H14327">
        <v>39</v>
      </c>
      <c r="I14327">
        <v>0.25847904275336098</v>
      </c>
      <c r="J14327">
        <v>1.4225374680988291E-2</v>
      </c>
      <c r="K14327">
        <v>8.8026611271834115E-2</v>
      </c>
      <c r="L14327">
        <v>0.40550754015868767</v>
      </c>
    </row>
    <row r="14328" spans="1:12">
      <c r="A14328" t="s">
        <v>317</v>
      </c>
      <c r="B14328" t="s">
        <v>478</v>
      </c>
      <c r="C14328">
        <v>48431</v>
      </c>
      <c r="D14328" t="s">
        <v>135</v>
      </c>
      <c r="E14328">
        <v>590</v>
      </c>
      <c r="F14328" t="s">
        <v>110</v>
      </c>
      <c r="G14328" t="s">
        <v>133</v>
      </c>
      <c r="H14328">
        <v>20</v>
      </c>
      <c r="I14328">
        <v>0.47598019479054982</v>
      </c>
      <c r="J14328">
        <v>1.163192577172596E-2</v>
      </c>
      <c r="K14328">
        <v>0.42405695512702563</v>
      </c>
      <c r="L14328">
        <v>0.63440132752115486</v>
      </c>
    </row>
    <row r="14329" spans="1:12">
      <c r="A14329" t="s">
        <v>317</v>
      </c>
      <c r="B14329" t="s">
        <v>478</v>
      </c>
      <c r="C14329">
        <v>48431</v>
      </c>
      <c r="D14329" t="s">
        <v>135</v>
      </c>
      <c r="E14329">
        <v>590</v>
      </c>
      <c r="F14329" t="s">
        <v>110</v>
      </c>
      <c r="G14329" t="s">
        <v>134</v>
      </c>
      <c r="H14329">
        <v>39</v>
      </c>
      <c r="I14329">
        <v>0.33924803675892751</v>
      </c>
      <c r="J14329">
        <v>6.459383048740077E-3</v>
      </c>
      <c r="K14329">
        <v>0.28396204659748292</v>
      </c>
      <c r="L14329">
        <v>0.44574456366263732</v>
      </c>
    </row>
    <row r="14330" spans="1:12">
      <c r="A14330" t="s">
        <v>317</v>
      </c>
      <c r="B14330" t="s">
        <v>479</v>
      </c>
      <c r="C14330">
        <v>48433</v>
      </c>
      <c r="D14330" t="s">
        <v>135</v>
      </c>
      <c r="E14330">
        <v>590</v>
      </c>
      <c r="F14330" t="s">
        <v>110</v>
      </c>
      <c r="G14330" t="s">
        <v>111</v>
      </c>
      <c r="H14330">
        <v>109</v>
      </c>
      <c r="I14330">
        <v>-5.2608808702153014E-4</v>
      </c>
      <c r="J14330">
        <v>1.2750771255643199E-3</v>
      </c>
      <c r="K14330">
        <v>-999</v>
      </c>
      <c r="L14330">
        <v>-999</v>
      </c>
    </row>
    <row r="14331" spans="1:12">
      <c r="A14331" t="s">
        <v>317</v>
      </c>
      <c r="B14331" t="s">
        <v>479</v>
      </c>
      <c r="C14331">
        <v>48433</v>
      </c>
      <c r="D14331" t="s">
        <v>135</v>
      </c>
      <c r="E14331">
        <v>590</v>
      </c>
      <c r="F14331" t="s">
        <v>110</v>
      </c>
      <c r="G14331" t="s">
        <v>112</v>
      </c>
      <c r="H14331">
        <v>185</v>
      </c>
      <c r="I14331">
        <v>1.5017661552764619E-3</v>
      </c>
      <c r="J14331">
        <v>2.3759524363066581E-3</v>
      </c>
      <c r="K14331">
        <v>-999</v>
      </c>
      <c r="L14331">
        <v>-999</v>
      </c>
    </row>
    <row r="14332" spans="1:12">
      <c r="A14332" t="s">
        <v>317</v>
      </c>
      <c r="B14332" t="s">
        <v>479</v>
      </c>
      <c r="C14332">
        <v>48433</v>
      </c>
      <c r="D14332" t="s">
        <v>135</v>
      </c>
      <c r="E14332">
        <v>590</v>
      </c>
      <c r="F14332" t="s">
        <v>110</v>
      </c>
      <c r="G14332" t="s">
        <v>113</v>
      </c>
      <c r="H14332">
        <v>109</v>
      </c>
      <c r="I14332">
        <v>0.37373321337284687</v>
      </c>
      <c r="J14332">
        <v>1.3476077985116131E-2</v>
      </c>
      <c r="K14332">
        <v>7.1544570863134177E-3</v>
      </c>
      <c r="L14332">
        <v>0.7133728245419243</v>
      </c>
    </row>
    <row r="14333" spans="1:12">
      <c r="A14333" t="s">
        <v>317</v>
      </c>
      <c r="B14333" t="s">
        <v>479</v>
      </c>
      <c r="C14333">
        <v>48433</v>
      </c>
      <c r="D14333" t="s">
        <v>135</v>
      </c>
      <c r="E14333">
        <v>590</v>
      </c>
      <c r="F14333" t="s">
        <v>110</v>
      </c>
      <c r="G14333" t="s">
        <v>114</v>
      </c>
      <c r="H14333">
        <v>185</v>
      </c>
      <c r="I14333">
        <v>0.17108570784333191</v>
      </c>
      <c r="J14333">
        <v>5.0105115523151568E-3</v>
      </c>
      <c r="K14333">
        <v>1.112253870171254E-2</v>
      </c>
      <c r="L14333">
        <v>0.35550166117782322</v>
      </c>
    </row>
    <row r="14334" spans="1:12">
      <c r="A14334" t="s">
        <v>317</v>
      </c>
      <c r="B14334" t="s">
        <v>479</v>
      </c>
      <c r="C14334">
        <v>48433</v>
      </c>
      <c r="D14334" t="s">
        <v>135</v>
      </c>
      <c r="E14334">
        <v>590</v>
      </c>
      <c r="F14334" t="s">
        <v>110</v>
      </c>
      <c r="G14334" t="s">
        <v>115</v>
      </c>
      <c r="H14334">
        <v>109</v>
      </c>
      <c r="I14334">
        <v>0.28961297240710843</v>
      </c>
      <c r="J14334">
        <v>1.1383997043049319E-2</v>
      </c>
      <c r="K14334">
        <v>-1.7946656518021811E-2</v>
      </c>
      <c r="L14334">
        <v>0.54453904621127391</v>
      </c>
    </row>
    <row r="14335" spans="1:12">
      <c r="A14335" t="s">
        <v>317</v>
      </c>
      <c r="B14335" t="s">
        <v>479</v>
      </c>
      <c r="C14335">
        <v>48433</v>
      </c>
      <c r="D14335" t="s">
        <v>135</v>
      </c>
      <c r="E14335">
        <v>590</v>
      </c>
      <c r="F14335" t="s">
        <v>110</v>
      </c>
      <c r="G14335" t="s">
        <v>116</v>
      </c>
      <c r="H14335">
        <v>185</v>
      </c>
      <c r="I14335">
        <v>8.5296566232054782E-2</v>
      </c>
      <c r="J14335">
        <v>4.9228632047380264E-3</v>
      </c>
      <c r="K14335">
        <v>-5.7008063693509553E-2</v>
      </c>
      <c r="L14335">
        <v>0.26560942726821729</v>
      </c>
    </row>
    <row r="14336" spans="1:12">
      <c r="A14336" t="s">
        <v>317</v>
      </c>
      <c r="B14336" t="s">
        <v>479</v>
      </c>
      <c r="C14336">
        <v>48433</v>
      </c>
      <c r="D14336" t="s">
        <v>135</v>
      </c>
      <c r="E14336">
        <v>590</v>
      </c>
      <c r="F14336" t="s">
        <v>110</v>
      </c>
      <c r="G14336" t="s">
        <v>117</v>
      </c>
      <c r="H14336">
        <v>109</v>
      </c>
      <c r="I14336">
        <v>0.28961295582137048</v>
      </c>
      <c r="J14336">
        <v>1.138400038198843E-2</v>
      </c>
      <c r="K14336">
        <v>-1.7946656518021811E-2</v>
      </c>
      <c r="L14336">
        <v>0.54453904621127391</v>
      </c>
    </row>
    <row r="14337" spans="1:12">
      <c r="A14337" t="s">
        <v>317</v>
      </c>
      <c r="B14337" t="s">
        <v>479</v>
      </c>
      <c r="C14337">
        <v>48433</v>
      </c>
      <c r="D14337" t="s">
        <v>135</v>
      </c>
      <c r="E14337">
        <v>590</v>
      </c>
      <c r="F14337" t="s">
        <v>110</v>
      </c>
      <c r="G14337" t="s">
        <v>118</v>
      </c>
      <c r="H14337">
        <v>185</v>
      </c>
      <c r="I14337">
        <v>8.5296566232054782E-2</v>
      </c>
      <c r="J14337">
        <v>4.9228632047380264E-3</v>
      </c>
      <c r="K14337">
        <v>-5.7008063693509553E-2</v>
      </c>
      <c r="L14337">
        <v>0.26560942726821729</v>
      </c>
    </row>
    <row r="14338" spans="1:12">
      <c r="A14338" t="s">
        <v>317</v>
      </c>
      <c r="B14338" t="s">
        <v>479</v>
      </c>
      <c r="C14338">
        <v>48433</v>
      </c>
      <c r="D14338" t="s">
        <v>135</v>
      </c>
      <c r="E14338">
        <v>590</v>
      </c>
      <c r="F14338" t="s">
        <v>110</v>
      </c>
      <c r="G14338" t="s">
        <v>119</v>
      </c>
      <c r="H14338">
        <v>109</v>
      </c>
      <c r="I14338">
        <v>0.31377840320472983</v>
      </c>
      <c r="J14338">
        <v>1.19392289410088E-2</v>
      </c>
      <c r="K14338">
        <v>-5.4531078796244319E-3</v>
      </c>
      <c r="L14338">
        <v>0.60787086013814906</v>
      </c>
    </row>
    <row r="14339" spans="1:12">
      <c r="A14339" t="s">
        <v>317</v>
      </c>
      <c r="B14339" t="s">
        <v>479</v>
      </c>
      <c r="C14339">
        <v>48433</v>
      </c>
      <c r="D14339" t="s">
        <v>135</v>
      </c>
      <c r="E14339">
        <v>590</v>
      </c>
      <c r="F14339" t="s">
        <v>110</v>
      </c>
      <c r="G14339" t="s">
        <v>120</v>
      </c>
      <c r="H14339">
        <v>185</v>
      </c>
      <c r="I14339">
        <v>0.13081665483403709</v>
      </c>
      <c r="J14339">
        <v>4.9519957668733182E-3</v>
      </c>
      <c r="K14339">
        <v>-2.002714146858749E-2</v>
      </c>
      <c r="L14339">
        <v>0.31390430789418788</v>
      </c>
    </row>
    <row r="14340" spans="1:12">
      <c r="A14340" t="s">
        <v>317</v>
      </c>
      <c r="B14340" t="s">
        <v>479</v>
      </c>
      <c r="C14340">
        <v>48433</v>
      </c>
      <c r="D14340" t="s">
        <v>135</v>
      </c>
      <c r="E14340">
        <v>590</v>
      </c>
      <c r="F14340" t="s">
        <v>110</v>
      </c>
      <c r="G14340" t="s">
        <v>121</v>
      </c>
      <c r="H14340">
        <v>109</v>
      </c>
      <c r="I14340">
        <v>0.42598871782481701</v>
      </c>
      <c r="J14340">
        <v>1.4711688258305249E-2</v>
      </c>
      <c r="K14340">
        <v>2.626012599915499E-2</v>
      </c>
      <c r="L14340">
        <v>0.8129822778515795</v>
      </c>
    </row>
    <row r="14341" spans="1:12">
      <c r="A14341" t="s">
        <v>317</v>
      </c>
      <c r="B14341" t="s">
        <v>479</v>
      </c>
      <c r="C14341">
        <v>48433</v>
      </c>
      <c r="D14341" t="s">
        <v>135</v>
      </c>
      <c r="E14341">
        <v>590</v>
      </c>
      <c r="F14341" t="s">
        <v>110</v>
      </c>
      <c r="G14341" t="s">
        <v>122</v>
      </c>
      <c r="H14341">
        <v>185</v>
      </c>
      <c r="I14341">
        <v>0.24668600217402659</v>
      </c>
      <c r="J14341">
        <v>5.4664548939314366E-3</v>
      </c>
      <c r="K14341">
        <v>1.69673634204534E-2</v>
      </c>
      <c r="L14341">
        <v>0.42461468505656791</v>
      </c>
    </row>
    <row r="14342" spans="1:12">
      <c r="A14342" t="s">
        <v>317</v>
      </c>
      <c r="B14342" t="s">
        <v>479</v>
      </c>
      <c r="C14342">
        <v>48433</v>
      </c>
      <c r="D14342" t="s">
        <v>135</v>
      </c>
      <c r="E14342">
        <v>590</v>
      </c>
      <c r="F14342" t="s">
        <v>110</v>
      </c>
      <c r="G14342" t="s">
        <v>123</v>
      </c>
      <c r="H14342">
        <v>109</v>
      </c>
      <c r="I14342">
        <v>0.50520726373458447</v>
      </c>
      <c r="J14342">
        <v>1.7077787016098901E-2</v>
      </c>
      <c r="K14342">
        <v>6.197669814011568E-2</v>
      </c>
      <c r="L14342">
        <v>1.0039911330348541</v>
      </c>
    </row>
    <row r="14343" spans="1:12">
      <c r="A14343" t="s">
        <v>317</v>
      </c>
      <c r="B14343" t="s">
        <v>479</v>
      </c>
      <c r="C14343">
        <v>48433</v>
      </c>
      <c r="D14343" t="s">
        <v>135</v>
      </c>
      <c r="E14343">
        <v>590</v>
      </c>
      <c r="F14343" t="s">
        <v>110</v>
      </c>
      <c r="G14343" t="s">
        <v>124</v>
      </c>
      <c r="H14343">
        <v>185</v>
      </c>
      <c r="I14343">
        <v>0.35142052786679318</v>
      </c>
      <c r="J14343">
        <v>6.1383712513879592E-3</v>
      </c>
      <c r="K14343">
        <v>2.222570259427864E-2</v>
      </c>
      <c r="L14343">
        <v>0.52740692739829442</v>
      </c>
    </row>
    <row r="14344" spans="1:12">
      <c r="A14344" t="s">
        <v>317</v>
      </c>
      <c r="B14344" t="s">
        <v>479</v>
      </c>
      <c r="C14344">
        <v>48433</v>
      </c>
      <c r="D14344" t="s">
        <v>135</v>
      </c>
      <c r="E14344">
        <v>590</v>
      </c>
      <c r="F14344" t="s">
        <v>110</v>
      </c>
      <c r="G14344" t="s">
        <v>125</v>
      </c>
      <c r="H14344">
        <v>109</v>
      </c>
      <c r="I14344">
        <v>0.60827380053118063</v>
      </c>
      <c r="J14344">
        <v>1.9787072727830639E-2</v>
      </c>
      <c r="K14344">
        <v>9.0687244856611809E-2</v>
      </c>
      <c r="L14344">
        <v>1.184171269562668</v>
      </c>
    </row>
    <row r="14345" spans="1:12">
      <c r="A14345" t="s">
        <v>317</v>
      </c>
      <c r="B14345" t="s">
        <v>479</v>
      </c>
      <c r="C14345">
        <v>48433</v>
      </c>
      <c r="D14345" t="s">
        <v>135</v>
      </c>
      <c r="E14345">
        <v>590</v>
      </c>
      <c r="F14345" t="s">
        <v>110</v>
      </c>
      <c r="G14345" t="s">
        <v>126</v>
      </c>
      <c r="H14345">
        <v>185</v>
      </c>
      <c r="I14345">
        <v>0.47332010470589231</v>
      </c>
      <c r="J14345">
        <v>7.0115979680656516E-3</v>
      </c>
      <c r="K14345">
        <v>2.9303351145557589E-2</v>
      </c>
      <c r="L14345">
        <v>0.67457651028692767</v>
      </c>
    </row>
    <row r="14346" spans="1:12">
      <c r="A14346" t="s">
        <v>317</v>
      </c>
      <c r="B14346" t="s">
        <v>479</v>
      </c>
      <c r="C14346">
        <v>48433</v>
      </c>
      <c r="D14346" t="s">
        <v>135</v>
      </c>
      <c r="E14346">
        <v>590</v>
      </c>
      <c r="F14346" t="s">
        <v>110</v>
      </c>
      <c r="G14346" t="s">
        <v>127</v>
      </c>
      <c r="H14346">
        <v>109</v>
      </c>
      <c r="I14346">
        <v>0.37373321337284687</v>
      </c>
      <c r="J14346">
        <v>1.3476077985116131E-2</v>
      </c>
      <c r="K14346">
        <v>7.1544570863134177E-3</v>
      </c>
      <c r="L14346">
        <v>0.7133728245419243</v>
      </c>
    </row>
    <row r="14347" spans="1:12">
      <c r="A14347" t="s">
        <v>317</v>
      </c>
      <c r="B14347" t="s">
        <v>479</v>
      </c>
      <c r="C14347">
        <v>48433</v>
      </c>
      <c r="D14347" t="s">
        <v>135</v>
      </c>
      <c r="E14347">
        <v>590</v>
      </c>
      <c r="F14347" t="s">
        <v>110</v>
      </c>
      <c r="G14347" t="s">
        <v>128</v>
      </c>
      <c r="H14347">
        <v>185</v>
      </c>
      <c r="I14347">
        <v>0.17108570784333191</v>
      </c>
      <c r="J14347">
        <v>5.0105115523151568E-3</v>
      </c>
      <c r="K14347">
        <v>1.112253870171254E-2</v>
      </c>
      <c r="L14347">
        <v>0.35550166117782322</v>
      </c>
    </row>
    <row r="14348" spans="1:12">
      <c r="A14348" t="s">
        <v>317</v>
      </c>
      <c r="B14348" t="s">
        <v>479</v>
      </c>
      <c r="C14348">
        <v>48433</v>
      </c>
      <c r="D14348" t="s">
        <v>135</v>
      </c>
      <c r="E14348">
        <v>590</v>
      </c>
      <c r="F14348" t="s">
        <v>110</v>
      </c>
      <c r="G14348" t="s">
        <v>129</v>
      </c>
      <c r="H14348">
        <v>109</v>
      </c>
      <c r="I14348">
        <v>0.37373321337284687</v>
      </c>
      <c r="J14348">
        <v>1.3476077985116131E-2</v>
      </c>
      <c r="K14348">
        <v>7.1544570863134177E-3</v>
      </c>
      <c r="L14348">
        <v>0.7133728245419243</v>
      </c>
    </row>
    <row r="14349" spans="1:12">
      <c r="A14349" t="s">
        <v>317</v>
      </c>
      <c r="B14349" t="s">
        <v>479</v>
      </c>
      <c r="C14349">
        <v>48433</v>
      </c>
      <c r="D14349" t="s">
        <v>135</v>
      </c>
      <c r="E14349">
        <v>590</v>
      </c>
      <c r="F14349" t="s">
        <v>110</v>
      </c>
      <c r="G14349" t="s">
        <v>130</v>
      </c>
      <c r="H14349">
        <v>185</v>
      </c>
      <c r="I14349">
        <v>0.17108570784333191</v>
      </c>
      <c r="J14349">
        <v>5.0105115523151568E-3</v>
      </c>
      <c r="K14349">
        <v>1.112253870171254E-2</v>
      </c>
      <c r="L14349">
        <v>0.35550166117782322</v>
      </c>
    </row>
    <row r="14350" spans="1:12">
      <c r="A14350" t="s">
        <v>317</v>
      </c>
      <c r="B14350" t="s">
        <v>479</v>
      </c>
      <c r="C14350">
        <v>48433</v>
      </c>
      <c r="D14350" t="s">
        <v>135</v>
      </c>
      <c r="E14350">
        <v>590</v>
      </c>
      <c r="F14350" t="s">
        <v>110</v>
      </c>
      <c r="G14350" t="s">
        <v>131</v>
      </c>
      <c r="H14350">
        <v>109</v>
      </c>
      <c r="I14350">
        <v>0.37373321337284687</v>
      </c>
      <c r="J14350">
        <v>1.3476077985116131E-2</v>
      </c>
      <c r="K14350">
        <v>7.1544570863134177E-3</v>
      </c>
      <c r="L14350">
        <v>0.7133728245419243</v>
      </c>
    </row>
    <row r="14351" spans="1:12">
      <c r="A14351" t="s">
        <v>317</v>
      </c>
      <c r="B14351" t="s">
        <v>479</v>
      </c>
      <c r="C14351">
        <v>48433</v>
      </c>
      <c r="D14351" t="s">
        <v>135</v>
      </c>
      <c r="E14351">
        <v>590</v>
      </c>
      <c r="F14351" t="s">
        <v>110</v>
      </c>
      <c r="G14351" t="s">
        <v>132</v>
      </c>
      <c r="H14351">
        <v>185</v>
      </c>
      <c r="I14351">
        <v>0.17108570784333191</v>
      </c>
      <c r="J14351">
        <v>5.0105115523151568E-3</v>
      </c>
      <c r="K14351">
        <v>1.112253870171254E-2</v>
      </c>
      <c r="L14351">
        <v>0.35550166117782322</v>
      </c>
    </row>
    <row r="14352" spans="1:12">
      <c r="A14352" t="s">
        <v>317</v>
      </c>
      <c r="B14352" t="s">
        <v>479</v>
      </c>
      <c r="C14352">
        <v>48433</v>
      </c>
      <c r="D14352" t="s">
        <v>135</v>
      </c>
      <c r="E14352">
        <v>590</v>
      </c>
      <c r="F14352" t="s">
        <v>110</v>
      </c>
      <c r="G14352" t="s">
        <v>133</v>
      </c>
      <c r="H14352">
        <v>109</v>
      </c>
      <c r="I14352">
        <v>0.35625459407813048</v>
      </c>
      <c r="J14352">
        <v>1.1326333655082571E-2</v>
      </c>
      <c r="K14352">
        <v>4.8590525121547469E-2</v>
      </c>
      <c r="L14352">
        <v>0.71280724959205255</v>
      </c>
    </row>
    <row r="14353" spans="1:12">
      <c r="A14353" t="s">
        <v>317</v>
      </c>
      <c r="B14353" t="s">
        <v>479</v>
      </c>
      <c r="C14353">
        <v>48433</v>
      </c>
      <c r="D14353" t="s">
        <v>135</v>
      </c>
      <c r="E14353">
        <v>590</v>
      </c>
      <c r="F14353" t="s">
        <v>110</v>
      </c>
      <c r="G14353" t="s">
        <v>134</v>
      </c>
      <c r="H14353">
        <v>185</v>
      </c>
      <c r="I14353">
        <v>0.28277127053771872</v>
      </c>
      <c r="J14353">
        <v>4.7003638913312856E-3</v>
      </c>
      <c r="K14353">
        <v>1.4409000517682451E-2</v>
      </c>
      <c r="L14353">
        <v>0.45147817620409059</v>
      </c>
    </row>
    <row r="14354" spans="1:12">
      <c r="A14354" t="s">
        <v>317</v>
      </c>
      <c r="B14354" t="s">
        <v>480</v>
      </c>
      <c r="C14354">
        <v>48435</v>
      </c>
      <c r="D14354" t="s">
        <v>135</v>
      </c>
      <c r="E14354">
        <v>590</v>
      </c>
      <c r="F14354" t="s">
        <v>110</v>
      </c>
      <c r="G14354" t="s">
        <v>111</v>
      </c>
      <c r="H14354">
        <v>249</v>
      </c>
      <c r="I14354">
        <v>2.8781502944510269E-2</v>
      </c>
      <c r="J14354">
        <v>8.7103573533337268E-4</v>
      </c>
      <c r="K14354">
        <v>-999</v>
      </c>
      <c r="L14354">
        <v>-999</v>
      </c>
    </row>
    <row r="14355" spans="1:12">
      <c r="A14355" t="s">
        <v>317</v>
      </c>
      <c r="B14355" t="s">
        <v>480</v>
      </c>
      <c r="C14355">
        <v>48435</v>
      </c>
      <c r="D14355" t="s">
        <v>135</v>
      </c>
      <c r="E14355">
        <v>590</v>
      </c>
      <c r="F14355" t="s">
        <v>110</v>
      </c>
      <c r="G14355" t="s">
        <v>112</v>
      </c>
      <c r="H14355">
        <v>29</v>
      </c>
      <c r="I14355">
        <v>3.2218617599966901E-3</v>
      </c>
      <c r="J14355">
        <v>1.4675083493885641E-3</v>
      </c>
      <c r="K14355">
        <v>-999</v>
      </c>
      <c r="L14355">
        <v>-999</v>
      </c>
    </row>
    <row r="14356" spans="1:12">
      <c r="A14356" t="s">
        <v>317</v>
      </c>
      <c r="B14356" t="s">
        <v>480</v>
      </c>
      <c r="C14356">
        <v>48435</v>
      </c>
      <c r="D14356" t="s">
        <v>135</v>
      </c>
      <c r="E14356">
        <v>590</v>
      </c>
      <c r="F14356" t="s">
        <v>110</v>
      </c>
      <c r="G14356" t="s">
        <v>113</v>
      </c>
      <c r="H14356">
        <v>249</v>
      </c>
      <c r="I14356">
        <v>0.56137201362039857</v>
      </c>
      <c r="J14356">
        <v>1.012382244926258E-2</v>
      </c>
      <c r="K14356">
        <v>-4.829477607592584E-2</v>
      </c>
      <c r="L14356">
        <v>0.98030706364718623</v>
      </c>
    </row>
    <row r="14357" spans="1:12">
      <c r="A14357" t="s">
        <v>317</v>
      </c>
      <c r="B14357" t="s">
        <v>480</v>
      </c>
      <c r="C14357">
        <v>48435</v>
      </c>
      <c r="D14357" t="s">
        <v>135</v>
      </c>
      <c r="E14357">
        <v>590</v>
      </c>
      <c r="F14357" t="s">
        <v>110</v>
      </c>
      <c r="G14357" t="s">
        <v>114</v>
      </c>
      <c r="H14357">
        <v>29</v>
      </c>
      <c r="I14357">
        <v>0.17518360615484591</v>
      </c>
      <c r="J14357">
        <v>1.2314733415467429E-2</v>
      </c>
      <c r="K14357">
        <v>6.3410449147929912E-2</v>
      </c>
      <c r="L14357">
        <v>0.37430766344589511</v>
      </c>
    </row>
    <row r="14358" spans="1:12">
      <c r="A14358" t="s">
        <v>317</v>
      </c>
      <c r="B14358" t="s">
        <v>480</v>
      </c>
      <c r="C14358">
        <v>48435</v>
      </c>
      <c r="D14358" t="s">
        <v>135</v>
      </c>
      <c r="E14358">
        <v>590</v>
      </c>
      <c r="F14358" t="s">
        <v>110</v>
      </c>
      <c r="G14358" t="s">
        <v>115</v>
      </c>
      <c r="H14358">
        <v>249</v>
      </c>
      <c r="I14358">
        <v>0.42181423762013498</v>
      </c>
      <c r="J14358">
        <v>8.0289533675778849E-3</v>
      </c>
      <c r="K14358">
        <v>-8.3428415144320325E-2</v>
      </c>
      <c r="L14358">
        <v>0.73430831483007752</v>
      </c>
    </row>
    <row r="14359" spans="1:12">
      <c r="A14359" t="s">
        <v>317</v>
      </c>
      <c r="B14359" t="s">
        <v>480</v>
      </c>
      <c r="C14359">
        <v>48435</v>
      </c>
      <c r="D14359" t="s">
        <v>135</v>
      </c>
      <c r="E14359">
        <v>590</v>
      </c>
      <c r="F14359" t="s">
        <v>110</v>
      </c>
      <c r="G14359" t="s">
        <v>116</v>
      </c>
      <c r="H14359">
        <v>29</v>
      </c>
      <c r="I14359">
        <v>8.0767252107217288E-2</v>
      </c>
      <c r="J14359">
        <v>1.152887636614898E-2</v>
      </c>
      <c r="K14359">
        <v>-9.1595979038934273E-3</v>
      </c>
      <c r="L14359">
        <v>0.30067821493963182</v>
      </c>
    </row>
    <row r="14360" spans="1:12">
      <c r="A14360" t="s">
        <v>317</v>
      </c>
      <c r="B14360" t="s">
        <v>480</v>
      </c>
      <c r="C14360">
        <v>48435</v>
      </c>
      <c r="D14360" t="s">
        <v>135</v>
      </c>
      <c r="E14360">
        <v>590</v>
      </c>
      <c r="F14360" t="s">
        <v>110</v>
      </c>
      <c r="G14360" t="s">
        <v>117</v>
      </c>
      <c r="H14360">
        <v>249</v>
      </c>
      <c r="I14360">
        <v>0.42181423762013492</v>
      </c>
      <c r="J14360">
        <v>8.0289533675778832E-3</v>
      </c>
      <c r="K14360">
        <v>-8.3428415144320325E-2</v>
      </c>
      <c r="L14360">
        <v>0.73430831483007752</v>
      </c>
    </row>
    <row r="14361" spans="1:12">
      <c r="A14361" t="s">
        <v>317</v>
      </c>
      <c r="B14361" t="s">
        <v>480</v>
      </c>
      <c r="C14361">
        <v>48435</v>
      </c>
      <c r="D14361" t="s">
        <v>135</v>
      </c>
      <c r="E14361">
        <v>590</v>
      </c>
      <c r="F14361" t="s">
        <v>110</v>
      </c>
      <c r="G14361" t="s">
        <v>118</v>
      </c>
      <c r="H14361">
        <v>29</v>
      </c>
      <c r="I14361">
        <v>8.0767252107217288E-2</v>
      </c>
      <c r="J14361">
        <v>1.152887636614898E-2</v>
      </c>
      <c r="K14361">
        <v>-9.1595979038934273E-3</v>
      </c>
      <c r="L14361">
        <v>0.30067821493963182</v>
      </c>
    </row>
    <row r="14362" spans="1:12">
      <c r="A14362" t="s">
        <v>317</v>
      </c>
      <c r="B14362" t="s">
        <v>480</v>
      </c>
      <c r="C14362">
        <v>48435</v>
      </c>
      <c r="D14362" t="s">
        <v>135</v>
      </c>
      <c r="E14362">
        <v>590</v>
      </c>
      <c r="F14362" t="s">
        <v>110</v>
      </c>
      <c r="G14362" t="s">
        <v>119</v>
      </c>
      <c r="H14362">
        <v>249</v>
      </c>
      <c r="I14362">
        <v>0.48311767984334331</v>
      </c>
      <c r="J14362">
        <v>8.9584892760862043E-3</v>
      </c>
      <c r="K14362">
        <v>-7.3014897064594519E-2</v>
      </c>
      <c r="L14362">
        <v>0.8511285230059078</v>
      </c>
    </row>
    <row r="14363" spans="1:12">
      <c r="A14363" t="s">
        <v>317</v>
      </c>
      <c r="B14363" t="s">
        <v>480</v>
      </c>
      <c r="C14363">
        <v>48435</v>
      </c>
      <c r="D14363" t="s">
        <v>135</v>
      </c>
      <c r="E14363">
        <v>590</v>
      </c>
      <c r="F14363" t="s">
        <v>110</v>
      </c>
      <c r="G14363" t="s">
        <v>120</v>
      </c>
      <c r="H14363">
        <v>29</v>
      </c>
      <c r="I14363">
        <v>0.1320509433676248</v>
      </c>
      <c r="J14363">
        <v>1.1805136168359071E-2</v>
      </c>
      <c r="K14363">
        <v>2.986016807442254E-2</v>
      </c>
      <c r="L14363">
        <v>0.34562546237819047</v>
      </c>
    </row>
    <row r="14364" spans="1:12">
      <c r="A14364" t="s">
        <v>317</v>
      </c>
      <c r="B14364" t="s">
        <v>480</v>
      </c>
      <c r="C14364">
        <v>48435</v>
      </c>
      <c r="D14364" t="s">
        <v>135</v>
      </c>
      <c r="E14364">
        <v>590</v>
      </c>
      <c r="F14364" t="s">
        <v>110</v>
      </c>
      <c r="G14364" t="s">
        <v>121</v>
      </c>
      <c r="H14364">
        <v>249</v>
      </c>
      <c r="I14364">
        <v>0.64951290937184847</v>
      </c>
      <c r="J14364">
        <v>1.146535267839118E-2</v>
      </c>
      <c r="K14364">
        <v>-4.0010588328953517E-3</v>
      </c>
      <c r="L14364">
        <v>1.1300487698310651</v>
      </c>
    </row>
    <row r="14365" spans="1:12">
      <c r="A14365" t="s">
        <v>317</v>
      </c>
      <c r="B14365" t="s">
        <v>480</v>
      </c>
      <c r="C14365">
        <v>48435</v>
      </c>
      <c r="D14365" t="s">
        <v>135</v>
      </c>
      <c r="E14365">
        <v>590</v>
      </c>
      <c r="F14365" t="s">
        <v>110</v>
      </c>
      <c r="G14365" t="s">
        <v>122</v>
      </c>
      <c r="H14365">
        <v>29</v>
      </c>
      <c r="I14365">
        <v>0.26179249955509692</v>
      </c>
      <c r="J14365">
        <v>1.4744961145439909E-2</v>
      </c>
      <c r="K14365">
        <v>0.1163370665800857</v>
      </c>
      <c r="L14365">
        <v>0.46251950981493578</v>
      </c>
    </row>
    <row r="14366" spans="1:12">
      <c r="A14366" t="s">
        <v>317</v>
      </c>
      <c r="B14366" t="s">
        <v>480</v>
      </c>
      <c r="C14366">
        <v>48435</v>
      </c>
      <c r="D14366" t="s">
        <v>135</v>
      </c>
      <c r="E14366">
        <v>590</v>
      </c>
      <c r="F14366" t="s">
        <v>110</v>
      </c>
      <c r="G14366" t="s">
        <v>123</v>
      </c>
      <c r="H14366">
        <v>249</v>
      </c>
      <c r="I14366">
        <v>0.79967414725325914</v>
      </c>
      <c r="J14366">
        <v>1.421601526972642E-2</v>
      </c>
      <c r="K14366">
        <v>0.19127582959611239</v>
      </c>
      <c r="L14366">
        <v>1.407135650628663</v>
      </c>
    </row>
    <row r="14367" spans="1:12">
      <c r="A14367" t="s">
        <v>317</v>
      </c>
      <c r="B14367" t="s">
        <v>480</v>
      </c>
      <c r="C14367">
        <v>48435</v>
      </c>
      <c r="D14367" t="s">
        <v>135</v>
      </c>
      <c r="E14367">
        <v>590</v>
      </c>
      <c r="F14367" t="s">
        <v>110</v>
      </c>
      <c r="G14367" t="s">
        <v>124</v>
      </c>
      <c r="H14367">
        <v>29</v>
      </c>
      <c r="I14367">
        <v>0.37379348094688802</v>
      </c>
      <c r="J14367">
        <v>1.828414787231265E-2</v>
      </c>
      <c r="K14367">
        <v>0.20493963052983391</v>
      </c>
      <c r="L14367">
        <v>0.67193973333280543</v>
      </c>
    </row>
    <row r="14368" spans="1:12">
      <c r="A14368" t="s">
        <v>317</v>
      </c>
      <c r="B14368" t="s">
        <v>480</v>
      </c>
      <c r="C14368">
        <v>48435</v>
      </c>
      <c r="D14368" t="s">
        <v>135</v>
      </c>
      <c r="E14368">
        <v>590</v>
      </c>
      <c r="F14368" t="s">
        <v>110</v>
      </c>
      <c r="G14368" t="s">
        <v>125</v>
      </c>
      <c r="H14368">
        <v>249</v>
      </c>
      <c r="I14368">
        <v>0.95519366448157772</v>
      </c>
      <c r="J14368">
        <v>1.686457795238341E-2</v>
      </c>
      <c r="K14368">
        <v>0.24692628372133291</v>
      </c>
      <c r="L14368">
        <v>1.665955837431321</v>
      </c>
    </row>
    <row r="14369" spans="1:12">
      <c r="A14369" t="s">
        <v>317</v>
      </c>
      <c r="B14369" t="s">
        <v>480</v>
      </c>
      <c r="C14369">
        <v>48435</v>
      </c>
      <c r="D14369" t="s">
        <v>135</v>
      </c>
      <c r="E14369">
        <v>590</v>
      </c>
      <c r="F14369" t="s">
        <v>110</v>
      </c>
      <c r="G14369" t="s">
        <v>126</v>
      </c>
      <c r="H14369">
        <v>29</v>
      </c>
      <c r="I14369">
        <v>0.49597878391347527</v>
      </c>
      <c r="J14369">
        <v>2.1758496473500859E-2</v>
      </c>
      <c r="K14369">
        <v>0.28866843815247889</v>
      </c>
      <c r="L14369">
        <v>0.82249013257156134</v>
      </c>
    </row>
    <row r="14370" spans="1:12">
      <c r="A14370" t="s">
        <v>317</v>
      </c>
      <c r="B14370" t="s">
        <v>480</v>
      </c>
      <c r="C14370">
        <v>48435</v>
      </c>
      <c r="D14370" t="s">
        <v>135</v>
      </c>
      <c r="E14370">
        <v>590</v>
      </c>
      <c r="F14370" t="s">
        <v>110</v>
      </c>
      <c r="G14370" t="s">
        <v>127</v>
      </c>
      <c r="H14370">
        <v>249</v>
      </c>
      <c r="I14370">
        <v>0.56137201362039857</v>
      </c>
      <c r="J14370">
        <v>1.012382244926258E-2</v>
      </c>
      <c r="K14370">
        <v>-4.829477607592584E-2</v>
      </c>
      <c r="L14370">
        <v>0.98030706364718623</v>
      </c>
    </row>
    <row r="14371" spans="1:12">
      <c r="A14371" t="s">
        <v>317</v>
      </c>
      <c r="B14371" t="s">
        <v>480</v>
      </c>
      <c r="C14371">
        <v>48435</v>
      </c>
      <c r="D14371" t="s">
        <v>135</v>
      </c>
      <c r="E14371">
        <v>590</v>
      </c>
      <c r="F14371" t="s">
        <v>110</v>
      </c>
      <c r="G14371" t="s">
        <v>128</v>
      </c>
      <c r="H14371">
        <v>29</v>
      </c>
      <c r="I14371">
        <v>0.1750411387567406</v>
      </c>
      <c r="J14371">
        <v>1.230273041820548E-2</v>
      </c>
      <c r="K14371">
        <v>6.3410449147929912E-2</v>
      </c>
      <c r="L14371">
        <v>0.37430766344589511</v>
      </c>
    </row>
    <row r="14372" spans="1:12">
      <c r="A14372" t="s">
        <v>317</v>
      </c>
      <c r="B14372" t="s">
        <v>480</v>
      </c>
      <c r="C14372">
        <v>48435</v>
      </c>
      <c r="D14372" t="s">
        <v>135</v>
      </c>
      <c r="E14372">
        <v>590</v>
      </c>
      <c r="F14372" t="s">
        <v>110</v>
      </c>
      <c r="G14372" t="s">
        <v>129</v>
      </c>
      <c r="H14372">
        <v>249</v>
      </c>
      <c r="I14372">
        <v>0.56137201362039857</v>
      </c>
      <c r="J14372">
        <v>1.012382244926258E-2</v>
      </c>
      <c r="K14372">
        <v>-4.829477607592584E-2</v>
      </c>
      <c r="L14372">
        <v>0.98030706364718623</v>
      </c>
    </row>
    <row r="14373" spans="1:12">
      <c r="A14373" t="s">
        <v>317</v>
      </c>
      <c r="B14373" t="s">
        <v>480</v>
      </c>
      <c r="C14373">
        <v>48435</v>
      </c>
      <c r="D14373" t="s">
        <v>135</v>
      </c>
      <c r="E14373">
        <v>590</v>
      </c>
      <c r="F14373" t="s">
        <v>110</v>
      </c>
      <c r="G14373" t="s">
        <v>130</v>
      </c>
      <c r="H14373">
        <v>29</v>
      </c>
      <c r="I14373">
        <v>0.1750411387567406</v>
      </c>
      <c r="J14373">
        <v>1.230273041820548E-2</v>
      </c>
      <c r="K14373">
        <v>6.3410449147929912E-2</v>
      </c>
      <c r="L14373">
        <v>0.37430766344589511</v>
      </c>
    </row>
    <row r="14374" spans="1:12">
      <c r="A14374" t="s">
        <v>317</v>
      </c>
      <c r="B14374" t="s">
        <v>480</v>
      </c>
      <c r="C14374">
        <v>48435</v>
      </c>
      <c r="D14374" t="s">
        <v>135</v>
      </c>
      <c r="E14374">
        <v>590</v>
      </c>
      <c r="F14374" t="s">
        <v>110</v>
      </c>
      <c r="G14374" t="s">
        <v>131</v>
      </c>
      <c r="H14374">
        <v>249</v>
      </c>
      <c r="I14374">
        <v>0.56137201362039857</v>
      </c>
      <c r="J14374">
        <v>1.012382244926258E-2</v>
      </c>
      <c r="K14374">
        <v>-4.829477607592584E-2</v>
      </c>
      <c r="L14374">
        <v>0.98030706364718623</v>
      </c>
    </row>
    <row r="14375" spans="1:12">
      <c r="A14375" t="s">
        <v>317</v>
      </c>
      <c r="B14375" t="s">
        <v>480</v>
      </c>
      <c r="C14375">
        <v>48435</v>
      </c>
      <c r="D14375" t="s">
        <v>135</v>
      </c>
      <c r="E14375">
        <v>590</v>
      </c>
      <c r="F14375" t="s">
        <v>110</v>
      </c>
      <c r="G14375" t="s">
        <v>132</v>
      </c>
      <c r="H14375">
        <v>29</v>
      </c>
      <c r="I14375">
        <v>0.1750411387567406</v>
      </c>
      <c r="J14375">
        <v>1.230273041820548E-2</v>
      </c>
      <c r="K14375">
        <v>6.3410449147929912E-2</v>
      </c>
      <c r="L14375">
        <v>0.37430766344589511</v>
      </c>
    </row>
    <row r="14376" spans="1:12">
      <c r="A14376" t="s">
        <v>317</v>
      </c>
      <c r="B14376" t="s">
        <v>480</v>
      </c>
      <c r="C14376">
        <v>48435</v>
      </c>
      <c r="D14376" t="s">
        <v>135</v>
      </c>
      <c r="E14376">
        <v>590</v>
      </c>
      <c r="F14376" t="s">
        <v>110</v>
      </c>
      <c r="G14376" t="s">
        <v>133</v>
      </c>
      <c r="H14376">
        <v>249</v>
      </c>
      <c r="I14376">
        <v>0.60025793537664518</v>
      </c>
      <c r="J14376">
        <v>1.127974245643126E-2</v>
      </c>
      <c r="K14376">
        <v>0.15360769622612799</v>
      </c>
      <c r="L14376">
        <v>1.0610174274965309</v>
      </c>
    </row>
    <row r="14377" spans="1:12">
      <c r="A14377" t="s">
        <v>317</v>
      </c>
      <c r="B14377" t="s">
        <v>480</v>
      </c>
      <c r="C14377">
        <v>48435</v>
      </c>
      <c r="D14377" t="s">
        <v>135</v>
      </c>
      <c r="E14377">
        <v>590</v>
      </c>
      <c r="F14377" t="s">
        <v>110</v>
      </c>
      <c r="G14377" t="s">
        <v>134</v>
      </c>
      <c r="H14377">
        <v>29</v>
      </c>
      <c r="I14377">
        <v>0.31141517909910249</v>
      </c>
      <c r="J14377">
        <v>1.2341318674326531E-2</v>
      </c>
      <c r="K14377">
        <v>0.1732240856216915</v>
      </c>
      <c r="L14377">
        <v>0.43448612358630972</v>
      </c>
    </row>
    <row r="14378" spans="1:12">
      <c r="A14378" t="s">
        <v>317</v>
      </c>
      <c r="B14378" t="s">
        <v>481</v>
      </c>
      <c r="C14378">
        <v>48437</v>
      </c>
      <c r="D14378" t="s">
        <v>135</v>
      </c>
      <c r="E14378">
        <v>590</v>
      </c>
      <c r="F14378" t="s">
        <v>110</v>
      </c>
      <c r="G14378" t="s">
        <v>111</v>
      </c>
      <c r="H14378">
        <v>195</v>
      </c>
      <c r="I14378">
        <v>1.280066447151627E-2</v>
      </c>
      <c r="J14378">
        <v>1.5078502414576499E-3</v>
      </c>
      <c r="K14378">
        <v>-999</v>
      </c>
      <c r="L14378">
        <v>-999</v>
      </c>
    </row>
    <row r="14379" spans="1:12">
      <c r="A14379" t="s">
        <v>317</v>
      </c>
      <c r="B14379" t="s">
        <v>481</v>
      </c>
      <c r="C14379">
        <v>48437</v>
      </c>
      <c r="D14379" t="s">
        <v>135</v>
      </c>
      <c r="E14379">
        <v>590</v>
      </c>
      <c r="F14379" t="s">
        <v>110</v>
      </c>
      <c r="G14379" t="s">
        <v>112</v>
      </c>
      <c r="H14379">
        <v>190</v>
      </c>
      <c r="I14379">
        <v>-9.2924923593182586E-3</v>
      </c>
      <c r="J14379">
        <v>1.02729659439014E-3</v>
      </c>
      <c r="K14379">
        <v>-999</v>
      </c>
      <c r="L14379">
        <v>-999</v>
      </c>
    </row>
    <row r="14380" spans="1:12">
      <c r="A14380" t="s">
        <v>317</v>
      </c>
      <c r="B14380" t="s">
        <v>481</v>
      </c>
      <c r="C14380">
        <v>48437</v>
      </c>
      <c r="D14380" t="s">
        <v>135</v>
      </c>
      <c r="E14380">
        <v>590</v>
      </c>
      <c r="F14380" t="s">
        <v>110</v>
      </c>
      <c r="G14380" t="s">
        <v>113</v>
      </c>
      <c r="H14380">
        <v>195</v>
      </c>
      <c r="I14380">
        <v>0.40708836443639601</v>
      </c>
      <c r="J14380">
        <v>1.4367217897190461E-2</v>
      </c>
      <c r="K14380">
        <v>6.1616498831277053E-2</v>
      </c>
      <c r="L14380">
        <v>1.0445898330844281</v>
      </c>
    </row>
    <row r="14381" spans="1:12">
      <c r="A14381" t="s">
        <v>317</v>
      </c>
      <c r="B14381" t="s">
        <v>481</v>
      </c>
      <c r="C14381">
        <v>48437</v>
      </c>
      <c r="D14381" t="s">
        <v>135</v>
      </c>
      <c r="E14381">
        <v>590</v>
      </c>
      <c r="F14381" t="s">
        <v>110</v>
      </c>
      <c r="G14381" t="s">
        <v>114</v>
      </c>
      <c r="H14381">
        <v>190</v>
      </c>
      <c r="I14381">
        <v>7.7813854277962002E-2</v>
      </c>
      <c r="J14381">
        <v>3.9358693629893728E-3</v>
      </c>
      <c r="K14381">
        <v>-1.7118735742734901E-2</v>
      </c>
      <c r="L14381">
        <v>0.27114206432046323</v>
      </c>
    </row>
    <row r="14382" spans="1:12">
      <c r="A14382" t="s">
        <v>317</v>
      </c>
      <c r="B14382" t="s">
        <v>481</v>
      </c>
      <c r="C14382">
        <v>48437</v>
      </c>
      <c r="D14382" t="s">
        <v>135</v>
      </c>
      <c r="E14382">
        <v>590</v>
      </c>
      <c r="F14382" t="s">
        <v>110</v>
      </c>
      <c r="G14382" t="s">
        <v>115</v>
      </c>
      <c r="H14382">
        <v>195</v>
      </c>
      <c r="I14382">
        <v>0.30513565012848759</v>
      </c>
      <c r="J14382">
        <v>1.0706964281424159E-2</v>
      </c>
      <c r="K14382">
        <v>3.9435271980070033E-2</v>
      </c>
      <c r="L14382">
        <v>0.71570367352633091</v>
      </c>
    </row>
    <row r="14383" spans="1:12">
      <c r="A14383" t="s">
        <v>317</v>
      </c>
      <c r="B14383" t="s">
        <v>481</v>
      </c>
      <c r="C14383">
        <v>48437</v>
      </c>
      <c r="D14383" t="s">
        <v>135</v>
      </c>
      <c r="E14383">
        <v>590</v>
      </c>
      <c r="F14383" t="s">
        <v>110</v>
      </c>
      <c r="G14383" t="s">
        <v>116</v>
      </c>
      <c r="H14383">
        <v>190</v>
      </c>
      <c r="I14383">
        <v>1.2001574140206729E-2</v>
      </c>
      <c r="J14383">
        <v>3.2866643379730002E-3</v>
      </c>
      <c r="K14383">
        <v>-7.5404002868393591E-2</v>
      </c>
      <c r="L14383">
        <v>0.16463460659000639</v>
      </c>
    </row>
    <row r="14384" spans="1:12">
      <c r="A14384" t="s">
        <v>317</v>
      </c>
      <c r="B14384" t="s">
        <v>481</v>
      </c>
      <c r="C14384">
        <v>48437</v>
      </c>
      <c r="D14384" t="s">
        <v>135</v>
      </c>
      <c r="E14384">
        <v>590</v>
      </c>
      <c r="F14384" t="s">
        <v>110</v>
      </c>
      <c r="G14384" t="s">
        <v>117</v>
      </c>
      <c r="H14384">
        <v>195</v>
      </c>
      <c r="I14384">
        <v>0.30513566503163342</v>
      </c>
      <c r="J14384">
        <v>1.070696596274592E-2</v>
      </c>
      <c r="K14384">
        <v>3.9435271980070033E-2</v>
      </c>
      <c r="L14384">
        <v>0.71570367352633091</v>
      </c>
    </row>
    <row r="14385" spans="1:12">
      <c r="A14385" t="s">
        <v>317</v>
      </c>
      <c r="B14385" t="s">
        <v>481</v>
      </c>
      <c r="C14385">
        <v>48437</v>
      </c>
      <c r="D14385" t="s">
        <v>135</v>
      </c>
      <c r="E14385">
        <v>590</v>
      </c>
      <c r="F14385" t="s">
        <v>110</v>
      </c>
      <c r="G14385" t="s">
        <v>118</v>
      </c>
      <c r="H14385">
        <v>190</v>
      </c>
      <c r="I14385">
        <v>1.2030466238897411E-2</v>
      </c>
      <c r="J14385">
        <v>3.2861171791652758E-3</v>
      </c>
      <c r="K14385">
        <v>-7.5404002868393591E-2</v>
      </c>
      <c r="L14385">
        <v>0.16463460659000639</v>
      </c>
    </row>
    <row r="14386" spans="1:12">
      <c r="A14386" t="s">
        <v>317</v>
      </c>
      <c r="B14386" t="s">
        <v>481</v>
      </c>
      <c r="C14386">
        <v>48437</v>
      </c>
      <c r="D14386" t="s">
        <v>135</v>
      </c>
      <c r="E14386">
        <v>590</v>
      </c>
      <c r="F14386" t="s">
        <v>110</v>
      </c>
      <c r="G14386" t="s">
        <v>119</v>
      </c>
      <c r="H14386">
        <v>195</v>
      </c>
      <c r="I14386">
        <v>0.34320672442635802</v>
      </c>
      <c r="J14386">
        <v>1.247625352405689E-2</v>
      </c>
      <c r="K14386">
        <v>4.7958638566990848E-2</v>
      </c>
      <c r="L14386">
        <v>0.87469436781935861</v>
      </c>
    </row>
    <row r="14387" spans="1:12">
      <c r="A14387" t="s">
        <v>317</v>
      </c>
      <c r="B14387" t="s">
        <v>481</v>
      </c>
      <c r="C14387">
        <v>48437</v>
      </c>
      <c r="D14387" t="s">
        <v>135</v>
      </c>
      <c r="E14387">
        <v>590</v>
      </c>
      <c r="F14387" t="s">
        <v>110</v>
      </c>
      <c r="G14387" t="s">
        <v>120</v>
      </c>
      <c r="H14387">
        <v>190</v>
      </c>
      <c r="I14387">
        <v>4.6138024045417947E-2</v>
      </c>
      <c r="J14387">
        <v>3.6055265816889869E-3</v>
      </c>
      <c r="K14387">
        <v>-3.6358419341025107E-2</v>
      </c>
      <c r="L14387">
        <v>0.22138591011327369</v>
      </c>
    </row>
    <row r="14388" spans="1:12">
      <c r="A14388" t="s">
        <v>317</v>
      </c>
      <c r="B14388" t="s">
        <v>481</v>
      </c>
      <c r="C14388">
        <v>48437</v>
      </c>
      <c r="D14388" t="s">
        <v>135</v>
      </c>
      <c r="E14388">
        <v>590</v>
      </c>
      <c r="F14388" t="s">
        <v>110</v>
      </c>
      <c r="G14388" t="s">
        <v>121</v>
      </c>
      <c r="H14388">
        <v>195</v>
      </c>
      <c r="I14388">
        <v>0.46847809257867168</v>
      </c>
      <c r="J14388">
        <v>1.6532577787320611E-2</v>
      </c>
      <c r="K14388">
        <v>7.6488431358555903E-2</v>
      </c>
      <c r="L14388">
        <v>1.2294122453740419</v>
      </c>
    </row>
    <row r="14389" spans="1:12">
      <c r="A14389" t="s">
        <v>317</v>
      </c>
      <c r="B14389" t="s">
        <v>481</v>
      </c>
      <c r="C14389">
        <v>48437</v>
      </c>
      <c r="D14389" t="s">
        <v>135</v>
      </c>
      <c r="E14389">
        <v>590</v>
      </c>
      <c r="F14389" t="s">
        <v>110</v>
      </c>
      <c r="G14389" t="s">
        <v>122</v>
      </c>
      <c r="H14389">
        <v>190</v>
      </c>
      <c r="I14389">
        <v>0.1336305878317513</v>
      </c>
      <c r="J14389">
        <v>5.0660177865624904E-3</v>
      </c>
      <c r="K14389">
        <v>6.8583110542747407E-3</v>
      </c>
      <c r="L14389">
        <v>0.38294899232820739</v>
      </c>
    </row>
    <row r="14390" spans="1:12">
      <c r="A14390" t="s">
        <v>317</v>
      </c>
      <c r="B14390" t="s">
        <v>481</v>
      </c>
      <c r="C14390">
        <v>48437</v>
      </c>
      <c r="D14390" t="s">
        <v>135</v>
      </c>
      <c r="E14390">
        <v>590</v>
      </c>
      <c r="F14390" t="s">
        <v>110</v>
      </c>
      <c r="G14390" t="s">
        <v>123</v>
      </c>
      <c r="H14390">
        <v>195</v>
      </c>
      <c r="I14390">
        <v>0.57143065106157542</v>
      </c>
      <c r="J14390">
        <v>2.0939690307789919E-2</v>
      </c>
      <c r="K14390">
        <v>9.6644327978629749E-2</v>
      </c>
      <c r="L14390">
        <v>1.586068888403962</v>
      </c>
    </row>
    <row r="14391" spans="1:12">
      <c r="A14391" t="s">
        <v>317</v>
      </c>
      <c r="B14391" t="s">
        <v>481</v>
      </c>
      <c r="C14391">
        <v>48437</v>
      </c>
      <c r="D14391" t="s">
        <v>135</v>
      </c>
      <c r="E14391">
        <v>590</v>
      </c>
      <c r="F14391" t="s">
        <v>110</v>
      </c>
      <c r="G14391" t="s">
        <v>124</v>
      </c>
      <c r="H14391">
        <v>190</v>
      </c>
      <c r="I14391">
        <v>0.216825874518845</v>
      </c>
      <c r="J14391">
        <v>6.4478154442222336E-3</v>
      </c>
      <c r="K14391">
        <v>5.0699452501801502E-2</v>
      </c>
      <c r="L14391">
        <v>0.52078327133154723</v>
      </c>
    </row>
    <row r="14392" spans="1:12">
      <c r="A14392" t="s">
        <v>317</v>
      </c>
      <c r="B14392" t="s">
        <v>481</v>
      </c>
      <c r="C14392">
        <v>48437</v>
      </c>
      <c r="D14392" t="s">
        <v>135</v>
      </c>
      <c r="E14392">
        <v>590</v>
      </c>
      <c r="F14392" t="s">
        <v>110</v>
      </c>
      <c r="G14392" t="s">
        <v>125</v>
      </c>
      <c r="H14392">
        <v>195</v>
      </c>
      <c r="I14392">
        <v>0.68792056233084986</v>
      </c>
      <c r="J14392">
        <v>2.4846330383766699E-2</v>
      </c>
      <c r="K14392">
        <v>0.1100626279377805</v>
      </c>
      <c r="L14392">
        <v>1.882481460986257</v>
      </c>
    </row>
    <row r="14393" spans="1:12">
      <c r="A14393" t="s">
        <v>317</v>
      </c>
      <c r="B14393" t="s">
        <v>481</v>
      </c>
      <c r="C14393">
        <v>48437</v>
      </c>
      <c r="D14393" t="s">
        <v>135</v>
      </c>
      <c r="E14393">
        <v>590</v>
      </c>
      <c r="F14393" t="s">
        <v>110</v>
      </c>
      <c r="G14393" t="s">
        <v>126</v>
      </c>
      <c r="H14393">
        <v>190</v>
      </c>
      <c r="I14393">
        <v>0.31011238155261978</v>
      </c>
      <c r="J14393">
        <v>8.3102156555515776E-3</v>
      </c>
      <c r="K14393">
        <v>8.6149699873777838E-2</v>
      </c>
      <c r="L14393">
        <v>0.67560886604146608</v>
      </c>
    </row>
    <row r="14394" spans="1:12">
      <c r="A14394" t="s">
        <v>317</v>
      </c>
      <c r="B14394" t="s">
        <v>481</v>
      </c>
      <c r="C14394">
        <v>48437</v>
      </c>
      <c r="D14394" t="s">
        <v>135</v>
      </c>
      <c r="E14394">
        <v>590</v>
      </c>
      <c r="F14394" t="s">
        <v>110</v>
      </c>
      <c r="G14394" t="s">
        <v>127</v>
      </c>
      <c r="H14394">
        <v>195</v>
      </c>
      <c r="I14394">
        <v>0.40708836443639612</v>
      </c>
      <c r="J14394">
        <v>1.4367217897190461E-2</v>
      </c>
      <c r="K14394">
        <v>6.1616498831277053E-2</v>
      </c>
      <c r="L14394">
        <v>1.0445898330844281</v>
      </c>
    </row>
    <row r="14395" spans="1:12">
      <c r="A14395" t="s">
        <v>317</v>
      </c>
      <c r="B14395" t="s">
        <v>481</v>
      </c>
      <c r="C14395">
        <v>48437</v>
      </c>
      <c r="D14395" t="s">
        <v>135</v>
      </c>
      <c r="E14395">
        <v>590</v>
      </c>
      <c r="F14395" t="s">
        <v>110</v>
      </c>
      <c r="G14395" t="s">
        <v>128</v>
      </c>
      <c r="H14395">
        <v>190</v>
      </c>
      <c r="I14395">
        <v>7.7813854277962002E-2</v>
      </c>
      <c r="J14395">
        <v>3.9358693629893736E-3</v>
      </c>
      <c r="K14395">
        <v>-1.7118735742734901E-2</v>
      </c>
      <c r="L14395">
        <v>0.27114206432046323</v>
      </c>
    </row>
    <row r="14396" spans="1:12">
      <c r="A14396" t="s">
        <v>317</v>
      </c>
      <c r="B14396" t="s">
        <v>481</v>
      </c>
      <c r="C14396">
        <v>48437</v>
      </c>
      <c r="D14396" t="s">
        <v>135</v>
      </c>
      <c r="E14396">
        <v>590</v>
      </c>
      <c r="F14396" t="s">
        <v>110</v>
      </c>
      <c r="G14396" t="s">
        <v>129</v>
      </c>
      <c r="H14396">
        <v>195</v>
      </c>
      <c r="I14396">
        <v>0.40708836443639612</v>
      </c>
      <c r="J14396">
        <v>1.4367217897190469E-2</v>
      </c>
      <c r="K14396">
        <v>6.1616498831277053E-2</v>
      </c>
      <c r="L14396">
        <v>1.0445898330844281</v>
      </c>
    </row>
    <row r="14397" spans="1:12">
      <c r="A14397" t="s">
        <v>317</v>
      </c>
      <c r="B14397" t="s">
        <v>481</v>
      </c>
      <c r="C14397">
        <v>48437</v>
      </c>
      <c r="D14397" t="s">
        <v>135</v>
      </c>
      <c r="E14397">
        <v>590</v>
      </c>
      <c r="F14397" t="s">
        <v>110</v>
      </c>
      <c r="G14397" t="s">
        <v>130</v>
      </c>
      <c r="H14397">
        <v>190</v>
      </c>
      <c r="I14397">
        <v>7.7813854277962002E-2</v>
      </c>
      <c r="J14397">
        <v>3.9358693629893736E-3</v>
      </c>
      <c r="K14397">
        <v>-1.7118735742734901E-2</v>
      </c>
      <c r="L14397">
        <v>0.27114206432046323</v>
      </c>
    </row>
    <row r="14398" spans="1:12">
      <c r="A14398" t="s">
        <v>317</v>
      </c>
      <c r="B14398" t="s">
        <v>481</v>
      </c>
      <c r="C14398">
        <v>48437</v>
      </c>
      <c r="D14398" t="s">
        <v>135</v>
      </c>
      <c r="E14398">
        <v>590</v>
      </c>
      <c r="F14398" t="s">
        <v>110</v>
      </c>
      <c r="G14398" t="s">
        <v>131</v>
      </c>
      <c r="H14398">
        <v>195</v>
      </c>
      <c r="I14398">
        <v>0.40708836443639612</v>
      </c>
      <c r="J14398">
        <v>1.4367217897190461E-2</v>
      </c>
      <c r="K14398">
        <v>6.1616498831277053E-2</v>
      </c>
      <c r="L14398">
        <v>1.0445898330844281</v>
      </c>
    </row>
    <row r="14399" spans="1:12">
      <c r="A14399" t="s">
        <v>317</v>
      </c>
      <c r="B14399" t="s">
        <v>481</v>
      </c>
      <c r="C14399">
        <v>48437</v>
      </c>
      <c r="D14399" t="s">
        <v>135</v>
      </c>
      <c r="E14399">
        <v>590</v>
      </c>
      <c r="F14399" t="s">
        <v>110</v>
      </c>
      <c r="G14399" t="s">
        <v>132</v>
      </c>
      <c r="H14399">
        <v>190</v>
      </c>
      <c r="I14399">
        <v>7.7813854277962002E-2</v>
      </c>
      <c r="J14399">
        <v>3.9358693629893736E-3</v>
      </c>
      <c r="K14399">
        <v>-1.7118735742734901E-2</v>
      </c>
      <c r="L14399">
        <v>0.27114206432046323</v>
      </c>
    </row>
    <row r="14400" spans="1:12">
      <c r="A14400" t="s">
        <v>317</v>
      </c>
      <c r="B14400" t="s">
        <v>481</v>
      </c>
      <c r="C14400">
        <v>48437</v>
      </c>
      <c r="D14400" t="s">
        <v>135</v>
      </c>
      <c r="E14400">
        <v>590</v>
      </c>
      <c r="F14400" t="s">
        <v>110</v>
      </c>
      <c r="G14400" t="s">
        <v>133</v>
      </c>
      <c r="H14400">
        <v>195</v>
      </c>
      <c r="I14400">
        <v>0.42197723401868331</v>
      </c>
      <c r="J14400">
        <v>1.523064055750196E-2</v>
      </c>
      <c r="K14400">
        <v>7.3995564455217239E-2</v>
      </c>
      <c r="L14400">
        <v>1.1930003476107121</v>
      </c>
    </row>
    <row r="14401" spans="1:12">
      <c r="A14401" t="s">
        <v>317</v>
      </c>
      <c r="B14401" t="s">
        <v>481</v>
      </c>
      <c r="C14401">
        <v>48437</v>
      </c>
      <c r="D14401" t="s">
        <v>135</v>
      </c>
      <c r="E14401">
        <v>590</v>
      </c>
      <c r="F14401" t="s">
        <v>110</v>
      </c>
      <c r="G14401" t="s">
        <v>134</v>
      </c>
      <c r="H14401">
        <v>190</v>
      </c>
      <c r="I14401">
        <v>0.2079940356221685</v>
      </c>
      <c r="J14401">
        <v>6.3123908138744298E-3</v>
      </c>
      <c r="K14401">
        <v>4.7425370198004912E-2</v>
      </c>
      <c r="L14401">
        <v>0.51319062766465262</v>
      </c>
    </row>
    <row r="14402" spans="1:12">
      <c r="A14402" t="s">
        <v>317</v>
      </c>
      <c r="B14402" t="s">
        <v>482</v>
      </c>
      <c r="C14402">
        <v>48439</v>
      </c>
      <c r="D14402" t="s">
        <v>135</v>
      </c>
      <c r="E14402">
        <v>590</v>
      </c>
      <c r="F14402" t="s">
        <v>110</v>
      </c>
      <c r="G14402" t="s">
        <v>111</v>
      </c>
      <c r="H14402">
        <v>21</v>
      </c>
      <c r="I14402">
        <v>2.9097044164964801E-2</v>
      </c>
      <c r="J14402">
        <v>6.0724630505607641E-3</v>
      </c>
      <c r="K14402">
        <v>-999</v>
      </c>
      <c r="L14402">
        <v>-999</v>
      </c>
    </row>
    <row r="14403" spans="1:12">
      <c r="A14403" t="s">
        <v>317</v>
      </c>
      <c r="B14403" t="s">
        <v>482</v>
      </c>
      <c r="C14403">
        <v>48439</v>
      </c>
      <c r="D14403" t="s">
        <v>135</v>
      </c>
      <c r="E14403">
        <v>590</v>
      </c>
      <c r="F14403" t="s">
        <v>110</v>
      </c>
      <c r="G14403" t="s">
        <v>112</v>
      </c>
      <c r="H14403">
        <v>73</v>
      </c>
      <c r="I14403">
        <v>1.0477218896655441E-2</v>
      </c>
      <c r="J14403">
        <v>1.3485294630891361E-3</v>
      </c>
      <c r="K14403">
        <v>-999</v>
      </c>
      <c r="L14403">
        <v>-999</v>
      </c>
    </row>
    <row r="14404" spans="1:12">
      <c r="A14404" t="s">
        <v>317</v>
      </c>
      <c r="B14404" t="s">
        <v>482</v>
      </c>
      <c r="C14404">
        <v>48439</v>
      </c>
      <c r="D14404" t="s">
        <v>135</v>
      </c>
      <c r="E14404">
        <v>590</v>
      </c>
      <c r="F14404" t="s">
        <v>110</v>
      </c>
      <c r="G14404" t="s">
        <v>113</v>
      </c>
      <c r="H14404">
        <v>21</v>
      </c>
      <c r="I14404">
        <v>0.53153354669199482</v>
      </c>
      <c r="J14404">
        <v>5.1312881201294069E-2</v>
      </c>
      <c r="K14404">
        <v>0.15938401467315549</v>
      </c>
      <c r="L14404">
        <v>1.035220974542278</v>
      </c>
    </row>
    <row r="14405" spans="1:12">
      <c r="A14405" t="s">
        <v>317</v>
      </c>
      <c r="B14405" t="s">
        <v>482</v>
      </c>
      <c r="C14405">
        <v>48439</v>
      </c>
      <c r="D14405" t="s">
        <v>135</v>
      </c>
      <c r="E14405">
        <v>590</v>
      </c>
      <c r="F14405" t="s">
        <v>110</v>
      </c>
      <c r="G14405" t="s">
        <v>114</v>
      </c>
      <c r="H14405">
        <v>73</v>
      </c>
      <c r="I14405">
        <v>0.2486778891190583</v>
      </c>
      <c r="J14405">
        <v>1.040599405079709E-2</v>
      </c>
      <c r="K14405">
        <v>-1.4258210904547579E-3</v>
      </c>
      <c r="L14405">
        <v>0.43558443721303541</v>
      </c>
    </row>
    <row r="14406" spans="1:12">
      <c r="A14406" t="s">
        <v>317</v>
      </c>
      <c r="B14406" t="s">
        <v>482</v>
      </c>
      <c r="C14406">
        <v>48439</v>
      </c>
      <c r="D14406" t="s">
        <v>135</v>
      </c>
      <c r="E14406">
        <v>590</v>
      </c>
      <c r="F14406" t="s">
        <v>110</v>
      </c>
      <c r="G14406" t="s">
        <v>115</v>
      </c>
      <c r="H14406">
        <v>21</v>
      </c>
      <c r="I14406">
        <v>0.30580196078704569</v>
      </c>
      <c r="J14406">
        <v>4.3764517371572248E-2</v>
      </c>
      <c r="K14406">
        <v>-0.1030372468641147</v>
      </c>
      <c r="L14406">
        <v>0.70150015117042142</v>
      </c>
    </row>
    <row r="14407" spans="1:12">
      <c r="A14407" t="s">
        <v>317</v>
      </c>
      <c r="B14407" t="s">
        <v>482</v>
      </c>
      <c r="C14407">
        <v>48439</v>
      </c>
      <c r="D14407" t="s">
        <v>135</v>
      </c>
      <c r="E14407">
        <v>590</v>
      </c>
      <c r="F14407" t="s">
        <v>110</v>
      </c>
      <c r="G14407" t="s">
        <v>116</v>
      </c>
      <c r="H14407">
        <v>73</v>
      </c>
      <c r="I14407">
        <v>0.1720758613783174</v>
      </c>
      <c r="J14407">
        <v>1.1549350099597219E-2</v>
      </c>
      <c r="K14407">
        <v>-5.736439068397374E-2</v>
      </c>
      <c r="L14407">
        <v>0.37156919040709002</v>
      </c>
    </row>
    <row r="14408" spans="1:12">
      <c r="A14408" t="s">
        <v>317</v>
      </c>
      <c r="B14408" t="s">
        <v>482</v>
      </c>
      <c r="C14408">
        <v>48439</v>
      </c>
      <c r="D14408" t="s">
        <v>135</v>
      </c>
      <c r="E14408">
        <v>590</v>
      </c>
      <c r="F14408" t="s">
        <v>110</v>
      </c>
      <c r="G14408" t="s">
        <v>117</v>
      </c>
      <c r="H14408">
        <v>21</v>
      </c>
      <c r="I14408">
        <v>0.30580196078704569</v>
      </c>
      <c r="J14408">
        <v>4.3764517371572248E-2</v>
      </c>
      <c r="K14408">
        <v>-0.1030372468641147</v>
      </c>
      <c r="L14408">
        <v>0.70150015117042142</v>
      </c>
    </row>
    <row r="14409" spans="1:12">
      <c r="A14409" t="s">
        <v>317</v>
      </c>
      <c r="B14409" t="s">
        <v>482</v>
      </c>
      <c r="C14409">
        <v>48439</v>
      </c>
      <c r="D14409" t="s">
        <v>135</v>
      </c>
      <c r="E14409">
        <v>590</v>
      </c>
      <c r="F14409" t="s">
        <v>110</v>
      </c>
      <c r="G14409" t="s">
        <v>118</v>
      </c>
      <c r="H14409">
        <v>73</v>
      </c>
      <c r="I14409">
        <v>0.1720758613783174</v>
      </c>
      <c r="J14409">
        <v>1.1549350099597219E-2</v>
      </c>
      <c r="K14409">
        <v>-5.736439068397374E-2</v>
      </c>
      <c r="L14409">
        <v>0.37156919040709002</v>
      </c>
    </row>
    <row r="14410" spans="1:12">
      <c r="A14410" t="s">
        <v>317</v>
      </c>
      <c r="B14410" t="s">
        <v>482</v>
      </c>
      <c r="C14410">
        <v>48439</v>
      </c>
      <c r="D14410" t="s">
        <v>135</v>
      </c>
      <c r="E14410">
        <v>590</v>
      </c>
      <c r="F14410" t="s">
        <v>110</v>
      </c>
      <c r="G14410" t="s">
        <v>119</v>
      </c>
      <c r="H14410">
        <v>21</v>
      </c>
      <c r="I14410">
        <v>0.41894103250454029</v>
      </c>
      <c r="J14410">
        <v>4.5897237089403013E-2</v>
      </c>
      <c r="K14410">
        <v>0.13843076486317521</v>
      </c>
      <c r="L14410">
        <v>0.87417234015293099</v>
      </c>
    </row>
    <row r="14411" spans="1:12">
      <c r="A14411" t="s">
        <v>317</v>
      </c>
      <c r="B14411" t="s">
        <v>482</v>
      </c>
      <c r="C14411">
        <v>48439</v>
      </c>
      <c r="D14411" t="s">
        <v>135</v>
      </c>
      <c r="E14411">
        <v>590</v>
      </c>
      <c r="F14411" t="s">
        <v>110</v>
      </c>
      <c r="G14411" t="s">
        <v>120</v>
      </c>
      <c r="H14411">
        <v>73</v>
      </c>
      <c r="I14411">
        <v>0.21369404620266499</v>
      </c>
      <c r="J14411">
        <v>1.095812523897532E-2</v>
      </c>
      <c r="K14411">
        <v>-1.4258210904547579E-3</v>
      </c>
      <c r="L14411">
        <v>0.42703457621357532</v>
      </c>
    </row>
    <row r="14412" spans="1:12">
      <c r="A14412" t="s">
        <v>317</v>
      </c>
      <c r="B14412" t="s">
        <v>482</v>
      </c>
      <c r="C14412">
        <v>48439</v>
      </c>
      <c r="D14412" t="s">
        <v>135</v>
      </c>
      <c r="E14412">
        <v>590</v>
      </c>
      <c r="F14412" t="s">
        <v>110</v>
      </c>
      <c r="G14412" t="s">
        <v>121</v>
      </c>
      <c r="H14412">
        <v>21</v>
      </c>
      <c r="I14412">
        <v>0.67011258961515197</v>
      </c>
      <c r="J14412">
        <v>5.9670154189357102E-2</v>
      </c>
      <c r="K14412">
        <v>0.1920892174148528</v>
      </c>
      <c r="L14412">
        <v>1.2323829158348369</v>
      </c>
    </row>
    <row r="14413" spans="1:12">
      <c r="A14413" t="s">
        <v>317</v>
      </c>
      <c r="B14413" t="s">
        <v>482</v>
      </c>
      <c r="C14413">
        <v>48439</v>
      </c>
      <c r="D14413" t="s">
        <v>135</v>
      </c>
      <c r="E14413">
        <v>590</v>
      </c>
      <c r="F14413" t="s">
        <v>110</v>
      </c>
      <c r="G14413" t="s">
        <v>122</v>
      </c>
      <c r="H14413">
        <v>73</v>
      </c>
      <c r="I14413">
        <v>0.32836845820626243</v>
      </c>
      <c r="J14413">
        <v>1.2378409388653779E-2</v>
      </c>
      <c r="K14413">
        <v>-1.4258210904547579E-3</v>
      </c>
      <c r="L14413">
        <v>0.53230241805782197</v>
      </c>
    </row>
    <row r="14414" spans="1:12">
      <c r="A14414" t="s">
        <v>317</v>
      </c>
      <c r="B14414" t="s">
        <v>482</v>
      </c>
      <c r="C14414">
        <v>48439</v>
      </c>
      <c r="D14414" t="s">
        <v>135</v>
      </c>
      <c r="E14414">
        <v>590</v>
      </c>
      <c r="F14414" t="s">
        <v>110</v>
      </c>
      <c r="G14414" t="s">
        <v>123</v>
      </c>
      <c r="H14414">
        <v>21</v>
      </c>
      <c r="I14414">
        <v>0.90529997341020851</v>
      </c>
      <c r="J14414">
        <v>7.7002491223631439E-2</v>
      </c>
      <c r="K14414">
        <v>0.22213573584840979</v>
      </c>
      <c r="L14414">
        <v>1.5856410023960681</v>
      </c>
    </row>
    <row r="14415" spans="1:12">
      <c r="A14415" t="s">
        <v>317</v>
      </c>
      <c r="B14415" t="s">
        <v>482</v>
      </c>
      <c r="C14415">
        <v>48439</v>
      </c>
      <c r="D14415" t="s">
        <v>135</v>
      </c>
      <c r="E14415">
        <v>590</v>
      </c>
      <c r="F14415" t="s">
        <v>110</v>
      </c>
      <c r="G14415" t="s">
        <v>124</v>
      </c>
      <c r="H14415">
        <v>73</v>
      </c>
      <c r="I14415">
        <v>0.43168202879694328</v>
      </c>
      <c r="J14415">
        <v>1.552441590973885E-2</v>
      </c>
      <c r="K14415">
        <v>-1.4258210904547579E-3</v>
      </c>
      <c r="L14415">
        <v>0.72705437832591224</v>
      </c>
    </row>
    <row r="14416" spans="1:12">
      <c r="A14416" t="s">
        <v>317</v>
      </c>
      <c r="B14416" t="s">
        <v>482</v>
      </c>
      <c r="C14416">
        <v>48439</v>
      </c>
      <c r="D14416" t="s">
        <v>135</v>
      </c>
      <c r="E14416">
        <v>590</v>
      </c>
      <c r="F14416" t="s">
        <v>110</v>
      </c>
      <c r="G14416" t="s">
        <v>125</v>
      </c>
      <c r="H14416">
        <v>21</v>
      </c>
      <c r="I14416">
        <v>1.12839611071775</v>
      </c>
      <c r="J14416">
        <v>9.2851381894181975E-2</v>
      </c>
      <c r="K14416">
        <v>0.25170032977500628</v>
      </c>
      <c r="L14416">
        <v>1.9083088080071371</v>
      </c>
    </row>
    <row r="14417" spans="1:12">
      <c r="A14417" t="s">
        <v>317</v>
      </c>
      <c r="B14417" t="s">
        <v>482</v>
      </c>
      <c r="C14417">
        <v>48439</v>
      </c>
      <c r="D14417" t="s">
        <v>135</v>
      </c>
      <c r="E14417">
        <v>590</v>
      </c>
      <c r="F14417" t="s">
        <v>110</v>
      </c>
      <c r="G14417" t="s">
        <v>126</v>
      </c>
      <c r="H14417">
        <v>73</v>
      </c>
      <c r="I14417">
        <v>0.54160772122883072</v>
      </c>
      <c r="J14417">
        <v>1.9583889082644069E-2</v>
      </c>
      <c r="K14417">
        <v>-1.4258210904547579E-3</v>
      </c>
      <c r="L14417">
        <v>0.94170012906595413</v>
      </c>
    </row>
    <row r="14418" spans="1:12">
      <c r="A14418" t="s">
        <v>317</v>
      </c>
      <c r="B14418" t="s">
        <v>482</v>
      </c>
      <c r="C14418">
        <v>48439</v>
      </c>
      <c r="D14418" t="s">
        <v>135</v>
      </c>
      <c r="E14418">
        <v>590</v>
      </c>
      <c r="F14418" t="s">
        <v>110</v>
      </c>
      <c r="G14418" t="s">
        <v>127</v>
      </c>
      <c r="H14418">
        <v>21</v>
      </c>
      <c r="I14418">
        <v>0.53153354669199482</v>
      </c>
      <c r="J14418">
        <v>5.1312881201294069E-2</v>
      </c>
      <c r="K14418">
        <v>0.15938401467315549</v>
      </c>
      <c r="L14418">
        <v>1.035220974542278</v>
      </c>
    </row>
    <row r="14419" spans="1:12">
      <c r="A14419" t="s">
        <v>317</v>
      </c>
      <c r="B14419" t="s">
        <v>482</v>
      </c>
      <c r="C14419">
        <v>48439</v>
      </c>
      <c r="D14419" t="s">
        <v>135</v>
      </c>
      <c r="E14419">
        <v>590</v>
      </c>
      <c r="F14419" t="s">
        <v>110</v>
      </c>
      <c r="G14419" t="s">
        <v>128</v>
      </c>
      <c r="H14419">
        <v>73</v>
      </c>
      <c r="I14419">
        <v>0.2486770489728917</v>
      </c>
      <c r="J14419">
        <v>1.0406185610671741E-2</v>
      </c>
      <c r="K14419">
        <v>-1.4258210904547579E-3</v>
      </c>
      <c r="L14419">
        <v>0.43558443721303541</v>
      </c>
    </row>
    <row r="14420" spans="1:12">
      <c r="A14420" t="s">
        <v>317</v>
      </c>
      <c r="B14420" t="s">
        <v>482</v>
      </c>
      <c r="C14420">
        <v>48439</v>
      </c>
      <c r="D14420" t="s">
        <v>135</v>
      </c>
      <c r="E14420">
        <v>590</v>
      </c>
      <c r="F14420" t="s">
        <v>110</v>
      </c>
      <c r="G14420" t="s">
        <v>129</v>
      </c>
      <c r="H14420">
        <v>21</v>
      </c>
      <c r="I14420">
        <v>0.53153354669199482</v>
      </c>
      <c r="J14420">
        <v>5.1312881201294069E-2</v>
      </c>
      <c r="K14420">
        <v>0.15938401467315549</v>
      </c>
      <c r="L14420">
        <v>1.035220974542278</v>
      </c>
    </row>
    <row r="14421" spans="1:12">
      <c r="A14421" t="s">
        <v>317</v>
      </c>
      <c r="B14421" t="s">
        <v>482</v>
      </c>
      <c r="C14421">
        <v>48439</v>
      </c>
      <c r="D14421" t="s">
        <v>135</v>
      </c>
      <c r="E14421">
        <v>590</v>
      </c>
      <c r="F14421" t="s">
        <v>110</v>
      </c>
      <c r="G14421" t="s">
        <v>130</v>
      </c>
      <c r="H14421">
        <v>73</v>
      </c>
      <c r="I14421">
        <v>0.2486770489728917</v>
      </c>
      <c r="J14421">
        <v>1.0406185610671741E-2</v>
      </c>
      <c r="K14421">
        <v>-1.4258210904547579E-3</v>
      </c>
      <c r="L14421">
        <v>0.43558443721303541</v>
      </c>
    </row>
    <row r="14422" spans="1:12">
      <c r="A14422" t="s">
        <v>317</v>
      </c>
      <c r="B14422" t="s">
        <v>482</v>
      </c>
      <c r="C14422">
        <v>48439</v>
      </c>
      <c r="D14422" t="s">
        <v>135</v>
      </c>
      <c r="E14422">
        <v>590</v>
      </c>
      <c r="F14422" t="s">
        <v>110</v>
      </c>
      <c r="G14422" t="s">
        <v>131</v>
      </c>
      <c r="H14422">
        <v>21</v>
      </c>
      <c r="I14422">
        <v>0.53153354669199482</v>
      </c>
      <c r="J14422">
        <v>5.1312881201294069E-2</v>
      </c>
      <c r="K14422">
        <v>0.15938401467315549</v>
      </c>
      <c r="L14422">
        <v>1.035220974542278</v>
      </c>
    </row>
    <row r="14423" spans="1:12">
      <c r="A14423" t="s">
        <v>317</v>
      </c>
      <c r="B14423" t="s">
        <v>482</v>
      </c>
      <c r="C14423">
        <v>48439</v>
      </c>
      <c r="D14423" t="s">
        <v>135</v>
      </c>
      <c r="E14423">
        <v>590</v>
      </c>
      <c r="F14423" t="s">
        <v>110</v>
      </c>
      <c r="G14423" t="s">
        <v>132</v>
      </c>
      <c r="H14423">
        <v>73</v>
      </c>
      <c r="I14423">
        <v>0.2486770489728917</v>
      </c>
      <c r="J14423">
        <v>1.0406185610671741E-2</v>
      </c>
      <c r="K14423">
        <v>-1.4258210904547579E-3</v>
      </c>
      <c r="L14423">
        <v>0.43558443721303541</v>
      </c>
    </row>
    <row r="14424" spans="1:12">
      <c r="A14424" t="s">
        <v>317</v>
      </c>
      <c r="B14424" t="s">
        <v>482</v>
      </c>
      <c r="C14424">
        <v>48439</v>
      </c>
      <c r="D14424" t="s">
        <v>135</v>
      </c>
      <c r="E14424">
        <v>590</v>
      </c>
      <c r="F14424" t="s">
        <v>110</v>
      </c>
      <c r="G14424" t="s">
        <v>133</v>
      </c>
      <c r="H14424">
        <v>21</v>
      </c>
      <c r="I14424">
        <v>0.80092700356517643</v>
      </c>
      <c r="J14424">
        <v>6.6061947049611949E-2</v>
      </c>
      <c r="K14424">
        <v>0.13062001870250631</v>
      </c>
      <c r="L14424">
        <v>1.2634740516146179</v>
      </c>
    </row>
    <row r="14425" spans="1:12">
      <c r="A14425" t="s">
        <v>317</v>
      </c>
      <c r="B14425" t="s">
        <v>482</v>
      </c>
      <c r="C14425">
        <v>48439</v>
      </c>
      <c r="D14425" t="s">
        <v>135</v>
      </c>
      <c r="E14425">
        <v>590</v>
      </c>
      <c r="F14425" t="s">
        <v>110</v>
      </c>
      <c r="G14425" t="s">
        <v>134</v>
      </c>
      <c r="H14425">
        <v>73</v>
      </c>
      <c r="I14425">
        <v>0.32679980708552181</v>
      </c>
      <c r="J14425">
        <v>1.223364149823643E-2</v>
      </c>
      <c r="K14425">
        <v>-1.4258210904547579E-3</v>
      </c>
      <c r="L14425">
        <v>0.59209628847376294</v>
      </c>
    </row>
    <row r="14426" spans="1:12">
      <c r="A14426" t="s">
        <v>317</v>
      </c>
      <c r="B14426" t="s">
        <v>483</v>
      </c>
      <c r="C14426">
        <v>48441</v>
      </c>
      <c r="D14426" t="s">
        <v>135</v>
      </c>
      <c r="E14426">
        <v>590</v>
      </c>
      <c r="F14426" t="s">
        <v>110</v>
      </c>
      <c r="G14426" t="s">
        <v>111</v>
      </c>
      <c r="H14426">
        <v>119</v>
      </c>
      <c r="I14426">
        <v>1.140820601885309E-2</v>
      </c>
      <c r="J14426">
        <v>1.555286819299056E-3</v>
      </c>
      <c r="K14426">
        <v>-999</v>
      </c>
      <c r="L14426">
        <v>-999</v>
      </c>
    </row>
    <row r="14427" spans="1:12">
      <c r="A14427" t="s">
        <v>317</v>
      </c>
      <c r="B14427" t="s">
        <v>483</v>
      </c>
      <c r="C14427">
        <v>48441</v>
      </c>
      <c r="D14427" t="s">
        <v>135</v>
      </c>
      <c r="E14427">
        <v>590</v>
      </c>
      <c r="F14427" t="s">
        <v>110</v>
      </c>
      <c r="G14427" t="s">
        <v>112</v>
      </c>
      <c r="H14427">
        <v>249</v>
      </c>
      <c r="I14427">
        <v>1.7658757837572741E-2</v>
      </c>
      <c r="J14427">
        <v>1.9727070536314948E-3</v>
      </c>
      <c r="K14427">
        <v>-999</v>
      </c>
      <c r="L14427">
        <v>-999</v>
      </c>
    </row>
    <row r="14428" spans="1:12">
      <c r="A14428" t="s">
        <v>317</v>
      </c>
      <c r="B14428" t="s">
        <v>483</v>
      </c>
      <c r="C14428">
        <v>48441</v>
      </c>
      <c r="D14428" t="s">
        <v>135</v>
      </c>
      <c r="E14428">
        <v>590</v>
      </c>
      <c r="F14428" t="s">
        <v>110</v>
      </c>
      <c r="G14428" t="s">
        <v>113</v>
      </c>
      <c r="H14428">
        <v>119</v>
      </c>
      <c r="I14428">
        <v>0.43201694207967622</v>
      </c>
      <c r="J14428">
        <v>1.467775409181417E-2</v>
      </c>
      <c r="K14428">
        <v>-999</v>
      </c>
      <c r="L14428">
        <v>0.77540715494041401</v>
      </c>
    </row>
    <row r="14429" spans="1:12">
      <c r="A14429" t="s">
        <v>317</v>
      </c>
      <c r="B14429" t="s">
        <v>483</v>
      </c>
      <c r="C14429">
        <v>48441</v>
      </c>
      <c r="D14429" t="s">
        <v>135</v>
      </c>
      <c r="E14429">
        <v>590</v>
      </c>
      <c r="F14429" t="s">
        <v>110</v>
      </c>
      <c r="G14429" t="s">
        <v>114</v>
      </c>
      <c r="H14429">
        <v>249</v>
      </c>
      <c r="I14429">
        <v>0.21377616855957829</v>
      </c>
      <c r="J14429">
        <v>5.0578291676846377E-3</v>
      </c>
      <c r="K14429">
        <v>-6.8388802885162275E-2</v>
      </c>
      <c r="L14429">
        <v>0.39676246338379179</v>
      </c>
    </row>
    <row r="14430" spans="1:12">
      <c r="A14430" t="s">
        <v>317</v>
      </c>
      <c r="B14430" t="s">
        <v>483</v>
      </c>
      <c r="C14430">
        <v>48441</v>
      </c>
      <c r="D14430" t="s">
        <v>135</v>
      </c>
      <c r="E14430">
        <v>590</v>
      </c>
      <c r="F14430" t="s">
        <v>110</v>
      </c>
      <c r="G14430" t="s">
        <v>115</v>
      </c>
      <c r="H14430">
        <v>119</v>
      </c>
      <c r="I14430">
        <v>0.32872256492853108</v>
      </c>
      <c r="J14430">
        <v>1.1673735540984109E-2</v>
      </c>
      <c r="K14430">
        <v>-999</v>
      </c>
      <c r="L14430">
        <v>0.61666313658404837</v>
      </c>
    </row>
    <row r="14431" spans="1:12">
      <c r="A14431" t="s">
        <v>317</v>
      </c>
      <c r="B14431" t="s">
        <v>483</v>
      </c>
      <c r="C14431">
        <v>48441</v>
      </c>
      <c r="D14431" t="s">
        <v>135</v>
      </c>
      <c r="E14431">
        <v>590</v>
      </c>
      <c r="F14431" t="s">
        <v>110</v>
      </c>
      <c r="G14431" t="s">
        <v>116</v>
      </c>
      <c r="H14431">
        <v>249</v>
      </c>
      <c r="I14431">
        <v>0.13484520442868089</v>
      </c>
      <c r="J14431">
        <v>4.6486115461383121E-3</v>
      </c>
      <c r="K14431">
        <v>-0.14823327133492659</v>
      </c>
      <c r="L14431">
        <v>0.31182416552438941</v>
      </c>
    </row>
    <row r="14432" spans="1:12">
      <c r="A14432" t="s">
        <v>317</v>
      </c>
      <c r="B14432" t="s">
        <v>483</v>
      </c>
      <c r="C14432">
        <v>48441</v>
      </c>
      <c r="D14432" t="s">
        <v>135</v>
      </c>
      <c r="E14432">
        <v>590</v>
      </c>
      <c r="F14432" t="s">
        <v>110</v>
      </c>
      <c r="G14432" t="s">
        <v>117</v>
      </c>
      <c r="H14432">
        <v>119</v>
      </c>
      <c r="I14432">
        <v>0.32909088705213491</v>
      </c>
      <c r="J14432">
        <v>1.1682174781495139E-2</v>
      </c>
      <c r="K14432">
        <v>-999</v>
      </c>
      <c r="L14432">
        <v>0.61666313658404837</v>
      </c>
    </row>
    <row r="14433" spans="1:12">
      <c r="A14433" t="s">
        <v>317</v>
      </c>
      <c r="B14433" t="s">
        <v>483</v>
      </c>
      <c r="C14433">
        <v>48441</v>
      </c>
      <c r="D14433" t="s">
        <v>135</v>
      </c>
      <c r="E14433">
        <v>590</v>
      </c>
      <c r="F14433" t="s">
        <v>110</v>
      </c>
      <c r="G14433" t="s">
        <v>118</v>
      </c>
      <c r="H14433">
        <v>249</v>
      </c>
      <c r="I14433">
        <v>0.13484520442868089</v>
      </c>
      <c r="J14433">
        <v>4.6486115461383121E-3</v>
      </c>
      <c r="K14433">
        <v>-0.14823327133492659</v>
      </c>
      <c r="L14433">
        <v>0.31182416552438941</v>
      </c>
    </row>
    <row r="14434" spans="1:12">
      <c r="A14434" t="s">
        <v>317</v>
      </c>
      <c r="B14434" t="s">
        <v>483</v>
      </c>
      <c r="C14434">
        <v>48441</v>
      </c>
      <c r="D14434" t="s">
        <v>135</v>
      </c>
      <c r="E14434">
        <v>590</v>
      </c>
      <c r="F14434" t="s">
        <v>110</v>
      </c>
      <c r="G14434" t="s">
        <v>119</v>
      </c>
      <c r="H14434">
        <v>119</v>
      </c>
      <c r="I14434">
        <v>0.36878264116342219</v>
      </c>
      <c r="J14434">
        <v>1.2628471351821271E-2</v>
      </c>
      <c r="K14434">
        <v>-999</v>
      </c>
      <c r="L14434">
        <v>0.66018978291997776</v>
      </c>
    </row>
    <row r="14435" spans="1:12">
      <c r="A14435" t="s">
        <v>317</v>
      </c>
      <c r="B14435" t="s">
        <v>483</v>
      </c>
      <c r="C14435">
        <v>48441</v>
      </c>
      <c r="D14435" t="s">
        <v>135</v>
      </c>
      <c r="E14435">
        <v>590</v>
      </c>
      <c r="F14435" t="s">
        <v>110</v>
      </c>
      <c r="G14435" t="s">
        <v>120</v>
      </c>
      <c r="H14435">
        <v>249</v>
      </c>
      <c r="I14435">
        <v>0.17699366310280051</v>
      </c>
      <c r="J14435">
        <v>4.834839207356975E-3</v>
      </c>
      <c r="K14435">
        <v>-0.110440307075323</v>
      </c>
      <c r="L14435">
        <v>0.35949481920312698</v>
      </c>
    </row>
    <row r="14436" spans="1:12">
      <c r="A14436" t="s">
        <v>317</v>
      </c>
      <c r="B14436" t="s">
        <v>483</v>
      </c>
      <c r="C14436">
        <v>48441</v>
      </c>
      <c r="D14436" t="s">
        <v>135</v>
      </c>
      <c r="E14436">
        <v>590</v>
      </c>
      <c r="F14436" t="s">
        <v>110</v>
      </c>
      <c r="G14436" t="s">
        <v>121</v>
      </c>
      <c r="H14436">
        <v>119</v>
      </c>
      <c r="I14436">
        <v>0.49941062810184877</v>
      </c>
      <c r="J14436">
        <v>1.6715829198715192E-2</v>
      </c>
      <c r="K14436">
        <v>-999</v>
      </c>
      <c r="L14436">
        <v>0.90576837500515262</v>
      </c>
    </row>
    <row r="14437" spans="1:12">
      <c r="A14437" t="s">
        <v>317</v>
      </c>
      <c r="B14437" t="s">
        <v>483</v>
      </c>
      <c r="C14437">
        <v>48441</v>
      </c>
      <c r="D14437" t="s">
        <v>135</v>
      </c>
      <c r="E14437">
        <v>590</v>
      </c>
      <c r="F14437" t="s">
        <v>110</v>
      </c>
      <c r="G14437" t="s">
        <v>122</v>
      </c>
      <c r="H14437">
        <v>249</v>
      </c>
      <c r="I14437">
        <v>0.28210141588337878</v>
      </c>
      <c r="J14437">
        <v>5.8136283926642929E-3</v>
      </c>
      <c r="K14437">
        <v>-1.20704335229051E-3</v>
      </c>
      <c r="L14437">
        <v>0.46340287480711517</v>
      </c>
    </row>
    <row r="14438" spans="1:12">
      <c r="A14438" t="s">
        <v>317</v>
      </c>
      <c r="B14438" t="s">
        <v>483</v>
      </c>
      <c r="C14438">
        <v>48441</v>
      </c>
      <c r="D14438" t="s">
        <v>135</v>
      </c>
      <c r="E14438">
        <v>590</v>
      </c>
      <c r="F14438" t="s">
        <v>110</v>
      </c>
      <c r="G14438" t="s">
        <v>123</v>
      </c>
      <c r="H14438">
        <v>119</v>
      </c>
      <c r="I14438">
        <v>0.60779388222891562</v>
      </c>
      <c r="J14438">
        <v>2.0046754828781151E-2</v>
      </c>
      <c r="K14438">
        <v>-999</v>
      </c>
      <c r="L14438">
        <v>1.065417881734922</v>
      </c>
    </row>
    <row r="14439" spans="1:12">
      <c r="A14439" t="s">
        <v>317</v>
      </c>
      <c r="B14439" t="s">
        <v>483</v>
      </c>
      <c r="C14439">
        <v>48441</v>
      </c>
      <c r="D14439" t="s">
        <v>135</v>
      </c>
      <c r="E14439">
        <v>590</v>
      </c>
      <c r="F14439" t="s">
        <v>110</v>
      </c>
      <c r="G14439" t="s">
        <v>124</v>
      </c>
      <c r="H14439">
        <v>249</v>
      </c>
      <c r="I14439">
        <v>0.37772565825152188</v>
      </c>
      <c r="J14439">
        <v>6.9048532390674202E-3</v>
      </c>
      <c r="K14439">
        <v>-1.20704335229051E-3</v>
      </c>
      <c r="L14439">
        <v>0.57869405708987265</v>
      </c>
    </row>
    <row r="14440" spans="1:12">
      <c r="A14440" t="s">
        <v>317</v>
      </c>
      <c r="B14440" t="s">
        <v>483</v>
      </c>
      <c r="C14440">
        <v>48441</v>
      </c>
      <c r="D14440" t="s">
        <v>135</v>
      </c>
      <c r="E14440">
        <v>590</v>
      </c>
      <c r="F14440" t="s">
        <v>110</v>
      </c>
      <c r="G14440" t="s">
        <v>125</v>
      </c>
      <c r="H14440">
        <v>119</v>
      </c>
      <c r="I14440">
        <v>0.7268857928793756</v>
      </c>
      <c r="J14440">
        <v>2.390373533295459E-2</v>
      </c>
      <c r="K14440">
        <v>-999</v>
      </c>
      <c r="L14440">
        <v>1.2610175070735949</v>
      </c>
    </row>
    <row r="14441" spans="1:12">
      <c r="A14441" t="s">
        <v>317</v>
      </c>
      <c r="B14441" t="s">
        <v>483</v>
      </c>
      <c r="C14441">
        <v>48441</v>
      </c>
      <c r="D14441" t="s">
        <v>135</v>
      </c>
      <c r="E14441">
        <v>590</v>
      </c>
      <c r="F14441" t="s">
        <v>110</v>
      </c>
      <c r="G14441" t="s">
        <v>126</v>
      </c>
      <c r="H14441">
        <v>249</v>
      </c>
      <c r="I14441">
        <v>0.47957466292110262</v>
      </c>
      <c r="J14441">
        <v>8.3121883576528534E-3</v>
      </c>
      <c r="K14441">
        <v>-1.20704335229051E-3</v>
      </c>
      <c r="L14441">
        <v>0.71595461619493217</v>
      </c>
    </row>
    <row r="14442" spans="1:12">
      <c r="A14442" t="s">
        <v>317</v>
      </c>
      <c r="B14442" t="s">
        <v>483</v>
      </c>
      <c r="C14442">
        <v>48441</v>
      </c>
      <c r="D14442" t="s">
        <v>135</v>
      </c>
      <c r="E14442">
        <v>590</v>
      </c>
      <c r="F14442" t="s">
        <v>110</v>
      </c>
      <c r="G14442" t="s">
        <v>127</v>
      </c>
      <c r="H14442">
        <v>119</v>
      </c>
      <c r="I14442">
        <v>0.43168861642356549</v>
      </c>
      <c r="J14442">
        <v>1.467501765815254E-2</v>
      </c>
      <c r="K14442">
        <v>-999</v>
      </c>
      <c r="L14442">
        <v>0.77540715494041401</v>
      </c>
    </row>
    <row r="14443" spans="1:12">
      <c r="A14443" t="s">
        <v>317</v>
      </c>
      <c r="B14443" t="s">
        <v>483</v>
      </c>
      <c r="C14443">
        <v>48441</v>
      </c>
      <c r="D14443" t="s">
        <v>135</v>
      </c>
      <c r="E14443">
        <v>590</v>
      </c>
      <c r="F14443" t="s">
        <v>110</v>
      </c>
      <c r="G14443" t="s">
        <v>128</v>
      </c>
      <c r="H14443">
        <v>249</v>
      </c>
      <c r="I14443">
        <v>0.2137405771086304</v>
      </c>
      <c r="J14443">
        <v>5.0568875708171786E-3</v>
      </c>
      <c r="K14443">
        <v>-6.8388802885162275E-2</v>
      </c>
      <c r="L14443">
        <v>0.39676246338379179</v>
      </c>
    </row>
    <row r="14444" spans="1:12">
      <c r="A14444" t="s">
        <v>317</v>
      </c>
      <c r="B14444" t="s">
        <v>483</v>
      </c>
      <c r="C14444">
        <v>48441</v>
      </c>
      <c r="D14444" t="s">
        <v>135</v>
      </c>
      <c r="E14444">
        <v>590</v>
      </c>
      <c r="F14444" t="s">
        <v>110</v>
      </c>
      <c r="G14444" t="s">
        <v>129</v>
      </c>
      <c r="H14444">
        <v>119</v>
      </c>
      <c r="I14444">
        <v>0.43168862514370498</v>
      </c>
      <c r="J14444">
        <v>1.467501771878506E-2</v>
      </c>
      <c r="K14444">
        <v>-999</v>
      </c>
      <c r="L14444">
        <v>0.77540715494041401</v>
      </c>
    </row>
    <row r="14445" spans="1:12">
      <c r="A14445" t="s">
        <v>317</v>
      </c>
      <c r="B14445" t="s">
        <v>483</v>
      </c>
      <c r="C14445">
        <v>48441</v>
      </c>
      <c r="D14445" t="s">
        <v>135</v>
      </c>
      <c r="E14445">
        <v>590</v>
      </c>
      <c r="F14445" t="s">
        <v>110</v>
      </c>
      <c r="G14445" t="s">
        <v>130</v>
      </c>
      <c r="H14445">
        <v>249</v>
      </c>
      <c r="I14445">
        <v>0.2137405771086304</v>
      </c>
      <c r="J14445">
        <v>5.0568875708171803E-3</v>
      </c>
      <c r="K14445">
        <v>-6.8388802885162275E-2</v>
      </c>
      <c r="L14445">
        <v>0.39676246338379179</v>
      </c>
    </row>
    <row r="14446" spans="1:12">
      <c r="A14446" t="s">
        <v>317</v>
      </c>
      <c r="B14446" t="s">
        <v>483</v>
      </c>
      <c r="C14446">
        <v>48441</v>
      </c>
      <c r="D14446" t="s">
        <v>135</v>
      </c>
      <c r="E14446">
        <v>590</v>
      </c>
      <c r="F14446" t="s">
        <v>110</v>
      </c>
      <c r="G14446" t="s">
        <v>131</v>
      </c>
      <c r="H14446">
        <v>119</v>
      </c>
      <c r="I14446">
        <v>0.43168862514370498</v>
      </c>
      <c r="J14446">
        <v>1.467501771878506E-2</v>
      </c>
      <c r="K14446">
        <v>-999</v>
      </c>
      <c r="L14446">
        <v>0.77540715494041401</v>
      </c>
    </row>
    <row r="14447" spans="1:12">
      <c r="A14447" t="s">
        <v>317</v>
      </c>
      <c r="B14447" t="s">
        <v>483</v>
      </c>
      <c r="C14447">
        <v>48441</v>
      </c>
      <c r="D14447" t="s">
        <v>135</v>
      </c>
      <c r="E14447">
        <v>590</v>
      </c>
      <c r="F14447" t="s">
        <v>110</v>
      </c>
      <c r="G14447" t="s">
        <v>132</v>
      </c>
      <c r="H14447">
        <v>249</v>
      </c>
      <c r="I14447">
        <v>0.2137405771086304</v>
      </c>
      <c r="J14447">
        <v>5.0568875708171803E-3</v>
      </c>
      <c r="K14447">
        <v>-6.8388802885162275E-2</v>
      </c>
      <c r="L14447">
        <v>0.39676246338379179</v>
      </c>
    </row>
    <row r="14448" spans="1:12">
      <c r="A14448" t="s">
        <v>317</v>
      </c>
      <c r="B14448" t="s">
        <v>483</v>
      </c>
      <c r="C14448">
        <v>48441</v>
      </c>
      <c r="D14448" t="s">
        <v>135</v>
      </c>
      <c r="E14448">
        <v>590</v>
      </c>
      <c r="F14448" t="s">
        <v>110</v>
      </c>
      <c r="G14448" t="s">
        <v>133</v>
      </c>
      <c r="H14448">
        <v>119</v>
      </c>
      <c r="I14448">
        <v>0.43433714910275228</v>
      </c>
      <c r="J14448">
        <v>1.3735449922206201E-2</v>
      </c>
      <c r="K14448">
        <v>-999</v>
      </c>
      <c r="L14448">
        <v>0.70198398761031777</v>
      </c>
    </row>
    <row r="14449" spans="1:12">
      <c r="A14449" t="s">
        <v>317</v>
      </c>
      <c r="B14449" t="s">
        <v>483</v>
      </c>
      <c r="C14449">
        <v>48441</v>
      </c>
      <c r="D14449" t="s">
        <v>135</v>
      </c>
      <c r="E14449">
        <v>590</v>
      </c>
      <c r="F14449" t="s">
        <v>110</v>
      </c>
      <c r="G14449" t="s">
        <v>134</v>
      </c>
      <c r="H14449">
        <v>249</v>
      </c>
      <c r="I14449">
        <v>0.30223545983059369</v>
      </c>
      <c r="J14449">
        <v>5.5730783064963313E-3</v>
      </c>
      <c r="K14449">
        <v>-1.20704335229051E-3</v>
      </c>
      <c r="L14449">
        <v>0.62168249683176779</v>
      </c>
    </row>
    <row r="14450" spans="1:12">
      <c r="A14450" t="s">
        <v>317</v>
      </c>
      <c r="B14450" t="s">
        <v>484</v>
      </c>
      <c r="C14450">
        <v>48443</v>
      </c>
      <c r="D14450" t="s">
        <v>135</v>
      </c>
      <c r="E14450">
        <v>590</v>
      </c>
      <c r="F14450" t="s">
        <v>110</v>
      </c>
      <c r="G14450" t="s">
        <v>111</v>
      </c>
      <c r="H14450">
        <v>20</v>
      </c>
      <c r="I14450">
        <v>-1.0775250773316239E-3</v>
      </c>
      <c r="J14450">
        <v>1.8530982203370139E-3</v>
      </c>
      <c r="K14450">
        <v>-999</v>
      </c>
      <c r="L14450">
        <v>-999</v>
      </c>
    </row>
    <row r="14451" spans="1:12">
      <c r="A14451" t="s">
        <v>317</v>
      </c>
      <c r="B14451" t="s">
        <v>484</v>
      </c>
      <c r="C14451">
        <v>48443</v>
      </c>
      <c r="D14451" t="s">
        <v>135</v>
      </c>
      <c r="E14451">
        <v>590</v>
      </c>
      <c r="F14451" t="s">
        <v>110</v>
      </c>
      <c r="G14451" t="s">
        <v>112</v>
      </c>
      <c r="H14451">
        <v>39</v>
      </c>
      <c r="I14451">
        <v>-7.7510705896924508E-3</v>
      </c>
      <c r="J14451">
        <v>1.341363880508052E-3</v>
      </c>
      <c r="K14451">
        <v>-999</v>
      </c>
      <c r="L14451">
        <v>-999</v>
      </c>
    </row>
    <row r="14452" spans="1:12">
      <c r="A14452" t="s">
        <v>317</v>
      </c>
      <c r="B14452" t="s">
        <v>484</v>
      </c>
      <c r="C14452">
        <v>48443</v>
      </c>
      <c r="D14452" t="s">
        <v>135</v>
      </c>
      <c r="E14452">
        <v>590</v>
      </c>
      <c r="F14452" t="s">
        <v>110</v>
      </c>
      <c r="G14452" t="s">
        <v>113</v>
      </c>
      <c r="H14452">
        <v>20</v>
      </c>
      <c r="I14452">
        <v>0.57322014582845038</v>
      </c>
      <c r="J14452">
        <v>5.0041204645539638E-3</v>
      </c>
      <c r="K14452">
        <v>0.53266757867858727</v>
      </c>
      <c r="L14452">
        <v>0.61155968445221986</v>
      </c>
    </row>
    <row r="14453" spans="1:12">
      <c r="A14453" t="s">
        <v>317</v>
      </c>
      <c r="B14453" t="s">
        <v>484</v>
      </c>
      <c r="C14453">
        <v>48443</v>
      </c>
      <c r="D14453" t="s">
        <v>135</v>
      </c>
      <c r="E14453">
        <v>590</v>
      </c>
      <c r="F14453" t="s">
        <v>110</v>
      </c>
      <c r="G14453" t="s">
        <v>114</v>
      </c>
      <c r="H14453">
        <v>39</v>
      </c>
      <c r="I14453">
        <v>0.25847904275336098</v>
      </c>
      <c r="J14453">
        <v>1.4225374680988291E-2</v>
      </c>
      <c r="K14453">
        <v>8.8026611271834115E-2</v>
      </c>
      <c r="L14453">
        <v>0.40550754015868767</v>
      </c>
    </row>
    <row r="14454" spans="1:12">
      <c r="A14454" t="s">
        <v>317</v>
      </c>
      <c r="B14454" t="s">
        <v>484</v>
      </c>
      <c r="C14454">
        <v>48443</v>
      </c>
      <c r="D14454" t="s">
        <v>135</v>
      </c>
      <c r="E14454">
        <v>590</v>
      </c>
      <c r="F14454" t="s">
        <v>110</v>
      </c>
      <c r="G14454" t="s">
        <v>115</v>
      </c>
      <c r="H14454">
        <v>20</v>
      </c>
      <c r="I14454">
        <v>0.46925121680617921</v>
      </c>
      <c r="J14454">
        <v>4.191720528288102E-3</v>
      </c>
      <c r="K14454">
        <v>0.42931579141097781</v>
      </c>
      <c r="L14454">
        <v>0.49185931070714578</v>
      </c>
    </row>
    <row r="14455" spans="1:12">
      <c r="A14455" t="s">
        <v>317</v>
      </c>
      <c r="B14455" t="s">
        <v>484</v>
      </c>
      <c r="C14455">
        <v>48443</v>
      </c>
      <c r="D14455" t="s">
        <v>135</v>
      </c>
      <c r="E14455">
        <v>590</v>
      </c>
      <c r="F14455" t="s">
        <v>110</v>
      </c>
      <c r="G14455" t="s">
        <v>116</v>
      </c>
      <c r="H14455">
        <v>39</v>
      </c>
      <c r="I14455">
        <v>0.18365099522177769</v>
      </c>
      <c r="J14455">
        <v>1.7759081082224511E-2</v>
      </c>
      <c r="K14455">
        <v>-1.5995861006156211E-2</v>
      </c>
      <c r="L14455">
        <v>0.37254397000429879</v>
      </c>
    </row>
    <row r="14456" spans="1:12">
      <c r="A14456" t="s">
        <v>317</v>
      </c>
      <c r="B14456" t="s">
        <v>484</v>
      </c>
      <c r="C14456">
        <v>48443</v>
      </c>
      <c r="D14456" t="s">
        <v>135</v>
      </c>
      <c r="E14456">
        <v>590</v>
      </c>
      <c r="F14456" t="s">
        <v>110</v>
      </c>
      <c r="G14456" t="s">
        <v>117</v>
      </c>
      <c r="H14456">
        <v>20</v>
      </c>
      <c r="I14456">
        <v>0.46925121680617921</v>
      </c>
      <c r="J14456">
        <v>4.191720528288102E-3</v>
      </c>
      <c r="K14456">
        <v>0.42931579141097781</v>
      </c>
      <c r="L14456">
        <v>0.49185931070714578</v>
      </c>
    </row>
    <row r="14457" spans="1:12">
      <c r="A14457" t="s">
        <v>317</v>
      </c>
      <c r="B14457" t="s">
        <v>484</v>
      </c>
      <c r="C14457">
        <v>48443</v>
      </c>
      <c r="D14457" t="s">
        <v>135</v>
      </c>
      <c r="E14457">
        <v>590</v>
      </c>
      <c r="F14457" t="s">
        <v>110</v>
      </c>
      <c r="G14457" t="s">
        <v>118</v>
      </c>
      <c r="H14457">
        <v>39</v>
      </c>
      <c r="I14457">
        <v>0.18365099522177769</v>
      </c>
      <c r="J14457">
        <v>1.7759081082224511E-2</v>
      </c>
      <c r="K14457">
        <v>-1.5995861006156211E-2</v>
      </c>
      <c r="L14457">
        <v>0.37254397000429879</v>
      </c>
    </row>
    <row r="14458" spans="1:12">
      <c r="A14458" t="s">
        <v>317</v>
      </c>
      <c r="B14458" t="s">
        <v>484</v>
      </c>
      <c r="C14458">
        <v>48443</v>
      </c>
      <c r="D14458" t="s">
        <v>135</v>
      </c>
      <c r="E14458">
        <v>590</v>
      </c>
      <c r="F14458" t="s">
        <v>110</v>
      </c>
      <c r="G14458" t="s">
        <v>119</v>
      </c>
      <c r="H14458">
        <v>20</v>
      </c>
      <c r="I14458">
        <v>0.48884313020495013</v>
      </c>
      <c r="J14458">
        <v>4.8011712925529722E-3</v>
      </c>
      <c r="K14458">
        <v>0.44553022165138129</v>
      </c>
      <c r="L14458">
        <v>0.52798209319060985</v>
      </c>
    </row>
    <row r="14459" spans="1:12">
      <c r="A14459" t="s">
        <v>317</v>
      </c>
      <c r="B14459" t="s">
        <v>484</v>
      </c>
      <c r="C14459">
        <v>48443</v>
      </c>
      <c r="D14459" t="s">
        <v>135</v>
      </c>
      <c r="E14459">
        <v>590</v>
      </c>
      <c r="F14459" t="s">
        <v>110</v>
      </c>
      <c r="G14459" t="s">
        <v>120</v>
      </c>
      <c r="H14459">
        <v>39</v>
      </c>
      <c r="I14459">
        <v>0.22284526764285789</v>
      </c>
      <c r="J14459">
        <v>1.598187681126742E-2</v>
      </c>
      <c r="K14459">
        <v>4.0015070390214458E-2</v>
      </c>
      <c r="L14459">
        <v>0.39735487538562231</v>
      </c>
    </row>
    <row r="14460" spans="1:12">
      <c r="A14460" t="s">
        <v>317</v>
      </c>
      <c r="B14460" t="s">
        <v>484</v>
      </c>
      <c r="C14460">
        <v>48443</v>
      </c>
      <c r="D14460" t="s">
        <v>135</v>
      </c>
      <c r="E14460">
        <v>590</v>
      </c>
      <c r="F14460" t="s">
        <v>110</v>
      </c>
      <c r="G14460" t="s">
        <v>121</v>
      </c>
      <c r="H14460">
        <v>20</v>
      </c>
      <c r="I14460">
        <v>0.63496782328502055</v>
      </c>
      <c r="J14460">
        <v>6.4576668331086202E-3</v>
      </c>
      <c r="K14460">
        <v>0.58753524450715866</v>
      </c>
      <c r="L14460">
        <v>0.69021003559537386</v>
      </c>
    </row>
    <row r="14461" spans="1:12">
      <c r="A14461" t="s">
        <v>317</v>
      </c>
      <c r="B14461" t="s">
        <v>484</v>
      </c>
      <c r="C14461">
        <v>48443</v>
      </c>
      <c r="D14461" t="s">
        <v>135</v>
      </c>
      <c r="E14461">
        <v>590</v>
      </c>
      <c r="F14461" t="s">
        <v>110</v>
      </c>
      <c r="G14461" t="s">
        <v>122</v>
      </c>
      <c r="H14461">
        <v>39</v>
      </c>
      <c r="I14461">
        <v>0.34156876173589362</v>
      </c>
      <c r="J14461">
        <v>1.4141099499657001E-2</v>
      </c>
      <c r="K14461">
        <v>0.15926604632616109</v>
      </c>
      <c r="L14461">
        <v>0.47108975947694159</v>
      </c>
    </row>
    <row r="14462" spans="1:12">
      <c r="A14462" t="s">
        <v>317</v>
      </c>
      <c r="B14462" t="s">
        <v>484</v>
      </c>
      <c r="C14462">
        <v>48443</v>
      </c>
      <c r="D14462" t="s">
        <v>135</v>
      </c>
      <c r="E14462">
        <v>590</v>
      </c>
      <c r="F14462" t="s">
        <v>110</v>
      </c>
      <c r="G14462" t="s">
        <v>123</v>
      </c>
      <c r="H14462">
        <v>20</v>
      </c>
      <c r="I14462">
        <v>0.72588878077009178</v>
      </c>
      <c r="J14462">
        <v>1.198562528599029E-2</v>
      </c>
      <c r="K14462">
        <v>0.66693167583421764</v>
      </c>
      <c r="L14462">
        <v>0.86129794362903456</v>
      </c>
    </row>
    <row r="14463" spans="1:12">
      <c r="A14463" t="s">
        <v>317</v>
      </c>
      <c r="B14463" t="s">
        <v>484</v>
      </c>
      <c r="C14463">
        <v>48443</v>
      </c>
      <c r="D14463" t="s">
        <v>135</v>
      </c>
      <c r="E14463">
        <v>590</v>
      </c>
      <c r="F14463" t="s">
        <v>110</v>
      </c>
      <c r="G14463" t="s">
        <v>124</v>
      </c>
      <c r="H14463">
        <v>39</v>
      </c>
      <c r="I14463">
        <v>0.44562625212261481</v>
      </c>
      <c r="J14463">
        <v>1.193791908893351E-2</v>
      </c>
      <c r="K14463">
        <v>0.2701772794150844</v>
      </c>
      <c r="L14463">
        <v>0.5522496097317523</v>
      </c>
    </row>
    <row r="14464" spans="1:12">
      <c r="A14464" t="s">
        <v>317</v>
      </c>
      <c r="B14464" t="s">
        <v>484</v>
      </c>
      <c r="C14464">
        <v>48443</v>
      </c>
      <c r="D14464" t="s">
        <v>135</v>
      </c>
      <c r="E14464">
        <v>590</v>
      </c>
      <c r="F14464" t="s">
        <v>110</v>
      </c>
      <c r="G14464" t="s">
        <v>125</v>
      </c>
      <c r="H14464">
        <v>20</v>
      </c>
      <c r="I14464">
        <v>0.85867505015236689</v>
      </c>
      <c r="J14464">
        <v>1.418853706602939E-2</v>
      </c>
      <c r="K14464">
        <v>0.78844644693661503</v>
      </c>
      <c r="L14464">
        <v>1.0322448766981811</v>
      </c>
    </row>
    <row r="14465" spans="1:12">
      <c r="A14465" t="s">
        <v>317</v>
      </c>
      <c r="B14465" t="s">
        <v>484</v>
      </c>
      <c r="C14465">
        <v>48443</v>
      </c>
      <c r="D14465" t="s">
        <v>135</v>
      </c>
      <c r="E14465">
        <v>590</v>
      </c>
      <c r="F14465" t="s">
        <v>110</v>
      </c>
      <c r="G14465" t="s">
        <v>126</v>
      </c>
      <c r="H14465">
        <v>39</v>
      </c>
      <c r="I14465">
        <v>0.58262408222478823</v>
      </c>
      <c r="J14465">
        <v>1.130424539067456E-2</v>
      </c>
      <c r="K14465">
        <v>0.41994781322730163</v>
      </c>
      <c r="L14465">
        <v>0.68232956443301473</v>
      </c>
    </row>
    <row r="14466" spans="1:12">
      <c r="A14466" t="s">
        <v>317</v>
      </c>
      <c r="B14466" t="s">
        <v>484</v>
      </c>
      <c r="C14466">
        <v>48443</v>
      </c>
      <c r="D14466" t="s">
        <v>135</v>
      </c>
      <c r="E14466">
        <v>590</v>
      </c>
      <c r="F14466" t="s">
        <v>110</v>
      </c>
      <c r="G14466" t="s">
        <v>127</v>
      </c>
      <c r="H14466">
        <v>20</v>
      </c>
      <c r="I14466">
        <v>0.57322014582845038</v>
      </c>
      <c r="J14466">
        <v>5.004120464553969E-3</v>
      </c>
      <c r="K14466">
        <v>0.53266757867858727</v>
      </c>
      <c r="L14466">
        <v>0.61155968445221986</v>
      </c>
    </row>
    <row r="14467" spans="1:12">
      <c r="A14467" t="s">
        <v>317</v>
      </c>
      <c r="B14467" t="s">
        <v>484</v>
      </c>
      <c r="C14467">
        <v>48443</v>
      </c>
      <c r="D14467" t="s">
        <v>135</v>
      </c>
      <c r="E14467">
        <v>590</v>
      </c>
      <c r="F14467" t="s">
        <v>110</v>
      </c>
      <c r="G14467" t="s">
        <v>128</v>
      </c>
      <c r="H14467">
        <v>39</v>
      </c>
      <c r="I14467">
        <v>0.25847904275336098</v>
      </c>
      <c r="J14467">
        <v>1.4225374680988291E-2</v>
      </c>
      <c r="K14467">
        <v>8.8026611271834115E-2</v>
      </c>
      <c r="L14467">
        <v>0.40550754015868767</v>
      </c>
    </row>
    <row r="14468" spans="1:12">
      <c r="A14468" t="s">
        <v>317</v>
      </c>
      <c r="B14468" t="s">
        <v>484</v>
      </c>
      <c r="C14468">
        <v>48443</v>
      </c>
      <c r="D14468" t="s">
        <v>135</v>
      </c>
      <c r="E14468">
        <v>590</v>
      </c>
      <c r="F14468" t="s">
        <v>110</v>
      </c>
      <c r="G14468" t="s">
        <v>129</v>
      </c>
      <c r="H14468">
        <v>20</v>
      </c>
      <c r="I14468">
        <v>0.57322014582845038</v>
      </c>
      <c r="J14468">
        <v>5.0041204645539612E-3</v>
      </c>
      <c r="K14468">
        <v>0.53266757867858727</v>
      </c>
      <c r="L14468">
        <v>0.61155968445221986</v>
      </c>
    </row>
    <row r="14469" spans="1:12">
      <c r="A14469" t="s">
        <v>317</v>
      </c>
      <c r="B14469" t="s">
        <v>484</v>
      </c>
      <c r="C14469">
        <v>48443</v>
      </c>
      <c r="D14469" t="s">
        <v>135</v>
      </c>
      <c r="E14469">
        <v>590</v>
      </c>
      <c r="F14469" t="s">
        <v>110</v>
      </c>
      <c r="G14469" t="s">
        <v>130</v>
      </c>
      <c r="H14469">
        <v>39</v>
      </c>
      <c r="I14469">
        <v>0.25847904275336098</v>
      </c>
      <c r="J14469">
        <v>1.4225374680988291E-2</v>
      </c>
      <c r="K14469">
        <v>8.8026611271834115E-2</v>
      </c>
      <c r="L14469">
        <v>0.40550754015868767</v>
      </c>
    </row>
    <row r="14470" spans="1:12">
      <c r="A14470" t="s">
        <v>317</v>
      </c>
      <c r="B14470" t="s">
        <v>484</v>
      </c>
      <c r="C14470">
        <v>48443</v>
      </c>
      <c r="D14470" t="s">
        <v>135</v>
      </c>
      <c r="E14470">
        <v>590</v>
      </c>
      <c r="F14470" t="s">
        <v>110</v>
      </c>
      <c r="G14470" t="s">
        <v>131</v>
      </c>
      <c r="H14470">
        <v>20</v>
      </c>
      <c r="I14470">
        <v>0.57322014582845049</v>
      </c>
      <c r="J14470">
        <v>5.0041204645539543E-3</v>
      </c>
      <c r="K14470">
        <v>0.53266757867858727</v>
      </c>
      <c r="L14470">
        <v>0.61155968445221986</v>
      </c>
    </row>
    <row r="14471" spans="1:12">
      <c r="A14471" t="s">
        <v>317</v>
      </c>
      <c r="B14471" t="s">
        <v>484</v>
      </c>
      <c r="C14471">
        <v>48443</v>
      </c>
      <c r="D14471" t="s">
        <v>135</v>
      </c>
      <c r="E14471">
        <v>590</v>
      </c>
      <c r="F14471" t="s">
        <v>110</v>
      </c>
      <c r="G14471" t="s">
        <v>132</v>
      </c>
      <c r="H14471">
        <v>39</v>
      </c>
      <c r="I14471">
        <v>0.25847904275336098</v>
      </c>
      <c r="J14471">
        <v>1.4225374680988291E-2</v>
      </c>
      <c r="K14471">
        <v>8.8026611271834115E-2</v>
      </c>
      <c r="L14471">
        <v>0.40550754015868767</v>
      </c>
    </row>
    <row r="14472" spans="1:12">
      <c r="A14472" t="s">
        <v>317</v>
      </c>
      <c r="B14472" t="s">
        <v>484</v>
      </c>
      <c r="C14472">
        <v>48443</v>
      </c>
      <c r="D14472" t="s">
        <v>135</v>
      </c>
      <c r="E14472">
        <v>590</v>
      </c>
      <c r="F14472" t="s">
        <v>110</v>
      </c>
      <c r="G14472" t="s">
        <v>133</v>
      </c>
      <c r="H14472">
        <v>20</v>
      </c>
      <c r="I14472">
        <v>0.47598019479054982</v>
      </c>
      <c r="J14472">
        <v>1.163192577172596E-2</v>
      </c>
      <c r="K14472">
        <v>0.42405695512702563</v>
      </c>
      <c r="L14472">
        <v>0.63440132752115486</v>
      </c>
    </row>
    <row r="14473" spans="1:12">
      <c r="A14473" t="s">
        <v>317</v>
      </c>
      <c r="B14473" t="s">
        <v>484</v>
      </c>
      <c r="C14473">
        <v>48443</v>
      </c>
      <c r="D14473" t="s">
        <v>135</v>
      </c>
      <c r="E14473">
        <v>590</v>
      </c>
      <c r="F14473" t="s">
        <v>110</v>
      </c>
      <c r="G14473" t="s">
        <v>134</v>
      </c>
      <c r="H14473">
        <v>39</v>
      </c>
      <c r="I14473">
        <v>0.33924803675892751</v>
      </c>
      <c r="J14473">
        <v>6.459383048740077E-3</v>
      </c>
      <c r="K14473">
        <v>0.28396204659748292</v>
      </c>
      <c r="L14473">
        <v>0.44574456366263732</v>
      </c>
    </row>
    <row r="14474" spans="1:12">
      <c r="A14474" t="s">
        <v>317</v>
      </c>
      <c r="B14474" t="s">
        <v>485</v>
      </c>
      <c r="C14474">
        <v>48445</v>
      </c>
      <c r="D14474" t="s">
        <v>135</v>
      </c>
      <c r="E14474">
        <v>590</v>
      </c>
      <c r="F14474" t="s">
        <v>110</v>
      </c>
      <c r="G14474" t="s">
        <v>111</v>
      </c>
      <c r="H14474">
        <v>195</v>
      </c>
      <c r="I14474">
        <v>1.280066447151627E-2</v>
      </c>
      <c r="J14474">
        <v>1.5078502414576499E-3</v>
      </c>
      <c r="K14474">
        <v>-999</v>
      </c>
      <c r="L14474">
        <v>-999</v>
      </c>
    </row>
    <row r="14475" spans="1:12">
      <c r="A14475" t="s">
        <v>317</v>
      </c>
      <c r="B14475" t="s">
        <v>485</v>
      </c>
      <c r="C14475">
        <v>48445</v>
      </c>
      <c r="D14475" t="s">
        <v>135</v>
      </c>
      <c r="E14475">
        <v>590</v>
      </c>
      <c r="F14475" t="s">
        <v>110</v>
      </c>
      <c r="G14475" t="s">
        <v>112</v>
      </c>
      <c r="H14475">
        <v>190</v>
      </c>
      <c r="I14475">
        <v>-9.2924923593182586E-3</v>
      </c>
      <c r="J14475">
        <v>1.02729659439014E-3</v>
      </c>
      <c r="K14475">
        <v>-999</v>
      </c>
      <c r="L14475">
        <v>-999</v>
      </c>
    </row>
    <row r="14476" spans="1:12">
      <c r="A14476" t="s">
        <v>317</v>
      </c>
      <c r="B14476" t="s">
        <v>485</v>
      </c>
      <c r="C14476">
        <v>48445</v>
      </c>
      <c r="D14476" t="s">
        <v>135</v>
      </c>
      <c r="E14476">
        <v>590</v>
      </c>
      <c r="F14476" t="s">
        <v>110</v>
      </c>
      <c r="G14476" t="s">
        <v>113</v>
      </c>
      <c r="H14476">
        <v>195</v>
      </c>
      <c r="I14476">
        <v>0.40708836443639601</v>
      </c>
      <c r="J14476">
        <v>1.4367217897190461E-2</v>
      </c>
      <c r="K14476">
        <v>6.1616498831277053E-2</v>
      </c>
      <c r="L14476">
        <v>1.0445898330844281</v>
      </c>
    </row>
    <row r="14477" spans="1:12">
      <c r="A14477" t="s">
        <v>317</v>
      </c>
      <c r="B14477" t="s">
        <v>485</v>
      </c>
      <c r="C14477">
        <v>48445</v>
      </c>
      <c r="D14477" t="s">
        <v>135</v>
      </c>
      <c r="E14477">
        <v>590</v>
      </c>
      <c r="F14477" t="s">
        <v>110</v>
      </c>
      <c r="G14477" t="s">
        <v>114</v>
      </c>
      <c r="H14477">
        <v>190</v>
      </c>
      <c r="I14477">
        <v>7.7813854277962002E-2</v>
      </c>
      <c r="J14477">
        <v>3.9358693629893728E-3</v>
      </c>
      <c r="K14477">
        <v>-1.7118735742734901E-2</v>
      </c>
      <c r="L14477">
        <v>0.27114206432046323</v>
      </c>
    </row>
    <row r="14478" spans="1:12">
      <c r="A14478" t="s">
        <v>317</v>
      </c>
      <c r="B14478" t="s">
        <v>485</v>
      </c>
      <c r="C14478">
        <v>48445</v>
      </c>
      <c r="D14478" t="s">
        <v>135</v>
      </c>
      <c r="E14478">
        <v>590</v>
      </c>
      <c r="F14478" t="s">
        <v>110</v>
      </c>
      <c r="G14478" t="s">
        <v>115</v>
      </c>
      <c r="H14478">
        <v>195</v>
      </c>
      <c r="I14478">
        <v>0.30513565012848759</v>
      </c>
      <c r="J14478">
        <v>1.0706964281424159E-2</v>
      </c>
      <c r="K14478">
        <v>3.9435271980070033E-2</v>
      </c>
      <c r="L14478">
        <v>0.71570367352633091</v>
      </c>
    </row>
    <row r="14479" spans="1:12">
      <c r="A14479" t="s">
        <v>317</v>
      </c>
      <c r="B14479" t="s">
        <v>485</v>
      </c>
      <c r="C14479">
        <v>48445</v>
      </c>
      <c r="D14479" t="s">
        <v>135</v>
      </c>
      <c r="E14479">
        <v>590</v>
      </c>
      <c r="F14479" t="s">
        <v>110</v>
      </c>
      <c r="G14479" t="s">
        <v>116</v>
      </c>
      <c r="H14479">
        <v>190</v>
      </c>
      <c r="I14479">
        <v>1.2001574140206729E-2</v>
      </c>
      <c r="J14479">
        <v>3.2866643379730002E-3</v>
      </c>
      <c r="K14479">
        <v>-7.5404002868393591E-2</v>
      </c>
      <c r="L14479">
        <v>0.16463460659000639</v>
      </c>
    </row>
    <row r="14480" spans="1:12">
      <c r="A14480" t="s">
        <v>317</v>
      </c>
      <c r="B14480" t="s">
        <v>485</v>
      </c>
      <c r="C14480">
        <v>48445</v>
      </c>
      <c r="D14480" t="s">
        <v>135</v>
      </c>
      <c r="E14480">
        <v>590</v>
      </c>
      <c r="F14480" t="s">
        <v>110</v>
      </c>
      <c r="G14480" t="s">
        <v>117</v>
      </c>
      <c r="H14480">
        <v>195</v>
      </c>
      <c r="I14480">
        <v>0.30513566503163342</v>
      </c>
      <c r="J14480">
        <v>1.070696596274592E-2</v>
      </c>
      <c r="K14480">
        <v>3.9435271980070033E-2</v>
      </c>
      <c r="L14480">
        <v>0.71570367352633091</v>
      </c>
    </row>
    <row r="14481" spans="1:12">
      <c r="A14481" t="s">
        <v>317</v>
      </c>
      <c r="B14481" t="s">
        <v>485</v>
      </c>
      <c r="C14481">
        <v>48445</v>
      </c>
      <c r="D14481" t="s">
        <v>135</v>
      </c>
      <c r="E14481">
        <v>590</v>
      </c>
      <c r="F14481" t="s">
        <v>110</v>
      </c>
      <c r="G14481" t="s">
        <v>118</v>
      </c>
      <c r="H14481">
        <v>190</v>
      </c>
      <c r="I14481">
        <v>1.2030466238897411E-2</v>
      </c>
      <c r="J14481">
        <v>3.2861171791652758E-3</v>
      </c>
      <c r="K14481">
        <v>-7.5404002868393591E-2</v>
      </c>
      <c r="L14481">
        <v>0.16463460659000639</v>
      </c>
    </row>
    <row r="14482" spans="1:12">
      <c r="A14482" t="s">
        <v>317</v>
      </c>
      <c r="B14482" t="s">
        <v>485</v>
      </c>
      <c r="C14482">
        <v>48445</v>
      </c>
      <c r="D14482" t="s">
        <v>135</v>
      </c>
      <c r="E14482">
        <v>590</v>
      </c>
      <c r="F14482" t="s">
        <v>110</v>
      </c>
      <c r="G14482" t="s">
        <v>119</v>
      </c>
      <c r="H14482">
        <v>195</v>
      </c>
      <c r="I14482">
        <v>0.34320672442635802</v>
      </c>
      <c r="J14482">
        <v>1.247625352405689E-2</v>
      </c>
      <c r="K14482">
        <v>4.7958638566990848E-2</v>
      </c>
      <c r="L14482">
        <v>0.87469436781935861</v>
      </c>
    </row>
    <row r="14483" spans="1:12">
      <c r="A14483" t="s">
        <v>317</v>
      </c>
      <c r="B14483" t="s">
        <v>485</v>
      </c>
      <c r="C14483">
        <v>48445</v>
      </c>
      <c r="D14483" t="s">
        <v>135</v>
      </c>
      <c r="E14483">
        <v>590</v>
      </c>
      <c r="F14483" t="s">
        <v>110</v>
      </c>
      <c r="G14483" t="s">
        <v>120</v>
      </c>
      <c r="H14483">
        <v>190</v>
      </c>
      <c r="I14483">
        <v>4.6138024045417947E-2</v>
      </c>
      <c r="J14483">
        <v>3.6055265816889869E-3</v>
      </c>
      <c r="K14483">
        <v>-3.6358419341025107E-2</v>
      </c>
      <c r="L14483">
        <v>0.22138591011327369</v>
      </c>
    </row>
    <row r="14484" spans="1:12">
      <c r="A14484" t="s">
        <v>317</v>
      </c>
      <c r="B14484" t="s">
        <v>485</v>
      </c>
      <c r="C14484">
        <v>48445</v>
      </c>
      <c r="D14484" t="s">
        <v>135</v>
      </c>
      <c r="E14484">
        <v>590</v>
      </c>
      <c r="F14484" t="s">
        <v>110</v>
      </c>
      <c r="G14484" t="s">
        <v>121</v>
      </c>
      <c r="H14484">
        <v>195</v>
      </c>
      <c r="I14484">
        <v>0.46847809257867168</v>
      </c>
      <c r="J14484">
        <v>1.6532577787320611E-2</v>
      </c>
      <c r="K14484">
        <v>7.6488431358555903E-2</v>
      </c>
      <c r="L14484">
        <v>1.2294122453740419</v>
      </c>
    </row>
    <row r="14485" spans="1:12">
      <c r="A14485" t="s">
        <v>317</v>
      </c>
      <c r="B14485" t="s">
        <v>485</v>
      </c>
      <c r="C14485">
        <v>48445</v>
      </c>
      <c r="D14485" t="s">
        <v>135</v>
      </c>
      <c r="E14485">
        <v>590</v>
      </c>
      <c r="F14485" t="s">
        <v>110</v>
      </c>
      <c r="G14485" t="s">
        <v>122</v>
      </c>
      <c r="H14485">
        <v>190</v>
      </c>
      <c r="I14485">
        <v>0.1336305878317513</v>
      </c>
      <c r="J14485">
        <v>5.0660177865624904E-3</v>
      </c>
      <c r="K14485">
        <v>6.8583110542747407E-3</v>
      </c>
      <c r="L14485">
        <v>0.38294899232820739</v>
      </c>
    </row>
    <row r="14486" spans="1:12">
      <c r="A14486" t="s">
        <v>317</v>
      </c>
      <c r="B14486" t="s">
        <v>485</v>
      </c>
      <c r="C14486">
        <v>48445</v>
      </c>
      <c r="D14486" t="s">
        <v>135</v>
      </c>
      <c r="E14486">
        <v>590</v>
      </c>
      <c r="F14486" t="s">
        <v>110</v>
      </c>
      <c r="G14486" t="s">
        <v>123</v>
      </c>
      <c r="H14486">
        <v>195</v>
      </c>
      <c r="I14486">
        <v>0.57143065106157542</v>
      </c>
      <c r="J14486">
        <v>2.0939690307789919E-2</v>
      </c>
      <c r="K14486">
        <v>9.6644327978629749E-2</v>
      </c>
      <c r="L14486">
        <v>1.586068888403962</v>
      </c>
    </row>
    <row r="14487" spans="1:12">
      <c r="A14487" t="s">
        <v>317</v>
      </c>
      <c r="B14487" t="s">
        <v>485</v>
      </c>
      <c r="C14487">
        <v>48445</v>
      </c>
      <c r="D14487" t="s">
        <v>135</v>
      </c>
      <c r="E14487">
        <v>590</v>
      </c>
      <c r="F14487" t="s">
        <v>110</v>
      </c>
      <c r="G14487" t="s">
        <v>124</v>
      </c>
      <c r="H14487">
        <v>190</v>
      </c>
      <c r="I14487">
        <v>0.216825874518845</v>
      </c>
      <c r="J14487">
        <v>6.4478154442222336E-3</v>
      </c>
      <c r="K14487">
        <v>5.0699452501801502E-2</v>
      </c>
      <c r="L14487">
        <v>0.52078327133154723</v>
      </c>
    </row>
    <row r="14488" spans="1:12">
      <c r="A14488" t="s">
        <v>317</v>
      </c>
      <c r="B14488" t="s">
        <v>485</v>
      </c>
      <c r="C14488">
        <v>48445</v>
      </c>
      <c r="D14488" t="s">
        <v>135</v>
      </c>
      <c r="E14488">
        <v>590</v>
      </c>
      <c r="F14488" t="s">
        <v>110</v>
      </c>
      <c r="G14488" t="s">
        <v>125</v>
      </c>
      <c r="H14488">
        <v>195</v>
      </c>
      <c r="I14488">
        <v>0.68792056233084986</v>
      </c>
      <c r="J14488">
        <v>2.4846330383766699E-2</v>
      </c>
      <c r="K14488">
        <v>0.1100626279377805</v>
      </c>
      <c r="L14488">
        <v>1.882481460986257</v>
      </c>
    </row>
    <row r="14489" spans="1:12">
      <c r="A14489" t="s">
        <v>317</v>
      </c>
      <c r="B14489" t="s">
        <v>485</v>
      </c>
      <c r="C14489">
        <v>48445</v>
      </c>
      <c r="D14489" t="s">
        <v>135</v>
      </c>
      <c r="E14489">
        <v>590</v>
      </c>
      <c r="F14489" t="s">
        <v>110</v>
      </c>
      <c r="G14489" t="s">
        <v>126</v>
      </c>
      <c r="H14489">
        <v>190</v>
      </c>
      <c r="I14489">
        <v>0.31011238155261978</v>
      </c>
      <c r="J14489">
        <v>8.3102156555515776E-3</v>
      </c>
      <c r="K14489">
        <v>8.6149699873777838E-2</v>
      </c>
      <c r="L14489">
        <v>0.67560886604146608</v>
      </c>
    </row>
    <row r="14490" spans="1:12">
      <c r="A14490" t="s">
        <v>317</v>
      </c>
      <c r="B14490" t="s">
        <v>485</v>
      </c>
      <c r="C14490">
        <v>48445</v>
      </c>
      <c r="D14490" t="s">
        <v>135</v>
      </c>
      <c r="E14490">
        <v>590</v>
      </c>
      <c r="F14490" t="s">
        <v>110</v>
      </c>
      <c r="G14490" t="s">
        <v>127</v>
      </c>
      <c r="H14490">
        <v>195</v>
      </c>
      <c r="I14490">
        <v>0.40708836443639612</v>
      </c>
      <c r="J14490">
        <v>1.4367217897190461E-2</v>
      </c>
      <c r="K14490">
        <v>6.1616498831277053E-2</v>
      </c>
      <c r="L14490">
        <v>1.0445898330844281</v>
      </c>
    </row>
    <row r="14491" spans="1:12">
      <c r="A14491" t="s">
        <v>317</v>
      </c>
      <c r="B14491" t="s">
        <v>485</v>
      </c>
      <c r="C14491">
        <v>48445</v>
      </c>
      <c r="D14491" t="s">
        <v>135</v>
      </c>
      <c r="E14491">
        <v>590</v>
      </c>
      <c r="F14491" t="s">
        <v>110</v>
      </c>
      <c r="G14491" t="s">
        <v>128</v>
      </c>
      <c r="H14491">
        <v>190</v>
      </c>
      <c r="I14491">
        <v>7.7813854277962002E-2</v>
      </c>
      <c r="J14491">
        <v>3.9358693629893736E-3</v>
      </c>
      <c r="K14491">
        <v>-1.7118735742734901E-2</v>
      </c>
      <c r="L14491">
        <v>0.27114206432046323</v>
      </c>
    </row>
    <row r="14492" spans="1:12">
      <c r="A14492" t="s">
        <v>317</v>
      </c>
      <c r="B14492" t="s">
        <v>485</v>
      </c>
      <c r="C14492">
        <v>48445</v>
      </c>
      <c r="D14492" t="s">
        <v>135</v>
      </c>
      <c r="E14492">
        <v>590</v>
      </c>
      <c r="F14492" t="s">
        <v>110</v>
      </c>
      <c r="G14492" t="s">
        <v>129</v>
      </c>
      <c r="H14492">
        <v>195</v>
      </c>
      <c r="I14492">
        <v>0.40708836443639612</v>
      </c>
      <c r="J14492">
        <v>1.4367217897190469E-2</v>
      </c>
      <c r="K14492">
        <v>6.1616498831277053E-2</v>
      </c>
      <c r="L14492">
        <v>1.0445898330844281</v>
      </c>
    </row>
    <row r="14493" spans="1:12">
      <c r="A14493" t="s">
        <v>317</v>
      </c>
      <c r="B14493" t="s">
        <v>485</v>
      </c>
      <c r="C14493">
        <v>48445</v>
      </c>
      <c r="D14493" t="s">
        <v>135</v>
      </c>
      <c r="E14493">
        <v>590</v>
      </c>
      <c r="F14493" t="s">
        <v>110</v>
      </c>
      <c r="G14493" t="s">
        <v>130</v>
      </c>
      <c r="H14493">
        <v>190</v>
      </c>
      <c r="I14493">
        <v>7.7813854277962002E-2</v>
      </c>
      <c r="J14493">
        <v>3.9358693629893736E-3</v>
      </c>
      <c r="K14493">
        <v>-1.7118735742734901E-2</v>
      </c>
      <c r="L14493">
        <v>0.27114206432046323</v>
      </c>
    </row>
    <row r="14494" spans="1:12">
      <c r="A14494" t="s">
        <v>317</v>
      </c>
      <c r="B14494" t="s">
        <v>485</v>
      </c>
      <c r="C14494">
        <v>48445</v>
      </c>
      <c r="D14494" t="s">
        <v>135</v>
      </c>
      <c r="E14494">
        <v>590</v>
      </c>
      <c r="F14494" t="s">
        <v>110</v>
      </c>
      <c r="G14494" t="s">
        <v>131</v>
      </c>
      <c r="H14494">
        <v>195</v>
      </c>
      <c r="I14494">
        <v>0.40708836443639612</v>
      </c>
      <c r="J14494">
        <v>1.4367217897190461E-2</v>
      </c>
      <c r="K14494">
        <v>6.1616498831277053E-2</v>
      </c>
      <c r="L14494">
        <v>1.0445898330844281</v>
      </c>
    </row>
    <row r="14495" spans="1:12">
      <c r="A14495" t="s">
        <v>317</v>
      </c>
      <c r="B14495" t="s">
        <v>485</v>
      </c>
      <c r="C14495">
        <v>48445</v>
      </c>
      <c r="D14495" t="s">
        <v>135</v>
      </c>
      <c r="E14495">
        <v>590</v>
      </c>
      <c r="F14495" t="s">
        <v>110</v>
      </c>
      <c r="G14495" t="s">
        <v>132</v>
      </c>
      <c r="H14495">
        <v>190</v>
      </c>
      <c r="I14495">
        <v>7.7813854277962002E-2</v>
      </c>
      <c r="J14495">
        <v>3.9358693629893736E-3</v>
      </c>
      <c r="K14495">
        <v>-1.7118735742734901E-2</v>
      </c>
      <c r="L14495">
        <v>0.27114206432046323</v>
      </c>
    </row>
    <row r="14496" spans="1:12">
      <c r="A14496" t="s">
        <v>317</v>
      </c>
      <c r="B14496" t="s">
        <v>485</v>
      </c>
      <c r="C14496">
        <v>48445</v>
      </c>
      <c r="D14496" t="s">
        <v>135</v>
      </c>
      <c r="E14496">
        <v>590</v>
      </c>
      <c r="F14496" t="s">
        <v>110</v>
      </c>
      <c r="G14496" t="s">
        <v>133</v>
      </c>
      <c r="H14496">
        <v>195</v>
      </c>
      <c r="I14496">
        <v>0.42197723401868331</v>
      </c>
      <c r="J14496">
        <v>1.523064055750196E-2</v>
      </c>
      <c r="K14496">
        <v>7.3995564455217239E-2</v>
      </c>
      <c r="L14496">
        <v>1.1930003476107121</v>
      </c>
    </row>
    <row r="14497" spans="1:12">
      <c r="A14497" t="s">
        <v>317</v>
      </c>
      <c r="B14497" t="s">
        <v>485</v>
      </c>
      <c r="C14497">
        <v>48445</v>
      </c>
      <c r="D14497" t="s">
        <v>135</v>
      </c>
      <c r="E14497">
        <v>590</v>
      </c>
      <c r="F14497" t="s">
        <v>110</v>
      </c>
      <c r="G14497" t="s">
        <v>134</v>
      </c>
      <c r="H14497">
        <v>190</v>
      </c>
      <c r="I14497">
        <v>0.2079940356221685</v>
      </c>
      <c r="J14497">
        <v>6.3123908138744298E-3</v>
      </c>
      <c r="K14497">
        <v>4.7425370198004912E-2</v>
      </c>
      <c r="L14497">
        <v>0.51319062766465262</v>
      </c>
    </row>
    <row r="14498" spans="1:12">
      <c r="A14498" t="s">
        <v>317</v>
      </c>
      <c r="B14498" t="s">
        <v>486</v>
      </c>
      <c r="C14498">
        <v>48447</v>
      </c>
      <c r="D14498" t="s">
        <v>135</v>
      </c>
      <c r="E14498">
        <v>590</v>
      </c>
      <c r="F14498" t="s">
        <v>110</v>
      </c>
      <c r="G14498" t="s">
        <v>111</v>
      </c>
      <c r="H14498">
        <v>1435</v>
      </c>
      <c r="I14498">
        <v>5.9834292631143144E-3</v>
      </c>
      <c r="J14498">
        <v>6.1175442341835609E-4</v>
      </c>
      <c r="K14498">
        <v>-999</v>
      </c>
      <c r="L14498">
        <v>-999</v>
      </c>
    </row>
    <row r="14499" spans="1:12">
      <c r="A14499" t="s">
        <v>317</v>
      </c>
      <c r="B14499" t="s">
        <v>486</v>
      </c>
      <c r="C14499">
        <v>48447</v>
      </c>
      <c r="D14499" t="s">
        <v>135</v>
      </c>
      <c r="E14499">
        <v>590</v>
      </c>
      <c r="F14499" t="s">
        <v>110</v>
      </c>
      <c r="G14499" t="s">
        <v>112</v>
      </c>
      <c r="H14499">
        <v>184</v>
      </c>
      <c r="I14499">
        <v>-2.5950976422308911E-3</v>
      </c>
      <c r="J14499">
        <v>6.8885804805075813E-4</v>
      </c>
      <c r="K14499">
        <v>-999</v>
      </c>
      <c r="L14499">
        <v>-999</v>
      </c>
    </row>
    <row r="14500" spans="1:12">
      <c r="A14500" t="s">
        <v>317</v>
      </c>
      <c r="B14500" t="s">
        <v>486</v>
      </c>
      <c r="C14500">
        <v>48447</v>
      </c>
      <c r="D14500" t="s">
        <v>135</v>
      </c>
      <c r="E14500">
        <v>590</v>
      </c>
      <c r="F14500" t="s">
        <v>110</v>
      </c>
      <c r="G14500" t="s">
        <v>113</v>
      </c>
      <c r="H14500">
        <v>1435</v>
      </c>
      <c r="I14500">
        <v>0.46376585003571102</v>
      </c>
      <c r="J14500">
        <v>5.1894412073743906E-3</v>
      </c>
      <c r="K14500">
        <v>-2.4882057950703741E-2</v>
      </c>
      <c r="L14500">
        <v>1.0445898330844281</v>
      </c>
    </row>
    <row r="14501" spans="1:12">
      <c r="A14501" t="s">
        <v>317</v>
      </c>
      <c r="B14501" t="s">
        <v>486</v>
      </c>
      <c r="C14501">
        <v>48447</v>
      </c>
      <c r="D14501" t="s">
        <v>135</v>
      </c>
      <c r="E14501">
        <v>590</v>
      </c>
      <c r="F14501" t="s">
        <v>110</v>
      </c>
      <c r="G14501" t="s">
        <v>114</v>
      </c>
      <c r="H14501">
        <v>184</v>
      </c>
      <c r="I14501">
        <v>0.20280784371197669</v>
      </c>
      <c r="J14501">
        <v>4.3354160169763456E-3</v>
      </c>
      <c r="K14501">
        <v>-6.1577590900222618E-3</v>
      </c>
      <c r="L14501">
        <v>0.34632489967442243</v>
      </c>
    </row>
    <row r="14502" spans="1:12">
      <c r="A14502" t="s">
        <v>317</v>
      </c>
      <c r="B14502" t="s">
        <v>486</v>
      </c>
      <c r="C14502">
        <v>48447</v>
      </c>
      <c r="D14502" t="s">
        <v>135</v>
      </c>
      <c r="E14502">
        <v>590</v>
      </c>
      <c r="F14502" t="s">
        <v>110</v>
      </c>
      <c r="G14502" t="s">
        <v>115</v>
      </c>
      <c r="H14502">
        <v>1435</v>
      </c>
      <c r="I14502">
        <v>0.32120311732066331</v>
      </c>
      <c r="J14502">
        <v>3.78357317435644E-3</v>
      </c>
      <c r="K14502">
        <v>-7.2748698721840921E-2</v>
      </c>
      <c r="L14502">
        <v>0.73635543458873776</v>
      </c>
    </row>
    <row r="14503" spans="1:12">
      <c r="A14503" t="s">
        <v>317</v>
      </c>
      <c r="B14503" t="s">
        <v>486</v>
      </c>
      <c r="C14503">
        <v>48447</v>
      </c>
      <c r="D14503" t="s">
        <v>135</v>
      </c>
      <c r="E14503">
        <v>590</v>
      </c>
      <c r="F14503" t="s">
        <v>110</v>
      </c>
      <c r="G14503" t="s">
        <v>116</v>
      </c>
      <c r="H14503">
        <v>184</v>
      </c>
      <c r="I14503">
        <v>0.1166371697481704</v>
      </c>
      <c r="J14503">
        <v>4.5913096645637591E-3</v>
      </c>
      <c r="K14503">
        <v>-6.1577590900222618E-3</v>
      </c>
      <c r="L14503">
        <v>0.27409793046449099</v>
      </c>
    </row>
    <row r="14504" spans="1:12">
      <c r="A14504" t="s">
        <v>317</v>
      </c>
      <c r="B14504" t="s">
        <v>486</v>
      </c>
      <c r="C14504">
        <v>48447</v>
      </c>
      <c r="D14504" t="s">
        <v>135</v>
      </c>
      <c r="E14504">
        <v>590</v>
      </c>
      <c r="F14504" t="s">
        <v>110</v>
      </c>
      <c r="G14504" t="s">
        <v>117</v>
      </c>
      <c r="H14504">
        <v>1435</v>
      </c>
      <c r="I14504">
        <v>0.32184674594258622</v>
      </c>
      <c r="J14504">
        <v>3.7891795901429772E-3</v>
      </c>
      <c r="K14504">
        <v>-7.2748698721840921E-2</v>
      </c>
      <c r="L14504">
        <v>0.74146969624769143</v>
      </c>
    </row>
    <row r="14505" spans="1:12">
      <c r="A14505" t="s">
        <v>317</v>
      </c>
      <c r="B14505" t="s">
        <v>486</v>
      </c>
      <c r="C14505">
        <v>48447</v>
      </c>
      <c r="D14505" t="s">
        <v>135</v>
      </c>
      <c r="E14505">
        <v>590</v>
      </c>
      <c r="F14505" t="s">
        <v>110</v>
      </c>
      <c r="G14505" t="s">
        <v>118</v>
      </c>
      <c r="H14505">
        <v>184</v>
      </c>
      <c r="I14505">
        <v>0.1166371697481704</v>
      </c>
      <c r="J14505">
        <v>4.5913096645637591E-3</v>
      </c>
      <c r="K14505">
        <v>-6.1577590900222618E-3</v>
      </c>
      <c r="L14505">
        <v>0.27409793046449099</v>
      </c>
    </row>
    <row r="14506" spans="1:12">
      <c r="A14506" t="s">
        <v>317</v>
      </c>
      <c r="B14506" t="s">
        <v>486</v>
      </c>
      <c r="C14506">
        <v>48447</v>
      </c>
      <c r="D14506" t="s">
        <v>135</v>
      </c>
      <c r="E14506">
        <v>590</v>
      </c>
      <c r="F14506" t="s">
        <v>110</v>
      </c>
      <c r="G14506" t="s">
        <v>119</v>
      </c>
      <c r="H14506">
        <v>1435</v>
      </c>
      <c r="I14506">
        <v>0.39035324642638708</v>
      </c>
      <c r="J14506">
        <v>4.506183261465185E-3</v>
      </c>
      <c r="K14506">
        <v>-3.7781432639593653E-2</v>
      </c>
      <c r="L14506">
        <v>0.8789163861954854</v>
      </c>
    </row>
    <row r="14507" spans="1:12">
      <c r="A14507" t="s">
        <v>317</v>
      </c>
      <c r="B14507" t="s">
        <v>486</v>
      </c>
      <c r="C14507">
        <v>48447</v>
      </c>
      <c r="D14507" t="s">
        <v>135</v>
      </c>
      <c r="E14507">
        <v>590</v>
      </c>
      <c r="F14507" t="s">
        <v>110</v>
      </c>
      <c r="G14507" t="s">
        <v>120</v>
      </c>
      <c r="H14507">
        <v>184</v>
      </c>
      <c r="I14507">
        <v>0.16307124485993371</v>
      </c>
      <c r="J14507">
        <v>4.4374233644494908E-3</v>
      </c>
      <c r="K14507">
        <v>-6.1577590900222618E-3</v>
      </c>
      <c r="L14507">
        <v>0.31958506954426752</v>
      </c>
    </row>
    <row r="14508" spans="1:12">
      <c r="A14508" t="s">
        <v>317</v>
      </c>
      <c r="B14508" t="s">
        <v>486</v>
      </c>
      <c r="C14508">
        <v>48447</v>
      </c>
      <c r="D14508" t="s">
        <v>135</v>
      </c>
      <c r="E14508">
        <v>590</v>
      </c>
      <c r="F14508" t="s">
        <v>110</v>
      </c>
      <c r="G14508" t="s">
        <v>121</v>
      </c>
      <c r="H14508">
        <v>1435</v>
      </c>
      <c r="I14508">
        <v>0.55588416201816682</v>
      </c>
      <c r="J14508">
        <v>6.1443362336091227E-3</v>
      </c>
      <c r="K14508">
        <v>-1.0238741522058521E-2</v>
      </c>
      <c r="L14508">
        <v>1.2294122453740419</v>
      </c>
    </row>
    <row r="14509" spans="1:12">
      <c r="A14509" t="s">
        <v>317</v>
      </c>
      <c r="B14509" t="s">
        <v>486</v>
      </c>
      <c r="C14509">
        <v>48447</v>
      </c>
      <c r="D14509" t="s">
        <v>135</v>
      </c>
      <c r="E14509">
        <v>590</v>
      </c>
      <c r="F14509" t="s">
        <v>110</v>
      </c>
      <c r="G14509" t="s">
        <v>122</v>
      </c>
      <c r="H14509">
        <v>184</v>
      </c>
      <c r="I14509">
        <v>0.29016944712166282</v>
      </c>
      <c r="J14509">
        <v>5.1030013308152296E-3</v>
      </c>
      <c r="K14509">
        <v>-6.1577590900222618E-3</v>
      </c>
      <c r="L14509">
        <v>0.45920457876991561</v>
      </c>
    </row>
    <row r="14510" spans="1:12">
      <c r="A14510" t="s">
        <v>317</v>
      </c>
      <c r="B14510" t="s">
        <v>486</v>
      </c>
      <c r="C14510">
        <v>48447</v>
      </c>
      <c r="D14510" t="s">
        <v>135</v>
      </c>
      <c r="E14510">
        <v>590</v>
      </c>
      <c r="F14510" t="s">
        <v>110</v>
      </c>
      <c r="G14510" t="s">
        <v>123</v>
      </c>
      <c r="H14510">
        <v>1435</v>
      </c>
      <c r="I14510">
        <v>0.71515708957710988</v>
      </c>
      <c r="J14510">
        <v>8.0003988524832547E-3</v>
      </c>
      <c r="K14510">
        <v>-1.7631739374351929E-4</v>
      </c>
      <c r="L14510">
        <v>1.586068888403962</v>
      </c>
    </row>
    <row r="14511" spans="1:12">
      <c r="A14511" t="s">
        <v>317</v>
      </c>
      <c r="B14511" t="s">
        <v>486</v>
      </c>
      <c r="C14511">
        <v>48447</v>
      </c>
      <c r="D14511" t="s">
        <v>135</v>
      </c>
      <c r="E14511">
        <v>590</v>
      </c>
      <c r="F14511" t="s">
        <v>110</v>
      </c>
      <c r="G14511" t="s">
        <v>124</v>
      </c>
      <c r="H14511">
        <v>184</v>
      </c>
      <c r="I14511">
        <v>0.39480677922042928</v>
      </c>
      <c r="J14511">
        <v>5.9778175799467094E-3</v>
      </c>
      <c r="K14511">
        <v>-6.1577590900222618E-3</v>
      </c>
      <c r="L14511">
        <v>0.56172644114974912</v>
      </c>
    </row>
    <row r="14512" spans="1:12">
      <c r="A14512" t="s">
        <v>317</v>
      </c>
      <c r="B14512" t="s">
        <v>486</v>
      </c>
      <c r="C14512">
        <v>48447</v>
      </c>
      <c r="D14512" t="s">
        <v>135</v>
      </c>
      <c r="E14512">
        <v>590</v>
      </c>
      <c r="F14512" t="s">
        <v>110</v>
      </c>
      <c r="G14512" t="s">
        <v>125</v>
      </c>
      <c r="H14512">
        <v>1435</v>
      </c>
      <c r="I14512">
        <v>0.86965771020004723</v>
      </c>
      <c r="J14512">
        <v>9.6610980965178769E-3</v>
      </c>
      <c r="K14512">
        <v>-1.7631739374351929E-4</v>
      </c>
      <c r="L14512">
        <v>1.882481460986257</v>
      </c>
    </row>
    <row r="14513" spans="1:12">
      <c r="A14513" t="s">
        <v>317</v>
      </c>
      <c r="B14513" t="s">
        <v>486</v>
      </c>
      <c r="C14513">
        <v>48447</v>
      </c>
      <c r="D14513" t="s">
        <v>135</v>
      </c>
      <c r="E14513">
        <v>590</v>
      </c>
      <c r="F14513" t="s">
        <v>110</v>
      </c>
      <c r="G14513" t="s">
        <v>126</v>
      </c>
      <c r="H14513">
        <v>184</v>
      </c>
      <c r="I14513">
        <v>0.5175095523916966</v>
      </c>
      <c r="J14513">
        <v>7.5404443826572092E-3</v>
      </c>
      <c r="K14513">
        <v>-6.1577590900222618E-3</v>
      </c>
      <c r="L14513">
        <v>0.70109667635727502</v>
      </c>
    </row>
    <row r="14514" spans="1:12">
      <c r="A14514" t="s">
        <v>317</v>
      </c>
      <c r="B14514" t="s">
        <v>486</v>
      </c>
      <c r="C14514">
        <v>48447</v>
      </c>
      <c r="D14514" t="s">
        <v>135</v>
      </c>
      <c r="E14514">
        <v>590</v>
      </c>
      <c r="F14514" t="s">
        <v>110</v>
      </c>
      <c r="G14514" t="s">
        <v>127</v>
      </c>
      <c r="H14514">
        <v>1435</v>
      </c>
      <c r="I14514">
        <v>0.46312309575669669</v>
      </c>
      <c r="J14514">
        <v>5.1859418767402944E-3</v>
      </c>
      <c r="K14514">
        <v>-2.4882057950703741E-2</v>
      </c>
      <c r="L14514">
        <v>1.0445898330844281</v>
      </c>
    </row>
    <row r="14515" spans="1:12">
      <c r="A14515" t="s">
        <v>317</v>
      </c>
      <c r="B14515" t="s">
        <v>486</v>
      </c>
      <c r="C14515">
        <v>48447</v>
      </c>
      <c r="D14515" t="s">
        <v>135</v>
      </c>
      <c r="E14515">
        <v>590</v>
      </c>
      <c r="F14515" t="s">
        <v>110</v>
      </c>
      <c r="G14515" t="s">
        <v>128</v>
      </c>
      <c r="H14515">
        <v>184</v>
      </c>
      <c r="I14515">
        <v>0.20280237770613771</v>
      </c>
      <c r="J14515">
        <v>4.3354005122285188E-3</v>
      </c>
      <c r="K14515">
        <v>-6.1577590900222618E-3</v>
      </c>
      <c r="L14515">
        <v>0.34632489967442243</v>
      </c>
    </row>
    <row r="14516" spans="1:12">
      <c r="A14516" t="s">
        <v>317</v>
      </c>
      <c r="B14516" t="s">
        <v>486</v>
      </c>
      <c r="C14516">
        <v>48447</v>
      </c>
      <c r="D14516" t="s">
        <v>135</v>
      </c>
      <c r="E14516">
        <v>590</v>
      </c>
      <c r="F14516" t="s">
        <v>110</v>
      </c>
      <c r="G14516" t="s">
        <v>129</v>
      </c>
      <c r="H14516">
        <v>1435</v>
      </c>
      <c r="I14516">
        <v>0.46312309648774741</v>
      </c>
      <c r="J14516">
        <v>5.1859418748636107E-3</v>
      </c>
      <c r="K14516">
        <v>-2.4882057950703741E-2</v>
      </c>
      <c r="L14516">
        <v>1.0445898330844281</v>
      </c>
    </row>
    <row r="14517" spans="1:12">
      <c r="A14517" t="s">
        <v>317</v>
      </c>
      <c r="B14517" t="s">
        <v>486</v>
      </c>
      <c r="C14517">
        <v>48447</v>
      </c>
      <c r="D14517" t="s">
        <v>135</v>
      </c>
      <c r="E14517">
        <v>590</v>
      </c>
      <c r="F14517" t="s">
        <v>110</v>
      </c>
      <c r="G14517" t="s">
        <v>130</v>
      </c>
      <c r="H14517">
        <v>184</v>
      </c>
      <c r="I14517">
        <v>0.20280237770613771</v>
      </c>
      <c r="J14517">
        <v>4.3354005122285188E-3</v>
      </c>
      <c r="K14517">
        <v>-6.1577590900222618E-3</v>
      </c>
      <c r="L14517">
        <v>0.34632489967442243</v>
      </c>
    </row>
    <row r="14518" spans="1:12">
      <c r="A14518" t="s">
        <v>317</v>
      </c>
      <c r="B14518" t="s">
        <v>486</v>
      </c>
      <c r="C14518">
        <v>48447</v>
      </c>
      <c r="D14518" t="s">
        <v>135</v>
      </c>
      <c r="E14518">
        <v>590</v>
      </c>
      <c r="F14518" t="s">
        <v>110</v>
      </c>
      <c r="G14518" t="s">
        <v>131</v>
      </c>
      <c r="H14518">
        <v>1435</v>
      </c>
      <c r="I14518">
        <v>0.46312309626816522</v>
      </c>
      <c r="J14518">
        <v>5.1859418749559544E-3</v>
      </c>
      <c r="K14518">
        <v>-2.4882057950703741E-2</v>
      </c>
      <c r="L14518">
        <v>1.0445898330844281</v>
      </c>
    </row>
    <row r="14519" spans="1:12">
      <c r="A14519" t="s">
        <v>317</v>
      </c>
      <c r="B14519" t="s">
        <v>486</v>
      </c>
      <c r="C14519">
        <v>48447</v>
      </c>
      <c r="D14519" t="s">
        <v>135</v>
      </c>
      <c r="E14519">
        <v>590</v>
      </c>
      <c r="F14519" t="s">
        <v>110</v>
      </c>
      <c r="G14519" t="s">
        <v>132</v>
      </c>
      <c r="H14519">
        <v>184</v>
      </c>
      <c r="I14519">
        <v>0.20280237770613771</v>
      </c>
      <c r="J14519">
        <v>4.3354005122285188E-3</v>
      </c>
      <c r="K14519">
        <v>-6.1577590900222618E-3</v>
      </c>
      <c r="L14519">
        <v>0.34632489967442243</v>
      </c>
    </row>
    <row r="14520" spans="1:12">
      <c r="A14520" t="s">
        <v>317</v>
      </c>
      <c r="B14520" t="s">
        <v>486</v>
      </c>
      <c r="C14520">
        <v>48447</v>
      </c>
      <c r="D14520" t="s">
        <v>135</v>
      </c>
      <c r="E14520">
        <v>590</v>
      </c>
      <c r="F14520" t="s">
        <v>110</v>
      </c>
      <c r="G14520" t="s">
        <v>133</v>
      </c>
      <c r="H14520">
        <v>1435</v>
      </c>
      <c r="I14520">
        <v>0.55378203990716468</v>
      </c>
      <c r="J14520">
        <v>6.2546745532555559E-3</v>
      </c>
      <c r="K14520">
        <v>-1.4333065093495401E-3</v>
      </c>
      <c r="L14520">
        <v>1.3067001439901109</v>
      </c>
    </row>
    <row r="14521" spans="1:12">
      <c r="A14521" t="s">
        <v>317</v>
      </c>
      <c r="B14521" t="s">
        <v>486</v>
      </c>
      <c r="C14521">
        <v>48447</v>
      </c>
      <c r="D14521" t="s">
        <v>135</v>
      </c>
      <c r="E14521">
        <v>590</v>
      </c>
      <c r="F14521" t="s">
        <v>110</v>
      </c>
      <c r="G14521" t="s">
        <v>134</v>
      </c>
      <c r="H14521">
        <v>184</v>
      </c>
      <c r="I14521">
        <v>0.3163937191233448</v>
      </c>
      <c r="J14521">
        <v>4.9132996454574933E-3</v>
      </c>
      <c r="K14521">
        <v>-6.1577590900222618E-3</v>
      </c>
      <c r="L14521">
        <v>0.44611465040354942</v>
      </c>
    </row>
    <row r="14522" spans="1:12">
      <c r="A14522" t="s">
        <v>317</v>
      </c>
      <c r="B14522" t="s">
        <v>487</v>
      </c>
      <c r="C14522">
        <v>48449</v>
      </c>
      <c r="D14522" t="s">
        <v>135</v>
      </c>
      <c r="E14522">
        <v>590</v>
      </c>
      <c r="F14522" t="s">
        <v>110</v>
      </c>
      <c r="G14522" t="s">
        <v>111</v>
      </c>
      <c r="H14522">
        <v>21</v>
      </c>
      <c r="I14522">
        <v>2.9097044164964801E-2</v>
      </c>
      <c r="J14522">
        <v>6.0724630505607641E-3</v>
      </c>
      <c r="K14522">
        <v>-999</v>
      </c>
      <c r="L14522">
        <v>-999</v>
      </c>
    </row>
    <row r="14523" spans="1:12">
      <c r="A14523" t="s">
        <v>317</v>
      </c>
      <c r="B14523" t="s">
        <v>487</v>
      </c>
      <c r="C14523">
        <v>48449</v>
      </c>
      <c r="D14523" t="s">
        <v>135</v>
      </c>
      <c r="E14523">
        <v>590</v>
      </c>
      <c r="F14523" t="s">
        <v>110</v>
      </c>
      <c r="G14523" t="s">
        <v>112</v>
      </c>
      <c r="H14523">
        <v>477</v>
      </c>
      <c r="I14523">
        <v>1.085944598652811E-2</v>
      </c>
      <c r="J14523">
        <v>7.8046166627902651E-4</v>
      </c>
      <c r="K14523">
        <v>-999</v>
      </c>
      <c r="L14523">
        <v>-999</v>
      </c>
    </row>
    <row r="14524" spans="1:12">
      <c r="A14524" t="s">
        <v>317</v>
      </c>
      <c r="B14524" t="s">
        <v>487</v>
      </c>
      <c r="C14524">
        <v>48449</v>
      </c>
      <c r="D14524" t="s">
        <v>135</v>
      </c>
      <c r="E14524">
        <v>590</v>
      </c>
      <c r="F14524" t="s">
        <v>110</v>
      </c>
      <c r="G14524" t="s">
        <v>113</v>
      </c>
      <c r="H14524">
        <v>21</v>
      </c>
      <c r="I14524">
        <v>0.53153354669199482</v>
      </c>
      <c r="J14524">
        <v>5.1312881201294069E-2</v>
      </c>
      <c r="K14524">
        <v>0.15938401467315549</v>
      </c>
      <c r="L14524">
        <v>1.035220974542278</v>
      </c>
    </row>
    <row r="14525" spans="1:12">
      <c r="A14525" t="s">
        <v>317</v>
      </c>
      <c r="B14525" t="s">
        <v>487</v>
      </c>
      <c r="C14525">
        <v>48449</v>
      </c>
      <c r="D14525" t="s">
        <v>135</v>
      </c>
      <c r="E14525">
        <v>590</v>
      </c>
      <c r="F14525" t="s">
        <v>110</v>
      </c>
      <c r="G14525" t="s">
        <v>114</v>
      </c>
      <c r="H14525">
        <v>477</v>
      </c>
      <c r="I14525">
        <v>0.22833022031479619</v>
      </c>
      <c r="J14525">
        <v>6.2427336394158522E-3</v>
      </c>
      <c r="K14525">
        <v>-0.41821509723516131</v>
      </c>
      <c r="L14525">
        <v>0.68929894522485269</v>
      </c>
    </row>
    <row r="14526" spans="1:12">
      <c r="A14526" t="s">
        <v>317</v>
      </c>
      <c r="B14526" t="s">
        <v>487</v>
      </c>
      <c r="C14526">
        <v>48449</v>
      </c>
      <c r="D14526" t="s">
        <v>135</v>
      </c>
      <c r="E14526">
        <v>590</v>
      </c>
      <c r="F14526" t="s">
        <v>110</v>
      </c>
      <c r="G14526" t="s">
        <v>115</v>
      </c>
      <c r="H14526">
        <v>21</v>
      </c>
      <c r="I14526">
        <v>0.30580196078704569</v>
      </c>
      <c r="J14526">
        <v>4.3764517371572248E-2</v>
      </c>
      <c r="K14526">
        <v>-0.1030372468641147</v>
      </c>
      <c r="L14526">
        <v>0.70150015117042142</v>
      </c>
    </row>
    <row r="14527" spans="1:12">
      <c r="A14527" t="s">
        <v>317</v>
      </c>
      <c r="B14527" t="s">
        <v>487</v>
      </c>
      <c r="C14527">
        <v>48449</v>
      </c>
      <c r="D14527" t="s">
        <v>135</v>
      </c>
      <c r="E14527">
        <v>590</v>
      </c>
      <c r="F14527" t="s">
        <v>110</v>
      </c>
      <c r="G14527" t="s">
        <v>116</v>
      </c>
      <c r="H14527">
        <v>477</v>
      </c>
      <c r="I14527">
        <v>0.133493014960649</v>
      </c>
      <c r="J14527">
        <v>6.5418996082661227E-3</v>
      </c>
      <c r="K14527">
        <v>-0.62373865412019058</v>
      </c>
      <c r="L14527">
        <v>0.53022528668276903</v>
      </c>
    </row>
    <row r="14528" spans="1:12">
      <c r="A14528" t="s">
        <v>317</v>
      </c>
      <c r="B14528" t="s">
        <v>487</v>
      </c>
      <c r="C14528">
        <v>48449</v>
      </c>
      <c r="D14528" t="s">
        <v>135</v>
      </c>
      <c r="E14528">
        <v>590</v>
      </c>
      <c r="F14528" t="s">
        <v>110</v>
      </c>
      <c r="G14528" t="s">
        <v>117</v>
      </c>
      <c r="H14528">
        <v>21</v>
      </c>
      <c r="I14528">
        <v>0.30580196078704569</v>
      </c>
      <c r="J14528">
        <v>4.3764517371572248E-2</v>
      </c>
      <c r="K14528">
        <v>-0.1030372468641147</v>
      </c>
      <c r="L14528">
        <v>0.70150015117042142</v>
      </c>
    </row>
    <row r="14529" spans="1:12">
      <c r="A14529" t="s">
        <v>317</v>
      </c>
      <c r="B14529" t="s">
        <v>487</v>
      </c>
      <c r="C14529">
        <v>48449</v>
      </c>
      <c r="D14529" t="s">
        <v>135</v>
      </c>
      <c r="E14529">
        <v>590</v>
      </c>
      <c r="F14529" t="s">
        <v>110</v>
      </c>
      <c r="G14529" t="s">
        <v>118</v>
      </c>
      <c r="H14529">
        <v>477</v>
      </c>
      <c r="I14529">
        <v>0.13347776267048159</v>
      </c>
      <c r="J14529">
        <v>6.5422970367849239E-3</v>
      </c>
      <c r="K14529">
        <v>-0.62373865412019058</v>
      </c>
      <c r="L14529">
        <v>0.53022528668276903</v>
      </c>
    </row>
    <row r="14530" spans="1:12">
      <c r="A14530" t="s">
        <v>317</v>
      </c>
      <c r="B14530" t="s">
        <v>487</v>
      </c>
      <c r="C14530">
        <v>48449</v>
      </c>
      <c r="D14530" t="s">
        <v>135</v>
      </c>
      <c r="E14530">
        <v>590</v>
      </c>
      <c r="F14530" t="s">
        <v>110</v>
      </c>
      <c r="G14530" t="s">
        <v>119</v>
      </c>
      <c r="H14530">
        <v>21</v>
      </c>
      <c r="I14530">
        <v>0.41894103250454029</v>
      </c>
      <c r="J14530">
        <v>4.5897237089403013E-2</v>
      </c>
      <c r="K14530">
        <v>0.13843076486317521</v>
      </c>
      <c r="L14530">
        <v>0.87417234015293099</v>
      </c>
    </row>
    <row r="14531" spans="1:12">
      <c r="A14531" t="s">
        <v>317</v>
      </c>
      <c r="B14531" t="s">
        <v>487</v>
      </c>
      <c r="C14531">
        <v>48449</v>
      </c>
      <c r="D14531" t="s">
        <v>135</v>
      </c>
      <c r="E14531">
        <v>590</v>
      </c>
      <c r="F14531" t="s">
        <v>110</v>
      </c>
      <c r="G14531" t="s">
        <v>120</v>
      </c>
      <c r="H14531">
        <v>477</v>
      </c>
      <c r="I14531">
        <v>0.18327756672106271</v>
      </c>
      <c r="J14531">
        <v>6.4608604115766986E-3</v>
      </c>
      <c r="K14531">
        <v>-0.48132900060174078</v>
      </c>
      <c r="L14531">
        <v>0.61784843715681403</v>
      </c>
    </row>
    <row r="14532" spans="1:12">
      <c r="A14532" t="s">
        <v>317</v>
      </c>
      <c r="B14532" t="s">
        <v>487</v>
      </c>
      <c r="C14532">
        <v>48449</v>
      </c>
      <c r="D14532" t="s">
        <v>135</v>
      </c>
      <c r="E14532">
        <v>590</v>
      </c>
      <c r="F14532" t="s">
        <v>110</v>
      </c>
      <c r="G14532" t="s">
        <v>121</v>
      </c>
      <c r="H14532">
        <v>21</v>
      </c>
      <c r="I14532">
        <v>0.67011258961515197</v>
      </c>
      <c r="J14532">
        <v>5.9670154189357102E-2</v>
      </c>
      <c r="K14532">
        <v>0.1920892174148528</v>
      </c>
      <c r="L14532">
        <v>1.2323829158348369</v>
      </c>
    </row>
    <row r="14533" spans="1:12">
      <c r="A14533" t="s">
        <v>317</v>
      </c>
      <c r="B14533" t="s">
        <v>487</v>
      </c>
      <c r="C14533">
        <v>48449</v>
      </c>
      <c r="D14533" t="s">
        <v>135</v>
      </c>
      <c r="E14533">
        <v>590</v>
      </c>
      <c r="F14533" t="s">
        <v>110</v>
      </c>
      <c r="G14533" t="s">
        <v>122</v>
      </c>
      <c r="H14533">
        <v>477</v>
      </c>
      <c r="I14533">
        <v>0.31583119312747032</v>
      </c>
      <c r="J14533">
        <v>6.851355486556512E-3</v>
      </c>
      <c r="K14533">
        <v>-0.17449362842845009</v>
      </c>
      <c r="L14533">
        <v>0.81663580721431916</v>
      </c>
    </row>
    <row r="14534" spans="1:12">
      <c r="A14534" t="s">
        <v>317</v>
      </c>
      <c r="B14534" t="s">
        <v>487</v>
      </c>
      <c r="C14534">
        <v>48449</v>
      </c>
      <c r="D14534" t="s">
        <v>135</v>
      </c>
      <c r="E14534">
        <v>590</v>
      </c>
      <c r="F14534" t="s">
        <v>110</v>
      </c>
      <c r="G14534" t="s">
        <v>123</v>
      </c>
      <c r="H14534">
        <v>21</v>
      </c>
      <c r="I14534">
        <v>0.90529997341020851</v>
      </c>
      <c r="J14534">
        <v>7.7002491223631439E-2</v>
      </c>
      <c r="K14534">
        <v>0.22213573584840979</v>
      </c>
      <c r="L14534">
        <v>1.5856410023960681</v>
      </c>
    </row>
    <row r="14535" spans="1:12">
      <c r="A14535" t="s">
        <v>317</v>
      </c>
      <c r="B14535" t="s">
        <v>487</v>
      </c>
      <c r="C14535">
        <v>48449</v>
      </c>
      <c r="D14535" t="s">
        <v>135</v>
      </c>
      <c r="E14535">
        <v>590</v>
      </c>
      <c r="F14535" t="s">
        <v>110</v>
      </c>
      <c r="G14535" t="s">
        <v>124</v>
      </c>
      <c r="H14535">
        <v>477</v>
      </c>
      <c r="I14535">
        <v>0.44149972559681239</v>
      </c>
      <c r="J14535">
        <v>8.2244516441697703E-3</v>
      </c>
      <c r="K14535">
        <v>-2.937424300232781E-3</v>
      </c>
      <c r="L14535">
        <v>1.0116504290241439</v>
      </c>
    </row>
    <row r="14536" spans="1:12">
      <c r="A14536" t="s">
        <v>317</v>
      </c>
      <c r="B14536" t="s">
        <v>487</v>
      </c>
      <c r="C14536">
        <v>48449</v>
      </c>
      <c r="D14536" t="s">
        <v>135</v>
      </c>
      <c r="E14536">
        <v>590</v>
      </c>
      <c r="F14536" t="s">
        <v>110</v>
      </c>
      <c r="G14536" t="s">
        <v>125</v>
      </c>
      <c r="H14536">
        <v>21</v>
      </c>
      <c r="I14536">
        <v>1.12839611071775</v>
      </c>
      <c r="J14536">
        <v>9.2851381894181975E-2</v>
      </c>
      <c r="K14536">
        <v>0.25170032977500628</v>
      </c>
      <c r="L14536">
        <v>1.9083088080071371</v>
      </c>
    </row>
    <row r="14537" spans="1:12">
      <c r="A14537" t="s">
        <v>317</v>
      </c>
      <c r="B14537" t="s">
        <v>487</v>
      </c>
      <c r="C14537">
        <v>48449</v>
      </c>
      <c r="D14537" t="s">
        <v>135</v>
      </c>
      <c r="E14537">
        <v>590</v>
      </c>
      <c r="F14537" t="s">
        <v>110</v>
      </c>
      <c r="G14537" t="s">
        <v>126</v>
      </c>
      <c r="H14537">
        <v>477</v>
      </c>
      <c r="I14537">
        <v>0.56523776407996806</v>
      </c>
      <c r="J14537">
        <v>9.8855245080194474E-3</v>
      </c>
      <c r="K14537">
        <v>-2.937424300232781E-3</v>
      </c>
      <c r="L14537">
        <v>1.193299581612685</v>
      </c>
    </row>
    <row r="14538" spans="1:12">
      <c r="A14538" t="s">
        <v>317</v>
      </c>
      <c r="B14538" t="s">
        <v>487</v>
      </c>
      <c r="C14538">
        <v>48449</v>
      </c>
      <c r="D14538" t="s">
        <v>135</v>
      </c>
      <c r="E14538">
        <v>590</v>
      </c>
      <c r="F14538" t="s">
        <v>110</v>
      </c>
      <c r="G14538" t="s">
        <v>127</v>
      </c>
      <c r="H14538">
        <v>21</v>
      </c>
      <c r="I14538">
        <v>0.53153354669199482</v>
      </c>
      <c r="J14538">
        <v>5.1312881201294069E-2</v>
      </c>
      <c r="K14538">
        <v>0.15938401467315549</v>
      </c>
      <c r="L14538">
        <v>1.035220974542278</v>
      </c>
    </row>
    <row r="14539" spans="1:12">
      <c r="A14539" t="s">
        <v>317</v>
      </c>
      <c r="B14539" t="s">
        <v>487</v>
      </c>
      <c r="C14539">
        <v>48449</v>
      </c>
      <c r="D14539" t="s">
        <v>135</v>
      </c>
      <c r="E14539">
        <v>590</v>
      </c>
      <c r="F14539" t="s">
        <v>110</v>
      </c>
      <c r="G14539" t="s">
        <v>128</v>
      </c>
      <c r="H14539">
        <v>477</v>
      </c>
      <c r="I14539">
        <v>0.22834987544708549</v>
      </c>
      <c r="J14539">
        <v>6.2418780898418407E-3</v>
      </c>
      <c r="K14539">
        <v>-0.41821509723516131</v>
      </c>
      <c r="L14539">
        <v>0.68929894522485269</v>
      </c>
    </row>
    <row r="14540" spans="1:12">
      <c r="A14540" t="s">
        <v>317</v>
      </c>
      <c r="B14540" t="s">
        <v>487</v>
      </c>
      <c r="C14540">
        <v>48449</v>
      </c>
      <c r="D14540" t="s">
        <v>135</v>
      </c>
      <c r="E14540">
        <v>590</v>
      </c>
      <c r="F14540" t="s">
        <v>110</v>
      </c>
      <c r="G14540" t="s">
        <v>129</v>
      </c>
      <c r="H14540">
        <v>21</v>
      </c>
      <c r="I14540">
        <v>0.53153354669199482</v>
      </c>
      <c r="J14540">
        <v>5.1312881201294069E-2</v>
      </c>
      <c r="K14540">
        <v>0.15938401467315549</v>
      </c>
      <c r="L14540">
        <v>1.035220974542278</v>
      </c>
    </row>
    <row r="14541" spans="1:12">
      <c r="A14541" t="s">
        <v>317</v>
      </c>
      <c r="B14541" t="s">
        <v>487</v>
      </c>
      <c r="C14541">
        <v>48449</v>
      </c>
      <c r="D14541" t="s">
        <v>135</v>
      </c>
      <c r="E14541">
        <v>590</v>
      </c>
      <c r="F14541" t="s">
        <v>110</v>
      </c>
      <c r="G14541" t="s">
        <v>130</v>
      </c>
      <c r="H14541">
        <v>477</v>
      </c>
      <c r="I14541">
        <v>0.22834987544708549</v>
      </c>
      <c r="J14541">
        <v>6.2418780898418407E-3</v>
      </c>
      <c r="K14541">
        <v>-0.41821509723516131</v>
      </c>
      <c r="L14541">
        <v>0.68929894522485269</v>
      </c>
    </row>
    <row r="14542" spans="1:12">
      <c r="A14542" t="s">
        <v>317</v>
      </c>
      <c r="B14542" t="s">
        <v>487</v>
      </c>
      <c r="C14542">
        <v>48449</v>
      </c>
      <c r="D14542" t="s">
        <v>135</v>
      </c>
      <c r="E14542">
        <v>590</v>
      </c>
      <c r="F14542" t="s">
        <v>110</v>
      </c>
      <c r="G14542" t="s">
        <v>131</v>
      </c>
      <c r="H14542">
        <v>21</v>
      </c>
      <c r="I14542">
        <v>0.53153354669199482</v>
      </c>
      <c r="J14542">
        <v>5.1312881201294069E-2</v>
      </c>
      <c r="K14542">
        <v>0.15938401467315549</v>
      </c>
      <c r="L14542">
        <v>1.035220974542278</v>
      </c>
    </row>
    <row r="14543" spans="1:12">
      <c r="A14543" t="s">
        <v>317</v>
      </c>
      <c r="B14543" t="s">
        <v>487</v>
      </c>
      <c r="C14543">
        <v>48449</v>
      </c>
      <c r="D14543" t="s">
        <v>135</v>
      </c>
      <c r="E14543">
        <v>590</v>
      </c>
      <c r="F14543" t="s">
        <v>110</v>
      </c>
      <c r="G14543" t="s">
        <v>132</v>
      </c>
      <c r="H14543">
        <v>477</v>
      </c>
      <c r="I14543">
        <v>0.22834987544708549</v>
      </c>
      <c r="J14543">
        <v>6.2418780898418407E-3</v>
      </c>
      <c r="K14543">
        <v>-0.41821509723516131</v>
      </c>
      <c r="L14543">
        <v>0.68929894522485269</v>
      </c>
    </row>
    <row r="14544" spans="1:12">
      <c r="A14544" t="s">
        <v>317</v>
      </c>
      <c r="B14544" t="s">
        <v>487</v>
      </c>
      <c r="C14544">
        <v>48449</v>
      </c>
      <c r="D14544" t="s">
        <v>135</v>
      </c>
      <c r="E14544">
        <v>590</v>
      </c>
      <c r="F14544" t="s">
        <v>110</v>
      </c>
      <c r="G14544" t="s">
        <v>133</v>
      </c>
      <c r="H14544">
        <v>21</v>
      </c>
      <c r="I14544">
        <v>0.80092700356517643</v>
      </c>
      <c r="J14544">
        <v>6.6061947049611949E-2</v>
      </c>
      <c r="K14544">
        <v>0.13062001870250631</v>
      </c>
      <c r="L14544">
        <v>1.2634740516146179</v>
      </c>
    </row>
    <row r="14545" spans="1:12">
      <c r="A14545" t="s">
        <v>317</v>
      </c>
      <c r="B14545" t="s">
        <v>487</v>
      </c>
      <c r="C14545">
        <v>48449</v>
      </c>
      <c r="D14545" t="s">
        <v>135</v>
      </c>
      <c r="E14545">
        <v>590</v>
      </c>
      <c r="F14545" t="s">
        <v>110</v>
      </c>
      <c r="G14545" t="s">
        <v>134</v>
      </c>
      <c r="H14545">
        <v>477</v>
      </c>
      <c r="I14545">
        <v>0.342981100317304</v>
      </c>
      <c r="J14545">
        <v>6.0702155898444349E-3</v>
      </c>
      <c r="K14545">
        <v>-2.937424300232781E-3</v>
      </c>
      <c r="L14545">
        <v>0.69068353536398719</v>
      </c>
    </row>
    <row r="14546" spans="1:12">
      <c r="A14546" t="s">
        <v>317</v>
      </c>
      <c r="B14546" t="s">
        <v>488</v>
      </c>
      <c r="C14546">
        <v>48451</v>
      </c>
      <c r="D14546" t="s">
        <v>135</v>
      </c>
      <c r="E14546">
        <v>590</v>
      </c>
      <c r="F14546" t="s">
        <v>110</v>
      </c>
      <c r="G14546" t="s">
        <v>111</v>
      </c>
      <c r="H14546">
        <v>20</v>
      </c>
      <c r="I14546">
        <v>-1.0775250773316239E-3</v>
      </c>
      <c r="J14546">
        <v>1.8530982203370139E-3</v>
      </c>
      <c r="K14546">
        <v>-999</v>
      </c>
      <c r="L14546">
        <v>-999</v>
      </c>
    </row>
    <row r="14547" spans="1:12">
      <c r="A14547" t="s">
        <v>317</v>
      </c>
      <c r="B14547" t="s">
        <v>488</v>
      </c>
      <c r="C14547">
        <v>48451</v>
      </c>
      <c r="D14547" t="s">
        <v>135</v>
      </c>
      <c r="E14547">
        <v>590</v>
      </c>
      <c r="F14547" t="s">
        <v>110</v>
      </c>
      <c r="G14547" t="s">
        <v>112</v>
      </c>
      <c r="H14547">
        <v>39</v>
      </c>
      <c r="I14547">
        <v>-7.7510705896924508E-3</v>
      </c>
      <c r="J14547">
        <v>1.341363880508052E-3</v>
      </c>
      <c r="K14547">
        <v>-999</v>
      </c>
      <c r="L14547">
        <v>-999</v>
      </c>
    </row>
    <row r="14548" spans="1:12">
      <c r="A14548" t="s">
        <v>317</v>
      </c>
      <c r="B14548" t="s">
        <v>488</v>
      </c>
      <c r="C14548">
        <v>48451</v>
      </c>
      <c r="D14548" t="s">
        <v>135</v>
      </c>
      <c r="E14548">
        <v>590</v>
      </c>
      <c r="F14548" t="s">
        <v>110</v>
      </c>
      <c r="G14548" t="s">
        <v>113</v>
      </c>
      <c r="H14548">
        <v>20</v>
      </c>
      <c r="I14548">
        <v>0.57322014582845038</v>
      </c>
      <c r="J14548">
        <v>5.0041204645539638E-3</v>
      </c>
      <c r="K14548">
        <v>0.53266757867858727</v>
      </c>
      <c r="L14548">
        <v>0.61155968445221986</v>
      </c>
    </row>
    <row r="14549" spans="1:12">
      <c r="A14549" t="s">
        <v>317</v>
      </c>
      <c r="B14549" t="s">
        <v>488</v>
      </c>
      <c r="C14549">
        <v>48451</v>
      </c>
      <c r="D14549" t="s">
        <v>135</v>
      </c>
      <c r="E14549">
        <v>590</v>
      </c>
      <c r="F14549" t="s">
        <v>110</v>
      </c>
      <c r="G14549" t="s">
        <v>114</v>
      </c>
      <c r="H14549">
        <v>39</v>
      </c>
      <c r="I14549">
        <v>0.25847904275336098</v>
      </c>
      <c r="J14549">
        <v>1.4225374680988291E-2</v>
      </c>
      <c r="K14549">
        <v>8.8026611271834115E-2</v>
      </c>
      <c r="L14549">
        <v>0.40550754015868767</v>
      </c>
    </row>
    <row r="14550" spans="1:12">
      <c r="A14550" t="s">
        <v>317</v>
      </c>
      <c r="B14550" t="s">
        <v>488</v>
      </c>
      <c r="C14550">
        <v>48451</v>
      </c>
      <c r="D14550" t="s">
        <v>135</v>
      </c>
      <c r="E14550">
        <v>590</v>
      </c>
      <c r="F14550" t="s">
        <v>110</v>
      </c>
      <c r="G14550" t="s">
        <v>115</v>
      </c>
      <c r="H14550">
        <v>20</v>
      </c>
      <c r="I14550">
        <v>0.46925121680617921</v>
      </c>
      <c r="J14550">
        <v>4.191720528288102E-3</v>
      </c>
      <c r="K14550">
        <v>0.42931579141097781</v>
      </c>
      <c r="L14550">
        <v>0.49185931070714578</v>
      </c>
    </row>
    <row r="14551" spans="1:12">
      <c r="A14551" t="s">
        <v>317</v>
      </c>
      <c r="B14551" t="s">
        <v>488</v>
      </c>
      <c r="C14551">
        <v>48451</v>
      </c>
      <c r="D14551" t="s">
        <v>135</v>
      </c>
      <c r="E14551">
        <v>590</v>
      </c>
      <c r="F14551" t="s">
        <v>110</v>
      </c>
      <c r="G14551" t="s">
        <v>116</v>
      </c>
      <c r="H14551">
        <v>39</v>
      </c>
      <c r="I14551">
        <v>0.18365099522177769</v>
      </c>
      <c r="J14551">
        <v>1.7759081082224511E-2</v>
      </c>
      <c r="K14551">
        <v>-1.5995861006156211E-2</v>
      </c>
      <c r="L14551">
        <v>0.37254397000429879</v>
      </c>
    </row>
    <row r="14552" spans="1:12">
      <c r="A14552" t="s">
        <v>317</v>
      </c>
      <c r="B14552" t="s">
        <v>488</v>
      </c>
      <c r="C14552">
        <v>48451</v>
      </c>
      <c r="D14552" t="s">
        <v>135</v>
      </c>
      <c r="E14552">
        <v>590</v>
      </c>
      <c r="F14552" t="s">
        <v>110</v>
      </c>
      <c r="G14552" t="s">
        <v>117</v>
      </c>
      <c r="H14552">
        <v>20</v>
      </c>
      <c r="I14552">
        <v>0.46925121680617921</v>
      </c>
      <c r="J14552">
        <v>4.191720528288102E-3</v>
      </c>
      <c r="K14552">
        <v>0.42931579141097781</v>
      </c>
      <c r="L14552">
        <v>0.49185931070714578</v>
      </c>
    </row>
    <row r="14553" spans="1:12">
      <c r="A14553" t="s">
        <v>317</v>
      </c>
      <c r="B14553" t="s">
        <v>488</v>
      </c>
      <c r="C14553">
        <v>48451</v>
      </c>
      <c r="D14553" t="s">
        <v>135</v>
      </c>
      <c r="E14553">
        <v>590</v>
      </c>
      <c r="F14553" t="s">
        <v>110</v>
      </c>
      <c r="G14553" t="s">
        <v>118</v>
      </c>
      <c r="H14553">
        <v>39</v>
      </c>
      <c r="I14553">
        <v>0.18365099522177769</v>
      </c>
      <c r="J14553">
        <v>1.7759081082224511E-2</v>
      </c>
      <c r="K14553">
        <v>-1.5995861006156211E-2</v>
      </c>
      <c r="L14553">
        <v>0.37254397000429879</v>
      </c>
    </row>
    <row r="14554" spans="1:12">
      <c r="A14554" t="s">
        <v>317</v>
      </c>
      <c r="B14554" t="s">
        <v>488</v>
      </c>
      <c r="C14554">
        <v>48451</v>
      </c>
      <c r="D14554" t="s">
        <v>135</v>
      </c>
      <c r="E14554">
        <v>590</v>
      </c>
      <c r="F14554" t="s">
        <v>110</v>
      </c>
      <c r="G14554" t="s">
        <v>119</v>
      </c>
      <c r="H14554">
        <v>20</v>
      </c>
      <c r="I14554">
        <v>0.48884313020495013</v>
      </c>
      <c r="J14554">
        <v>4.8011712925529722E-3</v>
      </c>
      <c r="K14554">
        <v>0.44553022165138129</v>
      </c>
      <c r="L14554">
        <v>0.52798209319060985</v>
      </c>
    </row>
    <row r="14555" spans="1:12">
      <c r="A14555" t="s">
        <v>317</v>
      </c>
      <c r="B14555" t="s">
        <v>488</v>
      </c>
      <c r="C14555">
        <v>48451</v>
      </c>
      <c r="D14555" t="s">
        <v>135</v>
      </c>
      <c r="E14555">
        <v>590</v>
      </c>
      <c r="F14555" t="s">
        <v>110</v>
      </c>
      <c r="G14555" t="s">
        <v>120</v>
      </c>
      <c r="H14555">
        <v>39</v>
      </c>
      <c r="I14555">
        <v>0.22284526764285789</v>
      </c>
      <c r="J14555">
        <v>1.598187681126742E-2</v>
      </c>
      <c r="K14555">
        <v>4.0015070390214458E-2</v>
      </c>
      <c r="L14555">
        <v>0.39735487538562231</v>
      </c>
    </row>
    <row r="14556" spans="1:12">
      <c r="A14556" t="s">
        <v>317</v>
      </c>
      <c r="B14556" t="s">
        <v>488</v>
      </c>
      <c r="C14556">
        <v>48451</v>
      </c>
      <c r="D14556" t="s">
        <v>135</v>
      </c>
      <c r="E14556">
        <v>590</v>
      </c>
      <c r="F14556" t="s">
        <v>110</v>
      </c>
      <c r="G14556" t="s">
        <v>121</v>
      </c>
      <c r="H14556">
        <v>20</v>
      </c>
      <c r="I14556">
        <v>0.63496782328502055</v>
      </c>
      <c r="J14556">
        <v>6.4576668331086202E-3</v>
      </c>
      <c r="K14556">
        <v>0.58753524450715866</v>
      </c>
      <c r="L14556">
        <v>0.69021003559537386</v>
      </c>
    </row>
    <row r="14557" spans="1:12">
      <c r="A14557" t="s">
        <v>317</v>
      </c>
      <c r="B14557" t="s">
        <v>488</v>
      </c>
      <c r="C14557">
        <v>48451</v>
      </c>
      <c r="D14557" t="s">
        <v>135</v>
      </c>
      <c r="E14557">
        <v>590</v>
      </c>
      <c r="F14557" t="s">
        <v>110</v>
      </c>
      <c r="G14557" t="s">
        <v>122</v>
      </c>
      <c r="H14557">
        <v>39</v>
      </c>
      <c r="I14557">
        <v>0.34156876173589362</v>
      </c>
      <c r="J14557">
        <v>1.4141099499657001E-2</v>
      </c>
      <c r="K14557">
        <v>0.15926604632616109</v>
      </c>
      <c r="L14557">
        <v>0.47108975947694159</v>
      </c>
    </row>
    <row r="14558" spans="1:12">
      <c r="A14558" t="s">
        <v>317</v>
      </c>
      <c r="B14558" t="s">
        <v>488</v>
      </c>
      <c r="C14558">
        <v>48451</v>
      </c>
      <c r="D14558" t="s">
        <v>135</v>
      </c>
      <c r="E14558">
        <v>590</v>
      </c>
      <c r="F14558" t="s">
        <v>110</v>
      </c>
      <c r="G14558" t="s">
        <v>123</v>
      </c>
      <c r="H14558">
        <v>20</v>
      </c>
      <c r="I14558">
        <v>0.72588878077009178</v>
      </c>
      <c r="J14558">
        <v>1.198562528599029E-2</v>
      </c>
      <c r="K14558">
        <v>0.66693167583421764</v>
      </c>
      <c r="L14558">
        <v>0.86129794362903456</v>
      </c>
    </row>
    <row r="14559" spans="1:12">
      <c r="A14559" t="s">
        <v>317</v>
      </c>
      <c r="B14559" t="s">
        <v>488</v>
      </c>
      <c r="C14559">
        <v>48451</v>
      </c>
      <c r="D14559" t="s">
        <v>135</v>
      </c>
      <c r="E14559">
        <v>590</v>
      </c>
      <c r="F14559" t="s">
        <v>110</v>
      </c>
      <c r="G14559" t="s">
        <v>124</v>
      </c>
      <c r="H14559">
        <v>39</v>
      </c>
      <c r="I14559">
        <v>0.44562625212261481</v>
      </c>
      <c r="J14559">
        <v>1.193791908893351E-2</v>
      </c>
      <c r="K14559">
        <v>0.2701772794150844</v>
      </c>
      <c r="L14559">
        <v>0.5522496097317523</v>
      </c>
    </row>
    <row r="14560" spans="1:12">
      <c r="A14560" t="s">
        <v>317</v>
      </c>
      <c r="B14560" t="s">
        <v>488</v>
      </c>
      <c r="C14560">
        <v>48451</v>
      </c>
      <c r="D14560" t="s">
        <v>135</v>
      </c>
      <c r="E14560">
        <v>590</v>
      </c>
      <c r="F14560" t="s">
        <v>110</v>
      </c>
      <c r="G14560" t="s">
        <v>125</v>
      </c>
      <c r="H14560">
        <v>20</v>
      </c>
      <c r="I14560">
        <v>0.85867505015236689</v>
      </c>
      <c r="J14560">
        <v>1.418853706602939E-2</v>
      </c>
      <c r="K14560">
        <v>0.78844644693661503</v>
      </c>
      <c r="L14560">
        <v>1.0322448766981811</v>
      </c>
    </row>
    <row r="14561" spans="1:12">
      <c r="A14561" t="s">
        <v>317</v>
      </c>
      <c r="B14561" t="s">
        <v>488</v>
      </c>
      <c r="C14561">
        <v>48451</v>
      </c>
      <c r="D14561" t="s">
        <v>135</v>
      </c>
      <c r="E14561">
        <v>590</v>
      </c>
      <c r="F14561" t="s">
        <v>110</v>
      </c>
      <c r="G14561" t="s">
        <v>126</v>
      </c>
      <c r="H14561">
        <v>39</v>
      </c>
      <c r="I14561">
        <v>0.58262408222478823</v>
      </c>
      <c r="J14561">
        <v>1.130424539067456E-2</v>
      </c>
      <c r="K14561">
        <v>0.41994781322730163</v>
      </c>
      <c r="L14561">
        <v>0.68232956443301473</v>
      </c>
    </row>
    <row r="14562" spans="1:12">
      <c r="A14562" t="s">
        <v>317</v>
      </c>
      <c r="B14562" t="s">
        <v>488</v>
      </c>
      <c r="C14562">
        <v>48451</v>
      </c>
      <c r="D14562" t="s">
        <v>135</v>
      </c>
      <c r="E14562">
        <v>590</v>
      </c>
      <c r="F14562" t="s">
        <v>110</v>
      </c>
      <c r="G14562" t="s">
        <v>127</v>
      </c>
      <c r="H14562">
        <v>20</v>
      </c>
      <c r="I14562">
        <v>0.57322014582845038</v>
      </c>
      <c r="J14562">
        <v>5.004120464553969E-3</v>
      </c>
      <c r="K14562">
        <v>0.53266757867858727</v>
      </c>
      <c r="L14562">
        <v>0.61155968445221986</v>
      </c>
    </row>
    <row r="14563" spans="1:12">
      <c r="A14563" t="s">
        <v>317</v>
      </c>
      <c r="B14563" t="s">
        <v>488</v>
      </c>
      <c r="C14563">
        <v>48451</v>
      </c>
      <c r="D14563" t="s">
        <v>135</v>
      </c>
      <c r="E14563">
        <v>590</v>
      </c>
      <c r="F14563" t="s">
        <v>110</v>
      </c>
      <c r="G14563" t="s">
        <v>128</v>
      </c>
      <c r="H14563">
        <v>39</v>
      </c>
      <c r="I14563">
        <v>0.25847904275336098</v>
      </c>
      <c r="J14563">
        <v>1.4225374680988291E-2</v>
      </c>
      <c r="K14563">
        <v>8.8026611271834115E-2</v>
      </c>
      <c r="L14563">
        <v>0.40550754015868767</v>
      </c>
    </row>
    <row r="14564" spans="1:12">
      <c r="A14564" t="s">
        <v>317</v>
      </c>
      <c r="B14564" t="s">
        <v>488</v>
      </c>
      <c r="C14564">
        <v>48451</v>
      </c>
      <c r="D14564" t="s">
        <v>135</v>
      </c>
      <c r="E14564">
        <v>590</v>
      </c>
      <c r="F14564" t="s">
        <v>110</v>
      </c>
      <c r="G14564" t="s">
        <v>129</v>
      </c>
      <c r="H14564">
        <v>20</v>
      </c>
      <c r="I14564">
        <v>0.57322014582845038</v>
      </c>
      <c r="J14564">
        <v>5.0041204645539612E-3</v>
      </c>
      <c r="K14564">
        <v>0.53266757867858727</v>
      </c>
      <c r="L14564">
        <v>0.61155968445221986</v>
      </c>
    </row>
    <row r="14565" spans="1:12">
      <c r="A14565" t="s">
        <v>317</v>
      </c>
      <c r="B14565" t="s">
        <v>488</v>
      </c>
      <c r="C14565">
        <v>48451</v>
      </c>
      <c r="D14565" t="s">
        <v>135</v>
      </c>
      <c r="E14565">
        <v>590</v>
      </c>
      <c r="F14565" t="s">
        <v>110</v>
      </c>
      <c r="G14565" t="s">
        <v>130</v>
      </c>
      <c r="H14565">
        <v>39</v>
      </c>
      <c r="I14565">
        <v>0.25847904275336098</v>
      </c>
      <c r="J14565">
        <v>1.4225374680988291E-2</v>
      </c>
      <c r="K14565">
        <v>8.8026611271834115E-2</v>
      </c>
      <c r="L14565">
        <v>0.40550754015868767</v>
      </c>
    </row>
    <row r="14566" spans="1:12">
      <c r="A14566" t="s">
        <v>317</v>
      </c>
      <c r="B14566" t="s">
        <v>488</v>
      </c>
      <c r="C14566">
        <v>48451</v>
      </c>
      <c r="D14566" t="s">
        <v>135</v>
      </c>
      <c r="E14566">
        <v>590</v>
      </c>
      <c r="F14566" t="s">
        <v>110</v>
      </c>
      <c r="G14566" t="s">
        <v>131</v>
      </c>
      <c r="H14566">
        <v>20</v>
      </c>
      <c r="I14566">
        <v>0.57322014582845049</v>
      </c>
      <c r="J14566">
        <v>5.0041204645539543E-3</v>
      </c>
      <c r="K14566">
        <v>0.53266757867858727</v>
      </c>
      <c r="L14566">
        <v>0.61155968445221986</v>
      </c>
    </row>
    <row r="14567" spans="1:12">
      <c r="A14567" t="s">
        <v>317</v>
      </c>
      <c r="B14567" t="s">
        <v>488</v>
      </c>
      <c r="C14567">
        <v>48451</v>
      </c>
      <c r="D14567" t="s">
        <v>135</v>
      </c>
      <c r="E14567">
        <v>590</v>
      </c>
      <c r="F14567" t="s">
        <v>110</v>
      </c>
      <c r="G14567" t="s">
        <v>132</v>
      </c>
      <c r="H14567">
        <v>39</v>
      </c>
      <c r="I14567">
        <v>0.25847904275336098</v>
      </c>
      <c r="J14567">
        <v>1.4225374680988291E-2</v>
      </c>
      <c r="K14567">
        <v>8.8026611271834115E-2</v>
      </c>
      <c r="L14567">
        <v>0.40550754015868767</v>
      </c>
    </row>
    <row r="14568" spans="1:12">
      <c r="A14568" t="s">
        <v>317</v>
      </c>
      <c r="B14568" t="s">
        <v>488</v>
      </c>
      <c r="C14568">
        <v>48451</v>
      </c>
      <c r="D14568" t="s">
        <v>135</v>
      </c>
      <c r="E14568">
        <v>590</v>
      </c>
      <c r="F14568" t="s">
        <v>110</v>
      </c>
      <c r="G14568" t="s">
        <v>133</v>
      </c>
      <c r="H14568">
        <v>20</v>
      </c>
      <c r="I14568">
        <v>0.47598019479054982</v>
      </c>
      <c r="J14568">
        <v>1.163192577172596E-2</v>
      </c>
      <c r="K14568">
        <v>0.42405695512702563</v>
      </c>
      <c r="L14568">
        <v>0.63440132752115486</v>
      </c>
    </row>
    <row r="14569" spans="1:12">
      <c r="A14569" t="s">
        <v>317</v>
      </c>
      <c r="B14569" t="s">
        <v>488</v>
      </c>
      <c r="C14569">
        <v>48451</v>
      </c>
      <c r="D14569" t="s">
        <v>135</v>
      </c>
      <c r="E14569">
        <v>590</v>
      </c>
      <c r="F14569" t="s">
        <v>110</v>
      </c>
      <c r="G14569" t="s">
        <v>134</v>
      </c>
      <c r="H14569">
        <v>39</v>
      </c>
      <c r="I14569">
        <v>0.33924803675892751</v>
      </c>
      <c r="J14569">
        <v>6.459383048740077E-3</v>
      </c>
      <c r="K14569">
        <v>0.28396204659748292</v>
      </c>
      <c r="L14569">
        <v>0.44574456366263732</v>
      </c>
    </row>
    <row r="14570" spans="1:12">
      <c r="A14570" t="s">
        <v>317</v>
      </c>
      <c r="B14570" t="s">
        <v>489</v>
      </c>
      <c r="C14570">
        <v>48453</v>
      </c>
      <c r="D14570" t="s">
        <v>135</v>
      </c>
      <c r="E14570">
        <v>590</v>
      </c>
      <c r="F14570" t="s">
        <v>110</v>
      </c>
      <c r="G14570" t="s">
        <v>111</v>
      </c>
      <c r="H14570">
        <v>249</v>
      </c>
      <c r="I14570">
        <v>2.8781502944510269E-2</v>
      </c>
      <c r="J14570">
        <v>8.7103573533337268E-4</v>
      </c>
      <c r="K14570">
        <v>-999</v>
      </c>
      <c r="L14570">
        <v>-999</v>
      </c>
    </row>
    <row r="14571" spans="1:12">
      <c r="A14571" t="s">
        <v>317</v>
      </c>
      <c r="B14571" t="s">
        <v>489</v>
      </c>
      <c r="C14571">
        <v>48453</v>
      </c>
      <c r="D14571" t="s">
        <v>135</v>
      </c>
      <c r="E14571">
        <v>590</v>
      </c>
      <c r="F14571" t="s">
        <v>110</v>
      </c>
      <c r="G14571" t="s">
        <v>112</v>
      </c>
      <c r="H14571">
        <v>334</v>
      </c>
      <c r="I14571">
        <v>5.7337774181871813E-4</v>
      </c>
      <c r="J14571">
        <v>6.8644977716263221E-4</v>
      </c>
      <c r="K14571">
        <v>-999</v>
      </c>
      <c r="L14571">
        <v>-999</v>
      </c>
    </row>
    <row r="14572" spans="1:12">
      <c r="A14572" t="s">
        <v>317</v>
      </c>
      <c r="B14572" t="s">
        <v>489</v>
      </c>
      <c r="C14572">
        <v>48453</v>
      </c>
      <c r="D14572" t="s">
        <v>135</v>
      </c>
      <c r="E14572">
        <v>590</v>
      </c>
      <c r="F14572" t="s">
        <v>110</v>
      </c>
      <c r="G14572" t="s">
        <v>113</v>
      </c>
      <c r="H14572">
        <v>249</v>
      </c>
      <c r="I14572">
        <v>0.56137201362039857</v>
      </c>
      <c r="J14572">
        <v>1.012382244926258E-2</v>
      </c>
      <c r="K14572">
        <v>-4.829477607592584E-2</v>
      </c>
      <c r="L14572">
        <v>0.98030706364718623</v>
      </c>
    </row>
    <row r="14573" spans="1:12">
      <c r="A14573" t="s">
        <v>317</v>
      </c>
      <c r="B14573" t="s">
        <v>489</v>
      </c>
      <c r="C14573">
        <v>48453</v>
      </c>
      <c r="D14573" t="s">
        <v>135</v>
      </c>
      <c r="E14573">
        <v>590</v>
      </c>
      <c r="F14573" t="s">
        <v>110</v>
      </c>
      <c r="G14573" t="s">
        <v>114</v>
      </c>
      <c r="H14573">
        <v>334</v>
      </c>
      <c r="I14573">
        <v>0.17057928021147739</v>
      </c>
      <c r="J14573">
        <v>4.6225297974527048E-3</v>
      </c>
      <c r="K14573">
        <v>-0.1664199960492774</v>
      </c>
      <c r="L14573">
        <v>0.40550754015868767</v>
      </c>
    </row>
    <row r="14574" spans="1:12">
      <c r="A14574" t="s">
        <v>317</v>
      </c>
      <c r="B14574" t="s">
        <v>489</v>
      </c>
      <c r="C14574">
        <v>48453</v>
      </c>
      <c r="D14574" t="s">
        <v>135</v>
      </c>
      <c r="E14574">
        <v>590</v>
      </c>
      <c r="F14574" t="s">
        <v>110</v>
      </c>
      <c r="G14574" t="s">
        <v>115</v>
      </c>
      <c r="H14574">
        <v>249</v>
      </c>
      <c r="I14574">
        <v>0.42181423762013498</v>
      </c>
      <c r="J14574">
        <v>8.0289533675778849E-3</v>
      </c>
      <c r="K14574">
        <v>-8.3428415144320325E-2</v>
      </c>
      <c r="L14574">
        <v>0.73430831483007752</v>
      </c>
    </row>
    <row r="14575" spans="1:12">
      <c r="A14575" t="s">
        <v>317</v>
      </c>
      <c r="B14575" t="s">
        <v>489</v>
      </c>
      <c r="C14575">
        <v>48453</v>
      </c>
      <c r="D14575" t="s">
        <v>135</v>
      </c>
      <c r="E14575">
        <v>590</v>
      </c>
      <c r="F14575" t="s">
        <v>110</v>
      </c>
      <c r="G14575" t="s">
        <v>116</v>
      </c>
      <c r="H14575">
        <v>334</v>
      </c>
      <c r="I14575">
        <v>9.3343811315799871E-2</v>
      </c>
      <c r="J14575">
        <v>4.9802479425159994E-3</v>
      </c>
      <c r="K14575">
        <v>-0.24716632621721901</v>
      </c>
      <c r="L14575">
        <v>0.37254397000429879</v>
      </c>
    </row>
    <row r="14576" spans="1:12">
      <c r="A14576" t="s">
        <v>317</v>
      </c>
      <c r="B14576" t="s">
        <v>489</v>
      </c>
      <c r="C14576">
        <v>48453</v>
      </c>
      <c r="D14576" t="s">
        <v>135</v>
      </c>
      <c r="E14576">
        <v>590</v>
      </c>
      <c r="F14576" t="s">
        <v>110</v>
      </c>
      <c r="G14576" t="s">
        <v>117</v>
      </c>
      <c r="H14576">
        <v>249</v>
      </c>
      <c r="I14576">
        <v>0.42181423762013492</v>
      </c>
      <c r="J14576">
        <v>8.0289533675778832E-3</v>
      </c>
      <c r="K14576">
        <v>-8.3428415144320325E-2</v>
      </c>
      <c r="L14576">
        <v>0.73430831483007752</v>
      </c>
    </row>
    <row r="14577" spans="1:12">
      <c r="A14577" t="s">
        <v>317</v>
      </c>
      <c r="B14577" t="s">
        <v>489</v>
      </c>
      <c r="C14577">
        <v>48453</v>
      </c>
      <c r="D14577" t="s">
        <v>135</v>
      </c>
      <c r="E14577">
        <v>590</v>
      </c>
      <c r="F14577" t="s">
        <v>110</v>
      </c>
      <c r="G14577" t="s">
        <v>118</v>
      </c>
      <c r="H14577">
        <v>334</v>
      </c>
      <c r="I14577">
        <v>9.3338472856888552E-2</v>
      </c>
      <c r="J14577">
        <v>4.9803851799246068E-3</v>
      </c>
      <c r="K14577">
        <v>-0.24716632621721901</v>
      </c>
      <c r="L14577">
        <v>0.37254397000429879</v>
      </c>
    </row>
    <row r="14578" spans="1:12">
      <c r="A14578" t="s">
        <v>317</v>
      </c>
      <c r="B14578" t="s">
        <v>489</v>
      </c>
      <c r="C14578">
        <v>48453</v>
      </c>
      <c r="D14578" t="s">
        <v>135</v>
      </c>
      <c r="E14578">
        <v>590</v>
      </c>
      <c r="F14578" t="s">
        <v>110</v>
      </c>
      <c r="G14578" t="s">
        <v>119</v>
      </c>
      <c r="H14578">
        <v>249</v>
      </c>
      <c r="I14578">
        <v>0.48311767984334331</v>
      </c>
      <c r="J14578">
        <v>8.9584892760862043E-3</v>
      </c>
      <c r="K14578">
        <v>-7.3014897064594519E-2</v>
      </c>
      <c r="L14578">
        <v>0.8511285230059078</v>
      </c>
    </row>
    <row r="14579" spans="1:12">
      <c r="A14579" t="s">
        <v>317</v>
      </c>
      <c r="B14579" t="s">
        <v>489</v>
      </c>
      <c r="C14579">
        <v>48453</v>
      </c>
      <c r="D14579" t="s">
        <v>135</v>
      </c>
      <c r="E14579">
        <v>590</v>
      </c>
      <c r="F14579" t="s">
        <v>110</v>
      </c>
      <c r="G14579" t="s">
        <v>120</v>
      </c>
      <c r="H14579">
        <v>334</v>
      </c>
      <c r="I14579">
        <v>0.13623217973237531</v>
      </c>
      <c r="J14579">
        <v>4.8584786283880754E-3</v>
      </c>
      <c r="K14579">
        <v>-0.21468350489427621</v>
      </c>
      <c r="L14579">
        <v>0.39735487538562231</v>
      </c>
    </row>
    <row r="14580" spans="1:12">
      <c r="A14580" t="s">
        <v>317</v>
      </c>
      <c r="B14580" t="s">
        <v>489</v>
      </c>
      <c r="C14580">
        <v>48453</v>
      </c>
      <c r="D14580" t="s">
        <v>135</v>
      </c>
      <c r="E14580">
        <v>590</v>
      </c>
      <c r="F14580" t="s">
        <v>110</v>
      </c>
      <c r="G14580" t="s">
        <v>121</v>
      </c>
      <c r="H14580">
        <v>249</v>
      </c>
      <c r="I14580">
        <v>0.64951290937184847</v>
      </c>
      <c r="J14580">
        <v>1.146535267839118E-2</v>
      </c>
      <c r="K14580">
        <v>-4.0010588328953517E-3</v>
      </c>
      <c r="L14580">
        <v>1.1300487698310651</v>
      </c>
    </row>
    <row r="14581" spans="1:12">
      <c r="A14581" t="s">
        <v>317</v>
      </c>
      <c r="B14581" t="s">
        <v>489</v>
      </c>
      <c r="C14581">
        <v>48453</v>
      </c>
      <c r="D14581" t="s">
        <v>135</v>
      </c>
      <c r="E14581">
        <v>590</v>
      </c>
      <c r="F14581" t="s">
        <v>110</v>
      </c>
      <c r="G14581" t="s">
        <v>122</v>
      </c>
      <c r="H14581">
        <v>334</v>
      </c>
      <c r="I14581">
        <v>0.2397085674600217</v>
      </c>
      <c r="J14581">
        <v>5.1335323488057661E-3</v>
      </c>
      <c r="K14581">
        <v>-0.1134357744722686</v>
      </c>
      <c r="L14581">
        <v>0.47108975947694159</v>
      </c>
    </row>
    <row r="14582" spans="1:12">
      <c r="A14582" t="s">
        <v>317</v>
      </c>
      <c r="B14582" t="s">
        <v>489</v>
      </c>
      <c r="C14582">
        <v>48453</v>
      </c>
      <c r="D14582" t="s">
        <v>135</v>
      </c>
      <c r="E14582">
        <v>590</v>
      </c>
      <c r="F14582" t="s">
        <v>110</v>
      </c>
      <c r="G14582" t="s">
        <v>123</v>
      </c>
      <c r="H14582">
        <v>249</v>
      </c>
      <c r="I14582">
        <v>0.79967414725325914</v>
      </c>
      <c r="J14582">
        <v>1.421601526972642E-2</v>
      </c>
      <c r="K14582">
        <v>0.19127582959611239</v>
      </c>
      <c r="L14582">
        <v>1.407135650628663</v>
      </c>
    </row>
    <row r="14583" spans="1:12">
      <c r="A14583" t="s">
        <v>317</v>
      </c>
      <c r="B14583" t="s">
        <v>489</v>
      </c>
      <c r="C14583">
        <v>48453</v>
      </c>
      <c r="D14583" t="s">
        <v>135</v>
      </c>
      <c r="E14583">
        <v>590</v>
      </c>
      <c r="F14583" t="s">
        <v>110</v>
      </c>
      <c r="G14583" t="s">
        <v>124</v>
      </c>
      <c r="H14583">
        <v>334</v>
      </c>
      <c r="I14583">
        <v>0.33573687337132402</v>
      </c>
      <c r="J14583">
        <v>5.9373779151517146E-3</v>
      </c>
      <c r="K14583">
        <v>-3.2848782864860163E-2</v>
      </c>
      <c r="L14583">
        <v>0.67193973333280543</v>
      </c>
    </row>
    <row r="14584" spans="1:12">
      <c r="A14584" t="s">
        <v>317</v>
      </c>
      <c r="B14584" t="s">
        <v>489</v>
      </c>
      <c r="C14584">
        <v>48453</v>
      </c>
      <c r="D14584" t="s">
        <v>135</v>
      </c>
      <c r="E14584">
        <v>590</v>
      </c>
      <c r="F14584" t="s">
        <v>110</v>
      </c>
      <c r="G14584" t="s">
        <v>125</v>
      </c>
      <c r="H14584">
        <v>249</v>
      </c>
      <c r="I14584">
        <v>0.95519366448157772</v>
      </c>
      <c r="J14584">
        <v>1.686457795238341E-2</v>
      </c>
      <c r="K14584">
        <v>0.24692628372133291</v>
      </c>
      <c r="L14584">
        <v>1.665955837431321</v>
      </c>
    </row>
    <row r="14585" spans="1:12">
      <c r="A14585" t="s">
        <v>317</v>
      </c>
      <c r="B14585" t="s">
        <v>489</v>
      </c>
      <c r="C14585">
        <v>48453</v>
      </c>
      <c r="D14585" t="s">
        <v>135</v>
      </c>
      <c r="E14585">
        <v>590</v>
      </c>
      <c r="F14585" t="s">
        <v>110</v>
      </c>
      <c r="G14585" t="s">
        <v>126</v>
      </c>
      <c r="H14585">
        <v>334</v>
      </c>
      <c r="I14585">
        <v>0.4371562454710286</v>
      </c>
      <c r="J14585">
        <v>7.312892419487918E-3</v>
      </c>
      <c r="K14585">
        <v>-2.9603177133575849E-3</v>
      </c>
      <c r="L14585">
        <v>0.83618455498745559</v>
      </c>
    </row>
    <row r="14586" spans="1:12">
      <c r="A14586" t="s">
        <v>317</v>
      </c>
      <c r="B14586" t="s">
        <v>489</v>
      </c>
      <c r="C14586">
        <v>48453</v>
      </c>
      <c r="D14586" t="s">
        <v>135</v>
      </c>
      <c r="E14586">
        <v>590</v>
      </c>
      <c r="F14586" t="s">
        <v>110</v>
      </c>
      <c r="G14586" t="s">
        <v>127</v>
      </c>
      <c r="H14586">
        <v>249</v>
      </c>
      <c r="I14586">
        <v>0.56137201362039857</v>
      </c>
      <c r="J14586">
        <v>1.012382244926258E-2</v>
      </c>
      <c r="K14586">
        <v>-4.829477607592584E-2</v>
      </c>
      <c r="L14586">
        <v>0.98030706364718623</v>
      </c>
    </row>
    <row r="14587" spans="1:12">
      <c r="A14587" t="s">
        <v>317</v>
      </c>
      <c r="B14587" t="s">
        <v>489</v>
      </c>
      <c r="C14587">
        <v>48453</v>
      </c>
      <c r="D14587" t="s">
        <v>135</v>
      </c>
      <c r="E14587">
        <v>590</v>
      </c>
      <c r="F14587" t="s">
        <v>110</v>
      </c>
      <c r="G14587" t="s">
        <v>128</v>
      </c>
      <c r="H14587">
        <v>334</v>
      </c>
      <c r="I14587">
        <v>0.17057968067662579</v>
      </c>
      <c r="J14587">
        <v>4.6214440431201122E-3</v>
      </c>
      <c r="K14587">
        <v>-0.1664199960492774</v>
      </c>
      <c r="L14587">
        <v>0.40550754015868767</v>
      </c>
    </row>
    <row r="14588" spans="1:12">
      <c r="A14588" t="s">
        <v>317</v>
      </c>
      <c r="B14588" t="s">
        <v>489</v>
      </c>
      <c r="C14588">
        <v>48453</v>
      </c>
      <c r="D14588" t="s">
        <v>135</v>
      </c>
      <c r="E14588">
        <v>590</v>
      </c>
      <c r="F14588" t="s">
        <v>110</v>
      </c>
      <c r="G14588" t="s">
        <v>129</v>
      </c>
      <c r="H14588">
        <v>249</v>
      </c>
      <c r="I14588">
        <v>0.56137201362039857</v>
      </c>
      <c r="J14588">
        <v>1.012382244926258E-2</v>
      </c>
      <c r="K14588">
        <v>-4.829477607592584E-2</v>
      </c>
      <c r="L14588">
        <v>0.98030706364718623</v>
      </c>
    </row>
    <row r="14589" spans="1:12">
      <c r="A14589" t="s">
        <v>317</v>
      </c>
      <c r="B14589" t="s">
        <v>489</v>
      </c>
      <c r="C14589">
        <v>48453</v>
      </c>
      <c r="D14589" t="s">
        <v>135</v>
      </c>
      <c r="E14589">
        <v>590</v>
      </c>
      <c r="F14589" t="s">
        <v>110</v>
      </c>
      <c r="G14589" t="s">
        <v>130</v>
      </c>
      <c r="H14589">
        <v>334</v>
      </c>
      <c r="I14589">
        <v>0.17057968067662579</v>
      </c>
      <c r="J14589">
        <v>4.6214440431201122E-3</v>
      </c>
      <c r="K14589">
        <v>-0.1664199960492774</v>
      </c>
      <c r="L14589">
        <v>0.40550754015868767</v>
      </c>
    </row>
    <row r="14590" spans="1:12">
      <c r="A14590" t="s">
        <v>317</v>
      </c>
      <c r="B14590" t="s">
        <v>489</v>
      </c>
      <c r="C14590">
        <v>48453</v>
      </c>
      <c r="D14590" t="s">
        <v>135</v>
      </c>
      <c r="E14590">
        <v>590</v>
      </c>
      <c r="F14590" t="s">
        <v>110</v>
      </c>
      <c r="G14590" t="s">
        <v>131</v>
      </c>
      <c r="H14590">
        <v>249</v>
      </c>
      <c r="I14590">
        <v>0.56137201362039857</v>
      </c>
      <c r="J14590">
        <v>1.012382244926258E-2</v>
      </c>
      <c r="K14590">
        <v>-4.829477607592584E-2</v>
      </c>
      <c r="L14590">
        <v>0.98030706364718623</v>
      </c>
    </row>
    <row r="14591" spans="1:12">
      <c r="A14591" t="s">
        <v>317</v>
      </c>
      <c r="B14591" t="s">
        <v>489</v>
      </c>
      <c r="C14591">
        <v>48453</v>
      </c>
      <c r="D14591" t="s">
        <v>135</v>
      </c>
      <c r="E14591">
        <v>590</v>
      </c>
      <c r="F14591" t="s">
        <v>110</v>
      </c>
      <c r="G14591" t="s">
        <v>132</v>
      </c>
      <c r="H14591">
        <v>334</v>
      </c>
      <c r="I14591">
        <v>0.17057968067662579</v>
      </c>
      <c r="J14591">
        <v>4.6214440431201114E-3</v>
      </c>
      <c r="K14591">
        <v>-0.1664199960492774</v>
      </c>
      <c r="L14591">
        <v>0.40550754015868767</v>
      </c>
    </row>
    <row r="14592" spans="1:12">
      <c r="A14592" t="s">
        <v>317</v>
      </c>
      <c r="B14592" t="s">
        <v>489</v>
      </c>
      <c r="C14592">
        <v>48453</v>
      </c>
      <c r="D14592" t="s">
        <v>135</v>
      </c>
      <c r="E14592">
        <v>590</v>
      </c>
      <c r="F14592" t="s">
        <v>110</v>
      </c>
      <c r="G14592" t="s">
        <v>133</v>
      </c>
      <c r="H14592">
        <v>249</v>
      </c>
      <c r="I14592">
        <v>0.60025793537664518</v>
      </c>
      <c r="J14592">
        <v>1.127974245643126E-2</v>
      </c>
      <c r="K14592">
        <v>0.15360769622612799</v>
      </c>
      <c r="L14592">
        <v>1.0610174274965309</v>
      </c>
    </row>
    <row r="14593" spans="1:12">
      <c r="A14593" t="s">
        <v>317</v>
      </c>
      <c r="B14593" t="s">
        <v>489</v>
      </c>
      <c r="C14593">
        <v>48453</v>
      </c>
      <c r="D14593" t="s">
        <v>135</v>
      </c>
      <c r="E14593">
        <v>590</v>
      </c>
      <c r="F14593" t="s">
        <v>110</v>
      </c>
      <c r="G14593" t="s">
        <v>134</v>
      </c>
      <c r="H14593">
        <v>334</v>
      </c>
      <c r="I14593">
        <v>0.26600563503707358</v>
      </c>
      <c r="J14593">
        <v>4.4683730213794064E-3</v>
      </c>
      <c r="K14593">
        <v>-2.9603177133575849E-3</v>
      </c>
      <c r="L14593">
        <v>0.50047131994690186</v>
      </c>
    </row>
    <row r="14594" spans="1:12">
      <c r="A14594" t="s">
        <v>317</v>
      </c>
      <c r="B14594" t="s">
        <v>490</v>
      </c>
      <c r="C14594">
        <v>48455</v>
      </c>
      <c r="D14594" t="s">
        <v>135</v>
      </c>
      <c r="E14594">
        <v>590</v>
      </c>
      <c r="F14594" t="s">
        <v>110</v>
      </c>
      <c r="G14594" t="s">
        <v>111</v>
      </c>
      <c r="H14594">
        <v>385</v>
      </c>
      <c r="I14594">
        <v>1.8352986050037819E-2</v>
      </c>
      <c r="J14594">
        <v>9.4481767279943002E-4</v>
      </c>
      <c r="K14594">
        <v>-999</v>
      </c>
      <c r="L14594">
        <v>-999</v>
      </c>
    </row>
    <row r="14595" spans="1:12">
      <c r="A14595" t="s">
        <v>317</v>
      </c>
      <c r="B14595" t="s">
        <v>490</v>
      </c>
      <c r="C14595">
        <v>48455</v>
      </c>
      <c r="D14595" t="s">
        <v>135</v>
      </c>
      <c r="E14595">
        <v>590</v>
      </c>
      <c r="F14595" t="s">
        <v>110</v>
      </c>
      <c r="G14595" t="s">
        <v>112</v>
      </c>
      <c r="H14595">
        <v>614</v>
      </c>
      <c r="I14595">
        <v>-1.524708937272541E-2</v>
      </c>
      <c r="J14595">
        <v>8.0153164432649913E-4</v>
      </c>
      <c r="K14595">
        <v>-999</v>
      </c>
      <c r="L14595">
        <v>-999</v>
      </c>
    </row>
    <row r="14596" spans="1:12">
      <c r="A14596" t="s">
        <v>317</v>
      </c>
      <c r="B14596" t="s">
        <v>490</v>
      </c>
      <c r="C14596">
        <v>48455</v>
      </c>
      <c r="D14596" t="s">
        <v>135</v>
      </c>
      <c r="E14596">
        <v>590</v>
      </c>
      <c r="F14596" t="s">
        <v>110</v>
      </c>
      <c r="G14596" t="s">
        <v>113</v>
      </c>
      <c r="H14596">
        <v>385</v>
      </c>
      <c r="I14596">
        <v>0.34441876035027852</v>
      </c>
      <c r="J14596">
        <v>8.249744552857298E-3</v>
      </c>
      <c r="K14596">
        <v>-2.2209100711948191E-3</v>
      </c>
      <c r="L14596">
        <v>0.92904004690239772</v>
      </c>
    </row>
    <row r="14597" spans="1:12">
      <c r="A14597" t="s">
        <v>317</v>
      </c>
      <c r="B14597" t="s">
        <v>490</v>
      </c>
      <c r="C14597">
        <v>48455</v>
      </c>
      <c r="D14597" t="s">
        <v>135</v>
      </c>
      <c r="E14597">
        <v>590</v>
      </c>
      <c r="F14597" t="s">
        <v>110</v>
      </c>
      <c r="G14597" t="s">
        <v>114</v>
      </c>
      <c r="H14597">
        <v>614</v>
      </c>
      <c r="I14597">
        <v>0.1498283722983309</v>
      </c>
      <c r="J14597">
        <v>4.8396967617221004E-3</v>
      </c>
      <c r="K14597">
        <v>-8.0042395586124887E-2</v>
      </c>
      <c r="L14597">
        <v>0.50609167636517527</v>
      </c>
    </row>
    <row r="14598" spans="1:12">
      <c r="A14598" t="s">
        <v>317</v>
      </c>
      <c r="B14598" t="s">
        <v>490</v>
      </c>
      <c r="C14598">
        <v>48455</v>
      </c>
      <c r="D14598" t="s">
        <v>135</v>
      </c>
      <c r="E14598">
        <v>590</v>
      </c>
      <c r="F14598" t="s">
        <v>110</v>
      </c>
      <c r="G14598" t="s">
        <v>115</v>
      </c>
      <c r="H14598">
        <v>385</v>
      </c>
      <c r="I14598">
        <v>0.2395383713506733</v>
      </c>
      <c r="J14598">
        <v>5.9711598132804493E-3</v>
      </c>
      <c r="K14598">
        <v>-6.9626939183345697E-3</v>
      </c>
      <c r="L14598">
        <v>0.68818917119285972</v>
      </c>
    </row>
    <row r="14599" spans="1:12">
      <c r="A14599" t="s">
        <v>317</v>
      </c>
      <c r="B14599" t="s">
        <v>490</v>
      </c>
      <c r="C14599">
        <v>48455</v>
      </c>
      <c r="D14599" t="s">
        <v>135</v>
      </c>
      <c r="E14599">
        <v>590</v>
      </c>
      <c r="F14599" t="s">
        <v>110</v>
      </c>
      <c r="G14599" t="s">
        <v>116</v>
      </c>
      <c r="H14599">
        <v>613</v>
      </c>
      <c r="I14599">
        <v>7.1637483097242008E-2</v>
      </c>
      <c r="J14599">
        <v>2.9817369722901959E-3</v>
      </c>
      <c r="K14599">
        <v>-0.16779746486992439</v>
      </c>
      <c r="L14599">
        <v>0.33039547440439881</v>
      </c>
    </row>
    <row r="14600" spans="1:12">
      <c r="A14600" t="s">
        <v>317</v>
      </c>
      <c r="B14600" t="s">
        <v>490</v>
      </c>
      <c r="C14600">
        <v>48455</v>
      </c>
      <c r="D14600" t="s">
        <v>135</v>
      </c>
      <c r="E14600">
        <v>590</v>
      </c>
      <c r="F14600" t="s">
        <v>110</v>
      </c>
      <c r="G14600" t="s">
        <v>117</v>
      </c>
      <c r="H14600">
        <v>385</v>
      </c>
      <c r="I14600">
        <v>0.2395383713506733</v>
      </c>
      <c r="J14600">
        <v>5.9711598132804493E-3</v>
      </c>
      <c r="K14600">
        <v>-6.9626939183345697E-3</v>
      </c>
      <c r="L14600">
        <v>0.68818917119285972</v>
      </c>
    </row>
    <row r="14601" spans="1:12">
      <c r="A14601" t="s">
        <v>317</v>
      </c>
      <c r="B14601" t="s">
        <v>490</v>
      </c>
      <c r="C14601">
        <v>48455</v>
      </c>
      <c r="D14601" t="s">
        <v>135</v>
      </c>
      <c r="E14601">
        <v>590</v>
      </c>
      <c r="F14601" t="s">
        <v>110</v>
      </c>
      <c r="G14601" t="s">
        <v>118</v>
      </c>
      <c r="H14601">
        <v>614</v>
      </c>
      <c r="I14601">
        <v>7.1404604684808304E-2</v>
      </c>
      <c r="J14601">
        <v>2.9590933539898941E-3</v>
      </c>
      <c r="K14601">
        <v>-0.16779746486992439</v>
      </c>
      <c r="L14601">
        <v>0.33039547440439881</v>
      </c>
    </row>
    <row r="14602" spans="1:12">
      <c r="A14602" t="s">
        <v>317</v>
      </c>
      <c r="B14602" t="s">
        <v>490</v>
      </c>
      <c r="C14602">
        <v>48455</v>
      </c>
      <c r="D14602" t="s">
        <v>135</v>
      </c>
      <c r="E14602">
        <v>590</v>
      </c>
      <c r="F14602" t="s">
        <v>110</v>
      </c>
      <c r="G14602" t="s">
        <v>119</v>
      </c>
      <c r="H14602">
        <v>385</v>
      </c>
      <c r="I14602">
        <v>0.29576395856467402</v>
      </c>
      <c r="J14602">
        <v>7.0892260102168444E-3</v>
      </c>
      <c r="K14602">
        <v>-2.2209100711948191E-3</v>
      </c>
      <c r="L14602">
        <v>0.81137074150351796</v>
      </c>
    </row>
    <row r="14603" spans="1:12">
      <c r="A14603" t="s">
        <v>317</v>
      </c>
      <c r="B14603" t="s">
        <v>490</v>
      </c>
      <c r="C14603">
        <v>48455</v>
      </c>
      <c r="D14603" t="s">
        <v>135</v>
      </c>
      <c r="E14603">
        <v>590</v>
      </c>
      <c r="F14603" t="s">
        <v>110</v>
      </c>
      <c r="G14603" t="s">
        <v>120</v>
      </c>
      <c r="H14603">
        <v>613</v>
      </c>
      <c r="I14603">
        <v>0.11001215318394671</v>
      </c>
      <c r="J14603">
        <v>3.8584855263824221E-3</v>
      </c>
      <c r="K14603">
        <v>-0.2476950842242015</v>
      </c>
      <c r="L14603">
        <v>0.39452015270246482</v>
      </c>
    </row>
    <row r="14604" spans="1:12">
      <c r="A14604" t="s">
        <v>317</v>
      </c>
      <c r="B14604" t="s">
        <v>490</v>
      </c>
      <c r="C14604">
        <v>48455</v>
      </c>
      <c r="D14604" t="s">
        <v>135</v>
      </c>
      <c r="E14604">
        <v>590</v>
      </c>
      <c r="F14604" t="s">
        <v>110</v>
      </c>
      <c r="G14604" t="s">
        <v>121</v>
      </c>
      <c r="H14604">
        <v>385</v>
      </c>
      <c r="I14604">
        <v>0.4297038202545681</v>
      </c>
      <c r="J14604">
        <v>1.013879700250065E-2</v>
      </c>
      <c r="K14604">
        <v>-2.2209100711948191E-3</v>
      </c>
      <c r="L14604">
        <v>1.118222396893668</v>
      </c>
    </row>
    <row r="14605" spans="1:12">
      <c r="A14605" t="s">
        <v>317</v>
      </c>
      <c r="B14605" t="s">
        <v>490</v>
      </c>
      <c r="C14605">
        <v>48455</v>
      </c>
      <c r="D14605" t="s">
        <v>135</v>
      </c>
      <c r="E14605">
        <v>590</v>
      </c>
      <c r="F14605" t="s">
        <v>110</v>
      </c>
      <c r="G14605" t="s">
        <v>122</v>
      </c>
      <c r="H14605">
        <v>613</v>
      </c>
      <c r="I14605">
        <v>0.20595179397059071</v>
      </c>
      <c r="J14605">
        <v>6.34815665797029E-3</v>
      </c>
      <c r="K14605">
        <v>-8.9453533457064499E-2</v>
      </c>
      <c r="L14605">
        <v>0.72098393098243763</v>
      </c>
    </row>
    <row r="14606" spans="1:12">
      <c r="A14606" t="s">
        <v>317</v>
      </c>
      <c r="B14606" t="s">
        <v>490</v>
      </c>
      <c r="C14606">
        <v>48455</v>
      </c>
      <c r="D14606" t="s">
        <v>135</v>
      </c>
      <c r="E14606">
        <v>590</v>
      </c>
      <c r="F14606" t="s">
        <v>110</v>
      </c>
      <c r="G14606" t="s">
        <v>123</v>
      </c>
      <c r="H14606">
        <v>385</v>
      </c>
      <c r="I14606">
        <v>0.55269707530607393</v>
      </c>
      <c r="J14606">
        <v>1.275900907091471E-2</v>
      </c>
      <c r="K14606">
        <v>-2.2209100711948191E-3</v>
      </c>
      <c r="L14606">
        <v>1.3667531928650181</v>
      </c>
    </row>
    <row r="14607" spans="1:12">
      <c r="A14607" t="s">
        <v>317</v>
      </c>
      <c r="B14607" t="s">
        <v>490</v>
      </c>
      <c r="C14607">
        <v>48455</v>
      </c>
      <c r="D14607" t="s">
        <v>135</v>
      </c>
      <c r="E14607">
        <v>590</v>
      </c>
      <c r="F14607" t="s">
        <v>110</v>
      </c>
      <c r="G14607" t="s">
        <v>124</v>
      </c>
      <c r="H14607">
        <v>613</v>
      </c>
      <c r="I14607">
        <v>0.3002740318735681</v>
      </c>
      <c r="J14607">
        <v>9.0247575333122013E-3</v>
      </c>
      <c r="K14607">
        <v>-7.0983799909851417E-2</v>
      </c>
      <c r="L14607">
        <v>1.075421990035097</v>
      </c>
    </row>
    <row r="14608" spans="1:12">
      <c r="A14608" t="s">
        <v>317</v>
      </c>
      <c r="B14608" t="s">
        <v>490</v>
      </c>
      <c r="C14608">
        <v>48455</v>
      </c>
      <c r="D14608" t="s">
        <v>135</v>
      </c>
      <c r="E14608">
        <v>590</v>
      </c>
      <c r="F14608" t="s">
        <v>110</v>
      </c>
      <c r="G14608" t="s">
        <v>125</v>
      </c>
      <c r="H14608">
        <v>385</v>
      </c>
      <c r="I14608">
        <v>0.67998199748401</v>
      </c>
      <c r="J14608">
        <v>1.574057216947199E-2</v>
      </c>
      <c r="K14608">
        <v>-2.2209100711948191E-3</v>
      </c>
      <c r="L14608">
        <v>1.640437809315836</v>
      </c>
    </row>
    <row r="14609" spans="1:12">
      <c r="A14609" t="s">
        <v>317</v>
      </c>
      <c r="B14609" t="s">
        <v>490</v>
      </c>
      <c r="C14609">
        <v>48455</v>
      </c>
      <c r="D14609" t="s">
        <v>135</v>
      </c>
      <c r="E14609">
        <v>590</v>
      </c>
      <c r="F14609" t="s">
        <v>110</v>
      </c>
      <c r="G14609" t="s">
        <v>126</v>
      </c>
      <c r="H14609">
        <v>613</v>
      </c>
      <c r="I14609">
        <v>0.40004617640704782</v>
      </c>
      <c r="J14609">
        <v>1.199303012229227E-2</v>
      </c>
      <c r="K14609">
        <v>-3.9806647781455047E-2</v>
      </c>
      <c r="L14609">
        <v>1.4206787509393499</v>
      </c>
    </row>
    <row r="14610" spans="1:12">
      <c r="A14610" t="s">
        <v>317</v>
      </c>
      <c r="B14610" t="s">
        <v>490</v>
      </c>
      <c r="C14610">
        <v>48455</v>
      </c>
      <c r="D14610" t="s">
        <v>135</v>
      </c>
      <c r="E14610">
        <v>590</v>
      </c>
      <c r="F14610" t="s">
        <v>110</v>
      </c>
      <c r="G14610" t="s">
        <v>127</v>
      </c>
      <c r="H14610">
        <v>385</v>
      </c>
      <c r="I14610">
        <v>0.34441875361720181</v>
      </c>
      <c r="J14610">
        <v>8.2497437891071949E-3</v>
      </c>
      <c r="K14610">
        <v>-2.2209100711948191E-3</v>
      </c>
      <c r="L14610">
        <v>0.92904004690239772</v>
      </c>
    </row>
    <row r="14611" spans="1:12">
      <c r="A14611" t="s">
        <v>317</v>
      </c>
      <c r="B14611" t="s">
        <v>490</v>
      </c>
      <c r="C14611">
        <v>48455</v>
      </c>
      <c r="D14611" t="s">
        <v>135</v>
      </c>
      <c r="E14611">
        <v>590</v>
      </c>
      <c r="F14611" t="s">
        <v>110</v>
      </c>
      <c r="G14611" t="s">
        <v>128</v>
      </c>
      <c r="H14611">
        <v>613</v>
      </c>
      <c r="I14611">
        <v>0.15109181448930389</v>
      </c>
      <c r="J14611">
        <v>4.9589034281511228E-3</v>
      </c>
      <c r="K14611">
        <v>-8.0042395586124887E-2</v>
      </c>
      <c r="L14611">
        <v>0.50609167636517527</v>
      </c>
    </row>
    <row r="14612" spans="1:12">
      <c r="A14612" t="s">
        <v>317</v>
      </c>
      <c r="B14612" t="s">
        <v>490</v>
      </c>
      <c r="C14612">
        <v>48455</v>
      </c>
      <c r="D14612" t="s">
        <v>135</v>
      </c>
      <c r="E14612">
        <v>590</v>
      </c>
      <c r="F14612" t="s">
        <v>110</v>
      </c>
      <c r="G14612" t="s">
        <v>129</v>
      </c>
      <c r="H14612">
        <v>385</v>
      </c>
      <c r="I14612">
        <v>0.34441875361720181</v>
      </c>
      <c r="J14612">
        <v>8.2497437891071931E-3</v>
      </c>
      <c r="K14612">
        <v>-2.2209100711948191E-3</v>
      </c>
      <c r="L14612">
        <v>0.92904004690239772</v>
      </c>
    </row>
    <row r="14613" spans="1:12">
      <c r="A14613" t="s">
        <v>317</v>
      </c>
      <c r="B14613" t="s">
        <v>490</v>
      </c>
      <c r="C14613">
        <v>48455</v>
      </c>
      <c r="D14613" t="s">
        <v>135</v>
      </c>
      <c r="E14613">
        <v>590</v>
      </c>
      <c r="F14613" t="s">
        <v>110</v>
      </c>
      <c r="G14613" t="s">
        <v>130</v>
      </c>
      <c r="H14613">
        <v>613</v>
      </c>
      <c r="I14613">
        <v>0.15109181448930389</v>
      </c>
      <c r="J14613">
        <v>4.9589034281511228E-3</v>
      </c>
      <c r="K14613">
        <v>-8.0042395586124887E-2</v>
      </c>
      <c r="L14613">
        <v>0.50609167636517527</v>
      </c>
    </row>
    <row r="14614" spans="1:12">
      <c r="A14614" t="s">
        <v>317</v>
      </c>
      <c r="B14614" t="s">
        <v>490</v>
      </c>
      <c r="C14614">
        <v>48455</v>
      </c>
      <c r="D14614" t="s">
        <v>135</v>
      </c>
      <c r="E14614">
        <v>590</v>
      </c>
      <c r="F14614" t="s">
        <v>110</v>
      </c>
      <c r="G14614" t="s">
        <v>131</v>
      </c>
      <c r="H14614">
        <v>385</v>
      </c>
      <c r="I14614">
        <v>0.34441875361720181</v>
      </c>
      <c r="J14614">
        <v>8.2497437891071931E-3</v>
      </c>
      <c r="K14614">
        <v>-2.2209100711948191E-3</v>
      </c>
      <c r="L14614">
        <v>0.92904004690239772</v>
      </c>
    </row>
    <row r="14615" spans="1:12">
      <c r="A14615" t="s">
        <v>317</v>
      </c>
      <c r="B14615" t="s">
        <v>490</v>
      </c>
      <c r="C14615">
        <v>48455</v>
      </c>
      <c r="D14615" t="s">
        <v>135</v>
      </c>
      <c r="E14615">
        <v>590</v>
      </c>
      <c r="F14615" t="s">
        <v>110</v>
      </c>
      <c r="G14615" t="s">
        <v>132</v>
      </c>
      <c r="H14615">
        <v>613</v>
      </c>
      <c r="I14615">
        <v>0.15109181448930389</v>
      </c>
      <c r="J14615">
        <v>4.9589034281511219E-3</v>
      </c>
      <c r="K14615">
        <v>-8.0042395586124887E-2</v>
      </c>
      <c r="L14615">
        <v>0.50609167636517527</v>
      </c>
    </row>
    <row r="14616" spans="1:12">
      <c r="A14616" t="s">
        <v>317</v>
      </c>
      <c r="B14616" t="s">
        <v>490</v>
      </c>
      <c r="C14616">
        <v>48455</v>
      </c>
      <c r="D14616" t="s">
        <v>135</v>
      </c>
      <c r="E14616">
        <v>590</v>
      </c>
      <c r="F14616" t="s">
        <v>110</v>
      </c>
      <c r="G14616" t="s">
        <v>133</v>
      </c>
      <c r="H14616">
        <v>385</v>
      </c>
      <c r="I14616">
        <v>0.4698351658084205</v>
      </c>
      <c r="J14616">
        <v>1.0090794398264141E-2</v>
      </c>
      <c r="K14616">
        <v>-2.2209100711948191E-3</v>
      </c>
      <c r="L14616">
        <v>1.0498195309448459</v>
      </c>
    </row>
    <row r="14617" spans="1:12">
      <c r="A14617" t="s">
        <v>317</v>
      </c>
      <c r="B14617" t="s">
        <v>490</v>
      </c>
      <c r="C14617">
        <v>48455</v>
      </c>
      <c r="D14617" t="s">
        <v>135</v>
      </c>
      <c r="E14617">
        <v>590</v>
      </c>
      <c r="F14617" t="s">
        <v>110</v>
      </c>
      <c r="G14617" t="s">
        <v>134</v>
      </c>
      <c r="H14617">
        <v>613</v>
      </c>
      <c r="I14617">
        <v>0.2479334897645504</v>
      </c>
      <c r="J14617">
        <v>7.6990058058874558E-3</v>
      </c>
      <c r="K14617">
        <v>-3.9806647781455047E-2</v>
      </c>
      <c r="L14617">
        <v>0.95830643174613483</v>
      </c>
    </row>
    <row r="14618" spans="1:12">
      <c r="A14618" t="s">
        <v>317</v>
      </c>
      <c r="B14618" t="s">
        <v>491</v>
      </c>
      <c r="C14618">
        <v>48457</v>
      </c>
      <c r="D14618" t="s">
        <v>135</v>
      </c>
      <c r="E14618">
        <v>590</v>
      </c>
      <c r="F14618" t="s">
        <v>110</v>
      </c>
      <c r="G14618" t="s">
        <v>111</v>
      </c>
      <c r="H14618">
        <v>385</v>
      </c>
      <c r="I14618">
        <v>1.8352986050037819E-2</v>
      </c>
      <c r="J14618">
        <v>9.4481767279943002E-4</v>
      </c>
      <c r="K14618">
        <v>-999</v>
      </c>
      <c r="L14618">
        <v>-999</v>
      </c>
    </row>
    <row r="14619" spans="1:12">
      <c r="A14619" t="s">
        <v>317</v>
      </c>
      <c r="B14619" t="s">
        <v>491</v>
      </c>
      <c r="C14619">
        <v>48457</v>
      </c>
      <c r="D14619" t="s">
        <v>135</v>
      </c>
      <c r="E14619">
        <v>590</v>
      </c>
      <c r="F14619" t="s">
        <v>110</v>
      </c>
      <c r="G14619" t="s">
        <v>112</v>
      </c>
      <c r="H14619">
        <v>614</v>
      </c>
      <c r="I14619">
        <v>-1.524708937272541E-2</v>
      </c>
      <c r="J14619">
        <v>8.0153164432649913E-4</v>
      </c>
      <c r="K14619">
        <v>-999</v>
      </c>
      <c r="L14619">
        <v>-999</v>
      </c>
    </row>
    <row r="14620" spans="1:12">
      <c r="A14620" t="s">
        <v>317</v>
      </c>
      <c r="B14620" t="s">
        <v>491</v>
      </c>
      <c r="C14620">
        <v>48457</v>
      </c>
      <c r="D14620" t="s">
        <v>135</v>
      </c>
      <c r="E14620">
        <v>590</v>
      </c>
      <c r="F14620" t="s">
        <v>110</v>
      </c>
      <c r="G14620" t="s">
        <v>113</v>
      </c>
      <c r="H14620">
        <v>385</v>
      </c>
      <c r="I14620">
        <v>0.34441876035027852</v>
      </c>
      <c r="J14620">
        <v>8.249744552857298E-3</v>
      </c>
      <c r="K14620">
        <v>-2.2209100711948191E-3</v>
      </c>
      <c r="L14620">
        <v>0.92904004690239772</v>
      </c>
    </row>
    <row r="14621" spans="1:12">
      <c r="A14621" t="s">
        <v>317</v>
      </c>
      <c r="B14621" t="s">
        <v>491</v>
      </c>
      <c r="C14621">
        <v>48457</v>
      </c>
      <c r="D14621" t="s">
        <v>135</v>
      </c>
      <c r="E14621">
        <v>590</v>
      </c>
      <c r="F14621" t="s">
        <v>110</v>
      </c>
      <c r="G14621" t="s">
        <v>114</v>
      </c>
      <c r="H14621">
        <v>614</v>
      </c>
      <c r="I14621">
        <v>0.1498283722983309</v>
      </c>
      <c r="J14621">
        <v>4.8396967617221004E-3</v>
      </c>
      <c r="K14621">
        <v>-8.0042395586124887E-2</v>
      </c>
      <c r="L14621">
        <v>0.50609167636517527</v>
      </c>
    </row>
    <row r="14622" spans="1:12">
      <c r="A14622" t="s">
        <v>317</v>
      </c>
      <c r="B14622" t="s">
        <v>491</v>
      </c>
      <c r="C14622">
        <v>48457</v>
      </c>
      <c r="D14622" t="s">
        <v>135</v>
      </c>
      <c r="E14622">
        <v>590</v>
      </c>
      <c r="F14622" t="s">
        <v>110</v>
      </c>
      <c r="G14622" t="s">
        <v>115</v>
      </c>
      <c r="H14622">
        <v>385</v>
      </c>
      <c r="I14622">
        <v>0.2395383713506733</v>
      </c>
      <c r="J14622">
        <v>5.9711598132804493E-3</v>
      </c>
      <c r="K14622">
        <v>-6.9626939183345697E-3</v>
      </c>
      <c r="L14622">
        <v>0.68818917119285972</v>
      </c>
    </row>
    <row r="14623" spans="1:12">
      <c r="A14623" t="s">
        <v>317</v>
      </c>
      <c r="B14623" t="s">
        <v>491</v>
      </c>
      <c r="C14623">
        <v>48457</v>
      </c>
      <c r="D14623" t="s">
        <v>135</v>
      </c>
      <c r="E14623">
        <v>590</v>
      </c>
      <c r="F14623" t="s">
        <v>110</v>
      </c>
      <c r="G14623" t="s">
        <v>116</v>
      </c>
      <c r="H14623">
        <v>613</v>
      </c>
      <c r="I14623">
        <v>7.1637483097242008E-2</v>
      </c>
      <c r="J14623">
        <v>2.9817369722901959E-3</v>
      </c>
      <c r="K14623">
        <v>-0.16779746486992439</v>
      </c>
      <c r="L14623">
        <v>0.33039547440439881</v>
      </c>
    </row>
    <row r="14624" spans="1:12">
      <c r="A14624" t="s">
        <v>317</v>
      </c>
      <c r="B14624" t="s">
        <v>491</v>
      </c>
      <c r="C14624">
        <v>48457</v>
      </c>
      <c r="D14624" t="s">
        <v>135</v>
      </c>
      <c r="E14624">
        <v>590</v>
      </c>
      <c r="F14624" t="s">
        <v>110</v>
      </c>
      <c r="G14624" t="s">
        <v>117</v>
      </c>
      <c r="H14624">
        <v>385</v>
      </c>
      <c r="I14624">
        <v>0.2395383713506733</v>
      </c>
      <c r="J14624">
        <v>5.9711598132804493E-3</v>
      </c>
      <c r="K14624">
        <v>-6.9626939183345697E-3</v>
      </c>
      <c r="L14624">
        <v>0.68818917119285972</v>
      </c>
    </row>
    <row r="14625" spans="1:12">
      <c r="A14625" t="s">
        <v>317</v>
      </c>
      <c r="B14625" t="s">
        <v>491</v>
      </c>
      <c r="C14625">
        <v>48457</v>
      </c>
      <c r="D14625" t="s">
        <v>135</v>
      </c>
      <c r="E14625">
        <v>590</v>
      </c>
      <c r="F14625" t="s">
        <v>110</v>
      </c>
      <c r="G14625" t="s">
        <v>118</v>
      </c>
      <c r="H14625">
        <v>614</v>
      </c>
      <c r="I14625">
        <v>7.1404604684808304E-2</v>
      </c>
      <c r="J14625">
        <v>2.9590933539898941E-3</v>
      </c>
      <c r="K14625">
        <v>-0.16779746486992439</v>
      </c>
      <c r="L14625">
        <v>0.33039547440439881</v>
      </c>
    </row>
    <row r="14626" spans="1:12">
      <c r="A14626" t="s">
        <v>317</v>
      </c>
      <c r="B14626" t="s">
        <v>491</v>
      </c>
      <c r="C14626">
        <v>48457</v>
      </c>
      <c r="D14626" t="s">
        <v>135</v>
      </c>
      <c r="E14626">
        <v>590</v>
      </c>
      <c r="F14626" t="s">
        <v>110</v>
      </c>
      <c r="G14626" t="s">
        <v>119</v>
      </c>
      <c r="H14626">
        <v>385</v>
      </c>
      <c r="I14626">
        <v>0.29576395856467402</v>
      </c>
      <c r="J14626">
        <v>7.0892260102168444E-3</v>
      </c>
      <c r="K14626">
        <v>-2.2209100711948191E-3</v>
      </c>
      <c r="L14626">
        <v>0.81137074150351796</v>
      </c>
    </row>
    <row r="14627" spans="1:12">
      <c r="A14627" t="s">
        <v>317</v>
      </c>
      <c r="B14627" t="s">
        <v>491</v>
      </c>
      <c r="C14627">
        <v>48457</v>
      </c>
      <c r="D14627" t="s">
        <v>135</v>
      </c>
      <c r="E14627">
        <v>590</v>
      </c>
      <c r="F14627" t="s">
        <v>110</v>
      </c>
      <c r="G14627" t="s">
        <v>120</v>
      </c>
      <c r="H14627">
        <v>613</v>
      </c>
      <c r="I14627">
        <v>0.11001215318394671</v>
      </c>
      <c r="J14627">
        <v>3.8584855263824221E-3</v>
      </c>
      <c r="K14627">
        <v>-0.2476950842242015</v>
      </c>
      <c r="L14627">
        <v>0.39452015270246482</v>
      </c>
    </row>
    <row r="14628" spans="1:12">
      <c r="A14628" t="s">
        <v>317</v>
      </c>
      <c r="B14628" t="s">
        <v>491</v>
      </c>
      <c r="C14628">
        <v>48457</v>
      </c>
      <c r="D14628" t="s">
        <v>135</v>
      </c>
      <c r="E14628">
        <v>590</v>
      </c>
      <c r="F14628" t="s">
        <v>110</v>
      </c>
      <c r="G14628" t="s">
        <v>121</v>
      </c>
      <c r="H14628">
        <v>385</v>
      </c>
      <c r="I14628">
        <v>0.4297038202545681</v>
      </c>
      <c r="J14628">
        <v>1.013879700250065E-2</v>
      </c>
      <c r="K14628">
        <v>-2.2209100711948191E-3</v>
      </c>
      <c r="L14628">
        <v>1.118222396893668</v>
      </c>
    </row>
    <row r="14629" spans="1:12">
      <c r="A14629" t="s">
        <v>317</v>
      </c>
      <c r="B14629" t="s">
        <v>491</v>
      </c>
      <c r="C14629">
        <v>48457</v>
      </c>
      <c r="D14629" t="s">
        <v>135</v>
      </c>
      <c r="E14629">
        <v>590</v>
      </c>
      <c r="F14629" t="s">
        <v>110</v>
      </c>
      <c r="G14629" t="s">
        <v>122</v>
      </c>
      <c r="H14629">
        <v>613</v>
      </c>
      <c r="I14629">
        <v>0.20595179397059071</v>
      </c>
      <c r="J14629">
        <v>6.34815665797029E-3</v>
      </c>
      <c r="K14629">
        <v>-8.9453533457064499E-2</v>
      </c>
      <c r="L14629">
        <v>0.72098393098243763</v>
      </c>
    </row>
    <row r="14630" spans="1:12">
      <c r="A14630" t="s">
        <v>317</v>
      </c>
      <c r="B14630" t="s">
        <v>491</v>
      </c>
      <c r="C14630">
        <v>48457</v>
      </c>
      <c r="D14630" t="s">
        <v>135</v>
      </c>
      <c r="E14630">
        <v>590</v>
      </c>
      <c r="F14630" t="s">
        <v>110</v>
      </c>
      <c r="G14630" t="s">
        <v>123</v>
      </c>
      <c r="H14630">
        <v>385</v>
      </c>
      <c r="I14630">
        <v>0.55269707530607393</v>
      </c>
      <c r="J14630">
        <v>1.275900907091471E-2</v>
      </c>
      <c r="K14630">
        <v>-2.2209100711948191E-3</v>
      </c>
      <c r="L14630">
        <v>1.3667531928650181</v>
      </c>
    </row>
    <row r="14631" spans="1:12">
      <c r="A14631" t="s">
        <v>317</v>
      </c>
      <c r="B14631" t="s">
        <v>491</v>
      </c>
      <c r="C14631">
        <v>48457</v>
      </c>
      <c r="D14631" t="s">
        <v>135</v>
      </c>
      <c r="E14631">
        <v>590</v>
      </c>
      <c r="F14631" t="s">
        <v>110</v>
      </c>
      <c r="G14631" t="s">
        <v>124</v>
      </c>
      <c r="H14631">
        <v>613</v>
      </c>
      <c r="I14631">
        <v>0.3002740318735681</v>
      </c>
      <c r="J14631">
        <v>9.0247575333122013E-3</v>
      </c>
      <c r="K14631">
        <v>-7.0983799909851417E-2</v>
      </c>
      <c r="L14631">
        <v>1.075421990035097</v>
      </c>
    </row>
    <row r="14632" spans="1:12">
      <c r="A14632" t="s">
        <v>317</v>
      </c>
      <c r="B14632" t="s">
        <v>491</v>
      </c>
      <c r="C14632">
        <v>48457</v>
      </c>
      <c r="D14632" t="s">
        <v>135</v>
      </c>
      <c r="E14632">
        <v>590</v>
      </c>
      <c r="F14632" t="s">
        <v>110</v>
      </c>
      <c r="G14632" t="s">
        <v>125</v>
      </c>
      <c r="H14632">
        <v>385</v>
      </c>
      <c r="I14632">
        <v>0.67998199748401</v>
      </c>
      <c r="J14632">
        <v>1.574057216947199E-2</v>
      </c>
      <c r="K14632">
        <v>-2.2209100711948191E-3</v>
      </c>
      <c r="L14632">
        <v>1.640437809315836</v>
      </c>
    </row>
    <row r="14633" spans="1:12">
      <c r="A14633" t="s">
        <v>317</v>
      </c>
      <c r="B14633" t="s">
        <v>491</v>
      </c>
      <c r="C14633">
        <v>48457</v>
      </c>
      <c r="D14633" t="s">
        <v>135</v>
      </c>
      <c r="E14633">
        <v>590</v>
      </c>
      <c r="F14633" t="s">
        <v>110</v>
      </c>
      <c r="G14633" t="s">
        <v>126</v>
      </c>
      <c r="H14633">
        <v>613</v>
      </c>
      <c r="I14633">
        <v>0.40004617640704782</v>
      </c>
      <c r="J14633">
        <v>1.199303012229227E-2</v>
      </c>
      <c r="K14633">
        <v>-3.9806647781455047E-2</v>
      </c>
      <c r="L14633">
        <v>1.4206787509393499</v>
      </c>
    </row>
    <row r="14634" spans="1:12">
      <c r="A14634" t="s">
        <v>317</v>
      </c>
      <c r="B14634" t="s">
        <v>491</v>
      </c>
      <c r="C14634">
        <v>48457</v>
      </c>
      <c r="D14634" t="s">
        <v>135</v>
      </c>
      <c r="E14634">
        <v>590</v>
      </c>
      <c r="F14634" t="s">
        <v>110</v>
      </c>
      <c r="G14634" t="s">
        <v>127</v>
      </c>
      <c r="H14634">
        <v>385</v>
      </c>
      <c r="I14634">
        <v>0.34441875361720181</v>
      </c>
      <c r="J14634">
        <v>8.2497437891071949E-3</v>
      </c>
      <c r="K14634">
        <v>-2.2209100711948191E-3</v>
      </c>
      <c r="L14634">
        <v>0.92904004690239772</v>
      </c>
    </row>
    <row r="14635" spans="1:12">
      <c r="A14635" t="s">
        <v>317</v>
      </c>
      <c r="B14635" t="s">
        <v>491</v>
      </c>
      <c r="C14635">
        <v>48457</v>
      </c>
      <c r="D14635" t="s">
        <v>135</v>
      </c>
      <c r="E14635">
        <v>590</v>
      </c>
      <c r="F14635" t="s">
        <v>110</v>
      </c>
      <c r="G14635" t="s">
        <v>128</v>
      </c>
      <c r="H14635">
        <v>613</v>
      </c>
      <c r="I14635">
        <v>0.15109181448930389</v>
      </c>
      <c r="J14635">
        <v>4.9589034281511228E-3</v>
      </c>
      <c r="K14635">
        <v>-8.0042395586124887E-2</v>
      </c>
      <c r="L14635">
        <v>0.50609167636517527</v>
      </c>
    </row>
    <row r="14636" spans="1:12">
      <c r="A14636" t="s">
        <v>317</v>
      </c>
      <c r="B14636" t="s">
        <v>491</v>
      </c>
      <c r="C14636">
        <v>48457</v>
      </c>
      <c r="D14636" t="s">
        <v>135</v>
      </c>
      <c r="E14636">
        <v>590</v>
      </c>
      <c r="F14636" t="s">
        <v>110</v>
      </c>
      <c r="G14636" t="s">
        <v>129</v>
      </c>
      <c r="H14636">
        <v>385</v>
      </c>
      <c r="I14636">
        <v>0.34441875361720181</v>
      </c>
      <c r="J14636">
        <v>8.2497437891071931E-3</v>
      </c>
      <c r="K14636">
        <v>-2.2209100711948191E-3</v>
      </c>
      <c r="L14636">
        <v>0.92904004690239772</v>
      </c>
    </row>
    <row r="14637" spans="1:12">
      <c r="A14637" t="s">
        <v>317</v>
      </c>
      <c r="B14637" t="s">
        <v>491</v>
      </c>
      <c r="C14637">
        <v>48457</v>
      </c>
      <c r="D14637" t="s">
        <v>135</v>
      </c>
      <c r="E14637">
        <v>590</v>
      </c>
      <c r="F14637" t="s">
        <v>110</v>
      </c>
      <c r="G14637" t="s">
        <v>130</v>
      </c>
      <c r="H14637">
        <v>613</v>
      </c>
      <c r="I14637">
        <v>0.15109181448930389</v>
      </c>
      <c r="J14637">
        <v>4.9589034281511228E-3</v>
      </c>
      <c r="K14637">
        <v>-8.0042395586124887E-2</v>
      </c>
      <c r="L14637">
        <v>0.50609167636517527</v>
      </c>
    </row>
    <row r="14638" spans="1:12">
      <c r="A14638" t="s">
        <v>317</v>
      </c>
      <c r="B14638" t="s">
        <v>491</v>
      </c>
      <c r="C14638">
        <v>48457</v>
      </c>
      <c r="D14638" t="s">
        <v>135</v>
      </c>
      <c r="E14638">
        <v>590</v>
      </c>
      <c r="F14638" t="s">
        <v>110</v>
      </c>
      <c r="G14638" t="s">
        <v>131</v>
      </c>
      <c r="H14638">
        <v>385</v>
      </c>
      <c r="I14638">
        <v>0.34441875361720181</v>
      </c>
      <c r="J14638">
        <v>8.2497437891071931E-3</v>
      </c>
      <c r="K14638">
        <v>-2.2209100711948191E-3</v>
      </c>
      <c r="L14638">
        <v>0.92904004690239772</v>
      </c>
    </row>
    <row r="14639" spans="1:12">
      <c r="A14639" t="s">
        <v>317</v>
      </c>
      <c r="B14639" t="s">
        <v>491</v>
      </c>
      <c r="C14639">
        <v>48457</v>
      </c>
      <c r="D14639" t="s">
        <v>135</v>
      </c>
      <c r="E14639">
        <v>590</v>
      </c>
      <c r="F14639" t="s">
        <v>110</v>
      </c>
      <c r="G14639" t="s">
        <v>132</v>
      </c>
      <c r="H14639">
        <v>613</v>
      </c>
      <c r="I14639">
        <v>0.15109181448930389</v>
      </c>
      <c r="J14639">
        <v>4.9589034281511219E-3</v>
      </c>
      <c r="K14639">
        <v>-8.0042395586124887E-2</v>
      </c>
      <c r="L14639">
        <v>0.50609167636517527</v>
      </c>
    </row>
    <row r="14640" spans="1:12">
      <c r="A14640" t="s">
        <v>317</v>
      </c>
      <c r="B14640" t="s">
        <v>491</v>
      </c>
      <c r="C14640">
        <v>48457</v>
      </c>
      <c r="D14640" t="s">
        <v>135</v>
      </c>
      <c r="E14640">
        <v>590</v>
      </c>
      <c r="F14640" t="s">
        <v>110</v>
      </c>
      <c r="G14640" t="s">
        <v>133</v>
      </c>
      <c r="H14640">
        <v>385</v>
      </c>
      <c r="I14640">
        <v>0.4698351658084205</v>
      </c>
      <c r="J14640">
        <v>1.0090794398264141E-2</v>
      </c>
      <c r="K14640">
        <v>-2.2209100711948191E-3</v>
      </c>
      <c r="L14640">
        <v>1.0498195309448459</v>
      </c>
    </row>
    <row r="14641" spans="1:12">
      <c r="A14641" t="s">
        <v>317</v>
      </c>
      <c r="B14641" t="s">
        <v>491</v>
      </c>
      <c r="C14641">
        <v>48457</v>
      </c>
      <c r="D14641" t="s">
        <v>135</v>
      </c>
      <c r="E14641">
        <v>590</v>
      </c>
      <c r="F14641" t="s">
        <v>110</v>
      </c>
      <c r="G14641" t="s">
        <v>134</v>
      </c>
      <c r="H14641">
        <v>613</v>
      </c>
      <c r="I14641">
        <v>0.2479334897645504</v>
      </c>
      <c r="J14641">
        <v>7.6990058058874558E-3</v>
      </c>
      <c r="K14641">
        <v>-3.9806647781455047E-2</v>
      </c>
      <c r="L14641">
        <v>0.95830643174613483</v>
      </c>
    </row>
    <row r="14642" spans="1:12">
      <c r="A14642" t="s">
        <v>317</v>
      </c>
      <c r="B14642" t="s">
        <v>492</v>
      </c>
      <c r="C14642">
        <v>48459</v>
      </c>
      <c r="D14642" t="s">
        <v>135</v>
      </c>
      <c r="E14642">
        <v>590</v>
      </c>
      <c r="F14642" t="s">
        <v>110</v>
      </c>
      <c r="G14642" t="s">
        <v>111</v>
      </c>
      <c r="H14642">
        <v>385</v>
      </c>
      <c r="I14642">
        <v>1.8352986050037819E-2</v>
      </c>
      <c r="J14642">
        <v>9.4481767279943002E-4</v>
      </c>
      <c r="K14642">
        <v>-999</v>
      </c>
      <c r="L14642">
        <v>-999</v>
      </c>
    </row>
    <row r="14643" spans="1:12">
      <c r="A14643" t="s">
        <v>317</v>
      </c>
      <c r="B14643" t="s">
        <v>492</v>
      </c>
      <c r="C14643">
        <v>48459</v>
      </c>
      <c r="D14643" t="s">
        <v>135</v>
      </c>
      <c r="E14643">
        <v>590</v>
      </c>
      <c r="F14643" t="s">
        <v>110</v>
      </c>
      <c r="G14643" t="s">
        <v>112</v>
      </c>
      <c r="H14643">
        <v>614</v>
      </c>
      <c r="I14643">
        <v>-1.524708937272541E-2</v>
      </c>
      <c r="J14643">
        <v>8.0153164432649913E-4</v>
      </c>
      <c r="K14643">
        <v>-999</v>
      </c>
      <c r="L14643">
        <v>-999</v>
      </c>
    </row>
    <row r="14644" spans="1:12">
      <c r="A14644" t="s">
        <v>317</v>
      </c>
      <c r="B14644" t="s">
        <v>492</v>
      </c>
      <c r="C14644">
        <v>48459</v>
      </c>
      <c r="D14644" t="s">
        <v>135</v>
      </c>
      <c r="E14644">
        <v>590</v>
      </c>
      <c r="F14644" t="s">
        <v>110</v>
      </c>
      <c r="G14644" t="s">
        <v>113</v>
      </c>
      <c r="H14644">
        <v>385</v>
      </c>
      <c r="I14644">
        <v>0.34441876035027852</v>
      </c>
      <c r="J14644">
        <v>8.249744552857298E-3</v>
      </c>
      <c r="K14644">
        <v>-2.2209100711948191E-3</v>
      </c>
      <c r="L14644">
        <v>0.92904004690239772</v>
      </c>
    </row>
    <row r="14645" spans="1:12">
      <c r="A14645" t="s">
        <v>317</v>
      </c>
      <c r="B14645" t="s">
        <v>492</v>
      </c>
      <c r="C14645">
        <v>48459</v>
      </c>
      <c r="D14645" t="s">
        <v>135</v>
      </c>
      <c r="E14645">
        <v>590</v>
      </c>
      <c r="F14645" t="s">
        <v>110</v>
      </c>
      <c r="G14645" t="s">
        <v>114</v>
      </c>
      <c r="H14645">
        <v>614</v>
      </c>
      <c r="I14645">
        <v>0.1498283722983309</v>
      </c>
      <c r="J14645">
        <v>4.8396967617221004E-3</v>
      </c>
      <c r="K14645">
        <v>-8.0042395586124887E-2</v>
      </c>
      <c r="L14645">
        <v>0.50609167636517527</v>
      </c>
    </row>
    <row r="14646" spans="1:12">
      <c r="A14646" t="s">
        <v>317</v>
      </c>
      <c r="B14646" t="s">
        <v>492</v>
      </c>
      <c r="C14646">
        <v>48459</v>
      </c>
      <c r="D14646" t="s">
        <v>135</v>
      </c>
      <c r="E14646">
        <v>590</v>
      </c>
      <c r="F14646" t="s">
        <v>110</v>
      </c>
      <c r="G14646" t="s">
        <v>115</v>
      </c>
      <c r="H14646">
        <v>385</v>
      </c>
      <c r="I14646">
        <v>0.2395383713506733</v>
      </c>
      <c r="J14646">
        <v>5.9711598132804493E-3</v>
      </c>
      <c r="K14646">
        <v>-6.9626939183345697E-3</v>
      </c>
      <c r="L14646">
        <v>0.68818917119285972</v>
      </c>
    </row>
    <row r="14647" spans="1:12">
      <c r="A14647" t="s">
        <v>317</v>
      </c>
      <c r="B14647" t="s">
        <v>492</v>
      </c>
      <c r="C14647">
        <v>48459</v>
      </c>
      <c r="D14647" t="s">
        <v>135</v>
      </c>
      <c r="E14647">
        <v>590</v>
      </c>
      <c r="F14647" t="s">
        <v>110</v>
      </c>
      <c r="G14647" t="s">
        <v>116</v>
      </c>
      <c r="H14647">
        <v>613</v>
      </c>
      <c r="I14647">
        <v>7.1637483097242008E-2</v>
      </c>
      <c r="J14647">
        <v>2.9817369722901959E-3</v>
      </c>
      <c r="K14647">
        <v>-0.16779746486992439</v>
      </c>
      <c r="L14647">
        <v>0.33039547440439881</v>
      </c>
    </row>
    <row r="14648" spans="1:12">
      <c r="A14648" t="s">
        <v>317</v>
      </c>
      <c r="B14648" t="s">
        <v>492</v>
      </c>
      <c r="C14648">
        <v>48459</v>
      </c>
      <c r="D14648" t="s">
        <v>135</v>
      </c>
      <c r="E14648">
        <v>590</v>
      </c>
      <c r="F14648" t="s">
        <v>110</v>
      </c>
      <c r="G14648" t="s">
        <v>117</v>
      </c>
      <c r="H14648">
        <v>385</v>
      </c>
      <c r="I14648">
        <v>0.2395383713506733</v>
      </c>
      <c r="J14648">
        <v>5.9711598132804493E-3</v>
      </c>
      <c r="K14648">
        <v>-6.9626939183345697E-3</v>
      </c>
      <c r="L14648">
        <v>0.68818917119285972</v>
      </c>
    </row>
    <row r="14649" spans="1:12">
      <c r="A14649" t="s">
        <v>317</v>
      </c>
      <c r="B14649" t="s">
        <v>492</v>
      </c>
      <c r="C14649">
        <v>48459</v>
      </c>
      <c r="D14649" t="s">
        <v>135</v>
      </c>
      <c r="E14649">
        <v>590</v>
      </c>
      <c r="F14649" t="s">
        <v>110</v>
      </c>
      <c r="G14649" t="s">
        <v>118</v>
      </c>
      <c r="H14649">
        <v>614</v>
      </c>
      <c r="I14649">
        <v>7.1404604684808304E-2</v>
      </c>
      <c r="J14649">
        <v>2.9590933539898941E-3</v>
      </c>
      <c r="K14649">
        <v>-0.16779746486992439</v>
      </c>
      <c r="L14649">
        <v>0.33039547440439881</v>
      </c>
    </row>
    <row r="14650" spans="1:12">
      <c r="A14650" t="s">
        <v>317</v>
      </c>
      <c r="B14650" t="s">
        <v>492</v>
      </c>
      <c r="C14650">
        <v>48459</v>
      </c>
      <c r="D14650" t="s">
        <v>135</v>
      </c>
      <c r="E14650">
        <v>590</v>
      </c>
      <c r="F14650" t="s">
        <v>110</v>
      </c>
      <c r="G14650" t="s">
        <v>119</v>
      </c>
      <c r="H14650">
        <v>385</v>
      </c>
      <c r="I14650">
        <v>0.29576395856467402</v>
      </c>
      <c r="J14650">
        <v>7.0892260102168444E-3</v>
      </c>
      <c r="K14650">
        <v>-2.2209100711948191E-3</v>
      </c>
      <c r="L14650">
        <v>0.81137074150351796</v>
      </c>
    </row>
    <row r="14651" spans="1:12">
      <c r="A14651" t="s">
        <v>317</v>
      </c>
      <c r="B14651" t="s">
        <v>492</v>
      </c>
      <c r="C14651">
        <v>48459</v>
      </c>
      <c r="D14651" t="s">
        <v>135</v>
      </c>
      <c r="E14651">
        <v>590</v>
      </c>
      <c r="F14651" t="s">
        <v>110</v>
      </c>
      <c r="G14651" t="s">
        <v>120</v>
      </c>
      <c r="H14651">
        <v>613</v>
      </c>
      <c r="I14651">
        <v>0.11001215318394671</v>
      </c>
      <c r="J14651">
        <v>3.8584855263824221E-3</v>
      </c>
      <c r="K14651">
        <v>-0.2476950842242015</v>
      </c>
      <c r="L14651">
        <v>0.39452015270246482</v>
      </c>
    </row>
    <row r="14652" spans="1:12">
      <c r="A14652" t="s">
        <v>317</v>
      </c>
      <c r="B14652" t="s">
        <v>492</v>
      </c>
      <c r="C14652">
        <v>48459</v>
      </c>
      <c r="D14652" t="s">
        <v>135</v>
      </c>
      <c r="E14652">
        <v>590</v>
      </c>
      <c r="F14652" t="s">
        <v>110</v>
      </c>
      <c r="G14652" t="s">
        <v>121</v>
      </c>
      <c r="H14652">
        <v>385</v>
      </c>
      <c r="I14652">
        <v>0.4297038202545681</v>
      </c>
      <c r="J14652">
        <v>1.013879700250065E-2</v>
      </c>
      <c r="K14652">
        <v>-2.2209100711948191E-3</v>
      </c>
      <c r="L14652">
        <v>1.118222396893668</v>
      </c>
    </row>
    <row r="14653" spans="1:12">
      <c r="A14653" t="s">
        <v>317</v>
      </c>
      <c r="B14653" t="s">
        <v>492</v>
      </c>
      <c r="C14653">
        <v>48459</v>
      </c>
      <c r="D14653" t="s">
        <v>135</v>
      </c>
      <c r="E14653">
        <v>590</v>
      </c>
      <c r="F14653" t="s">
        <v>110</v>
      </c>
      <c r="G14653" t="s">
        <v>122</v>
      </c>
      <c r="H14653">
        <v>613</v>
      </c>
      <c r="I14653">
        <v>0.20595179397059071</v>
      </c>
      <c r="J14653">
        <v>6.34815665797029E-3</v>
      </c>
      <c r="K14653">
        <v>-8.9453533457064499E-2</v>
      </c>
      <c r="L14653">
        <v>0.72098393098243763</v>
      </c>
    </row>
    <row r="14654" spans="1:12">
      <c r="A14654" t="s">
        <v>317</v>
      </c>
      <c r="B14654" t="s">
        <v>492</v>
      </c>
      <c r="C14654">
        <v>48459</v>
      </c>
      <c r="D14654" t="s">
        <v>135</v>
      </c>
      <c r="E14654">
        <v>590</v>
      </c>
      <c r="F14654" t="s">
        <v>110</v>
      </c>
      <c r="G14654" t="s">
        <v>123</v>
      </c>
      <c r="H14654">
        <v>385</v>
      </c>
      <c r="I14654">
        <v>0.55269707530607393</v>
      </c>
      <c r="J14654">
        <v>1.275900907091471E-2</v>
      </c>
      <c r="K14654">
        <v>-2.2209100711948191E-3</v>
      </c>
      <c r="L14654">
        <v>1.3667531928650181</v>
      </c>
    </row>
    <row r="14655" spans="1:12">
      <c r="A14655" t="s">
        <v>317</v>
      </c>
      <c r="B14655" t="s">
        <v>492</v>
      </c>
      <c r="C14655">
        <v>48459</v>
      </c>
      <c r="D14655" t="s">
        <v>135</v>
      </c>
      <c r="E14655">
        <v>590</v>
      </c>
      <c r="F14655" t="s">
        <v>110</v>
      </c>
      <c r="G14655" t="s">
        <v>124</v>
      </c>
      <c r="H14655">
        <v>613</v>
      </c>
      <c r="I14655">
        <v>0.3002740318735681</v>
      </c>
      <c r="J14655">
        <v>9.0247575333122013E-3</v>
      </c>
      <c r="K14655">
        <v>-7.0983799909851417E-2</v>
      </c>
      <c r="L14655">
        <v>1.075421990035097</v>
      </c>
    </row>
    <row r="14656" spans="1:12">
      <c r="A14656" t="s">
        <v>317</v>
      </c>
      <c r="B14656" t="s">
        <v>492</v>
      </c>
      <c r="C14656">
        <v>48459</v>
      </c>
      <c r="D14656" t="s">
        <v>135</v>
      </c>
      <c r="E14656">
        <v>590</v>
      </c>
      <c r="F14656" t="s">
        <v>110</v>
      </c>
      <c r="G14656" t="s">
        <v>125</v>
      </c>
      <c r="H14656">
        <v>385</v>
      </c>
      <c r="I14656">
        <v>0.67998199748401</v>
      </c>
      <c r="J14656">
        <v>1.574057216947199E-2</v>
      </c>
      <c r="K14656">
        <v>-2.2209100711948191E-3</v>
      </c>
      <c r="L14656">
        <v>1.640437809315836</v>
      </c>
    </row>
    <row r="14657" spans="1:12">
      <c r="A14657" t="s">
        <v>317</v>
      </c>
      <c r="B14657" t="s">
        <v>492</v>
      </c>
      <c r="C14657">
        <v>48459</v>
      </c>
      <c r="D14657" t="s">
        <v>135</v>
      </c>
      <c r="E14657">
        <v>590</v>
      </c>
      <c r="F14657" t="s">
        <v>110</v>
      </c>
      <c r="G14657" t="s">
        <v>126</v>
      </c>
      <c r="H14657">
        <v>613</v>
      </c>
      <c r="I14657">
        <v>0.40004617640704782</v>
      </c>
      <c r="J14657">
        <v>1.199303012229227E-2</v>
      </c>
      <c r="K14657">
        <v>-3.9806647781455047E-2</v>
      </c>
      <c r="L14657">
        <v>1.4206787509393499</v>
      </c>
    </row>
    <row r="14658" spans="1:12">
      <c r="A14658" t="s">
        <v>317</v>
      </c>
      <c r="B14658" t="s">
        <v>492</v>
      </c>
      <c r="C14658">
        <v>48459</v>
      </c>
      <c r="D14658" t="s">
        <v>135</v>
      </c>
      <c r="E14658">
        <v>590</v>
      </c>
      <c r="F14658" t="s">
        <v>110</v>
      </c>
      <c r="G14658" t="s">
        <v>127</v>
      </c>
      <c r="H14658">
        <v>385</v>
      </c>
      <c r="I14658">
        <v>0.34441875361720181</v>
      </c>
      <c r="J14658">
        <v>8.2497437891071949E-3</v>
      </c>
      <c r="K14658">
        <v>-2.2209100711948191E-3</v>
      </c>
      <c r="L14658">
        <v>0.92904004690239772</v>
      </c>
    </row>
    <row r="14659" spans="1:12">
      <c r="A14659" t="s">
        <v>317</v>
      </c>
      <c r="B14659" t="s">
        <v>492</v>
      </c>
      <c r="C14659">
        <v>48459</v>
      </c>
      <c r="D14659" t="s">
        <v>135</v>
      </c>
      <c r="E14659">
        <v>590</v>
      </c>
      <c r="F14659" t="s">
        <v>110</v>
      </c>
      <c r="G14659" t="s">
        <v>128</v>
      </c>
      <c r="H14659">
        <v>613</v>
      </c>
      <c r="I14659">
        <v>0.15109181448930389</v>
      </c>
      <c r="J14659">
        <v>4.9589034281511228E-3</v>
      </c>
      <c r="K14659">
        <v>-8.0042395586124887E-2</v>
      </c>
      <c r="L14659">
        <v>0.50609167636517527</v>
      </c>
    </row>
    <row r="14660" spans="1:12">
      <c r="A14660" t="s">
        <v>317</v>
      </c>
      <c r="B14660" t="s">
        <v>492</v>
      </c>
      <c r="C14660">
        <v>48459</v>
      </c>
      <c r="D14660" t="s">
        <v>135</v>
      </c>
      <c r="E14660">
        <v>590</v>
      </c>
      <c r="F14660" t="s">
        <v>110</v>
      </c>
      <c r="G14660" t="s">
        <v>129</v>
      </c>
      <c r="H14660">
        <v>385</v>
      </c>
      <c r="I14660">
        <v>0.34441875361720181</v>
      </c>
      <c r="J14660">
        <v>8.2497437891071931E-3</v>
      </c>
      <c r="K14660">
        <v>-2.2209100711948191E-3</v>
      </c>
      <c r="L14660">
        <v>0.92904004690239772</v>
      </c>
    </row>
    <row r="14661" spans="1:12">
      <c r="A14661" t="s">
        <v>317</v>
      </c>
      <c r="B14661" t="s">
        <v>492</v>
      </c>
      <c r="C14661">
        <v>48459</v>
      </c>
      <c r="D14661" t="s">
        <v>135</v>
      </c>
      <c r="E14661">
        <v>590</v>
      </c>
      <c r="F14661" t="s">
        <v>110</v>
      </c>
      <c r="G14661" t="s">
        <v>130</v>
      </c>
      <c r="H14661">
        <v>613</v>
      </c>
      <c r="I14661">
        <v>0.15109181448930389</v>
      </c>
      <c r="J14661">
        <v>4.9589034281511228E-3</v>
      </c>
      <c r="K14661">
        <v>-8.0042395586124887E-2</v>
      </c>
      <c r="L14661">
        <v>0.50609167636517527</v>
      </c>
    </row>
    <row r="14662" spans="1:12">
      <c r="A14662" t="s">
        <v>317</v>
      </c>
      <c r="B14662" t="s">
        <v>492</v>
      </c>
      <c r="C14662">
        <v>48459</v>
      </c>
      <c r="D14662" t="s">
        <v>135</v>
      </c>
      <c r="E14662">
        <v>590</v>
      </c>
      <c r="F14662" t="s">
        <v>110</v>
      </c>
      <c r="G14662" t="s">
        <v>131</v>
      </c>
      <c r="H14662">
        <v>385</v>
      </c>
      <c r="I14662">
        <v>0.34441875361720181</v>
      </c>
      <c r="J14662">
        <v>8.2497437891071931E-3</v>
      </c>
      <c r="K14662">
        <v>-2.2209100711948191E-3</v>
      </c>
      <c r="L14662">
        <v>0.92904004690239772</v>
      </c>
    </row>
    <row r="14663" spans="1:12">
      <c r="A14663" t="s">
        <v>317</v>
      </c>
      <c r="B14663" t="s">
        <v>492</v>
      </c>
      <c r="C14663">
        <v>48459</v>
      </c>
      <c r="D14663" t="s">
        <v>135</v>
      </c>
      <c r="E14663">
        <v>590</v>
      </c>
      <c r="F14663" t="s">
        <v>110</v>
      </c>
      <c r="G14663" t="s">
        <v>132</v>
      </c>
      <c r="H14663">
        <v>613</v>
      </c>
      <c r="I14663">
        <v>0.15109181448930389</v>
      </c>
      <c r="J14663">
        <v>4.9589034281511219E-3</v>
      </c>
      <c r="K14663">
        <v>-8.0042395586124887E-2</v>
      </c>
      <c r="L14663">
        <v>0.50609167636517527</v>
      </c>
    </row>
    <row r="14664" spans="1:12">
      <c r="A14664" t="s">
        <v>317</v>
      </c>
      <c r="B14664" t="s">
        <v>492</v>
      </c>
      <c r="C14664">
        <v>48459</v>
      </c>
      <c r="D14664" t="s">
        <v>135</v>
      </c>
      <c r="E14664">
        <v>590</v>
      </c>
      <c r="F14664" t="s">
        <v>110</v>
      </c>
      <c r="G14664" t="s">
        <v>133</v>
      </c>
      <c r="H14664">
        <v>385</v>
      </c>
      <c r="I14664">
        <v>0.4698351658084205</v>
      </c>
      <c r="J14664">
        <v>1.0090794398264141E-2</v>
      </c>
      <c r="K14664">
        <v>-2.2209100711948191E-3</v>
      </c>
      <c r="L14664">
        <v>1.0498195309448459</v>
      </c>
    </row>
    <row r="14665" spans="1:12">
      <c r="A14665" t="s">
        <v>317</v>
      </c>
      <c r="B14665" t="s">
        <v>492</v>
      </c>
      <c r="C14665">
        <v>48459</v>
      </c>
      <c r="D14665" t="s">
        <v>135</v>
      </c>
      <c r="E14665">
        <v>590</v>
      </c>
      <c r="F14665" t="s">
        <v>110</v>
      </c>
      <c r="G14665" t="s">
        <v>134</v>
      </c>
      <c r="H14665">
        <v>613</v>
      </c>
      <c r="I14665">
        <v>0.2479334897645504</v>
      </c>
      <c r="J14665">
        <v>7.6990058058874558E-3</v>
      </c>
      <c r="K14665">
        <v>-3.9806647781455047E-2</v>
      </c>
      <c r="L14665">
        <v>0.95830643174613483</v>
      </c>
    </row>
    <row r="14666" spans="1:12">
      <c r="A14666" t="s">
        <v>317</v>
      </c>
      <c r="B14666" t="s">
        <v>493</v>
      </c>
      <c r="C14666">
        <v>48461</v>
      </c>
      <c r="D14666" t="s">
        <v>135</v>
      </c>
      <c r="E14666">
        <v>590</v>
      </c>
      <c r="F14666" t="s">
        <v>110</v>
      </c>
      <c r="G14666" t="s">
        <v>111</v>
      </c>
      <c r="H14666">
        <v>20</v>
      </c>
      <c r="I14666">
        <v>-1.0775250773316239E-3</v>
      </c>
      <c r="J14666">
        <v>1.8530982203370139E-3</v>
      </c>
      <c r="K14666">
        <v>-999</v>
      </c>
      <c r="L14666">
        <v>-999</v>
      </c>
    </row>
    <row r="14667" spans="1:12">
      <c r="A14667" t="s">
        <v>317</v>
      </c>
      <c r="B14667" t="s">
        <v>493</v>
      </c>
      <c r="C14667">
        <v>48461</v>
      </c>
      <c r="D14667" t="s">
        <v>135</v>
      </c>
      <c r="E14667">
        <v>590</v>
      </c>
      <c r="F14667" t="s">
        <v>110</v>
      </c>
      <c r="G14667" t="s">
        <v>112</v>
      </c>
      <c r="H14667">
        <v>39</v>
      </c>
      <c r="I14667">
        <v>-7.7510705896924508E-3</v>
      </c>
      <c r="J14667">
        <v>1.341363880508052E-3</v>
      </c>
      <c r="K14667">
        <v>-999</v>
      </c>
      <c r="L14667">
        <v>-999</v>
      </c>
    </row>
    <row r="14668" spans="1:12">
      <c r="A14668" t="s">
        <v>317</v>
      </c>
      <c r="B14668" t="s">
        <v>493</v>
      </c>
      <c r="C14668">
        <v>48461</v>
      </c>
      <c r="D14668" t="s">
        <v>135</v>
      </c>
      <c r="E14668">
        <v>590</v>
      </c>
      <c r="F14668" t="s">
        <v>110</v>
      </c>
      <c r="G14668" t="s">
        <v>113</v>
      </c>
      <c r="H14668">
        <v>20</v>
      </c>
      <c r="I14668">
        <v>0.57322014582845038</v>
      </c>
      <c r="J14668">
        <v>5.0041204645539638E-3</v>
      </c>
      <c r="K14668">
        <v>0.53266757867858727</v>
      </c>
      <c r="L14668">
        <v>0.61155968445221986</v>
      </c>
    </row>
    <row r="14669" spans="1:12">
      <c r="A14669" t="s">
        <v>317</v>
      </c>
      <c r="B14669" t="s">
        <v>493</v>
      </c>
      <c r="C14669">
        <v>48461</v>
      </c>
      <c r="D14669" t="s">
        <v>135</v>
      </c>
      <c r="E14669">
        <v>590</v>
      </c>
      <c r="F14669" t="s">
        <v>110</v>
      </c>
      <c r="G14669" t="s">
        <v>114</v>
      </c>
      <c r="H14669">
        <v>39</v>
      </c>
      <c r="I14669">
        <v>0.25847904275336098</v>
      </c>
      <c r="J14669">
        <v>1.4225374680988291E-2</v>
      </c>
      <c r="K14669">
        <v>8.8026611271834115E-2</v>
      </c>
      <c r="L14669">
        <v>0.40550754015868767</v>
      </c>
    </row>
    <row r="14670" spans="1:12">
      <c r="A14670" t="s">
        <v>317</v>
      </c>
      <c r="B14670" t="s">
        <v>493</v>
      </c>
      <c r="C14670">
        <v>48461</v>
      </c>
      <c r="D14670" t="s">
        <v>135</v>
      </c>
      <c r="E14670">
        <v>590</v>
      </c>
      <c r="F14670" t="s">
        <v>110</v>
      </c>
      <c r="G14670" t="s">
        <v>115</v>
      </c>
      <c r="H14670">
        <v>20</v>
      </c>
      <c r="I14670">
        <v>0.46925121680617921</v>
      </c>
      <c r="J14670">
        <v>4.191720528288102E-3</v>
      </c>
      <c r="K14670">
        <v>0.42931579141097781</v>
      </c>
      <c r="L14670">
        <v>0.49185931070714578</v>
      </c>
    </row>
    <row r="14671" spans="1:12">
      <c r="A14671" t="s">
        <v>317</v>
      </c>
      <c r="B14671" t="s">
        <v>493</v>
      </c>
      <c r="C14671">
        <v>48461</v>
      </c>
      <c r="D14671" t="s">
        <v>135</v>
      </c>
      <c r="E14671">
        <v>590</v>
      </c>
      <c r="F14671" t="s">
        <v>110</v>
      </c>
      <c r="G14671" t="s">
        <v>116</v>
      </c>
      <c r="H14671">
        <v>39</v>
      </c>
      <c r="I14671">
        <v>0.18365099522177769</v>
      </c>
      <c r="J14671">
        <v>1.7759081082224511E-2</v>
      </c>
      <c r="K14671">
        <v>-1.5995861006156211E-2</v>
      </c>
      <c r="L14671">
        <v>0.37254397000429879</v>
      </c>
    </row>
    <row r="14672" spans="1:12">
      <c r="A14672" t="s">
        <v>317</v>
      </c>
      <c r="B14672" t="s">
        <v>493</v>
      </c>
      <c r="C14672">
        <v>48461</v>
      </c>
      <c r="D14672" t="s">
        <v>135</v>
      </c>
      <c r="E14672">
        <v>590</v>
      </c>
      <c r="F14672" t="s">
        <v>110</v>
      </c>
      <c r="G14672" t="s">
        <v>117</v>
      </c>
      <c r="H14672">
        <v>20</v>
      </c>
      <c r="I14672">
        <v>0.46925121680617921</v>
      </c>
      <c r="J14672">
        <v>4.191720528288102E-3</v>
      </c>
      <c r="K14672">
        <v>0.42931579141097781</v>
      </c>
      <c r="L14672">
        <v>0.49185931070714578</v>
      </c>
    </row>
    <row r="14673" spans="1:12">
      <c r="A14673" t="s">
        <v>317</v>
      </c>
      <c r="B14673" t="s">
        <v>493</v>
      </c>
      <c r="C14673">
        <v>48461</v>
      </c>
      <c r="D14673" t="s">
        <v>135</v>
      </c>
      <c r="E14673">
        <v>590</v>
      </c>
      <c r="F14673" t="s">
        <v>110</v>
      </c>
      <c r="G14673" t="s">
        <v>118</v>
      </c>
      <c r="H14673">
        <v>39</v>
      </c>
      <c r="I14673">
        <v>0.18365099522177769</v>
      </c>
      <c r="J14673">
        <v>1.7759081082224511E-2</v>
      </c>
      <c r="K14673">
        <v>-1.5995861006156211E-2</v>
      </c>
      <c r="L14673">
        <v>0.37254397000429879</v>
      </c>
    </row>
    <row r="14674" spans="1:12">
      <c r="A14674" t="s">
        <v>317</v>
      </c>
      <c r="B14674" t="s">
        <v>493</v>
      </c>
      <c r="C14674">
        <v>48461</v>
      </c>
      <c r="D14674" t="s">
        <v>135</v>
      </c>
      <c r="E14674">
        <v>590</v>
      </c>
      <c r="F14674" t="s">
        <v>110</v>
      </c>
      <c r="G14674" t="s">
        <v>119</v>
      </c>
      <c r="H14674">
        <v>20</v>
      </c>
      <c r="I14674">
        <v>0.48884313020495013</v>
      </c>
      <c r="J14674">
        <v>4.8011712925529722E-3</v>
      </c>
      <c r="K14674">
        <v>0.44553022165138129</v>
      </c>
      <c r="L14674">
        <v>0.52798209319060985</v>
      </c>
    </row>
    <row r="14675" spans="1:12">
      <c r="A14675" t="s">
        <v>317</v>
      </c>
      <c r="B14675" t="s">
        <v>493</v>
      </c>
      <c r="C14675">
        <v>48461</v>
      </c>
      <c r="D14675" t="s">
        <v>135</v>
      </c>
      <c r="E14675">
        <v>590</v>
      </c>
      <c r="F14675" t="s">
        <v>110</v>
      </c>
      <c r="G14675" t="s">
        <v>120</v>
      </c>
      <c r="H14675">
        <v>39</v>
      </c>
      <c r="I14675">
        <v>0.22284526764285789</v>
      </c>
      <c r="J14675">
        <v>1.598187681126742E-2</v>
      </c>
      <c r="K14675">
        <v>4.0015070390214458E-2</v>
      </c>
      <c r="L14675">
        <v>0.39735487538562231</v>
      </c>
    </row>
    <row r="14676" spans="1:12">
      <c r="A14676" t="s">
        <v>317</v>
      </c>
      <c r="B14676" t="s">
        <v>493</v>
      </c>
      <c r="C14676">
        <v>48461</v>
      </c>
      <c r="D14676" t="s">
        <v>135</v>
      </c>
      <c r="E14676">
        <v>590</v>
      </c>
      <c r="F14676" t="s">
        <v>110</v>
      </c>
      <c r="G14676" t="s">
        <v>121</v>
      </c>
      <c r="H14676">
        <v>20</v>
      </c>
      <c r="I14676">
        <v>0.63496782328502055</v>
      </c>
      <c r="J14676">
        <v>6.4576668331086202E-3</v>
      </c>
      <c r="K14676">
        <v>0.58753524450715866</v>
      </c>
      <c r="L14676">
        <v>0.69021003559537386</v>
      </c>
    </row>
    <row r="14677" spans="1:12">
      <c r="A14677" t="s">
        <v>317</v>
      </c>
      <c r="B14677" t="s">
        <v>493</v>
      </c>
      <c r="C14677">
        <v>48461</v>
      </c>
      <c r="D14677" t="s">
        <v>135</v>
      </c>
      <c r="E14677">
        <v>590</v>
      </c>
      <c r="F14677" t="s">
        <v>110</v>
      </c>
      <c r="G14677" t="s">
        <v>122</v>
      </c>
      <c r="H14677">
        <v>39</v>
      </c>
      <c r="I14677">
        <v>0.34156876173589362</v>
      </c>
      <c r="J14677">
        <v>1.4141099499657001E-2</v>
      </c>
      <c r="K14677">
        <v>0.15926604632616109</v>
      </c>
      <c r="L14677">
        <v>0.47108975947694159</v>
      </c>
    </row>
    <row r="14678" spans="1:12">
      <c r="A14678" t="s">
        <v>317</v>
      </c>
      <c r="B14678" t="s">
        <v>493</v>
      </c>
      <c r="C14678">
        <v>48461</v>
      </c>
      <c r="D14678" t="s">
        <v>135</v>
      </c>
      <c r="E14678">
        <v>590</v>
      </c>
      <c r="F14678" t="s">
        <v>110</v>
      </c>
      <c r="G14678" t="s">
        <v>123</v>
      </c>
      <c r="H14678">
        <v>20</v>
      </c>
      <c r="I14678">
        <v>0.72588878077009178</v>
      </c>
      <c r="J14678">
        <v>1.198562528599029E-2</v>
      </c>
      <c r="K14678">
        <v>0.66693167583421764</v>
      </c>
      <c r="L14678">
        <v>0.86129794362903456</v>
      </c>
    </row>
    <row r="14679" spans="1:12">
      <c r="A14679" t="s">
        <v>317</v>
      </c>
      <c r="B14679" t="s">
        <v>493</v>
      </c>
      <c r="C14679">
        <v>48461</v>
      </c>
      <c r="D14679" t="s">
        <v>135</v>
      </c>
      <c r="E14679">
        <v>590</v>
      </c>
      <c r="F14679" t="s">
        <v>110</v>
      </c>
      <c r="G14679" t="s">
        <v>124</v>
      </c>
      <c r="H14679">
        <v>39</v>
      </c>
      <c r="I14679">
        <v>0.44562625212261481</v>
      </c>
      <c r="J14679">
        <v>1.193791908893351E-2</v>
      </c>
      <c r="K14679">
        <v>0.2701772794150844</v>
      </c>
      <c r="L14679">
        <v>0.5522496097317523</v>
      </c>
    </row>
    <row r="14680" spans="1:12">
      <c r="A14680" t="s">
        <v>317</v>
      </c>
      <c r="B14680" t="s">
        <v>493</v>
      </c>
      <c r="C14680">
        <v>48461</v>
      </c>
      <c r="D14680" t="s">
        <v>135</v>
      </c>
      <c r="E14680">
        <v>590</v>
      </c>
      <c r="F14680" t="s">
        <v>110</v>
      </c>
      <c r="G14680" t="s">
        <v>125</v>
      </c>
      <c r="H14680">
        <v>20</v>
      </c>
      <c r="I14680">
        <v>0.85867505015236689</v>
      </c>
      <c r="J14680">
        <v>1.418853706602939E-2</v>
      </c>
      <c r="K14680">
        <v>0.78844644693661503</v>
      </c>
      <c r="L14680">
        <v>1.0322448766981811</v>
      </c>
    </row>
    <row r="14681" spans="1:12">
      <c r="A14681" t="s">
        <v>317</v>
      </c>
      <c r="B14681" t="s">
        <v>493</v>
      </c>
      <c r="C14681">
        <v>48461</v>
      </c>
      <c r="D14681" t="s">
        <v>135</v>
      </c>
      <c r="E14681">
        <v>590</v>
      </c>
      <c r="F14681" t="s">
        <v>110</v>
      </c>
      <c r="G14681" t="s">
        <v>126</v>
      </c>
      <c r="H14681">
        <v>39</v>
      </c>
      <c r="I14681">
        <v>0.58262408222478823</v>
      </c>
      <c r="J14681">
        <v>1.130424539067456E-2</v>
      </c>
      <c r="K14681">
        <v>0.41994781322730163</v>
      </c>
      <c r="L14681">
        <v>0.68232956443301473</v>
      </c>
    </row>
    <row r="14682" spans="1:12">
      <c r="A14682" t="s">
        <v>317</v>
      </c>
      <c r="B14682" t="s">
        <v>493</v>
      </c>
      <c r="C14682">
        <v>48461</v>
      </c>
      <c r="D14682" t="s">
        <v>135</v>
      </c>
      <c r="E14682">
        <v>590</v>
      </c>
      <c r="F14682" t="s">
        <v>110</v>
      </c>
      <c r="G14682" t="s">
        <v>127</v>
      </c>
      <c r="H14682">
        <v>20</v>
      </c>
      <c r="I14682">
        <v>0.57322014582845038</v>
      </c>
      <c r="J14682">
        <v>5.004120464553969E-3</v>
      </c>
      <c r="K14682">
        <v>0.53266757867858727</v>
      </c>
      <c r="L14682">
        <v>0.61155968445221986</v>
      </c>
    </row>
    <row r="14683" spans="1:12">
      <c r="A14683" t="s">
        <v>317</v>
      </c>
      <c r="B14683" t="s">
        <v>493</v>
      </c>
      <c r="C14683">
        <v>48461</v>
      </c>
      <c r="D14683" t="s">
        <v>135</v>
      </c>
      <c r="E14683">
        <v>590</v>
      </c>
      <c r="F14683" t="s">
        <v>110</v>
      </c>
      <c r="G14683" t="s">
        <v>128</v>
      </c>
      <c r="H14683">
        <v>39</v>
      </c>
      <c r="I14683">
        <v>0.25847904275336098</v>
      </c>
      <c r="J14683">
        <v>1.4225374680988291E-2</v>
      </c>
      <c r="K14683">
        <v>8.8026611271834115E-2</v>
      </c>
      <c r="L14683">
        <v>0.40550754015868767</v>
      </c>
    </row>
    <row r="14684" spans="1:12">
      <c r="A14684" t="s">
        <v>317</v>
      </c>
      <c r="B14684" t="s">
        <v>493</v>
      </c>
      <c r="C14684">
        <v>48461</v>
      </c>
      <c r="D14684" t="s">
        <v>135</v>
      </c>
      <c r="E14684">
        <v>590</v>
      </c>
      <c r="F14684" t="s">
        <v>110</v>
      </c>
      <c r="G14684" t="s">
        <v>129</v>
      </c>
      <c r="H14684">
        <v>20</v>
      </c>
      <c r="I14684">
        <v>0.57322014582845038</v>
      </c>
      <c r="J14684">
        <v>5.0041204645539612E-3</v>
      </c>
      <c r="K14684">
        <v>0.53266757867858727</v>
      </c>
      <c r="L14684">
        <v>0.61155968445221986</v>
      </c>
    </row>
    <row r="14685" spans="1:12">
      <c r="A14685" t="s">
        <v>317</v>
      </c>
      <c r="B14685" t="s">
        <v>493</v>
      </c>
      <c r="C14685">
        <v>48461</v>
      </c>
      <c r="D14685" t="s">
        <v>135</v>
      </c>
      <c r="E14685">
        <v>590</v>
      </c>
      <c r="F14685" t="s">
        <v>110</v>
      </c>
      <c r="G14685" t="s">
        <v>130</v>
      </c>
      <c r="H14685">
        <v>39</v>
      </c>
      <c r="I14685">
        <v>0.25847904275336098</v>
      </c>
      <c r="J14685">
        <v>1.4225374680988291E-2</v>
      </c>
      <c r="K14685">
        <v>8.8026611271834115E-2</v>
      </c>
      <c r="L14685">
        <v>0.40550754015868767</v>
      </c>
    </row>
    <row r="14686" spans="1:12">
      <c r="A14686" t="s">
        <v>317</v>
      </c>
      <c r="B14686" t="s">
        <v>493</v>
      </c>
      <c r="C14686">
        <v>48461</v>
      </c>
      <c r="D14686" t="s">
        <v>135</v>
      </c>
      <c r="E14686">
        <v>590</v>
      </c>
      <c r="F14686" t="s">
        <v>110</v>
      </c>
      <c r="G14686" t="s">
        <v>131</v>
      </c>
      <c r="H14686">
        <v>20</v>
      </c>
      <c r="I14686">
        <v>0.57322014582845049</v>
      </c>
      <c r="J14686">
        <v>5.0041204645539543E-3</v>
      </c>
      <c r="K14686">
        <v>0.53266757867858727</v>
      </c>
      <c r="L14686">
        <v>0.61155968445221986</v>
      </c>
    </row>
    <row r="14687" spans="1:12">
      <c r="A14687" t="s">
        <v>317</v>
      </c>
      <c r="B14687" t="s">
        <v>493</v>
      </c>
      <c r="C14687">
        <v>48461</v>
      </c>
      <c r="D14687" t="s">
        <v>135</v>
      </c>
      <c r="E14687">
        <v>590</v>
      </c>
      <c r="F14687" t="s">
        <v>110</v>
      </c>
      <c r="G14687" t="s">
        <v>132</v>
      </c>
      <c r="H14687">
        <v>39</v>
      </c>
      <c r="I14687">
        <v>0.25847904275336098</v>
      </c>
      <c r="J14687">
        <v>1.4225374680988291E-2</v>
      </c>
      <c r="K14687">
        <v>8.8026611271834115E-2</v>
      </c>
      <c r="L14687">
        <v>0.40550754015868767</v>
      </c>
    </row>
    <row r="14688" spans="1:12">
      <c r="A14688" t="s">
        <v>317</v>
      </c>
      <c r="B14688" t="s">
        <v>493</v>
      </c>
      <c r="C14688">
        <v>48461</v>
      </c>
      <c r="D14688" t="s">
        <v>135</v>
      </c>
      <c r="E14688">
        <v>590</v>
      </c>
      <c r="F14688" t="s">
        <v>110</v>
      </c>
      <c r="G14688" t="s">
        <v>133</v>
      </c>
      <c r="H14688">
        <v>20</v>
      </c>
      <c r="I14688">
        <v>0.47598019479054982</v>
      </c>
      <c r="J14688">
        <v>1.163192577172596E-2</v>
      </c>
      <c r="K14688">
        <v>0.42405695512702563</v>
      </c>
      <c r="L14688">
        <v>0.63440132752115486</v>
      </c>
    </row>
    <row r="14689" spans="1:12">
      <c r="A14689" t="s">
        <v>317</v>
      </c>
      <c r="B14689" t="s">
        <v>493</v>
      </c>
      <c r="C14689">
        <v>48461</v>
      </c>
      <c r="D14689" t="s">
        <v>135</v>
      </c>
      <c r="E14689">
        <v>590</v>
      </c>
      <c r="F14689" t="s">
        <v>110</v>
      </c>
      <c r="G14689" t="s">
        <v>134</v>
      </c>
      <c r="H14689">
        <v>39</v>
      </c>
      <c r="I14689">
        <v>0.33924803675892751</v>
      </c>
      <c r="J14689">
        <v>6.459383048740077E-3</v>
      </c>
      <c r="K14689">
        <v>0.28396204659748292</v>
      </c>
      <c r="L14689">
        <v>0.44574456366263732</v>
      </c>
    </row>
    <row r="14690" spans="1:12">
      <c r="A14690" t="s">
        <v>317</v>
      </c>
      <c r="B14690" t="s">
        <v>494</v>
      </c>
      <c r="C14690">
        <v>48463</v>
      </c>
      <c r="D14690" t="s">
        <v>135</v>
      </c>
      <c r="E14690">
        <v>590</v>
      </c>
      <c r="F14690" t="s">
        <v>110</v>
      </c>
      <c r="G14690" t="s">
        <v>111</v>
      </c>
      <c r="H14690">
        <v>109</v>
      </c>
      <c r="I14690">
        <v>3.041251372319638E-2</v>
      </c>
      <c r="J14690">
        <v>9.9540105842593285E-4</v>
      </c>
      <c r="K14690">
        <v>-999</v>
      </c>
      <c r="L14690">
        <v>-999</v>
      </c>
    </row>
    <row r="14691" spans="1:12">
      <c r="A14691" t="s">
        <v>317</v>
      </c>
      <c r="B14691" t="s">
        <v>494</v>
      </c>
      <c r="C14691">
        <v>48463</v>
      </c>
      <c r="D14691" t="s">
        <v>135</v>
      </c>
      <c r="E14691">
        <v>590</v>
      </c>
      <c r="F14691" t="s">
        <v>110</v>
      </c>
      <c r="G14691" t="s">
        <v>112</v>
      </c>
      <c r="H14691">
        <v>68</v>
      </c>
      <c r="I14691">
        <v>4.7075064049499626E-3</v>
      </c>
      <c r="J14691">
        <v>1.31483075008077E-3</v>
      </c>
      <c r="K14691">
        <v>-999</v>
      </c>
      <c r="L14691">
        <v>-999</v>
      </c>
    </row>
    <row r="14692" spans="1:12">
      <c r="A14692" t="s">
        <v>317</v>
      </c>
      <c r="B14692" t="s">
        <v>494</v>
      </c>
      <c r="C14692">
        <v>48463</v>
      </c>
      <c r="D14692" t="s">
        <v>135</v>
      </c>
      <c r="E14692">
        <v>590</v>
      </c>
      <c r="F14692" t="s">
        <v>110</v>
      </c>
      <c r="G14692" t="s">
        <v>113</v>
      </c>
      <c r="H14692">
        <v>109</v>
      </c>
      <c r="I14692">
        <v>0.57739016631517415</v>
      </c>
      <c r="J14692">
        <v>1.6996054902111871E-2</v>
      </c>
      <c r="K14692">
        <v>0.1035332790563049</v>
      </c>
      <c r="L14692">
        <v>0.98030706364718623</v>
      </c>
    </row>
    <row r="14693" spans="1:12">
      <c r="A14693" t="s">
        <v>317</v>
      </c>
      <c r="B14693" t="s">
        <v>494</v>
      </c>
      <c r="C14693">
        <v>48463</v>
      </c>
      <c r="D14693" t="s">
        <v>135</v>
      </c>
      <c r="E14693">
        <v>590</v>
      </c>
      <c r="F14693" t="s">
        <v>110</v>
      </c>
      <c r="G14693" t="s">
        <v>114</v>
      </c>
      <c r="H14693">
        <v>68</v>
      </c>
      <c r="I14693">
        <v>0.1310261961827392</v>
      </c>
      <c r="J14693">
        <v>9.4464678812520783E-3</v>
      </c>
      <c r="K14693">
        <v>-7.1017343752349901E-2</v>
      </c>
      <c r="L14693">
        <v>0.37361870577517597</v>
      </c>
    </row>
    <row r="14694" spans="1:12">
      <c r="A14694" t="s">
        <v>317</v>
      </c>
      <c r="B14694" t="s">
        <v>494</v>
      </c>
      <c r="C14694">
        <v>48463</v>
      </c>
      <c r="D14694" t="s">
        <v>135</v>
      </c>
      <c r="E14694">
        <v>590</v>
      </c>
      <c r="F14694" t="s">
        <v>110</v>
      </c>
      <c r="G14694" t="s">
        <v>115</v>
      </c>
      <c r="H14694">
        <v>109</v>
      </c>
      <c r="I14694">
        <v>0.41173196371926052</v>
      </c>
      <c r="J14694">
        <v>1.338148165964485E-2</v>
      </c>
      <c r="K14694">
        <v>5.705854626682396E-2</v>
      </c>
      <c r="L14694">
        <v>0.73430831483007752</v>
      </c>
    </row>
    <row r="14695" spans="1:12">
      <c r="A14695" t="s">
        <v>317</v>
      </c>
      <c r="B14695" t="s">
        <v>494</v>
      </c>
      <c r="C14695">
        <v>48463</v>
      </c>
      <c r="D14695" t="s">
        <v>135</v>
      </c>
      <c r="E14695">
        <v>590</v>
      </c>
      <c r="F14695" t="s">
        <v>110</v>
      </c>
      <c r="G14695" t="s">
        <v>116</v>
      </c>
      <c r="H14695">
        <v>68</v>
      </c>
      <c r="I14695">
        <v>4.6902638637727229E-2</v>
      </c>
      <c r="J14695">
        <v>9.0723327106680528E-3</v>
      </c>
      <c r="K14695">
        <v>-0.18785613027978981</v>
      </c>
      <c r="L14695">
        <v>0.27292184294543398</v>
      </c>
    </row>
    <row r="14696" spans="1:12">
      <c r="A14696" t="s">
        <v>317</v>
      </c>
      <c r="B14696" t="s">
        <v>494</v>
      </c>
      <c r="C14696">
        <v>48463</v>
      </c>
      <c r="D14696" t="s">
        <v>135</v>
      </c>
      <c r="E14696">
        <v>590</v>
      </c>
      <c r="F14696" t="s">
        <v>110</v>
      </c>
      <c r="G14696" t="s">
        <v>117</v>
      </c>
      <c r="H14696">
        <v>109</v>
      </c>
      <c r="I14696">
        <v>0.41173196371926052</v>
      </c>
      <c r="J14696">
        <v>1.338148165964485E-2</v>
      </c>
      <c r="K14696">
        <v>5.705854626682396E-2</v>
      </c>
      <c r="L14696">
        <v>0.73430831483007752</v>
      </c>
    </row>
    <row r="14697" spans="1:12">
      <c r="A14697" t="s">
        <v>317</v>
      </c>
      <c r="B14697" t="s">
        <v>494</v>
      </c>
      <c r="C14697">
        <v>48463</v>
      </c>
      <c r="D14697" t="s">
        <v>135</v>
      </c>
      <c r="E14697">
        <v>590</v>
      </c>
      <c r="F14697" t="s">
        <v>110</v>
      </c>
      <c r="G14697" t="s">
        <v>118</v>
      </c>
      <c r="H14697">
        <v>68</v>
      </c>
      <c r="I14697">
        <v>4.6876417383662758E-2</v>
      </c>
      <c r="J14697">
        <v>9.0721680322811381E-3</v>
      </c>
      <c r="K14697">
        <v>-0.18785613027978981</v>
      </c>
      <c r="L14697">
        <v>0.27292184294543398</v>
      </c>
    </row>
    <row r="14698" spans="1:12">
      <c r="A14698" t="s">
        <v>317</v>
      </c>
      <c r="B14698" t="s">
        <v>494</v>
      </c>
      <c r="C14698">
        <v>48463</v>
      </c>
      <c r="D14698" t="s">
        <v>135</v>
      </c>
      <c r="E14698">
        <v>590</v>
      </c>
      <c r="F14698" t="s">
        <v>110</v>
      </c>
      <c r="G14698" t="s">
        <v>119</v>
      </c>
      <c r="H14698">
        <v>109</v>
      </c>
      <c r="I14698">
        <v>0.48801850983567607</v>
      </c>
      <c r="J14698">
        <v>1.499954751078752E-2</v>
      </c>
      <c r="K14698">
        <v>7.6466862284991111E-2</v>
      </c>
      <c r="L14698">
        <v>0.8511285230059078</v>
      </c>
    </row>
    <row r="14699" spans="1:12">
      <c r="A14699" t="s">
        <v>317</v>
      </c>
      <c r="B14699" t="s">
        <v>494</v>
      </c>
      <c r="C14699">
        <v>48463</v>
      </c>
      <c r="D14699" t="s">
        <v>135</v>
      </c>
      <c r="E14699">
        <v>590</v>
      </c>
      <c r="F14699" t="s">
        <v>110</v>
      </c>
      <c r="G14699" t="s">
        <v>120</v>
      </c>
      <c r="H14699">
        <v>68</v>
      </c>
      <c r="I14699">
        <v>9.0476925790849469E-2</v>
      </c>
      <c r="J14699">
        <v>9.0461611314315415E-3</v>
      </c>
      <c r="K14699">
        <v>-0.13429024912388771</v>
      </c>
      <c r="L14699">
        <v>0.33238008964030108</v>
      </c>
    </row>
    <row r="14700" spans="1:12">
      <c r="A14700" t="s">
        <v>317</v>
      </c>
      <c r="B14700" t="s">
        <v>494</v>
      </c>
      <c r="C14700">
        <v>48463</v>
      </c>
      <c r="D14700" t="s">
        <v>135</v>
      </c>
      <c r="E14700">
        <v>590</v>
      </c>
      <c r="F14700" t="s">
        <v>110</v>
      </c>
      <c r="G14700" t="s">
        <v>121</v>
      </c>
      <c r="H14700">
        <v>109</v>
      </c>
      <c r="I14700">
        <v>0.68067482373671084</v>
      </c>
      <c r="J14700">
        <v>1.934175329442793E-2</v>
      </c>
      <c r="K14700">
        <v>0.1363118648097805</v>
      </c>
      <c r="L14700">
        <v>1.1300487698310651</v>
      </c>
    </row>
    <row r="14701" spans="1:12">
      <c r="A14701" t="s">
        <v>317</v>
      </c>
      <c r="B14701" t="s">
        <v>494</v>
      </c>
      <c r="C14701">
        <v>48463</v>
      </c>
      <c r="D14701" t="s">
        <v>135</v>
      </c>
      <c r="E14701">
        <v>590</v>
      </c>
      <c r="F14701" t="s">
        <v>110</v>
      </c>
      <c r="G14701" t="s">
        <v>122</v>
      </c>
      <c r="H14701">
        <v>68</v>
      </c>
      <c r="I14701">
        <v>0.19617859015869021</v>
      </c>
      <c r="J14701">
        <v>1.1884857627013169E-2</v>
      </c>
      <c r="K14701">
        <v>-2.9603177133575849E-3</v>
      </c>
      <c r="L14701">
        <v>0.45912038110681419</v>
      </c>
    </row>
    <row r="14702" spans="1:12">
      <c r="A14702" t="s">
        <v>317</v>
      </c>
      <c r="B14702" t="s">
        <v>494</v>
      </c>
      <c r="C14702">
        <v>48463</v>
      </c>
      <c r="D14702" t="s">
        <v>135</v>
      </c>
      <c r="E14702">
        <v>590</v>
      </c>
      <c r="F14702" t="s">
        <v>110</v>
      </c>
      <c r="G14702" t="s">
        <v>123</v>
      </c>
      <c r="H14702">
        <v>109</v>
      </c>
      <c r="I14702">
        <v>0.86062117695760243</v>
      </c>
      <c r="J14702">
        <v>2.422587312274883E-2</v>
      </c>
      <c r="K14702">
        <v>0.1925092283393052</v>
      </c>
      <c r="L14702">
        <v>1.407135650628663</v>
      </c>
    </row>
    <row r="14703" spans="1:12">
      <c r="A14703" t="s">
        <v>317</v>
      </c>
      <c r="B14703" t="s">
        <v>494</v>
      </c>
      <c r="C14703">
        <v>48463</v>
      </c>
      <c r="D14703" t="s">
        <v>135</v>
      </c>
      <c r="E14703">
        <v>590</v>
      </c>
      <c r="F14703" t="s">
        <v>110</v>
      </c>
      <c r="G14703" t="s">
        <v>124</v>
      </c>
      <c r="H14703">
        <v>68</v>
      </c>
      <c r="I14703">
        <v>0.29055007121042958</v>
      </c>
      <c r="J14703">
        <v>1.6314890332224739E-2</v>
      </c>
      <c r="K14703">
        <v>-2.9603177133575849E-3</v>
      </c>
      <c r="L14703">
        <v>0.66866024082954811</v>
      </c>
    </row>
    <row r="14704" spans="1:12">
      <c r="A14704" t="s">
        <v>317</v>
      </c>
      <c r="B14704" t="s">
        <v>494</v>
      </c>
      <c r="C14704">
        <v>48463</v>
      </c>
      <c r="D14704" t="s">
        <v>135</v>
      </c>
      <c r="E14704">
        <v>590</v>
      </c>
      <c r="F14704" t="s">
        <v>110</v>
      </c>
      <c r="G14704" t="s">
        <v>125</v>
      </c>
      <c r="H14704">
        <v>109</v>
      </c>
      <c r="I14704">
        <v>1.039852976709235</v>
      </c>
      <c r="J14704">
        <v>2.8898819363624751E-2</v>
      </c>
      <c r="K14704">
        <v>0.24692628372133291</v>
      </c>
      <c r="L14704">
        <v>1.665955837431321</v>
      </c>
    </row>
    <row r="14705" spans="1:12">
      <c r="A14705" t="s">
        <v>317</v>
      </c>
      <c r="B14705" t="s">
        <v>494</v>
      </c>
      <c r="C14705">
        <v>48463</v>
      </c>
      <c r="D14705" t="s">
        <v>135</v>
      </c>
      <c r="E14705">
        <v>590</v>
      </c>
      <c r="F14705" t="s">
        <v>110</v>
      </c>
      <c r="G14705" t="s">
        <v>126</v>
      </c>
      <c r="H14705">
        <v>68</v>
      </c>
      <c r="I14705">
        <v>0.38255331193682268</v>
      </c>
      <c r="J14705">
        <v>2.10138504537772E-2</v>
      </c>
      <c r="K14705">
        <v>-2.9603177133575849E-3</v>
      </c>
      <c r="L14705">
        <v>0.83618455498745559</v>
      </c>
    </row>
    <row r="14706" spans="1:12">
      <c r="A14706" t="s">
        <v>317</v>
      </c>
      <c r="B14706" t="s">
        <v>494</v>
      </c>
      <c r="C14706">
        <v>48463</v>
      </c>
      <c r="D14706" t="s">
        <v>135</v>
      </c>
      <c r="E14706">
        <v>590</v>
      </c>
      <c r="F14706" t="s">
        <v>110</v>
      </c>
      <c r="G14706" t="s">
        <v>127</v>
      </c>
      <c r="H14706">
        <v>109</v>
      </c>
      <c r="I14706">
        <v>0.57739016631517426</v>
      </c>
      <c r="J14706">
        <v>1.6996054902111871E-2</v>
      </c>
      <c r="K14706">
        <v>0.1035332790563049</v>
      </c>
      <c r="L14706">
        <v>0.98030706364718623</v>
      </c>
    </row>
    <row r="14707" spans="1:12">
      <c r="A14707" t="s">
        <v>317</v>
      </c>
      <c r="B14707" t="s">
        <v>494</v>
      </c>
      <c r="C14707">
        <v>48463</v>
      </c>
      <c r="D14707" t="s">
        <v>135</v>
      </c>
      <c r="E14707">
        <v>590</v>
      </c>
      <c r="F14707" t="s">
        <v>110</v>
      </c>
      <c r="G14707" t="s">
        <v>128</v>
      </c>
      <c r="H14707">
        <v>68</v>
      </c>
      <c r="I14707">
        <v>0.13108892132839561</v>
      </c>
      <c r="J14707">
        <v>9.4406367663458363E-3</v>
      </c>
      <c r="K14707">
        <v>-7.1017343752349901E-2</v>
      </c>
      <c r="L14707">
        <v>0.37361870577517597</v>
      </c>
    </row>
    <row r="14708" spans="1:12">
      <c r="A14708" t="s">
        <v>317</v>
      </c>
      <c r="B14708" t="s">
        <v>494</v>
      </c>
      <c r="C14708">
        <v>48463</v>
      </c>
      <c r="D14708" t="s">
        <v>135</v>
      </c>
      <c r="E14708">
        <v>590</v>
      </c>
      <c r="F14708" t="s">
        <v>110</v>
      </c>
      <c r="G14708" t="s">
        <v>129</v>
      </c>
      <c r="H14708">
        <v>109</v>
      </c>
      <c r="I14708">
        <v>0.57739016631517415</v>
      </c>
      <c r="J14708">
        <v>1.6996054902111878E-2</v>
      </c>
      <c r="K14708">
        <v>0.1035332790563049</v>
      </c>
      <c r="L14708">
        <v>0.98030706364718623</v>
      </c>
    </row>
    <row r="14709" spans="1:12">
      <c r="A14709" t="s">
        <v>317</v>
      </c>
      <c r="B14709" t="s">
        <v>494</v>
      </c>
      <c r="C14709">
        <v>48463</v>
      </c>
      <c r="D14709" t="s">
        <v>135</v>
      </c>
      <c r="E14709">
        <v>590</v>
      </c>
      <c r="F14709" t="s">
        <v>110</v>
      </c>
      <c r="G14709" t="s">
        <v>130</v>
      </c>
      <c r="H14709">
        <v>68</v>
      </c>
      <c r="I14709">
        <v>0.13108892132839561</v>
      </c>
      <c r="J14709">
        <v>9.4406367663458363E-3</v>
      </c>
      <c r="K14709">
        <v>-7.1017343752349901E-2</v>
      </c>
      <c r="L14709">
        <v>0.37361870577517597</v>
      </c>
    </row>
    <row r="14710" spans="1:12">
      <c r="A14710" t="s">
        <v>317</v>
      </c>
      <c r="B14710" t="s">
        <v>494</v>
      </c>
      <c r="C14710">
        <v>48463</v>
      </c>
      <c r="D14710" t="s">
        <v>135</v>
      </c>
      <c r="E14710">
        <v>590</v>
      </c>
      <c r="F14710" t="s">
        <v>110</v>
      </c>
      <c r="G14710" t="s">
        <v>131</v>
      </c>
      <c r="H14710">
        <v>109</v>
      </c>
      <c r="I14710">
        <v>0.57739016631517426</v>
      </c>
      <c r="J14710">
        <v>1.6996054902111871E-2</v>
      </c>
      <c r="K14710">
        <v>0.1035332790563049</v>
      </c>
      <c r="L14710">
        <v>0.98030706364718623</v>
      </c>
    </row>
    <row r="14711" spans="1:12">
      <c r="A14711" t="s">
        <v>317</v>
      </c>
      <c r="B14711" t="s">
        <v>494</v>
      </c>
      <c r="C14711">
        <v>48463</v>
      </c>
      <c r="D14711" t="s">
        <v>135</v>
      </c>
      <c r="E14711">
        <v>590</v>
      </c>
      <c r="F14711" t="s">
        <v>110</v>
      </c>
      <c r="G14711" t="s">
        <v>132</v>
      </c>
      <c r="H14711">
        <v>68</v>
      </c>
      <c r="I14711">
        <v>0.13108892132839561</v>
      </c>
      <c r="J14711">
        <v>9.4406367663458363E-3</v>
      </c>
      <c r="K14711">
        <v>-7.1017343752349901E-2</v>
      </c>
      <c r="L14711">
        <v>0.37361870577517597</v>
      </c>
    </row>
    <row r="14712" spans="1:12">
      <c r="A14712" t="s">
        <v>317</v>
      </c>
      <c r="B14712" t="s">
        <v>494</v>
      </c>
      <c r="C14712">
        <v>48463</v>
      </c>
      <c r="D14712" t="s">
        <v>135</v>
      </c>
      <c r="E14712">
        <v>590</v>
      </c>
      <c r="F14712" t="s">
        <v>110</v>
      </c>
      <c r="G14712" t="s">
        <v>133</v>
      </c>
      <c r="H14712">
        <v>109</v>
      </c>
      <c r="I14712">
        <v>0.66167765560911485</v>
      </c>
      <c r="J14712">
        <v>1.8324779483823061E-2</v>
      </c>
      <c r="K14712">
        <v>0.17937101341866499</v>
      </c>
      <c r="L14712">
        <v>1.0515140306815709</v>
      </c>
    </row>
    <row r="14713" spans="1:12">
      <c r="A14713" t="s">
        <v>317</v>
      </c>
      <c r="B14713" t="s">
        <v>494</v>
      </c>
      <c r="C14713">
        <v>48463</v>
      </c>
      <c r="D14713" t="s">
        <v>135</v>
      </c>
      <c r="E14713">
        <v>590</v>
      </c>
      <c r="F14713" t="s">
        <v>110</v>
      </c>
      <c r="G14713" t="s">
        <v>134</v>
      </c>
      <c r="H14713">
        <v>68</v>
      </c>
      <c r="I14713">
        <v>0.26387111965055232</v>
      </c>
      <c r="J14713">
        <v>1.445553613394151E-2</v>
      </c>
      <c r="K14713">
        <v>-2.9603177133575849E-3</v>
      </c>
      <c r="L14713">
        <v>0.49923968709117561</v>
      </c>
    </row>
    <row r="14714" spans="1:12">
      <c r="A14714" t="s">
        <v>317</v>
      </c>
      <c r="B14714" t="s">
        <v>495</v>
      </c>
      <c r="C14714">
        <v>48465</v>
      </c>
      <c r="D14714" t="s">
        <v>135</v>
      </c>
      <c r="E14714">
        <v>590</v>
      </c>
      <c r="F14714" t="s">
        <v>110</v>
      </c>
      <c r="G14714" t="s">
        <v>111</v>
      </c>
      <c r="H14714">
        <v>20</v>
      </c>
      <c r="I14714">
        <v>-1.0775250773316239E-3</v>
      </c>
      <c r="J14714">
        <v>1.8530982203370139E-3</v>
      </c>
      <c r="K14714">
        <v>-999</v>
      </c>
      <c r="L14714">
        <v>-999</v>
      </c>
    </row>
    <row r="14715" spans="1:12">
      <c r="A14715" t="s">
        <v>317</v>
      </c>
      <c r="B14715" t="s">
        <v>495</v>
      </c>
      <c r="C14715">
        <v>48465</v>
      </c>
      <c r="D14715" t="s">
        <v>135</v>
      </c>
      <c r="E14715">
        <v>590</v>
      </c>
      <c r="F14715" t="s">
        <v>110</v>
      </c>
      <c r="G14715" t="s">
        <v>112</v>
      </c>
      <c r="H14715">
        <v>39</v>
      </c>
      <c r="I14715">
        <v>-7.7510705896924508E-3</v>
      </c>
      <c r="J14715">
        <v>1.341363880508052E-3</v>
      </c>
      <c r="K14715">
        <v>-999</v>
      </c>
      <c r="L14715">
        <v>-999</v>
      </c>
    </row>
    <row r="14716" spans="1:12">
      <c r="A14716" t="s">
        <v>317</v>
      </c>
      <c r="B14716" t="s">
        <v>495</v>
      </c>
      <c r="C14716">
        <v>48465</v>
      </c>
      <c r="D14716" t="s">
        <v>135</v>
      </c>
      <c r="E14716">
        <v>590</v>
      </c>
      <c r="F14716" t="s">
        <v>110</v>
      </c>
      <c r="G14716" t="s">
        <v>113</v>
      </c>
      <c r="H14716">
        <v>20</v>
      </c>
      <c r="I14716">
        <v>0.57322014582845038</v>
      </c>
      <c r="J14716">
        <v>5.0041204645539638E-3</v>
      </c>
      <c r="K14716">
        <v>0.53266757867858727</v>
      </c>
      <c r="L14716">
        <v>0.61155968445221986</v>
      </c>
    </row>
    <row r="14717" spans="1:12">
      <c r="A14717" t="s">
        <v>317</v>
      </c>
      <c r="B14717" t="s">
        <v>495</v>
      </c>
      <c r="C14717">
        <v>48465</v>
      </c>
      <c r="D14717" t="s">
        <v>135</v>
      </c>
      <c r="E14717">
        <v>590</v>
      </c>
      <c r="F14717" t="s">
        <v>110</v>
      </c>
      <c r="G14717" t="s">
        <v>114</v>
      </c>
      <c r="H14717">
        <v>39</v>
      </c>
      <c r="I14717">
        <v>0.25847904275336098</v>
      </c>
      <c r="J14717">
        <v>1.4225374680988291E-2</v>
      </c>
      <c r="K14717">
        <v>8.8026611271834115E-2</v>
      </c>
      <c r="L14717">
        <v>0.40550754015868767</v>
      </c>
    </row>
    <row r="14718" spans="1:12">
      <c r="A14718" t="s">
        <v>317</v>
      </c>
      <c r="B14718" t="s">
        <v>495</v>
      </c>
      <c r="C14718">
        <v>48465</v>
      </c>
      <c r="D14718" t="s">
        <v>135</v>
      </c>
      <c r="E14718">
        <v>590</v>
      </c>
      <c r="F14718" t="s">
        <v>110</v>
      </c>
      <c r="G14718" t="s">
        <v>115</v>
      </c>
      <c r="H14718">
        <v>20</v>
      </c>
      <c r="I14718">
        <v>0.46925121680617921</v>
      </c>
      <c r="J14718">
        <v>4.191720528288102E-3</v>
      </c>
      <c r="K14718">
        <v>0.42931579141097781</v>
      </c>
      <c r="L14718">
        <v>0.49185931070714578</v>
      </c>
    </row>
    <row r="14719" spans="1:12">
      <c r="A14719" t="s">
        <v>317</v>
      </c>
      <c r="B14719" t="s">
        <v>495</v>
      </c>
      <c r="C14719">
        <v>48465</v>
      </c>
      <c r="D14719" t="s">
        <v>135</v>
      </c>
      <c r="E14719">
        <v>590</v>
      </c>
      <c r="F14719" t="s">
        <v>110</v>
      </c>
      <c r="G14719" t="s">
        <v>116</v>
      </c>
      <c r="H14719">
        <v>39</v>
      </c>
      <c r="I14719">
        <v>0.18365099522177769</v>
      </c>
      <c r="J14719">
        <v>1.7759081082224511E-2</v>
      </c>
      <c r="K14719">
        <v>-1.5995861006156211E-2</v>
      </c>
      <c r="L14719">
        <v>0.37254397000429879</v>
      </c>
    </row>
    <row r="14720" spans="1:12">
      <c r="A14720" t="s">
        <v>317</v>
      </c>
      <c r="B14720" t="s">
        <v>495</v>
      </c>
      <c r="C14720">
        <v>48465</v>
      </c>
      <c r="D14720" t="s">
        <v>135</v>
      </c>
      <c r="E14720">
        <v>590</v>
      </c>
      <c r="F14720" t="s">
        <v>110</v>
      </c>
      <c r="G14720" t="s">
        <v>117</v>
      </c>
      <c r="H14720">
        <v>20</v>
      </c>
      <c r="I14720">
        <v>0.46925121680617921</v>
      </c>
      <c r="J14720">
        <v>4.191720528288102E-3</v>
      </c>
      <c r="K14720">
        <v>0.42931579141097781</v>
      </c>
      <c r="L14720">
        <v>0.49185931070714578</v>
      </c>
    </row>
    <row r="14721" spans="1:12">
      <c r="A14721" t="s">
        <v>317</v>
      </c>
      <c r="B14721" t="s">
        <v>495</v>
      </c>
      <c r="C14721">
        <v>48465</v>
      </c>
      <c r="D14721" t="s">
        <v>135</v>
      </c>
      <c r="E14721">
        <v>590</v>
      </c>
      <c r="F14721" t="s">
        <v>110</v>
      </c>
      <c r="G14721" t="s">
        <v>118</v>
      </c>
      <c r="H14721">
        <v>39</v>
      </c>
      <c r="I14721">
        <v>0.18365099522177769</v>
      </c>
      <c r="J14721">
        <v>1.7759081082224511E-2</v>
      </c>
      <c r="K14721">
        <v>-1.5995861006156211E-2</v>
      </c>
      <c r="L14721">
        <v>0.37254397000429879</v>
      </c>
    </row>
    <row r="14722" spans="1:12">
      <c r="A14722" t="s">
        <v>317</v>
      </c>
      <c r="B14722" t="s">
        <v>495</v>
      </c>
      <c r="C14722">
        <v>48465</v>
      </c>
      <c r="D14722" t="s">
        <v>135</v>
      </c>
      <c r="E14722">
        <v>590</v>
      </c>
      <c r="F14722" t="s">
        <v>110</v>
      </c>
      <c r="G14722" t="s">
        <v>119</v>
      </c>
      <c r="H14722">
        <v>20</v>
      </c>
      <c r="I14722">
        <v>0.48884313020495013</v>
      </c>
      <c r="J14722">
        <v>4.8011712925529722E-3</v>
      </c>
      <c r="K14722">
        <v>0.44553022165138129</v>
      </c>
      <c r="L14722">
        <v>0.52798209319060985</v>
      </c>
    </row>
    <row r="14723" spans="1:12">
      <c r="A14723" t="s">
        <v>317</v>
      </c>
      <c r="B14723" t="s">
        <v>495</v>
      </c>
      <c r="C14723">
        <v>48465</v>
      </c>
      <c r="D14723" t="s">
        <v>135</v>
      </c>
      <c r="E14723">
        <v>590</v>
      </c>
      <c r="F14723" t="s">
        <v>110</v>
      </c>
      <c r="G14723" t="s">
        <v>120</v>
      </c>
      <c r="H14723">
        <v>39</v>
      </c>
      <c r="I14723">
        <v>0.22284526764285789</v>
      </c>
      <c r="J14723">
        <v>1.598187681126742E-2</v>
      </c>
      <c r="K14723">
        <v>4.0015070390214458E-2</v>
      </c>
      <c r="L14723">
        <v>0.39735487538562231</v>
      </c>
    </row>
    <row r="14724" spans="1:12">
      <c r="A14724" t="s">
        <v>317</v>
      </c>
      <c r="B14724" t="s">
        <v>495</v>
      </c>
      <c r="C14724">
        <v>48465</v>
      </c>
      <c r="D14724" t="s">
        <v>135</v>
      </c>
      <c r="E14724">
        <v>590</v>
      </c>
      <c r="F14724" t="s">
        <v>110</v>
      </c>
      <c r="G14724" t="s">
        <v>121</v>
      </c>
      <c r="H14724">
        <v>20</v>
      </c>
      <c r="I14724">
        <v>0.63496782328502055</v>
      </c>
      <c r="J14724">
        <v>6.4576668331086202E-3</v>
      </c>
      <c r="K14724">
        <v>0.58753524450715866</v>
      </c>
      <c r="L14724">
        <v>0.69021003559537386</v>
      </c>
    </row>
    <row r="14725" spans="1:12">
      <c r="A14725" t="s">
        <v>317</v>
      </c>
      <c r="B14725" t="s">
        <v>495</v>
      </c>
      <c r="C14725">
        <v>48465</v>
      </c>
      <c r="D14725" t="s">
        <v>135</v>
      </c>
      <c r="E14725">
        <v>590</v>
      </c>
      <c r="F14725" t="s">
        <v>110</v>
      </c>
      <c r="G14725" t="s">
        <v>122</v>
      </c>
      <c r="H14725">
        <v>39</v>
      </c>
      <c r="I14725">
        <v>0.34156876173589362</v>
      </c>
      <c r="J14725">
        <v>1.4141099499657001E-2</v>
      </c>
      <c r="K14725">
        <v>0.15926604632616109</v>
      </c>
      <c r="L14725">
        <v>0.47108975947694159</v>
      </c>
    </row>
    <row r="14726" spans="1:12">
      <c r="A14726" t="s">
        <v>317</v>
      </c>
      <c r="B14726" t="s">
        <v>495</v>
      </c>
      <c r="C14726">
        <v>48465</v>
      </c>
      <c r="D14726" t="s">
        <v>135</v>
      </c>
      <c r="E14726">
        <v>590</v>
      </c>
      <c r="F14726" t="s">
        <v>110</v>
      </c>
      <c r="G14726" t="s">
        <v>123</v>
      </c>
      <c r="H14726">
        <v>20</v>
      </c>
      <c r="I14726">
        <v>0.72588878077009178</v>
      </c>
      <c r="J14726">
        <v>1.198562528599029E-2</v>
      </c>
      <c r="K14726">
        <v>0.66693167583421764</v>
      </c>
      <c r="L14726">
        <v>0.86129794362903456</v>
      </c>
    </row>
    <row r="14727" spans="1:12">
      <c r="A14727" t="s">
        <v>317</v>
      </c>
      <c r="B14727" t="s">
        <v>495</v>
      </c>
      <c r="C14727">
        <v>48465</v>
      </c>
      <c r="D14727" t="s">
        <v>135</v>
      </c>
      <c r="E14727">
        <v>590</v>
      </c>
      <c r="F14727" t="s">
        <v>110</v>
      </c>
      <c r="G14727" t="s">
        <v>124</v>
      </c>
      <c r="H14727">
        <v>39</v>
      </c>
      <c r="I14727">
        <v>0.44562625212261481</v>
      </c>
      <c r="J14727">
        <v>1.193791908893351E-2</v>
      </c>
      <c r="K14727">
        <v>0.2701772794150844</v>
      </c>
      <c r="L14727">
        <v>0.5522496097317523</v>
      </c>
    </row>
    <row r="14728" spans="1:12">
      <c r="A14728" t="s">
        <v>317</v>
      </c>
      <c r="B14728" t="s">
        <v>495</v>
      </c>
      <c r="C14728">
        <v>48465</v>
      </c>
      <c r="D14728" t="s">
        <v>135</v>
      </c>
      <c r="E14728">
        <v>590</v>
      </c>
      <c r="F14728" t="s">
        <v>110</v>
      </c>
      <c r="G14728" t="s">
        <v>125</v>
      </c>
      <c r="H14728">
        <v>20</v>
      </c>
      <c r="I14728">
        <v>0.85867505015236689</v>
      </c>
      <c r="J14728">
        <v>1.418853706602939E-2</v>
      </c>
      <c r="K14728">
        <v>0.78844644693661503</v>
      </c>
      <c r="L14728">
        <v>1.0322448766981811</v>
      </c>
    </row>
    <row r="14729" spans="1:12">
      <c r="A14729" t="s">
        <v>317</v>
      </c>
      <c r="B14729" t="s">
        <v>495</v>
      </c>
      <c r="C14729">
        <v>48465</v>
      </c>
      <c r="D14729" t="s">
        <v>135</v>
      </c>
      <c r="E14729">
        <v>590</v>
      </c>
      <c r="F14729" t="s">
        <v>110</v>
      </c>
      <c r="G14729" t="s">
        <v>126</v>
      </c>
      <c r="H14729">
        <v>39</v>
      </c>
      <c r="I14729">
        <v>0.58262408222478823</v>
      </c>
      <c r="J14729">
        <v>1.130424539067456E-2</v>
      </c>
      <c r="K14729">
        <v>0.41994781322730163</v>
      </c>
      <c r="L14729">
        <v>0.68232956443301473</v>
      </c>
    </row>
    <row r="14730" spans="1:12">
      <c r="A14730" t="s">
        <v>317</v>
      </c>
      <c r="B14730" t="s">
        <v>495</v>
      </c>
      <c r="C14730">
        <v>48465</v>
      </c>
      <c r="D14730" t="s">
        <v>135</v>
      </c>
      <c r="E14730">
        <v>590</v>
      </c>
      <c r="F14730" t="s">
        <v>110</v>
      </c>
      <c r="G14730" t="s">
        <v>127</v>
      </c>
      <c r="H14730">
        <v>20</v>
      </c>
      <c r="I14730">
        <v>0.57322014582845038</v>
      </c>
      <c r="J14730">
        <v>5.004120464553969E-3</v>
      </c>
      <c r="K14730">
        <v>0.53266757867858727</v>
      </c>
      <c r="L14730">
        <v>0.61155968445221986</v>
      </c>
    </row>
    <row r="14731" spans="1:12">
      <c r="A14731" t="s">
        <v>317</v>
      </c>
      <c r="B14731" t="s">
        <v>495</v>
      </c>
      <c r="C14731">
        <v>48465</v>
      </c>
      <c r="D14731" t="s">
        <v>135</v>
      </c>
      <c r="E14731">
        <v>590</v>
      </c>
      <c r="F14731" t="s">
        <v>110</v>
      </c>
      <c r="G14731" t="s">
        <v>128</v>
      </c>
      <c r="H14731">
        <v>39</v>
      </c>
      <c r="I14731">
        <v>0.25847904275336098</v>
      </c>
      <c r="J14731">
        <v>1.4225374680988291E-2</v>
      </c>
      <c r="K14731">
        <v>8.8026611271834115E-2</v>
      </c>
      <c r="L14731">
        <v>0.40550754015868767</v>
      </c>
    </row>
    <row r="14732" spans="1:12">
      <c r="A14732" t="s">
        <v>317</v>
      </c>
      <c r="B14732" t="s">
        <v>495</v>
      </c>
      <c r="C14732">
        <v>48465</v>
      </c>
      <c r="D14732" t="s">
        <v>135</v>
      </c>
      <c r="E14732">
        <v>590</v>
      </c>
      <c r="F14732" t="s">
        <v>110</v>
      </c>
      <c r="G14732" t="s">
        <v>129</v>
      </c>
      <c r="H14732">
        <v>20</v>
      </c>
      <c r="I14732">
        <v>0.57322014582845038</v>
      </c>
      <c r="J14732">
        <v>5.0041204645539612E-3</v>
      </c>
      <c r="K14732">
        <v>0.53266757867858727</v>
      </c>
      <c r="L14732">
        <v>0.61155968445221986</v>
      </c>
    </row>
    <row r="14733" spans="1:12">
      <c r="A14733" t="s">
        <v>317</v>
      </c>
      <c r="B14733" t="s">
        <v>495</v>
      </c>
      <c r="C14733">
        <v>48465</v>
      </c>
      <c r="D14733" t="s">
        <v>135</v>
      </c>
      <c r="E14733">
        <v>590</v>
      </c>
      <c r="F14733" t="s">
        <v>110</v>
      </c>
      <c r="G14733" t="s">
        <v>130</v>
      </c>
      <c r="H14733">
        <v>39</v>
      </c>
      <c r="I14733">
        <v>0.25847904275336098</v>
      </c>
      <c r="J14733">
        <v>1.4225374680988291E-2</v>
      </c>
      <c r="K14733">
        <v>8.8026611271834115E-2</v>
      </c>
      <c r="L14733">
        <v>0.40550754015868767</v>
      </c>
    </row>
    <row r="14734" spans="1:12">
      <c r="A14734" t="s">
        <v>317</v>
      </c>
      <c r="B14734" t="s">
        <v>495</v>
      </c>
      <c r="C14734">
        <v>48465</v>
      </c>
      <c r="D14734" t="s">
        <v>135</v>
      </c>
      <c r="E14734">
        <v>590</v>
      </c>
      <c r="F14734" t="s">
        <v>110</v>
      </c>
      <c r="G14734" t="s">
        <v>131</v>
      </c>
      <c r="H14734">
        <v>20</v>
      </c>
      <c r="I14734">
        <v>0.57322014582845049</v>
      </c>
      <c r="J14734">
        <v>5.0041204645539543E-3</v>
      </c>
      <c r="K14734">
        <v>0.53266757867858727</v>
      </c>
      <c r="L14734">
        <v>0.61155968445221986</v>
      </c>
    </row>
    <row r="14735" spans="1:12">
      <c r="A14735" t="s">
        <v>317</v>
      </c>
      <c r="B14735" t="s">
        <v>495</v>
      </c>
      <c r="C14735">
        <v>48465</v>
      </c>
      <c r="D14735" t="s">
        <v>135</v>
      </c>
      <c r="E14735">
        <v>590</v>
      </c>
      <c r="F14735" t="s">
        <v>110</v>
      </c>
      <c r="G14735" t="s">
        <v>132</v>
      </c>
      <c r="H14735">
        <v>39</v>
      </c>
      <c r="I14735">
        <v>0.25847904275336098</v>
      </c>
      <c r="J14735">
        <v>1.4225374680988291E-2</v>
      </c>
      <c r="K14735">
        <v>8.8026611271834115E-2</v>
      </c>
      <c r="L14735">
        <v>0.40550754015868767</v>
      </c>
    </row>
    <row r="14736" spans="1:12">
      <c r="A14736" t="s">
        <v>317</v>
      </c>
      <c r="B14736" t="s">
        <v>495</v>
      </c>
      <c r="C14736">
        <v>48465</v>
      </c>
      <c r="D14736" t="s">
        <v>135</v>
      </c>
      <c r="E14736">
        <v>590</v>
      </c>
      <c r="F14736" t="s">
        <v>110</v>
      </c>
      <c r="G14736" t="s">
        <v>133</v>
      </c>
      <c r="H14736">
        <v>20</v>
      </c>
      <c r="I14736">
        <v>0.47598019479054982</v>
      </c>
      <c r="J14736">
        <v>1.163192577172596E-2</v>
      </c>
      <c r="K14736">
        <v>0.42405695512702563</v>
      </c>
      <c r="L14736">
        <v>0.63440132752115486</v>
      </c>
    </row>
    <row r="14737" spans="1:12">
      <c r="A14737" t="s">
        <v>317</v>
      </c>
      <c r="B14737" t="s">
        <v>495</v>
      </c>
      <c r="C14737">
        <v>48465</v>
      </c>
      <c r="D14737" t="s">
        <v>135</v>
      </c>
      <c r="E14737">
        <v>590</v>
      </c>
      <c r="F14737" t="s">
        <v>110</v>
      </c>
      <c r="G14737" t="s">
        <v>134</v>
      </c>
      <c r="H14737">
        <v>39</v>
      </c>
      <c r="I14737">
        <v>0.33924803675892751</v>
      </c>
      <c r="J14737">
        <v>6.459383048740077E-3</v>
      </c>
      <c r="K14737">
        <v>0.28396204659748292</v>
      </c>
      <c r="L14737">
        <v>0.44574456366263732</v>
      </c>
    </row>
    <row r="14738" spans="1:12">
      <c r="A14738" t="s">
        <v>317</v>
      </c>
      <c r="B14738" t="s">
        <v>496</v>
      </c>
      <c r="C14738">
        <v>48467</v>
      </c>
      <c r="D14738" t="s">
        <v>135</v>
      </c>
      <c r="E14738">
        <v>590</v>
      </c>
      <c r="F14738" t="s">
        <v>110</v>
      </c>
      <c r="G14738" t="s">
        <v>111</v>
      </c>
      <c r="H14738">
        <v>21</v>
      </c>
      <c r="I14738">
        <v>2.9097044164964801E-2</v>
      </c>
      <c r="J14738">
        <v>6.0724630505607641E-3</v>
      </c>
      <c r="K14738">
        <v>-999</v>
      </c>
      <c r="L14738">
        <v>-999</v>
      </c>
    </row>
    <row r="14739" spans="1:12">
      <c r="A14739" t="s">
        <v>317</v>
      </c>
      <c r="B14739" t="s">
        <v>496</v>
      </c>
      <c r="C14739">
        <v>48467</v>
      </c>
      <c r="D14739" t="s">
        <v>135</v>
      </c>
      <c r="E14739">
        <v>590</v>
      </c>
      <c r="F14739" t="s">
        <v>110</v>
      </c>
      <c r="G14739" t="s">
        <v>112</v>
      </c>
      <c r="H14739">
        <v>477</v>
      </c>
      <c r="I14739">
        <v>1.085944598652811E-2</v>
      </c>
      <c r="J14739">
        <v>7.8046166627902651E-4</v>
      </c>
      <c r="K14739">
        <v>-999</v>
      </c>
      <c r="L14739">
        <v>-999</v>
      </c>
    </row>
    <row r="14740" spans="1:12">
      <c r="A14740" t="s">
        <v>317</v>
      </c>
      <c r="B14740" t="s">
        <v>496</v>
      </c>
      <c r="C14740">
        <v>48467</v>
      </c>
      <c r="D14740" t="s">
        <v>135</v>
      </c>
      <c r="E14740">
        <v>590</v>
      </c>
      <c r="F14740" t="s">
        <v>110</v>
      </c>
      <c r="G14740" t="s">
        <v>113</v>
      </c>
      <c r="H14740">
        <v>21</v>
      </c>
      <c r="I14740">
        <v>0.53153354669199482</v>
      </c>
      <c r="J14740">
        <v>5.1312881201294069E-2</v>
      </c>
      <c r="K14740">
        <v>0.15938401467315549</v>
      </c>
      <c r="L14740">
        <v>1.035220974542278</v>
      </c>
    </row>
    <row r="14741" spans="1:12">
      <c r="A14741" t="s">
        <v>317</v>
      </c>
      <c r="B14741" t="s">
        <v>496</v>
      </c>
      <c r="C14741">
        <v>48467</v>
      </c>
      <c r="D14741" t="s">
        <v>135</v>
      </c>
      <c r="E14741">
        <v>590</v>
      </c>
      <c r="F14741" t="s">
        <v>110</v>
      </c>
      <c r="G14741" t="s">
        <v>114</v>
      </c>
      <c r="H14741">
        <v>477</v>
      </c>
      <c r="I14741">
        <v>0.22833022031479619</v>
      </c>
      <c r="J14741">
        <v>6.2427336394158522E-3</v>
      </c>
      <c r="K14741">
        <v>-0.41821509723516131</v>
      </c>
      <c r="L14741">
        <v>0.68929894522485269</v>
      </c>
    </row>
    <row r="14742" spans="1:12">
      <c r="A14742" t="s">
        <v>317</v>
      </c>
      <c r="B14742" t="s">
        <v>496</v>
      </c>
      <c r="C14742">
        <v>48467</v>
      </c>
      <c r="D14742" t="s">
        <v>135</v>
      </c>
      <c r="E14742">
        <v>590</v>
      </c>
      <c r="F14742" t="s">
        <v>110</v>
      </c>
      <c r="G14742" t="s">
        <v>115</v>
      </c>
      <c r="H14742">
        <v>21</v>
      </c>
      <c r="I14742">
        <v>0.30580196078704569</v>
      </c>
      <c r="J14742">
        <v>4.3764517371572248E-2</v>
      </c>
      <c r="K14742">
        <v>-0.1030372468641147</v>
      </c>
      <c r="L14742">
        <v>0.70150015117042142</v>
      </c>
    </row>
    <row r="14743" spans="1:12">
      <c r="A14743" t="s">
        <v>317</v>
      </c>
      <c r="B14743" t="s">
        <v>496</v>
      </c>
      <c r="C14743">
        <v>48467</v>
      </c>
      <c r="D14743" t="s">
        <v>135</v>
      </c>
      <c r="E14743">
        <v>590</v>
      </c>
      <c r="F14743" t="s">
        <v>110</v>
      </c>
      <c r="G14743" t="s">
        <v>116</v>
      </c>
      <c r="H14743">
        <v>477</v>
      </c>
      <c r="I14743">
        <v>0.133493014960649</v>
      </c>
      <c r="J14743">
        <v>6.5418996082661227E-3</v>
      </c>
      <c r="K14743">
        <v>-0.62373865412019058</v>
      </c>
      <c r="L14743">
        <v>0.53022528668276903</v>
      </c>
    </row>
    <row r="14744" spans="1:12">
      <c r="A14744" t="s">
        <v>317</v>
      </c>
      <c r="B14744" t="s">
        <v>496</v>
      </c>
      <c r="C14744">
        <v>48467</v>
      </c>
      <c r="D14744" t="s">
        <v>135</v>
      </c>
      <c r="E14744">
        <v>590</v>
      </c>
      <c r="F14744" t="s">
        <v>110</v>
      </c>
      <c r="G14744" t="s">
        <v>117</v>
      </c>
      <c r="H14744">
        <v>21</v>
      </c>
      <c r="I14744">
        <v>0.30580196078704569</v>
      </c>
      <c r="J14744">
        <v>4.3764517371572248E-2</v>
      </c>
      <c r="K14744">
        <v>-0.1030372468641147</v>
      </c>
      <c r="L14744">
        <v>0.70150015117042142</v>
      </c>
    </row>
    <row r="14745" spans="1:12">
      <c r="A14745" t="s">
        <v>317</v>
      </c>
      <c r="B14745" t="s">
        <v>496</v>
      </c>
      <c r="C14745">
        <v>48467</v>
      </c>
      <c r="D14745" t="s">
        <v>135</v>
      </c>
      <c r="E14745">
        <v>590</v>
      </c>
      <c r="F14745" t="s">
        <v>110</v>
      </c>
      <c r="G14745" t="s">
        <v>118</v>
      </c>
      <c r="H14745">
        <v>477</v>
      </c>
      <c r="I14745">
        <v>0.13347776267048159</v>
      </c>
      <c r="J14745">
        <v>6.5422970367849239E-3</v>
      </c>
      <c r="K14745">
        <v>-0.62373865412019058</v>
      </c>
      <c r="L14745">
        <v>0.53022528668276903</v>
      </c>
    </row>
    <row r="14746" spans="1:12">
      <c r="A14746" t="s">
        <v>317</v>
      </c>
      <c r="B14746" t="s">
        <v>496</v>
      </c>
      <c r="C14746">
        <v>48467</v>
      </c>
      <c r="D14746" t="s">
        <v>135</v>
      </c>
      <c r="E14746">
        <v>590</v>
      </c>
      <c r="F14746" t="s">
        <v>110</v>
      </c>
      <c r="G14746" t="s">
        <v>119</v>
      </c>
      <c r="H14746">
        <v>21</v>
      </c>
      <c r="I14746">
        <v>0.41894103250454029</v>
      </c>
      <c r="J14746">
        <v>4.5897237089403013E-2</v>
      </c>
      <c r="K14746">
        <v>0.13843076486317521</v>
      </c>
      <c r="L14746">
        <v>0.87417234015293099</v>
      </c>
    </row>
    <row r="14747" spans="1:12">
      <c r="A14747" t="s">
        <v>317</v>
      </c>
      <c r="B14747" t="s">
        <v>496</v>
      </c>
      <c r="C14747">
        <v>48467</v>
      </c>
      <c r="D14747" t="s">
        <v>135</v>
      </c>
      <c r="E14747">
        <v>590</v>
      </c>
      <c r="F14747" t="s">
        <v>110</v>
      </c>
      <c r="G14747" t="s">
        <v>120</v>
      </c>
      <c r="H14747">
        <v>477</v>
      </c>
      <c r="I14747">
        <v>0.18327756672106271</v>
      </c>
      <c r="J14747">
        <v>6.4608604115766986E-3</v>
      </c>
      <c r="K14747">
        <v>-0.48132900060174078</v>
      </c>
      <c r="L14747">
        <v>0.61784843715681403</v>
      </c>
    </row>
    <row r="14748" spans="1:12">
      <c r="A14748" t="s">
        <v>317</v>
      </c>
      <c r="B14748" t="s">
        <v>496</v>
      </c>
      <c r="C14748">
        <v>48467</v>
      </c>
      <c r="D14748" t="s">
        <v>135</v>
      </c>
      <c r="E14748">
        <v>590</v>
      </c>
      <c r="F14748" t="s">
        <v>110</v>
      </c>
      <c r="G14748" t="s">
        <v>121</v>
      </c>
      <c r="H14748">
        <v>21</v>
      </c>
      <c r="I14748">
        <v>0.67011258961515197</v>
      </c>
      <c r="J14748">
        <v>5.9670154189357102E-2</v>
      </c>
      <c r="K14748">
        <v>0.1920892174148528</v>
      </c>
      <c r="L14748">
        <v>1.2323829158348369</v>
      </c>
    </row>
    <row r="14749" spans="1:12">
      <c r="A14749" t="s">
        <v>317</v>
      </c>
      <c r="B14749" t="s">
        <v>496</v>
      </c>
      <c r="C14749">
        <v>48467</v>
      </c>
      <c r="D14749" t="s">
        <v>135</v>
      </c>
      <c r="E14749">
        <v>590</v>
      </c>
      <c r="F14749" t="s">
        <v>110</v>
      </c>
      <c r="G14749" t="s">
        <v>122</v>
      </c>
      <c r="H14749">
        <v>477</v>
      </c>
      <c r="I14749">
        <v>0.31583119312747032</v>
      </c>
      <c r="J14749">
        <v>6.851355486556512E-3</v>
      </c>
      <c r="K14749">
        <v>-0.17449362842845009</v>
      </c>
      <c r="L14749">
        <v>0.81663580721431916</v>
      </c>
    </row>
    <row r="14750" spans="1:12">
      <c r="A14750" t="s">
        <v>317</v>
      </c>
      <c r="B14750" t="s">
        <v>496</v>
      </c>
      <c r="C14750">
        <v>48467</v>
      </c>
      <c r="D14750" t="s">
        <v>135</v>
      </c>
      <c r="E14750">
        <v>590</v>
      </c>
      <c r="F14750" t="s">
        <v>110</v>
      </c>
      <c r="G14750" t="s">
        <v>123</v>
      </c>
      <c r="H14750">
        <v>21</v>
      </c>
      <c r="I14750">
        <v>0.90529997341020851</v>
      </c>
      <c r="J14750">
        <v>7.7002491223631439E-2</v>
      </c>
      <c r="K14750">
        <v>0.22213573584840979</v>
      </c>
      <c r="L14750">
        <v>1.5856410023960681</v>
      </c>
    </row>
    <row r="14751" spans="1:12">
      <c r="A14751" t="s">
        <v>317</v>
      </c>
      <c r="B14751" t="s">
        <v>496</v>
      </c>
      <c r="C14751">
        <v>48467</v>
      </c>
      <c r="D14751" t="s">
        <v>135</v>
      </c>
      <c r="E14751">
        <v>590</v>
      </c>
      <c r="F14751" t="s">
        <v>110</v>
      </c>
      <c r="G14751" t="s">
        <v>124</v>
      </c>
      <c r="H14751">
        <v>477</v>
      </c>
      <c r="I14751">
        <v>0.44149972559681239</v>
      </c>
      <c r="J14751">
        <v>8.2244516441697703E-3</v>
      </c>
      <c r="K14751">
        <v>-2.937424300232781E-3</v>
      </c>
      <c r="L14751">
        <v>1.0116504290241439</v>
      </c>
    </row>
    <row r="14752" spans="1:12">
      <c r="A14752" t="s">
        <v>317</v>
      </c>
      <c r="B14752" t="s">
        <v>496</v>
      </c>
      <c r="C14752">
        <v>48467</v>
      </c>
      <c r="D14752" t="s">
        <v>135</v>
      </c>
      <c r="E14752">
        <v>590</v>
      </c>
      <c r="F14752" t="s">
        <v>110</v>
      </c>
      <c r="G14752" t="s">
        <v>125</v>
      </c>
      <c r="H14752">
        <v>21</v>
      </c>
      <c r="I14752">
        <v>1.12839611071775</v>
      </c>
      <c r="J14752">
        <v>9.2851381894181975E-2</v>
      </c>
      <c r="K14752">
        <v>0.25170032977500628</v>
      </c>
      <c r="L14752">
        <v>1.9083088080071371</v>
      </c>
    </row>
    <row r="14753" spans="1:12">
      <c r="A14753" t="s">
        <v>317</v>
      </c>
      <c r="B14753" t="s">
        <v>496</v>
      </c>
      <c r="C14753">
        <v>48467</v>
      </c>
      <c r="D14753" t="s">
        <v>135</v>
      </c>
      <c r="E14753">
        <v>590</v>
      </c>
      <c r="F14753" t="s">
        <v>110</v>
      </c>
      <c r="G14753" t="s">
        <v>126</v>
      </c>
      <c r="H14753">
        <v>477</v>
      </c>
      <c r="I14753">
        <v>0.56523776407996806</v>
      </c>
      <c r="J14753">
        <v>9.8855245080194474E-3</v>
      </c>
      <c r="K14753">
        <v>-2.937424300232781E-3</v>
      </c>
      <c r="L14753">
        <v>1.193299581612685</v>
      </c>
    </row>
    <row r="14754" spans="1:12">
      <c r="A14754" t="s">
        <v>317</v>
      </c>
      <c r="B14754" t="s">
        <v>496</v>
      </c>
      <c r="C14754">
        <v>48467</v>
      </c>
      <c r="D14754" t="s">
        <v>135</v>
      </c>
      <c r="E14754">
        <v>590</v>
      </c>
      <c r="F14754" t="s">
        <v>110</v>
      </c>
      <c r="G14754" t="s">
        <v>127</v>
      </c>
      <c r="H14754">
        <v>21</v>
      </c>
      <c r="I14754">
        <v>0.53153354669199482</v>
      </c>
      <c r="J14754">
        <v>5.1312881201294069E-2</v>
      </c>
      <c r="K14754">
        <v>0.15938401467315549</v>
      </c>
      <c r="L14754">
        <v>1.035220974542278</v>
      </c>
    </row>
    <row r="14755" spans="1:12">
      <c r="A14755" t="s">
        <v>317</v>
      </c>
      <c r="B14755" t="s">
        <v>496</v>
      </c>
      <c r="C14755">
        <v>48467</v>
      </c>
      <c r="D14755" t="s">
        <v>135</v>
      </c>
      <c r="E14755">
        <v>590</v>
      </c>
      <c r="F14755" t="s">
        <v>110</v>
      </c>
      <c r="G14755" t="s">
        <v>128</v>
      </c>
      <c r="H14755">
        <v>477</v>
      </c>
      <c r="I14755">
        <v>0.22834987544708549</v>
      </c>
      <c r="J14755">
        <v>6.2418780898418407E-3</v>
      </c>
      <c r="K14755">
        <v>-0.41821509723516131</v>
      </c>
      <c r="L14755">
        <v>0.68929894522485269</v>
      </c>
    </row>
    <row r="14756" spans="1:12">
      <c r="A14756" t="s">
        <v>317</v>
      </c>
      <c r="B14756" t="s">
        <v>496</v>
      </c>
      <c r="C14756">
        <v>48467</v>
      </c>
      <c r="D14756" t="s">
        <v>135</v>
      </c>
      <c r="E14756">
        <v>590</v>
      </c>
      <c r="F14756" t="s">
        <v>110</v>
      </c>
      <c r="G14756" t="s">
        <v>129</v>
      </c>
      <c r="H14756">
        <v>21</v>
      </c>
      <c r="I14756">
        <v>0.53153354669199482</v>
      </c>
      <c r="J14756">
        <v>5.1312881201294069E-2</v>
      </c>
      <c r="K14756">
        <v>0.15938401467315549</v>
      </c>
      <c r="L14756">
        <v>1.035220974542278</v>
      </c>
    </row>
    <row r="14757" spans="1:12">
      <c r="A14757" t="s">
        <v>317</v>
      </c>
      <c r="B14757" t="s">
        <v>496</v>
      </c>
      <c r="C14757">
        <v>48467</v>
      </c>
      <c r="D14757" t="s">
        <v>135</v>
      </c>
      <c r="E14757">
        <v>590</v>
      </c>
      <c r="F14757" t="s">
        <v>110</v>
      </c>
      <c r="G14757" t="s">
        <v>130</v>
      </c>
      <c r="H14757">
        <v>477</v>
      </c>
      <c r="I14757">
        <v>0.22834987544708549</v>
      </c>
      <c r="J14757">
        <v>6.2418780898418407E-3</v>
      </c>
      <c r="K14757">
        <v>-0.41821509723516131</v>
      </c>
      <c r="L14757">
        <v>0.68929894522485269</v>
      </c>
    </row>
    <row r="14758" spans="1:12">
      <c r="A14758" t="s">
        <v>317</v>
      </c>
      <c r="B14758" t="s">
        <v>496</v>
      </c>
      <c r="C14758">
        <v>48467</v>
      </c>
      <c r="D14758" t="s">
        <v>135</v>
      </c>
      <c r="E14758">
        <v>590</v>
      </c>
      <c r="F14758" t="s">
        <v>110</v>
      </c>
      <c r="G14758" t="s">
        <v>131</v>
      </c>
      <c r="H14758">
        <v>21</v>
      </c>
      <c r="I14758">
        <v>0.53153354669199482</v>
      </c>
      <c r="J14758">
        <v>5.1312881201294069E-2</v>
      </c>
      <c r="K14758">
        <v>0.15938401467315549</v>
      </c>
      <c r="L14758">
        <v>1.035220974542278</v>
      </c>
    </row>
    <row r="14759" spans="1:12">
      <c r="A14759" t="s">
        <v>317</v>
      </c>
      <c r="B14759" t="s">
        <v>496</v>
      </c>
      <c r="C14759">
        <v>48467</v>
      </c>
      <c r="D14759" t="s">
        <v>135</v>
      </c>
      <c r="E14759">
        <v>590</v>
      </c>
      <c r="F14759" t="s">
        <v>110</v>
      </c>
      <c r="G14759" t="s">
        <v>132</v>
      </c>
      <c r="H14759">
        <v>477</v>
      </c>
      <c r="I14759">
        <v>0.22834987544708549</v>
      </c>
      <c r="J14759">
        <v>6.2418780898418407E-3</v>
      </c>
      <c r="K14759">
        <v>-0.41821509723516131</v>
      </c>
      <c r="L14759">
        <v>0.68929894522485269</v>
      </c>
    </row>
    <row r="14760" spans="1:12">
      <c r="A14760" t="s">
        <v>317</v>
      </c>
      <c r="B14760" t="s">
        <v>496</v>
      </c>
      <c r="C14760">
        <v>48467</v>
      </c>
      <c r="D14760" t="s">
        <v>135</v>
      </c>
      <c r="E14760">
        <v>590</v>
      </c>
      <c r="F14760" t="s">
        <v>110</v>
      </c>
      <c r="G14760" t="s">
        <v>133</v>
      </c>
      <c r="H14760">
        <v>21</v>
      </c>
      <c r="I14760">
        <v>0.80092700356517643</v>
      </c>
      <c r="J14760">
        <v>6.6061947049611949E-2</v>
      </c>
      <c r="K14760">
        <v>0.13062001870250631</v>
      </c>
      <c r="L14760">
        <v>1.2634740516146179</v>
      </c>
    </row>
    <row r="14761" spans="1:12">
      <c r="A14761" t="s">
        <v>317</v>
      </c>
      <c r="B14761" t="s">
        <v>496</v>
      </c>
      <c r="C14761">
        <v>48467</v>
      </c>
      <c r="D14761" t="s">
        <v>135</v>
      </c>
      <c r="E14761">
        <v>590</v>
      </c>
      <c r="F14761" t="s">
        <v>110</v>
      </c>
      <c r="G14761" t="s">
        <v>134</v>
      </c>
      <c r="H14761">
        <v>477</v>
      </c>
      <c r="I14761">
        <v>0.342981100317304</v>
      </c>
      <c r="J14761">
        <v>6.0702155898444349E-3</v>
      </c>
      <c r="K14761">
        <v>-2.937424300232781E-3</v>
      </c>
      <c r="L14761">
        <v>0.69068353536398719</v>
      </c>
    </row>
    <row r="14762" spans="1:12">
      <c r="A14762" t="s">
        <v>317</v>
      </c>
      <c r="B14762" t="s">
        <v>497</v>
      </c>
      <c r="C14762">
        <v>48469</v>
      </c>
      <c r="D14762" t="s">
        <v>135</v>
      </c>
      <c r="E14762">
        <v>590</v>
      </c>
      <c r="F14762" t="s">
        <v>110</v>
      </c>
      <c r="G14762" t="s">
        <v>111</v>
      </c>
      <c r="H14762">
        <v>119</v>
      </c>
      <c r="I14762">
        <v>4.344054371735321E-2</v>
      </c>
      <c r="J14762">
        <v>3.0583080619406241E-3</v>
      </c>
      <c r="K14762">
        <v>-999</v>
      </c>
      <c r="L14762">
        <v>-999</v>
      </c>
    </row>
    <row r="14763" spans="1:12">
      <c r="A14763" t="s">
        <v>317</v>
      </c>
      <c r="B14763" t="s">
        <v>497</v>
      </c>
      <c r="C14763">
        <v>48469</v>
      </c>
      <c r="D14763" t="s">
        <v>135</v>
      </c>
      <c r="E14763">
        <v>590</v>
      </c>
      <c r="F14763" t="s">
        <v>110</v>
      </c>
      <c r="G14763" t="s">
        <v>112</v>
      </c>
      <c r="H14763">
        <v>154</v>
      </c>
      <c r="I14763">
        <v>1.010576887515535E-2</v>
      </c>
      <c r="J14763">
        <v>1.007986004360896E-3</v>
      </c>
      <c r="K14763">
        <v>-999</v>
      </c>
      <c r="L14763">
        <v>-999</v>
      </c>
    </row>
    <row r="14764" spans="1:12">
      <c r="A14764" t="s">
        <v>317</v>
      </c>
      <c r="B14764" t="s">
        <v>497</v>
      </c>
      <c r="C14764">
        <v>48469</v>
      </c>
      <c r="D14764" t="s">
        <v>135</v>
      </c>
      <c r="E14764">
        <v>590</v>
      </c>
      <c r="F14764" t="s">
        <v>110</v>
      </c>
      <c r="G14764" t="s">
        <v>113</v>
      </c>
      <c r="H14764">
        <v>119</v>
      </c>
      <c r="I14764">
        <v>0.54223212982136748</v>
      </c>
      <c r="J14764">
        <v>2.2402894704769659E-2</v>
      </c>
      <c r="K14764">
        <v>-6.8014914002422755E-5</v>
      </c>
      <c r="L14764">
        <v>1.167587709455941</v>
      </c>
    </row>
    <row r="14765" spans="1:12">
      <c r="A14765" t="s">
        <v>317</v>
      </c>
      <c r="B14765" t="s">
        <v>497</v>
      </c>
      <c r="C14765">
        <v>48469</v>
      </c>
      <c r="D14765" t="s">
        <v>135</v>
      </c>
      <c r="E14765">
        <v>590</v>
      </c>
      <c r="F14765" t="s">
        <v>110</v>
      </c>
      <c r="G14765" t="s">
        <v>114</v>
      </c>
      <c r="H14765">
        <v>154</v>
      </c>
      <c r="I14765">
        <v>0.13614671302070411</v>
      </c>
      <c r="J14765">
        <v>1.006211760132609E-2</v>
      </c>
      <c r="K14765">
        <v>-0.1648007615647171</v>
      </c>
      <c r="L14765">
        <v>0.56084747552493552</v>
      </c>
    </row>
    <row r="14766" spans="1:12">
      <c r="A14766" t="s">
        <v>317</v>
      </c>
      <c r="B14766" t="s">
        <v>497</v>
      </c>
      <c r="C14766">
        <v>48469</v>
      </c>
      <c r="D14766" t="s">
        <v>135</v>
      </c>
      <c r="E14766">
        <v>590</v>
      </c>
      <c r="F14766" t="s">
        <v>110</v>
      </c>
      <c r="G14766" t="s">
        <v>115</v>
      </c>
      <c r="H14766">
        <v>119</v>
      </c>
      <c r="I14766">
        <v>0.35744820166864288</v>
      </c>
      <c r="J14766">
        <v>1.8388921166261309E-2</v>
      </c>
      <c r="K14766">
        <v>-9.3929551569146078E-2</v>
      </c>
      <c r="L14766">
        <v>0.83509783911325841</v>
      </c>
    </row>
    <row r="14767" spans="1:12">
      <c r="A14767" t="s">
        <v>317</v>
      </c>
      <c r="B14767" t="s">
        <v>497</v>
      </c>
      <c r="C14767">
        <v>48469</v>
      </c>
      <c r="D14767" t="s">
        <v>135</v>
      </c>
      <c r="E14767">
        <v>590</v>
      </c>
      <c r="F14767" t="s">
        <v>110</v>
      </c>
      <c r="G14767" t="s">
        <v>116</v>
      </c>
      <c r="H14767">
        <v>154</v>
      </c>
      <c r="I14767">
        <v>5.8262439736304593E-2</v>
      </c>
      <c r="J14767">
        <v>9.4519299594805518E-3</v>
      </c>
      <c r="K14767">
        <v>-0.2965267321163389</v>
      </c>
      <c r="L14767">
        <v>0.34774509743010268</v>
      </c>
    </row>
    <row r="14768" spans="1:12">
      <c r="A14768" t="s">
        <v>317</v>
      </c>
      <c r="B14768" t="s">
        <v>497</v>
      </c>
      <c r="C14768">
        <v>48469</v>
      </c>
      <c r="D14768" t="s">
        <v>135</v>
      </c>
      <c r="E14768">
        <v>590</v>
      </c>
      <c r="F14768" t="s">
        <v>110</v>
      </c>
      <c r="G14768" t="s">
        <v>117</v>
      </c>
      <c r="H14768">
        <v>119</v>
      </c>
      <c r="I14768">
        <v>0.35744820166864288</v>
      </c>
      <c r="J14768">
        <v>1.8388921166261309E-2</v>
      </c>
      <c r="K14768">
        <v>-9.3929551569146078E-2</v>
      </c>
      <c r="L14768">
        <v>0.83509783911325841</v>
      </c>
    </row>
    <row r="14769" spans="1:12">
      <c r="A14769" t="s">
        <v>317</v>
      </c>
      <c r="B14769" t="s">
        <v>497</v>
      </c>
      <c r="C14769">
        <v>48469</v>
      </c>
      <c r="D14769" t="s">
        <v>135</v>
      </c>
      <c r="E14769">
        <v>590</v>
      </c>
      <c r="F14769" t="s">
        <v>110</v>
      </c>
      <c r="G14769" t="s">
        <v>118</v>
      </c>
      <c r="H14769">
        <v>154</v>
      </c>
      <c r="I14769">
        <v>5.8262439736304593E-2</v>
      </c>
      <c r="J14769">
        <v>9.4519299594805518E-3</v>
      </c>
      <c r="K14769">
        <v>-0.2965267321163389</v>
      </c>
      <c r="L14769">
        <v>0.34774509743010268</v>
      </c>
    </row>
    <row r="14770" spans="1:12">
      <c r="A14770" t="s">
        <v>317</v>
      </c>
      <c r="B14770" t="s">
        <v>497</v>
      </c>
      <c r="C14770">
        <v>48469</v>
      </c>
      <c r="D14770" t="s">
        <v>135</v>
      </c>
      <c r="E14770">
        <v>590</v>
      </c>
      <c r="F14770" t="s">
        <v>110</v>
      </c>
      <c r="G14770" t="s">
        <v>119</v>
      </c>
      <c r="H14770">
        <v>119</v>
      </c>
      <c r="I14770">
        <v>0.44640003195052641</v>
      </c>
      <c r="J14770">
        <v>2.017620395139887E-2</v>
      </c>
      <c r="K14770">
        <v>-6.8014914002422755E-5</v>
      </c>
      <c r="L14770">
        <v>1.0065041022987671</v>
      </c>
    </row>
    <row r="14771" spans="1:12">
      <c r="A14771" t="s">
        <v>317</v>
      </c>
      <c r="B14771" t="s">
        <v>497</v>
      </c>
      <c r="C14771">
        <v>48469</v>
      </c>
      <c r="D14771" t="s">
        <v>135</v>
      </c>
      <c r="E14771">
        <v>590</v>
      </c>
      <c r="F14771" t="s">
        <v>110</v>
      </c>
      <c r="G14771" t="s">
        <v>120</v>
      </c>
      <c r="H14771">
        <v>154</v>
      </c>
      <c r="I14771">
        <v>9.8542597284439759E-2</v>
      </c>
      <c r="J14771">
        <v>1.005330279515171E-2</v>
      </c>
      <c r="K14771">
        <v>-0.24312261054794609</v>
      </c>
      <c r="L14771">
        <v>0.47072010799174657</v>
      </c>
    </row>
    <row r="14772" spans="1:12">
      <c r="A14772" t="s">
        <v>317</v>
      </c>
      <c r="B14772" t="s">
        <v>497</v>
      </c>
      <c r="C14772">
        <v>48469</v>
      </c>
      <c r="D14772" t="s">
        <v>135</v>
      </c>
      <c r="E14772">
        <v>590</v>
      </c>
      <c r="F14772" t="s">
        <v>110</v>
      </c>
      <c r="G14772" t="s">
        <v>121</v>
      </c>
      <c r="H14772">
        <v>119</v>
      </c>
      <c r="I14772">
        <v>0.65603744095005223</v>
      </c>
      <c r="J14772">
        <v>2.571803551448653E-2</v>
      </c>
      <c r="K14772">
        <v>-6.8014914002422755E-5</v>
      </c>
      <c r="L14772">
        <v>1.362928753414266</v>
      </c>
    </row>
    <row r="14773" spans="1:12">
      <c r="A14773" t="s">
        <v>317</v>
      </c>
      <c r="B14773" t="s">
        <v>497</v>
      </c>
      <c r="C14773">
        <v>48469</v>
      </c>
      <c r="D14773" t="s">
        <v>135</v>
      </c>
      <c r="E14773">
        <v>590</v>
      </c>
      <c r="F14773" t="s">
        <v>110</v>
      </c>
      <c r="G14773" t="s">
        <v>122</v>
      </c>
      <c r="H14773">
        <v>154</v>
      </c>
      <c r="I14773">
        <v>0.20211812595804701</v>
      </c>
      <c r="J14773">
        <v>1.169530440944319E-2</v>
      </c>
      <c r="K14773">
        <v>-8.7787914512305359E-2</v>
      </c>
      <c r="L14773">
        <v>0.71699065535889961</v>
      </c>
    </row>
    <row r="14774" spans="1:12">
      <c r="A14774" t="s">
        <v>317</v>
      </c>
      <c r="B14774" t="s">
        <v>497</v>
      </c>
      <c r="C14774">
        <v>48469</v>
      </c>
      <c r="D14774" t="s">
        <v>135</v>
      </c>
      <c r="E14774">
        <v>590</v>
      </c>
      <c r="F14774" t="s">
        <v>110</v>
      </c>
      <c r="G14774" t="s">
        <v>123</v>
      </c>
      <c r="H14774">
        <v>119</v>
      </c>
      <c r="I14774">
        <v>0.85245977191256961</v>
      </c>
      <c r="J14774">
        <v>3.2272663101109947E-2</v>
      </c>
      <c r="K14774">
        <v>-6.8014914002422755E-5</v>
      </c>
      <c r="L14774">
        <v>1.722766894029135</v>
      </c>
    </row>
    <row r="14775" spans="1:12">
      <c r="A14775" t="s">
        <v>317</v>
      </c>
      <c r="B14775" t="s">
        <v>497</v>
      </c>
      <c r="C14775">
        <v>48469</v>
      </c>
      <c r="D14775" t="s">
        <v>135</v>
      </c>
      <c r="E14775">
        <v>590</v>
      </c>
      <c r="F14775" t="s">
        <v>110</v>
      </c>
      <c r="G14775" t="s">
        <v>124</v>
      </c>
      <c r="H14775">
        <v>154</v>
      </c>
      <c r="I14775">
        <v>0.30613086388350969</v>
      </c>
      <c r="J14775">
        <v>1.458451087164732E-2</v>
      </c>
      <c r="K14775">
        <v>-7.1362469007284768E-3</v>
      </c>
      <c r="L14775">
        <v>0.93825560750798298</v>
      </c>
    </row>
    <row r="14776" spans="1:12">
      <c r="A14776" t="s">
        <v>317</v>
      </c>
      <c r="B14776" t="s">
        <v>497</v>
      </c>
      <c r="C14776">
        <v>48469</v>
      </c>
      <c r="D14776" t="s">
        <v>135</v>
      </c>
      <c r="E14776">
        <v>590</v>
      </c>
      <c r="F14776" t="s">
        <v>110</v>
      </c>
      <c r="G14776" t="s">
        <v>125</v>
      </c>
      <c r="H14776">
        <v>119</v>
      </c>
      <c r="I14776">
        <v>1.043641561352562</v>
      </c>
      <c r="J14776">
        <v>3.8907464032135061E-2</v>
      </c>
      <c r="K14776">
        <v>-6.8014914002422755E-5</v>
      </c>
      <c r="L14776">
        <v>2.050532687710747</v>
      </c>
    </row>
    <row r="14777" spans="1:12">
      <c r="A14777" t="s">
        <v>317</v>
      </c>
      <c r="B14777" t="s">
        <v>497</v>
      </c>
      <c r="C14777">
        <v>48469</v>
      </c>
      <c r="D14777" t="s">
        <v>135</v>
      </c>
      <c r="E14777">
        <v>590</v>
      </c>
      <c r="F14777" t="s">
        <v>110</v>
      </c>
      <c r="G14777" t="s">
        <v>126</v>
      </c>
      <c r="H14777">
        <v>154</v>
      </c>
      <c r="I14777">
        <v>0.41259931489748708</v>
      </c>
      <c r="J14777">
        <v>1.7729208915557289E-2</v>
      </c>
      <c r="K14777">
        <v>-7.1362469007284768E-3</v>
      </c>
      <c r="L14777">
        <v>1.107028819515256</v>
      </c>
    </row>
    <row r="14778" spans="1:12">
      <c r="A14778" t="s">
        <v>317</v>
      </c>
      <c r="B14778" t="s">
        <v>497</v>
      </c>
      <c r="C14778">
        <v>48469</v>
      </c>
      <c r="D14778" t="s">
        <v>135</v>
      </c>
      <c r="E14778">
        <v>590</v>
      </c>
      <c r="F14778" t="s">
        <v>110</v>
      </c>
      <c r="G14778" t="s">
        <v>127</v>
      </c>
      <c r="H14778">
        <v>119</v>
      </c>
      <c r="I14778">
        <v>0.54223212982136759</v>
      </c>
      <c r="J14778">
        <v>2.2402894704769669E-2</v>
      </c>
      <c r="K14778">
        <v>-6.8014914002422755E-5</v>
      </c>
      <c r="L14778">
        <v>1.167587709455941</v>
      </c>
    </row>
    <row r="14779" spans="1:12">
      <c r="A14779" t="s">
        <v>317</v>
      </c>
      <c r="B14779" t="s">
        <v>497</v>
      </c>
      <c r="C14779">
        <v>48469</v>
      </c>
      <c r="D14779" t="s">
        <v>135</v>
      </c>
      <c r="E14779">
        <v>590</v>
      </c>
      <c r="F14779" t="s">
        <v>110</v>
      </c>
      <c r="G14779" t="s">
        <v>128</v>
      </c>
      <c r="H14779">
        <v>154</v>
      </c>
      <c r="I14779">
        <v>0.13614671302070411</v>
      </c>
      <c r="J14779">
        <v>1.006211760132609E-2</v>
      </c>
      <c r="K14779">
        <v>-0.1648007615647171</v>
      </c>
      <c r="L14779">
        <v>0.56084747552493552</v>
      </c>
    </row>
    <row r="14780" spans="1:12">
      <c r="A14780" t="s">
        <v>317</v>
      </c>
      <c r="B14780" t="s">
        <v>497</v>
      </c>
      <c r="C14780">
        <v>48469</v>
      </c>
      <c r="D14780" t="s">
        <v>135</v>
      </c>
      <c r="E14780">
        <v>590</v>
      </c>
      <c r="F14780" t="s">
        <v>110</v>
      </c>
      <c r="G14780" t="s">
        <v>129</v>
      </c>
      <c r="H14780">
        <v>119</v>
      </c>
      <c r="I14780">
        <v>0.54223213514268054</v>
      </c>
      <c r="J14780">
        <v>2.2402894354175851E-2</v>
      </c>
      <c r="K14780">
        <v>-6.8014914002422755E-5</v>
      </c>
      <c r="L14780">
        <v>1.167587709455941</v>
      </c>
    </row>
    <row r="14781" spans="1:12">
      <c r="A14781" t="s">
        <v>317</v>
      </c>
      <c r="B14781" t="s">
        <v>497</v>
      </c>
      <c r="C14781">
        <v>48469</v>
      </c>
      <c r="D14781" t="s">
        <v>135</v>
      </c>
      <c r="E14781">
        <v>590</v>
      </c>
      <c r="F14781" t="s">
        <v>110</v>
      </c>
      <c r="G14781" t="s">
        <v>130</v>
      </c>
      <c r="H14781">
        <v>154</v>
      </c>
      <c r="I14781">
        <v>0.13614671302070411</v>
      </c>
      <c r="J14781">
        <v>1.006211760132609E-2</v>
      </c>
      <c r="K14781">
        <v>-0.1648007615647171</v>
      </c>
      <c r="L14781">
        <v>0.56084747552493552</v>
      </c>
    </row>
    <row r="14782" spans="1:12">
      <c r="A14782" t="s">
        <v>317</v>
      </c>
      <c r="B14782" t="s">
        <v>497</v>
      </c>
      <c r="C14782">
        <v>48469</v>
      </c>
      <c r="D14782" t="s">
        <v>135</v>
      </c>
      <c r="E14782">
        <v>590</v>
      </c>
      <c r="F14782" t="s">
        <v>110</v>
      </c>
      <c r="G14782" t="s">
        <v>131</v>
      </c>
      <c r="H14782">
        <v>119</v>
      </c>
      <c r="I14782">
        <v>0.54223212982136759</v>
      </c>
      <c r="J14782">
        <v>2.2402894704769669E-2</v>
      </c>
      <c r="K14782">
        <v>-6.8014914002422755E-5</v>
      </c>
      <c r="L14782">
        <v>1.167587709455941</v>
      </c>
    </row>
    <row r="14783" spans="1:12">
      <c r="A14783" t="s">
        <v>317</v>
      </c>
      <c r="B14783" t="s">
        <v>497</v>
      </c>
      <c r="C14783">
        <v>48469</v>
      </c>
      <c r="D14783" t="s">
        <v>135</v>
      </c>
      <c r="E14783">
        <v>590</v>
      </c>
      <c r="F14783" t="s">
        <v>110</v>
      </c>
      <c r="G14783" t="s">
        <v>132</v>
      </c>
      <c r="H14783">
        <v>154</v>
      </c>
      <c r="I14783">
        <v>0.13614671302070411</v>
      </c>
      <c r="J14783">
        <v>1.006211760132609E-2</v>
      </c>
      <c r="K14783">
        <v>-0.1648007615647171</v>
      </c>
      <c r="L14783">
        <v>0.56084747552493552</v>
      </c>
    </row>
    <row r="14784" spans="1:12">
      <c r="A14784" t="s">
        <v>317</v>
      </c>
      <c r="B14784" t="s">
        <v>497</v>
      </c>
      <c r="C14784">
        <v>48469</v>
      </c>
      <c r="D14784" t="s">
        <v>135</v>
      </c>
      <c r="E14784">
        <v>590</v>
      </c>
      <c r="F14784" t="s">
        <v>110</v>
      </c>
      <c r="G14784" t="s">
        <v>133</v>
      </c>
      <c r="H14784">
        <v>119</v>
      </c>
      <c r="I14784">
        <v>0.71148490009686993</v>
      </c>
      <c r="J14784">
        <v>2.8626114169949951E-2</v>
      </c>
      <c r="K14784">
        <v>-6.8014914002422755E-5</v>
      </c>
      <c r="L14784">
        <v>1.4331333234507451</v>
      </c>
    </row>
    <row r="14785" spans="1:12">
      <c r="A14785" t="s">
        <v>317</v>
      </c>
      <c r="B14785" t="s">
        <v>497</v>
      </c>
      <c r="C14785">
        <v>48469</v>
      </c>
      <c r="D14785" t="s">
        <v>135</v>
      </c>
      <c r="E14785">
        <v>590</v>
      </c>
      <c r="F14785" t="s">
        <v>110</v>
      </c>
      <c r="G14785" t="s">
        <v>134</v>
      </c>
      <c r="H14785">
        <v>154</v>
      </c>
      <c r="I14785">
        <v>0.25524593365470882</v>
      </c>
      <c r="J14785">
        <v>1.069283385560706E-2</v>
      </c>
      <c r="K14785">
        <v>-7.1362469007284768E-3</v>
      </c>
      <c r="L14785">
        <v>0.67055148480300786</v>
      </c>
    </row>
    <row r="14786" spans="1:12">
      <c r="A14786" t="s">
        <v>317</v>
      </c>
      <c r="B14786" t="s">
        <v>498</v>
      </c>
      <c r="C14786">
        <v>48471</v>
      </c>
      <c r="D14786" t="s">
        <v>135</v>
      </c>
      <c r="E14786">
        <v>590</v>
      </c>
      <c r="F14786" t="s">
        <v>110</v>
      </c>
      <c r="G14786" t="s">
        <v>111</v>
      </c>
      <c r="H14786">
        <v>385</v>
      </c>
      <c r="I14786">
        <v>1.8352986050037819E-2</v>
      </c>
      <c r="J14786">
        <v>9.4481767279943002E-4</v>
      </c>
      <c r="K14786">
        <v>-999</v>
      </c>
      <c r="L14786">
        <v>-999</v>
      </c>
    </row>
    <row r="14787" spans="1:12">
      <c r="A14787" t="s">
        <v>317</v>
      </c>
      <c r="B14787" t="s">
        <v>498</v>
      </c>
      <c r="C14787">
        <v>48471</v>
      </c>
      <c r="D14787" t="s">
        <v>135</v>
      </c>
      <c r="E14787">
        <v>590</v>
      </c>
      <c r="F14787" t="s">
        <v>110</v>
      </c>
      <c r="G14787" t="s">
        <v>112</v>
      </c>
      <c r="H14787">
        <v>614</v>
      </c>
      <c r="I14787">
        <v>-1.524708937272541E-2</v>
      </c>
      <c r="J14787">
        <v>8.0153164432649913E-4</v>
      </c>
      <c r="K14787">
        <v>-999</v>
      </c>
      <c r="L14787">
        <v>-999</v>
      </c>
    </row>
    <row r="14788" spans="1:12">
      <c r="A14788" t="s">
        <v>317</v>
      </c>
      <c r="B14788" t="s">
        <v>498</v>
      </c>
      <c r="C14788">
        <v>48471</v>
      </c>
      <c r="D14788" t="s">
        <v>135</v>
      </c>
      <c r="E14788">
        <v>590</v>
      </c>
      <c r="F14788" t="s">
        <v>110</v>
      </c>
      <c r="G14788" t="s">
        <v>113</v>
      </c>
      <c r="H14788">
        <v>385</v>
      </c>
      <c r="I14788">
        <v>0.34441876035027852</v>
      </c>
      <c r="J14788">
        <v>8.249744552857298E-3</v>
      </c>
      <c r="K14788">
        <v>-2.2209100711948191E-3</v>
      </c>
      <c r="L14788">
        <v>0.92904004690239772</v>
      </c>
    </row>
    <row r="14789" spans="1:12">
      <c r="A14789" t="s">
        <v>317</v>
      </c>
      <c r="B14789" t="s">
        <v>498</v>
      </c>
      <c r="C14789">
        <v>48471</v>
      </c>
      <c r="D14789" t="s">
        <v>135</v>
      </c>
      <c r="E14789">
        <v>590</v>
      </c>
      <c r="F14789" t="s">
        <v>110</v>
      </c>
      <c r="G14789" t="s">
        <v>114</v>
      </c>
      <c r="H14789">
        <v>614</v>
      </c>
      <c r="I14789">
        <v>0.1498283722983309</v>
      </c>
      <c r="J14789">
        <v>4.8396967617221004E-3</v>
      </c>
      <c r="K14789">
        <v>-8.0042395586124887E-2</v>
      </c>
      <c r="L14789">
        <v>0.50609167636517527</v>
      </c>
    </row>
    <row r="14790" spans="1:12">
      <c r="A14790" t="s">
        <v>317</v>
      </c>
      <c r="B14790" t="s">
        <v>498</v>
      </c>
      <c r="C14790">
        <v>48471</v>
      </c>
      <c r="D14790" t="s">
        <v>135</v>
      </c>
      <c r="E14790">
        <v>590</v>
      </c>
      <c r="F14790" t="s">
        <v>110</v>
      </c>
      <c r="G14790" t="s">
        <v>115</v>
      </c>
      <c r="H14790">
        <v>385</v>
      </c>
      <c r="I14790">
        <v>0.2395383713506733</v>
      </c>
      <c r="J14790">
        <v>5.9711598132804493E-3</v>
      </c>
      <c r="K14790">
        <v>-6.9626939183345697E-3</v>
      </c>
      <c r="L14790">
        <v>0.68818917119285972</v>
      </c>
    </row>
    <row r="14791" spans="1:12">
      <c r="A14791" t="s">
        <v>317</v>
      </c>
      <c r="B14791" t="s">
        <v>498</v>
      </c>
      <c r="C14791">
        <v>48471</v>
      </c>
      <c r="D14791" t="s">
        <v>135</v>
      </c>
      <c r="E14791">
        <v>590</v>
      </c>
      <c r="F14791" t="s">
        <v>110</v>
      </c>
      <c r="G14791" t="s">
        <v>116</v>
      </c>
      <c r="H14791">
        <v>613</v>
      </c>
      <c r="I14791">
        <v>7.1637483097242008E-2</v>
      </c>
      <c r="J14791">
        <v>2.9817369722901959E-3</v>
      </c>
      <c r="K14791">
        <v>-0.16779746486992439</v>
      </c>
      <c r="L14791">
        <v>0.33039547440439881</v>
      </c>
    </row>
    <row r="14792" spans="1:12">
      <c r="A14792" t="s">
        <v>317</v>
      </c>
      <c r="B14792" t="s">
        <v>498</v>
      </c>
      <c r="C14792">
        <v>48471</v>
      </c>
      <c r="D14792" t="s">
        <v>135</v>
      </c>
      <c r="E14792">
        <v>590</v>
      </c>
      <c r="F14792" t="s">
        <v>110</v>
      </c>
      <c r="G14792" t="s">
        <v>117</v>
      </c>
      <c r="H14792">
        <v>385</v>
      </c>
      <c r="I14792">
        <v>0.2395383713506733</v>
      </c>
      <c r="J14792">
        <v>5.9711598132804493E-3</v>
      </c>
      <c r="K14792">
        <v>-6.9626939183345697E-3</v>
      </c>
      <c r="L14792">
        <v>0.68818917119285972</v>
      </c>
    </row>
    <row r="14793" spans="1:12">
      <c r="A14793" t="s">
        <v>317</v>
      </c>
      <c r="B14793" t="s">
        <v>498</v>
      </c>
      <c r="C14793">
        <v>48471</v>
      </c>
      <c r="D14793" t="s">
        <v>135</v>
      </c>
      <c r="E14793">
        <v>590</v>
      </c>
      <c r="F14793" t="s">
        <v>110</v>
      </c>
      <c r="G14793" t="s">
        <v>118</v>
      </c>
      <c r="H14793">
        <v>614</v>
      </c>
      <c r="I14793">
        <v>7.1404604684808304E-2</v>
      </c>
      <c r="J14793">
        <v>2.9590933539898941E-3</v>
      </c>
      <c r="K14793">
        <v>-0.16779746486992439</v>
      </c>
      <c r="L14793">
        <v>0.33039547440439881</v>
      </c>
    </row>
    <row r="14794" spans="1:12">
      <c r="A14794" t="s">
        <v>317</v>
      </c>
      <c r="B14794" t="s">
        <v>498</v>
      </c>
      <c r="C14794">
        <v>48471</v>
      </c>
      <c r="D14794" t="s">
        <v>135</v>
      </c>
      <c r="E14794">
        <v>590</v>
      </c>
      <c r="F14794" t="s">
        <v>110</v>
      </c>
      <c r="G14794" t="s">
        <v>119</v>
      </c>
      <c r="H14794">
        <v>385</v>
      </c>
      <c r="I14794">
        <v>0.29576395856467402</v>
      </c>
      <c r="J14794">
        <v>7.0892260102168444E-3</v>
      </c>
      <c r="K14794">
        <v>-2.2209100711948191E-3</v>
      </c>
      <c r="L14794">
        <v>0.81137074150351796</v>
      </c>
    </row>
    <row r="14795" spans="1:12">
      <c r="A14795" t="s">
        <v>317</v>
      </c>
      <c r="B14795" t="s">
        <v>498</v>
      </c>
      <c r="C14795">
        <v>48471</v>
      </c>
      <c r="D14795" t="s">
        <v>135</v>
      </c>
      <c r="E14795">
        <v>590</v>
      </c>
      <c r="F14795" t="s">
        <v>110</v>
      </c>
      <c r="G14795" t="s">
        <v>120</v>
      </c>
      <c r="H14795">
        <v>613</v>
      </c>
      <c r="I14795">
        <v>0.11001215318394671</v>
      </c>
      <c r="J14795">
        <v>3.8584855263824221E-3</v>
      </c>
      <c r="K14795">
        <v>-0.2476950842242015</v>
      </c>
      <c r="L14795">
        <v>0.39452015270246482</v>
      </c>
    </row>
    <row r="14796" spans="1:12">
      <c r="A14796" t="s">
        <v>317</v>
      </c>
      <c r="B14796" t="s">
        <v>498</v>
      </c>
      <c r="C14796">
        <v>48471</v>
      </c>
      <c r="D14796" t="s">
        <v>135</v>
      </c>
      <c r="E14796">
        <v>590</v>
      </c>
      <c r="F14796" t="s">
        <v>110</v>
      </c>
      <c r="G14796" t="s">
        <v>121</v>
      </c>
      <c r="H14796">
        <v>385</v>
      </c>
      <c r="I14796">
        <v>0.4297038202545681</v>
      </c>
      <c r="J14796">
        <v>1.013879700250065E-2</v>
      </c>
      <c r="K14796">
        <v>-2.2209100711948191E-3</v>
      </c>
      <c r="L14796">
        <v>1.118222396893668</v>
      </c>
    </row>
    <row r="14797" spans="1:12">
      <c r="A14797" t="s">
        <v>317</v>
      </c>
      <c r="B14797" t="s">
        <v>498</v>
      </c>
      <c r="C14797">
        <v>48471</v>
      </c>
      <c r="D14797" t="s">
        <v>135</v>
      </c>
      <c r="E14797">
        <v>590</v>
      </c>
      <c r="F14797" t="s">
        <v>110</v>
      </c>
      <c r="G14797" t="s">
        <v>122</v>
      </c>
      <c r="H14797">
        <v>613</v>
      </c>
      <c r="I14797">
        <v>0.20595179397059071</v>
      </c>
      <c r="J14797">
        <v>6.34815665797029E-3</v>
      </c>
      <c r="K14797">
        <v>-8.9453533457064499E-2</v>
      </c>
      <c r="L14797">
        <v>0.72098393098243763</v>
      </c>
    </row>
    <row r="14798" spans="1:12">
      <c r="A14798" t="s">
        <v>317</v>
      </c>
      <c r="B14798" t="s">
        <v>498</v>
      </c>
      <c r="C14798">
        <v>48471</v>
      </c>
      <c r="D14798" t="s">
        <v>135</v>
      </c>
      <c r="E14798">
        <v>590</v>
      </c>
      <c r="F14798" t="s">
        <v>110</v>
      </c>
      <c r="G14798" t="s">
        <v>123</v>
      </c>
      <c r="H14798">
        <v>385</v>
      </c>
      <c r="I14798">
        <v>0.55269707530607393</v>
      </c>
      <c r="J14798">
        <v>1.275900907091471E-2</v>
      </c>
      <c r="K14798">
        <v>-2.2209100711948191E-3</v>
      </c>
      <c r="L14798">
        <v>1.3667531928650181</v>
      </c>
    </row>
    <row r="14799" spans="1:12">
      <c r="A14799" t="s">
        <v>317</v>
      </c>
      <c r="B14799" t="s">
        <v>498</v>
      </c>
      <c r="C14799">
        <v>48471</v>
      </c>
      <c r="D14799" t="s">
        <v>135</v>
      </c>
      <c r="E14799">
        <v>590</v>
      </c>
      <c r="F14799" t="s">
        <v>110</v>
      </c>
      <c r="G14799" t="s">
        <v>124</v>
      </c>
      <c r="H14799">
        <v>613</v>
      </c>
      <c r="I14799">
        <v>0.3002740318735681</v>
      </c>
      <c r="J14799">
        <v>9.0247575333122013E-3</v>
      </c>
      <c r="K14799">
        <v>-7.0983799909851417E-2</v>
      </c>
      <c r="L14799">
        <v>1.075421990035097</v>
      </c>
    </row>
    <row r="14800" spans="1:12">
      <c r="A14800" t="s">
        <v>317</v>
      </c>
      <c r="B14800" t="s">
        <v>498</v>
      </c>
      <c r="C14800">
        <v>48471</v>
      </c>
      <c r="D14800" t="s">
        <v>135</v>
      </c>
      <c r="E14800">
        <v>590</v>
      </c>
      <c r="F14800" t="s">
        <v>110</v>
      </c>
      <c r="G14800" t="s">
        <v>125</v>
      </c>
      <c r="H14800">
        <v>385</v>
      </c>
      <c r="I14800">
        <v>0.67998199748401</v>
      </c>
      <c r="J14800">
        <v>1.574057216947199E-2</v>
      </c>
      <c r="K14800">
        <v>-2.2209100711948191E-3</v>
      </c>
      <c r="L14800">
        <v>1.640437809315836</v>
      </c>
    </row>
    <row r="14801" spans="1:12">
      <c r="A14801" t="s">
        <v>317</v>
      </c>
      <c r="B14801" t="s">
        <v>498</v>
      </c>
      <c r="C14801">
        <v>48471</v>
      </c>
      <c r="D14801" t="s">
        <v>135</v>
      </c>
      <c r="E14801">
        <v>590</v>
      </c>
      <c r="F14801" t="s">
        <v>110</v>
      </c>
      <c r="G14801" t="s">
        <v>126</v>
      </c>
      <c r="H14801">
        <v>613</v>
      </c>
      <c r="I14801">
        <v>0.40004617640704782</v>
      </c>
      <c r="J14801">
        <v>1.199303012229227E-2</v>
      </c>
      <c r="K14801">
        <v>-3.9806647781455047E-2</v>
      </c>
      <c r="L14801">
        <v>1.4206787509393499</v>
      </c>
    </row>
    <row r="14802" spans="1:12">
      <c r="A14802" t="s">
        <v>317</v>
      </c>
      <c r="B14802" t="s">
        <v>498</v>
      </c>
      <c r="C14802">
        <v>48471</v>
      </c>
      <c r="D14802" t="s">
        <v>135</v>
      </c>
      <c r="E14802">
        <v>590</v>
      </c>
      <c r="F14802" t="s">
        <v>110</v>
      </c>
      <c r="G14802" t="s">
        <v>127</v>
      </c>
      <c r="H14802">
        <v>385</v>
      </c>
      <c r="I14802">
        <v>0.34441875361720181</v>
      </c>
      <c r="J14802">
        <v>8.2497437891071949E-3</v>
      </c>
      <c r="K14802">
        <v>-2.2209100711948191E-3</v>
      </c>
      <c r="L14802">
        <v>0.92904004690239772</v>
      </c>
    </row>
    <row r="14803" spans="1:12">
      <c r="A14803" t="s">
        <v>317</v>
      </c>
      <c r="B14803" t="s">
        <v>498</v>
      </c>
      <c r="C14803">
        <v>48471</v>
      </c>
      <c r="D14803" t="s">
        <v>135</v>
      </c>
      <c r="E14803">
        <v>590</v>
      </c>
      <c r="F14803" t="s">
        <v>110</v>
      </c>
      <c r="G14803" t="s">
        <v>128</v>
      </c>
      <c r="H14803">
        <v>613</v>
      </c>
      <c r="I14803">
        <v>0.15109181448930389</v>
      </c>
      <c r="J14803">
        <v>4.9589034281511228E-3</v>
      </c>
      <c r="K14803">
        <v>-8.0042395586124887E-2</v>
      </c>
      <c r="L14803">
        <v>0.50609167636517527</v>
      </c>
    </row>
    <row r="14804" spans="1:12">
      <c r="A14804" t="s">
        <v>317</v>
      </c>
      <c r="B14804" t="s">
        <v>498</v>
      </c>
      <c r="C14804">
        <v>48471</v>
      </c>
      <c r="D14804" t="s">
        <v>135</v>
      </c>
      <c r="E14804">
        <v>590</v>
      </c>
      <c r="F14804" t="s">
        <v>110</v>
      </c>
      <c r="G14804" t="s">
        <v>129</v>
      </c>
      <c r="H14804">
        <v>385</v>
      </c>
      <c r="I14804">
        <v>0.34441875361720181</v>
      </c>
      <c r="J14804">
        <v>8.2497437891071931E-3</v>
      </c>
      <c r="K14804">
        <v>-2.2209100711948191E-3</v>
      </c>
      <c r="L14804">
        <v>0.92904004690239772</v>
      </c>
    </row>
    <row r="14805" spans="1:12">
      <c r="A14805" t="s">
        <v>317</v>
      </c>
      <c r="B14805" t="s">
        <v>498</v>
      </c>
      <c r="C14805">
        <v>48471</v>
      </c>
      <c r="D14805" t="s">
        <v>135</v>
      </c>
      <c r="E14805">
        <v>590</v>
      </c>
      <c r="F14805" t="s">
        <v>110</v>
      </c>
      <c r="G14805" t="s">
        <v>130</v>
      </c>
      <c r="H14805">
        <v>613</v>
      </c>
      <c r="I14805">
        <v>0.15109181448930389</v>
      </c>
      <c r="J14805">
        <v>4.9589034281511228E-3</v>
      </c>
      <c r="K14805">
        <v>-8.0042395586124887E-2</v>
      </c>
      <c r="L14805">
        <v>0.50609167636517527</v>
      </c>
    </row>
    <row r="14806" spans="1:12">
      <c r="A14806" t="s">
        <v>317</v>
      </c>
      <c r="B14806" t="s">
        <v>498</v>
      </c>
      <c r="C14806">
        <v>48471</v>
      </c>
      <c r="D14806" t="s">
        <v>135</v>
      </c>
      <c r="E14806">
        <v>590</v>
      </c>
      <c r="F14806" t="s">
        <v>110</v>
      </c>
      <c r="G14806" t="s">
        <v>131</v>
      </c>
      <c r="H14806">
        <v>385</v>
      </c>
      <c r="I14806">
        <v>0.34441875361720181</v>
      </c>
      <c r="J14806">
        <v>8.2497437891071931E-3</v>
      </c>
      <c r="K14806">
        <v>-2.2209100711948191E-3</v>
      </c>
      <c r="L14806">
        <v>0.92904004690239772</v>
      </c>
    </row>
    <row r="14807" spans="1:12">
      <c r="A14807" t="s">
        <v>317</v>
      </c>
      <c r="B14807" t="s">
        <v>498</v>
      </c>
      <c r="C14807">
        <v>48471</v>
      </c>
      <c r="D14807" t="s">
        <v>135</v>
      </c>
      <c r="E14807">
        <v>590</v>
      </c>
      <c r="F14807" t="s">
        <v>110</v>
      </c>
      <c r="G14807" t="s">
        <v>132</v>
      </c>
      <c r="H14807">
        <v>613</v>
      </c>
      <c r="I14807">
        <v>0.15109181448930389</v>
      </c>
      <c r="J14807">
        <v>4.9589034281511219E-3</v>
      </c>
      <c r="K14807">
        <v>-8.0042395586124887E-2</v>
      </c>
      <c r="L14807">
        <v>0.50609167636517527</v>
      </c>
    </row>
    <row r="14808" spans="1:12">
      <c r="A14808" t="s">
        <v>317</v>
      </c>
      <c r="B14808" t="s">
        <v>498</v>
      </c>
      <c r="C14808">
        <v>48471</v>
      </c>
      <c r="D14808" t="s">
        <v>135</v>
      </c>
      <c r="E14808">
        <v>590</v>
      </c>
      <c r="F14808" t="s">
        <v>110</v>
      </c>
      <c r="G14808" t="s">
        <v>133</v>
      </c>
      <c r="H14808">
        <v>385</v>
      </c>
      <c r="I14808">
        <v>0.4698351658084205</v>
      </c>
      <c r="J14808">
        <v>1.0090794398264141E-2</v>
      </c>
      <c r="K14808">
        <v>-2.2209100711948191E-3</v>
      </c>
      <c r="L14808">
        <v>1.0498195309448459</v>
      </c>
    </row>
    <row r="14809" spans="1:12">
      <c r="A14809" t="s">
        <v>317</v>
      </c>
      <c r="B14809" t="s">
        <v>498</v>
      </c>
      <c r="C14809">
        <v>48471</v>
      </c>
      <c r="D14809" t="s">
        <v>135</v>
      </c>
      <c r="E14809">
        <v>590</v>
      </c>
      <c r="F14809" t="s">
        <v>110</v>
      </c>
      <c r="G14809" t="s">
        <v>134</v>
      </c>
      <c r="H14809">
        <v>613</v>
      </c>
      <c r="I14809">
        <v>0.2479334897645504</v>
      </c>
      <c r="J14809">
        <v>7.6990058058874558E-3</v>
      </c>
      <c r="K14809">
        <v>-3.9806647781455047E-2</v>
      </c>
      <c r="L14809">
        <v>0.95830643174613483</v>
      </c>
    </row>
    <row r="14810" spans="1:12">
      <c r="A14810" t="s">
        <v>317</v>
      </c>
      <c r="B14810" t="s">
        <v>499</v>
      </c>
      <c r="C14810">
        <v>48473</v>
      </c>
      <c r="D14810" t="s">
        <v>135</v>
      </c>
      <c r="E14810">
        <v>590</v>
      </c>
      <c r="F14810" t="s">
        <v>110</v>
      </c>
      <c r="G14810" t="s">
        <v>111</v>
      </c>
      <c r="H14810">
        <v>119</v>
      </c>
      <c r="I14810">
        <v>4.344054371735321E-2</v>
      </c>
      <c r="J14810">
        <v>3.0583080619406241E-3</v>
      </c>
      <c r="K14810">
        <v>-999</v>
      </c>
      <c r="L14810">
        <v>-999</v>
      </c>
    </row>
    <row r="14811" spans="1:12">
      <c r="A14811" t="s">
        <v>317</v>
      </c>
      <c r="B14811" t="s">
        <v>499</v>
      </c>
      <c r="C14811">
        <v>48473</v>
      </c>
      <c r="D14811" t="s">
        <v>135</v>
      </c>
      <c r="E14811">
        <v>590</v>
      </c>
      <c r="F14811" t="s">
        <v>110</v>
      </c>
      <c r="G14811" t="s">
        <v>112</v>
      </c>
      <c r="H14811">
        <v>154</v>
      </c>
      <c r="I14811">
        <v>1.010576887515535E-2</v>
      </c>
      <c r="J14811">
        <v>1.007986004360896E-3</v>
      </c>
      <c r="K14811">
        <v>-999</v>
      </c>
      <c r="L14811">
        <v>-999</v>
      </c>
    </row>
    <row r="14812" spans="1:12">
      <c r="A14812" t="s">
        <v>317</v>
      </c>
      <c r="B14812" t="s">
        <v>499</v>
      </c>
      <c r="C14812">
        <v>48473</v>
      </c>
      <c r="D14812" t="s">
        <v>135</v>
      </c>
      <c r="E14812">
        <v>590</v>
      </c>
      <c r="F14812" t="s">
        <v>110</v>
      </c>
      <c r="G14812" t="s">
        <v>113</v>
      </c>
      <c r="H14812">
        <v>119</v>
      </c>
      <c r="I14812">
        <v>0.54223212982136748</v>
      </c>
      <c r="J14812">
        <v>2.2402894704769659E-2</v>
      </c>
      <c r="K14812">
        <v>-6.8014914002422755E-5</v>
      </c>
      <c r="L14812">
        <v>1.167587709455941</v>
      </c>
    </row>
    <row r="14813" spans="1:12">
      <c r="A14813" t="s">
        <v>317</v>
      </c>
      <c r="B14813" t="s">
        <v>499</v>
      </c>
      <c r="C14813">
        <v>48473</v>
      </c>
      <c r="D14813" t="s">
        <v>135</v>
      </c>
      <c r="E14813">
        <v>590</v>
      </c>
      <c r="F14813" t="s">
        <v>110</v>
      </c>
      <c r="G14813" t="s">
        <v>114</v>
      </c>
      <c r="H14813">
        <v>154</v>
      </c>
      <c r="I14813">
        <v>0.13614671302070411</v>
      </c>
      <c r="J14813">
        <v>1.006211760132609E-2</v>
      </c>
      <c r="K14813">
        <v>-0.1648007615647171</v>
      </c>
      <c r="L14813">
        <v>0.56084747552493552</v>
      </c>
    </row>
    <row r="14814" spans="1:12">
      <c r="A14814" t="s">
        <v>317</v>
      </c>
      <c r="B14814" t="s">
        <v>499</v>
      </c>
      <c r="C14814">
        <v>48473</v>
      </c>
      <c r="D14814" t="s">
        <v>135</v>
      </c>
      <c r="E14814">
        <v>590</v>
      </c>
      <c r="F14814" t="s">
        <v>110</v>
      </c>
      <c r="G14814" t="s">
        <v>115</v>
      </c>
      <c r="H14814">
        <v>119</v>
      </c>
      <c r="I14814">
        <v>0.35744820166864288</v>
      </c>
      <c r="J14814">
        <v>1.8388921166261309E-2</v>
      </c>
      <c r="K14814">
        <v>-9.3929551569146078E-2</v>
      </c>
      <c r="L14814">
        <v>0.83509783911325841</v>
      </c>
    </row>
    <row r="14815" spans="1:12">
      <c r="A14815" t="s">
        <v>317</v>
      </c>
      <c r="B14815" t="s">
        <v>499</v>
      </c>
      <c r="C14815">
        <v>48473</v>
      </c>
      <c r="D14815" t="s">
        <v>135</v>
      </c>
      <c r="E14815">
        <v>590</v>
      </c>
      <c r="F14815" t="s">
        <v>110</v>
      </c>
      <c r="G14815" t="s">
        <v>116</v>
      </c>
      <c r="H14815">
        <v>154</v>
      </c>
      <c r="I14815">
        <v>5.8262439736304593E-2</v>
      </c>
      <c r="J14815">
        <v>9.4519299594805518E-3</v>
      </c>
      <c r="K14815">
        <v>-0.2965267321163389</v>
      </c>
      <c r="L14815">
        <v>0.34774509743010268</v>
      </c>
    </row>
    <row r="14816" spans="1:12">
      <c r="A14816" t="s">
        <v>317</v>
      </c>
      <c r="B14816" t="s">
        <v>499</v>
      </c>
      <c r="C14816">
        <v>48473</v>
      </c>
      <c r="D14816" t="s">
        <v>135</v>
      </c>
      <c r="E14816">
        <v>590</v>
      </c>
      <c r="F14816" t="s">
        <v>110</v>
      </c>
      <c r="G14816" t="s">
        <v>117</v>
      </c>
      <c r="H14816">
        <v>119</v>
      </c>
      <c r="I14816">
        <v>0.35744820166864288</v>
      </c>
      <c r="J14816">
        <v>1.8388921166261309E-2</v>
      </c>
      <c r="K14816">
        <v>-9.3929551569146078E-2</v>
      </c>
      <c r="L14816">
        <v>0.83509783911325841</v>
      </c>
    </row>
    <row r="14817" spans="1:12">
      <c r="A14817" t="s">
        <v>317</v>
      </c>
      <c r="B14817" t="s">
        <v>499</v>
      </c>
      <c r="C14817">
        <v>48473</v>
      </c>
      <c r="D14817" t="s">
        <v>135</v>
      </c>
      <c r="E14817">
        <v>590</v>
      </c>
      <c r="F14817" t="s">
        <v>110</v>
      </c>
      <c r="G14817" t="s">
        <v>118</v>
      </c>
      <c r="H14817">
        <v>154</v>
      </c>
      <c r="I14817">
        <v>5.8262439736304593E-2</v>
      </c>
      <c r="J14817">
        <v>9.4519299594805518E-3</v>
      </c>
      <c r="K14817">
        <v>-0.2965267321163389</v>
      </c>
      <c r="L14817">
        <v>0.34774509743010268</v>
      </c>
    </row>
    <row r="14818" spans="1:12">
      <c r="A14818" t="s">
        <v>317</v>
      </c>
      <c r="B14818" t="s">
        <v>499</v>
      </c>
      <c r="C14818">
        <v>48473</v>
      </c>
      <c r="D14818" t="s">
        <v>135</v>
      </c>
      <c r="E14818">
        <v>590</v>
      </c>
      <c r="F14818" t="s">
        <v>110</v>
      </c>
      <c r="G14818" t="s">
        <v>119</v>
      </c>
      <c r="H14818">
        <v>119</v>
      </c>
      <c r="I14818">
        <v>0.44640003195052641</v>
      </c>
      <c r="J14818">
        <v>2.017620395139887E-2</v>
      </c>
      <c r="K14818">
        <v>-6.8014914002422755E-5</v>
      </c>
      <c r="L14818">
        <v>1.0065041022987671</v>
      </c>
    </row>
    <row r="14819" spans="1:12">
      <c r="A14819" t="s">
        <v>317</v>
      </c>
      <c r="B14819" t="s">
        <v>499</v>
      </c>
      <c r="C14819">
        <v>48473</v>
      </c>
      <c r="D14819" t="s">
        <v>135</v>
      </c>
      <c r="E14819">
        <v>590</v>
      </c>
      <c r="F14819" t="s">
        <v>110</v>
      </c>
      <c r="G14819" t="s">
        <v>120</v>
      </c>
      <c r="H14819">
        <v>154</v>
      </c>
      <c r="I14819">
        <v>9.8542597284439759E-2</v>
      </c>
      <c r="J14819">
        <v>1.005330279515171E-2</v>
      </c>
      <c r="K14819">
        <v>-0.24312261054794609</v>
      </c>
      <c r="L14819">
        <v>0.47072010799174657</v>
      </c>
    </row>
    <row r="14820" spans="1:12">
      <c r="A14820" t="s">
        <v>317</v>
      </c>
      <c r="B14820" t="s">
        <v>499</v>
      </c>
      <c r="C14820">
        <v>48473</v>
      </c>
      <c r="D14820" t="s">
        <v>135</v>
      </c>
      <c r="E14820">
        <v>590</v>
      </c>
      <c r="F14820" t="s">
        <v>110</v>
      </c>
      <c r="G14820" t="s">
        <v>121</v>
      </c>
      <c r="H14820">
        <v>119</v>
      </c>
      <c r="I14820">
        <v>0.65603744095005223</v>
      </c>
      <c r="J14820">
        <v>2.571803551448653E-2</v>
      </c>
      <c r="K14820">
        <v>-6.8014914002422755E-5</v>
      </c>
      <c r="L14820">
        <v>1.362928753414266</v>
      </c>
    </row>
    <row r="14821" spans="1:12">
      <c r="A14821" t="s">
        <v>317</v>
      </c>
      <c r="B14821" t="s">
        <v>499</v>
      </c>
      <c r="C14821">
        <v>48473</v>
      </c>
      <c r="D14821" t="s">
        <v>135</v>
      </c>
      <c r="E14821">
        <v>590</v>
      </c>
      <c r="F14821" t="s">
        <v>110</v>
      </c>
      <c r="G14821" t="s">
        <v>122</v>
      </c>
      <c r="H14821">
        <v>154</v>
      </c>
      <c r="I14821">
        <v>0.20211812595804701</v>
      </c>
      <c r="J14821">
        <v>1.169530440944319E-2</v>
      </c>
      <c r="K14821">
        <v>-8.7787914512305359E-2</v>
      </c>
      <c r="L14821">
        <v>0.71699065535889961</v>
      </c>
    </row>
    <row r="14822" spans="1:12">
      <c r="A14822" t="s">
        <v>317</v>
      </c>
      <c r="B14822" t="s">
        <v>499</v>
      </c>
      <c r="C14822">
        <v>48473</v>
      </c>
      <c r="D14822" t="s">
        <v>135</v>
      </c>
      <c r="E14822">
        <v>590</v>
      </c>
      <c r="F14822" t="s">
        <v>110</v>
      </c>
      <c r="G14822" t="s">
        <v>123</v>
      </c>
      <c r="H14822">
        <v>119</v>
      </c>
      <c r="I14822">
        <v>0.85245977191256961</v>
      </c>
      <c r="J14822">
        <v>3.2272663101109947E-2</v>
      </c>
      <c r="K14822">
        <v>-6.8014914002422755E-5</v>
      </c>
      <c r="L14822">
        <v>1.722766894029135</v>
      </c>
    </row>
    <row r="14823" spans="1:12">
      <c r="A14823" t="s">
        <v>317</v>
      </c>
      <c r="B14823" t="s">
        <v>499</v>
      </c>
      <c r="C14823">
        <v>48473</v>
      </c>
      <c r="D14823" t="s">
        <v>135</v>
      </c>
      <c r="E14823">
        <v>590</v>
      </c>
      <c r="F14823" t="s">
        <v>110</v>
      </c>
      <c r="G14823" t="s">
        <v>124</v>
      </c>
      <c r="H14823">
        <v>154</v>
      </c>
      <c r="I14823">
        <v>0.30613086388350969</v>
      </c>
      <c r="J14823">
        <v>1.458451087164732E-2</v>
      </c>
      <c r="K14823">
        <v>-7.1362469007284768E-3</v>
      </c>
      <c r="L14823">
        <v>0.93825560750798298</v>
      </c>
    </row>
    <row r="14824" spans="1:12">
      <c r="A14824" t="s">
        <v>317</v>
      </c>
      <c r="B14824" t="s">
        <v>499</v>
      </c>
      <c r="C14824">
        <v>48473</v>
      </c>
      <c r="D14824" t="s">
        <v>135</v>
      </c>
      <c r="E14824">
        <v>590</v>
      </c>
      <c r="F14824" t="s">
        <v>110</v>
      </c>
      <c r="G14824" t="s">
        <v>125</v>
      </c>
      <c r="H14824">
        <v>119</v>
      </c>
      <c r="I14824">
        <v>1.043641561352562</v>
      </c>
      <c r="J14824">
        <v>3.8907464032135061E-2</v>
      </c>
      <c r="K14824">
        <v>-6.8014914002422755E-5</v>
      </c>
      <c r="L14824">
        <v>2.050532687710747</v>
      </c>
    </row>
    <row r="14825" spans="1:12">
      <c r="A14825" t="s">
        <v>317</v>
      </c>
      <c r="B14825" t="s">
        <v>499</v>
      </c>
      <c r="C14825">
        <v>48473</v>
      </c>
      <c r="D14825" t="s">
        <v>135</v>
      </c>
      <c r="E14825">
        <v>590</v>
      </c>
      <c r="F14825" t="s">
        <v>110</v>
      </c>
      <c r="G14825" t="s">
        <v>126</v>
      </c>
      <c r="H14825">
        <v>154</v>
      </c>
      <c r="I14825">
        <v>0.41259931489748708</v>
      </c>
      <c r="J14825">
        <v>1.7729208915557289E-2</v>
      </c>
      <c r="K14825">
        <v>-7.1362469007284768E-3</v>
      </c>
      <c r="L14825">
        <v>1.107028819515256</v>
      </c>
    </row>
    <row r="14826" spans="1:12">
      <c r="A14826" t="s">
        <v>317</v>
      </c>
      <c r="B14826" t="s">
        <v>499</v>
      </c>
      <c r="C14826">
        <v>48473</v>
      </c>
      <c r="D14826" t="s">
        <v>135</v>
      </c>
      <c r="E14826">
        <v>590</v>
      </c>
      <c r="F14826" t="s">
        <v>110</v>
      </c>
      <c r="G14826" t="s">
        <v>127</v>
      </c>
      <c r="H14826">
        <v>119</v>
      </c>
      <c r="I14826">
        <v>0.54223212982136759</v>
      </c>
      <c r="J14826">
        <v>2.2402894704769669E-2</v>
      </c>
      <c r="K14826">
        <v>-6.8014914002422755E-5</v>
      </c>
      <c r="L14826">
        <v>1.167587709455941</v>
      </c>
    </row>
    <row r="14827" spans="1:12">
      <c r="A14827" t="s">
        <v>317</v>
      </c>
      <c r="B14827" t="s">
        <v>499</v>
      </c>
      <c r="C14827">
        <v>48473</v>
      </c>
      <c r="D14827" t="s">
        <v>135</v>
      </c>
      <c r="E14827">
        <v>590</v>
      </c>
      <c r="F14827" t="s">
        <v>110</v>
      </c>
      <c r="G14827" t="s">
        <v>128</v>
      </c>
      <c r="H14827">
        <v>154</v>
      </c>
      <c r="I14827">
        <v>0.13614671302070411</v>
      </c>
      <c r="J14827">
        <v>1.006211760132609E-2</v>
      </c>
      <c r="K14827">
        <v>-0.1648007615647171</v>
      </c>
      <c r="L14827">
        <v>0.56084747552493552</v>
      </c>
    </row>
    <row r="14828" spans="1:12">
      <c r="A14828" t="s">
        <v>317</v>
      </c>
      <c r="B14828" t="s">
        <v>499</v>
      </c>
      <c r="C14828">
        <v>48473</v>
      </c>
      <c r="D14828" t="s">
        <v>135</v>
      </c>
      <c r="E14828">
        <v>590</v>
      </c>
      <c r="F14828" t="s">
        <v>110</v>
      </c>
      <c r="G14828" t="s">
        <v>129</v>
      </c>
      <c r="H14828">
        <v>119</v>
      </c>
      <c r="I14828">
        <v>0.54223213514268054</v>
      </c>
      <c r="J14828">
        <v>2.2402894354175851E-2</v>
      </c>
      <c r="K14828">
        <v>-6.8014914002422755E-5</v>
      </c>
      <c r="L14828">
        <v>1.167587709455941</v>
      </c>
    </row>
    <row r="14829" spans="1:12">
      <c r="A14829" t="s">
        <v>317</v>
      </c>
      <c r="B14829" t="s">
        <v>499</v>
      </c>
      <c r="C14829">
        <v>48473</v>
      </c>
      <c r="D14829" t="s">
        <v>135</v>
      </c>
      <c r="E14829">
        <v>590</v>
      </c>
      <c r="F14829" t="s">
        <v>110</v>
      </c>
      <c r="G14829" t="s">
        <v>130</v>
      </c>
      <c r="H14829">
        <v>154</v>
      </c>
      <c r="I14829">
        <v>0.13614671302070411</v>
      </c>
      <c r="J14829">
        <v>1.006211760132609E-2</v>
      </c>
      <c r="K14829">
        <v>-0.1648007615647171</v>
      </c>
      <c r="L14829">
        <v>0.56084747552493552</v>
      </c>
    </row>
    <row r="14830" spans="1:12">
      <c r="A14830" t="s">
        <v>317</v>
      </c>
      <c r="B14830" t="s">
        <v>499</v>
      </c>
      <c r="C14830">
        <v>48473</v>
      </c>
      <c r="D14830" t="s">
        <v>135</v>
      </c>
      <c r="E14830">
        <v>590</v>
      </c>
      <c r="F14830" t="s">
        <v>110</v>
      </c>
      <c r="G14830" t="s">
        <v>131</v>
      </c>
      <c r="H14830">
        <v>119</v>
      </c>
      <c r="I14830">
        <v>0.54223212982136759</v>
      </c>
      <c r="J14830">
        <v>2.2402894704769669E-2</v>
      </c>
      <c r="K14830">
        <v>-6.8014914002422755E-5</v>
      </c>
      <c r="L14830">
        <v>1.167587709455941</v>
      </c>
    </row>
    <row r="14831" spans="1:12">
      <c r="A14831" t="s">
        <v>317</v>
      </c>
      <c r="B14831" t="s">
        <v>499</v>
      </c>
      <c r="C14831">
        <v>48473</v>
      </c>
      <c r="D14831" t="s">
        <v>135</v>
      </c>
      <c r="E14831">
        <v>590</v>
      </c>
      <c r="F14831" t="s">
        <v>110</v>
      </c>
      <c r="G14831" t="s">
        <v>132</v>
      </c>
      <c r="H14831">
        <v>154</v>
      </c>
      <c r="I14831">
        <v>0.13614671302070411</v>
      </c>
      <c r="J14831">
        <v>1.006211760132609E-2</v>
      </c>
      <c r="K14831">
        <v>-0.1648007615647171</v>
      </c>
      <c r="L14831">
        <v>0.56084747552493552</v>
      </c>
    </row>
    <row r="14832" spans="1:12">
      <c r="A14832" t="s">
        <v>317</v>
      </c>
      <c r="B14832" t="s">
        <v>499</v>
      </c>
      <c r="C14832">
        <v>48473</v>
      </c>
      <c r="D14832" t="s">
        <v>135</v>
      </c>
      <c r="E14832">
        <v>590</v>
      </c>
      <c r="F14832" t="s">
        <v>110</v>
      </c>
      <c r="G14832" t="s">
        <v>133</v>
      </c>
      <c r="H14832">
        <v>119</v>
      </c>
      <c r="I14832">
        <v>0.71148490009686993</v>
      </c>
      <c r="J14832">
        <v>2.8626114169949951E-2</v>
      </c>
      <c r="K14832">
        <v>-6.8014914002422755E-5</v>
      </c>
      <c r="L14832">
        <v>1.4331333234507451</v>
      </c>
    </row>
    <row r="14833" spans="1:12">
      <c r="A14833" t="s">
        <v>317</v>
      </c>
      <c r="B14833" t="s">
        <v>499</v>
      </c>
      <c r="C14833">
        <v>48473</v>
      </c>
      <c r="D14833" t="s">
        <v>135</v>
      </c>
      <c r="E14833">
        <v>590</v>
      </c>
      <c r="F14833" t="s">
        <v>110</v>
      </c>
      <c r="G14833" t="s">
        <v>134</v>
      </c>
      <c r="H14833">
        <v>154</v>
      </c>
      <c r="I14833">
        <v>0.25524593365470882</v>
      </c>
      <c r="J14833">
        <v>1.069283385560706E-2</v>
      </c>
      <c r="K14833">
        <v>-7.1362469007284768E-3</v>
      </c>
      <c r="L14833">
        <v>0.67055148480300786</v>
      </c>
    </row>
    <row r="14834" spans="1:12">
      <c r="A14834" t="s">
        <v>317</v>
      </c>
      <c r="B14834" t="s">
        <v>500</v>
      </c>
      <c r="C14834">
        <v>48475</v>
      </c>
      <c r="D14834" t="s">
        <v>135</v>
      </c>
      <c r="E14834">
        <v>590</v>
      </c>
      <c r="F14834" t="s">
        <v>110</v>
      </c>
      <c r="G14834" t="s">
        <v>111</v>
      </c>
      <c r="H14834">
        <v>389</v>
      </c>
      <c r="I14834">
        <v>3.367616646610908E-3</v>
      </c>
      <c r="J14834">
        <v>2.8671242530992689E-3</v>
      </c>
      <c r="K14834">
        <v>-999</v>
      </c>
      <c r="L14834">
        <v>-999</v>
      </c>
    </row>
    <row r="14835" spans="1:12">
      <c r="A14835" t="s">
        <v>317</v>
      </c>
      <c r="B14835" t="s">
        <v>500</v>
      </c>
      <c r="C14835">
        <v>48475</v>
      </c>
      <c r="D14835" t="s">
        <v>135</v>
      </c>
      <c r="E14835">
        <v>590</v>
      </c>
      <c r="F14835" t="s">
        <v>110</v>
      </c>
      <c r="G14835" t="s">
        <v>112</v>
      </c>
      <c r="H14835">
        <v>138</v>
      </c>
      <c r="I14835">
        <v>-6.2486136977612963E-4</v>
      </c>
      <c r="J14835">
        <v>1.6205216815530399E-3</v>
      </c>
      <c r="K14835">
        <v>-999</v>
      </c>
      <c r="L14835">
        <v>-999</v>
      </c>
    </row>
    <row r="14836" spans="1:12">
      <c r="A14836" t="s">
        <v>317</v>
      </c>
      <c r="B14836" t="s">
        <v>500</v>
      </c>
      <c r="C14836">
        <v>48475</v>
      </c>
      <c r="D14836" t="s">
        <v>135</v>
      </c>
      <c r="E14836">
        <v>590</v>
      </c>
      <c r="F14836" t="s">
        <v>110</v>
      </c>
      <c r="G14836" t="s">
        <v>113</v>
      </c>
      <c r="H14836">
        <v>389</v>
      </c>
      <c r="I14836">
        <v>0.17060113957908279</v>
      </c>
      <c r="J14836">
        <v>9.5024499945869229E-3</v>
      </c>
      <c r="K14836">
        <v>-0.27744604644236331</v>
      </c>
      <c r="L14836">
        <v>0.88011733211208598</v>
      </c>
    </row>
    <row r="14837" spans="1:12">
      <c r="A14837" t="s">
        <v>317</v>
      </c>
      <c r="B14837" t="s">
        <v>500</v>
      </c>
      <c r="C14837">
        <v>48475</v>
      </c>
      <c r="D14837" t="s">
        <v>135</v>
      </c>
      <c r="E14837">
        <v>590</v>
      </c>
      <c r="F14837" t="s">
        <v>110</v>
      </c>
      <c r="G14837" t="s">
        <v>114</v>
      </c>
      <c r="H14837">
        <v>138</v>
      </c>
      <c r="I14837">
        <v>3.7149821030887271E-2</v>
      </c>
      <c r="J14837">
        <v>5.9074061674457244E-3</v>
      </c>
      <c r="K14837">
        <v>-0.1061005274078473</v>
      </c>
      <c r="L14837">
        <v>0.34235197123096311</v>
      </c>
    </row>
    <row r="14838" spans="1:12">
      <c r="A14838" t="s">
        <v>317</v>
      </c>
      <c r="B14838" t="s">
        <v>500</v>
      </c>
      <c r="C14838">
        <v>48475</v>
      </c>
      <c r="D14838" t="s">
        <v>135</v>
      </c>
      <c r="E14838">
        <v>590</v>
      </c>
      <c r="F14838" t="s">
        <v>110</v>
      </c>
      <c r="G14838" t="s">
        <v>115</v>
      </c>
      <c r="H14838">
        <v>389</v>
      </c>
      <c r="I14838">
        <v>0.1189318501023274</v>
      </c>
      <c r="J14838">
        <v>7.0556665999627101E-3</v>
      </c>
      <c r="K14838">
        <v>-0.31209224886269232</v>
      </c>
      <c r="L14838">
        <v>0.6814792330507794</v>
      </c>
    </row>
    <row r="14839" spans="1:12">
      <c r="A14839" t="s">
        <v>317</v>
      </c>
      <c r="B14839" t="s">
        <v>500</v>
      </c>
      <c r="C14839">
        <v>48475</v>
      </c>
      <c r="D14839" t="s">
        <v>135</v>
      </c>
      <c r="E14839">
        <v>590</v>
      </c>
      <c r="F14839" t="s">
        <v>110</v>
      </c>
      <c r="G14839" t="s">
        <v>116</v>
      </c>
      <c r="H14839">
        <v>138</v>
      </c>
      <c r="I14839">
        <v>1.9742935437243959E-2</v>
      </c>
      <c r="J14839">
        <v>4.0265396752577499E-3</v>
      </c>
      <c r="K14839">
        <v>-0.1061005274078473</v>
      </c>
      <c r="L14839">
        <v>0.27402940192639741</v>
      </c>
    </row>
    <row r="14840" spans="1:12">
      <c r="A14840" t="s">
        <v>317</v>
      </c>
      <c r="B14840" t="s">
        <v>500</v>
      </c>
      <c r="C14840">
        <v>48475</v>
      </c>
      <c r="D14840" t="s">
        <v>135</v>
      </c>
      <c r="E14840">
        <v>590</v>
      </c>
      <c r="F14840" t="s">
        <v>110</v>
      </c>
      <c r="G14840" t="s">
        <v>117</v>
      </c>
      <c r="H14840">
        <v>389</v>
      </c>
      <c r="I14840">
        <v>0.11893185648859381</v>
      </c>
      <c r="J14840">
        <v>7.0556673463669272E-3</v>
      </c>
      <c r="K14840">
        <v>-0.31209224886269232</v>
      </c>
      <c r="L14840">
        <v>0.6814792330507794</v>
      </c>
    </row>
    <row r="14841" spans="1:12">
      <c r="A14841" t="s">
        <v>317</v>
      </c>
      <c r="B14841" t="s">
        <v>500</v>
      </c>
      <c r="C14841">
        <v>48475</v>
      </c>
      <c r="D14841" t="s">
        <v>135</v>
      </c>
      <c r="E14841">
        <v>590</v>
      </c>
      <c r="F14841" t="s">
        <v>110</v>
      </c>
      <c r="G14841" t="s">
        <v>118</v>
      </c>
      <c r="H14841">
        <v>138</v>
      </c>
      <c r="I14841">
        <v>1.9756412312588539E-2</v>
      </c>
      <c r="J14841">
        <v>4.0267656815370402E-3</v>
      </c>
      <c r="K14841">
        <v>-0.1061005274078473</v>
      </c>
      <c r="L14841">
        <v>0.27402940192639741</v>
      </c>
    </row>
    <row r="14842" spans="1:12">
      <c r="A14842" t="s">
        <v>317</v>
      </c>
      <c r="B14842" t="s">
        <v>500</v>
      </c>
      <c r="C14842">
        <v>48475</v>
      </c>
      <c r="D14842" t="s">
        <v>135</v>
      </c>
      <c r="E14842">
        <v>590</v>
      </c>
      <c r="F14842" t="s">
        <v>110</v>
      </c>
      <c r="G14842" t="s">
        <v>119</v>
      </c>
      <c r="H14842">
        <v>389</v>
      </c>
      <c r="I14842">
        <v>0.14527904465884159</v>
      </c>
      <c r="J14842">
        <v>8.2607488872263029E-3</v>
      </c>
      <c r="K14842">
        <v>-0.2945105278026845</v>
      </c>
      <c r="L14842">
        <v>0.79099388730408382</v>
      </c>
    </row>
    <row r="14843" spans="1:12">
      <c r="A14843" t="s">
        <v>317</v>
      </c>
      <c r="B14843" t="s">
        <v>500</v>
      </c>
      <c r="C14843">
        <v>48475</v>
      </c>
      <c r="D14843" t="s">
        <v>135</v>
      </c>
      <c r="E14843">
        <v>590</v>
      </c>
      <c r="F14843" t="s">
        <v>110</v>
      </c>
      <c r="G14843" t="s">
        <v>120</v>
      </c>
      <c r="H14843">
        <v>138</v>
      </c>
      <c r="I14843">
        <v>2.8321853323145161E-2</v>
      </c>
      <c r="J14843">
        <v>4.8887590086394966E-3</v>
      </c>
      <c r="K14843">
        <v>-0.1061005274078473</v>
      </c>
      <c r="L14843">
        <v>0.32139422092164532</v>
      </c>
    </row>
    <row r="14844" spans="1:12">
      <c r="A14844" t="s">
        <v>317</v>
      </c>
      <c r="B14844" t="s">
        <v>500</v>
      </c>
      <c r="C14844">
        <v>48475</v>
      </c>
      <c r="D14844" t="s">
        <v>135</v>
      </c>
      <c r="E14844">
        <v>590</v>
      </c>
      <c r="F14844" t="s">
        <v>110</v>
      </c>
      <c r="G14844" t="s">
        <v>121</v>
      </c>
      <c r="H14844">
        <v>389</v>
      </c>
      <c r="I14844">
        <v>0.2044427927659748</v>
      </c>
      <c r="J14844">
        <v>1.11116561033196E-2</v>
      </c>
      <c r="K14844">
        <v>-0.249642021293209</v>
      </c>
      <c r="L14844">
        <v>0.98030008918255496</v>
      </c>
    </row>
    <row r="14845" spans="1:12">
      <c r="A14845" t="s">
        <v>317</v>
      </c>
      <c r="B14845" t="s">
        <v>500</v>
      </c>
      <c r="C14845">
        <v>48475</v>
      </c>
      <c r="D14845" t="s">
        <v>135</v>
      </c>
      <c r="E14845">
        <v>590</v>
      </c>
      <c r="F14845" t="s">
        <v>110</v>
      </c>
      <c r="G14845" t="s">
        <v>122</v>
      </c>
      <c r="H14845">
        <v>138</v>
      </c>
      <c r="I14845">
        <v>5.1825587035191911E-2</v>
      </c>
      <c r="J14845">
        <v>7.7925439625980324E-3</v>
      </c>
      <c r="K14845">
        <v>-0.1061005274078473</v>
      </c>
      <c r="L14845">
        <v>0.40164197009413832</v>
      </c>
    </row>
    <row r="14846" spans="1:12">
      <c r="A14846" t="s">
        <v>317</v>
      </c>
      <c r="B14846" t="s">
        <v>500</v>
      </c>
      <c r="C14846">
        <v>48475</v>
      </c>
      <c r="D14846" t="s">
        <v>135</v>
      </c>
      <c r="E14846">
        <v>590</v>
      </c>
      <c r="F14846" t="s">
        <v>110</v>
      </c>
      <c r="G14846" t="s">
        <v>123</v>
      </c>
      <c r="H14846">
        <v>389</v>
      </c>
      <c r="I14846">
        <v>0.26263081432812041</v>
      </c>
      <c r="J14846">
        <v>1.4102252607124541E-2</v>
      </c>
      <c r="K14846">
        <v>-0.2058181962328966</v>
      </c>
      <c r="L14846">
        <v>1.2056476697045659</v>
      </c>
    </row>
    <row r="14847" spans="1:12">
      <c r="A14847" t="s">
        <v>317</v>
      </c>
      <c r="B14847" t="s">
        <v>500</v>
      </c>
      <c r="C14847">
        <v>48475</v>
      </c>
      <c r="D14847" t="s">
        <v>135</v>
      </c>
      <c r="E14847">
        <v>590</v>
      </c>
      <c r="F14847" t="s">
        <v>110</v>
      </c>
      <c r="G14847" t="s">
        <v>124</v>
      </c>
      <c r="H14847">
        <v>138</v>
      </c>
      <c r="I14847">
        <v>7.2790449998364218E-2</v>
      </c>
      <c r="J14847">
        <v>1.0545260696849711E-2</v>
      </c>
      <c r="K14847">
        <v>-0.1061005274078473</v>
      </c>
      <c r="L14847">
        <v>0.50546998109441388</v>
      </c>
    </row>
    <row r="14848" spans="1:12">
      <c r="A14848" t="s">
        <v>317</v>
      </c>
      <c r="B14848" t="s">
        <v>500</v>
      </c>
      <c r="C14848">
        <v>48475</v>
      </c>
      <c r="D14848" t="s">
        <v>135</v>
      </c>
      <c r="E14848">
        <v>590</v>
      </c>
      <c r="F14848" t="s">
        <v>110</v>
      </c>
      <c r="G14848" t="s">
        <v>125</v>
      </c>
      <c r="H14848">
        <v>389</v>
      </c>
      <c r="I14848">
        <v>0.31876709654216401</v>
      </c>
      <c r="J14848">
        <v>1.7020406450394869E-2</v>
      </c>
      <c r="K14848">
        <v>-0.16472553342171539</v>
      </c>
      <c r="L14848">
        <v>1.389601357563462</v>
      </c>
    </row>
    <row r="14849" spans="1:12">
      <c r="A14849" t="s">
        <v>317</v>
      </c>
      <c r="B14849" t="s">
        <v>500</v>
      </c>
      <c r="C14849">
        <v>48475</v>
      </c>
      <c r="D14849" t="s">
        <v>135</v>
      </c>
      <c r="E14849">
        <v>590</v>
      </c>
      <c r="F14849" t="s">
        <v>110</v>
      </c>
      <c r="G14849" t="s">
        <v>126</v>
      </c>
      <c r="H14849">
        <v>138</v>
      </c>
      <c r="I14849">
        <v>9.177240609768271E-2</v>
      </c>
      <c r="J14849">
        <v>1.317316348648518E-2</v>
      </c>
      <c r="K14849">
        <v>-0.1061005274078473</v>
      </c>
      <c r="L14849">
        <v>0.64390321379096727</v>
      </c>
    </row>
    <row r="14850" spans="1:12">
      <c r="A14850" t="s">
        <v>317</v>
      </c>
      <c r="B14850" t="s">
        <v>500</v>
      </c>
      <c r="C14850">
        <v>48475</v>
      </c>
      <c r="D14850" t="s">
        <v>135</v>
      </c>
      <c r="E14850">
        <v>590</v>
      </c>
      <c r="F14850" t="s">
        <v>110</v>
      </c>
      <c r="G14850" t="s">
        <v>127</v>
      </c>
      <c r="H14850">
        <v>389</v>
      </c>
      <c r="I14850">
        <v>0.1709026595442979</v>
      </c>
      <c r="J14850">
        <v>9.4978976054796056E-3</v>
      </c>
      <c r="K14850">
        <v>-0.27744604644236331</v>
      </c>
      <c r="L14850">
        <v>0.88011733211208598</v>
      </c>
    </row>
    <row r="14851" spans="1:12">
      <c r="A14851" t="s">
        <v>317</v>
      </c>
      <c r="B14851" t="s">
        <v>500</v>
      </c>
      <c r="C14851">
        <v>48475</v>
      </c>
      <c r="D14851" t="s">
        <v>135</v>
      </c>
      <c r="E14851">
        <v>590</v>
      </c>
      <c r="F14851" t="s">
        <v>110</v>
      </c>
      <c r="G14851" t="s">
        <v>128</v>
      </c>
      <c r="H14851">
        <v>138</v>
      </c>
      <c r="I14851">
        <v>3.7149821030887271E-2</v>
      </c>
      <c r="J14851">
        <v>5.9074061674457218E-3</v>
      </c>
      <c r="K14851">
        <v>-0.1061005274078473</v>
      </c>
      <c r="L14851">
        <v>0.34235197123096311</v>
      </c>
    </row>
    <row r="14852" spans="1:12">
      <c r="A14852" t="s">
        <v>317</v>
      </c>
      <c r="B14852" t="s">
        <v>500</v>
      </c>
      <c r="C14852">
        <v>48475</v>
      </c>
      <c r="D14852" t="s">
        <v>135</v>
      </c>
      <c r="E14852">
        <v>590</v>
      </c>
      <c r="F14852" t="s">
        <v>110</v>
      </c>
      <c r="G14852" t="s">
        <v>129</v>
      </c>
      <c r="H14852">
        <v>389</v>
      </c>
      <c r="I14852">
        <v>0.17090265222758039</v>
      </c>
      <c r="J14852">
        <v>9.4978967775152783E-3</v>
      </c>
      <c r="K14852">
        <v>-0.27744604644236331</v>
      </c>
      <c r="L14852">
        <v>0.88011733211208598</v>
      </c>
    </row>
    <row r="14853" spans="1:12">
      <c r="A14853" t="s">
        <v>317</v>
      </c>
      <c r="B14853" t="s">
        <v>500</v>
      </c>
      <c r="C14853">
        <v>48475</v>
      </c>
      <c r="D14853" t="s">
        <v>135</v>
      </c>
      <c r="E14853">
        <v>590</v>
      </c>
      <c r="F14853" t="s">
        <v>110</v>
      </c>
      <c r="G14853" t="s">
        <v>130</v>
      </c>
      <c r="H14853">
        <v>138</v>
      </c>
      <c r="I14853">
        <v>3.7149821030887271E-2</v>
      </c>
      <c r="J14853">
        <v>5.9074061674457218E-3</v>
      </c>
      <c r="K14853">
        <v>-0.1061005274078473</v>
      </c>
      <c r="L14853">
        <v>0.34235197123096311</v>
      </c>
    </row>
    <row r="14854" spans="1:12">
      <c r="A14854" t="s">
        <v>317</v>
      </c>
      <c r="B14854" t="s">
        <v>500</v>
      </c>
      <c r="C14854">
        <v>48475</v>
      </c>
      <c r="D14854" t="s">
        <v>135</v>
      </c>
      <c r="E14854">
        <v>590</v>
      </c>
      <c r="F14854" t="s">
        <v>110</v>
      </c>
      <c r="G14854" t="s">
        <v>131</v>
      </c>
      <c r="H14854">
        <v>389</v>
      </c>
      <c r="I14854">
        <v>0.171022769468057</v>
      </c>
      <c r="J14854">
        <v>9.4976399332435939E-3</v>
      </c>
      <c r="K14854">
        <v>-0.27744604644236331</v>
      </c>
      <c r="L14854">
        <v>0.88011733211208598</v>
      </c>
    </row>
    <row r="14855" spans="1:12">
      <c r="A14855" t="s">
        <v>317</v>
      </c>
      <c r="B14855" t="s">
        <v>500</v>
      </c>
      <c r="C14855">
        <v>48475</v>
      </c>
      <c r="D14855" t="s">
        <v>135</v>
      </c>
      <c r="E14855">
        <v>590</v>
      </c>
      <c r="F14855" t="s">
        <v>110</v>
      </c>
      <c r="G14855" t="s">
        <v>132</v>
      </c>
      <c r="H14855">
        <v>138</v>
      </c>
      <c r="I14855">
        <v>3.7149821030887271E-2</v>
      </c>
      <c r="J14855">
        <v>5.9074061674457218E-3</v>
      </c>
      <c r="K14855">
        <v>-0.1061005274078473</v>
      </c>
      <c r="L14855">
        <v>0.34235197123096311</v>
      </c>
    </row>
    <row r="14856" spans="1:12">
      <c r="A14856" t="s">
        <v>317</v>
      </c>
      <c r="B14856" t="s">
        <v>500</v>
      </c>
      <c r="C14856">
        <v>48475</v>
      </c>
      <c r="D14856" t="s">
        <v>135</v>
      </c>
      <c r="E14856">
        <v>590</v>
      </c>
      <c r="F14856" t="s">
        <v>110</v>
      </c>
      <c r="G14856" t="s">
        <v>133</v>
      </c>
      <c r="H14856">
        <v>389</v>
      </c>
      <c r="I14856">
        <v>0.2044356828379951</v>
      </c>
      <c r="J14856">
        <v>1.072228013292716E-2</v>
      </c>
      <c r="K14856">
        <v>-0.18956297804962291</v>
      </c>
      <c r="L14856">
        <v>0.83243428356972127</v>
      </c>
    </row>
    <row r="14857" spans="1:12">
      <c r="A14857" t="s">
        <v>317</v>
      </c>
      <c r="B14857" t="s">
        <v>500</v>
      </c>
      <c r="C14857">
        <v>48475</v>
      </c>
      <c r="D14857" t="s">
        <v>135</v>
      </c>
      <c r="E14857">
        <v>590</v>
      </c>
      <c r="F14857" t="s">
        <v>110</v>
      </c>
      <c r="G14857" t="s">
        <v>134</v>
      </c>
      <c r="H14857">
        <v>138</v>
      </c>
      <c r="I14857">
        <v>7.0007144103249402E-2</v>
      </c>
      <c r="J14857">
        <v>1.039676263913963E-2</v>
      </c>
      <c r="K14857">
        <v>-0.1061005274078473</v>
      </c>
      <c r="L14857">
        <v>0.55235816392204629</v>
      </c>
    </row>
    <row r="14858" spans="1:12">
      <c r="A14858" t="s">
        <v>317</v>
      </c>
      <c r="B14858" t="s">
        <v>255</v>
      </c>
      <c r="C14858">
        <v>48477</v>
      </c>
      <c r="D14858" t="s">
        <v>135</v>
      </c>
      <c r="E14858">
        <v>590</v>
      </c>
      <c r="F14858" t="s">
        <v>110</v>
      </c>
      <c r="G14858" t="s">
        <v>111</v>
      </c>
      <c r="H14858">
        <v>21</v>
      </c>
      <c r="I14858">
        <v>2.9097044164964801E-2</v>
      </c>
      <c r="J14858">
        <v>6.0724630505607641E-3</v>
      </c>
      <c r="K14858">
        <v>-999</v>
      </c>
      <c r="L14858">
        <v>-999</v>
      </c>
    </row>
    <row r="14859" spans="1:12">
      <c r="A14859" t="s">
        <v>317</v>
      </c>
      <c r="B14859" t="s">
        <v>255</v>
      </c>
      <c r="C14859">
        <v>48477</v>
      </c>
      <c r="D14859" t="s">
        <v>135</v>
      </c>
      <c r="E14859">
        <v>590</v>
      </c>
      <c r="F14859" t="s">
        <v>110</v>
      </c>
      <c r="G14859" t="s">
        <v>112</v>
      </c>
      <c r="H14859">
        <v>477</v>
      </c>
      <c r="I14859">
        <v>1.085944598652811E-2</v>
      </c>
      <c r="J14859">
        <v>7.8046166627902651E-4</v>
      </c>
      <c r="K14859">
        <v>-999</v>
      </c>
      <c r="L14859">
        <v>-999</v>
      </c>
    </row>
    <row r="14860" spans="1:12">
      <c r="A14860" t="s">
        <v>317</v>
      </c>
      <c r="B14860" t="s">
        <v>255</v>
      </c>
      <c r="C14860">
        <v>48477</v>
      </c>
      <c r="D14860" t="s">
        <v>135</v>
      </c>
      <c r="E14860">
        <v>590</v>
      </c>
      <c r="F14860" t="s">
        <v>110</v>
      </c>
      <c r="G14860" t="s">
        <v>113</v>
      </c>
      <c r="H14860">
        <v>21</v>
      </c>
      <c r="I14860">
        <v>0.53153354669199482</v>
      </c>
      <c r="J14860">
        <v>5.1312881201294069E-2</v>
      </c>
      <c r="K14860">
        <v>0.15938401467315549</v>
      </c>
      <c r="L14860">
        <v>1.035220974542278</v>
      </c>
    </row>
    <row r="14861" spans="1:12">
      <c r="A14861" t="s">
        <v>317</v>
      </c>
      <c r="B14861" t="s">
        <v>255</v>
      </c>
      <c r="C14861">
        <v>48477</v>
      </c>
      <c r="D14861" t="s">
        <v>135</v>
      </c>
      <c r="E14861">
        <v>590</v>
      </c>
      <c r="F14861" t="s">
        <v>110</v>
      </c>
      <c r="G14861" t="s">
        <v>114</v>
      </c>
      <c r="H14861">
        <v>477</v>
      </c>
      <c r="I14861">
        <v>0.22833022031479619</v>
      </c>
      <c r="J14861">
        <v>6.2427336394158522E-3</v>
      </c>
      <c r="K14861">
        <v>-0.41821509723516131</v>
      </c>
      <c r="L14861">
        <v>0.68929894522485269</v>
      </c>
    </row>
    <row r="14862" spans="1:12">
      <c r="A14862" t="s">
        <v>317</v>
      </c>
      <c r="B14862" t="s">
        <v>255</v>
      </c>
      <c r="C14862">
        <v>48477</v>
      </c>
      <c r="D14862" t="s">
        <v>135</v>
      </c>
      <c r="E14862">
        <v>590</v>
      </c>
      <c r="F14862" t="s">
        <v>110</v>
      </c>
      <c r="G14862" t="s">
        <v>115</v>
      </c>
      <c r="H14862">
        <v>21</v>
      </c>
      <c r="I14862">
        <v>0.30580196078704569</v>
      </c>
      <c r="J14862">
        <v>4.3764517371572248E-2</v>
      </c>
      <c r="K14862">
        <v>-0.1030372468641147</v>
      </c>
      <c r="L14862">
        <v>0.70150015117042142</v>
      </c>
    </row>
    <row r="14863" spans="1:12">
      <c r="A14863" t="s">
        <v>317</v>
      </c>
      <c r="B14863" t="s">
        <v>255</v>
      </c>
      <c r="C14863">
        <v>48477</v>
      </c>
      <c r="D14863" t="s">
        <v>135</v>
      </c>
      <c r="E14863">
        <v>590</v>
      </c>
      <c r="F14863" t="s">
        <v>110</v>
      </c>
      <c r="G14863" t="s">
        <v>116</v>
      </c>
      <c r="H14863">
        <v>477</v>
      </c>
      <c r="I14863">
        <v>0.133493014960649</v>
      </c>
      <c r="J14863">
        <v>6.5418996082661227E-3</v>
      </c>
      <c r="K14863">
        <v>-0.62373865412019058</v>
      </c>
      <c r="L14863">
        <v>0.53022528668276903</v>
      </c>
    </row>
    <row r="14864" spans="1:12">
      <c r="A14864" t="s">
        <v>317</v>
      </c>
      <c r="B14864" t="s">
        <v>255</v>
      </c>
      <c r="C14864">
        <v>48477</v>
      </c>
      <c r="D14864" t="s">
        <v>135</v>
      </c>
      <c r="E14864">
        <v>590</v>
      </c>
      <c r="F14864" t="s">
        <v>110</v>
      </c>
      <c r="G14864" t="s">
        <v>117</v>
      </c>
      <c r="H14864">
        <v>21</v>
      </c>
      <c r="I14864">
        <v>0.30580196078704569</v>
      </c>
      <c r="J14864">
        <v>4.3764517371572248E-2</v>
      </c>
      <c r="K14864">
        <v>-0.1030372468641147</v>
      </c>
      <c r="L14864">
        <v>0.70150015117042142</v>
      </c>
    </row>
    <row r="14865" spans="1:12">
      <c r="A14865" t="s">
        <v>317</v>
      </c>
      <c r="B14865" t="s">
        <v>255</v>
      </c>
      <c r="C14865">
        <v>48477</v>
      </c>
      <c r="D14865" t="s">
        <v>135</v>
      </c>
      <c r="E14865">
        <v>590</v>
      </c>
      <c r="F14865" t="s">
        <v>110</v>
      </c>
      <c r="G14865" t="s">
        <v>118</v>
      </c>
      <c r="H14865">
        <v>477</v>
      </c>
      <c r="I14865">
        <v>0.13347776267048159</v>
      </c>
      <c r="J14865">
        <v>6.5422970367849239E-3</v>
      </c>
      <c r="K14865">
        <v>-0.62373865412019058</v>
      </c>
      <c r="L14865">
        <v>0.53022528668276903</v>
      </c>
    </row>
    <row r="14866" spans="1:12">
      <c r="A14866" t="s">
        <v>317</v>
      </c>
      <c r="B14866" t="s">
        <v>255</v>
      </c>
      <c r="C14866">
        <v>48477</v>
      </c>
      <c r="D14866" t="s">
        <v>135</v>
      </c>
      <c r="E14866">
        <v>590</v>
      </c>
      <c r="F14866" t="s">
        <v>110</v>
      </c>
      <c r="G14866" t="s">
        <v>119</v>
      </c>
      <c r="H14866">
        <v>21</v>
      </c>
      <c r="I14866">
        <v>0.41894103250454029</v>
      </c>
      <c r="J14866">
        <v>4.5897237089403013E-2</v>
      </c>
      <c r="K14866">
        <v>0.13843076486317521</v>
      </c>
      <c r="L14866">
        <v>0.87417234015293099</v>
      </c>
    </row>
    <row r="14867" spans="1:12">
      <c r="A14867" t="s">
        <v>317</v>
      </c>
      <c r="B14867" t="s">
        <v>255</v>
      </c>
      <c r="C14867">
        <v>48477</v>
      </c>
      <c r="D14867" t="s">
        <v>135</v>
      </c>
      <c r="E14867">
        <v>590</v>
      </c>
      <c r="F14867" t="s">
        <v>110</v>
      </c>
      <c r="G14867" t="s">
        <v>120</v>
      </c>
      <c r="H14867">
        <v>477</v>
      </c>
      <c r="I14867">
        <v>0.18327756672106271</v>
      </c>
      <c r="J14867">
        <v>6.4608604115766986E-3</v>
      </c>
      <c r="K14867">
        <v>-0.48132900060174078</v>
      </c>
      <c r="L14867">
        <v>0.61784843715681403</v>
      </c>
    </row>
    <row r="14868" spans="1:12">
      <c r="A14868" t="s">
        <v>317</v>
      </c>
      <c r="B14868" t="s">
        <v>255</v>
      </c>
      <c r="C14868">
        <v>48477</v>
      </c>
      <c r="D14868" t="s">
        <v>135</v>
      </c>
      <c r="E14868">
        <v>590</v>
      </c>
      <c r="F14868" t="s">
        <v>110</v>
      </c>
      <c r="G14868" t="s">
        <v>121</v>
      </c>
      <c r="H14868">
        <v>21</v>
      </c>
      <c r="I14868">
        <v>0.67011258961515197</v>
      </c>
      <c r="J14868">
        <v>5.9670154189357102E-2</v>
      </c>
      <c r="K14868">
        <v>0.1920892174148528</v>
      </c>
      <c r="L14868">
        <v>1.2323829158348369</v>
      </c>
    </row>
    <row r="14869" spans="1:12">
      <c r="A14869" t="s">
        <v>317</v>
      </c>
      <c r="B14869" t="s">
        <v>255</v>
      </c>
      <c r="C14869">
        <v>48477</v>
      </c>
      <c r="D14869" t="s">
        <v>135</v>
      </c>
      <c r="E14869">
        <v>590</v>
      </c>
      <c r="F14869" t="s">
        <v>110</v>
      </c>
      <c r="G14869" t="s">
        <v>122</v>
      </c>
      <c r="H14869">
        <v>477</v>
      </c>
      <c r="I14869">
        <v>0.31583119312747032</v>
      </c>
      <c r="J14869">
        <v>6.851355486556512E-3</v>
      </c>
      <c r="K14869">
        <v>-0.17449362842845009</v>
      </c>
      <c r="L14869">
        <v>0.81663580721431916</v>
      </c>
    </row>
    <row r="14870" spans="1:12">
      <c r="A14870" t="s">
        <v>317</v>
      </c>
      <c r="B14870" t="s">
        <v>255</v>
      </c>
      <c r="C14870">
        <v>48477</v>
      </c>
      <c r="D14870" t="s">
        <v>135</v>
      </c>
      <c r="E14870">
        <v>590</v>
      </c>
      <c r="F14870" t="s">
        <v>110</v>
      </c>
      <c r="G14870" t="s">
        <v>123</v>
      </c>
      <c r="H14870">
        <v>21</v>
      </c>
      <c r="I14870">
        <v>0.90529997341020851</v>
      </c>
      <c r="J14870">
        <v>7.7002491223631439E-2</v>
      </c>
      <c r="K14870">
        <v>0.22213573584840979</v>
      </c>
      <c r="L14870">
        <v>1.5856410023960681</v>
      </c>
    </row>
    <row r="14871" spans="1:12">
      <c r="A14871" t="s">
        <v>317</v>
      </c>
      <c r="B14871" t="s">
        <v>255</v>
      </c>
      <c r="C14871">
        <v>48477</v>
      </c>
      <c r="D14871" t="s">
        <v>135</v>
      </c>
      <c r="E14871">
        <v>590</v>
      </c>
      <c r="F14871" t="s">
        <v>110</v>
      </c>
      <c r="G14871" t="s">
        <v>124</v>
      </c>
      <c r="H14871">
        <v>477</v>
      </c>
      <c r="I14871">
        <v>0.44149972559681239</v>
      </c>
      <c r="J14871">
        <v>8.2244516441697703E-3</v>
      </c>
      <c r="K14871">
        <v>-2.937424300232781E-3</v>
      </c>
      <c r="L14871">
        <v>1.0116504290241439</v>
      </c>
    </row>
    <row r="14872" spans="1:12">
      <c r="A14872" t="s">
        <v>317</v>
      </c>
      <c r="B14872" t="s">
        <v>255</v>
      </c>
      <c r="C14872">
        <v>48477</v>
      </c>
      <c r="D14872" t="s">
        <v>135</v>
      </c>
      <c r="E14872">
        <v>590</v>
      </c>
      <c r="F14872" t="s">
        <v>110</v>
      </c>
      <c r="G14872" t="s">
        <v>125</v>
      </c>
      <c r="H14872">
        <v>21</v>
      </c>
      <c r="I14872">
        <v>1.12839611071775</v>
      </c>
      <c r="J14872">
        <v>9.2851381894181975E-2</v>
      </c>
      <c r="K14872">
        <v>0.25170032977500628</v>
      </c>
      <c r="L14872">
        <v>1.9083088080071371</v>
      </c>
    </row>
    <row r="14873" spans="1:12">
      <c r="A14873" t="s">
        <v>317</v>
      </c>
      <c r="B14873" t="s">
        <v>255</v>
      </c>
      <c r="C14873">
        <v>48477</v>
      </c>
      <c r="D14873" t="s">
        <v>135</v>
      </c>
      <c r="E14873">
        <v>590</v>
      </c>
      <c r="F14873" t="s">
        <v>110</v>
      </c>
      <c r="G14873" t="s">
        <v>126</v>
      </c>
      <c r="H14873">
        <v>477</v>
      </c>
      <c r="I14873">
        <v>0.56523776407996806</v>
      </c>
      <c r="J14873">
        <v>9.8855245080194474E-3</v>
      </c>
      <c r="K14873">
        <v>-2.937424300232781E-3</v>
      </c>
      <c r="L14873">
        <v>1.193299581612685</v>
      </c>
    </row>
    <row r="14874" spans="1:12">
      <c r="A14874" t="s">
        <v>317</v>
      </c>
      <c r="B14874" t="s">
        <v>255</v>
      </c>
      <c r="C14874">
        <v>48477</v>
      </c>
      <c r="D14874" t="s">
        <v>135</v>
      </c>
      <c r="E14874">
        <v>590</v>
      </c>
      <c r="F14874" t="s">
        <v>110</v>
      </c>
      <c r="G14874" t="s">
        <v>127</v>
      </c>
      <c r="H14874">
        <v>21</v>
      </c>
      <c r="I14874">
        <v>0.53153354669199482</v>
      </c>
      <c r="J14874">
        <v>5.1312881201294069E-2</v>
      </c>
      <c r="K14874">
        <v>0.15938401467315549</v>
      </c>
      <c r="L14874">
        <v>1.035220974542278</v>
      </c>
    </row>
    <row r="14875" spans="1:12">
      <c r="A14875" t="s">
        <v>317</v>
      </c>
      <c r="B14875" t="s">
        <v>255</v>
      </c>
      <c r="C14875">
        <v>48477</v>
      </c>
      <c r="D14875" t="s">
        <v>135</v>
      </c>
      <c r="E14875">
        <v>590</v>
      </c>
      <c r="F14875" t="s">
        <v>110</v>
      </c>
      <c r="G14875" t="s">
        <v>128</v>
      </c>
      <c r="H14875">
        <v>477</v>
      </c>
      <c r="I14875">
        <v>0.22834987544708549</v>
      </c>
      <c r="J14875">
        <v>6.2418780898418407E-3</v>
      </c>
      <c r="K14875">
        <v>-0.41821509723516131</v>
      </c>
      <c r="L14875">
        <v>0.68929894522485269</v>
      </c>
    </row>
    <row r="14876" spans="1:12">
      <c r="A14876" t="s">
        <v>317</v>
      </c>
      <c r="B14876" t="s">
        <v>255</v>
      </c>
      <c r="C14876">
        <v>48477</v>
      </c>
      <c r="D14876" t="s">
        <v>135</v>
      </c>
      <c r="E14876">
        <v>590</v>
      </c>
      <c r="F14876" t="s">
        <v>110</v>
      </c>
      <c r="G14876" t="s">
        <v>129</v>
      </c>
      <c r="H14876">
        <v>21</v>
      </c>
      <c r="I14876">
        <v>0.53153354669199482</v>
      </c>
      <c r="J14876">
        <v>5.1312881201294069E-2</v>
      </c>
      <c r="K14876">
        <v>0.15938401467315549</v>
      </c>
      <c r="L14876">
        <v>1.035220974542278</v>
      </c>
    </row>
    <row r="14877" spans="1:12">
      <c r="A14877" t="s">
        <v>317</v>
      </c>
      <c r="B14877" t="s">
        <v>255</v>
      </c>
      <c r="C14877">
        <v>48477</v>
      </c>
      <c r="D14877" t="s">
        <v>135</v>
      </c>
      <c r="E14877">
        <v>590</v>
      </c>
      <c r="F14877" t="s">
        <v>110</v>
      </c>
      <c r="G14877" t="s">
        <v>130</v>
      </c>
      <c r="H14877">
        <v>477</v>
      </c>
      <c r="I14877">
        <v>0.22834987544708549</v>
      </c>
      <c r="J14877">
        <v>6.2418780898418407E-3</v>
      </c>
      <c r="K14877">
        <v>-0.41821509723516131</v>
      </c>
      <c r="L14877">
        <v>0.68929894522485269</v>
      </c>
    </row>
    <row r="14878" spans="1:12">
      <c r="A14878" t="s">
        <v>317</v>
      </c>
      <c r="B14878" t="s">
        <v>255</v>
      </c>
      <c r="C14878">
        <v>48477</v>
      </c>
      <c r="D14878" t="s">
        <v>135</v>
      </c>
      <c r="E14878">
        <v>590</v>
      </c>
      <c r="F14878" t="s">
        <v>110</v>
      </c>
      <c r="G14878" t="s">
        <v>131</v>
      </c>
      <c r="H14878">
        <v>21</v>
      </c>
      <c r="I14878">
        <v>0.53153354669199482</v>
      </c>
      <c r="J14878">
        <v>5.1312881201294069E-2</v>
      </c>
      <c r="K14878">
        <v>0.15938401467315549</v>
      </c>
      <c r="L14878">
        <v>1.035220974542278</v>
      </c>
    </row>
    <row r="14879" spans="1:12">
      <c r="A14879" t="s">
        <v>317</v>
      </c>
      <c r="B14879" t="s">
        <v>255</v>
      </c>
      <c r="C14879">
        <v>48477</v>
      </c>
      <c r="D14879" t="s">
        <v>135</v>
      </c>
      <c r="E14879">
        <v>590</v>
      </c>
      <c r="F14879" t="s">
        <v>110</v>
      </c>
      <c r="G14879" t="s">
        <v>132</v>
      </c>
      <c r="H14879">
        <v>477</v>
      </c>
      <c r="I14879">
        <v>0.22834987544708549</v>
      </c>
      <c r="J14879">
        <v>6.2418780898418407E-3</v>
      </c>
      <c r="K14879">
        <v>-0.41821509723516131</v>
      </c>
      <c r="L14879">
        <v>0.68929894522485269</v>
      </c>
    </row>
    <row r="14880" spans="1:12">
      <c r="A14880" t="s">
        <v>317</v>
      </c>
      <c r="B14880" t="s">
        <v>255</v>
      </c>
      <c r="C14880">
        <v>48477</v>
      </c>
      <c r="D14880" t="s">
        <v>135</v>
      </c>
      <c r="E14880">
        <v>590</v>
      </c>
      <c r="F14880" t="s">
        <v>110</v>
      </c>
      <c r="G14880" t="s">
        <v>133</v>
      </c>
      <c r="H14880">
        <v>21</v>
      </c>
      <c r="I14880">
        <v>0.80092700356517643</v>
      </c>
      <c r="J14880">
        <v>6.6061947049611949E-2</v>
      </c>
      <c r="K14880">
        <v>0.13062001870250631</v>
      </c>
      <c r="L14880">
        <v>1.2634740516146179</v>
      </c>
    </row>
    <row r="14881" spans="1:12">
      <c r="A14881" t="s">
        <v>317</v>
      </c>
      <c r="B14881" t="s">
        <v>255</v>
      </c>
      <c r="C14881">
        <v>48477</v>
      </c>
      <c r="D14881" t="s">
        <v>135</v>
      </c>
      <c r="E14881">
        <v>590</v>
      </c>
      <c r="F14881" t="s">
        <v>110</v>
      </c>
      <c r="G14881" t="s">
        <v>134</v>
      </c>
      <c r="H14881">
        <v>477</v>
      </c>
      <c r="I14881">
        <v>0.342981100317304</v>
      </c>
      <c r="J14881">
        <v>6.0702155898444349E-3</v>
      </c>
      <c r="K14881">
        <v>-2.937424300232781E-3</v>
      </c>
      <c r="L14881">
        <v>0.69068353536398719</v>
      </c>
    </row>
    <row r="14882" spans="1:12">
      <c r="A14882" t="s">
        <v>317</v>
      </c>
      <c r="B14882" t="s">
        <v>501</v>
      </c>
      <c r="C14882">
        <v>48479</v>
      </c>
      <c r="D14882" t="s">
        <v>135</v>
      </c>
      <c r="E14882">
        <v>590</v>
      </c>
      <c r="F14882" t="s">
        <v>110</v>
      </c>
      <c r="G14882" t="s">
        <v>111</v>
      </c>
      <c r="H14882">
        <v>249</v>
      </c>
      <c r="I14882">
        <v>2.8781502944510269E-2</v>
      </c>
      <c r="J14882">
        <v>8.7103573533337268E-4</v>
      </c>
      <c r="K14882">
        <v>-999</v>
      </c>
      <c r="L14882">
        <v>-999</v>
      </c>
    </row>
    <row r="14883" spans="1:12">
      <c r="A14883" t="s">
        <v>317</v>
      </c>
      <c r="B14883" t="s">
        <v>501</v>
      </c>
      <c r="C14883">
        <v>48479</v>
      </c>
      <c r="D14883" t="s">
        <v>135</v>
      </c>
      <c r="E14883">
        <v>590</v>
      </c>
      <c r="F14883" t="s">
        <v>110</v>
      </c>
      <c r="G14883" t="s">
        <v>112</v>
      </c>
      <c r="H14883">
        <v>334</v>
      </c>
      <c r="I14883">
        <v>5.7337774181871813E-4</v>
      </c>
      <c r="J14883">
        <v>6.8644977716263221E-4</v>
      </c>
      <c r="K14883">
        <v>-999</v>
      </c>
      <c r="L14883">
        <v>-999</v>
      </c>
    </row>
    <row r="14884" spans="1:12">
      <c r="A14884" t="s">
        <v>317</v>
      </c>
      <c r="B14884" t="s">
        <v>501</v>
      </c>
      <c r="C14884">
        <v>48479</v>
      </c>
      <c r="D14884" t="s">
        <v>135</v>
      </c>
      <c r="E14884">
        <v>590</v>
      </c>
      <c r="F14884" t="s">
        <v>110</v>
      </c>
      <c r="G14884" t="s">
        <v>113</v>
      </c>
      <c r="H14884">
        <v>249</v>
      </c>
      <c r="I14884">
        <v>0.56137201362039857</v>
      </c>
      <c r="J14884">
        <v>1.012382244926258E-2</v>
      </c>
      <c r="K14884">
        <v>-4.829477607592584E-2</v>
      </c>
      <c r="L14884">
        <v>0.98030706364718623</v>
      </c>
    </row>
    <row r="14885" spans="1:12">
      <c r="A14885" t="s">
        <v>317</v>
      </c>
      <c r="B14885" t="s">
        <v>501</v>
      </c>
      <c r="C14885">
        <v>48479</v>
      </c>
      <c r="D14885" t="s">
        <v>135</v>
      </c>
      <c r="E14885">
        <v>590</v>
      </c>
      <c r="F14885" t="s">
        <v>110</v>
      </c>
      <c r="G14885" t="s">
        <v>114</v>
      </c>
      <c r="H14885">
        <v>334</v>
      </c>
      <c r="I14885">
        <v>0.17057928021147739</v>
      </c>
      <c r="J14885">
        <v>4.6225297974527048E-3</v>
      </c>
      <c r="K14885">
        <v>-0.1664199960492774</v>
      </c>
      <c r="L14885">
        <v>0.40550754015868767</v>
      </c>
    </row>
    <row r="14886" spans="1:12">
      <c r="A14886" t="s">
        <v>317</v>
      </c>
      <c r="B14886" t="s">
        <v>501</v>
      </c>
      <c r="C14886">
        <v>48479</v>
      </c>
      <c r="D14886" t="s">
        <v>135</v>
      </c>
      <c r="E14886">
        <v>590</v>
      </c>
      <c r="F14886" t="s">
        <v>110</v>
      </c>
      <c r="G14886" t="s">
        <v>115</v>
      </c>
      <c r="H14886">
        <v>249</v>
      </c>
      <c r="I14886">
        <v>0.42181423762013498</v>
      </c>
      <c r="J14886">
        <v>8.0289533675778849E-3</v>
      </c>
      <c r="K14886">
        <v>-8.3428415144320325E-2</v>
      </c>
      <c r="L14886">
        <v>0.73430831483007752</v>
      </c>
    </row>
    <row r="14887" spans="1:12">
      <c r="A14887" t="s">
        <v>317</v>
      </c>
      <c r="B14887" t="s">
        <v>501</v>
      </c>
      <c r="C14887">
        <v>48479</v>
      </c>
      <c r="D14887" t="s">
        <v>135</v>
      </c>
      <c r="E14887">
        <v>590</v>
      </c>
      <c r="F14887" t="s">
        <v>110</v>
      </c>
      <c r="G14887" t="s">
        <v>116</v>
      </c>
      <c r="H14887">
        <v>334</v>
      </c>
      <c r="I14887">
        <v>9.3343811315799871E-2</v>
      </c>
      <c r="J14887">
        <v>4.9802479425159994E-3</v>
      </c>
      <c r="K14887">
        <v>-0.24716632621721901</v>
      </c>
      <c r="L14887">
        <v>0.37254397000429879</v>
      </c>
    </row>
    <row r="14888" spans="1:12">
      <c r="A14888" t="s">
        <v>317</v>
      </c>
      <c r="B14888" t="s">
        <v>501</v>
      </c>
      <c r="C14888">
        <v>48479</v>
      </c>
      <c r="D14888" t="s">
        <v>135</v>
      </c>
      <c r="E14888">
        <v>590</v>
      </c>
      <c r="F14888" t="s">
        <v>110</v>
      </c>
      <c r="G14888" t="s">
        <v>117</v>
      </c>
      <c r="H14888">
        <v>249</v>
      </c>
      <c r="I14888">
        <v>0.42181423762013492</v>
      </c>
      <c r="J14888">
        <v>8.0289533675778832E-3</v>
      </c>
      <c r="K14888">
        <v>-8.3428415144320325E-2</v>
      </c>
      <c r="L14888">
        <v>0.73430831483007752</v>
      </c>
    </row>
    <row r="14889" spans="1:12">
      <c r="A14889" t="s">
        <v>317</v>
      </c>
      <c r="B14889" t="s">
        <v>501</v>
      </c>
      <c r="C14889">
        <v>48479</v>
      </c>
      <c r="D14889" t="s">
        <v>135</v>
      </c>
      <c r="E14889">
        <v>590</v>
      </c>
      <c r="F14889" t="s">
        <v>110</v>
      </c>
      <c r="G14889" t="s">
        <v>118</v>
      </c>
      <c r="H14889">
        <v>334</v>
      </c>
      <c r="I14889">
        <v>9.3338472856888552E-2</v>
      </c>
      <c r="J14889">
        <v>4.9803851799246068E-3</v>
      </c>
      <c r="K14889">
        <v>-0.24716632621721901</v>
      </c>
      <c r="L14889">
        <v>0.37254397000429879</v>
      </c>
    </row>
    <row r="14890" spans="1:12">
      <c r="A14890" t="s">
        <v>317</v>
      </c>
      <c r="B14890" t="s">
        <v>501</v>
      </c>
      <c r="C14890">
        <v>48479</v>
      </c>
      <c r="D14890" t="s">
        <v>135</v>
      </c>
      <c r="E14890">
        <v>590</v>
      </c>
      <c r="F14890" t="s">
        <v>110</v>
      </c>
      <c r="G14890" t="s">
        <v>119</v>
      </c>
      <c r="H14890">
        <v>249</v>
      </c>
      <c r="I14890">
        <v>0.48311767984334331</v>
      </c>
      <c r="J14890">
        <v>8.9584892760862043E-3</v>
      </c>
      <c r="K14890">
        <v>-7.3014897064594519E-2</v>
      </c>
      <c r="L14890">
        <v>0.8511285230059078</v>
      </c>
    </row>
    <row r="14891" spans="1:12">
      <c r="A14891" t="s">
        <v>317</v>
      </c>
      <c r="B14891" t="s">
        <v>501</v>
      </c>
      <c r="C14891">
        <v>48479</v>
      </c>
      <c r="D14891" t="s">
        <v>135</v>
      </c>
      <c r="E14891">
        <v>590</v>
      </c>
      <c r="F14891" t="s">
        <v>110</v>
      </c>
      <c r="G14891" t="s">
        <v>120</v>
      </c>
      <c r="H14891">
        <v>334</v>
      </c>
      <c r="I14891">
        <v>0.13623217973237531</v>
      </c>
      <c r="J14891">
        <v>4.8584786283880754E-3</v>
      </c>
      <c r="K14891">
        <v>-0.21468350489427621</v>
      </c>
      <c r="L14891">
        <v>0.39735487538562231</v>
      </c>
    </row>
    <row r="14892" spans="1:12">
      <c r="A14892" t="s">
        <v>317</v>
      </c>
      <c r="B14892" t="s">
        <v>501</v>
      </c>
      <c r="C14892">
        <v>48479</v>
      </c>
      <c r="D14892" t="s">
        <v>135</v>
      </c>
      <c r="E14892">
        <v>590</v>
      </c>
      <c r="F14892" t="s">
        <v>110</v>
      </c>
      <c r="G14892" t="s">
        <v>121</v>
      </c>
      <c r="H14892">
        <v>249</v>
      </c>
      <c r="I14892">
        <v>0.64951290937184847</v>
      </c>
      <c r="J14892">
        <v>1.146535267839118E-2</v>
      </c>
      <c r="K14892">
        <v>-4.0010588328953517E-3</v>
      </c>
      <c r="L14892">
        <v>1.1300487698310651</v>
      </c>
    </row>
    <row r="14893" spans="1:12">
      <c r="A14893" t="s">
        <v>317</v>
      </c>
      <c r="B14893" t="s">
        <v>501</v>
      </c>
      <c r="C14893">
        <v>48479</v>
      </c>
      <c r="D14893" t="s">
        <v>135</v>
      </c>
      <c r="E14893">
        <v>590</v>
      </c>
      <c r="F14893" t="s">
        <v>110</v>
      </c>
      <c r="G14893" t="s">
        <v>122</v>
      </c>
      <c r="H14893">
        <v>334</v>
      </c>
      <c r="I14893">
        <v>0.2397085674600217</v>
      </c>
      <c r="J14893">
        <v>5.1335323488057661E-3</v>
      </c>
      <c r="K14893">
        <v>-0.1134357744722686</v>
      </c>
      <c r="L14893">
        <v>0.47108975947694159</v>
      </c>
    </row>
    <row r="14894" spans="1:12">
      <c r="A14894" t="s">
        <v>317</v>
      </c>
      <c r="B14894" t="s">
        <v>501</v>
      </c>
      <c r="C14894">
        <v>48479</v>
      </c>
      <c r="D14894" t="s">
        <v>135</v>
      </c>
      <c r="E14894">
        <v>590</v>
      </c>
      <c r="F14894" t="s">
        <v>110</v>
      </c>
      <c r="G14894" t="s">
        <v>123</v>
      </c>
      <c r="H14894">
        <v>249</v>
      </c>
      <c r="I14894">
        <v>0.79967414725325914</v>
      </c>
      <c r="J14894">
        <v>1.421601526972642E-2</v>
      </c>
      <c r="K14894">
        <v>0.19127582959611239</v>
      </c>
      <c r="L14894">
        <v>1.407135650628663</v>
      </c>
    </row>
    <row r="14895" spans="1:12">
      <c r="A14895" t="s">
        <v>317</v>
      </c>
      <c r="B14895" t="s">
        <v>501</v>
      </c>
      <c r="C14895">
        <v>48479</v>
      </c>
      <c r="D14895" t="s">
        <v>135</v>
      </c>
      <c r="E14895">
        <v>590</v>
      </c>
      <c r="F14895" t="s">
        <v>110</v>
      </c>
      <c r="G14895" t="s">
        <v>124</v>
      </c>
      <c r="H14895">
        <v>334</v>
      </c>
      <c r="I14895">
        <v>0.33573687337132402</v>
      </c>
      <c r="J14895">
        <v>5.9373779151517146E-3</v>
      </c>
      <c r="K14895">
        <v>-3.2848782864860163E-2</v>
      </c>
      <c r="L14895">
        <v>0.67193973333280543</v>
      </c>
    </row>
    <row r="14896" spans="1:12">
      <c r="A14896" t="s">
        <v>317</v>
      </c>
      <c r="B14896" t="s">
        <v>501</v>
      </c>
      <c r="C14896">
        <v>48479</v>
      </c>
      <c r="D14896" t="s">
        <v>135</v>
      </c>
      <c r="E14896">
        <v>590</v>
      </c>
      <c r="F14896" t="s">
        <v>110</v>
      </c>
      <c r="G14896" t="s">
        <v>125</v>
      </c>
      <c r="H14896">
        <v>249</v>
      </c>
      <c r="I14896">
        <v>0.95519366448157772</v>
      </c>
      <c r="J14896">
        <v>1.686457795238341E-2</v>
      </c>
      <c r="K14896">
        <v>0.24692628372133291</v>
      </c>
      <c r="L14896">
        <v>1.665955837431321</v>
      </c>
    </row>
    <row r="14897" spans="1:12">
      <c r="A14897" t="s">
        <v>317</v>
      </c>
      <c r="B14897" t="s">
        <v>501</v>
      </c>
      <c r="C14897">
        <v>48479</v>
      </c>
      <c r="D14897" t="s">
        <v>135</v>
      </c>
      <c r="E14897">
        <v>590</v>
      </c>
      <c r="F14897" t="s">
        <v>110</v>
      </c>
      <c r="G14897" t="s">
        <v>126</v>
      </c>
      <c r="H14897">
        <v>334</v>
      </c>
      <c r="I14897">
        <v>0.4371562454710286</v>
      </c>
      <c r="J14897">
        <v>7.312892419487918E-3</v>
      </c>
      <c r="K14897">
        <v>-2.9603177133575849E-3</v>
      </c>
      <c r="L14897">
        <v>0.83618455498745559</v>
      </c>
    </row>
    <row r="14898" spans="1:12">
      <c r="A14898" t="s">
        <v>317</v>
      </c>
      <c r="B14898" t="s">
        <v>501</v>
      </c>
      <c r="C14898">
        <v>48479</v>
      </c>
      <c r="D14898" t="s">
        <v>135</v>
      </c>
      <c r="E14898">
        <v>590</v>
      </c>
      <c r="F14898" t="s">
        <v>110</v>
      </c>
      <c r="G14898" t="s">
        <v>127</v>
      </c>
      <c r="H14898">
        <v>249</v>
      </c>
      <c r="I14898">
        <v>0.56137201362039857</v>
      </c>
      <c r="J14898">
        <v>1.012382244926258E-2</v>
      </c>
      <c r="K14898">
        <v>-4.829477607592584E-2</v>
      </c>
      <c r="L14898">
        <v>0.98030706364718623</v>
      </c>
    </row>
    <row r="14899" spans="1:12">
      <c r="A14899" t="s">
        <v>317</v>
      </c>
      <c r="B14899" t="s">
        <v>501</v>
      </c>
      <c r="C14899">
        <v>48479</v>
      </c>
      <c r="D14899" t="s">
        <v>135</v>
      </c>
      <c r="E14899">
        <v>590</v>
      </c>
      <c r="F14899" t="s">
        <v>110</v>
      </c>
      <c r="G14899" t="s">
        <v>128</v>
      </c>
      <c r="H14899">
        <v>334</v>
      </c>
      <c r="I14899">
        <v>0.17057968067662579</v>
      </c>
      <c r="J14899">
        <v>4.6214440431201122E-3</v>
      </c>
      <c r="K14899">
        <v>-0.1664199960492774</v>
      </c>
      <c r="L14899">
        <v>0.40550754015868767</v>
      </c>
    </row>
    <row r="14900" spans="1:12">
      <c r="A14900" t="s">
        <v>317</v>
      </c>
      <c r="B14900" t="s">
        <v>501</v>
      </c>
      <c r="C14900">
        <v>48479</v>
      </c>
      <c r="D14900" t="s">
        <v>135</v>
      </c>
      <c r="E14900">
        <v>590</v>
      </c>
      <c r="F14900" t="s">
        <v>110</v>
      </c>
      <c r="G14900" t="s">
        <v>129</v>
      </c>
      <c r="H14900">
        <v>249</v>
      </c>
      <c r="I14900">
        <v>0.56137201362039857</v>
      </c>
      <c r="J14900">
        <v>1.012382244926258E-2</v>
      </c>
      <c r="K14900">
        <v>-4.829477607592584E-2</v>
      </c>
      <c r="L14900">
        <v>0.98030706364718623</v>
      </c>
    </row>
    <row r="14901" spans="1:12">
      <c r="A14901" t="s">
        <v>317</v>
      </c>
      <c r="B14901" t="s">
        <v>501</v>
      </c>
      <c r="C14901">
        <v>48479</v>
      </c>
      <c r="D14901" t="s">
        <v>135</v>
      </c>
      <c r="E14901">
        <v>590</v>
      </c>
      <c r="F14901" t="s">
        <v>110</v>
      </c>
      <c r="G14901" t="s">
        <v>130</v>
      </c>
      <c r="H14901">
        <v>334</v>
      </c>
      <c r="I14901">
        <v>0.17057968067662579</v>
      </c>
      <c r="J14901">
        <v>4.6214440431201122E-3</v>
      </c>
      <c r="K14901">
        <v>-0.1664199960492774</v>
      </c>
      <c r="L14901">
        <v>0.40550754015868767</v>
      </c>
    </row>
    <row r="14902" spans="1:12">
      <c r="A14902" t="s">
        <v>317</v>
      </c>
      <c r="B14902" t="s">
        <v>501</v>
      </c>
      <c r="C14902">
        <v>48479</v>
      </c>
      <c r="D14902" t="s">
        <v>135</v>
      </c>
      <c r="E14902">
        <v>590</v>
      </c>
      <c r="F14902" t="s">
        <v>110</v>
      </c>
      <c r="G14902" t="s">
        <v>131</v>
      </c>
      <c r="H14902">
        <v>249</v>
      </c>
      <c r="I14902">
        <v>0.56137201362039857</v>
      </c>
      <c r="J14902">
        <v>1.012382244926258E-2</v>
      </c>
      <c r="K14902">
        <v>-4.829477607592584E-2</v>
      </c>
      <c r="L14902">
        <v>0.98030706364718623</v>
      </c>
    </row>
    <row r="14903" spans="1:12">
      <c r="A14903" t="s">
        <v>317</v>
      </c>
      <c r="B14903" t="s">
        <v>501</v>
      </c>
      <c r="C14903">
        <v>48479</v>
      </c>
      <c r="D14903" t="s">
        <v>135</v>
      </c>
      <c r="E14903">
        <v>590</v>
      </c>
      <c r="F14903" t="s">
        <v>110</v>
      </c>
      <c r="G14903" t="s">
        <v>132</v>
      </c>
      <c r="H14903">
        <v>334</v>
      </c>
      <c r="I14903">
        <v>0.17057968067662579</v>
      </c>
      <c r="J14903">
        <v>4.6214440431201114E-3</v>
      </c>
      <c r="K14903">
        <v>-0.1664199960492774</v>
      </c>
      <c r="L14903">
        <v>0.40550754015868767</v>
      </c>
    </row>
    <row r="14904" spans="1:12">
      <c r="A14904" t="s">
        <v>317</v>
      </c>
      <c r="B14904" t="s">
        <v>501</v>
      </c>
      <c r="C14904">
        <v>48479</v>
      </c>
      <c r="D14904" t="s">
        <v>135</v>
      </c>
      <c r="E14904">
        <v>590</v>
      </c>
      <c r="F14904" t="s">
        <v>110</v>
      </c>
      <c r="G14904" t="s">
        <v>133</v>
      </c>
      <c r="H14904">
        <v>249</v>
      </c>
      <c r="I14904">
        <v>0.60025793537664518</v>
      </c>
      <c r="J14904">
        <v>1.127974245643126E-2</v>
      </c>
      <c r="K14904">
        <v>0.15360769622612799</v>
      </c>
      <c r="L14904">
        <v>1.0610174274965309</v>
      </c>
    </row>
    <row r="14905" spans="1:12">
      <c r="A14905" t="s">
        <v>317</v>
      </c>
      <c r="B14905" t="s">
        <v>501</v>
      </c>
      <c r="C14905">
        <v>48479</v>
      </c>
      <c r="D14905" t="s">
        <v>135</v>
      </c>
      <c r="E14905">
        <v>590</v>
      </c>
      <c r="F14905" t="s">
        <v>110</v>
      </c>
      <c r="G14905" t="s">
        <v>134</v>
      </c>
      <c r="H14905">
        <v>334</v>
      </c>
      <c r="I14905">
        <v>0.26600563503707358</v>
      </c>
      <c r="J14905">
        <v>4.4683730213794064E-3</v>
      </c>
      <c r="K14905">
        <v>-2.9603177133575849E-3</v>
      </c>
      <c r="L14905">
        <v>0.50047131994690186</v>
      </c>
    </row>
    <row r="14906" spans="1:12">
      <c r="A14906" t="s">
        <v>317</v>
      </c>
      <c r="B14906" t="s">
        <v>502</v>
      </c>
      <c r="C14906">
        <v>48481</v>
      </c>
      <c r="D14906" t="s">
        <v>135</v>
      </c>
      <c r="E14906">
        <v>590</v>
      </c>
      <c r="F14906" t="s">
        <v>110</v>
      </c>
      <c r="G14906" t="s">
        <v>111</v>
      </c>
      <c r="H14906">
        <v>119</v>
      </c>
      <c r="I14906">
        <v>4.344054371735321E-2</v>
      </c>
      <c r="J14906">
        <v>3.0583080619406241E-3</v>
      </c>
      <c r="K14906">
        <v>-999</v>
      </c>
      <c r="L14906">
        <v>-999</v>
      </c>
    </row>
    <row r="14907" spans="1:12">
      <c r="A14907" t="s">
        <v>317</v>
      </c>
      <c r="B14907" t="s">
        <v>502</v>
      </c>
      <c r="C14907">
        <v>48481</v>
      </c>
      <c r="D14907" t="s">
        <v>135</v>
      </c>
      <c r="E14907">
        <v>590</v>
      </c>
      <c r="F14907" t="s">
        <v>110</v>
      </c>
      <c r="G14907" t="s">
        <v>112</v>
      </c>
      <c r="H14907">
        <v>154</v>
      </c>
      <c r="I14907">
        <v>1.010576887515535E-2</v>
      </c>
      <c r="J14907">
        <v>1.007986004360896E-3</v>
      </c>
      <c r="K14907">
        <v>-999</v>
      </c>
      <c r="L14907">
        <v>-999</v>
      </c>
    </row>
    <row r="14908" spans="1:12">
      <c r="A14908" t="s">
        <v>317</v>
      </c>
      <c r="B14908" t="s">
        <v>502</v>
      </c>
      <c r="C14908">
        <v>48481</v>
      </c>
      <c r="D14908" t="s">
        <v>135</v>
      </c>
      <c r="E14908">
        <v>590</v>
      </c>
      <c r="F14908" t="s">
        <v>110</v>
      </c>
      <c r="G14908" t="s">
        <v>113</v>
      </c>
      <c r="H14908">
        <v>119</v>
      </c>
      <c r="I14908">
        <v>0.54223212982136748</v>
      </c>
      <c r="J14908">
        <v>2.2402894704769659E-2</v>
      </c>
      <c r="K14908">
        <v>-6.8014914002422755E-5</v>
      </c>
      <c r="L14908">
        <v>1.167587709455941</v>
      </c>
    </row>
    <row r="14909" spans="1:12">
      <c r="A14909" t="s">
        <v>317</v>
      </c>
      <c r="B14909" t="s">
        <v>502</v>
      </c>
      <c r="C14909">
        <v>48481</v>
      </c>
      <c r="D14909" t="s">
        <v>135</v>
      </c>
      <c r="E14909">
        <v>590</v>
      </c>
      <c r="F14909" t="s">
        <v>110</v>
      </c>
      <c r="G14909" t="s">
        <v>114</v>
      </c>
      <c r="H14909">
        <v>154</v>
      </c>
      <c r="I14909">
        <v>0.13614671302070411</v>
      </c>
      <c r="J14909">
        <v>1.006211760132609E-2</v>
      </c>
      <c r="K14909">
        <v>-0.1648007615647171</v>
      </c>
      <c r="L14909">
        <v>0.56084747552493552</v>
      </c>
    </row>
    <row r="14910" spans="1:12">
      <c r="A14910" t="s">
        <v>317</v>
      </c>
      <c r="B14910" t="s">
        <v>502</v>
      </c>
      <c r="C14910">
        <v>48481</v>
      </c>
      <c r="D14910" t="s">
        <v>135</v>
      </c>
      <c r="E14910">
        <v>590</v>
      </c>
      <c r="F14910" t="s">
        <v>110</v>
      </c>
      <c r="G14910" t="s">
        <v>115</v>
      </c>
      <c r="H14910">
        <v>119</v>
      </c>
      <c r="I14910">
        <v>0.35744820166864288</v>
      </c>
      <c r="J14910">
        <v>1.8388921166261309E-2</v>
      </c>
      <c r="K14910">
        <v>-9.3929551569146078E-2</v>
      </c>
      <c r="L14910">
        <v>0.83509783911325841</v>
      </c>
    </row>
    <row r="14911" spans="1:12">
      <c r="A14911" t="s">
        <v>317</v>
      </c>
      <c r="B14911" t="s">
        <v>502</v>
      </c>
      <c r="C14911">
        <v>48481</v>
      </c>
      <c r="D14911" t="s">
        <v>135</v>
      </c>
      <c r="E14911">
        <v>590</v>
      </c>
      <c r="F14911" t="s">
        <v>110</v>
      </c>
      <c r="G14911" t="s">
        <v>116</v>
      </c>
      <c r="H14911">
        <v>154</v>
      </c>
      <c r="I14911">
        <v>5.8262439736304593E-2</v>
      </c>
      <c r="J14911">
        <v>9.4519299594805518E-3</v>
      </c>
      <c r="K14911">
        <v>-0.2965267321163389</v>
      </c>
      <c r="L14911">
        <v>0.34774509743010268</v>
      </c>
    </row>
    <row r="14912" spans="1:12">
      <c r="A14912" t="s">
        <v>317</v>
      </c>
      <c r="B14912" t="s">
        <v>502</v>
      </c>
      <c r="C14912">
        <v>48481</v>
      </c>
      <c r="D14912" t="s">
        <v>135</v>
      </c>
      <c r="E14912">
        <v>590</v>
      </c>
      <c r="F14912" t="s">
        <v>110</v>
      </c>
      <c r="G14912" t="s">
        <v>117</v>
      </c>
      <c r="H14912">
        <v>119</v>
      </c>
      <c r="I14912">
        <v>0.35744820166864288</v>
      </c>
      <c r="J14912">
        <v>1.8388921166261309E-2</v>
      </c>
      <c r="K14912">
        <v>-9.3929551569146078E-2</v>
      </c>
      <c r="L14912">
        <v>0.83509783911325841</v>
      </c>
    </row>
    <row r="14913" spans="1:12">
      <c r="A14913" t="s">
        <v>317</v>
      </c>
      <c r="B14913" t="s">
        <v>502</v>
      </c>
      <c r="C14913">
        <v>48481</v>
      </c>
      <c r="D14913" t="s">
        <v>135</v>
      </c>
      <c r="E14913">
        <v>590</v>
      </c>
      <c r="F14913" t="s">
        <v>110</v>
      </c>
      <c r="G14913" t="s">
        <v>118</v>
      </c>
      <c r="H14913">
        <v>154</v>
      </c>
      <c r="I14913">
        <v>5.8262439736304593E-2</v>
      </c>
      <c r="J14913">
        <v>9.4519299594805518E-3</v>
      </c>
      <c r="K14913">
        <v>-0.2965267321163389</v>
      </c>
      <c r="L14913">
        <v>0.34774509743010268</v>
      </c>
    </row>
    <row r="14914" spans="1:12">
      <c r="A14914" t="s">
        <v>317</v>
      </c>
      <c r="B14914" t="s">
        <v>502</v>
      </c>
      <c r="C14914">
        <v>48481</v>
      </c>
      <c r="D14914" t="s">
        <v>135</v>
      </c>
      <c r="E14914">
        <v>590</v>
      </c>
      <c r="F14914" t="s">
        <v>110</v>
      </c>
      <c r="G14914" t="s">
        <v>119</v>
      </c>
      <c r="H14914">
        <v>119</v>
      </c>
      <c r="I14914">
        <v>0.44640003195052641</v>
      </c>
      <c r="J14914">
        <v>2.017620395139887E-2</v>
      </c>
      <c r="K14914">
        <v>-6.8014914002422755E-5</v>
      </c>
      <c r="L14914">
        <v>1.0065041022987671</v>
      </c>
    </row>
    <row r="14915" spans="1:12">
      <c r="A14915" t="s">
        <v>317</v>
      </c>
      <c r="B14915" t="s">
        <v>502</v>
      </c>
      <c r="C14915">
        <v>48481</v>
      </c>
      <c r="D14915" t="s">
        <v>135</v>
      </c>
      <c r="E14915">
        <v>590</v>
      </c>
      <c r="F14915" t="s">
        <v>110</v>
      </c>
      <c r="G14915" t="s">
        <v>120</v>
      </c>
      <c r="H14915">
        <v>154</v>
      </c>
      <c r="I14915">
        <v>9.8542597284439759E-2</v>
      </c>
      <c r="J14915">
        <v>1.005330279515171E-2</v>
      </c>
      <c r="K14915">
        <v>-0.24312261054794609</v>
      </c>
      <c r="L14915">
        <v>0.47072010799174657</v>
      </c>
    </row>
    <row r="14916" spans="1:12">
      <c r="A14916" t="s">
        <v>317</v>
      </c>
      <c r="B14916" t="s">
        <v>502</v>
      </c>
      <c r="C14916">
        <v>48481</v>
      </c>
      <c r="D14916" t="s">
        <v>135</v>
      </c>
      <c r="E14916">
        <v>590</v>
      </c>
      <c r="F14916" t="s">
        <v>110</v>
      </c>
      <c r="G14916" t="s">
        <v>121</v>
      </c>
      <c r="H14916">
        <v>119</v>
      </c>
      <c r="I14916">
        <v>0.65603744095005223</v>
      </c>
      <c r="J14916">
        <v>2.571803551448653E-2</v>
      </c>
      <c r="K14916">
        <v>-6.8014914002422755E-5</v>
      </c>
      <c r="L14916">
        <v>1.362928753414266</v>
      </c>
    </row>
    <row r="14917" spans="1:12">
      <c r="A14917" t="s">
        <v>317</v>
      </c>
      <c r="B14917" t="s">
        <v>502</v>
      </c>
      <c r="C14917">
        <v>48481</v>
      </c>
      <c r="D14917" t="s">
        <v>135</v>
      </c>
      <c r="E14917">
        <v>590</v>
      </c>
      <c r="F14917" t="s">
        <v>110</v>
      </c>
      <c r="G14917" t="s">
        <v>122</v>
      </c>
      <c r="H14917">
        <v>154</v>
      </c>
      <c r="I14917">
        <v>0.20211812595804701</v>
      </c>
      <c r="J14917">
        <v>1.169530440944319E-2</v>
      </c>
      <c r="K14917">
        <v>-8.7787914512305359E-2</v>
      </c>
      <c r="L14917">
        <v>0.71699065535889961</v>
      </c>
    </row>
    <row r="14918" spans="1:12">
      <c r="A14918" t="s">
        <v>317</v>
      </c>
      <c r="B14918" t="s">
        <v>502</v>
      </c>
      <c r="C14918">
        <v>48481</v>
      </c>
      <c r="D14918" t="s">
        <v>135</v>
      </c>
      <c r="E14918">
        <v>590</v>
      </c>
      <c r="F14918" t="s">
        <v>110</v>
      </c>
      <c r="G14918" t="s">
        <v>123</v>
      </c>
      <c r="H14918">
        <v>119</v>
      </c>
      <c r="I14918">
        <v>0.85245977191256961</v>
      </c>
      <c r="J14918">
        <v>3.2272663101109947E-2</v>
      </c>
      <c r="K14918">
        <v>-6.8014914002422755E-5</v>
      </c>
      <c r="L14918">
        <v>1.722766894029135</v>
      </c>
    </row>
    <row r="14919" spans="1:12">
      <c r="A14919" t="s">
        <v>317</v>
      </c>
      <c r="B14919" t="s">
        <v>502</v>
      </c>
      <c r="C14919">
        <v>48481</v>
      </c>
      <c r="D14919" t="s">
        <v>135</v>
      </c>
      <c r="E14919">
        <v>590</v>
      </c>
      <c r="F14919" t="s">
        <v>110</v>
      </c>
      <c r="G14919" t="s">
        <v>124</v>
      </c>
      <c r="H14919">
        <v>154</v>
      </c>
      <c r="I14919">
        <v>0.30613086388350969</v>
      </c>
      <c r="J14919">
        <v>1.458451087164732E-2</v>
      </c>
      <c r="K14919">
        <v>-7.1362469007284768E-3</v>
      </c>
      <c r="L14919">
        <v>0.93825560750798298</v>
      </c>
    </row>
    <row r="14920" spans="1:12">
      <c r="A14920" t="s">
        <v>317</v>
      </c>
      <c r="B14920" t="s">
        <v>502</v>
      </c>
      <c r="C14920">
        <v>48481</v>
      </c>
      <c r="D14920" t="s">
        <v>135</v>
      </c>
      <c r="E14920">
        <v>590</v>
      </c>
      <c r="F14920" t="s">
        <v>110</v>
      </c>
      <c r="G14920" t="s">
        <v>125</v>
      </c>
      <c r="H14920">
        <v>119</v>
      </c>
      <c r="I14920">
        <v>1.043641561352562</v>
      </c>
      <c r="J14920">
        <v>3.8907464032135061E-2</v>
      </c>
      <c r="K14920">
        <v>-6.8014914002422755E-5</v>
      </c>
      <c r="L14920">
        <v>2.050532687710747</v>
      </c>
    </row>
    <row r="14921" spans="1:12">
      <c r="A14921" t="s">
        <v>317</v>
      </c>
      <c r="B14921" t="s">
        <v>502</v>
      </c>
      <c r="C14921">
        <v>48481</v>
      </c>
      <c r="D14921" t="s">
        <v>135</v>
      </c>
      <c r="E14921">
        <v>590</v>
      </c>
      <c r="F14921" t="s">
        <v>110</v>
      </c>
      <c r="G14921" t="s">
        <v>126</v>
      </c>
      <c r="H14921">
        <v>154</v>
      </c>
      <c r="I14921">
        <v>0.41259931489748708</v>
      </c>
      <c r="J14921">
        <v>1.7729208915557289E-2</v>
      </c>
      <c r="K14921">
        <v>-7.1362469007284768E-3</v>
      </c>
      <c r="L14921">
        <v>1.107028819515256</v>
      </c>
    </row>
    <row r="14922" spans="1:12">
      <c r="A14922" t="s">
        <v>317</v>
      </c>
      <c r="B14922" t="s">
        <v>502</v>
      </c>
      <c r="C14922">
        <v>48481</v>
      </c>
      <c r="D14922" t="s">
        <v>135</v>
      </c>
      <c r="E14922">
        <v>590</v>
      </c>
      <c r="F14922" t="s">
        <v>110</v>
      </c>
      <c r="G14922" t="s">
        <v>127</v>
      </c>
      <c r="H14922">
        <v>119</v>
      </c>
      <c r="I14922">
        <v>0.54223212982136759</v>
      </c>
      <c r="J14922">
        <v>2.2402894704769669E-2</v>
      </c>
      <c r="K14922">
        <v>-6.8014914002422755E-5</v>
      </c>
      <c r="L14922">
        <v>1.167587709455941</v>
      </c>
    </row>
    <row r="14923" spans="1:12">
      <c r="A14923" t="s">
        <v>317</v>
      </c>
      <c r="B14923" t="s">
        <v>502</v>
      </c>
      <c r="C14923">
        <v>48481</v>
      </c>
      <c r="D14923" t="s">
        <v>135</v>
      </c>
      <c r="E14923">
        <v>590</v>
      </c>
      <c r="F14923" t="s">
        <v>110</v>
      </c>
      <c r="G14923" t="s">
        <v>128</v>
      </c>
      <c r="H14923">
        <v>154</v>
      </c>
      <c r="I14923">
        <v>0.13614671302070411</v>
      </c>
      <c r="J14923">
        <v>1.006211760132609E-2</v>
      </c>
      <c r="K14923">
        <v>-0.1648007615647171</v>
      </c>
      <c r="L14923">
        <v>0.56084747552493552</v>
      </c>
    </row>
    <row r="14924" spans="1:12">
      <c r="A14924" t="s">
        <v>317</v>
      </c>
      <c r="B14924" t="s">
        <v>502</v>
      </c>
      <c r="C14924">
        <v>48481</v>
      </c>
      <c r="D14924" t="s">
        <v>135</v>
      </c>
      <c r="E14924">
        <v>590</v>
      </c>
      <c r="F14924" t="s">
        <v>110</v>
      </c>
      <c r="G14924" t="s">
        <v>129</v>
      </c>
      <c r="H14924">
        <v>119</v>
      </c>
      <c r="I14924">
        <v>0.54223213514268054</v>
      </c>
      <c r="J14924">
        <v>2.2402894354175851E-2</v>
      </c>
      <c r="K14924">
        <v>-6.8014914002422755E-5</v>
      </c>
      <c r="L14924">
        <v>1.167587709455941</v>
      </c>
    </row>
    <row r="14925" spans="1:12">
      <c r="A14925" t="s">
        <v>317</v>
      </c>
      <c r="B14925" t="s">
        <v>502</v>
      </c>
      <c r="C14925">
        <v>48481</v>
      </c>
      <c r="D14925" t="s">
        <v>135</v>
      </c>
      <c r="E14925">
        <v>590</v>
      </c>
      <c r="F14925" t="s">
        <v>110</v>
      </c>
      <c r="G14925" t="s">
        <v>130</v>
      </c>
      <c r="H14925">
        <v>154</v>
      </c>
      <c r="I14925">
        <v>0.13614671302070411</v>
      </c>
      <c r="J14925">
        <v>1.006211760132609E-2</v>
      </c>
      <c r="K14925">
        <v>-0.1648007615647171</v>
      </c>
      <c r="L14925">
        <v>0.56084747552493552</v>
      </c>
    </row>
    <row r="14926" spans="1:12">
      <c r="A14926" t="s">
        <v>317</v>
      </c>
      <c r="B14926" t="s">
        <v>502</v>
      </c>
      <c r="C14926">
        <v>48481</v>
      </c>
      <c r="D14926" t="s">
        <v>135</v>
      </c>
      <c r="E14926">
        <v>590</v>
      </c>
      <c r="F14926" t="s">
        <v>110</v>
      </c>
      <c r="G14926" t="s">
        <v>131</v>
      </c>
      <c r="H14926">
        <v>119</v>
      </c>
      <c r="I14926">
        <v>0.54223212982136759</v>
      </c>
      <c r="J14926">
        <v>2.2402894704769669E-2</v>
      </c>
      <c r="K14926">
        <v>-6.8014914002422755E-5</v>
      </c>
      <c r="L14926">
        <v>1.167587709455941</v>
      </c>
    </row>
    <row r="14927" spans="1:12">
      <c r="A14927" t="s">
        <v>317</v>
      </c>
      <c r="B14927" t="s">
        <v>502</v>
      </c>
      <c r="C14927">
        <v>48481</v>
      </c>
      <c r="D14927" t="s">
        <v>135</v>
      </c>
      <c r="E14927">
        <v>590</v>
      </c>
      <c r="F14927" t="s">
        <v>110</v>
      </c>
      <c r="G14927" t="s">
        <v>132</v>
      </c>
      <c r="H14927">
        <v>154</v>
      </c>
      <c r="I14927">
        <v>0.13614671302070411</v>
      </c>
      <c r="J14927">
        <v>1.006211760132609E-2</v>
      </c>
      <c r="K14927">
        <v>-0.1648007615647171</v>
      </c>
      <c r="L14927">
        <v>0.56084747552493552</v>
      </c>
    </row>
    <row r="14928" spans="1:12">
      <c r="A14928" t="s">
        <v>317</v>
      </c>
      <c r="B14928" t="s">
        <v>502</v>
      </c>
      <c r="C14928">
        <v>48481</v>
      </c>
      <c r="D14928" t="s">
        <v>135</v>
      </c>
      <c r="E14928">
        <v>590</v>
      </c>
      <c r="F14928" t="s">
        <v>110</v>
      </c>
      <c r="G14928" t="s">
        <v>133</v>
      </c>
      <c r="H14928">
        <v>119</v>
      </c>
      <c r="I14928">
        <v>0.71148490009686993</v>
      </c>
      <c r="J14928">
        <v>2.8626114169949951E-2</v>
      </c>
      <c r="K14928">
        <v>-6.8014914002422755E-5</v>
      </c>
      <c r="L14928">
        <v>1.4331333234507451</v>
      </c>
    </row>
    <row r="14929" spans="1:12">
      <c r="A14929" t="s">
        <v>317</v>
      </c>
      <c r="B14929" t="s">
        <v>502</v>
      </c>
      <c r="C14929">
        <v>48481</v>
      </c>
      <c r="D14929" t="s">
        <v>135</v>
      </c>
      <c r="E14929">
        <v>590</v>
      </c>
      <c r="F14929" t="s">
        <v>110</v>
      </c>
      <c r="G14929" t="s">
        <v>134</v>
      </c>
      <c r="H14929">
        <v>154</v>
      </c>
      <c r="I14929">
        <v>0.25524593365470882</v>
      </c>
      <c r="J14929">
        <v>1.069283385560706E-2</v>
      </c>
      <c r="K14929">
        <v>-7.1362469007284768E-3</v>
      </c>
      <c r="L14929">
        <v>0.67055148480300786</v>
      </c>
    </row>
    <row r="14930" spans="1:12">
      <c r="A14930" t="s">
        <v>317</v>
      </c>
      <c r="B14930" t="s">
        <v>300</v>
      </c>
      <c r="C14930">
        <v>48483</v>
      </c>
      <c r="D14930" t="s">
        <v>135</v>
      </c>
      <c r="E14930">
        <v>590</v>
      </c>
      <c r="F14930" t="s">
        <v>110</v>
      </c>
      <c r="G14930" t="s">
        <v>111</v>
      </c>
      <c r="H14930">
        <v>119</v>
      </c>
      <c r="I14930">
        <v>1.140820601885309E-2</v>
      </c>
      <c r="J14930">
        <v>1.555286819299056E-3</v>
      </c>
      <c r="K14930">
        <v>-999</v>
      </c>
      <c r="L14930">
        <v>-999</v>
      </c>
    </row>
    <row r="14931" spans="1:12">
      <c r="A14931" t="s">
        <v>317</v>
      </c>
      <c r="B14931" t="s">
        <v>300</v>
      </c>
      <c r="C14931">
        <v>48483</v>
      </c>
      <c r="D14931" t="s">
        <v>135</v>
      </c>
      <c r="E14931">
        <v>590</v>
      </c>
      <c r="F14931" t="s">
        <v>110</v>
      </c>
      <c r="G14931" t="s">
        <v>112</v>
      </c>
      <c r="H14931">
        <v>249</v>
      </c>
      <c r="I14931">
        <v>1.7658757837572741E-2</v>
      </c>
      <c r="J14931">
        <v>1.9727070536314948E-3</v>
      </c>
      <c r="K14931">
        <v>-999</v>
      </c>
      <c r="L14931">
        <v>-999</v>
      </c>
    </row>
    <row r="14932" spans="1:12">
      <c r="A14932" t="s">
        <v>317</v>
      </c>
      <c r="B14932" t="s">
        <v>300</v>
      </c>
      <c r="C14932">
        <v>48483</v>
      </c>
      <c r="D14932" t="s">
        <v>135</v>
      </c>
      <c r="E14932">
        <v>590</v>
      </c>
      <c r="F14932" t="s">
        <v>110</v>
      </c>
      <c r="G14932" t="s">
        <v>113</v>
      </c>
      <c r="H14932">
        <v>119</v>
      </c>
      <c r="I14932">
        <v>0.43201694207967622</v>
      </c>
      <c r="J14932">
        <v>1.467775409181417E-2</v>
      </c>
      <c r="K14932">
        <v>-999</v>
      </c>
      <c r="L14932">
        <v>0.77540715494041401</v>
      </c>
    </row>
    <row r="14933" spans="1:12">
      <c r="A14933" t="s">
        <v>317</v>
      </c>
      <c r="B14933" t="s">
        <v>300</v>
      </c>
      <c r="C14933">
        <v>48483</v>
      </c>
      <c r="D14933" t="s">
        <v>135</v>
      </c>
      <c r="E14933">
        <v>590</v>
      </c>
      <c r="F14933" t="s">
        <v>110</v>
      </c>
      <c r="G14933" t="s">
        <v>114</v>
      </c>
      <c r="H14933">
        <v>249</v>
      </c>
      <c r="I14933">
        <v>0.21377616855957829</v>
      </c>
      <c r="J14933">
        <v>5.0578291676846377E-3</v>
      </c>
      <c r="K14933">
        <v>-6.8388802885162275E-2</v>
      </c>
      <c r="L14933">
        <v>0.39676246338379179</v>
      </c>
    </row>
    <row r="14934" spans="1:12">
      <c r="A14934" t="s">
        <v>317</v>
      </c>
      <c r="B14934" t="s">
        <v>300</v>
      </c>
      <c r="C14934">
        <v>48483</v>
      </c>
      <c r="D14934" t="s">
        <v>135</v>
      </c>
      <c r="E14934">
        <v>590</v>
      </c>
      <c r="F14934" t="s">
        <v>110</v>
      </c>
      <c r="G14934" t="s">
        <v>115</v>
      </c>
      <c r="H14934">
        <v>119</v>
      </c>
      <c r="I14934">
        <v>0.32872256492853108</v>
      </c>
      <c r="J14934">
        <v>1.1673735540984109E-2</v>
      </c>
      <c r="K14934">
        <v>-999</v>
      </c>
      <c r="L14934">
        <v>0.61666313658404837</v>
      </c>
    </row>
    <row r="14935" spans="1:12">
      <c r="A14935" t="s">
        <v>317</v>
      </c>
      <c r="B14935" t="s">
        <v>300</v>
      </c>
      <c r="C14935">
        <v>48483</v>
      </c>
      <c r="D14935" t="s">
        <v>135</v>
      </c>
      <c r="E14935">
        <v>590</v>
      </c>
      <c r="F14935" t="s">
        <v>110</v>
      </c>
      <c r="G14935" t="s">
        <v>116</v>
      </c>
      <c r="H14935">
        <v>249</v>
      </c>
      <c r="I14935">
        <v>0.13484520442868089</v>
      </c>
      <c r="J14935">
        <v>4.6486115461383121E-3</v>
      </c>
      <c r="K14935">
        <v>-0.14823327133492659</v>
      </c>
      <c r="L14935">
        <v>0.31182416552438941</v>
      </c>
    </row>
    <row r="14936" spans="1:12">
      <c r="A14936" t="s">
        <v>317</v>
      </c>
      <c r="B14936" t="s">
        <v>300</v>
      </c>
      <c r="C14936">
        <v>48483</v>
      </c>
      <c r="D14936" t="s">
        <v>135</v>
      </c>
      <c r="E14936">
        <v>590</v>
      </c>
      <c r="F14936" t="s">
        <v>110</v>
      </c>
      <c r="G14936" t="s">
        <v>117</v>
      </c>
      <c r="H14936">
        <v>119</v>
      </c>
      <c r="I14936">
        <v>0.32909088705213491</v>
      </c>
      <c r="J14936">
        <v>1.1682174781495139E-2</v>
      </c>
      <c r="K14936">
        <v>-999</v>
      </c>
      <c r="L14936">
        <v>0.61666313658404837</v>
      </c>
    </row>
    <row r="14937" spans="1:12">
      <c r="A14937" t="s">
        <v>317</v>
      </c>
      <c r="B14937" t="s">
        <v>300</v>
      </c>
      <c r="C14937">
        <v>48483</v>
      </c>
      <c r="D14937" t="s">
        <v>135</v>
      </c>
      <c r="E14937">
        <v>590</v>
      </c>
      <c r="F14937" t="s">
        <v>110</v>
      </c>
      <c r="G14937" t="s">
        <v>118</v>
      </c>
      <c r="H14937">
        <v>249</v>
      </c>
      <c r="I14937">
        <v>0.13484520442868089</v>
      </c>
      <c r="J14937">
        <v>4.6486115461383121E-3</v>
      </c>
      <c r="K14937">
        <v>-0.14823327133492659</v>
      </c>
      <c r="L14937">
        <v>0.31182416552438941</v>
      </c>
    </row>
    <row r="14938" spans="1:12">
      <c r="A14938" t="s">
        <v>317</v>
      </c>
      <c r="B14938" t="s">
        <v>300</v>
      </c>
      <c r="C14938">
        <v>48483</v>
      </c>
      <c r="D14938" t="s">
        <v>135</v>
      </c>
      <c r="E14938">
        <v>590</v>
      </c>
      <c r="F14938" t="s">
        <v>110</v>
      </c>
      <c r="G14938" t="s">
        <v>119</v>
      </c>
      <c r="H14938">
        <v>119</v>
      </c>
      <c r="I14938">
        <v>0.36878264116342219</v>
      </c>
      <c r="J14938">
        <v>1.2628471351821271E-2</v>
      </c>
      <c r="K14938">
        <v>-999</v>
      </c>
      <c r="L14938">
        <v>0.66018978291997776</v>
      </c>
    </row>
    <row r="14939" spans="1:12">
      <c r="A14939" t="s">
        <v>317</v>
      </c>
      <c r="B14939" t="s">
        <v>300</v>
      </c>
      <c r="C14939">
        <v>48483</v>
      </c>
      <c r="D14939" t="s">
        <v>135</v>
      </c>
      <c r="E14939">
        <v>590</v>
      </c>
      <c r="F14939" t="s">
        <v>110</v>
      </c>
      <c r="G14939" t="s">
        <v>120</v>
      </c>
      <c r="H14939">
        <v>249</v>
      </c>
      <c r="I14939">
        <v>0.17699366310280051</v>
      </c>
      <c r="J14939">
        <v>4.834839207356975E-3</v>
      </c>
      <c r="K14939">
        <v>-0.110440307075323</v>
      </c>
      <c r="L14939">
        <v>0.35949481920312698</v>
      </c>
    </row>
    <row r="14940" spans="1:12">
      <c r="A14940" t="s">
        <v>317</v>
      </c>
      <c r="B14940" t="s">
        <v>300</v>
      </c>
      <c r="C14940">
        <v>48483</v>
      </c>
      <c r="D14940" t="s">
        <v>135</v>
      </c>
      <c r="E14940">
        <v>590</v>
      </c>
      <c r="F14940" t="s">
        <v>110</v>
      </c>
      <c r="G14940" t="s">
        <v>121</v>
      </c>
      <c r="H14940">
        <v>119</v>
      </c>
      <c r="I14940">
        <v>0.49941062810184877</v>
      </c>
      <c r="J14940">
        <v>1.6715829198715192E-2</v>
      </c>
      <c r="K14940">
        <v>-999</v>
      </c>
      <c r="L14940">
        <v>0.90576837500515262</v>
      </c>
    </row>
    <row r="14941" spans="1:12">
      <c r="A14941" t="s">
        <v>317</v>
      </c>
      <c r="B14941" t="s">
        <v>300</v>
      </c>
      <c r="C14941">
        <v>48483</v>
      </c>
      <c r="D14941" t="s">
        <v>135</v>
      </c>
      <c r="E14941">
        <v>590</v>
      </c>
      <c r="F14941" t="s">
        <v>110</v>
      </c>
      <c r="G14941" t="s">
        <v>122</v>
      </c>
      <c r="H14941">
        <v>249</v>
      </c>
      <c r="I14941">
        <v>0.28210141588337878</v>
      </c>
      <c r="J14941">
        <v>5.8136283926642929E-3</v>
      </c>
      <c r="K14941">
        <v>-1.20704335229051E-3</v>
      </c>
      <c r="L14941">
        <v>0.46340287480711517</v>
      </c>
    </row>
    <row r="14942" spans="1:12">
      <c r="A14942" t="s">
        <v>317</v>
      </c>
      <c r="B14942" t="s">
        <v>300</v>
      </c>
      <c r="C14942">
        <v>48483</v>
      </c>
      <c r="D14942" t="s">
        <v>135</v>
      </c>
      <c r="E14942">
        <v>590</v>
      </c>
      <c r="F14942" t="s">
        <v>110</v>
      </c>
      <c r="G14942" t="s">
        <v>123</v>
      </c>
      <c r="H14942">
        <v>119</v>
      </c>
      <c r="I14942">
        <v>0.60779388222891562</v>
      </c>
      <c r="J14942">
        <v>2.0046754828781151E-2</v>
      </c>
      <c r="K14942">
        <v>-999</v>
      </c>
      <c r="L14942">
        <v>1.065417881734922</v>
      </c>
    </row>
    <row r="14943" spans="1:12">
      <c r="A14943" t="s">
        <v>317</v>
      </c>
      <c r="B14943" t="s">
        <v>300</v>
      </c>
      <c r="C14943">
        <v>48483</v>
      </c>
      <c r="D14943" t="s">
        <v>135</v>
      </c>
      <c r="E14943">
        <v>590</v>
      </c>
      <c r="F14943" t="s">
        <v>110</v>
      </c>
      <c r="G14943" t="s">
        <v>124</v>
      </c>
      <c r="H14943">
        <v>249</v>
      </c>
      <c r="I14943">
        <v>0.37772565825152188</v>
      </c>
      <c r="J14943">
        <v>6.9048532390674202E-3</v>
      </c>
      <c r="K14943">
        <v>-1.20704335229051E-3</v>
      </c>
      <c r="L14943">
        <v>0.57869405708987265</v>
      </c>
    </row>
    <row r="14944" spans="1:12">
      <c r="A14944" t="s">
        <v>317</v>
      </c>
      <c r="B14944" t="s">
        <v>300</v>
      </c>
      <c r="C14944">
        <v>48483</v>
      </c>
      <c r="D14944" t="s">
        <v>135</v>
      </c>
      <c r="E14944">
        <v>590</v>
      </c>
      <c r="F14944" t="s">
        <v>110</v>
      </c>
      <c r="G14944" t="s">
        <v>125</v>
      </c>
      <c r="H14944">
        <v>119</v>
      </c>
      <c r="I14944">
        <v>0.7268857928793756</v>
      </c>
      <c r="J14944">
        <v>2.390373533295459E-2</v>
      </c>
      <c r="K14944">
        <v>-999</v>
      </c>
      <c r="L14944">
        <v>1.2610175070735949</v>
      </c>
    </row>
    <row r="14945" spans="1:12">
      <c r="A14945" t="s">
        <v>317</v>
      </c>
      <c r="B14945" t="s">
        <v>300</v>
      </c>
      <c r="C14945">
        <v>48483</v>
      </c>
      <c r="D14945" t="s">
        <v>135</v>
      </c>
      <c r="E14945">
        <v>590</v>
      </c>
      <c r="F14945" t="s">
        <v>110</v>
      </c>
      <c r="G14945" t="s">
        <v>126</v>
      </c>
      <c r="H14945">
        <v>249</v>
      </c>
      <c r="I14945">
        <v>0.47957466292110262</v>
      </c>
      <c r="J14945">
        <v>8.3121883576528534E-3</v>
      </c>
      <c r="K14945">
        <v>-1.20704335229051E-3</v>
      </c>
      <c r="L14945">
        <v>0.71595461619493217</v>
      </c>
    </row>
    <row r="14946" spans="1:12">
      <c r="A14946" t="s">
        <v>317</v>
      </c>
      <c r="B14946" t="s">
        <v>300</v>
      </c>
      <c r="C14946">
        <v>48483</v>
      </c>
      <c r="D14946" t="s">
        <v>135</v>
      </c>
      <c r="E14946">
        <v>590</v>
      </c>
      <c r="F14946" t="s">
        <v>110</v>
      </c>
      <c r="G14946" t="s">
        <v>127</v>
      </c>
      <c r="H14946">
        <v>119</v>
      </c>
      <c r="I14946">
        <v>0.43168861642356549</v>
      </c>
      <c r="J14946">
        <v>1.467501765815254E-2</v>
      </c>
      <c r="K14946">
        <v>-999</v>
      </c>
      <c r="L14946">
        <v>0.77540715494041401</v>
      </c>
    </row>
    <row r="14947" spans="1:12">
      <c r="A14947" t="s">
        <v>317</v>
      </c>
      <c r="B14947" t="s">
        <v>300</v>
      </c>
      <c r="C14947">
        <v>48483</v>
      </c>
      <c r="D14947" t="s">
        <v>135</v>
      </c>
      <c r="E14947">
        <v>590</v>
      </c>
      <c r="F14947" t="s">
        <v>110</v>
      </c>
      <c r="G14947" t="s">
        <v>128</v>
      </c>
      <c r="H14947">
        <v>249</v>
      </c>
      <c r="I14947">
        <v>0.2137405771086304</v>
      </c>
      <c r="J14947">
        <v>5.0568875708171786E-3</v>
      </c>
      <c r="K14947">
        <v>-6.8388802885162275E-2</v>
      </c>
      <c r="L14947">
        <v>0.39676246338379179</v>
      </c>
    </row>
    <row r="14948" spans="1:12">
      <c r="A14948" t="s">
        <v>317</v>
      </c>
      <c r="B14948" t="s">
        <v>300</v>
      </c>
      <c r="C14948">
        <v>48483</v>
      </c>
      <c r="D14948" t="s">
        <v>135</v>
      </c>
      <c r="E14948">
        <v>590</v>
      </c>
      <c r="F14948" t="s">
        <v>110</v>
      </c>
      <c r="G14948" t="s">
        <v>129</v>
      </c>
      <c r="H14948">
        <v>119</v>
      </c>
      <c r="I14948">
        <v>0.43168862514370498</v>
      </c>
      <c r="J14948">
        <v>1.467501771878506E-2</v>
      </c>
      <c r="K14948">
        <v>-999</v>
      </c>
      <c r="L14948">
        <v>0.77540715494041401</v>
      </c>
    </row>
    <row r="14949" spans="1:12">
      <c r="A14949" t="s">
        <v>317</v>
      </c>
      <c r="B14949" t="s">
        <v>300</v>
      </c>
      <c r="C14949">
        <v>48483</v>
      </c>
      <c r="D14949" t="s">
        <v>135</v>
      </c>
      <c r="E14949">
        <v>590</v>
      </c>
      <c r="F14949" t="s">
        <v>110</v>
      </c>
      <c r="G14949" t="s">
        <v>130</v>
      </c>
      <c r="H14949">
        <v>249</v>
      </c>
      <c r="I14949">
        <v>0.2137405771086304</v>
      </c>
      <c r="J14949">
        <v>5.0568875708171803E-3</v>
      </c>
      <c r="K14949">
        <v>-6.8388802885162275E-2</v>
      </c>
      <c r="L14949">
        <v>0.39676246338379179</v>
      </c>
    </row>
    <row r="14950" spans="1:12">
      <c r="A14950" t="s">
        <v>317</v>
      </c>
      <c r="B14950" t="s">
        <v>300</v>
      </c>
      <c r="C14950">
        <v>48483</v>
      </c>
      <c r="D14950" t="s">
        <v>135</v>
      </c>
      <c r="E14950">
        <v>590</v>
      </c>
      <c r="F14950" t="s">
        <v>110</v>
      </c>
      <c r="G14950" t="s">
        <v>131</v>
      </c>
      <c r="H14950">
        <v>119</v>
      </c>
      <c r="I14950">
        <v>0.43168862514370498</v>
      </c>
      <c r="J14950">
        <v>1.467501771878506E-2</v>
      </c>
      <c r="K14950">
        <v>-999</v>
      </c>
      <c r="L14950">
        <v>0.77540715494041401</v>
      </c>
    </row>
    <row r="14951" spans="1:12">
      <c r="A14951" t="s">
        <v>317</v>
      </c>
      <c r="B14951" t="s">
        <v>300</v>
      </c>
      <c r="C14951">
        <v>48483</v>
      </c>
      <c r="D14951" t="s">
        <v>135</v>
      </c>
      <c r="E14951">
        <v>590</v>
      </c>
      <c r="F14951" t="s">
        <v>110</v>
      </c>
      <c r="G14951" t="s">
        <v>132</v>
      </c>
      <c r="H14951">
        <v>249</v>
      </c>
      <c r="I14951">
        <v>0.2137405771086304</v>
      </c>
      <c r="J14951">
        <v>5.0568875708171803E-3</v>
      </c>
      <c r="K14951">
        <v>-6.8388802885162275E-2</v>
      </c>
      <c r="L14951">
        <v>0.39676246338379179</v>
      </c>
    </row>
    <row r="14952" spans="1:12">
      <c r="A14952" t="s">
        <v>317</v>
      </c>
      <c r="B14952" t="s">
        <v>300</v>
      </c>
      <c r="C14952">
        <v>48483</v>
      </c>
      <c r="D14952" t="s">
        <v>135</v>
      </c>
      <c r="E14952">
        <v>590</v>
      </c>
      <c r="F14952" t="s">
        <v>110</v>
      </c>
      <c r="G14952" t="s">
        <v>133</v>
      </c>
      <c r="H14952">
        <v>119</v>
      </c>
      <c r="I14952">
        <v>0.43433714910275228</v>
      </c>
      <c r="J14952">
        <v>1.3735449922206201E-2</v>
      </c>
      <c r="K14952">
        <v>-999</v>
      </c>
      <c r="L14952">
        <v>0.70198398761031777</v>
      </c>
    </row>
    <row r="14953" spans="1:12">
      <c r="A14953" t="s">
        <v>317</v>
      </c>
      <c r="B14953" t="s">
        <v>300</v>
      </c>
      <c r="C14953">
        <v>48483</v>
      </c>
      <c r="D14953" t="s">
        <v>135</v>
      </c>
      <c r="E14953">
        <v>590</v>
      </c>
      <c r="F14953" t="s">
        <v>110</v>
      </c>
      <c r="G14953" t="s">
        <v>134</v>
      </c>
      <c r="H14953">
        <v>249</v>
      </c>
      <c r="I14953">
        <v>0.30223545983059369</v>
      </c>
      <c r="J14953">
        <v>5.5730783064963313E-3</v>
      </c>
      <c r="K14953">
        <v>-1.20704335229051E-3</v>
      </c>
      <c r="L14953">
        <v>0.62168249683176779</v>
      </c>
    </row>
    <row r="14954" spans="1:12">
      <c r="A14954" t="s">
        <v>317</v>
      </c>
      <c r="B14954" t="s">
        <v>503</v>
      </c>
      <c r="C14954">
        <v>48485</v>
      </c>
      <c r="D14954" t="s">
        <v>135</v>
      </c>
      <c r="E14954">
        <v>590</v>
      </c>
      <c r="F14954" t="s">
        <v>110</v>
      </c>
      <c r="G14954" t="s">
        <v>111</v>
      </c>
      <c r="H14954">
        <v>78</v>
      </c>
      <c r="I14954">
        <v>6.6008889768371009E-3</v>
      </c>
      <c r="J14954">
        <v>4.0552110813387096E-3</v>
      </c>
      <c r="K14954">
        <v>-999</v>
      </c>
      <c r="L14954">
        <v>-999</v>
      </c>
    </row>
    <row r="14955" spans="1:12">
      <c r="A14955" t="s">
        <v>317</v>
      </c>
      <c r="B14955" t="s">
        <v>503</v>
      </c>
      <c r="C14955">
        <v>48485</v>
      </c>
      <c r="D14955" t="s">
        <v>135</v>
      </c>
      <c r="E14955">
        <v>590</v>
      </c>
      <c r="F14955" t="s">
        <v>110</v>
      </c>
      <c r="G14955" t="s">
        <v>112</v>
      </c>
      <c r="H14955">
        <v>258</v>
      </c>
      <c r="I14955">
        <v>3.5245390083877989E-2</v>
      </c>
      <c r="J14955">
        <v>2.7455725363550441E-3</v>
      </c>
      <c r="K14955">
        <v>-999</v>
      </c>
      <c r="L14955">
        <v>-999</v>
      </c>
    </row>
    <row r="14956" spans="1:12">
      <c r="A14956" t="s">
        <v>317</v>
      </c>
      <c r="B14956" t="s">
        <v>503</v>
      </c>
      <c r="C14956">
        <v>48485</v>
      </c>
      <c r="D14956" t="s">
        <v>135</v>
      </c>
      <c r="E14956">
        <v>590</v>
      </c>
      <c r="F14956" t="s">
        <v>110</v>
      </c>
      <c r="G14956" t="s">
        <v>113</v>
      </c>
      <c r="H14956">
        <v>78</v>
      </c>
      <c r="I14956">
        <v>0.38077939453761878</v>
      </c>
      <c r="J14956">
        <v>1.945559745882057E-2</v>
      </c>
      <c r="K14956">
        <v>7.6765367776111454E-2</v>
      </c>
      <c r="L14956">
        <v>0.90040912958063313</v>
      </c>
    </row>
    <row r="14957" spans="1:12">
      <c r="A14957" t="s">
        <v>317</v>
      </c>
      <c r="B14957" t="s">
        <v>503</v>
      </c>
      <c r="C14957">
        <v>48485</v>
      </c>
      <c r="D14957" t="s">
        <v>135</v>
      </c>
      <c r="E14957">
        <v>590</v>
      </c>
      <c r="F14957" t="s">
        <v>110</v>
      </c>
      <c r="G14957" t="s">
        <v>114</v>
      </c>
      <c r="H14957">
        <v>258</v>
      </c>
      <c r="I14957">
        <v>0.25992075562957029</v>
      </c>
      <c r="J14957">
        <v>5.9884853612385816E-3</v>
      </c>
      <c r="K14957">
        <v>-2.195959561981921E-3</v>
      </c>
      <c r="L14957">
        <v>0.53935850489628279</v>
      </c>
    </row>
    <row r="14958" spans="1:12">
      <c r="A14958" t="s">
        <v>317</v>
      </c>
      <c r="B14958" t="s">
        <v>503</v>
      </c>
      <c r="C14958">
        <v>48485</v>
      </c>
      <c r="D14958" t="s">
        <v>135</v>
      </c>
      <c r="E14958">
        <v>590</v>
      </c>
      <c r="F14958" t="s">
        <v>110</v>
      </c>
      <c r="G14958" t="s">
        <v>115</v>
      </c>
      <c r="H14958">
        <v>78</v>
      </c>
      <c r="I14958">
        <v>0.25704824981724678</v>
      </c>
      <c r="J14958">
        <v>1.469540867584976E-2</v>
      </c>
      <c r="K14958">
        <v>2.159992711543595E-2</v>
      </c>
      <c r="L14958">
        <v>0.6276362199684884</v>
      </c>
    </row>
    <row r="14959" spans="1:12">
      <c r="A14959" t="s">
        <v>317</v>
      </c>
      <c r="B14959" t="s">
        <v>503</v>
      </c>
      <c r="C14959">
        <v>48485</v>
      </c>
      <c r="D14959" t="s">
        <v>135</v>
      </c>
      <c r="E14959">
        <v>590</v>
      </c>
      <c r="F14959" t="s">
        <v>110</v>
      </c>
      <c r="G14959" t="s">
        <v>116</v>
      </c>
      <c r="H14959">
        <v>258</v>
      </c>
      <c r="I14959">
        <v>0.19321763927345389</v>
      </c>
      <c r="J14959">
        <v>4.9482991485010923E-3</v>
      </c>
      <c r="K14959">
        <v>-3.9172338073554101E-2</v>
      </c>
      <c r="L14959">
        <v>0.42693274692303129</v>
      </c>
    </row>
    <row r="14960" spans="1:12">
      <c r="A14960" t="s">
        <v>317</v>
      </c>
      <c r="B14960" t="s">
        <v>503</v>
      </c>
      <c r="C14960">
        <v>48485</v>
      </c>
      <c r="D14960" t="s">
        <v>135</v>
      </c>
      <c r="E14960">
        <v>590</v>
      </c>
      <c r="F14960" t="s">
        <v>110</v>
      </c>
      <c r="G14960" t="s">
        <v>117</v>
      </c>
      <c r="H14960">
        <v>78</v>
      </c>
      <c r="I14960">
        <v>0.25712773241691078</v>
      </c>
      <c r="J14960">
        <v>1.4691637586453921E-2</v>
      </c>
      <c r="K14960">
        <v>2.159992711543595E-2</v>
      </c>
      <c r="L14960">
        <v>0.6276362199684884</v>
      </c>
    </row>
    <row r="14961" spans="1:12">
      <c r="A14961" t="s">
        <v>317</v>
      </c>
      <c r="B14961" t="s">
        <v>503</v>
      </c>
      <c r="C14961">
        <v>48485</v>
      </c>
      <c r="D14961" t="s">
        <v>135</v>
      </c>
      <c r="E14961">
        <v>590</v>
      </c>
      <c r="F14961" t="s">
        <v>110</v>
      </c>
      <c r="G14961" t="s">
        <v>118</v>
      </c>
      <c r="H14961">
        <v>258</v>
      </c>
      <c r="I14961">
        <v>0.19320665376712939</v>
      </c>
      <c r="J14961">
        <v>4.9482178834019822E-3</v>
      </c>
      <c r="K14961">
        <v>-3.9172338073554101E-2</v>
      </c>
      <c r="L14961">
        <v>0.42693274692303129</v>
      </c>
    </row>
    <row r="14962" spans="1:12">
      <c r="A14962" t="s">
        <v>317</v>
      </c>
      <c r="B14962" t="s">
        <v>503</v>
      </c>
      <c r="C14962">
        <v>48485</v>
      </c>
      <c r="D14962" t="s">
        <v>135</v>
      </c>
      <c r="E14962">
        <v>590</v>
      </c>
      <c r="F14962" t="s">
        <v>110</v>
      </c>
      <c r="G14962" t="s">
        <v>119</v>
      </c>
      <c r="H14962">
        <v>78</v>
      </c>
      <c r="I14962">
        <v>0.31548760064719228</v>
      </c>
      <c r="J14962">
        <v>1.6896811738722779E-2</v>
      </c>
      <c r="K14962">
        <v>5.9156618103700188E-2</v>
      </c>
      <c r="L14962">
        <v>0.76750840912848584</v>
      </c>
    </row>
    <row r="14963" spans="1:12">
      <c r="A14963" t="s">
        <v>317</v>
      </c>
      <c r="B14963" t="s">
        <v>503</v>
      </c>
      <c r="C14963">
        <v>48485</v>
      </c>
      <c r="D14963" t="s">
        <v>135</v>
      </c>
      <c r="E14963">
        <v>590</v>
      </c>
      <c r="F14963" t="s">
        <v>110</v>
      </c>
      <c r="G14963" t="s">
        <v>120</v>
      </c>
      <c r="H14963">
        <v>258</v>
      </c>
      <c r="I14963">
        <v>0.22904493567346981</v>
      </c>
      <c r="J14963">
        <v>5.5738529139264768E-3</v>
      </c>
      <c r="K14963">
        <v>-2.195959561981921E-3</v>
      </c>
      <c r="L14963">
        <v>0.50448762861044805</v>
      </c>
    </row>
    <row r="14964" spans="1:12">
      <c r="A14964" t="s">
        <v>317</v>
      </c>
      <c r="B14964" t="s">
        <v>503</v>
      </c>
      <c r="C14964">
        <v>48485</v>
      </c>
      <c r="D14964" t="s">
        <v>135</v>
      </c>
      <c r="E14964">
        <v>590</v>
      </c>
      <c r="F14964" t="s">
        <v>110</v>
      </c>
      <c r="G14964" t="s">
        <v>121</v>
      </c>
      <c r="H14964">
        <v>78</v>
      </c>
      <c r="I14964">
        <v>0.46599912948101108</v>
      </c>
      <c r="J14964">
        <v>2.2799977690889869E-2</v>
      </c>
      <c r="K14964">
        <v>9.4535797011777292E-2</v>
      </c>
      <c r="L14964">
        <v>1.076904027627366</v>
      </c>
    </row>
    <row r="14965" spans="1:12">
      <c r="A14965" t="s">
        <v>317</v>
      </c>
      <c r="B14965" t="s">
        <v>503</v>
      </c>
      <c r="C14965">
        <v>48485</v>
      </c>
      <c r="D14965" t="s">
        <v>135</v>
      </c>
      <c r="E14965">
        <v>590</v>
      </c>
      <c r="F14965" t="s">
        <v>110</v>
      </c>
      <c r="G14965" t="s">
        <v>122</v>
      </c>
      <c r="H14965">
        <v>258</v>
      </c>
      <c r="I14965">
        <v>0.3161670495944392</v>
      </c>
      <c r="J14965">
        <v>6.8244381417860061E-3</v>
      </c>
      <c r="K14965">
        <v>-2.195959561981921E-3</v>
      </c>
      <c r="L14965">
        <v>0.57033419874339564</v>
      </c>
    </row>
    <row r="14966" spans="1:12">
      <c r="A14966" t="s">
        <v>317</v>
      </c>
      <c r="B14966" t="s">
        <v>503</v>
      </c>
      <c r="C14966">
        <v>48485</v>
      </c>
      <c r="D14966" t="s">
        <v>135</v>
      </c>
      <c r="E14966">
        <v>590</v>
      </c>
      <c r="F14966" t="s">
        <v>110</v>
      </c>
      <c r="G14966" t="s">
        <v>123</v>
      </c>
      <c r="H14966">
        <v>78</v>
      </c>
      <c r="I14966">
        <v>0.60653874787875672</v>
      </c>
      <c r="J14966">
        <v>2.9054983467937719E-2</v>
      </c>
      <c r="K14966">
        <v>0.113541165711423</v>
      </c>
      <c r="L14966">
        <v>1.386190953036313</v>
      </c>
    </row>
    <row r="14967" spans="1:12">
      <c r="A14967" t="s">
        <v>317</v>
      </c>
      <c r="B14967" t="s">
        <v>503</v>
      </c>
      <c r="C14967">
        <v>48485</v>
      </c>
      <c r="D14967" t="s">
        <v>135</v>
      </c>
      <c r="E14967">
        <v>590</v>
      </c>
      <c r="F14967" t="s">
        <v>110</v>
      </c>
      <c r="G14967" t="s">
        <v>124</v>
      </c>
      <c r="H14967">
        <v>258</v>
      </c>
      <c r="I14967">
        <v>0.40022002378851768</v>
      </c>
      <c r="J14967">
        <v>8.3916693295604632E-3</v>
      </c>
      <c r="K14967">
        <v>-2.195959561981921E-3</v>
      </c>
      <c r="L14967">
        <v>0.67723055667651832</v>
      </c>
    </row>
    <row r="14968" spans="1:12">
      <c r="A14968" t="s">
        <v>317</v>
      </c>
      <c r="B14968" t="s">
        <v>503</v>
      </c>
      <c r="C14968">
        <v>48485</v>
      </c>
      <c r="D14968" t="s">
        <v>135</v>
      </c>
      <c r="E14968">
        <v>590</v>
      </c>
      <c r="F14968" t="s">
        <v>110</v>
      </c>
      <c r="G14968" t="s">
        <v>125</v>
      </c>
      <c r="H14968">
        <v>78</v>
      </c>
      <c r="I14968">
        <v>0.74315886664415265</v>
      </c>
      <c r="J14968">
        <v>3.4906848834277138E-2</v>
      </c>
      <c r="K14968">
        <v>0.13471707735209831</v>
      </c>
      <c r="L14968">
        <v>1.675294513610122</v>
      </c>
    </row>
    <row r="14969" spans="1:12">
      <c r="A14969" t="s">
        <v>317</v>
      </c>
      <c r="B14969" t="s">
        <v>503</v>
      </c>
      <c r="C14969">
        <v>48485</v>
      </c>
      <c r="D14969" t="s">
        <v>135</v>
      </c>
      <c r="E14969">
        <v>590</v>
      </c>
      <c r="F14969" t="s">
        <v>110</v>
      </c>
      <c r="G14969" t="s">
        <v>126</v>
      </c>
      <c r="H14969">
        <v>258</v>
      </c>
      <c r="I14969">
        <v>0.4887867680963412</v>
      </c>
      <c r="J14969">
        <v>1.005116634691163E-2</v>
      </c>
      <c r="K14969">
        <v>-2.195959561981921E-3</v>
      </c>
      <c r="L14969">
        <v>0.80938699803348757</v>
      </c>
    </row>
    <row r="14970" spans="1:12">
      <c r="A14970" t="s">
        <v>317</v>
      </c>
      <c r="B14970" t="s">
        <v>503</v>
      </c>
      <c r="C14970">
        <v>48485</v>
      </c>
      <c r="D14970" t="s">
        <v>135</v>
      </c>
      <c r="E14970">
        <v>590</v>
      </c>
      <c r="F14970" t="s">
        <v>110</v>
      </c>
      <c r="G14970" t="s">
        <v>127</v>
      </c>
      <c r="H14970">
        <v>78</v>
      </c>
      <c r="I14970">
        <v>0.38059781865296438</v>
      </c>
      <c r="J14970">
        <v>1.9458140236512111E-2</v>
      </c>
      <c r="K14970">
        <v>7.6765367776111454E-2</v>
      </c>
      <c r="L14970">
        <v>0.90040912958063313</v>
      </c>
    </row>
    <row r="14971" spans="1:12">
      <c r="A14971" t="s">
        <v>317</v>
      </c>
      <c r="B14971" t="s">
        <v>503</v>
      </c>
      <c r="C14971">
        <v>48485</v>
      </c>
      <c r="D14971" t="s">
        <v>135</v>
      </c>
      <c r="E14971">
        <v>590</v>
      </c>
      <c r="F14971" t="s">
        <v>110</v>
      </c>
      <c r="G14971" t="s">
        <v>128</v>
      </c>
      <c r="H14971">
        <v>258</v>
      </c>
      <c r="I14971">
        <v>0.25992785258357642</v>
      </c>
      <c r="J14971">
        <v>5.9879145204579627E-3</v>
      </c>
      <c r="K14971">
        <v>-2.195959561981921E-3</v>
      </c>
      <c r="L14971">
        <v>0.53935850489628279</v>
      </c>
    </row>
    <row r="14972" spans="1:12">
      <c r="A14972" t="s">
        <v>317</v>
      </c>
      <c r="B14972" t="s">
        <v>503</v>
      </c>
      <c r="C14972">
        <v>48485</v>
      </c>
      <c r="D14972" t="s">
        <v>135</v>
      </c>
      <c r="E14972">
        <v>590</v>
      </c>
      <c r="F14972" t="s">
        <v>110</v>
      </c>
      <c r="G14972" t="s">
        <v>129</v>
      </c>
      <c r="H14972">
        <v>78</v>
      </c>
      <c r="I14972">
        <v>0.38059781865296438</v>
      </c>
      <c r="J14972">
        <v>1.9458140236512111E-2</v>
      </c>
      <c r="K14972">
        <v>7.6765367776111454E-2</v>
      </c>
      <c r="L14972">
        <v>0.90040912958063313</v>
      </c>
    </row>
    <row r="14973" spans="1:12">
      <c r="A14973" t="s">
        <v>317</v>
      </c>
      <c r="B14973" t="s">
        <v>503</v>
      </c>
      <c r="C14973">
        <v>48485</v>
      </c>
      <c r="D14973" t="s">
        <v>135</v>
      </c>
      <c r="E14973">
        <v>590</v>
      </c>
      <c r="F14973" t="s">
        <v>110</v>
      </c>
      <c r="G14973" t="s">
        <v>130</v>
      </c>
      <c r="H14973">
        <v>258</v>
      </c>
      <c r="I14973">
        <v>0.25992785258357648</v>
      </c>
      <c r="J14973">
        <v>5.987914520457961E-3</v>
      </c>
      <c r="K14973">
        <v>-2.195959561981921E-3</v>
      </c>
      <c r="L14973">
        <v>0.53935850489628279</v>
      </c>
    </row>
    <row r="14974" spans="1:12">
      <c r="A14974" t="s">
        <v>317</v>
      </c>
      <c r="B14974" t="s">
        <v>503</v>
      </c>
      <c r="C14974">
        <v>48485</v>
      </c>
      <c r="D14974" t="s">
        <v>135</v>
      </c>
      <c r="E14974">
        <v>590</v>
      </c>
      <c r="F14974" t="s">
        <v>110</v>
      </c>
      <c r="G14974" t="s">
        <v>131</v>
      </c>
      <c r="H14974">
        <v>78</v>
      </c>
      <c r="I14974">
        <v>0.38059781865296438</v>
      </c>
      <c r="J14974">
        <v>1.9458140236512111E-2</v>
      </c>
      <c r="K14974">
        <v>7.6765367776111454E-2</v>
      </c>
      <c r="L14974">
        <v>0.90040912958063313</v>
      </c>
    </row>
    <row r="14975" spans="1:12">
      <c r="A14975" t="s">
        <v>317</v>
      </c>
      <c r="B14975" t="s">
        <v>503</v>
      </c>
      <c r="C14975">
        <v>48485</v>
      </c>
      <c r="D14975" t="s">
        <v>135</v>
      </c>
      <c r="E14975">
        <v>590</v>
      </c>
      <c r="F14975" t="s">
        <v>110</v>
      </c>
      <c r="G14975" t="s">
        <v>132</v>
      </c>
      <c r="H14975">
        <v>258</v>
      </c>
      <c r="I14975">
        <v>0.25992785258357648</v>
      </c>
      <c r="J14975">
        <v>5.987914520457961E-3</v>
      </c>
      <c r="K14975">
        <v>-2.195959561981921E-3</v>
      </c>
      <c r="L14975">
        <v>0.53935850489628279</v>
      </c>
    </row>
    <row r="14976" spans="1:12">
      <c r="A14976" t="s">
        <v>317</v>
      </c>
      <c r="B14976" t="s">
        <v>503</v>
      </c>
      <c r="C14976">
        <v>48485</v>
      </c>
      <c r="D14976" t="s">
        <v>135</v>
      </c>
      <c r="E14976">
        <v>590</v>
      </c>
      <c r="F14976" t="s">
        <v>110</v>
      </c>
      <c r="G14976" t="s">
        <v>133</v>
      </c>
      <c r="H14976">
        <v>78</v>
      </c>
      <c r="I14976">
        <v>0.47575306733077621</v>
      </c>
      <c r="J14976">
        <v>2.2603411020603609E-2</v>
      </c>
      <c r="K14976">
        <v>8.5810640199140115E-2</v>
      </c>
      <c r="L14976">
        <v>1.0673163726330119</v>
      </c>
    </row>
    <row r="14977" spans="1:12">
      <c r="A14977" t="s">
        <v>317</v>
      </c>
      <c r="B14977" t="s">
        <v>503</v>
      </c>
      <c r="C14977">
        <v>48485</v>
      </c>
      <c r="D14977" t="s">
        <v>135</v>
      </c>
      <c r="E14977">
        <v>590</v>
      </c>
      <c r="F14977" t="s">
        <v>110</v>
      </c>
      <c r="G14977" t="s">
        <v>134</v>
      </c>
      <c r="H14977">
        <v>258</v>
      </c>
      <c r="I14977">
        <v>0.32524249663244759</v>
      </c>
      <c r="J14977">
        <v>8.1836853353054097E-3</v>
      </c>
      <c r="K14977">
        <v>-2.195959561981921E-3</v>
      </c>
      <c r="L14977">
        <v>0.64457706138151327</v>
      </c>
    </row>
    <row r="14978" spans="1:12">
      <c r="A14978" t="s">
        <v>317</v>
      </c>
      <c r="B14978" t="s">
        <v>504</v>
      </c>
      <c r="C14978">
        <v>48487</v>
      </c>
      <c r="D14978" t="s">
        <v>135</v>
      </c>
      <c r="E14978">
        <v>590</v>
      </c>
      <c r="F14978" t="s">
        <v>110</v>
      </c>
      <c r="G14978" t="s">
        <v>111</v>
      </c>
      <c r="H14978">
        <v>119</v>
      </c>
      <c r="I14978">
        <v>1.140820601885309E-2</v>
      </c>
      <c r="J14978">
        <v>1.555286819299056E-3</v>
      </c>
      <c r="K14978">
        <v>-999</v>
      </c>
      <c r="L14978">
        <v>-999</v>
      </c>
    </row>
    <row r="14979" spans="1:12">
      <c r="A14979" t="s">
        <v>317</v>
      </c>
      <c r="B14979" t="s">
        <v>504</v>
      </c>
      <c r="C14979">
        <v>48487</v>
      </c>
      <c r="D14979" t="s">
        <v>135</v>
      </c>
      <c r="E14979">
        <v>590</v>
      </c>
      <c r="F14979" t="s">
        <v>110</v>
      </c>
      <c r="G14979" t="s">
        <v>112</v>
      </c>
      <c r="H14979">
        <v>249</v>
      </c>
      <c r="I14979">
        <v>1.7658757837572741E-2</v>
      </c>
      <c r="J14979">
        <v>1.9727070536314948E-3</v>
      </c>
      <c r="K14979">
        <v>-999</v>
      </c>
      <c r="L14979">
        <v>-999</v>
      </c>
    </row>
    <row r="14980" spans="1:12">
      <c r="A14980" t="s">
        <v>317</v>
      </c>
      <c r="B14980" t="s">
        <v>504</v>
      </c>
      <c r="C14980">
        <v>48487</v>
      </c>
      <c r="D14980" t="s">
        <v>135</v>
      </c>
      <c r="E14980">
        <v>590</v>
      </c>
      <c r="F14980" t="s">
        <v>110</v>
      </c>
      <c r="G14980" t="s">
        <v>113</v>
      </c>
      <c r="H14980">
        <v>119</v>
      </c>
      <c r="I14980">
        <v>0.43201694207967622</v>
      </c>
      <c r="J14980">
        <v>1.467775409181417E-2</v>
      </c>
      <c r="K14980">
        <v>-999</v>
      </c>
      <c r="L14980">
        <v>0.77540715494041401</v>
      </c>
    </row>
    <row r="14981" spans="1:12">
      <c r="A14981" t="s">
        <v>317</v>
      </c>
      <c r="B14981" t="s">
        <v>504</v>
      </c>
      <c r="C14981">
        <v>48487</v>
      </c>
      <c r="D14981" t="s">
        <v>135</v>
      </c>
      <c r="E14981">
        <v>590</v>
      </c>
      <c r="F14981" t="s">
        <v>110</v>
      </c>
      <c r="G14981" t="s">
        <v>114</v>
      </c>
      <c r="H14981">
        <v>249</v>
      </c>
      <c r="I14981">
        <v>0.21377616855957829</v>
      </c>
      <c r="J14981">
        <v>5.0578291676846377E-3</v>
      </c>
      <c r="K14981">
        <v>-6.8388802885162275E-2</v>
      </c>
      <c r="L14981">
        <v>0.39676246338379179</v>
      </c>
    </row>
    <row r="14982" spans="1:12">
      <c r="A14982" t="s">
        <v>317</v>
      </c>
      <c r="B14982" t="s">
        <v>504</v>
      </c>
      <c r="C14982">
        <v>48487</v>
      </c>
      <c r="D14982" t="s">
        <v>135</v>
      </c>
      <c r="E14982">
        <v>590</v>
      </c>
      <c r="F14982" t="s">
        <v>110</v>
      </c>
      <c r="G14982" t="s">
        <v>115</v>
      </c>
      <c r="H14982">
        <v>119</v>
      </c>
      <c r="I14982">
        <v>0.32872256492853108</v>
      </c>
      <c r="J14982">
        <v>1.1673735540984109E-2</v>
      </c>
      <c r="K14982">
        <v>-999</v>
      </c>
      <c r="L14982">
        <v>0.61666313658404837</v>
      </c>
    </row>
    <row r="14983" spans="1:12">
      <c r="A14983" t="s">
        <v>317</v>
      </c>
      <c r="B14983" t="s">
        <v>504</v>
      </c>
      <c r="C14983">
        <v>48487</v>
      </c>
      <c r="D14983" t="s">
        <v>135</v>
      </c>
      <c r="E14983">
        <v>590</v>
      </c>
      <c r="F14983" t="s">
        <v>110</v>
      </c>
      <c r="G14983" t="s">
        <v>116</v>
      </c>
      <c r="H14983">
        <v>249</v>
      </c>
      <c r="I14983">
        <v>0.13484520442868089</v>
      </c>
      <c r="J14983">
        <v>4.6486115461383121E-3</v>
      </c>
      <c r="K14983">
        <v>-0.14823327133492659</v>
      </c>
      <c r="L14983">
        <v>0.31182416552438941</v>
      </c>
    </row>
    <row r="14984" spans="1:12">
      <c r="A14984" t="s">
        <v>317</v>
      </c>
      <c r="B14984" t="s">
        <v>504</v>
      </c>
      <c r="C14984">
        <v>48487</v>
      </c>
      <c r="D14984" t="s">
        <v>135</v>
      </c>
      <c r="E14984">
        <v>590</v>
      </c>
      <c r="F14984" t="s">
        <v>110</v>
      </c>
      <c r="G14984" t="s">
        <v>117</v>
      </c>
      <c r="H14984">
        <v>119</v>
      </c>
      <c r="I14984">
        <v>0.32909088705213491</v>
      </c>
      <c r="J14984">
        <v>1.1682174781495139E-2</v>
      </c>
      <c r="K14984">
        <v>-999</v>
      </c>
      <c r="L14984">
        <v>0.61666313658404837</v>
      </c>
    </row>
    <row r="14985" spans="1:12">
      <c r="A14985" t="s">
        <v>317</v>
      </c>
      <c r="B14985" t="s">
        <v>504</v>
      </c>
      <c r="C14985">
        <v>48487</v>
      </c>
      <c r="D14985" t="s">
        <v>135</v>
      </c>
      <c r="E14985">
        <v>590</v>
      </c>
      <c r="F14985" t="s">
        <v>110</v>
      </c>
      <c r="G14985" t="s">
        <v>118</v>
      </c>
      <c r="H14985">
        <v>249</v>
      </c>
      <c r="I14985">
        <v>0.13484520442868089</v>
      </c>
      <c r="J14985">
        <v>4.6486115461383121E-3</v>
      </c>
      <c r="K14985">
        <v>-0.14823327133492659</v>
      </c>
      <c r="L14985">
        <v>0.31182416552438941</v>
      </c>
    </row>
    <row r="14986" spans="1:12">
      <c r="A14986" t="s">
        <v>317</v>
      </c>
      <c r="B14986" t="s">
        <v>504</v>
      </c>
      <c r="C14986">
        <v>48487</v>
      </c>
      <c r="D14986" t="s">
        <v>135</v>
      </c>
      <c r="E14986">
        <v>590</v>
      </c>
      <c r="F14986" t="s">
        <v>110</v>
      </c>
      <c r="G14986" t="s">
        <v>119</v>
      </c>
      <c r="H14986">
        <v>119</v>
      </c>
      <c r="I14986">
        <v>0.36878264116342219</v>
      </c>
      <c r="J14986">
        <v>1.2628471351821271E-2</v>
      </c>
      <c r="K14986">
        <v>-999</v>
      </c>
      <c r="L14986">
        <v>0.66018978291997776</v>
      </c>
    </row>
    <row r="14987" spans="1:12">
      <c r="A14987" t="s">
        <v>317</v>
      </c>
      <c r="B14987" t="s">
        <v>504</v>
      </c>
      <c r="C14987">
        <v>48487</v>
      </c>
      <c r="D14987" t="s">
        <v>135</v>
      </c>
      <c r="E14987">
        <v>590</v>
      </c>
      <c r="F14987" t="s">
        <v>110</v>
      </c>
      <c r="G14987" t="s">
        <v>120</v>
      </c>
      <c r="H14987">
        <v>249</v>
      </c>
      <c r="I14987">
        <v>0.17699366310280051</v>
      </c>
      <c r="J14987">
        <v>4.834839207356975E-3</v>
      </c>
      <c r="K14987">
        <v>-0.110440307075323</v>
      </c>
      <c r="L14987">
        <v>0.35949481920312698</v>
      </c>
    </row>
    <row r="14988" spans="1:12">
      <c r="A14988" t="s">
        <v>317</v>
      </c>
      <c r="B14988" t="s">
        <v>504</v>
      </c>
      <c r="C14988">
        <v>48487</v>
      </c>
      <c r="D14988" t="s">
        <v>135</v>
      </c>
      <c r="E14988">
        <v>590</v>
      </c>
      <c r="F14988" t="s">
        <v>110</v>
      </c>
      <c r="G14988" t="s">
        <v>121</v>
      </c>
      <c r="H14988">
        <v>119</v>
      </c>
      <c r="I14988">
        <v>0.49941062810184877</v>
      </c>
      <c r="J14988">
        <v>1.6715829198715192E-2</v>
      </c>
      <c r="K14988">
        <v>-999</v>
      </c>
      <c r="L14988">
        <v>0.90576837500515262</v>
      </c>
    </row>
    <row r="14989" spans="1:12">
      <c r="A14989" t="s">
        <v>317</v>
      </c>
      <c r="B14989" t="s">
        <v>504</v>
      </c>
      <c r="C14989">
        <v>48487</v>
      </c>
      <c r="D14989" t="s">
        <v>135</v>
      </c>
      <c r="E14989">
        <v>590</v>
      </c>
      <c r="F14989" t="s">
        <v>110</v>
      </c>
      <c r="G14989" t="s">
        <v>122</v>
      </c>
      <c r="H14989">
        <v>249</v>
      </c>
      <c r="I14989">
        <v>0.28210141588337878</v>
      </c>
      <c r="J14989">
        <v>5.8136283926642929E-3</v>
      </c>
      <c r="K14989">
        <v>-1.20704335229051E-3</v>
      </c>
      <c r="L14989">
        <v>0.46340287480711517</v>
      </c>
    </row>
    <row r="14990" spans="1:12">
      <c r="A14990" t="s">
        <v>317</v>
      </c>
      <c r="B14990" t="s">
        <v>504</v>
      </c>
      <c r="C14990">
        <v>48487</v>
      </c>
      <c r="D14990" t="s">
        <v>135</v>
      </c>
      <c r="E14990">
        <v>590</v>
      </c>
      <c r="F14990" t="s">
        <v>110</v>
      </c>
      <c r="G14990" t="s">
        <v>123</v>
      </c>
      <c r="H14990">
        <v>119</v>
      </c>
      <c r="I14990">
        <v>0.60779388222891562</v>
      </c>
      <c r="J14990">
        <v>2.0046754828781151E-2</v>
      </c>
      <c r="K14990">
        <v>-999</v>
      </c>
      <c r="L14990">
        <v>1.065417881734922</v>
      </c>
    </row>
    <row r="14991" spans="1:12">
      <c r="A14991" t="s">
        <v>317</v>
      </c>
      <c r="B14991" t="s">
        <v>504</v>
      </c>
      <c r="C14991">
        <v>48487</v>
      </c>
      <c r="D14991" t="s">
        <v>135</v>
      </c>
      <c r="E14991">
        <v>590</v>
      </c>
      <c r="F14991" t="s">
        <v>110</v>
      </c>
      <c r="G14991" t="s">
        <v>124</v>
      </c>
      <c r="H14991">
        <v>249</v>
      </c>
      <c r="I14991">
        <v>0.37772565825152188</v>
      </c>
      <c r="J14991">
        <v>6.9048532390674202E-3</v>
      </c>
      <c r="K14991">
        <v>-1.20704335229051E-3</v>
      </c>
      <c r="L14991">
        <v>0.57869405708987265</v>
      </c>
    </row>
    <row r="14992" spans="1:12">
      <c r="A14992" t="s">
        <v>317</v>
      </c>
      <c r="B14992" t="s">
        <v>504</v>
      </c>
      <c r="C14992">
        <v>48487</v>
      </c>
      <c r="D14992" t="s">
        <v>135</v>
      </c>
      <c r="E14992">
        <v>590</v>
      </c>
      <c r="F14992" t="s">
        <v>110</v>
      </c>
      <c r="G14992" t="s">
        <v>125</v>
      </c>
      <c r="H14992">
        <v>119</v>
      </c>
      <c r="I14992">
        <v>0.7268857928793756</v>
      </c>
      <c r="J14992">
        <v>2.390373533295459E-2</v>
      </c>
      <c r="K14992">
        <v>-999</v>
      </c>
      <c r="L14992">
        <v>1.2610175070735949</v>
      </c>
    </row>
    <row r="14993" spans="1:12">
      <c r="A14993" t="s">
        <v>317</v>
      </c>
      <c r="B14993" t="s">
        <v>504</v>
      </c>
      <c r="C14993">
        <v>48487</v>
      </c>
      <c r="D14993" t="s">
        <v>135</v>
      </c>
      <c r="E14993">
        <v>590</v>
      </c>
      <c r="F14993" t="s">
        <v>110</v>
      </c>
      <c r="G14993" t="s">
        <v>126</v>
      </c>
      <c r="H14993">
        <v>249</v>
      </c>
      <c r="I14993">
        <v>0.47957466292110262</v>
      </c>
      <c r="J14993">
        <v>8.3121883576528534E-3</v>
      </c>
      <c r="K14993">
        <v>-1.20704335229051E-3</v>
      </c>
      <c r="L14993">
        <v>0.71595461619493217</v>
      </c>
    </row>
    <row r="14994" spans="1:12">
      <c r="A14994" t="s">
        <v>317</v>
      </c>
      <c r="B14994" t="s">
        <v>504</v>
      </c>
      <c r="C14994">
        <v>48487</v>
      </c>
      <c r="D14994" t="s">
        <v>135</v>
      </c>
      <c r="E14994">
        <v>590</v>
      </c>
      <c r="F14994" t="s">
        <v>110</v>
      </c>
      <c r="G14994" t="s">
        <v>127</v>
      </c>
      <c r="H14994">
        <v>119</v>
      </c>
      <c r="I14994">
        <v>0.43168861642356549</v>
      </c>
      <c r="J14994">
        <v>1.467501765815254E-2</v>
      </c>
      <c r="K14994">
        <v>-999</v>
      </c>
      <c r="L14994">
        <v>0.77540715494041401</v>
      </c>
    </row>
    <row r="14995" spans="1:12">
      <c r="A14995" t="s">
        <v>317</v>
      </c>
      <c r="B14995" t="s">
        <v>504</v>
      </c>
      <c r="C14995">
        <v>48487</v>
      </c>
      <c r="D14995" t="s">
        <v>135</v>
      </c>
      <c r="E14995">
        <v>590</v>
      </c>
      <c r="F14995" t="s">
        <v>110</v>
      </c>
      <c r="G14995" t="s">
        <v>128</v>
      </c>
      <c r="H14995">
        <v>249</v>
      </c>
      <c r="I14995">
        <v>0.2137405771086304</v>
      </c>
      <c r="J14995">
        <v>5.0568875708171786E-3</v>
      </c>
      <c r="K14995">
        <v>-6.8388802885162275E-2</v>
      </c>
      <c r="L14995">
        <v>0.39676246338379179</v>
      </c>
    </row>
    <row r="14996" spans="1:12">
      <c r="A14996" t="s">
        <v>317</v>
      </c>
      <c r="B14996" t="s">
        <v>504</v>
      </c>
      <c r="C14996">
        <v>48487</v>
      </c>
      <c r="D14996" t="s">
        <v>135</v>
      </c>
      <c r="E14996">
        <v>590</v>
      </c>
      <c r="F14996" t="s">
        <v>110</v>
      </c>
      <c r="G14996" t="s">
        <v>129</v>
      </c>
      <c r="H14996">
        <v>119</v>
      </c>
      <c r="I14996">
        <v>0.43168862514370498</v>
      </c>
      <c r="J14996">
        <v>1.467501771878506E-2</v>
      </c>
      <c r="K14996">
        <v>-999</v>
      </c>
      <c r="L14996">
        <v>0.77540715494041401</v>
      </c>
    </row>
    <row r="14997" spans="1:12">
      <c r="A14997" t="s">
        <v>317</v>
      </c>
      <c r="B14997" t="s">
        <v>504</v>
      </c>
      <c r="C14997">
        <v>48487</v>
      </c>
      <c r="D14997" t="s">
        <v>135</v>
      </c>
      <c r="E14997">
        <v>590</v>
      </c>
      <c r="F14997" t="s">
        <v>110</v>
      </c>
      <c r="G14997" t="s">
        <v>130</v>
      </c>
      <c r="H14997">
        <v>249</v>
      </c>
      <c r="I14997">
        <v>0.2137405771086304</v>
      </c>
      <c r="J14997">
        <v>5.0568875708171803E-3</v>
      </c>
      <c r="K14997">
        <v>-6.8388802885162275E-2</v>
      </c>
      <c r="L14997">
        <v>0.39676246338379179</v>
      </c>
    </row>
    <row r="14998" spans="1:12">
      <c r="A14998" t="s">
        <v>317</v>
      </c>
      <c r="B14998" t="s">
        <v>504</v>
      </c>
      <c r="C14998">
        <v>48487</v>
      </c>
      <c r="D14998" t="s">
        <v>135</v>
      </c>
      <c r="E14998">
        <v>590</v>
      </c>
      <c r="F14998" t="s">
        <v>110</v>
      </c>
      <c r="G14998" t="s">
        <v>131</v>
      </c>
      <c r="H14998">
        <v>119</v>
      </c>
      <c r="I14998">
        <v>0.43168862514370498</v>
      </c>
      <c r="J14998">
        <v>1.467501771878506E-2</v>
      </c>
      <c r="K14998">
        <v>-999</v>
      </c>
      <c r="L14998">
        <v>0.77540715494041401</v>
      </c>
    </row>
    <row r="14999" spans="1:12">
      <c r="A14999" t="s">
        <v>317</v>
      </c>
      <c r="B14999" t="s">
        <v>504</v>
      </c>
      <c r="C14999">
        <v>48487</v>
      </c>
      <c r="D14999" t="s">
        <v>135</v>
      </c>
      <c r="E14999">
        <v>590</v>
      </c>
      <c r="F14999" t="s">
        <v>110</v>
      </c>
      <c r="G14999" t="s">
        <v>132</v>
      </c>
      <c r="H14999">
        <v>249</v>
      </c>
      <c r="I14999">
        <v>0.2137405771086304</v>
      </c>
      <c r="J14999">
        <v>5.0568875708171803E-3</v>
      </c>
      <c r="K14999">
        <v>-6.8388802885162275E-2</v>
      </c>
      <c r="L14999">
        <v>0.39676246338379179</v>
      </c>
    </row>
    <row r="15000" spans="1:12">
      <c r="A15000" t="s">
        <v>317</v>
      </c>
      <c r="B15000" t="s">
        <v>504</v>
      </c>
      <c r="C15000">
        <v>48487</v>
      </c>
      <c r="D15000" t="s">
        <v>135</v>
      </c>
      <c r="E15000">
        <v>590</v>
      </c>
      <c r="F15000" t="s">
        <v>110</v>
      </c>
      <c r="G15000" t="s">
        <v>133</v>
      </c>
      <c r="H15000">
        <v>119</v>
      </c>
      <c r="I15000">
        <v>0.43433714910275228</v>
      </c>
      <c r="J15000">
        <v>1.3735449922206201E-2</v>
      </c>
      <c r="K15000">
        <v>-999</v>
      </c>
      <c r="L15000">
        <v>0.70198398761031777</v>
      </c>
    </row>
    <row r="15001" spans="1:12">
      <c r="A15001" t="s">
        <v>317</v>
      </c>
      <c r="B15001" t="s">
        <v>504</v>
      </c>
      <c r="C15001">
        <v>48487</v>
      </c>
      <c r="D15001" t="s">
        <v>135</v>
      </c>
      <c r="E15001">
        <v>590</v>
      </c>
      <c r="F15001" t="s">
        <v>110</v>
      </c>
      <c r="G15001" t="s">
        <v>134</v>
      </c>
      <c r="H15001">
        <v>249</v>
      </c>
      <c r="I15001">
        <v>0.30223545983059369</v>
      </c>
      <c r="J15001">
        <v>5.5730783064963313E-3</v>
      </c>
      <c r="K15001">
        <v>-1.20704335229051E-3</v>
      </c>
      <c r="L15001">
        <v>0.62168249683176779</v>
      </c>
    </row>
    <row r="15002" spans="1:12">
      <c r="A15002" t="s">
        <v>317</v>
      </c>
      <c r="B15002" t="s">
        <v>505</v>
      </c>
      <c r="C15002">
        <v>48489</v>
      </c>
      <c r="D15002" t="s">
        <v>135</v>
      </c>
      <c r="E15002">
        <v>590</v>
      </c>
      <c r="F15002" t="s">
        <v>110</v>
      </c>
      <c r="G15002" t="s">
        <v>111</v>
      </c>
      <c r="H15002">
        <v>119</v>
      </c>
      <c r="I15002">
        <v>3.2531259927752243E-2</v>
      </c>
      <c r="J15002">
        <v>9.7573462284275309E-4</v>
      </c>
      <c r="K15002">
        <v>-999</v>
      </c>
      <c r="L15002">
        <v>-999</v>
      </c>
    </row>
    <row r="15003" spans="1:12">
      <c r="A15003" t="s">
        <v>317</v>
      </c>
      <c r="B15003" t="s">
        <v>505</v>
      </c>
      <c r="C15003">
        <v>48489</v>
      </c>
      <c r="D15003" t="s">
        <v>135</v>
      </c>
      <c r="E15003">
        <v>590</v>
      </c>
      <c r="F15003" t="s">
        <v>110</v>
      </c>
      <c r="G15003" t="s">
        <v>112</v>
      </c>
      <c r="H15003">
        <v>119</v>
      </c>
      <c r="I15003">
        <v>-9.3661105746902971E-4</v>
      </c>
      <c r="J15003">
        <v>1.525019010028374E-3</v>
      </c>
      <c r="K15003">
        <v>-999</v>
      </c>
      <c r="L15003">
        <v>-999</v>
      </c>
    </row>
    <row r="15004" spans="1:12">
      <c r="A15004" t="s">
        <v>317</v>
      </c>
      <c r="B15004" t="s">
        <v>505</v>
      </c>
      <c r="C15004">
        <v>48489</v>
      </c>
      <c r="D15004" t="s">
        <v>135</v>
      </c>
      <c r="E15004">
        <v>590</v>
      </c>
      <c r="F15004" t="s">
        <v>110</v>
      </c>
      <c r="G15004" t="s">
        <v>113</v>
      </c>
      <c r="H15004">
        <v>119</v>
      </c>
      <c r="I15004">
        <v>0.54558563736802779</v>
      </c>
      <c r="J15004">
        <v>1.4240755556679941E-2</v>
      </c>
      <c r="K15004">
        <v>-4.829477607592584E-2</v>
      </c>
      <c r="L15004">
        <v>0.8978529077263625</v>
      </c>
    </row>
    <row r="15005" spans="1:12">
      <c r="A15005" t="s">
        <v>317</v>
      </c>
      <c r="B15005" t="s">
        <v>505</v>
      </c>
      <c r="C15005">
        <v>48489</v>
      </c>
      <c r="D15005" t="s">
        <v>135</v>
      </c>
      <c r="E15005">
        <v>590</v>
      </c>
      <c r="F15005" t="s">
        <v>110</v>
      </c>
      <c r="G15005" t="s">
        <v>114</v>
      </c>
      <c r="H15005">
        <v>119</v>
      </c>
      <c r="I15005">
        <v>0.16465939196771101</v>
      </c>
      <c r="J15005">
        <v>7.7208270725330234E-3</v>
      </c>
      <c r="K15005">
        <v>-0.1664199960492774</v>
      </c>
      <c r="L15005">
        <v>0.3788426104659951</v>
      </c>
    </row>
    <row r="15006" spans="1:12">
      <c r="A15006" t="s">
        <v>317</v>
      </c>
      <c r="B15006" t="s">
        <v>505</v>
      </c>
      <c r="C15006">
        <v>48489</v>
      </c>
      <c r="D15006" t="s">
        <v>135</v>
      </c>
      <c r="E15006">
        <v>590</v>
      </c>
      <c r="F15006" t="s">
        <v>110</v>
      </c>
      <c r="G15006" t="s">
        <v>115</v>
      </c>
      <c r="H15006">
        <v>119</v>
      </c>
      <c r="I15006">
        <v>0.42375402868940032</v>
      </c>
      <c r="J15006">
        <v>1.1331825927165119E-2</v>
      </c>
      <c r="K15006">
        <v>-8.3428415144320325E-2</v>
      </c>
      <c r="L15006">
        <v>0.65254699889837842</v>
      </c>
    </row>
    <row r="15007" spans="1:12">
      <c r="A15007" t="s">
        <v>317</v>
      </c>
      <c r="B15007" t="s">
        <v>505</v>
      </c>
      <c r="C15007">
        <v>48489</v>
      </c>
      <c r="D15007" t="s">
        <v>135</v>
      </c>
      <c r="E15007">
        <v>590</v>
      </c>
      <c r="F15007" t="s">
        <v>110</v>
      </c>
      <c r="G15007" t="s">
        <v>116</v>
      </c>
      <c r="H15007">
        <v>119</v>
      </c>
      <c r="I15007">
        <v>9.0948033318994537E-2</v>
      </c>
      <c r="J15007">
        <v>8.5216894921162165E-3</v>
      </c>
      <c r="K15007">
        <v>-0.24716632621721901</v>
      </c>
      <c r="L15007">
        <v>0.27376737177166649</v>
      </c>
    </row>
    <row r="15008" spans="1:12">
      <c r="A15008" t="s">
        <v>317</v>
      </c>
      <c r="B15008" t="s">
        <v>505</v>
      </c>
      <c r="C15008">
        <v>48489</v>
      </c>
      <c r="D15008" t="s">
        <v>135</v>
      </c>
      <c r="E15008">
        <v>590</v>
      </c>
      <c r="F15008" t="s">
        <v>110</v>
      </c>
      <c r="G15008" t="s">
        <v>117</v>
      </c>
      <c r="H15008">
        <v>119</v>
      </c>
      <c r="I15008">
        <v>0.42375402868940032</v>
      </c>
      <c r="J15008">
        <v>1.1331825927165119E-2</v>
      </c>
      <c r="K15008">
        <v>-8.3428415144320325E-2</v>
      </c>
      <c r="L15008">
        <v>0.65254699889837842</v>
      </c>
    </row>
    <row r="15009" spans="1:12">
      <c r="A15009" t="s">
        <v>317</v>
      </c>
      <c r="B15009" t="s">
        <v>505</v>
      </c>
      <c r="C15009">
        <v>48489</v>
      </c>
      <c r="D15009" t="s">
        <v>135</v>
      </c>
      <c r="E15009">
        <v>590</v>
      </c>
      <c r="F15009" t="s">
        <v>110</v>
      </c>
      <c r="G15009" t="s">
        <v>118</v>
      </c>
      <c r="H15009">
        <v>119</v>
      </c>
      <c r="I15009">
        <v>9.0948033318994537E-2</v>
      </c>
      <c r="J15009">
        <v>8.5216894921162165E-3</v>
      </c>
      <c r="K15009">
        <v>-0.24716632621721901</v>
      </c>
      <c r="L15009">
        <v>0.27376737177166649</v>
      </c>
    </row>
    <row r="15010" spans="1:12">
      <c r="A15010" t="s">
        <v>317</v>
      </c>
      <c r="B15010" t="s">
        <v>505</v>
      </c>
      <c r="C15010">
        <v>48489</v>
      </c>
      <c r="D15010" t="s">
        <v>135</v>
      </c>
      <c r="E15010">
        <v>590</v>
      </c>
      <c r="F15010" t="s">
        <v>110</v>
      </c>
      <c r="G15010" t="s">
        <v>119</v>
      </c>
      <c r="H15010">
        <v>119</v>
      </c>
      <c r="I15010">
        <v>0.47850101152648372</v>
      </c>
      <c r="J15010">
        <v>1.275056376541441E-2</v>
      </c>
      <c r="K15010">
        <v>-7.3014897064594519E-2</v>
      </c>
      <c r="L15010">
        <v>0.77524568043843878</v>
      </c>
    </row>
    <row r="15011" spans="1:12">
      <c r="A15011" t="s">
        <v>317</v>
      </c>
      <c r="B15011" t="s">
        <v>505</v>
      </c>
      <c r="C15011">
        <v>48489</v>
      </c>
      <c r="D15011" t="s">
        <v>135</v>
      </c>
      <c r="E15011">
        <v>590</v>
      </c>
      <c r="F15011" t="s">
        <v>110</v>
      </c>
      <c r="G15011" t="s">
        <v>120</v>
      </c>
      <c r="H15011">
        <v>119</v>
      </c>
      <c r="I15011">
        <v>0.1336865226293146</v>
      </c>
      <c r="J15011">
        <v>8.4835111403208912E-3</v>
      </c>
      <c r="K15011">
        <v>-0.21468350489427621</v>
      </c>
      <c r="L15011">
        <v>0.33977015161114887</v>
      </c>
    </row>
    <row r="15012" spans="1:12">
      <c r="A15012" t="s">
        <v>317</v>
      </c>
      <c r="B15012" t="s">
        <v>505</v>
      </c>
      <c r="C15012">
        <v>48489</v>
      </c>
      <c r="D15012" t="s">
        <v>135</v>
      </c>
      <c r="E15012">
        <v>590</v>
      </c>
      <c r="F15012" t="s">
        <v>110</v>
      </c>
      <c r="G15012" t="s">
        <v>121</v>
      </c>
      <c r="H15012">
        <v>119</v>
      </c>
      <c r="I15012">
        <v>0.62450604475159333</v>
      </c>
      <c r="J15012">
        <v>1.5779602329699449E-2</v>
      </c>
      <c r="K15012">
        <v>-4.0010588328953517E-3</v>
      </c>
      <c r="L15012">
        <v>1.046074922863083</v>
      </c>
    </row>
    <row r="15013" spans="1:12">
      <c r="A15013" t="s">
        <v>317</v>
      </c>
      <c r="B15013" t="s">
        <v>505</v>
      </c>
      <c r="C15013">
        <v>48489</v>
      </c>
      <c r="D15013" t="s">
        <v>135</v>
      </c>
      <c r="E15013">
        <v>590</v>
      </c>
      <c r="F15013" t="s">
        <v>110</v>
      </c>
      <c r="G15013" t="s">
        <v>122</v>
      </c>
      <c r="H15013">
        <v>119</v>
      </c>
      <c r="I15013">
        <v>0.2310922309708586</v>
      </c>
      <c r="J15013">
        <v>7.86432211674464E-3</v>
      </c>
      <c r="K15013">
        <v>-0.1134357744722686</v>
      </c>
      <c r="L15013">
        <v>0.46899970674533109</v>
      </c>
    </row>
    <row r="15014" spans="1:12">
      <c r="A15014" t="s">
        <v>317</v>
      </c>
      <c r="B15014" t="s">
        <v>505</v>
      </c>
      <c r="C15014">
        <v>48489</v>
      </c>
      <c r="D15014" t="s">
        <v>135</v>
      </c>
      <c r="E15014">
        <v>590</v>
      </c>
      <c r="F15014" t="s">
        <v>110</v>
      </c>
      <c r="G15014" t="s">
        <v>123</v>
      </c>
      <c r="H15014">
        <v>119</v>
      </c>
      <c r="I15014">
        <v>0.75752177462179471</v>
      </c>
      <c r="J15014">
        <v>1.8427253712687761E-2</v>
      </c>
      <c r="K15014">
        <v>0.19127582959611239</v>
      </c>
      <c r="L15014">
        <v>1.311946797891715</v>
      </c>
    </row>
    <row r="15015" spans="1:12">
      <c r="A15015" t="s">
        <v>317</v>
      </c>
      <c r="B15015" t="s">
        <v>505</v>
      </c>
      <c r="C15015">
        <v>48489</v>
      </c>
      <c r="D15015" t="s">
        <v>135</v>
      </c>
      <c r="E15015">
        <v>590</v>
      </c>
      <c r="F15015" t="s">
        <v>110</v>
      </c>
      <c r="G15015" t="s">
        <v>124</v>
      </c>
      <c r="H15015">
        <v>119</v>
      </c>
      <c r="I15015">
        <v>0.32530948569022028</v>
      </c>
      <c r="J15015">
        <v>8.0827996784218915E-3</v>
      </c>
      <c r="K15015">
        <v>-3.2848782864860163E-2</v>
      </c>
      <c r="L15015">
        <v>0.64368089362751735</v>
      </c>
    </row>
    <row r="15016" spans="1:12">
      <c r="A15016" t="s">
        <v>317</v>
      </c>
      <c r="B15016" t="s">
        <v>505</v>
      </c>
      <c r="C15016">
        <v>48489</v>
      </c>
      <c r="D15016" t="s">
        <v>135</v>
      </c>
      <c r="E15016">
        <v>590</v>
      </c>
      <c r="F15016" t="s">
        <v>110</v>
      </c>
      <c r="G15016" t="s">
        <v>125</v>
      </c>
      <c r="H15016">
        <v>119</v>
      </c>
      <c r="I15016">
        <v>0.89539701081141199</v>
      </c>
      <c r="J15016">
        <v>2.1062251360613519E-2</v>
      </c>
      <c r="K15016">
        <v>0.303089998986313</v>
      </c>
      <c r="L15016">
        <v>1.556494108058659</v>
      </c>
    </row>
    <row r="15017" spans="1:12">
      <c r="A15017" t="s">
        <v>317</v>
      </c>
      <c r="B15017" t="s">
        <v>505</v>
      </c>
      <c r="C15017">
        <v>48489</v>
      </c>
      <c r="D15017" t="s">
        <v>135</v>
      </c>
      <c r="E15017">
        <v>590</v>
      </c>
      <c r="F15017" t="s">
        <v>110</v>
      </c>
      <c r="G15017" t="s">
        <v>126</v>
      </c>
      <c r="H15017">
        <v>119</v>
      </c>
      <c r="I15017">
        <v>0.4231228245211141</v>
      </c>
      <c r="J15017">
        <v>8.8886307824600445E-3</v>
      </c>
      <c r="K15017">
        <v>2.9429344688534951E-2</v>
      </c>
      <c r="L15017">
        <v>0.8248911853769465</v>
      </c>
    </row>
    <row r="15018" spans="1:12">
      <c r="A15018" t="s">
        <v>317</v>
      </c>
      <c r="B15018" t="s">
        <v>505</v>
      </c>
      <c r="C15018">
        <v>48489</v>
      </c>
      <c r="D15018" t="s">
        <v>135</v>
      </c>
      <c r="E15018">
        <v>590</v>
      </c>
      <c r="F15018" t="s">
        <v>110</v>
      </c>
      <c r="G15018" t="s">
        <v>127</v>
      </c>
      <c r="H15018">
        <v>119</v>
      </c>
      <c r="I15018">
        <v>0.54558563736802779</v>
      </c>
      <c r="J15018">
        <v>1.4240755556679941E-2</v>
      </c>
      <c r="K15018">
        <v>-4.829477607592584E-2</v>
      </c>
      <c r="L15018">
        <v>0.8978529077263625</v>
      </c>
    </row>
    <row r="15019" spans="1:12">
      <c r="A15019" t="s">
        <v>317</v>
      </c>
      <c r="B15019" t="s">
        <v>505</v>
      </c>
      <c r="C15019">
        <v>48489</v>
      </c>
      <c r="D15019" t="s">
        <v>135</v>
      </c>
      <c r="E15019">
        <v>590</v>
      </c>
      <c r="F15019" t="s">
        <v>110</v>
      </c>
      <c r="G15019" t="s">
        <v>128</v>
      </c>
      <c r="H15019">
        <v>119</v>
      </c>
      <c r="I15019">
        <v>0.16465939196771101</v>
      </c>
      <c r="J15019">
        <v>7.7208270725330243E-3</v>
      </c>
      <c r="K15019">
        <v>-0.1664199960492774</v>
      </c>
      <c r="L15019">
        <v>0.3788426104659951</v>
      </c>
    </row>
    <row r="15020" spans="1:12">
      <c r="A15020" t="s">
        <v>317</v>
      </c>
      <c r="B15020" t="s">
        <v>505</v>
      </c>
      <c r="C15020">
        <v>48489</v>
      </c>
      <c r="D15020" t="s">
        <v>135</v>
      </c>
      <c r="E15020">
        <v>590</v>
      </c>
      <c r="F15020" t="s">
        <v>110</v>
      </c>
      <c r="G15020" t="s">
        <v>129</v>
      </c>
      <c r="H15020">
        <v>119</v>
      </c>
      <c r="I15020">
        <v>0.54558563736802779</v>
      </c>
      <c r="J15020">
        <v>1.4240755556679941E-2</v>
      </c>
      <c r="K15020">
        <v>-4.829477607592584E-2</v>
      </c>
      <c r="L15020">
        <v>0.8978529077263625</v>
      </c>
    </row>
    <row r="15021" spans="1:12">
      <c r="A15021" t="s">
        <v>317</v>
      </c>
      <c r="B15021" t="s">
        <v>505</v>
      </c>
      <c r="C15021">
        <v>48489</v>
      </c>
      <c r="D15021" t="s">
        <v>135</v>
      </c>
      <c r="E15021">
        <v>590</v>
      </c>
      <c r="F15021" t="s">
        <v>110</v>
      </c>
      <c r="G15021" t="s">
        <v>130</v>
      </c>
      <c r="H15021">
        <v>119</v>
      </c>
      <c r="I15021">
        <v>0.16465939196771101</v>
      </c>
      <c r="J15021">
        <v>7.7208270725330243E-3</v>
      </c>
      <c r="K15021">
        <v>-0.1664199960492774</v>
      </c>
      <c r="L15021">
        <v>0.3788426104659951</v>
      </c>
    </row>
    <row r="15022" spans="1:12">
      <c r="A15022" t="s">
        <v>317</v>
      </c>
      <c r="B15022" t="s">
        <v>505</v>
      </c>
      <c r="C15022">
        <v>48489</v>
      </c>
      <c r="D15022" t="s">
        <v>135</v>
      </c>
      <c r="E15022">
        <v>590</v>
      </c>
      <c r="F15022" t="s">
        <v>110</v>
      </c>
      <c r="G15022" t="s">
        <v>131</v>
      </c>
      <c r="H15022">
        <v>119</v>
      </c>
      <c r="I15022">
        <v>0.54558563736802779</v>
      </c>
      <c r="J15022">
        <v>1.4240755556679941E-2</v>
      </c>
      <c r="K15022">
        <v>-4.829477607592584E-2</v>
      </c>
      <c r="L15022">
        <v>0.8978529077263625</v>
      </c>
    </row>
    <row r="15023" spans="1:12">
      <c r="A15023" t="s">
        <v>317</v>
      </c>
      <c r="B15023" t="s">
        <v>505</v>
      </c>
      <c r="C15023">
        <v>48489</v>
      </c>
      <c r="D15023" t="s">
        <v>135</v>
      </c>
      <c r="E15023">
        <v>590</v>
      </c>
      <c r="F15023" t="s">
        <v>110</v>
      </c>
      <c r="G15023" t="s">
        <v>132</v>
      </c>
      <c r="H15023">
        <v>119</v>
      </c>
      <c r="I15023">
        <v>0.16465939196771101</v>
      </c>
      <c r="J15023">
        <v>7.7208270725330243E-3</v>
      </c>
      <c r="K15023">
        <v>-0.1664199960492774</v>
      </c>
      <c r="L15023">
        <v>0.3788426104659951</v>
      </c>
    </row>
    <row r="15024" spans="1:12">
      <c r="A15024" t="s">
        <v>317</v>
      </c>
      <c r="B15024" t="s">
        <v>505</v>
      </c>
      <c r="C15024">
        <v>48489</v>
      </c>
      <c r="D15024" t="s">
        <v>135</v>
      </c>
      <c r="E15024">
        <v>590</v>
      </c>
      <c r="F15024" t="s">
        <v>110</v>
      </c>
      <c r="G15024" t="s">
        <v>133</v>
      </c>
      <c r="H15024">
        <v>119</v>
      </c>
      <c r="I15024">
        <v>0.56601841654791185</v>
      </c>
      <c r="J15024">
        <v>1.455483826102393E-2</v>
      </c>
      <c r="K15024">
        <v>0.15360769622612799</v>
      </c>
      <c r="L15024">
        <v>1.0610174274965309</v>
      </c>
    </row>
    <row r="15025" spans="1:12">
      <c r="A15025" t="s">
        <v>317</v>
      </c>
      <c r="B15025" t="s">
        <v>505</v>
      </c>
      <c r="C15025">
        <v>48489</v>
      </c>
      <c r="D15025" t="s">
        <v>135</v>
      </c>
      <c r="E15025">
        <v>590</v>
      </c>
      <c r="F15025" t="s">
        <v>110</v>
      </c>
      <c r="G15025" t="s">
        <v>134</v>
      </c>
      <c r="H15025">
        <v>119</v>
      </c>
      <c r="I15025">
        <v>0.24720621215913899</v>
      </c>
      <c r="J15025">
        <v>4.6415544245558202E-3</v>
      </c>
      <c r="K15025">
        <v>0.14236510023744031</v>
      </c>
      <c r="L15025">
        <v>0.50047131994690186</v>
      </c>
    </row>
    <row r="15026" spans="1:12">
      <c r="A15026" t="s">
        <v>317</v>
      </c>
      <c r="B15026" t="s">
        <v>314</v>
      </c>
      <c r="C15026">
        <v>48491</v>
      </c>
      <c r="D15026" t="s">
        <v>135</v>
      </c>
      <c r="E15026">
        <v>590</v>
      </c>
      <c r="F15026" t="s">
        <v>110</v>
      </c>
      <c r="G15026" t="s">
        <v>111</v>
      </c>
      <c r="H15026">
        <v>21</v>
      </c>
      <c r="I15026">
        <v>2.9097044164964801E-2</v>
      </c>
      <c r="J15026">
        <v>6.0724630505607641E-3</v>
      </c>
      <c r="K15026">
        <v>-999</v>
      </c>
      <c r="L15026">
        <v>-999</v>
      </c>
    </row>
    <row r="15027" spans="1:12">
      <c r="A15027" t="s">
        <v>317</v>
      </c>
      <c r="B15027" t="s">
        <v>314</v>
      </c>
      <c r="C15027">
        <v>48491</v>
      </c>
      <c r="D15027" t="s">
        <v>135</v>
      </c>
      <c r="E15027">
        <v>590</v>
      </c>
      <c r="F15027" t="s">
        <v>110</v>
      </c>
      <c r="G15027" t="s">
        <v>112</v>
      </c>
      <c r="H15027">
        <v>321</v>
      </c>
      <c r="I15027">
        <v>1.1771322730770689E-2</v>
      </c>
      <c r="J15027">
        <v>9.7415495005715423E-4</v>
      </c>
      <c r="K15027">
        <v>-999</v>
      </c>
      <c r="L15027">
        <v>-999</v>
      </c>
    </row>
    <row r="15028" spans="1:12">
      <c r="A15028" t="s">
        <v>317</v>
      </c>
      <c r="B15028" t="s">
        <v>314</v>
      </c>
      <c r="C15028">
        <v>48491</v>
      </c>
      <c r="D15028" t="s">
        <v>135</v>
      </c>
      <c r="E15028">
        <v>590</v>
      </c>
      <c r="F15028" t="s">
        <v>110</v>
      </c>
      <c r="G15028" t="s">
        <v>113</v>
      </c>
      <c r="H15028">
        <v>21</v>
      </c>
      <c r="I15028">
        <v>0.53153354669199482</v>
      </c>
      <c r="J15028">
        <v>5.1312881201294069E-2</v>
      </c>
      <c r="K15028">
        <v>0.15938401467315549</v>
      </c>
      <c r="L15028">
        <v>1.035220974542278</v>
      </c>
    </row>
    <row r="15029" spans="1:12">
      <c r="A15029" t="s">
        <v>317</v>
      </c>
      <c r="B15029" t="s">
        <v>314</v>
      </c>
      <c r="C15029">
        <v>48491</v>
      </c>
      <c r="D15029" t="s">
        <v>135</v>
      </c>
      <c r="E15029">
        <v>590</v>
      </c>
      <c r="F15029" t="s">
        <v>110</v>
      </c>
      <c r="G15029" t="s">
        <v>114</v>
      </c>
      <c r="H15029">
        <v>321</v>
      </c>
      <c r="I15029">
        <v>0.23164837642102629</v>
      </c>
      <c r="J15029">
        <v>8.0827884914033525E-3</v>
      </c>
      <c r="K15029">
        <v>-0.41821509723516131</v>
      </c>
      <c r="L15029">
        <v>0.68929894522485269</v>
      </c>
    </row>
    <row r="15030" spans="1:12">
      <c r="A15030" t="s">
        <v>317</v>
      </c>
      <c r="B15030" t="s">
        <v>314</v>
      </c>
      <c r="C15030">
        <v>48491</v>
      </c>
      <c r="D15030" t="s">
        <v>135</v>
      </c>
      <c r="E15030">
        <v>590</v>
      </c>
      <c r="F15030" t="s">
        <v>110</v>
      </c>
      <c r="G15030" t="s">
        <v>115</v>
      </c>
      <c r="H15030">
        <v>21</v>
      </c>
      <c r="I15030">
        <v>0.30580196078704569</v>
      </c>
      <c r="J15030">
        <v>4.3764517371572248E-2</v>
      </c>
      <c r="K15030">
        <v>-0.1030372468641147</v>
      </c>
      <c r="L15030">
        <v>0.70150015117042142</v>
      </c>
    </row>
    <row r="15031" spans="1:12">
      <c r="A15031" t="s">
        <v>317</v>
      </c>
      <c r="B15031" t="s">
        <v>314</v>
      </c>
      <c r="C15031">
        <v>48491</v>
      </c>
      <c r="D15031" t="s">
        <v>135</v>
      </c>
      <c r="E15031">
        <v>590</v>
      </c>
      <c r="F15031" t="s">
        <v>110</v>
      </c>
      <c r="G15031" t="s">
        <v>116</v>
      </c>
      <c r="H15031">
        <v>321</v>
      </c>
      <c r="I15031">
        <v>0.1247548738293294</v>
      </c>
      <c r="J15031">
        <v>8.6834885509622095E-3</v>
      </c>
      <c r="K15031">
        <v>-0.62373865412019058</v>
      </c>
      <c r="L15031">
        <v>0.53022528668276903</v>
      </c>
    </row>
    <row r="15032" spans="1:12">
      <c r="A15032" t="s">
        <v>317</v>
      </c>
      <c r="B15032" t="s">
        <v>314</v>
      </c>
      <c r="C15032">
        <v>48491</v>
      </c>
      <c r="D15032" t="s">
        <v>135</v>
      </c>
      <c r="E15032">
        <v>590</v>
      </c>
      <c r="F15032" t="s">
        <v>110</v>
      </c>
      <c r="G15032" t="s">
        <v>117</v>
      </c>
      <c r="H15032">
        <v>21</v>
      </c>
      <c r="I15032">
        <v>0.30580196078704569</v>
      </c>
      <c r="J15032">
        <v>4.3764517371572248E-2</v>
      </c>
      <c r="K15032">
        <v>-0.1030372468641147</v>
      </c>
      <c r="L15032">
        <v>0.70150015117042142</v>
      </c>
    </row>
    <row r="15033" spans="1:12">
      <c r="A15033" t="s">
        <v>317</v>
      </c>
      <c r="B15033" t="s">
        <v>314</v>
      </c>
      <c r="C15033">
        <v>48491</v>
      </c>
      <c r="D15033" t="s">
        <v>135</v>
      </c>
      <c r="E15033">
        <v>590</v>
      </c>
      <c r="F15033" t="s">
        <v>110</v>
      </c>
      <c r="G15033" t="s">
        <v>118</v>
      </c>
      <c r="H15033">
        <v>321</v>
      </c>
      <c r="I15033">
        <v>0.1247548738293294</v>
      </c>
      <c r="J15033">
        <v>8.6834885509622095E-3</v>
      </c>
      <c r="K15033">
        <v>-0.62373865412019058</v>
      </c>
      <c r="L15033">
        <v>0.53022528668276903</v>
      </c>
    </row>
    <row r="15034" spans="1:12">
      <c r="A15034" t="s">
        <v>317</v>
      </c>
      <c r="B15034" t="s">
        <v>314</v>
      </c>
      <c r="C15034">
        <v>48491</v>
      </c>
      <c r="D15034" t="s">
        <v>135</v>
      </c>
      <c r="E15034">
        <v>590</v>
      </c>
      <c r="F15034" t="s">
        <v>110</v>
      </c>
      <c r="G15034" t="s">
        <v>119</v>
      </c>
      <c r="H15034">
        <v>21</v>
      </c>
      <c r="I15034">
        <v>0.41894103250454029</v>
      </c>
      <c r="J15034">
        <v>4.5897237089403013E-2</v>
      </c>
      <c r="K15034">
        <v>0.13843076486317521</v>
      </c>
      <c r="L15034">
        <v>0.87417234015293099</v>
      </c>
    </row>
    <row r="15035" spans="1:12">
      <c r="A15035" t="s">
        <v>317</v>
      </c>
      <c r="B15035" t="s">
        <v>314</v>
      </c>
      <c r="C15035">
        <v>48491</v>
      </c>
      <c r="D15035" t="s">
        <v>135</v>
      </c>
      <c r="E15035">
        <v>590</v>
      </c>
      <c r="F15035" t="s">
        <v>110</v>
      </c>
      <c r="G15035" t="s">
        <v>120</v>
      </c>
      <c r="H15035">
        <v>321</v>
      </c>
      <c r="I15035">
        <v>0.18022115110756809</v>
      </c>
      <c r="J15035">
        <v>8.4896625091484008E-3</v>
      </c>
      <c r="K15035">
        <v>-0.48132900060174078</v>
      </c>
      <c r="L15035">
        <v>0.61784843715681403</v>
      </c>
    </row>
    <row r="15036" spans="1:12">
      <c r="A15036" t="s">
        <v>317</v>
      </c>
      <c r="B15036" t="s">
        <v>314</v>
      </c>
      <c r="C15036">
        <v>48491</v>
      </c>
      <c r="D15036" t="s">
        <v>135</v>
      </c>
      <c r="E15036">
        <v>590</v>
      </c>
      <c r="F15036" t="s">
        <v>110</v>
      </c>
      <c r="G15036" t="s">
        <v>121</v>
      </c>
      <c r="H15036">
        <v>21</v>
      </c>
      <c r="I15036">
        <v>0.67011258961515197</v>
      </c>
      <c r="J15036">
        <v>5.9670154189357102E-2</v>
      </c>
      <c r="K15036">
        <v>0.1920892174148528</v>
      </c>
      <c r="L15036">
        <v>1.2323829158348369</v>
      </c>
    </row>
    <row r="15037" spans="1:12">
      <c r="A15037" t="s">
        <v>317</v>
      </c>
      <c r="B15037" t="s">
        <v>314</v>
      </c>
      <c r="C15037">
        <v>48491</v>
      </c>
      <c r="D15037" t="s">
        <v>135</v>
      </c>
      <c r="E15037">
        <v>590</v>
      </c>
      <c r="F15037" t="s">
        <v>110</v>
      </c>
      <c r="G15037" t="s">
        <v>122</v>
      </c>
      <c r="H15037">
        <v>321</v>
      </c>
      <c r="I15037">
        <v>0.32797103326668042</v>
      </c>
      <c r="J15037">
        <v>8.5366815968959363E-3</v>
      </c>
      <c r="K15037">
        <v>-0.17449362842845009</v>
      </c>
      <c r="L15037">
        <v>0.81663580721431916</v>
      </c>
    </row>
    <row r="15038" spans="1:12">
      <c r="A15038" t="s">
        <v>317</v>
      </c>
      <c r="B15038" t="s">
        <v>314</v>
      </c>
      <c r="C15038">
        <v>48491</v>
      </c>
      <c r="D15038" t="s">
        <v>135</v>
      </c>
      <c r="E15038">
        <v>590</v>
      </c>
      <c r="F15038" t="s">
        <v>110</v>
      </c>
      <c r="G15038" t="s">
        <v>123</v>
      </c>
      <c r="H15038">
        <v>21</v>
      </c>
      <c r="I15038">
        <v>0.90529997341020851</v>
      </c>
      <c r="J15038">
        <v>7.7002491223631439E-2</v>
      </c>
      <c r="K15038">
        <v>0.22213573584840979</v>
      </c>
      <c r="L15038">
        <v>1.5856410023960681</v>
      </c>
    </row>
    <row r="15039" spans="1:12">
      <c r="A15039" t="s">
        <v>317</v>
      </c>
      <c r="B15039" t="s">
        <v>314</v>
      </c>
      <c r="C15039">
        <v>48491</v>
      </c>
      <c r="D15039" t="s">
        <v>135</v>
      </c>
      <c r="E15039">
        <v>590</v>
      </c>
      <c r="F15039" t="s">
        <v>110</v>
      </c>
      <c r="G15039" t="s">
        <v>124</v>
      </c>
      <c r="H15039">
        <v>321</v>
      </c>
      <c r="I15039">
        <v>0.4696498088056949</v>
      </c>
      <c r="J15039">
        <v>9.8175126864820592E-3</v>
      </c>
      <c r="K15039">
        <v>-2.937424300232781E-3</v>
      </c>
      <c r="L15039">
        <v>1.0116504290241439</v>
      </c>
    </row>
    <row r="15040" spans="1:12">
      <c r="A15040" t="s">
        <v>317</v>
      </c>
      <c r="B15040" t="s">
        <v>314</v>
      </c>
      <c r="C15040">
        <v>48491</v>
      </c>
      <c r="D15040" t="s">
        <v>135</v>
      </c>
      <c r="E15040">
        <v>590</v>
      </c>
      <c r="F15040" t="s">
        <v>110</v>
      </c>
      <c r="G15040" t="s">
        <v>125</v>
      </c>
      <c r="H15040">
        <v>21</v>
      </c>
      <c r="I15040">
        <v>1.12839611071775</v>
      </c>
      <c r="J15040">
        <v>9.2851381894181975E-2</v>
      </c>
      <c r="K15040">
        <v>0.25170032977500628</v>
      </c>
      <c r="L15040">
        <v>1.9083088080071371</v>
      </c>
    </row>
    <row r="15041" spans="1:12">
      <c r="A15041" t="s">
        <v>317</v>
      </c>
      <c r="B15041" t="s">
        <v>314</v>
      </c>
      <c r="C15041">
        <v>48491</v>
      </c>
      <c r="D15041" t="s">
        <v>135</v>
      </c>
      <c r="E15041">
        <v>590</v>
      </c>
      <c r="F15041" t="s">
        <v>110</v>
      </c>
      <c r="G15041" t="s">
        <v>126</v>
      </c>
      <c r="H15041">
        <v>321</v>
      </c>
      <c r="I15041">
        <v>0.60606330375964446</v>
      </c>
      <c r="J15041">
        <v>1.1511580136324719E-2</v>
      </c>
      <c r="K15041">
        <v>-2.937424300232781E-3</v>
      </c>
      <c r="L15041">
        <v>1.193299581612685</v>
      </c>
    </row>
    <row r="15042" spans="1:12">
      <c r="A15042" t="s">
        <v>317</v>
      </c>
      <c r="B15042" t="s">
        <v>314</v>
      </c>
      <c r="C15042">
        <v>48491</v>
      </c>
      <c r="D15042" t="s">
        <v>135</v>
      </c>
      <c r="E15042">
        <v>590</v>
      </c>
      <c r="F15042" t="s">
        <v>110</v>
      </c>
      <c r="G15042" t="s">
        <v>127</v>
      </c>
      <c r="H15042">
        <v>21</v>
      </c>
      <c r="I15042">
        <v>0.53153354669199482</v>
      </c>
      <c r="J15042">
        <v>5.1312881201294069E-2</v>
      </c>
      <c r="K15042">
        <v>0.15938401467315549</v>
      </c>
      <c r="L15042">
        <v>1.035220974542278</v>
      </c>
    </row>
    <row r="15043" spans="1:12">
      <c r="A15043" t="s">
        <v>317</v>
      </c>
      <c r="B15043" t="s">
        <v>314</v>
      </c>
      <c r="C15043">
        <v>48491</v>
      </c>
      <c r="D15043" t="s">
        <v>135</v>
      </c>
      <c r="E15043">
        <v>590</v>
      </c>
      <c r="F15043" t="s">
        <v>110</v>
      </c>
      <c r="G15043" t="s">
        <v>128</v>
      </c>
      <c r="H15043">
        <v>321</v>
      </c>
      <c r="I15043">
        <v>0.23164837642102629</v>
      </c>
      <c r="J15043">
        <v>8.0827884914033508E-3</v>
      </c>
      <c r="K15043">
        <v>-0.41821509723516131</v>
      </c>
      <c r="L15043">
        <v>0.68929894522485269</v>
      </c>
    </row>
    <row r="15044" spans="1:12">
      <c r="A15044" t="s">
        <v>317</v>
      </c>
      <c r="B15044" t="s">
        <v>314</v>
      </c>
      <c r="C15044">
        <v>48491</v>
      </c>
      <c r="D15044" t="s">
        <v>135</v>
      </c>
      <c r="E15044">
        <v>590</v>
      </c>
      <c r="F15044" t="s">
        <v>110</v>
      </c>
      <c r="G15044" t="s">
        <v>129</v>
      </c>
      <c r="H15044">
        <v>21</v>
      </c>
      <c r="I15044">
        <v>0.53153354669199482</v>
      </c>
      <c r="J15044">
        <v>5.1312881201294069E-2</v>
      </c>
      <c r="K15044">
        <v>0.15938401467315549</v>
      </c>
      <c r="L15044">
        <v>1.035220974542278</v>
      </c>
    </row>
    <row r="15045" spans="1:12">
      <c r="A15045" t="s">
        <v>317</v>
      </c>
      <c r="B15045" t="s">
        <v>314</v>
      </c>
      <c r="C15045">
        <v>48491</v>
      </c>
      <c r="D15045" t="s">
        <v>135</v>
      </c>
      <c r="E15045">
        <v>590</v>
      </c>
      <c r="F15045" t="s">
        <v>110</v>
      </c>
      <c r="G15045" t="s">
        <v>130</v>
      </c>
      <c r="H15045">
        <v>321</v>
      </c>
      <c r="I15045">
        <v>0.23164837642102629</v>
      </c>
      <c r="J15045">
        <v>8.0827884914033508E-3</v>
      </c>
      <c r="K15045">
        <v>-0.41821509723516131</v>
      </c>
      <c r="L15045">
        <v>0.68929894522485269</v>
      </c>
    </row>
    <row r="15046" spans="1:12">
      <c r="A15046" t="s">
        <v>317</v>
      </c>
      <c r="B15046" t="s">
        <v>314</v>
      </c>
      <c r="C15046">
        <v>48491</v>
      </c>
      <c r="D15046" t="s">
        <v>135</v>
      </c>
      <c r="E15046">
        <v>590</v>
      </c>
      <c r="F15046" t="s">
        <v>110</v>
      </c>
      <c r="G15046" t="s">
        <v>131</v>
      </c>
      <c r="H15046">
        <v>21</v>
      </c>
      <c r="I15046">
        <v>0.53153354669199482</v>
      </c>
      <c r="J15046">
        <v>5.1312881201294069E-2</v>
      </c>
      <c r="K15046">
        <v>0.15938401467315549</v>
      </c>
      <c r="L15046">
        <v>1.035220974542278</v>
      </c>
    </row>
    <row r="15047" spans="1:12">
      <c r="A15047" t="s">
        <v>317</v>
      </c>
      <c r="B15047" t="s">
        <v>314</v>
      </c>
      <c r="C15047">
        <v>48491</v>
      </c>
      <c r="D15047" t="s">
        <v>135</v>
      </c>
      <c r="E15047">
        <v>590</v>
      </c>
      <c r="F15047" t="s">
        <v>110</v>
      </c>
      <c r="G15047" t="s">
        <v>132</v>
      </c>
      <c r="H15047">
        <v>321</v>
      </c>
      <c r="I15047">
        <v>0.23164837642102629</v>
      </c>
      <c r="J15047">
        <v>8.0827884914033508E-3</v>
      </c>
      <c r="K15047">
        <v>-0.41821509723516131</v>
      </c>
      <c r="L15047">
        <v>0.68929894522485269</v>
      </c>
    </row>
    <row r="15048" spans="1:12">
      <c r="A15048" t="s">
        <v>317</v>
      </c>
      <c r="B15048" t="s">
        <v>314</v>
      </c>
      <c r="C15048">
        <v>48491</v>
      </c>
      <c r="D15048" t="s">
        <v>135</v>
      </c>
      <c r="E15048">
        <v>590</v>
      </c>
      <c r="F15048" t="s">
        <v>110</v>
      </c>
      <c r="G15048" t="s">
        <v>133</v>
      </c>
      <c r="H15048">
        <v>21</v>
      </c>
      <c r="I15048">
        <v>0.80092700356517643</v>
      </c>
      <c r="J15048">
        <v>6.6061947049611949E-2</v>
      </c>
      <c r="K15048">
        <v>0.13062001870250631</v>
      </c>
      <c r="L15048">
        <v>1.2634740516146179</v>
      </c>
    </row>
    <row r="15049" spans="1:12">
      <c r="A15049" t="s">
        <v>317</v>
      </c>
      <c r="B15049" t="s">
        <v>314</v>
      </c>
      <c r="C15049">
        <v>48491</v>
      </c>
      <c r="D15049" t="s">
        <v>135</v>
      </c>
      <c r="E15049">
        <v>590</v>
      </c>
      <c r="F15049" t="s">
        <v>110</v>
      </c>
      <c r="G15049" t="s">
        <v>134</v>
      </c>
      <c r="H15049">
        <v>321</v>
      </c>
      <c r="I15049">
        <v>0.36995161043315689</v>
      </c>
      <c r="J15049">
        <v>7.001253153496847E-3</v>
      </c>
      <c r="K15049">
        <v>-2.937424300232781E-3</v>
      </c>
      <c r="L15049">
        <v>0.69068353536398719</v>
      </c>
    </row>
    <row r="15050" spans="1:12">
      <c r="A15050" t="s">
        <v>317</v>
      </c>
      <c r="B15050" t="s">
        <v>290</v>
      </c>
      <c r="C15050">
        <v>48493</v>
      </c>
      <c r="D15050" t="s">
        <v>135</v>
      </c>
      <c r="E15050">
        <v>590</v>
      </c>
      <c r="F15050" t="s">
        <v>110</v>
      </c>
      <c r="G15050" t="s">
        <v>111</v>
      </c>
      <c r="H15050">
        <v>109</v>
      </c>
      <c r="I15050">
        <v>3.041251372319638E-2</v>
      </c>
      <c r="J15050">
        <v>9.9540105842593285E-4</v>
      </c>
      <c r="K15050">
        <v>-999</v>
      </c>
      <c r="L15050">
        <v>-999</v>
      </c>
    </row>
    <row r="15051" spans="1:12">
      <c r="A15051" t="s">
        <v>317</v>
      </c>
      <c r="B15051" t="s">
        <v>290</v>
      </c>
      <c r="C15051">
        <v>48493</v>
      </c>
      <c r="D15051" t="s">
        <v>135</v>
      </c>
      <c r="E15051">
        <v>590</v>
      </c>
      <c r="F15051" t="s">
        <v>110</v>
      </c>
      <c r="G15051" t="s">
        <v>112</v>
      </c>
      <c r="H15051">
        <v>68</v>
      </c>
      <c r="I15051">
        <v>4.7075064049499626E-3</v>
      </c>
      <c r="J15051">
        <v>1.31483075008077E-3</v>
      </c>
      <c r="K15051">
        <v>-999</v>
      </c>
      <c r="L15051">
        <v>-999</v>
      </c>
    </row>
    <row r="15052" spans="1:12">
      <c r="A15052" t="s">
        <v>317</v>
      </c>
      <c r="B15052" t="s">
        <v>290</v>
      </c>
      <c r="C15052">
        <v>48493</v>
      </c>
      <c r="D15052" t="s">
        <v>135</v>
      </c>
      <c r="E15052">
        <v>590</v>
      </c>
      <c r="F15052" t="s">
        <v>110</v>
      </c>
      <c r="G15052" t="s">
        <v>113</v>
      </c>
      <c r="H15052">
        <v>109</v>
      </c>
      <c r="I15052">
        <v>0.57739016631517415</v>
      </c>
      <c r="J15052">
        <v>1.6996054902111871E-2</v>
      </c>
      <c r="K15052">
        <v>0.1035332790563049</v>
      </c>
      <c r="L15052">
        <v>0.98030706364718623</v>
      </c>
    </row>
    <row r="15053" spans="1:12">
      <c r="A15053" t="s">
        <v>317</v>
      </c>
      <c r="B15053" t="s">
        <v>290</v>
      </c>
      <c r="C15053">
        <v>48493</v>
      </c>
      <c r="D15053" t="s">
        <v>135</v>
      </c>
      <c r="E15053">
        <v>590</v>
      </c>
      <c r="F15053" t="s">
        <v>110</v>
      </c>
      <c r="G15053" t="s">
        <v>114</v>
      </c>
      <c r="H15053">
        <v>68</v>
      </c>
      <c r="I15053">
        <v>0.1310261961827392</v>
      </c>
      <c r="J15053">
        <v>9.4464678812520783E-3</v>
      </c>
      <c r="K15053">
        <v>-7.1017343752349901E-2</v>
      </c>
      <c r="L15053">
        <v>0.37361870577517597</v>
      </c>
    </row>
    <row r="15054" spans="1:12">
      <c r="A15054" t="s">
        <v>317</v>
      </c>
      <c r="B15054" t="s">
        <v>290</v>
      </c>
      <c r="C15054">
        <v>48493</v>
      </c>
      <c r="D15054" t="s">
        <v>135</v>
      </c>
      <c r="E15054">
        <v>590</v>
      </c>
      <c r="F15054" t="s">
        <v>110</v>
      </c>
      <c r="G15054" t="s">
        <v>115</v>
      </c>
      <c r="H15054">
        <v>109</v>
      </c>
      <c r="I15054">
        <v>0.41173196371926052</v>
      </c>
      <c r="J15054">
        <v>1.338148165964485E-2</v>
      </c>
      <c r="K15054">
        <v>5.705854626682396E-2</v>
      </c>
      <c r="L15054">
        <v>0.73430831483007752</v>
      </c>
    </row>
    <row r="15055" spans="1:12">
      <c r="A15055" t="s">
        <v>317</v>
      </c>
      <c r="B15055" t="s">
        <v>290</v>
      </c>
      <c r="C15055">
        <v>48493</v>
      </c>
      <c r="D15055" t="s">
        <v>135</v>
      </c>
      <c r="E15055">
        <v>590</v>
      </c>
      <c r="F15055" t="s">
        <v>110</v>
      </c>
      <c r="G15055" t="s">
        <v>116</v>
      </c>
      <c r="H15055">
        <v>68</v>
      </c>
      <c r="I15055">
        <v>4.6902638637727229E-2</v>
      </c>
      <c r="J15055">
        <v>9.0723327106680528E-3</v>
      </c>
      <c r="K15055">
        <v>-0.18785613027978981</v>
      </c>
      <c r="L15055">
        <v>0.27292184294543398</v>
      </c>
    </row>
    <row r="15056" spans="1:12">
      <c r="A15056" t="s">
        <v>317</v>
      </c>
      <c r="B15056" t="s">
        <v>290</v>
      </c>
      <c r="C15056">
        <v>48493</v>
      </c>
      <c r="D15056" t="s">
        <v>135</v>
      </c>
      <c r="E15056">
        <v>590</v>
      </c>
      <c r="F15056" t="s">
        <v>110</v>
      </c>
      <c r="G15056" t="s">
        <v>117</v>
      </c>
      <c r="H15056">
        <v>109</v>
      </c>
      <c r="I15056">
        <v>0.41173196371926052</v>
      </c>
      <c r="J15056">
        <v>1.338148165964485E-2</v>
      </c>
      <c r="K15056">
        <v>5.705854626682396E-2</v>
      </c>
      <c r="L15056">
        <v>0.73430831483007752</v>
      </c>
    </row>
    <row r="15057" spans="1:12">
      <c r="A15057" t="s">
        <v>317</v>
      </c>
      <c r="B15057" t="s">
        <v>290</v>
      </c>
      <c r="C15057">
        <v>48493</v>
      </c>
      <c r="D15057" t="s">
        <v>135</v>
      </c>
      <c r="E15057">
        <v>590</v>
      </c>
      <c r="F15057" t="s">
        <v>110</v>
      </c>
      <c r="G15057" t="s">
        <v>118</v>
      </c>
      <c r="H15057">
        <v>68</v>
      </c>
      <c r="I15057">
        <v>4.6876417383662758E-2</v>
      </c>
      <c r="J15057">
        <v>9.0721680322811381E-3</v>
      </c>
      <c r="K15057">
        <v>-0.18785613027978981</v>
      </c>
      <c r="L15057">
        <v>0.27292184294543398</v>
      </c>
    </row>
    <row r="15058" spans="1:12">
      <c r="A15058" t="s">
        <v>317</v>
      </c>
      <c r="B15058" t="s">
        <v>290</v>
      </c>
      <c r="C15058">
        <v>48493</v>
      </c>
      <c r="D15058" t="s">
        <v>135</v>
      </c>
      <c r="E15058">
        <v>590</v>
      </c>
      <c r="F15058" t="s">
        <v>110</v>
      </c>
      <c r="G15058" t="s">
        <v>119</v>
      </c>
      <c r="H15058">
        <v>109</v>
      </c>
      <c r="I15058">
        <v>0.48801850983567607</v>
      </c>
      <c r="J15058">
        <v>1.499954751078752E-2</v>
      </c>
      <c r="K15058">
        <v>7.6466862284991111E-2</v>
      </c>
      <c r="L15058">
        <v>0.8511285230059078</v>
      </c>
    </row>
    <row r="15059" spans="1:12">
      <c r="A15059" t="s">
        <v>317</v>
      </c>
      <c r="B15059" t="s">
        <v>290</v>
      </c>
      <c r="C15059">
        <v>48493</v>
      </c>
      <c r="D15059" t="s">
        <v>135</v>
      </c>
      <c r="E15059">
        <v>590</v>
      </c>
      <c r="F15059" t="s">
        <v>110</v>
      </c>
      <c r="G15059" t="s">
        <v>120</v>
      </c>
      <c r="H15059">
        <v>68</v>
      </c>
      <c r="I15059">
        <v>9.0476925790849469E-2</v>
      </c>
      <c r="J15059">
        <v>9.0461611314315415E-3</v>
      </c>
      <c r="K15059">
        <v>-0.13429024912388771</v>
      </c>
      <c r="L15059">
        <v>0.33238008964030108</v>
      </c>
    </row>
    <row r="15060" spans="1:12">
      <c r="A15060" t="s">
        <v>317</v>
      </c>
      <c r="B15060" t="s">
        <v>290</v>
      </c>
      <c r="C15060">
        <v>48493</v>
      </c>
      <c r="D15060" t="s">
        <v>135</v>
      </c>
      <c r="E15060">
        <v>590</v>
      </c>
      <c r="F15060" t="s">
        <v>110</v>
      </c>
      <c r="G15060" t="s">
        <v>121</v>
      </c>
      <c r="H15060">
        <v>109</v>
      </c>
      <c r="I15060">
        <v>0.68067482373671084</v>
      </c>
      <c r="J15060">
        <v>1.934175329442793E-2</v>
      </c>
      <c r="K15060">
        <v>0.1363118648097805</v>
      </c>
      <c r="L15060">
        <v>1.1300487698310651</v>
      </c>
    </row>
    <row r="15061" spans="1:12">
      <c r="A15061" t="s">
        <v>317</v>
      </c>
      <c r="B15061" t="s">
        <v>290</v>
      </c>
      <c r="C15061">
        <v>48493</v>
      </c>
      <c r="D15061" t="s">
        <v>135</v>
      </c>
      <c r="E15061">
        <v>590</v>
      </c>
      <c r="F15061" t="s">
        <v>110</v>
      </c>
      <c r="G15061" t="s">
        <v>122</v>
      </c>
      <c r="H15061">
        <v>68</v>
      </c>
      <c r="I15061">
        <v>0.19617859015869021</v>
      </c>
      <c r="J15061">
        <v>1.1884857627013169E-2</v>
      </c>
      <c r="K15061">
        <v>-2.9603177133575849E-3</v>
      </c>
      <c r="L15061">
        <v>0.45912038110681419</v>
      </c>
    </row>
    <row r="15062" spans="1:12">
      <c r="A15062" t="s">
        <v>317</v>
      </c>
      <c r="B15062" t="s">
        <v>290</v>
      </c>
      <c r="C15062">
        <v>48493</v>
      </c>
      <c r="D15062" t="s">
        <v>135</v>
      </c>
      <c r="E15062">
        <v>590</v>
      </c>
      <c r="F15062" t="s">
        <v>110</v>
      </c>
      <c r="G15062" t="s">
        <v>123</v>
      </c>
      <c r="H15062">
        <v>109</v>
      </c>
      <c r="I15062">
        <v>0.86062117695760243</v>
      </c>
      <c r="J15062">
        <v>2.422587312274883E-2</v>
      </c>
      <c r="K15062">
        <v>0.1925092283393052</v>
      </c>
      <c r="L15062">
        <v>1.407135650628663</v>
      </c>
    </row>
    <row r="15063" spans="1:12">
      <c r="A15063" t="s">
        <v>317</v>
      </c>
      <c r="B15063" t="s">
        <v>290</v>
      </c>
      <c r="C15063">
        <v>48493</v>
      </c>
      <c r="D15063" t="s">
        <v>135</v>
      </c>
      <c r="E15063">
        <v>590</v>
      </c>
      <c r="F15063" t="s">
        <v>110</v>
      </c>
      <c r="G15063" t="s">
        <v>124</v>
      </c>
      <c r="H15063">
        <v>68</v>
      </c>
      <c r="I15063">
        <v>0.29055007121042958</v>
      </c>
      <c r="J15063">
        <v>1.6314890332224739E-2</v>
      </c>
      <c r="K15063">
        <v>-2.9603177133575849E-3</v>
      </c>
      <c r="L15063">
        <v>0.66866024082954811</v>
      </c>
    </row>
    <row r="15064" spans="1:12">
      <c r="A15064" t="s">
        <v>317</v>
      </c>
      <c r="B15064" t="s">
        <v>290</v>
      </c>
      <c r="C15064">
        <v>48493</v>
      </c>
      <c r="D15064" t="s">
        <v>135</v>
      </c>
      <c r="E15064">
        <v>590</v>
      </c>
      <c r="F15064" t="s">
        <v>110</v>
      </c>
      <c r="G15064" t="s">
        <v>125</v>
      </c>
      <c r="H15064">
        <v>109</v>
      </c>
      <c r="I15064">
        <v>1.039852976709235</v>
      </c>
      <c r="J15064">
        <v>2.8898819363624751E-2</v>
      </c>
      <c r="K15064">
        <v>0.24692628372133291</v>
      </c>
      <c r="L15064">
        <v>1.665955837431321</v>
      </c>
    </row>
    <row r="15065" spans="1:12">
      <c r="A15065" t="s">
        <v>317</v>
      </c>
      <c r="B15065" t="s">
        <v>290</v>
      </c>
      <c r="C15065">
        <v>48493</v>
      </c>
      <c r="D15065" t="s">
        <v>135</v>
      </c>
      <c r="E15065">
        <v>590</v>
      </c>
      <c r="F15065" t="s">
        <v>110</v>
      </c>
      <c r="G15065" t="s">
        <v>126</v>
      </c>
      <c r="H15065">
        <v>68</v>
      </c>
      <c r="I15065">
        <v>0.38255331193682268</v>
      </c>
      <c r="J15065">
        <v>2.10138504537772E-2</v>
      </c>
      <c r="K15065">
        <v>-2.9603177133575849E-3</v>
      </c>
      <c r="L15065">
        <v>0.83618455498745559</v>
      </c>
    </row>
    <row r="15066" spans="1:12">
      <c r="A15066" t="s">
        <v>317</v>
      </c>
      <c r="B15066" t="s">
        <v>290</v>
      </c>
      <c r="C15066">
        <v>48493</v>
      </c>
      <c r="D15066" t="s">
        <v>135</v>
      </c>
      <c r="E15066">
        <v>590</v>
      </c>
      <c r="F15066" t="s">
        <v>110</v>
      </c>
      <c r="G15066" t="s">
        <v>127</v>
      </c>
      <c r="H15066">
        <v>109</v>
      </c>
      <c r="I15066">
        <v>0.57739016631517426</v>
      </c>
      <c r="J15066">
        <v>1.6996054902111871E-2</v>
      </c>
      <c r="K15066">
        <v>0.1035332790563049</v>
      </c>
      <c r="L15066">
        <v>0.98030706364718623</v>
      </c>
    </row>
    <row r="15067" spans="1:12">
      <c r="A15067" t="s">
        <v>317</v>
      </c>
      <c r="B15067" t="s">
        <v>290</v>
      </c>
      <c r="C15067">
        <v>48493</v>
      </c>
      <c r="D15067" t="s">
        <v>135</v>
      </c>
      <c r="E15067">
        <v>590</v>
      </c>
      <c r="F15067" t="s">
        <v>110</v>
      </c>
      <c r="G15067" t="s">
        <v>128</v>
      </c>
      <c r="H15067">
        <v>68</v>
      </c>
      <c r="I15067">
        <v>0.13108892132839561</v>
      </c>
      <c r="J15067">
        <v>9.4406367663458363E-3</v>
      </c>
      <c r="K15067">
        <v>-7.1017343752349901E-2</v>
      </c>
      <c r="L15067">
        <v>0.37361870577517597</v>
      </c>
    </row>
    <row r="15068" spans="1:12">
      <c r="A15068" t="s">
        <v>317</v>
      </c>
      <c r="B15068" t="s">
        <v>290</v>
      </c>
      <c r="C15068">
        <v>48493</v>
      </c>
      <c r="D15068" t="s">
        <v>135</v>
      </c>
      <c r="E15068">
        <v>590</v>
      </c>
      <c r="F15068" t="s">
        <v>110</v>
      </c>
      <c r="G15068" t="s">
        <v>129</v>
      </c>
      <c r="H15068">
        <v>109</v>
      </c>
      <c r="I15068">
        <v>0.57739016631517415</v>
      </c>
      <c r="J15068">
        <v>1.6996054902111878E-2</v>
      </c>
      <c r="K15068">
        <v>0.1035332790563049</v>
      </c>
      <c r="L15068">
        <v>0.98030706364718623</v>
      </c>
    </row>
    <row r="15069" spans="1:12">
      <c r="A15069" t="s">
        <v>317</v>
      </c>
      <c r="B15069" t="s">
        <v>290</v>
      </c>
      <c r="C15069">
        <v>48493</v>
      </c>
      <c r="D15069" t="s">
        <v>135</v>
      </c>
      <c r="E15069">
        <v>590</v>
      </c>
      <c r="F15069" t="s">
        <v>110</v>
      </c>
      <c r="G15069" t="s">
        <v>130</v>
      </c>
      <c r="H15069">
        <v>68</v>
      </c>
      <c r="I15069">
        <v>0.13108892132839561</v>
      </c>
      <c r="J15069">
        <v>9.4406367663458363E-3</v>
      </c>
      <c r="K15069">
        <v>-7.1017343752349901E-2</v>
      </c>
      <c r="L15069">
        <v>0.37361870577517597</v>
      </c>
    </row>
    <row r="15070" spans="1:12">
      <c r="A15070" t="s">
        <v>317</v>
      </c>
      <c r="B15070" t="s">
        <v>290</v>
      </c>
      <c r="C15070">
        <v>48493</v>
      </c>
      <c r="D15070" t="s">
        <v>135</v>
      </c>
      <c r="E15070">
        <v>590</v>
      </c>
      <c r="F15070" t="s">
        <v>110</v>
      </c>
      <c r="G15070" t="s">
        <v>131</v>
      </c>
      <c r="H15070">
        <v>109</v>
      </c>
      <c r="I15070">
        <v>0.57739016631517426</v>
      </c>
      <c r="J15070">
        <v>1.6996054902111871E-2</v>
      </c>
      <c r="K15070">
        <v>0.1035332790563049</v>
      </c>
      <c r="L15070">
        <v>0.98030706364718623</v>
      </c>
    </row>
    <row r="15071" spans="1:12">
      <c r="A15071" t="s">
        <v>317</v>
      </c>
      <c r="B15071" t="s">
        <v>290</v>
      </c>
      <c r="C15071">
        <v>48493</v>
      </c>
      <c r="D15071" t="s">
        <v>135</v>
      </c>
      <c r="E15071">
        <v>590</v>
      </c>
      <c r="F15071" t="s">
        <v>110</v>
      </c>
      <c r="G15071" t="s">
        <v>132</v>
      </c>
      <c r="H15071">
        <v>68</v>
      </c>
      <c r="I15071">
        <v>0.13108892132839561</v>
      </c>
      <c r="J15071">
        <v>9.4406367663458363E-3</v>
      </c>
      <c r="K15071">
        <v>-7.1017343752349901E-2</v>
      </c>
      <c r="L15071">
        <v>0.37361870577517597</v>
      </c>
    </row>
    <row r="15072" spans="1:12">
      <c r="A15072" t="s">
        <v>317</v>
      </c>
      <c r="B15072" t="s">
        <v>290</v>
      </c>
      <c r="C15072">
        <v>48493</v>
      </c>
      <c r="D15072" t="s">
        <v>135</v>
      </c>
      <c r="E15072">
        <v>590</v>
      </c>
      <c r="F15072" t="s">
        <v>110</v>
      </c>
      <c r="G15072" t="s">
        <v>133</v>
      </c>
      <c r="H15072">
        <v>109</v>
      </c>
      <c r="I15072">
        <v>0.66167765560911485</v>
      </c>
      <c r="J15072">
        <v>1.8324779483823061E-2</v>
      </c>
      <c r="K15072">
        <v>0.17937101341866499</v>
      </c>
      <c r="L15072">
        <v>1.0515140306815709</v>
      </c>
    </row>
    <row r="15073" spans="1:12">
      <c r="A15073" t="s">
        <v>317</v>
      </c>
      <c r="B15073" t="s">
        <v>290</v>
      </c>
      <c r="C15073">
        <v>48493</v>
      </c>
      <c r="D15073" t="s">
        <v>135</v>
      </c>
      <c r="E15073">
        <v>590</v>
      </c>
      <c r="F15073" t="s">
        <v>110</v>
      </c>
      <c r="G15073" t="s">
        <v>134</v>
      </c>
      <c r="H15073">
        <v>68</v>
      </c>
      <c r="I15073">
        <v>0.26387111965055232</v>
      </c>
      <c r="J15073">
        <v>1.445553613394151E-2</v>
      </c>
      <c r="K15073">
        <v>-2.9603177133575849E-3</v>
      </c>
      <c r="L15073">
        <v>0.49923968709117561</v>
      </c>
    </row>
    <row r="15074" spans="1:12">
      <c r="A15074" t="s">
        <v>317</v>
      </c>
      <c r="B15074" t="s">
        <v>506</v>
      </c>
      <c r="C15074">
        <v>48495</v>
      </c>
      <c r="D15074" t="s">
        <v>135</v>
      </c>
      <c r="E15074">
        <v>590</v>
      </c>
      <c r="F15074" t="s">
        <v>110</v>
      </c>
      <c r="G15074" t="s">
        <v>111</v>
      </c>
      <c r="H15074">
        <v>389</v>
      </c>
      <c r="I15074">
        <v>3.367616646610908E-3</v>
      </c>
      <c r="J15074">
        <v>2.8671242530992689E-3</v>
      </c>
      <c r="K15074">
        <v>-999</v>
      </c>
      <c r="L15074">
        <v>-999</v>
      </c>
    </row>
    <row r="15075" spans="1:12">
      <c r="A15075" t="s">
        <v>317</v>
      </c>
      <c r="B15075" t="s">
        <v>506</v>
      </c>
      <c r="C15075">
        <v>48495</v>
      </c>
      <c r="D15075" t="s">
        <v>135</v>
      </c>
      <c r="E15075">
        <v>590</v>
      </c>
      <c r="F15075" t="s">
        <v>110</v>
      </c>
      <c r="G15075" t="s">
        <v>112</v>
      </c>
      <c r="H15075">
        <v>138</v>
      </c>
      <c r="I15075">
        <v>-6.2486136977612963E-4</v>
      </c>
      <c r="J15075">
        <v>1.6205216815530399E-3</v>
      </c>
      <c r="K15075">
        <v>-999</v>
      </c>
      <c r="L15075">
        <v>-999</v>
      </c>
    </row>
    <row r="15076" spans="1:12">
      <c r="A15076" t="s">
        <v>317</v>
      </c>
      <c r="B15076" t="s">
        <v>506</v>
      </c>
      <c r="C15076">
        <v>48495</v>
      </c>
      <c r="D15076" t="s">
        <v>135</v>
      </c>
      <c r="E15076">
        <v>590</v>
      </c>
      <c r="F15076" t="s">
        <v>110</v>
      </c>
      <c r="G15076" t="s">
        <v>113</v>
      </c>
      <c r="H15076">
        <v>389</v>
      </c>
      <c r="I15076">
        <v>0.17060113957908279</v>
      </c>
      <c r="J15076">
        <v>9.5024499945869229E-3</v>
      </c>
      <c r="K15076">
        <v>-0.27744604644236331</v>
      </c>
      <c r="L15076">
        <v>0.88011733211208598</v>
      </c>
    </row>
    <row r="15077" spans="1:12">
      <c r="A15077" t="s">
        <v>317</v>
      </c>
      <c r="B15077" t="s">
        <v>506</v>
      </c>
      <c r="C15077">
        <v>48495</v>
      </c>
      <c r="D15077" t="s">
        <v>135</v>
      </c>
      <c r="E15077">
        <v>590</v>
      </c>
      <c r="F15077" t="s">
        <v>110</v>
      </c>
      <c r="G15077" t="s">
        <v>114</v>
      </c>
      <c r="H15077">
        <v>138</v>
      </c>
      <c r="I15077">
        <v>3.7149821030887271E-2</v>
      </c>
      <c r="J15077">
        <v>5.9074061674457244E-3</v>
      </c>
      <c r="K15077">
        <v>-0.1061005274078473</v>
      </c>
      <c r="L15077">
        <v>0.34235197123096311</v>
      </c>
    </row>
    <row r="15078" spans="1:12">
      <c r="A15078" t="s">
        <v>317</v>
      </c>
      <c r="B15078" t="s">
        <v>506</v>
      </c>
      <c r="C15078">
        <v>48495</v>
      </c>
      <c r="D15078" t="s">
        <v>135</v>
      </c>
      <c r="E15078">
        <v>590</v>
      </c>
      <c r="F15078" t="s">
        <v>110</v>
      </c>
      <c r="G15078" t="s">
        <v>115</v>
      </c>
      <c r="H15078">
        <v>389</v>
      </c>
      <c r="I15078">
        <v>0.1189318501023274</v>
      </c>
      <c r="J15078">
        <v>7.0556665999627101E-3</v>
      </c>
      <c r="K15078">
        <v>-0.31209224886269232</v>
      </c>
      <c r="L15078">
        <v>0.6814792330507794</v>
      </c>
    </row>
    <row r="15079" spans="1:12">
      <c r="A15079" t="s">
        <v>317</v>
      </c>
      <c r="B15079" t="s">
        <v>506</v>
      </c>
      <c r="C15079">
        <v>48495</v>
      </c>
      <c r="D15079" t="s">
        <v>135</v>
      </c>
      <c r="E15079">
        <v>590</v>
      </c>
      <c r="F15079" t="s">
        <v>110</v>
      </c>
      <c r="G15079" t="s">
        <v>116</v>
      </c>
      <c r="H15079">
        <v>138</v>
      </c>
      <c r="I15079">
        <v>1.9742935437243959E-2</v>
      </c>
      <c r="J15079">
        <v>4.0265396752577499E-3</v>
      </c>
      <c r="K15079">
        <v>-0.1061005274078473</v>
      </c>
      <c r="L15079">
        <v>0.27402940192639741</v>
      </c>
    </row>
    <row r="15080" spans="1:12">
      <c r="A15080" t="s">
        <v>317</v>
      </c>
      <c r="B15080" t="s">
        <v>506</v>
      </c>
      <c r="C15080">
        <v>48495</v>
      </c>
      <c r="D15080" t="s">
        <v>135</v>
      </c>
      <c r="E15080">
        <v>590</v>
      </c>
      <c r="F15080" t="s">
        <v>110</v>
      </c>
      <c r="G15080" t="s">
        <v>117</v>
      </c>
      <c r="H15080">
        <v>389</v>
      </c>
      <c r="I15080">
        <v>0.11893185648859381</v>
      </c>
      <c r="J15080">
        <v>7.0556673463669272E-3</v>
      </c>
      <c r="K15080">
        <v>-0.31209224886269232</v>
      </c>
      <c r="L15080">
        <v>0.6814792330507794</v>
      </c>
    </row>
    <row r="15081" spans="1:12">
      <c r="A15081" t="s">
        <v>317</v>
      </c>
      <c r="B15081" t="s">
        <v>506</v>
      </c>
      <c r="C15081">
        <v>48495</v>
      </c>
      <c r="D15081" t="s">
        <v>135</v>
      </c>
      <c r="E15081">
        <v>590</v>
      </c>
      <c r="F15081" t="s">
        <v>110</v>
      </c>
      <c r="G15081" t="s">
        <v>118</v>
      </c>
      <c r="H15081">
        <v>138</v>
      </c>
      <c r="I15081">
        <v>1.9756412312588539E-2</v>
      </c>
      <c r="J15081">
        <v>4.0267656815370402E-3</v>
      </c>
      <c r="K15081">
        <v>-0.1061005274078473</v>
      </c>
      <c r="L15081">
        <v>0.27402940192639741</v>
      </c>
    </row>
    <row r="15082" spans="1:12">
      <c r="A15082" t="s">
        <v>317</v>
      </c>
      <c r="B15082" t="s">
        <v>506</v>
      </c>
      <c r="C15082">
        <v>48495</v>
      </c>
      <c r="D15082" t="s">
        <v>135</v>
      </c>
      <c r="E15082">
        <v>590</v>
      </c>
      <c r="F15082" t="s">
        <v>110</v>
      </c>
      <c r="G15082" t="s">
        <v>119</v>
      </c>
      <c r="H15082">
        <v>389</v>
      </c>
      <c r="I15082">
        <v>0.14527904465884159</v>
      </c>
      <c r="J15082">
        <v>8.2607488872263029E-3</v>
      </c>
      <c r="K15082">
        <v>-0.2945105278026845</v>
      </c>
      <c r="L15082">
        <v>0.79099388730408382</v>
      </c>
    </row>
    <row r="15083" spans="1:12">
      <c r="A15083" t="s">
        <v>317</v>
      </c>
      <c r="B15083" t="s">
        <v>506</v>
      </c>
      <c r="C15083">
        <v>48495</v>
      </c>
      <c r="D15083" t="s">
        <v>135</v>
      </c>
      <c r="E15083">
        <v>590</v>
      </c>
      <c r="F15083" t="s">
        <v>110</v>
      </c>
      <c r="G15083" t="s">
        <v>120</v>
      </c>
      <c r="H15083">
        <v>138</v>
      </c>
      <c r="I15083">
        <v>2.8321853323145161E-2</v>
      </c>
      <c r="J15083">
        <v>4.8887590086394966E-3</v>
      </c>
      <c r="K15083">
        <v>-0.1061005274078473</v>
      </c>
      <c r="L15083">
        <v>0.32139422092164532</v>
      </c>
    </row>
    <row r="15084" spans="1:12">
      <c r="A15084" t="s">
        <v>317</v>
      </c>
      <c r="B15084" t="s">
        <v>506</v>
      </c>
      <c r="C15084">
        <v>48495</v>
      </c>
      <c r="D15084" t="s">
        <v>135</v>
      </c>
      <c r="E15084">
        <v>590</v>
      </c>
      <c r="F15084" t="s">
        <v>110</v>
      </c>
      <c r="G15084" t="s">
        <v>121</v>
      </c>
      <c r="H15084">
        <v>389</v>
      </c>
      <c r="I15084">
        <v>0.2044427927659748</v>
      </c>
      <c r="J15084">
        <v>1.11116561033196E-2</v>
      </c>
      <c r="K15084">
        <v>-0.249642021293209</v>
      </c>
      <c r="L15084">
        <v>0.98030008918255496</v>
      </c>
    </row>
    <row r="15085" spans="1:12">
      <c r="A15085" t="s">
        <v>317</v>
      </c>
      <c r="B15085" t="s">
        <v>506</v>
      </c>
      <c r="C15085">
        <v>48495</v>
      </c>
      <c r="D15085" t="s">
        <v>135</v>
      </c>
      <c r="E15085">
        <v>590</v>
      </c>
      <c r="F15085" t="s">
        <v>110</v>
      </c>
      <c r="G15085" t="s">
        <v>122</v>
      </c>
      <c r="H15085">
        <v>138</v>
      </c>
      <c r="I15085">
        <v>5.1825587035191911E-2</v>
      </c>
      <c r="J15085">
        <v>7.7925439625980324E-3</v>
      </c>
      <c r="K15085">
        <v>-0.1061005274078473</v>
      </c>
      <c r="L15085">
        <v>0.40164197009413832</v>
      </c>
    </row>
    <row r="15086" spans="1:12">
      <c r="A15086" t="s">
        <v>317</v>
      </c>
      <c r="B15086" t="s">
        <v>506</v>
      </c>
      <c r="C15086">
        <v>48495</v>
      </c>
      <c r="D15086" t="s">
        <v>135</v>
      </c>
      <c r="E15086">
        <v>590</v>
      </c>
      <c r="F15086" t="s">
        <v>110</v>
      </c>
      <c r="G15086" t="s">
        <v>123</v>
      </c>
      <c r="H15086">
        <v>389</v>
      </c>
      <c r="I15086">
        <v>0.26263081432812041</v>
      </c>
      <c r="J15086">
        <v>1.4102252607124541E-2</v>
      </c>
      <c r="K15086">
        <v>-0.2058181962328966</v>
      </c>
      <c r="L15086">
        <v>1.2056476697045659</v>
      </c>
    </row>
    <row r="15087" spans="1:12">
      <c r="A15087" t="s">
        <v>317</v>
      </c>
      <c r="B15087" t="s">
        <v>506</v>
      </c>
      <c r="C15087">
        <v>48495</v>
      </c>
      <c r="D15087" t="s">
        <v>135</v>
      </c>
      <c r="E15087">
        <v>590</v>
      </c>
      <c r="F15087" t="s">
        <v>110</v>
      </c>
      <c r="G15087" t="s">
        <v>124</v>
      </c>
      <c r="H15087">
        <v>138</v>
      </c>
      <c r="I15087">
        <v>7.2790449998364218E-2</v>
      </c>
      <c r="J15087">
        <v>1.0545260696849711E-2</v>
      </c>
      <c r="K15087">
        <v>-0.1061005274078473</v>
      </c>
      <c r="L15087">
        <v>0.50546998109441388</v>
      </c>
    </row>
    <row r="15088" spans="1:12">
      <c r="A15088" t="s">
        <v>317</v>
      </c>
      <c r="B15088" t="s">
        <v>506</v>
      </c>
      <c r="C15088">
        <v>48495</v>
      </c>
      <c r="D15088" t="s">
        <v>135</v>
      </c>
      <c r="E15088">
        <v>590</v>
      </c>
      <c r="F15088" t="s">
        <v>110</v>
      </c>
      <c r="G15088" t="s">
        <v>125</v>
      </c>
      <c r="H15088">
        <v>389</v>
      </c>
      <c r="I15088">
        <v>0.31876709654216401</v>
      </c>
      <c r="J15088">
        <v>1.7020406450394869E-2</v>
      </c>
      <c r="K15088">
        <v>-0.16472553342171539</v>
      </c>
      <c r="L15088">
        <v>1.389601357563462</v>
      </c>
    </row>
    <row r="15089" spans="1:12">
      <c r="A15089" t="s">
        <v>317</v>
      </c>
      <c r="B15089" t="s">
        <v>506</v>
      </c>
      <c r="C15089">
        <v>48495</v>
      </c>
      <c r="D15089" t="s">
        <v>135</v>
      </c>
      <c r="E15089">
        <v>590</v>
      </c>
      <c r="F15089" t="s">
        <v>110</v>
      </c>
      <c r="G15089" t="s">
        <v>126</v>
      </c>
      <c r="H15089">
        <v>138</v>
      </c>
      <c r="I15089">
        <v>9.177240609768271E-2</v>
      </c>
      <c r="J15089">
        <v>1.317316348648518E-2</v>
      </c>
      <c r="K15089">
        <v>-0.1061005274078473</v>
      </c>
      <c r="L15089">
        <v>0.64390321379096727</v>
      </c>
    </row>
    <row r="15090" spans="1:12">
      <c r="A15090" t="s">
        <v>317</v>
      </c>
      <c r="B15090" t="s">
        <v>506</v>
      </c>
      <c r="C15090">
        <v>48495</v>
      </c>
      <c r="D15090" t="s">
        <v>135</v>
      </c>
      <c r="E15090">
        <v>590</v>
      </c>
      <c r="F15090" t="s">
        <v>110</v>
      </c>
      <c r="G15090" t="s">
        <v>127</v>
      </c>
      <c r="H15090">
        <v>389</v>
      </c>
      <c r="I15090">
        <v>0.1709026595442979</v>
      </c>
      <c r="J15090">
        <v>9.4978976054796056E-3</v>
      </c>
      <c r="K15090">
        <v>-0.27744604644236331</v>
      </c>
      <c r="L15090">
        <v>0.88011733211208598</v>
      </c>
    </row>
    <row r="15091" spans="1:12">
      <c r="A15091" t="s">
        <v>317</v>
      </c>
      <c r="B15091" t="s">
        <v>506</v>
      </c>
      <c r="C15091">
        <v>48495</v>
      </c>
      <c r="D15091" t="s">
        <v>135</v>
      </c>
      <c r="E15091">
        <v>590</v>
      </c>
      <c r="F15091" t="s">
        <v>110</v>
      </c>
      <c r="G15091" t="s">
        <v>128</v>
      </c>
      <c r="H15091">
        <v>138</v>
      </c>
      <c r="I15091">
        <v>3.7149821030887271E-2</v>
      </c>
      <c r="J15091">
        <v>5.9074061674457218E-3</v>
      </c>
      <c r="K15091">
        <v>-0.1061005274078473</v>
      </c>
      <c r="L15091">
        <v>0.34235197123096311</v>
      </c>
    </row>
    <row r="15092" spans="1:12">
      <c r="A15092" t="s">
        <v>317</v>
      </c>
      <c r="B15092" t="s">
        <v>506</v>
      </c>
      <c r="C15092">
        <v>48495</v>
      </c>
      <c r="D15092" t="s">
        <v>135</v>
      </c>
      <c r="E15092">
        <v>590</v>
      </c>
      <c r="F15092" t="s">
        <v>110</v>
      </c>
      <c r="G15092" t="s">
        <v>129</v>
      </c>
      <c r="H15092">
        <v>389</v>
      </c>
      <c r="I15092">
        <v>0.17090265222758039</v>
      </c>
      <c r="J15092">
        <v>9.4978967775152783E-3</v>
      </c>
      <c r="K15092">
        <v>-0.27744604644236331</v>
      </c>
      <c r="L15092">
        <v>0.88011733211208598</v>
      </c>
    </row>
    <row r="15093" spans="1:12">
      <c r="A15093" t="s">
        <v>317</v>
      </c>
      <c r="B15093" t="s">
        <v>506</v>
      </c>
      <c r="C15093">
        <v>48495</v>
      </c>
      <c r="D15093" t="s">
        <v>135</v>
      </c>
      <c r="E15093">
        <v>590</v>
      </c>
      <c r="F15093" t="s">
        <v>110</v>
      </c>
      <c r="G15093" t="s">
        <v>130</v>
      </c>
      <c r="H15093">
        <v>138</v>
      </c>
      <c r="I15093">
        <v>3.7149821030887271E-2</v>
      </c>
      <c r="J15093">
        <v>5.9074061674457218E-3</v>
      </c>
      <c r="K15093">
        <v>-0.1061005274078473</v>
      </c>
      <c r="L15093">
        <v>0.34235197123096311</v>
      </c>
    </row>
    <row r="15094" spans="1:12">
      <c r="A15094" t="s">
        <v>317</v>
      </c>
      <c r="B15094" t="s">
        <v>506</v>
      </c>
      <c r="C15094">
        <v>48495</v>
      </c>
      <c r="D15094" t="s">
        <v>135</v>
      </c>
      <c r="E15094">
        <v>590</v>
      </c>
      <c r="F15094" t="s">
        <v>110</v>
      </c>
      <c r="G15094" t="s">
        <v>131</v>
      </c>
      <c r="H15094">
        <v>389</v>
      </c>
      <c r="I15094">
        <v>0.171022769468057</v>
      </c>
      <c r="J15094">
        <v>9.4976399332435939E-3</v>
      </c>
      <c r="K15094">
        <v>-0.27744604644236331</v>
      </c>
      <c r="L15094">
        <v>0.88011733211208598</v>
      </c>
    </row>
    <row r="15095" spans="1:12">
      <c r="A15095" t="s">
        <v>317</v>
      </c>
      <c r="B15095" t="s">
        <v>506</v>
      </c>
      <c r="C15095">
        <v>48495</v>
      </c>
      <c r="D15095" t="s">
        <v>135</v>
      </c>
      <c r="E15095">
        <v>590</v>
      </c>
      <c r="F15095" t="s">
        <v>110</v>
      </c>
      <c r="G15095" t="s">
        <v>132</v>
      </c>
      <c r="H15095">
        <v>138</v>
      </c>
      <c r="I15095">
        <v>3.7149821030887271E-2</v>
      </c>
      <c r="J15095">
        <v>5.9074061674457218E-3</v>
      </c>
      <c r="K15095">
        <v>-0.1061005274078473</v>
      </c>
      <c r="L15095">
        <v>0.34235197123096311</v>
      </c>
    </row>
    <row r="15096" spans="1:12">
      <c r="A15096" t="s">
        <v>317</v>
      </c>
      <c r="B15096" t="s">
        <v>506</v>
      </c>
      <c r="C15096">
        <v>48495</v>
      </c>
      <c r="D15096" t="s">
        <v>135</v>
      </c>
      <c r="E15096">
        <v>590</v>
      </c>
      <c r="F15096" t="s">
        <v>110</v>
      </c>
      <c r="G15096" t="s">
        <v>133</v>
      </c>
      <c r="H15096">
        <v>389</v>
      </c>
      <c r="I15096">
        <v>0.2044356828379951</v>
      </c>
      <c r="J15096">
        <v>1.072228013292716E-2</v>
      </c>
      <c r="K15096">
        <v>-0.18956297804962291</v>
      </c>
      <c r="L15096">
        <v>0.83243428356972127</v>
      </c>
    </row>
    <row r="15097" spans="1:12">
      <c r="A15097" t="s">
        <v>317</v>
      </c>
      <c r="B15097" t="s">
        <v>506</v>
      </c>
      <c r="C15097">
        <v>48495</v>
      </c>
      <c r="D15097" t="s">
        <v>135</v>
      </c>
      <c r="E15097">
        <v>590</v>
      </c>
      <c r="F15097" t="s">
        <v>110</v>
      </c>
      <c r="G15097" t="s">
        <v>134</v>
      </c>
      <c r="H15097">
        <v>138</v>
      </c>
      <c r="I15097">
        <v>7.0007144103249402E-2</v>
      </c>
      <c r="J15097">
        <v>1.039676263913963E-2</v>
      </c>
      <c r="K15097">
        <v>-0.1061005274078473</v>
      </c>
      <c r="L15097">
        <v>0.55235816392204629</v>
      </c>
    </row>
    <row r="15098" spans="1:12">
      <c r="A15098" t="s">
        <v>317</v>
      </c>
      <c r="B15098" t="s">
        <v>507</v>
      </c>
      <c r="C15098">
        <v>48497</v>
      </c>
      <c r="D15098" t="s">
        <v>135</v>
      </c>
      <c r="E15098">
        <v>590</v>
      </c>
      <c r="F15098" t="s">
        <v>110</v>
      </c>
      <c r="G15098" t="s">
        <v>111</v>
      </c>
      <c r="H15098">
        <v>21</v>
      </c>
      <c r="I15098">
        <v>2.9097044164964801E-2</v>
      </c>
      <c r="J15098">
        <v>6.0724630505607641E-3</v>
      </c>
      <c r="K15098">
        <v>-999</v>
      </c>
      <c r="L15098">
        <v>-999</v>
      </c>
    </row>
    <row r="15099" spans="1:12">
      <c r="A15099" t="s">
        <v>317</v>
      </c>
      <c r="B15099" t="s">
        <v>507</v>
      </c>
      <c r="C15099">
        <v>48497</v>
      </c>
      <c r="D15099" t="s">
        <v>135</v>
      </c>
      <c r="E15099">
        <v>590</v>
      </c>
      <c r="F15099" t="s">
        <v>110</v>
      </c>
      <c r="G15099" t="s">
        <v>112</v>
      </c>
      <c r="H15099">
        <v>46</v>
      </c>
      <c r="I15099">
        <v>3.722849192354835E-3</v>
      </c>
      <c r="J15099">
        <v>1.6977305048417411E-3</v>
      </c>
      <c r="K15099">
        <v>-999</v>
      </c>
      <c r="L15099">
        <v>-999</v>
      </c>
    </row>
    <row r="15100" spans="1:12">
      <c r="A15100" t="s">
        <v>317</v>
      </c>
      <c r="B15100" t="s">
        <v>507</v>
      </c>
      <c r="C15100">
        <v>48497</v>
      </c>
      <c r="D15100" t="s">
        <v>135</v>
      </c>
      <c r="E15100">
        <v>590</v>
      </c>
      <c r="F15100" t="s">
        <v>110</v>
      </c>
      <c r="G15100" t="s">
        <v>113</v>
      </c>
      <c r="H15100">
        <v>21</v>
      </c>
      <c r="I15100">
        <v>0.53153354669199482</v>
      </c>
      <c r="J15100">
        <v>5.1312881201294069E-2</v>
      </c>
      <c r="K15100">
        <v>0.15938401467315549</v>
      </c>
      <c r="L15100">
        <v>1.035220974542278</v>
      </c>
    </row>
    <row r="15101" spans="1:12">
      <c r="A15101" t="s">
        <v>317</v>
      </c>
      <c r="B15101" t="s">
        <v>507</v>
      </c>
      <c r="C15101">
        <v>48497</v>
      </c>
      <c r="D15101" t="s">
        <v>135</v>
      </c>
      <c r="E15101">
        <v>590</v>
      </c>
      <c r="F15101" t="s">
        <v>110</v>
      </c>
      <c r="G15101" t="s">
        <v>114</v>
      </c>
      <c r="H15101">
        <v>46</v>
      </c>
      <c r="I15101">
        <v>0.1405689659667492</v>
      </c>
      <c r="J15101">
        <v>1.338268987687531E-2</v>
      </c>
      <c r="K15101">
        <v>-1.291980348750716E-2</v>
      </c>
      <c r="L15101">
        <v>0.40315701135029841</v>
      </c>
    </row>
    <row r="15102" spans="1:12">
      <c r="A15102" t="s">
        <v>317</v>
      </c>
      <c r="B15102" t="s">
        <v>507</v>
      </c>
      <c r="C15102">
        <v>48497</v>
      </c>
      <c r="D15102" t="s">
        <v>135</v>
      </c>
      <c r="E15102">
        <v>590</v>
      </c>
      <c r="F15102" t="s">
        <v>110</v>
      </c>
      <c r="G15102" t="s">
        <v>115</v>
      </c>
      <c r="H15102">
        <v>21</v>
      </c>
      <c r="I15102">
        <v>0.30580196078704569</v>
      </c>
      <c r="J15102">
        <v>4.3764517371572248E-2</v>
      </c>
      <c r="K15102">
        <v>-0.1030372468641147</v>
      </c>
      <c r="L15102">
        <v>0.70150015117042142</v>
      </c>
    </row>
    <row r="15103" spans="1:12">
      <c r="A15103" t="s">
        <v>317</v>
      </c>
      <c r="B15103" t="s">
        <v>507</v>
      </c>
      <c r="C15103">
        <v>48497</v>
      </c>
      <c r="D15103" t="s">
        <v>135</v>
      </c>
      <c r="E15103">
        <v>590</v>
      </c>
      <c r="F15103" t="s">
        <v>110</v>
      </c>
      <c r="G15103" t="s">
        <v>116</v>
      </c>
      <c r="H15103">
        <v>46</v>
      </c>
      <c r="I15103">
        <v>9.5971770421648991E-2</v>
      </c>
      <c r="J15103">
        <v>1.346664844509613E-2</v>
      </c>
      <c r="K15103">
        <v>-0.20422337976794311</v>
      </c>
      <c r="L15103">
        <v>0.32682351962334127</v>
      </c>
    </row>
    <row r="15104" spans="1:12">
      <c r="A15104" t="s">
        <v>317</v>
      </c>
      <c r="B15104" t="s">
        <v>507</v>
      </c>
      <c r="C15104">
        <v>48497</v>
      </c>
      <c r="D15104" t="s">
        <v>135</v>
      </c>
      <c r="E15104">
        <v>590</v>
      </c>
      <c r="F15104" t="s">
        <v>110</v>
      </c>
      <c r="G15104" t="s">
        <v>117</v>
      </c>
      <c r="H15104">
        <v>21</v>
      </c>
      <c r="I15104">
        <v>0.30580196078704569</v>
      </c>
      <c r="J15104">
        <v>4.3764517371572248E-2</v>
      </c>
      <c r="K15104">
        <v>-0.1030372468641147</v>
      </c>
      <c r="L15104">
        <v>0.70150015117042142</v>
      </c>
    </row>
    <row r="15105" spans="1:12">
      <c r="A15105" t="s">
        <v>317</v>
      </c>
      <c r="B15105" t="s">
        <v>507</v>
      </c>
      <c r="C15105">
        <v>48497</v>
      </c>
      <c r="D15105" t="s">
        <v>135</v>
      </c>
      <c r="E15105">
        <v>590</v>
      </c>
      <c r="F15105" t="s">
        <v>110</v>
      </c>
      <c r="G15105" t="s">
        <v>118</v>
      </c>
      <c r="H15105">
        <v>46</v>
      </c>
      <c r="I15105">
        <v>9.5813610804043589E-2</v>
      </c>
      <c r="J15105">
        <v>1.347800968830045E-2</v>
      </c>
      <c r="K15105">
        <v>-0.20422337976794311</v>
      </c>
      <c r="L15105">
        <v>0.32682351962334127</v>
      </c>
    </row>
    <row r="15106" spans="1:12">
      <c r="A15106" t="s">
        <v>317</v>
      </c>
      <c r="B15106" t="s">
        <v>507</v>
      </c>
      <c r="C15106">
        <v>48497</v>
      </c>
      <c r="D15106" t="s">
        <v>135</v>
      </c>
      <c r="E15106">
        <v>590</v>
      </c>
      <c r="F15106" t="s">
        <v>110</v>
      </c>
      <c r="G15106" t="s">
        <v>119</v>
      </c>
      <c r="H15106">
        <v>21</v>
      </c>
      <c r="I15106">
        <v>0.41894103250454029</v>
      </c>
      <c r="J15106">
        <v>4.5897237089403013E-2</v>
      </c>
      <c r="K15106">
        <v>0.13843076486317521</v>
      </c>
      <c r="L15106">
        <v>0.87417234015293099</v>
      </c>
    </row>
    <row r="15107" spans="1:12">
      <c r="A15107" t="s">
        <v>317</v>
      </c>
      <c r="B15107" t="s">
        <v>507</v>
      </c>
      <c r="C15107">
        <v>48497</v>
      </c>
      <c r="D15107" t="s">
        <v>135</v>
      </c>
      <c r="E15107">
        <v>590</v>
      </c>
      <c r="F15107" t="s">
        <v>110</v>
      </c>
      <c r="G15107" t="s">
        <v>120</v>
      </c>
      <c r="H15107">
        <v>46</v>
      </c>
      <c r="I15107">
        <v>0.1194210759622034</v>
      </c>
      <c r="J15107">
        <v>1.3258594732793319E-2</v>
      </c>
      <c r="K15107">
        <v>-9.0495911002546642E-2</v>
      </c>
      <c r="L15107">
        <v>0.37694355208941738</v>
      </c>
    </row>
    <row r="15108" spans="1:12">
      <c r="A15108" t="s">
        <v>317</v>
      </c>
      <c r="B15108" t="s">
        <v>507</v>
      </c>
      <c r="C15108">
        <v>48497</v>
      </c>
      <c r="D15108" t="s">
        <v>135</v>
      </c>
      <c r="E15108">
        <v>590</v>
      </c>
      <c r="F15108" t="s">
        <v>110</v>
      </c>
      <c r="G15108" t="s">
        <v>121</v>
      </c>
      <c r="H15108">
        <v>21</v>
      </c>
      <c r="I15108">
        <v>0.67011258961515197</v>
      </c>
      <c r="J15108">
        <v>5.9670154189357102E-2</v>
      </c>
      <c r="K15108">
        <v>0.1920892174148528</v>
      </c>
      <c r="L15108">
        <v>1.2323829158348369</v>
      </c>
    </row>
    <row r="15109" spans="1:12">
      <c r="A15109" t="s">
        <v>317</v>
      </c>
      <c r="B15109" t="s">
        <v>507</v>
      </c>
      <c r="C15109">
        <v>48497</v>
      </c>
      <c r="D15109" t="s">
        <v>135</v>
      </c>
      <c r="E15109">
        <v>590</v>
      </c>
      <c r="F15109" t="s">
        <v>110</v>
      </c>
      <c r="G15109" t="s">
        <v>122</v>
      </c>
      <c r="H15109">
        <v>46</v>
      </c>
      <c r="I15109">
        <v>0.18529620114214879</v>
      </c>
      <c r="J15109">
        <v>1.5573517705664751E-2</v>
      </c>
      <c r="K15109">
        <v>1.5636546345106379E-2</v>
      </c>
      <c r="L15109">
        <v>0.49584236493194112</v>
      </c>
    </row>
    <row r="15110" spans="1:12">
      <c r="A15110" t="s">
        <v>317</v>
      </c>
      <c r="B15110" t="s">
        <v>507</v>
      </c>
      <c r="C15110">
        <v>48497</v>
      </c>
      <c r="D15110" t="s">
        <v>135</v>
      </c>
      <c r="E15110">
        <v>590</v>
      </c>
      <c r="F15110" t="s">
        <v>110</v>
      </c>
      <c r="G15110" t="s">
        <v>123</v>
      </c>
      <c r="H15110">
        <v>21</v>
      </c>
      <c r="I15110">
        <v>0.90529997341020851</v>
      </c>
      <c r="J15110">
        <v>7.7002491223631439E-2</v>
      </c>
      <c r="K15110">
        <v>0.22213573584840979</v>
      </c>
      <c r="L15110">
        <v>1.5856410023960681</v>
      </c>
    </row>
    <row r="15111" spans="1:12">
      <c r="A15111" t="s">
        <v>317</v>
      </c>
      <c r="B15111" t="s">
        <v>507</v>
      </c>
      <c r="C15111">
        <v>48497</v>
      </c>
      <c r="D15111" t="s">
        <v>135</v>
      </c>
      <c r="E15111">
        <v>590</v>
      </c>
      <c r="F15111" t="s">
        <v>110</v>
      </c>
      <c r="G15111" t="s">
        <v>124</v>
      </c>
      <c r="H15111">
        <v>46</v>
      </c>
      <c r="I15111">
        <v>0.24594952800260439</v>
      </c>
      <c r="J15111">
        <v>1.9080596105229351E-2</v>
      </c>
      <c r="K15111">
        <v>2.0865567690911739E-2</v>
      </c>
      <c r="L15111">
        <v>0.59704135372829747</v>
      </c>
    </row>
    <row r="15112" spans="1:12">
      <c r="A15112" t="s">
        <v>317</v>
      </c>
      <c r="B15112" t="s">
        <v>507</v>
      </c>
      <c r="C15112">
        <v>48497</v>
      </c>
      <c r="D15112" t="s">
        <v>135</v>
      </c>
      <c r="E15112">
        <v>590</v>
      </c>
      <c r="F15112" t="s">
        <v>110</v>
      </c>
      <c r="G15112" t="s">
        <v>125</v>
      </c>
      <c r="H15112">
        <v>21</v>
      </c>
      <c r="I15112">
        <v>1.12839611071775</v>
      </c>
      <c r="J15112">
        <v>9.2851381894181975E-2</v>
      </c>
      <c r="K15112">
        <v>0.25170032977500628</v>
      </c>
      <c r="L15112">
        <v>1.9083088080071371</v>
      </c>
    </row>
    <row r="15113" spans="1:12">
      <c r="A15113" t="s">
        <v>317</v>
      </c>
      <c r="B15113" t="s">
        <v>507</v>
      </c>
      <c r="C15113">
        <v>48497</v>
      </c>
      <c r="D15113" t="s">
        <v>135</v>
      </c>
      <c r="E15113">
        <v>590</v>
      </c>
      <c r="F15113" t="s">
        <v>110</v>
      </c>
      <c r="G15113" t="s">
        <v>126</v>
      </c>
      <c r="H15113">
        <v>46</v>
      </c>
      <c r="I15113">
        <v>0.31135296544979102</v>
      </c>
      <c r="J15113">
        <v>2.335276872048778E-2</v>
      </c>
      <c r="K15113">
        <v>2.665187812577631E-2</v>
      </c>
      <c r="L15113">
        <v>0.70661905901761024</v>
      </c>
    </row>
    <row r="15114" spans="1:12">
      <c r="A15114" t="s">
        <v>317</v>
      </c>
      <c r="B15114" t="s">
        <v>507</v>
      </c>
      <c r="C15114">
        <v>48497</v>
      </c>
      <c r="D15114" t="s">
        <v>135</v>
      </c>
      <c r="E15114">
        <v>590</v>
      </c>
      <c r="F15114" t="s">
        <v>110</v>
      </c>
      <c r="G15114" t="s">
        <v>127</v>
      </c>
      <c r="H15114">
        <v>21</v>
      </c>
      <c r="I15114">
        <v>0.53153354669199482</v>
      </c>
      <c r="J15114">
        <v>5.1312881201294069E-2</v>
      </c>
      <c r="K15114">
        <v>0.15938401467315549</v>
      </c>
      <c r="L15114">
        <v>1.035220974542278</v>
      </c>
    </row>
    <row r="15115" spans="1:12">
      <c r="A15115" t="s">
        <v>317</v>
      </c>
      <c r="B15115" t="s">
        <v>507</v>
      </c>
      <c r="C15115">
        <v>48497</v>
      </c>
      <c r="D15115" t="s">
        <v>135</v>
      </c>
      <c r="E15115">
        <v>590</v>
      </c>
      <c r="F15115" t="s">
        <v>110</v>
      </c>
      <c r="G15115" t="s">
        <v>128</v>
      </c>
      <c r="H15115">
        <v>46</v>
      </c>
      <c r="I15115">
        <v>0.1407741144183183</v>
      </c>
      <c r="J15115">
        <v>1.336844110845547E-2</v>
      </c>
      <c r="K15115">
        <v>-1.291980348750716E-2</v>
      </c>
      <c r="L15115">
        <v>0.40315701135029841</v>
      </c>
    </row>
    <row r="15116" spans="1:12">
      <c r="A15116" t="s">
        <v>317</v>
      </c>
      <c r="B15116" t="s">
        <v>507</v>
      </c>
      <c r="C15116">
        <v>48497</v>
      </c>
      <c r="D15116" t="s">
        <v>135</v>
      </c>
      <c r="E15116">
        <v>590</v>
      </c>
      <c r="F15116" t="s">
        <v>110</v>
      </c>
      <c r="G15116" t="s">
        <v>129</v>
      </c>
      <c r="H15116">
        <v>21</v>
      </c>
      <c r="I15116">
        <v>0.53153354669199482</v>
      </c>
      <c r="J15116">
        <v>5.1312881201294069E-2</v>
      </c>
      <c r="K15116">
        <v>0.15938401467315549</v>
      </c>
      <c r="L15116">
        <v>1.035220974542278</v>
      </c>
    </row>
    <row r="15117" spans="1:12">
      <c r="A15117" t="s">
        <v>317</v>
      </c>
      <c r="B15117" t="s">
        <v>507</v>
      </c>
      <c r="C15117">
        <v>48497</v>
      </c>
      <c r="D15117" t="s">
        <v>135</v>
      </c>
      <c r="E15117">
        <v>590</v>
      </c>
      <c r="F15117" t="s">
        <v>110</v>
      </c>
      <c r="G15117" t="s">
        <v>130</v>
      </c>
      <c r="H15117">
        <v>46</v>
      </c>
      <c r="I15117">
        <v>0.1407741144183183</v>
      </c>
      <c r="J15117">
        <v>1.336844110845547E-2</v>
      </c>
      <c r="K15117">
        <v>-1.291980348750716E-2</v>
      </c>
      <c r="L15117">
        <v>0.40315701135029841</v>
      </c>
    </row>
    <row r="15118" spans="1:12">
      <c r="A15118" t="s">
        <v>317</v>
      </c>
      <c r="B15118" t="s">
        <v>507</v>
      </c>
      <c r="C15118">
        <v>48497</v>
      </c>
      <c r="D15118" t="s">
        <v>135</v>
      </c>
      <c r="E15118">
        <v>590</v>
      </c>
      <c r="F15118" t="s">
        <v>110</v>
      </c>
      <c r="G15118" t="s">
        <v>131</v>
      </c>
      <c r="H15118">
        <v>21</v>
      </c>
      <c r="I15118">
        <v>0.53153354669199482</v>
      </c>
      <c r="J15118">
        <v>5.1312881201294069E-2</v>
      </c>
      <c r="K15118">
        <v>0.15938401467315549</v>
      </c>
      <c r="L15118">
        <v>1.035220974542278</v>
      </c>
    </row>
    <row r="15119" spans="1:12">
      <c r="A15119" t="s">
        <v>317</v>
      </c>
      <c r="B15119" t="s">
        <v>507</v>
      </c>
      <c r="C15119">
        <v>48497</v>
      </c>
      <c r="D15119" t="s">
        <v>135</v>
      </c>
      <c r="E15119">
        <v>590</v>
      </c>
      <c r="F15119" t="s">
        <v>110</v>
      </c>
      <c r="G15119" t="s">
        <v>132</v>
      </c>
      <c r="H15119">
        <v>46</v>
      </c>
      <c r="I15119">
        <v>0.1407741144183183</v>
      </c>
      <c r="J15119">
        <v>1.336844110845547E-2</v>
      </c>
      <c r="K15119">
        <v>-1.291980348750716E-2</v>
      </c>
      <c r="L15119">
        <v>0.40315701135029841</v>
      </c>
    </row>
    <row r="15120" spans="1:12">
      <c r="A15120" t="s">
        <v>317</v>
      </c>
      <c r="B15120" t="s">
        <v>507</v>
      </c>
      <c r="C15120">
        <v>48497</v>
      </c>
      <c r="D15120" t="s">
        <v>135</v>
      </c>
      <c r="E15120">
        <v>590</v>
      </c>
      <c r="F15120" t="s">
        <v>110</v>
      </c>
      <c r="G15120" t="s">
        <v>133</v>
      </c>
      <c r="H15120">
        <v>21</v>
      </c>
      <c r="I15120">
        <v>0.80092700356517643</v>
      </c>
      <c r="J15120">
        <v>6.6061947049611949E-2</v>
      </c>
      <c r="K15120">
        <v>0.13062001870250631</v>
      </c>
      <c r="L15120">
        <v>1.2634740516146179</v>
      </c>
    </row>
    <row r="15121" spans="1:12">
      <c r="A15121" t="s">
        <v>317</v>
      </c>
      <c r="B15121" t="s">
        <v>507</v>
      </c>
      <c r="C15121">
        <v>48497</v>
      </c>
      <c r="D15121" t="s">
        <v>135</v>
      </c>
      <c r="E15121">
        <v>590</v>
      </c>
      <c r="F15121" t="s">
        <v>110</v>
      </c>
      <c r="G15121" t="s">
        <v>134</v>
      </c>
      <c r="H15121">
        <v>46</v>
      </c>
      <c r="I15121">
        <v>0.18463780229665649</v>
      </c>
      <c r="J15121">
        <v>1.464655323683422E-2</v>
      </c>
      <c r="K15121">
        <v>1.1164344962705609E-2</v>
      </c>
      <c r="L15121">
        <v>0.40086062398637068</v>
      </c>
    </row>
    <row r="15122" spans="1:12">
      <c r="A15122" t="s">
        <v>317</v>
      </c>
      <c r="B15122" t="s">
        <v>508</v>
      </c>
      <c r="C15122">
        <v>48499</v>
      </c>
      <c r="D15122" t="s">
        <v>135</v>
      </c>
      <c r="E15122">
        <v>590</v>
      </c>
      <c r="F15122" t="s">
        <v>110</v>
      </c>
      <c r="G15122" t="s">
        <v>111</v>
      </c>
      <c r="H15122">
        <v>385</v>
      </c>
      <c r="I15122">
        <v>1.8352986050037819E-2</v>
      </c>
      <c r="J15122">
        <v>9.4481767279943002E-4</v>
      </c>
      <c r="K15122">
        <v>-999</v>
      </c>
      <c r="L15122">
        <v>-999</v>
      </c>
    </row>
    <row r="15123" spans="1:12">
      <c r="A15123" t="s">
        <v>317</v>
      </c>
      <c r="B15123" t="s">
        <v>508</v>
      </c>
      <c r="C15123">
        <v>48499</v>
      </c>
      <c r="D15123" t="s">
        <v>135</v>
      </c>
      <c r="E15123">
        <v>590</v>
      </c>
      <c r="F15123" t="s">
        <v>110</v>
      </c>
      <c r="G15123" t="s">
        <v>112</v>
      </c>
      <c r="H15123">
        <v>614</v>
      </c>
      <c r="I15123">
        <v>-1.524708937272541E-2</v>
      </c>
      <c r="J15123">
        <v>8.0153164432649913E-4</v>
      </c>
      <c r="K15123">
        <v>-999</v>
      </c>
      <c r="L15123">
        <v>-999</v>
      </c>
    </row>
    <row r="15124" spans="1:12">
      <c r="A15124" t="s">
        <v>317</v>
      </c>
      <c r="B15124" t="s">
        <v>508</v>
      </c>
      <c r="C15124">
        <v>48499</v>
      </c>
      <c r="D15124" t="s">
        <v>135</v>
      </c>
      <c r="E15124">
        <v>590</v>
      </c>
      <c r="F15124" t="s">
        <v>110</v>
      </c>
      <c r="G15124" t="s">
        <v>113</v>
      </c>
      <c r="H15124">
        <v>385</v>
      </c>
      <c r="I15124">
        <v>0.34441876035027852</v>
      </c>
      <c r="J15124">
        <v>8.249744552857298E-3</v>
      </c>
      <c r="K15124">
        <v>-2.2209100711948191E-3</v>
      </c>
      <c r="L15124">
        <v>0.92904004690239772</v>
      </c>
    </row>
    <row r="15125" spans="1:12">
      <c r="A15125" t="s">
        <v>317</v>
      </c>
      <c r="B15125" t="s">
        <v>508</v>
      </c>
      <c r="C15125">
        <v>48499</v>
      </c>
      <c r="D15125" t="s">
        <v>135</v>
      </c>
      <c r="E15125">
        <v>590</v>
      </c>
      <c r="F15125" t="s">
        <v>110</v>
      </c>
      <c r="G15125" t="s">
        <v>114</v>
      </c>
      <c r="H15125">
        <v>614</v>
      </c>
      <c r="I15125">
        <v>0.1498283722983309</v>
      </c>
      <c r="J15125">
        <v>4.8396967617221004E-3</v>
      </c>
      <c r="K15125">
        <v>-8.0042395586124887E-2</v>
      </c>
      <c r="L15125">
        <v>0.50609167636517527</v>
      </c>
    </row>
    <row r="15126" spans="1:12">
      <c r="A15126" t="s">
        <v>317</v>
      </c>
      <c r="B15126" t="s">
        <v>508</v>
      </c>
      <c r="C15126">
        <v>48499</v>
      </c>
      <c r="D15126" t="s">
        <v>135</v>
      </c>
      <c r="E15126">
        <v>590</v>
      </c>
      <c r="F15126" t="s">
        <v>110</v>
      </c>
      <c r="G15126" t="s">
        <v>115</v>
      </c>
      <c r="H15126">
        <v>385</v>
      </c>
      <c r="I15126">
        <v>0.2395383713506733</v>
      </c>
      <c r="J15126">
        <v>5.9711598132804493E-3</v>
      </c>
      <c r="K15126">
        <v>-6.9626939183345697E-3</v>
      </c>
      <c r="L15126">
        <v>0.68818917119285972</v>
      </c>
    </row>
    <row r="15127" spans="1:12">
      <c r="A15127" t="s">
        <v>317</v>
      </c>
      <c r="B15127" t="s">
        <v>508</v>
      </c>
      <c r="C15127">
        <v>48499</v>
      </c>
      <c r="D15127" t="s">
        <v>135</v>
      </c>
      <c r="E15127">
        <v>590</v>
      </c>
      <c r="F15127" t="s">
        <v>110</v>
      </c>
      <c r="G15127" t="s">
        <v>116</v>
      </c>
      <c r="H15127">
        <v>613</v>
      </c>
      <c r="I15127">
        <v>7.1637483097242008E-2</v>
      </c>
      <c r="J15127">
        <v>2.9817369722901959E-3</v>
      </c>
      <c r="K15127">
        <v>-0.16779746486992439</v>
      </c>
      <c r="L15127">
        <v>0.33039547440439881</v>
      </c>
    </row>
    <row r="15128" spans="1:12">
      <c r="A15128" t="s">
        <v>317</v>
      </c>
      <c r="B15128" t="s">
        <v>508</v>
      </c>
      <c r="C15128">
        <v>48499</v>
      </c>
      <c r="D15128" t="s">
        <v>135</v>
      </c>
      <c r="E15128">
        <v>590</v>
      </c>
      <c r="F15128" t="s">
        <v>110</v>
      </c>
      <c r="G15128" t="s">
        <v>117</v>
      </c>
      <c r="H15128">
        <v>385</v>
      </c>
      <c r="I15128">
        <v>0.2395383713506733</v>
      </c>
      <c r="J15128">
        <v>5.9711598132804493E-3</v>
      </c>
      <c r="K15128">
        <v>-6.9626939183345697E-3</v>
      </c>
      <c r="L15128">
        <v>0.68818917119285972</v>
      </c>
    </row>
    <row r="15129" spans="1:12">
      <c r="A15129" t="s">
        <v>317</v>
      </c>
      <c r="B15129" t="s">
        <v>508</v>
      </c>
      <c r="C15129">
        <v>48499</v>
      </c>
      <c r="D15129" t="s">
        <v>135</v>
      </c>
      <c r="E15129">
        <v>590</v>
      </c>
      <c r="F15129" t="s">
        <v>110</v>
      </c>
      <c r="G15129" t="s">
        <v>118</v>
      </c>
      <c r="H15129">
        <v>614</v>
      </c>
      <c r="I15129">
        <v>7.1404604684808304E-2</v>
      </c>
      <c r="J15129">
        <v>2.9590933539898941E-3</v>
      </c>
      <c r="K15129">
        <v>-0.16779746486992439</v>
      </c>
      <c r="L15129">
        <v>0.33039547440439881</v>
      </c>
    </row>
    <row r="15130" spans="1:12">
      <c r="A15130" t="s">
        <v>317</v>
      </c>
      <c r="B15130" t="s">
        <v>508</v>
      </c>
      <c r="C15130">
        <v>48499</v>
      </c>
      <c r="D15130" t="s">
        <v>135</v>
      </c>
      <c r="E15130">
        <v>590</v>
      </c>
      <c r="F15130" t="s">
        <v>110</v>
      </c>
      <c r="G15130" t="s">
        <v>119</v>
      </c>
      <c r="H15130">
        <v>385</v>
      </c>
      <c r="I15130">
        <v>0.29576395856467402</v>
      </c>
      <c r="J15130">
        <v>7.0892260102168444E-3</v>
      </c>
      <c r="K15130">
        <v>-2.2209100711948191E-3</v>
      </c>
      <c r="L15130">
        <v>0.81137074150351796</v>
      </c>
    </row>
    <row r="15131" spans="1:12">
      <c r="A15131" t="s">
        <v>317</v>
      </c>
      <c r="B15131" t="s">
        <v>508</v>
      </c>
      <c r="C15131">
        <v>48499</v>
      </c>
      <c r="D15131" t="s">
        <v>135</v>
      </c>
      <c r="E15131">
        <v>590</v>
      </c>
      <c r="F15131" t="s">
        <v>110</v>
      </c>
      <c r="G15131" t="s">
        <v>120</v>
      </c>
      <c r="H15131">
        <v>613</v>
      </c>
      <c r="I15131">
        <v>0.11001215318394671</v>
      </c>
      <c r="J15131">
        <v>3.8584855263824221E-3</v>
      </c>
      <c r="K15131">
        <v>-0.2476950842242015</v>
      </c>
      <c r="L15131">
        <v>0.39452015270246482</v>
      </c>
    </row>
    <row r="15132" spans="1:12">
      <c r="A15132" t="s">
        <v>317</v>
      </c>
      <c r="B15132" t="s">
        <v>508</v>
      </c>
      <c r="C15132">
        <v>48499</v>
      </c>
      <c r="D15132" t="s">
        <v>135</v>
      </c>
      <c r="E15132">
        <v>590</v>
      </c>
      <c r="F15132" t="s">
        <v>110</v>
      </c>
      <c r="G15132" t="s">
        <v>121</v>
      </c>
      <c r="H15132">
        <v>385</v>
      </c>
      <c r="I15132">
        <v>0.4297038202545681</v>
      </c>
      <c r="J15132">
        <v>1.013879700250065E-2</v>
      </c>
      <c r="K15132">
        <v>-2.2209100711948191E-3</v>
      </c>
      <c r="L15132">
        <v>1.118222396893668</v>
      </c>
    </row>
    <row r="15133" spans="1:12">
      <c r="A15133" t="s">
        <v>317</v>
      </c>
      <c r="B15133" t="s">
        <v>508</v>
      </c>
      <c r="C15133">
        <v>48499</v>
      </c>
      <c r="D15133" t="s">
        <v>135</v>
      </c>
      <c r="E15133">
        <v>590</v>
      </c>
      <c r="F15133" t="s">
        <v>110</v>
      </c>
      <c r="G15133" t="s">
        <v>122</v>
      </c>
      <c r="H15133">
        <v>613</v>
      </c>
      <c r="I15133">
        <v>0.20595179397059071</v>
      </c>
      <c r="J15133">
        <v>6.34815665797029E-3</v>
      </c>
      <c r="K15133">
        <v>-8.9453533457064499E-2</v>
      </c>
      <c r="L15133">
        <v>0.72098393098243763</v>
      </c>
    </row>
    <row r="15134" spans="1:12">
      <c r="A15134" t="s">
        <v>317</v>
      </c>
      <c r="B15134" t="s">
        <v>508</v>
      </c>
      <c r="C15134">
        <v>48499</v>
      </c>
      <c r="D15134" t="s">
        <v>135</v>
      </c>
      <c r="E15134">
        <v>590</v>
      </c>
      <c r="F15134" t="s">
        <v>110</v>
      </c>
      <c r="G15134" t="s">
        <v>123</v>
      </c>
      <c r="H15134">
        <v>385</v>
      </c>
      <c r="I15134">
        <v>0.55269707530607393</v>
      </c>
      <c r="J15134">
        <v>1.275900907091471E-2</v>
      </c>
      <c r="K15134">
        <v>-2.2209100711948191E-3</v>
      </c>
      <c r="L15134">
        <v>1.3667531928650181</v>
      </c>
    </row>
    <row r="15135" spans="1:12">
      <c r="A15135" t="s">
        <v>317</v>
      </c>
      <c r="B15135" t="s">
        <v>508</v>
      </c>
      <c r="C15135">
        <v>48499</v>
      </c>
      <c r="D15135" t="s">
        <v>135</v>
      </c>
      <c r="E15135">
        <v>590</v>
      </c>
      <c r="F15135" t="s">
        <v>110</v>
      </c>
      <c r="G15135" t="s">
        <v>124</v>
      </c>
      <c r="H15135">
        <v>613</v>
      </c>
      <c r="I15135">
        <v>0.3002740318735681</v>
      </c>
      <c r="J15135">
        <v>9.0247575333122013E-3</v>
      </c>
      <c r="K15135">
        <v>-7.0983799909851417E-2</v>
      </c>
      <c r="L15135">
        <v>1.075421990035097</v>
      </c>
    </row>
    <row r="15136" spans="1:12">
      <c r="A15136" t="s">
        <v>317</v>
      </c>
      <c r="B15136" t="s">
        <v>508</v>
      </c>
      <c r="C15136">
        <v>48499</v>
      </c>
      <c r="D15136" t="s">
        <v>135</v>
      </c>
      <c r="E15136">
        <v>590</v>
      </c>
      <c r="F15136" t="s">
        <v>110</v>
      </c>
      <c r="G15136" t="s">
        <v>125</v>
      </c>
      <c r="H15136">
        <v>385</v>
      </c>
      <c r="I15136">
        <v>0.67998199748401</v>
      </c>
      <c r="J15136">
        <v>1.574057216947199E-2</v>
      </c>
      <c r="K15136">
        <v>-2.2209100711948191E-3</v>
      </c>
      <c r="L15136">
        <v>1.640437809315836</v>
      </c>
    </row>
    <row r="15137" spans="1:12">
      <c r="A15137" t="s">
        <v>317</v>
      </c>
      <c r="B15137" t="s">
        <v>508</v>
      </c>
      <c r="C15137">
        <v>48499</v>
      </c>
      <c r="D15137" t="s">
        <v>135</v>
      </c>
      <c r="E15137">
        <v>590</v>
      </c>
      <c r="F15137" t="s">
        <v>110</v>
      </c>
      <c r="G15137" t="s">
        <v>126</v>
      </c>
      <c r="H15137">
        <v>613</v>
      </c>
      <c r="I15137">
        <v>0.40004617640704782</v>
      </c>
      <c r="J15137">
        <v>1.199303012229227E-2</v>
      </c>
      <c r="K15137">
        <v>-3.9806647781455047E-2</v>
      </c>
      <c r="L15137">
        <v>1.4206787509393499</v>
      </c>
    </row>
    <row r="15138" spans="1:12">
      <c r="A15138" t="s">
        <v>317</v>
      </c>
      <c r="B15138" t="s">
        <v>508</v>
      </c>
      <c r="C15138">
        <v>48499</v>
      </c>
      <c r="D15138" t="s">
        <v>135</v>
      </c>
      <c r="E15138">
        <v>590</v>
      </c>
      <c r="F15138" t="s">
        <v>110</v>
      </c>
      <c r="G15138" t="s">
        <v>127</v>
      </c>
      <c r="H15138">
        <v>385</v>
      </c>
      <c r="I15138">
        <v>0.34441875361720181</v>
      </c>
      <c r="J15138">
        <v>8.2497437891071949E-3</v>
      </c>
      <c r="K15138">
        <v>-2.2209100711948191E-3</v>
      </c>
      <c r="L15138">
        <v>0.92904004690239772</v>
      </c>
    </row>
    <row r="15139" spans="1:12">
      <c r="A15139" t="s">
        <v>317</v>
      </c>
      <c r="B15139" t="s">
        <v>508</v>
      </c>
      <c r="C15139">
        <v>48499</v>
      </c>
      <c r="D15139" t="s">
        <v>135</v>
      </c>
      <c r="E15139">
        <v>590</v>
      </c>
      <c r="F15139" t="s">
        <v>110</v>
      </c>
      <c r="G15139" t="s">
        <v>128</v>
      </c>
      <c r="H15139">
        <v>613</v>
      </c>
      <c r="I15139">
        <v>0.15109181448930389</v>
      </c>
      <c r="J15139">
        <v>4.9589034281511228E-3</v>
      </c>
      <c r="K15139">
        <v>-8.0042395586124887E-2</v>
      </c>
      <c r="L15139">
        <v>0.50609167636517527</v>
      </c>
    </row>
    <row r="15140" spans="1:12">
      <c r="A15140" t="s">
        <v>317</v>
      </c>
      <c r="B15140" t="s">
        <v>508</v>
      </c>
      <c r="C15140">
        <v>48499</v>
      </c>
      <c r="D15140" t="s">
        <v>135</v>
      </c>
      <c r="E15140">
        <v>590</v>
      </c>
      <c r="F15140" t="s">
        <v>110</v>
      </c>
      <c r="G15140" t="s">
        <v>129</v>
      </c>
      <c r="H15140">
        <v>385</v>
      </c>
      <c r="I15140">
        <v>0.34441875361720181</v>
      </c>
      <c r="J15140">
        <v>8.2497437891071931E-3</v>
      </c>
      <c r="K15140">
        <v>-2.2209100711948191E-3</v>
      </c>
      <c r="L15140">
        <v>0.92904004690239772</v>
      </c>
    </row>
    <row r="15141" spans="1:12">
      <c r="A15141" t="s">
        <v>317</v>
      </c>
      <c r="B15141" t="s">
        <v>508</v>
      </c>
      <c r="C15141">
        <v>48499</v>
      </c>
      <c r="D15141" t="s">
        <v>135</v>
      </c>
      <c r="E15141">
        <v>590</v>
      </c>
      <c r="F15141" t="s">
        <v>110</v>
      </c>
      <c r="G15141" t="s">
        <v>130</v>
      </c>
      <c r="H15141">
        <v>613</v>
      </c>
      <c r="I15141">
        <v>0.15109181448930389</v>
      </c>
      <c r="J15141">
        <v>4.9589034281511228E-3</v>
      </c>
      <c r="K15141">
        <v>-8.0042395586124887E-2</v>
      </c>
      <c r="L15141">
        <v>0.50609167636517527</v>
      </c>
    </row>
    <row r="15142" spans="1:12">
      <c r="A15142" t="s">
        <v>317</v>
      </c>
      <c r="B15142" t="s">
        <v>508</v>
      </c>
      <c r="C15142">
        <v>48499</v>
      </c>
      <c r="D15142" t="s">
        <v>135</v>
      </c>
      <c r="E15142">
        <v>590</v>
      </c>
      <c r="F15142" t="s">
        <v>110</v>
      </c>
      <c r="G15142" t="s">
        <v>131</v>
      </c>
      <c r="H15142">
        <v>385</v>
      </c>
      <c r="I15142">
        <v>0.34441875361720181</v>
      </c>
      <c r="J15142">
        <v>8.2497437891071931E-3</v>
      </c>
      <c r="K15142">
        <v>-2.2209100711948191E-3</v>
      </c>
      <c r="L15142">
        <v>0.92904004690239772</v>
      </c>
    </row>
    <row r="15143" spans="1:12">
      <c r="A15143" t="s">
        <v>317</v>
      </c>
      <c r="B15143" t="s">
        <v>508</v>
      </c>
      <c r="C15143">
        <v>48499</v>
      </c>
      <c r="D15143" t="s">
        <v>135</v>
      </c>
      <c r="E15143">
        <v>590</v>
      </c>
      <c r="F15143" t="s">
        <v>110</v>
      </c>
      <c r="G15143" t="s">
        <v>132</v>
      </c>
      <c r="H15143">
        <v>613</v>
      </c>
      <c r="I15143">
        <v>0.15109181448930389</v>
      </c>
      <c r="J15143">
        <v>4.9589034281511219E-3</v>
      </c>
      <c r="K15143">
        <v>-8.0042395586124887E-2</v>
      </c>
      <c r="L15143">
        <v>0.50609167636517527</v>
      </c>
    </row>
    <row r="15144" spans="1:12">
      <c r="A15144" t="s">
        <v>317</v>
      </c>
      <c r="B15144" t="s">
        <v>508</v>
      </c>
      <c r="C15144">
        <v>48499</v>
      </c>
      <c r="D15144" t="s">
        <v>135</v>
      </c>
      <c r="E15144">
        <v>590</v>
      </c>
      <c r="F15144" t="s">
        <v>110</v>
      </c>
      <c r="G15144" t="s">
        <v>133</v>
      </c>
      <c r="H15144">
        <v>385</v>
      </c>
      <c r="I15144">
        <v>0.4698351658084205</v>
      </c>
      <c r="J15144">
        <v>1.0090794398264141E-2</v>
      </c>
      <c r="K15144">
        <v>-2.2209100711948191E-3</v>
      </c>
      <c r="L15144">
        <v>1.0498195309448459</v>
      </c>
    </row>
    <row r="15145" spans="1:12">
      <c r="A15145" t="s">
        <v>317</v>
      </c>
      <c r="B15145" t="s">
        <v>508</v>
      </c>
      <c r="C15145">
        <v>48499</v>
      </c>
      <c r="D15145" t="s">
        <v>135</v>
      </c>
      <c r="E15145">
        <v>590</v>
      </c>
      <c r="F15145" t="s">
        <v>110</v>
      </c>
      <c r="G15145" t="s">
        <v>134</v>
      </c>
      <c r="H15145">
        <v>613</v>
      </c>
      <c r="I15145">
        <v>0.2479334897645504</v>
      </c>
      <c r="J15145">
        <v>7.6990058058874558E-3</v>
      </c>
      <c r="K15145">
        <v>-3.9806647781455047E-2</v>
      </c>
      <c r="L15145">
        <v>0.95830643174613483</v>
      </c>
    </row>
    <row r="15146" spans="1:12">
      <c r="A15146" t="s">
        <v>317</v>
      </c>
      <c r="B15146" t="s">
        <v>509</v>
      </c>
      <c r="C15146">
        <v>48501</v>
      </c>
      <c r="D15146" t="s">
        <v>135</v>
      </c>
      <c r="E15146">
        <v>590</v>
      </c>
      <c r="F15146" t="s">
        <v>110</v>
      </c>
      <c r="G15146" t="s">
        <v>111</v>
      </c>
      <c r="H15146">
        <v>195</v>
      </c>
      <c r="I15146">
        <v>1.280066447151627E-2</v>
      </c>
      <c r="J15146">
        <v>1.5078502414576499E-3</v>
      </c>
      <c r="K15146">
        <v>-999</v>
      </c>
      <c r="L15146">
        <v>-999</v>
      </c>
    </row>
    <row r="15147" spans="1:12">
      <c r="A15147" t="s">
        <v>317</v>
      </c>
      <c r="B15147" t="s">
        <v>509</v>
      </c>
      <c r="C15147">
        <v>48501</v>
      </c>
      <c r="D15147" t="s">
        <v>135</v>
      </c>
      <c r="E15147">
        <v>590</v>
      </c>
      <c r="F15147" t="s">
        <v>110</v>
      </c>
      <c r="G15147" t="s">
        <v>112</v>
      </c>
      <c r="H15147">
        <v>190</v>
      </c>
      <c r="I15147">
        <v>-9.2924923593182586E-3</v>
      </c>
      <c r="J15147">
        <v>1.02729659439014E-3</v>
      </c>
      <c r="K15147">
        <v>-999</v>
      </c>
      <c r="L15147">
        <v>-999</v>
      </c>
    </row>
    <row r="15148" spans="1:12">
      <c r="A15148" t="s">
        <v>317</v>
      </c>
      <c r="B15148" t="s">
        <v>509</v>
      </c>
      <c r="C15148">
        <v>48501</v>
      </c>
      <c r="D15148" t="s">
        <v>135</v>
      </c>
      <c r="E15148">
        <v>590</v>
      </c>
      <c r="F15148" t="s">
        <v>110</v>
      </c>
      <c r="G15148" t="s">
        <v>113</v>
      </c>
      <c r="H15148">
        <v>195</v>
      </c>
      <c r="I15148">
        <v>0.40708836443639601</v>
      </c>
      <c r="J15148">
        <v>1.4367217897190461E-2</v>
      </c>
      <c r="K15148">
        <v>6.1616498831277053E-2</v>
      </c>
      <c r="L15148">
        <v>1.0445898330844281</v>
      </c>
    </row>
    <row r="15149" spans="1:12">
      <c r="A15149" t="s">
        <v>317</v>
      </c>
      <c r="B15149" t="s">
        <v>509</v>
      </c>
      <c r="C15149">
        <v>48501</v>
      </c>
      <c r="D15149" t="s">
        <v>135</v>
      </c>
      <c r="E15149">
        <v>590</v>
      </c>
      <c r="F15149" t="s">
        <v>110</v>
      </c>
      <c r="G15149" t="s">
        <v>114</v>
      </c>
      <c r="H15149">
        <v>190</v>
      </c>
      <c r="I15149">
        <v>7.7813854277962002E-2</v>
      </c>
      <c r="J15149">
        <v>3.9358693629893728E-3</v>
      </c>
      <c r="K15149">
        <v>-1.7118735742734901E-2</v>
      </c>
      <c r="L15149">
        <v>0.27114206432046323</v>
      </c>
    </row>
    <row r="15150" spans="1:12">
      <c r="A15150" t="s">
        <v>317</v>
      </c>
      <c r="B15150" t="s">
        <v>509</v>
      </c>
      <c r="C15150">
        <v>48501</v>
      </c>
      <c r="D15150" t="s">
        <v>135</v>
      </c>
      <c r="E15150">
        <v>590</v>
      </c>
      <c r="F15150" t="s">
        <v>110</v>
      </c>
      <c r="G15150" t="s">
        <v>115</v>
      </c>
      <c r="H15150">
        <v>195</v>
      </c>
      <c r="I15150">
        <v>0.30513565012848759</v>
      </c>
      <c r="J15150">
        <v>1.0706964281424159E-2</v>
      </c>
      <c r="K15150">
        <v>3.9435271980070033E-2</v>
      </c>
      <c r="L15150">
        <v>0.71570367352633091</v>
      </c>
    </row>
    <row r="15151" spans="1:12">
      <c r="A15151" t="s">
        <v>317</v>
      </c>
      <c r="B15151" t="s">
        <v>509</v>
      </c>
      <c r="C15151">
        <v>48501</v>
      </c>
      <c r="D15151" t="s">
        <v>135</v>
      </c>
      <c r="E15151">
        <v>590</v>
      </c>
      <c r="F15151" t="s">
        <v>110</v>
      </c>
      <c r="G15151" t="s">
        <v>116</v>
      </c>
      <c r="H15151">
        <v>190</v>
      </c>
      <c r="I15151">
        <v>1.2001574140206729E-2</v>
      </c>
      <c r="J15151">
        <v>3.2866643379730002E-3</v>
      </c>
      <c r="K15151">
        <v>-7.5404002868393591E-2</v>
      </c>
      <c r="L15151">
        <v>0.16463460659000639</v>
      </c>
    </row>
    <row r="15152" spans="1:12">
      <c r="A15152" t="s">
        <v>317</v>
      </c>
      <c r="B15152" t="s">
        <v>509</v>
      </c>
      <c r="C15152">
        <v>48501</v>
      </c>
      <c r="D15152" t="s">
        <v>135</v>
      </c>
      <c r="E15152">
        <v>590</v>
      </c>
      <c r="F15152" t="s">
        <v>110</v>
      </c>
      <c r="G15152" t="s">
        <v>117</v>
      </c>
      <c r="H15152">
        <v>195</v>
      </c>
      <c r="I15152">
        <v>0.30513566503163342</v>
      </c>
      <c r="J15152">
        <v>1.070696596274592E-2</v>
      </c>
      <c r="K15152">
        <v>3.9435271980070033E-2</v>
      </c>
      <c r="L15152">
        <v>0.71570367352633091</v>
      </c>
    </row>
    <row r="15153" spans="1:12">
      <c r="A15153" t="s">
        <v>317</v>
      </c>
      <c r="B15153" t="s">
        <v>509</v>
      </c>
      <c r="C15153">
        <v>48501</v>
      </c>
      <c r="D15153" t="s">
        <v>135</v>
      </c>
      <c r="E15153">
        <v>590</v>
      </c>
      <c r="F15153" t="s">
        <v>110</v>
      </c>
      <c r="G15153" t="s">
        <v>118</v>
      </c>
      <c r="H15153">
        <v>190</v>
      </c>
      <c r="I15153">
        <v>1.2030466238897411E-2</v>
      </c>
      <c r="J15153">
        <v>3.2861171791652758E-3</v>
      </c>
      <c r="K15153">
        <v>-7.5404002868393591E-2</v>
      </c>
      <c r="L15153">
        <v>0.16463460659000639</v>
      </c>
    </row>
    <row r="15154" spans="1:12">
      <c r="A15154" t="s">
        <v>317</v>
      </c>
      <c r="B15154" t="s">
        <v>509</v>
      </c>
      <c r="C15154">
        <v>48501</v>
      </c>
      <c r="D15154" t="s">
        <v>135</v>
      </c>
      <c r="E15154">
        <v>590</v>
      </c>
      <c r="F15154" t="s">
        <v>110</v>
      </c>
      <c r="G15154" t="s">
        <v>119</v>
      </c>
      <c r="H15154">
        <v>195</v>
      </c>
      <c r="I15154">
        <v>0.34320672442635802</v>
      </c>
      <c r="J15154">
        <v>1.247625352405689E-2</v>
      </c>
      <c r="K15154">
        <v>4.7958638566990848E-2</v>
      </c>
      <c r="L15154">
        <v>0.87469436781935861</v>
      </c>
    </row>
    <row r="15155" spans="1:12">
      <c r="A15155" t="s">
        <v>317</v>
      </c>
      <c r="B15155" t="s">
        <v>509</v>
      </c>
      <c r="C15155">
        <v>48501</v>
      </c>
      <c r="D15155" t="s">
        <v>135</v>
      </c>
      <c r="E15155">
        <v>590</v>
      </c>
      <c r="F15155" t="s">
        <v>110</v>
      </c>
      <c r="G15155" t="s">
        <v>120</v>
      </c>
      <c r="H15155">
        <v>190</v>
      </c>
      <c r="I15155">
        <v>4.6138024045417947E-2</v>
      </c>
      <c r="J15155">
        <v>3.6055265816889869E-3</v>
      </c>
      <c r="K15155">
        <v>-3.6358419341025107E-2</v>
      </c>
      <c r="L15155">
        <v>0.22138591011327369</v>
      </c>
    </row>
    <row r="15156" spans="1:12">
      <c r="A15156" t="s">
        <v>317</v>
      </c>
      <c r="B15156" t="s">
        <v>509</v>
      </c>
      <c r="C15156">
        <v>48501</v>
      </c>
      <c r="D15156" t="s">
        <v>135</v>
      </c>
      <c r="E15156">
        <v>590</v>
      </c>
      <c r="F15156" t="s">
        <v>110</v>
      </c>
      <c r="G15156" t="s">
        <v>121</v>
      </c>
      <c r="H15156">
        <v>195</v>
      </c>
      <c r="I15156">
        <v>0.46847809257867168</v>
      </c>
      <c r="J15156">
        <v>1.6532577787320611E-2</v>
      </c>
      <c r="K15156">
        <v>7.6488431358555903E-2</v>
      </c>
      <c r="L15156">
        <v>1.2294122453740419</v>
      </c>
    </row>
    <row r="15157" spans="1:12">
      <c r="A15157" t="s">
        <v>317</v>
      </c>
      <c r="B15157" t="s">
        <v>509</v>
      </c>
      <c r="C15157">
        <v>48501</v>
      </c>
      <c r="D15157" t="s">
        <v>135</v>
      </c>
      <c r="E15157">
        <v>590</v>
      </c>
      <c r="F15157" t="s">
        <v>110</v>
      </c>
      <c r="G15157" t="s">
        <v>122</v>
      </c>
      <c r="H15157">
        <v>190</v>
      </c>
      <c r="I15157">
        <v>0.1336305878317513</v>
      </c>
      <c r="J15157">
        <v>5.0660177865624904E-3</v>
      </c>
      <c r="K15157">
        <v>6.8583110542747407E-3</v>
      </c>
      <c r="L15157">
        <v>0.38294899232820739</v>
      </c>
    </row>
    <row r="15158" spans="1:12">
      <c r="A15158" t="s">
        <v>317</v>
      </c>
      <c r="B15158" t="s">
        <v>509</v>
      </c>
      <c r="C15158">
        <v>48501</v>
      </c>
      <c r="D15158" t="s">
        <v>135</v>
      </c>
      <c r="E15158">
        <v>590</v>
      </c>
      <c r="F15158" t="s">
        <v>110</v>
      </c>
      <c r="G15158" t="s">
        <v>123</v>
      </c>
      <c r="H15158">
        <v>195</v>
      </c>
      <c r="I15158">
        <v>0.57143065106157542</v>
      </c>
      <c r="J15158">
        <v>2.0939690307789919E-2</v>
      </c>
      <c r="K15158">
        <v>9.6644327978629749E-2</v>
      </c>
      <c r="L15158">
        <v>1.586068888403962</v>
      </c>
    </row>
    <row r="15159" spans="1:12">
      <c r="A15159" t="s">
        <v>317</v>
      </c>
      <c r="B15159" t="s">
        <v>509</v>
      </c>
      <c r="C15159">
        <v>48501</v>
      </c>
      <c r="D15159" t="s">
        <v>135</v>
      </c>
      <c r="E15159">
        <v>590</v>
      </c>
      <c r="F15159" t="s">
        <v>110</v>
      </c>
      <c r="G15159" t="s">
        <v>124</v>
      </c>
      <c r="H15159">
        <v>190</v>
      </c>
      <c r="I15159">
        <v>0.216825874518845</v>
      </c>
      <c r="J15159">
        <v>6.4478154442222336E-3</v>
      </c>
      <c r="K15159">
        <v>5.0699452501801502E-2</v>
      </c>
      <c r="L15159">
        <v>0.52078327133154723</v>
      </c>
    </row>
    <row r="15160" spans="1:12">
      <c r="A15160" t="s">
        <v>317</v>
      </c>
      <c r="B15160" t="s">
        <v>509</v>
      </c>
      <c r="C15160">
        <v>48501</v>
      </c>
      <c r="D15160" t="s">
        <v>135</v>
      </c>
      <c r="E15160">
        <v>590</v>
      </c>
      <c r="F15160" t="s">
        <v>110</v>
      </c>
      <c r="G15160" t="s">
        <v>125</v>
      </c>
      <c r="H15160">
        <v>195</v>
      </c>
      <c r="I15160">
        <v>0.68792056233084986</v>
      </c>
      <c r="J15160">
        <v>2.4846330383766699E-2</v>
      </c>
      <c r="K15160">
        <v>0.1100626279377805</v>
      </c>
      <c r="L15160">
        <v>1.882481460986257</v>
      </c>
    </row>
    <row r="15161" spans="1:12">
      <c r="A15161" t="s">
        <v>317</v>
      </c>
      <c r="B15161" t="s">
        <v>509</v>
      </c>
      <c r="C15161">
        <v>48501</v>
      </c>
      <c r="D15161" t="s">
        <v>135</v>
      </c>
      <c r="E15161">
        <v>590</v>
      </c>
      <c r="F15161" t="s">
        <v>110</v>
      </c>
      <c r="G15161" t="s">
        <v>126</v>
      </c>
      <c r="H15161">
        <v>190</v>
      </c>
      <c r="I15161">
        <v>0.31011238155261978</v>
      </c>
      <c r="J15161">
        <v>8.3102156555515776E-3</v>
      </c>
      <c r="K15161">
        <v>8.6149699873777838E-2</v>
      </c>
      <c r="L15161">
        <v>0.67560886604146608</v>
      </c>
    </row>
    <row r="15162" spans="1:12">
      <c r="A15162" t="s">
        <v>317</v>
      </c>
      <c r="B15162" t="s">
        <v>509</v>
      </c>
      <c r="C15162">
        <v>48501</v>
      </c>
      <c r="D15162" t="s">
        <v>135</v>
      </c>
      <c r="E15162">
        <v>590</v>
      </c>
      <c r="F15162" t="s">
        <v>110</v>
      </c>
      <c r="G15162" t="s">
        <v>127</v>
      </c>
      <c r="H15162">
        <v>195</v>
      </c>
      <c r="I15162">
        <v>0.40708836443639612</v>
      </c>
      <c r="J15162">
        <v>1.4367217897190461E-2</v>
      </c>
      <c r="K15162">
        <v>6.1616498831277053E-2</v>
      </c>
      <c r="L15162">
        <v>1.0445898330844281</v>
      </c>
    </row>
    <row r="15163" spans="1:12">
      <c r="A15163" t="s">
        <v>317</v>
      </c>
      <c r="B15163" t="s">
        <v>509</v>
      </c>
      <c r="C15163">
        <v>48501</v>
      </c>
      <c r="D15163" t="s">
        <v>135</v>
      </c>
      <c r="E15163">
        <v>590</v>
      </c>
      <c r="F15163" t="s">
        <v>110</v>
      </c>
      <c r="G15163" t="s">
        <v>128</v>
      </c>
      <c r="H15163">
        <v>190</v>
      </c>
      <c r="I15163">
        <v>7.7813854277962002E-2</v>
      </c>
      <c r="J15163">
        <v>3.9358693629893736E-3</v>
      </c>
      <c r="K15163">
        <v>-1.7118735742734901E-2</v>
      </c>
      <c r="L15163">
        <v>0.27114206432046323</v>
      </c>
    </row>
    <row r="15164" spans="1:12">
      <c r="A15164" t="s">
        <v>317</v>
      </c>
      <c r="B15164" t="s">
        <v>509</v>
      </c>
      <c r="C15164">
        <v>48501</v>
      </c>
      <c r="D15164" t="s">
        <v>135</v>
      </c>
      <c r="E15164">
        <v>590</v>
      </c>
      <c r="F15164" t="s">
        <v>110</v>
      </c>
      <c r="G15164" t="s">
        <v>129</v>
      </c>
      <c r="H15164">
        <v>195</v>
      </c>
      <c r="I15164">
        <v>0.40708836443639612</v>
      </c>
      <c r="J15164">
        <v>1.4367217897190469E-2</v>
      </c>
      <c r="K15164">
        <v>6.1616498831277053E-2</v>
      </c>
      <c r="L15164">
        <v>1.0445898330844281</v>
      </c>
    </row>
    <row r="15165" spans="1:12">
      <c r="A15165" t="s">
        <v>317</v>
      </c>
      <c r="B15165" t="s">
        <v>509</v>
      </c>
      <c r="C15165">
        <v>48501</v>
      </c>
      <c r="D15165" t="s">
        <v>135</v>
      </c>
      <c r="E15165">
        <v>590</v>
      </c>
      <c r="F15165" t="s">
        <v>110</v>
      </c>
      <c r="G15165" t="s">
        <v>130</v>
      </c>
      <c r="H15165">
        <v>190</v>
      </c>
      <c r="I15165">
        <v>7.7813854277962002E-2</v>
      </c>
      <c r="J15165">
        <v>3.9358693629893736E-3</v>
      </c>
      <c r="K15165">
        <v>-1.7118735742734901E-2</v>
      </c>
      <c r="L15165">
        <v>0.27114206432046323</v>
      </c>
    </row>
    <row r="15166" spans="1:12">
      <c r="A15166" t="s">
        <v>317</v>
      </c>
      <c r="B15166" t="s">
        <v>509</v>
      </c>
      <c r="C15166">
        <v>48501</v>
      </c>
      <c r="D15166" t="s">
        <v>135</v>
      </c>
      <c r="E15166">
        <v>590</v>
      </c>
      <c r="F15166" t="s">
        <v>110</v>
      </c>
      <c r="G15166" t="s">
        <v>131</v>
      </c>
      <c r="H15166">
        <v>195</v>
      </c>
      <c r="I15166">
        <v>0.40708836443639612</v>
      </c>
      <c r="J15166">
        <v>1.4367217897190461E-2</v>
      </c>
      <c r="K15166">
        <v>6.1616498831277053E-2</v>
      </c>
      <c r="L15166">
        <v>1.0445898330844281</v>
      </c>
    </row>
    <row r="15167" spans="1:12">
      <c r="A15167" t="s">
        <v>317</v>
      </c>
      <c r="B15167" t="s">
        <v>509</v>
      </c>
      <c r="C15167">
        <v>48501</v>
      </c>
      <c r="D15167" t="s">
        <v>135</v>
      </c>
      <c r="E15167">
        <v>590</v>
      </c>
      <c r="F15167" t="s">
        <v>110</v>
      </c>
      <c r="G15167" t="s">
        <v>132</v>
      </c>
      <c r="H15167">
        <v>190</v>
      </c>
      <c r="I15167">
        <v>7.7813854277962002E-2</v>
      </c>
      <c r="J15167">
        <v>3.9358693629893736E-3</v>
      </c>
      <c r="K15167">
        <v>-1.7118735742734901E-2</v>
      </c>
      <c r="L15167">
        <v>0.27114206432046323</v>
      </c>
    </row>
    <row r="15168" spans="1:12">
      <c r="A15168" t="s">
        <v>317</v>
      </c>
      <c r="B15168" t="s">
        <v>509</v>
      </c>
      <c r="C15168">
        <v>48501</v>
      </c>
      <c r="D15168" t="s">
        <v>135</v>
      </c>
      <c r="E15168">
        <v>590</v>
      </c>
      <c r="F15168" t="s">
        <v>110</v>
      </c>
      <c r="G15168" t="s">
        <v>133</v>
      </c>
      <c r="H15168">
        <v>195</v>
      </c>
      <c r="I15168">
        <v>0.42197723401868331</v>
      </c>
      <c r="J15168">
        <v>1.523064055750196E-2</v>
      </c>
      <c r="K15168">
        <v>7.3995564455217239E-2</v>
      </c>
      <c r="L15168">
        <v>1.1930003476107121</v>
      </c>
    </row>
    <row r="15169" spans="1:12">
      <c r="A15169" t="s">
        <v>317</v>
      </c>
      <c r="B15169" t="s">
        <v>509</v>
      </c>
      <c r="C15169">
        <v>48501</v>
      </c>
      <c r="D15169" t="s">
        <v>135</v>
      </c>
      <c r="E15169">
        <v>590</v>
      </c>
      <c r="F15169" t="s">
        <v>110</v>
      </c>
      <c r="G15169" t="s">
        <v>134</v>
      </c>
      <c r="H15169">
        <v>190</v>
      </c>
      <c r="I15169">
        <v>0.2079940356221685</v>
      </c>
      <c r="J15169">
        <v>6.3123908138744298E-3</v>
      </c>
      <c r="K15169">
        <v>4.7425370198004912E-2</v>
      </c>
      <c r="L15169">
        <v>0.51319062766465262</v>
      </c>
    </row>
    <row r="15170" spans="1:12">
      <c r="A15170" t="s">
        <v>317</v>
      </c>
      <c r="B15170" t="s">
        <v>510</v>
      </c>
      <c r="C15170">
        <v>48503</v>
      </c>
      <c r="D15170" t="s">
        <v>135</v>
      </c>
      <c r="E15170">
        <v>590</v>
      </c>
      <c r="F15170" t="s">
        <v>110</v>
      </c>
      <c r="G15170" t="s">
        <v>111</v>
      </c>
      <c r="H15170">
        <v>1435</v>
      </c>
      <c r="I15170">
        <v>5.9834292631143144E-3</v>
      </c>
      <c r="J15170">
        <v>6.1175442341835609E-4</v>
      </c>
      <c r="K15170">
        <v>-999</v>
      </c>
      <c r="L15170">
        <v>-999</v>
      </c>
    </row>
    <row r="15171" spans="1:12">
      <c r="A15171" t="s">
        <v>317</v>
      </c>
      <c r="B15171" t="s">
        <v>510</v>
      </c>
      <c r="C15171">
        <v>48503</v>
      </c>
      <c r="D15171" t="s">
        <v>135</v>
      </c>
      <c r="E15171">
        <v>590</v>
      </c>
      <c r="F15171" t="s">
        <v>110</v>
      </c>
      <c r="G15171" t="s">
        <v>112</v>
      </c>
      <c r="H15171">
        <v>61</v>
      </c>
      <c r="I15171">
        <v>9.9954188655271541E-3</v>
      </c>
      <c r="J15171">
        <v>2.445029078169078E-3</v>
      </c>
      <c r="K15171">
        <v>-999</v>
      </c>
      <c r="L15171">
        <v>-999</v>
      </c>
    </row>
    <row r="15172" spans="1:12">
      <c r="A15172" t="s">
        <v>317</v>
      </c>
      <c r="B15172" t="s">
        <v>510</v>
      </c>
      <c r="C15172">
        <v>48503</v>
      </c>
      <c r="D15172" t="s">
        <v>135</v>
      </c>
      <c r="E15172">
        <v>590</v>
      </c>
      <c r="F15172" t="s">
        <v>110</v>
      </c>
      <c r="G15172" t="s">
        <v>113</v>
      </c>
      <c r="H15172">
        <v>1435</v>
      </c>
      <c r="I15172">
        <v>0.46376585003571102</v>
      </c>
      <c r="J15172">
        <v>5.1894412073743906E-3</v>
      </c>
      <c r="K15172">
        <v>-2.4882057950703741E-2</v>
      </c>
      <c r="L15172">
        <v>1.0445898330844281</v>
      </c>
    </row>
    <row r="15173" spans="1:12">
      <c r="A15173" t="s">
        <v>317</v>
      </c>
      <c r="B15173" t="s">
        <v>510</v>
      </c>
      <c r="C15173">
        <v>48503</v>
      </c>
      <c r="D15173" t="s">
        <v>135</v>
      </c>
      <c r="E15173">
        <v>590</v>
      </c>
      <c r="F15173" t="s">
        <v>110</v>
      </c>
      <c r="G15173" t="s">
        <v>114</v>
      </c>
      <c r="H15173">
        <v>61</v>
      </c>
      <c r="I15173">
        <v>0.23217283085531901</v>
      </c>
      <c r="J15173">
        <v>7.4950714762266448E-3</v>
      </c>
      <c r="K15173">
        <v>4.4751702272343721E-2</v>
      </c>
      <c r="L15173">
        <v>0.35252022681702871</v>
      </c>
    </row>
    <row r="15174" spans="1:12">
      <c r="A15174" t="s">
        <v>317</v>
      </c>
      <c r="B15174" t="s">
        <v>510</v>
      </c>
      <c r="C15174">
        <v>48503</v>
      </c>
      <c r="D15174" t="s">
        <v>135</v>
      </c>
      <c r="E15174">
        <v>590</v>
      </c>
      <c r="F15174" t="s">
        <v>110</v>
      </c>
      <c r="G15174" t="s">
        <v>115</v>
      </c>
      <c r="H15174">
        <v>1435</v>
      </c>
      <c r="I15174">
        <v>0.32120311732066331</v>
      </c>
      <c r="J15174">
        <v>3.78357317435644E-3</v>
      </c>
      <c r="K15174">
        <v>-7.2748698721840921E-2</v>
      </c>
      <c r="L15174">
        <v>0.73635543458873776</v>
      </c>
    </row>
    <row r="15175" spans="1:12">
      <c r="A15175" t="s">
        <v>317</v>
      </c>
      <c r="B15175" t="s">
        <v>510</v>
      </c>
      <c r="C15175">
        <v>48503</v>
      </c>
      <c r="D15175" t="s">
        <v>135</v>
      </c>
      <c r="E15175">
        <v>590</v>
      </c>
      <c r="F15175" t="s">
        <v>110</v>
      </c>
      <c r="G15175" t="s">
        <v>116</v>
      </c>
      <c r="H15175">
        <v>61</v>
      </c>
      <c r="I15175">
        <v>0.17273227535104829</v>
      </c>
      <c r="J15175">
        <v>7.6017671944760392E-3</v>
      </c>
      <c r="K15175">
        <v>-2.434947647628859E-2</v>
      </c>
      <c r="L15175">
        <v>0.28838572765595322</v>
      </c>
    </row>
    <row r="15176" spans="1:12">
      <c r="A15176" t="s">
        <v>317</v>
      </c>
      <c r="B15176" t="s">
        <v>510</v>
      </c>
      <c r="C15176">
        <v>48503</v>
      </c>
      <c r="D15176" t="s">
        <v>135</v>
      </c>
      <c r="E15176">
        <v>590</v>
      </c>
      <c r="F15176" t="s">
        <v>110</v>
      </c>
      <c r="G15176" t="s">
        <v>117</v>
      </c>
      <c r="H15176">
        <v>1435</v>
      </c>
      <c r="I15176">
        <v>0.32184674594258622</v>
      </c>
      <c r="J15176">
        <v>3.7891795901429772E-3</v>
      </c>
      <c r="K15176">
        <v>-7.2748698721840921E-2</v>
      </c>
      <c r="L15176">
        <v>0.74146969624769143</v>
      </c>
    </row>
    <row r="15177" spans="1:12">
      <c r="A15177" t="s">
        <v>317</v>
      </c>
      <c r="B15177" t="s">
        <v>510</v>
      </c>
      <c r="C15177">
        <v>48503</v>
      </c>
      <c r="D15177" t="s">
        <v>135</v>
      </c>
      <c r="E15177">
        <v>590</v>
      </c>
      <c r="F15177" t="s">
        <v>110</v>
      </c>
      <c r="G15177" t="s">
        <v>118</v>
      </c>
      <c r="H15177">
        <v>61</v>
      </c>
      <c r="I15177">
        <v>0.17273227535104829</v>
      </c>
      <c r="J15177">
        <v>7.6017671944760392E-3</v>
      </c>
      <c r="K15177">
        <v>-2.434947647628859E-2</v>
      </c>
      <c r="L15177">
        <v>0.28838572765595322</v>
      </c>
    </row>
    <row r="15178" spans="1:12">
      <c r="A15178" t="s">
        <v>317</v>
      </c>
      <c r="B15178" t="s">
        <v>510</v>
      </c>
      <c r="C15178">
        <v>48503</v>
      </c>
      <c r="D15178" t="s">
        <v>135</v>
      </c>
      <c r="E15178">
        <v>590</v>
      </c>
      <c r="F15178" t="s">
        <v>110</v>
      </c>
      <c r="G15178" t="s">
        <v>119</v>
      </c>
      <c r="H15178">
        <v>1435</v>
      </c>
      <c r="I15178">
        <v>0.39035324642638708</v>
      </c>
      <c r="J15178">
        <v>4.506183261465185E-3</v>
      </c>
      <c r="K15178">
        <v>-3.7781432639593653E-2</v>
      </c>
      <c r="L15178">
        <v>0.8789163861954854</v>
      </c>
    </row>
    <row r="15179" spans="1:12">
      <c r="A15179" t="s">
        <v>317</v>
      </c>
      <c r="B15179" t="s">
        <v>510</v>
      </c>
      <c r="C15179">
        <v>48503</v>
      </c>
      <c r="D15179" t="s">
        <v>135</v>
      </c>
      <c r="E15179">
        <v>590</v>
      </c>
      <c r="F15179" t="s">
        <v>110</v>
      </c>
      <c r="G15179" t="s">
        <v>120</v>
      </c>
      <c r="H15179">
        <v>61</v>
      </c>
      <c r="I15179">
        <v>0.20446562580444361</v>
      </c>
      <c r="J15179">
        <v>7.4096786668852218E-3</v>
      </c>
      <c r="K15179">
        <v>4.2025433979200347E-2</v>
      </c>
      <c r="L15179">
        <v>0.32555756030280703</v>
      </c>
    </row>
    <row r="15180" spans="1:12">
      <c r="A15180" t="s">
        <v>317</v>
      </c>
      <c r="B15180" t="s">
        <v>510</v>
      </c>
      <c r="C15180">
        <v>48503</v>
      </c>
      <c r="D15180" t="s">
        <v>135</v>
      </c>
      <c r="E15180">
        <v>590</v>
      </c>
      <c r="F15180" t="s">
        <v>110</v>
      </c>
      <c r="G15180" t="s">
        <v>121</v>
      </c>
      <c r="H15180">
        <v>1435</v>
      </c>
      <c r="I15180">
        <v>0.55588416201816682</v>
      </c>
      <c r="J15180">
        <v>6.1443362336091227E-3</v>
      </c>
      <c r="K15180">
        <v>-1.0238741522058521E-2</v>
      </c>
      <c r="L15180">
        <v>1.2294122453740419</v>
      </c>
    </row>
    <row r="15181" spans="1:12">
      <c r="A15181" t="s">
        <v>317</v>
      </c>
      <c r="B15181" t="s">
        <v>510</v>
      </c>
      <c r="C15181">
        <v>48503</v>
      </c>
      <c r="D15181" t="s">
        <v>135</v>
      </c>
      <c r="E15181">
        <v>590</v>
      </c>
      <c r="F15181" t="s">
        <v>110</v>
      </c>
      <c r="G15181" t="s">
        <v>122</v>
      </c>
      <c r="H15181">
        <v>61</v>
      </c>
      <c r="I15181">
        <v>0.30388177698274699</v>
      </c>
      <c r="J15181">
        <v>9.3469390740951921E-3</v>
      </c>
      <c r="K15181">
        <v>5.7939550757218128E-2</v>
      </c>
      <c r="L15181">
        <v>0.4351263292164263</v>
      </c>
    </row>
    <row r="15182" spans="1:12">
      <c r="A15182" t="s">
        <v>317</v>
      </c>
      <c r="B15182" t="s">
        <v>510</v>
      </c>
      <c r="C15182">
        <v>48503</v>
      </c>
      <c r="D15182" t="s">
        <v>135</v>
      </c>
      <c r="E15182">
        <v>590</v>
      </c>
      <c r="F15182" t="s">
        <v>110</v>
      </c>
      <c r="G15182" t="s">
        <v>123</v>
      </c>
      <c r="H15182">
        <v>1435</v>
      </c>
      <c r="I15182">
        <v>0.71515708957710988</v>
      </c>
      <c r="J15182">
        <v>8.0003988524832547E-3</v>
      </c>
      <c r="K15182">
        <v>-1.7631739374351929E-4</v>
      </c>
      <c r="L15182">
        <v>1.586068888403962</v>
      </c>
    </row>
    <row r="15183" spans="1:12">
      <c r="A15183" t="s">
        <v>317</v>
      </c>
      <c r="B15183" t="s">
        <v>510</v>
      </c>
      <c r="C15183">
        <v>48503</v>
      </c>
      <c r="D15183" t="s">
        <v>135</v>
      </c>
      <c r="E15183">
        <v>590</v>
      </c>
      <c r="F15183" t="s">
        <v>110</v>
      </c>
      <c r="G15183" t="s">
        <v>124</v>
      </c>
      <c r="H15183">
        <v>61</v>
      </c>
      <c r="I15183">
        <v>0.38243490535788321</v>
      </c>
      <c r="J15183">
        <v>1.1712023440347989E-2</v>
      </c>
      <c r="K15183">
        <v>6.747084092325327E-2</v>
      </c>
      <c r="L15183">
        <v>0.58620341959214728</v>
      </c>
    </row>
    <row r="15184" spans="1:12">
      <c r="A15184" t="s">
        <v>317</v>
      </c>
      <c r="B15184" t="s">
        <v>510</v>
      </c>
      <c r="C15184">
        <v>48503</v>
      </c>
      <c r="D15184" t="s">
        <v>135</v>
      </c>
      <c r="E15184">
        <v>590</v>
      </c>
      <c r="F15184" t="s">
        <v>110</v>
      </c>
      <c r="G15184" t="s">
        <v>125</v>
      </c>
      <c r="H15184">
        <v>1435</v>
      </c>
      <c r="I15184">
        <v>0.86965771020004723</v>
      </c>
      <c r="J15184">
        <v>9.6610980965178769E-3</v>
      </c>
      <c r="K15184">
        <v>-1.7631739374351929E-4</v>
      </c>
      <c r="L15184">
        <v>1.882481460986257</v>
      </c>
    </row>
    <row r="15185" spans="1:12">
      <c r="A15185" t="s">
        <v>317</v>
      </c>
      <c r="B15185" t="s">
        <v>510</v>
      </c>
      <c r="C15185">
        <v>48503</v>
      </c>
      <c r="D15185" t="s">
        <v>135</v>
      </c>
      <c r="E15185">
        <v>590</v>
      </c>
      <c r="F15185" t="s">
        <v>110</v>
      </c>
      <c r="G15185" t="s">
        <v>126</v>
      </c>
      <c r="H15185">
        <v>61</v>
      </c>
      <c r="I15185">
        <v>0.4776440165954004</v>
      </c>
      <c r="J15185">
        <v>1.495764843171093E-2</v>
      </c>
      <c r="K15185">
        <v>8.2249255951595393E-2</v>
      </c>
      <c r="L15185">
        <v>0.75884547322774942</v>
      </c>
    </row>
    <row r="15186" spans="1:12">
      <c r="A15186" t="s">
        <v>317</v>
      </c>
      <c r="B15186" t="s">
        <v>510</v>
      </c>
      <c r="C15186">
        <v>48503</v>
      </c>
      <c r="D15186" t="s">
        <v>135</v>
      </c>
      <c r="E15186">
        <v>590</v>
      </c>
      <c r="F15186" t="s">
        <v>110</v>
      </c>
      <c r="G15186" t="s">
        <v>127</v>
      </c>
      <c r="H15186">
        <v>1435</v>
      </c>
      <c r="I15186">
        <v>0.46312309575669669</v>
      </c>
      <c r="J15186">
        <v>5.1859418767402944E-3</v>
      </c>
      <c r="K15186">
        <v>-2.4882057950703741E-2</v>
      </c>
      <c r="L15186">
        <v>1.0445898330844281</v>
      </c>
    </row>
    <row r="15187" spans="1:12">
      <c r="A15187" t="s">
        <v>317</v>
      </c>
      <c r="B15187" t="s">
        <v>510</v>
      </c>
      <c r="C15187">
        <v>48503</v>
      </c>
      <c r="D15187" t="s">
        <v>135</v>
      </c>
      <c r="E15187">
        <v>590</v>
      </c>
      <c r="F15187" t="s">
        <v>110</v>
      </c>
      <c r="G15187" t="s">
        <v>128</v>
      </c>
      <c r="H15187">
        <v>61</v>
      </c>
      <c r="I15187">
        <v>0.23217283085531901</v>
      </c>
      <c r="J15187">
        <v>7.4950714762266448E-3</v>
      </c>
      <c r="K15187">
        <v>4.4751702272343721E-2</v>
      </c>
      <c r="L15187">
        <v>0.35252022681702871</v>
      </c>
    </row>
    <row r="15188" spans="1:12">
      <c r="A15188" t="s">
        <v>317</v>
      </c>
      <c r="B15188" t="s">
        <v>510</v>
      </c>
      <c r="C15188">
        <v>48503</v>
      </c>
      <c r="D15188" t="s">
        <v>135</v>
      </c>
      <c r="E15188">
        <v>590</v>
      </c>
      <c r="F15188" t="s">
        <v>110</v>
      </c>
      <c r="G15188" t="s">
        <v>129</v>
      </c>
      <c r="H15188">
        <v>1435</v>
      </c>
      <c r="I15188">
        <v>0.46312309648774741</v>
      </c>
      <c r="J15188">
        <v>5.1859418748636107E-3</v>
      </c>
      <c r="K15188">
        <v>-2.4882057950703741E-2</v>
      </c>
      <c r="L15188">
        <v>1.0445898330844281</v>
      </c>
    </row>
    <row r="15189" spans="1:12">
      <c r="A15189" t="s">
        <v>317</v>
      </c>
      <c r="B15189" t="s">
        <v>510</v>
      </c>
      <c r="C15189">
        <v>48503</v>
      </c>
      <c r="D15189" t="s">
        <v>135</v>
      </c>
      <c r="E15189">
        <v>590</v>
      </c>
      <c r="F15189" t="s">
        <v>110</v>
      </c>
      <c r="G15189" t="s">
        <v>130</v>
      </c>
      <c r="H15189">
        <v>61</v>
      </c>
      <c r="I15189">
        <v>0.23217283085531901</v>
      </c>
      <c r="J15189">
        <v>7.4950714762266448E-3</v>
      </c>
      <c r="K15189">
        <v>4.4751702272343721E-2</v>
      </c>
      <c r="L15189">
        <v>0.35252022681702871</v>
      </c>
    </row>
    <row r="15190" spans="1:12">
      <c r="A15190" t="s">
        <v>317</v>
      </c>
      <c r="B15190" t="s">
        <v>510</v>
      </c>
      <c r="C15190">
        <v>48503</v>
      </c>
      <c r="D15190" t="s">
        <v>135</v>
      </c>
      <c r="E15190">
        <v>590</v>
      </c>
      <c r="F15190" t="s">
        <v>110</v>
      </c>
      <c r="G15190" t="s">
        <v>131</v>
      </c>
      <c r="H15190">
        <v>1435</v>
      </c>
      <c r="I15190">
        <v>0.46312309626816522</v>
      </c>
      <c r="J15190">
        <v>5.1859418749559544E-3</v>
      </c>
      <c r="K15190">
        <v>-2.4882057950703741E-2</v>
      </c>
      <c r="L15190">
        <v>1.0445898330844281</v>
      </c>
    </row>
    <row r="15191" spans="1:12">
      <c r="A15191" t="s">
        <v>317</v>
      </c>
      <c r="B15191" t="s">
        <v>510</v>
      </c>
      <c r="C15191">
        <v>48503</v>
      </c>
      <c r="D15191" t="s">
        <v>135</v>
      </c>
      <c r="E15191">
        <v>590</v>
      </c>
      <c r="F15191" t="s">
        <v>110</v>
      </c>
      <c r="G15191" t="s">
        <v>132</v>
      </c>
      <c r="H15191">
        <v>61</v>
      </c>
      <c r="I15191">
        <v>0.23217283085531901</v>
      </c>
      <c r="J15191">
        <v>7.4950714762266448E-3</v>
      </c>
      <c r="K15191">
        <v>4.4751702272343721E-2</v>
      </c>
      <c r="L15191">
        <v>0.35252022681702871</v>
      </c>
    </row>
    <row r="15192" spans="1:12">
      <c r="A15192" t="s">
        <v>317</v>
      </c>
      <c r="B15192" t="s">
        <v>510</v>
      </c>
      <c r="C15192">
        <v>48503</v>
      </c>
      <c r="D15192" t="s">
        <v>135</v>
      </c>
      <c r="E15192">
        <v>590</v>
      </c>
      <c r="F15192" t="s">
        <v>110</v>
      </c>
      <c r="G15192" t="s">
        <v>133</v>
      </c>
      <c r="H15192">
        <v>1435</v>
      </c>
      <c r="I15192">
        <v>0.55378203990716468</v>
      </c>
      <c r="J15192">
        <v>6.2546745532555559E-3</v>
      </c>
      <c r="K15192">
        <v>-1.4333065093495401E-3</v>
      </c>
      <c r="L15192">
        <v>1.3067001439901109</v>
      </c>
    </row>
    <row r="15193" spans="1:12">
      <c r="A15193" t="s">
        <v>317</v>
      </c>
      <c r="B15193" t="s">
        <v>510</v>
      </c>
      <c r="C15193">
        <v>48503</v>
      </c>
      <c r="D15193" t="s">
        <v>135</v>
      </c>
      <c r="E15193">
        <v>590</v>
      </c>
      <c r="F15193" t="s">
        <v>110</v>
      </c>
      <c r="G15193" t="s">
        <v>134</v>
      </c>
      <c r="H15193">
        <v>61</v>
      </c>
      <c r="I15193">
        <v>0.28874487922905012</v>
      </c>
      <c r="J15193">
        <v>1.0325144890336769E-2</v>
      </c>
      <c r="K15193">
        <v>4.3298736763396413E-2</v>
      </c>
      <c r="L15193">
        <v>0.49094550654515817</v>
      </c>
    </row>
    <row r="15194" spans="1:12">
      <c r="A15194" t="s">
        <v>317</v>
      </c>
      <c r="B15194" t="s">
        <v>511</v>
      </c>
      <c r="C15194">
        <v>48505</v>
      </c>
      <c r="D15194" t="s">
        <v>135</v>
      </c>
      <c r="E15194">
        <v>590</v>
      </c>
      <c r="F15194" t="s">
        <v>110</v>
      </c>
      <c r="G15194" t="s">
        <v>111</v>
      </c>
      <c r="H15194">
        <v>249</v>
      </c>
      <c r="I15194">
        <v>2.8781502944510269E-2</v>
      </c>
      <c r="J15194">
        <v>8.7103573533337268E-4</v>
      </c>
      <c r="K15194">
        <v>-999</v>
      </c>
      <c r="L15194">
        <v>-999</v>
      </c>
    </row>
    <row r="15195" spans="1:12">
      <c r="A15195" t="s">
        <v>317</v>
      </c>
      <c r="B15195" t="s">
        <v>511</v>
      </c>
      <c r="C15195">
        <v>48505</v>
      </c>
      <c r="D15195" t="s">
        <v>135</v>
      </c>
      <c r="E15195">
        <v>590</v>
      </c>
      <c r="F15195" t="s">
        <v>110</v>
      </c>
      <c r="G15195" t="s">
        <v>112</v>
      </c>
      <c r="H15195">
        <v>334</v>
      </c>
      <c r="I15195">
        <v>5.7337774181871813E-4</v>
      </c>
      <c r="J15195">
        <v>6.8644977716263221E-4</v>
      </c>
      <c r="K15195">
        <v>-999</v>
      </c>
      <c r="L15195">
        <v>-999</v>
      </c>
    </row>
    <row r="15196" spans="1:12">
      <c r="A15196" t="s">
        <v>317</v>
      </c>
      <c r="B15196" t="s">
        <v>511</v>
      </c>
      <c r="C15196">
        <v>48505</v>
      </c>
      <c r="D15196" t="s">
        <v>135</v>
      </c>
      <c r="E15196">
        <v>590</v>
      </c>
      <c r="F15196" t="s">
        <v>110</v>
      </c>
      <c r="G15196" t="s">
        <v>113</v>
      </c>
      <c r="H15196">
        <v>249</v>
      </c>
      <c r="I15196">
        <v>0.56137201362039857</v>
      </c>
      <c r="J15196">
        <v>1.012382244926258E-2</v>
      </c>
      <c r="K15196">
        <v>-4.829477607592584E-2</v>
      </c>
      <c r="L15196">
        <v>0.98030706364718623</v>
      </c>
    </row>
    <row r="15197" spans="1:12">
      <c r="A15197" t="s">
        <v>317</v>
      </c>
      <c r="B15197" t="s">
        <v>511</v>
      </c>
      <c r="C15197">
        <v>48505</v>
      </c>
      <c r="D15197" t="s">
        <v>135</v>
      </c>
      <c r="E15197">
        <v>590</v>
      </c>
      <c r="F15197" t="s">
        <v>110</v>
      </c>
      <c r="G15197" t="s">
        <v>114</v>
      </c>
      <c r="H15197">
        <v>334</v>
      </c>
      <c r="I15197">
        <v>0.17057928021147739</v>
      </c>
      <c r="J15197">
        <v>4.6225297974527048E-3</v>
      </c>
      <c r="K15197">
        <v>-0.1664199960492774</v>
      </c>
      <c r="L15197">
        <v>0.40550754015868767</v>
      </c>
    </row>
    <row r="15198" spans="1:12">
      <c r="A15198" t="s">
        <v>317</v>
      </c>
      <c r="B15198" t="s">
        <v>511</v>
      </c>
      <c r="C15198">
        <v>48505</v>
      </c>
      <c r="D15198" t="s">
        <v>135</v>
      </c>
      <c r="E15198">
        <v>590</v>
      </c>
      <c r="F15198" t="s">
        <v>110</v>
      </c>
      <c r="G15198" t="s">
        <v>115</v>
      </c>
      <c r="H15198">
        <v>249</v>
      </c>
      <c r="I15198">
        <v>0.42181423762013498</v>
      </c>
      <c r="J15198">
        <v>8.0289533675778849E-3</v>
      </c>
      <c r="K15198">
        <v>-8.3428415144320325E-2</v>
      </c>
      <c r="L15198">
        <v>0.73430831483007752</v>
      </c>
    </row>
    <row r="15199" spans="1:12">
      <c r="A15199" t="s">
        <v>317</v>
      </c>
      <c r="B15199" t="s">
        <v>511</v>
      </c>
      <c r="C15199">
        <v>48505</v>
      </c>
      <c r="D15199" t="s">
        <v>135</v>
      </c>
      <c r="E15199">
        <v>590</v>
      </c>
      <c r="F15199" t="s">
        <v>110</v>
      </c>
      <c r="G15199" t="s">
        <v>116</v>
      </c>
      <c r="H15199">
        <v>334</v>
      </c>
      <c r="I15199">
        <v>9.3343811315799871E-2</v>
      </c>
      <c r="J15199">
        <v>4.9802479425159994E-3</v>
      </c>
      <c r="K15199">
        <v>-0.24716632621721901</v>
      </c>
      <c r="L15199">
        <v>0.37254397000429879</v>
      </c>
    </row>
    <row r="15200" spans="1:12">
      <c r="A15200" t="s">
        <v>317</v>
      </c>
      <c r="B15200" t="s">
        <v>511</v>
      </c>
      <c r="C15200">
        <v>48505</v>
      </c>
      <c r="D15200" t="s">
        <v>135</v>
      </c>
      <c r="E15200">
        <v>590</v>
      </c>
      <c r="F15200" t="s">
        <v>110</v>
      </c>
      <c r="G15200" t="s">
        <v>117</v>
      </c>
      <c r="H15200">
        <v>249</v>
      </c>
      <c r="I15200">
        <v>0.42181423762013492</v>
      </c>
      <c r="J15200">
        <v>8.0289533675778832E-3</v>
      </c>
      <c r="K15200">
        <v>-8.3428415144320325E-2</v>
      </c>
      <c r="L15200">
        <v>0.73430831483007752</v>
      </c>
    </row>
    <row r="15201" spans="1:12">
      <c r="A15201" t="s">
        <v>317</v>
      </c>
      <c r="B15201" t="s">
        <v>511</v>
      </c>
      <c r="C15201">
        <v>48505</v>
      </c>
      <c r="D15201" t="s">
        <v>135</v>
      </c>
      <c r="E15201">
        <v>590</v>
      </c>
      <c r="F15201" t="s">
        <v>110</v>
      </c>
      <c r="G15201" t="s">
        <v>118</v>
      </c>
      <c r="H15201">
        <v>334</v>
      </c>
      <c r="I15201">
        <v>9.3338472856888552E-2</v>
      </c>
      <c r="J15201">
        <v>4.9803851799246068E-3</v>
      </c>
      <c r="K15201">
        <v>-0.24716632621721901</v>
      </c>
      <c r="L15201">
        <v>0.37254397000429879</v>
      </c>
    </row>
    <row r="15202" spans="1:12">
      <c r="A15202" t="s">
        <v>317</v>
      </c>
      <c r="B15202" t="s">
        <v>511</v>
      </c>
      <c r="C15202">
        <v>48505</v>
      </c>
      <c r="D15202" t="s">
        <v>135</v>
      </c>
      <c r="E15202">
        <v>590</v>
      </c>
      <c r="F15202" t="s">
        <v>110</v>
      </c>
      <c r="G15202" t="s">
        <v>119</v>
      </c>
      <c r="H15202">
        <v>249</v>
      </c>
      <c r="I15202">
        <v>0.48311767984334331</v>
      </c>
      <c r="J15202">
        <v>8.9584892760862043E-3</v>
      </c>
      <c r="K15202">
        <v>-7.3014897064594519E-2</v>
      </c>
      <c r="L15202">
        <v>0.8511285230059078</v>
      </c>
    </row>
    <row r="15203" spans="1:12">
      <c r="A15203" t="s">
        <v>317</v>
      </c>
      <c r="B15203" t="s">
        <v>511</v>
      </c>
      <c r="C15203">
        <v>48505</v>
      </c>
      <c r="D15203" t="s">
        <v>135</v>
      </c>
      <c r="E15203">
        <v>590</v>
      </c>
      <c r="F15203" t="s">
        <v>110</v>
      </c>
      <c r="G15203" t="s">
        <v>120</v>
      </c>
      <c r="H15203">
        <v>334</v>
      </c>
      <c r="I15203">
        <v>0.13623217973237531</v>
      </c>
      <c r="J15203">
        <v>4.8584786283880754E-3</v>
      </c>
      <c r="K15203">
        <v>-0.21468350489427621</v>
      </c>
      <c r="L15203">
        <v>0.39735487538562231</v>
      </c>
    </row>
    <row r="15204" spans="1:12">
      <c r="A15204" t="s">
        <v>317</v>
      </c>
      <c r="B15204" t="s">
        <v>511</v>
      </c>
      <c r="C15204">
        <v>48505</v>
      </c>
      <c r="D15204" t="s">
        <v>135</v>
      </c>
      <c r="E15204">
        <v>590</v>
      </c>
      <c r="F15204" t="s">
        <v>110</v>
      </c>
      <c r="G15204" t="s">
        <v>121</v>
      </c>
      <c r="H15204">
        <v>249</v>
      </c>
      <c r="I15204">
        <v>0.64951290937184847</v>
      </c>
      <c r="J15204">
        <v>1.146535267839118E-2</v>
      </c>
      <c r="K15204">
        <v>-4.0010588328953517E-3</v>
      </c>
      <c r="L15204">
        <v>1.1300487698310651</v>
      </c>
    </row>
    <row r="15205" spans="1:12">
      <c r="A15205" t="s">
        <v>317</v>
      </c>
      <c r="B15205" t="s">
        <v>511</v>
      </c>
      <c r="C15205">
        <v>48505</v>
      </c>
      <c r="D15205" t="s">
        <v>135</v>
      </c>
      <c r="E15205">
        <v>590</v>
      </c>
      <c r="F15205" t="s">
        <v>110</v>
      </c>
      <c r="G15205" t="s">
        <v>122</v>
      </c>
      <c r="H15205">
        <v>334</v>
      </c>
      <c r="I15205">
        <v>0.2397085674600217</v>
      </c>
      <c r="J15205">
        <v>5.1335323488057661E-3</v>
      </c>
      <c r="K15205">
        <v>-0.1134357744722686</v>
      </c>
      <c r="L15205">
        <v>0.47108975947694159</v>
      </c>
    </row>
    <row r="15206" spans="1:12">
      <c r="A15206" t="s">
        <v>317</v>
      </c>
      <c r="B15206" t="s">
        <v>511</v>
      </c>
      <c r="C15206">
        <v>48505</v>
      </c>
      <c r="D15206" t="s">
        <v>135</v>
      </c>
      <c r="E15206">
        <v>590</v>
      </c>
      <c r="F15206" t="s">
        <v>110</v>
      </c>
      <c r="G15206" t="s">
        <v>123</v>
      </c>
      <c r="H15206">
        <v>249</v>
      </c>
      <c r="I15206">
        <v>0.79967414725325914</v>
      </c>
      <c r="J15206">
        <v>1.421601526972642E-2</v>
      </c>
      <c r="K15206">
        <v>0.19127582959611239</v>
      </c>
      <c r="L15206">
        <v>1.407135650628663</v>
      </c>
    </row>
    <row r="15207" spans="1:12">
      <c r="A15207" t="s">
        <v>317</v>
      </c>
      <c r="B15207" t="s">
        <v>511</v>
      </c>
      <c r="C15207">
        <v>48505</v>
      </c>
      <c r="D15207" t="s">
        <v>135</v>
      </c>
      <c r="E15207">
        <v>590</v>
      </c>
      <c r="F15207" t="s">
        <v>110</v>
      </c>
      <c r="G15207" t="s">
        <v>124</v>
      </c>
      <c r="H15207">
        <v>334</v>
      </c>
      <c r="I15207">
        <v>0.33573687337132402</v>
      </c>
      <c r="J15207">
        <v>5.9373779151517146E-3</v>
      </c>
      <c r="K15207">
        <v>-3.2848782864860163E-2</v>
      </c>
      <c r="L15207">
        <v>0.67193973333280543</v>
      </c>
    </row>
    <row r="15208" spans="1:12">
      <c r="A15208" t="s">
        <v>317</v>
      </c>
      <c r="B15208" t="s">
        <v>511</v>
      </c>
      <c r="C15208">
        <v>48505</v>
      </c>
      <c r="D15208" t="s">
        <v>135</v>
      </c>
      <c r="E15208">
        <v>590</v>
      </c>
      <c r="F15208" t="s">
        <v>110</v>
      </c>
      <c r="G15208" t="s">
        <v>125</v>
      </c>
      <c r="H15208">
        <v>249</v>
      </c>
      <c r="I15208">
        <v>0.95519366448157772</v>
      </c>
      <c r="J15208">
        <v>1.686457795238341E-2</v>
      </c>
      <c r="K15208">
        <v>0.24692628372133291</v>
      </c>
      <c r="L15208">
        <v>1.665955837431321</v>
      </c>
    </row>
    <row r="15209" spans="1:12">
      <c r="A15209" t="s">
        <v>317</v>
      </c>
      <c r="B15209" t="s">
        <v>511</v>
      </c>
      <c r="C15209">
        <v>48505</v>
      </c>
      <c r="D15209" t="s">
        <v>135</v>
      </c>
      <c r="E15209">
        <v>590</v>
      </c>
      <c r="F15209" t="s">
        <v>110</v>
      </c>
      <c r="G15209" t="s">
        <v>126</v>
      </c>
      <c r="H15209">
        <v>334</v>
      </c>
      <c r="I15209">
        <v>0.4371562454710286</v>
      </c>
      <c r="J15209">
        <v>7.312892419487918E-3</v>
      </c>
      <c r="K15209">
        <v>-2.9603177133575849E-3</v>
      </c>
      <c r="L15209">
        <v>0.83618455498745559</v>
      </c>
    </row>
    <row r="15210" spans="1:12">
      <c r="A15210" t="s">
        <v>317</v>
      </c>
      <c r="B15210" t="s">
        <v>511</v>
      </c>
      <c r="C15210">
        <v>48505</v>
      </c>
      <c r="D15210" t="s">
        <v>135</v>
      </c>
      <c r="E15210">
        <v>590</v>
      </c>
      <c r="F15210" t="s">
        <v>110</v>
      </c>
      <c r="G15210" t="s">
        <v>127</v>
      </c>
      <c r="H15210">
        <v>249</v>
      </c>
      <c r="I15210">
        <v>0.56137201362039857</v>
      </c>
      <c r="J15210">
        <v>1.012382244926258E-2</v>
      </c>
      <c r="K15210">
        <v>-4.829477607592584E-2</v>
      </c>
      <c r="L15210">
        <v>0.98030706364718623</v>
      </c>
    </row>
    <row r="15211" spans="1:12">
      <c r="A15211" t="s">
        <v>317</v>
      </c>
      <c r="B15211" t="s">
        <v>511</v>
      </c>
      <c r="C15211">
        <v>48505</v>
      </c>
      <c r="D15211" t="s">
        <v>135</v>
      </c>
      <c r="E15211">
        <v>590</v>
      </c>
      <c r="F15211" t="s">
        <v>110</v>
      </c>
      <c r="G15211" t="s">
        <v>128</v>
      </c>
      <c r="H15211">
        <v>334</v>
      </c>
      <c r="I15211">
        <v>0.17057968067662579</v>
      </c>
      <c r="J15211">
        <v>4.6214440431201122E-3</v>
      </c>
      <c r="K15211">
        <v>-0.1664199960492774</v>
      </c>
      <c r="L15211">
        <v>0.40550754015868767</v>
      </c>
    </row>
    <row r="15212" spans="1:12">
      <c r="A15212" t="s">
        <v>317</v>
      </c>
      <c r="B15212" t="s">
        <v>511</v>
      </c>
      <c r="C15212">
        <v>48505</v>
      </c>
      <c r="D15212" t="s">
        <v>135</v>
      </c>
      <c r="E15212">
        <v>590</v>
      </c>
      <c r="F15212" t="s">
        <v>110</v>
      </c>
      <c r="G15212" t="s">
        <v>129</v>
      </c>
      <c r="H15212">
        <v>249</v>
      </c>
      <c r="I15212">
        <v>0.56137201362039857</v>
      </c>
      <c r="J15212">
        <v>1.012382244926258E-2</v>
      </c>
      <c r="K15212">
        <v>-4.829477607592584E-2</v>
      </c>
      <c r="L15212">
        <v>0.98030706364718623</v>
      </c>
    </row>
    <row r="15213" spans="1:12">
      <c r="A15213" t="s">
        <v>317</v>
      </c>
      <c r="B15213" t="s">
        <v>511</v>
      </c>
      <c r="C15213">
        <v>48505</v>
      </c>
      <c r="D15213" t="s">
        <v>135</v>
      </c>
      <c r="E15213">
        <v>590</v>
      </c>
      <c r="F15213" t="s">
        <v>110</v>
      </c>
      <c r="G15213" t="s">
        <v>130</v>
      </c>
      <c r="H15213">
        <v>334</v>
      </c>
      <c r="I15213">
        <v>0.17057968067662579</v>
      </c>
      <c r="J15213">
        <v>4.6214440431201122E-3</v>
      </c>
      <c r="K15213">
        <v>-0.1664199960492774</v>
      </c>
      <c r="L15213">
        <v>0.40550754015868767</v>
      </c>
    </row>
    <row r="15214" spans="1:12">
      <c r="A15214" t="s">
        <v>317</v>
      </c>
      <c r="B15214" t="s">
        <v>511</v>
      </c>
      <c r="C15214">
        <v>48505</v>
      </c>
      <c r="D15214" t="s">
        <v>135</v>
      </c>
      <c r="E15214">
        <v>590</v>
      </c>
      <c r="F15214" t="s">
        <v>110</v>
      </c>
      <c r="G15214" t="s">
        <v>131</v>
      </c>
      <c r="H15214">
        <v>249</v>
      </c>
      <c r="I15214">
        <v>0.56137201362039857</v>
      </c>
      <c r="J15214">
        <v>1.012382244926258E-2</v>
      </c>
      <c r="K15214">
        <v>-4.829477607592584E-2</v>
      </c>
      <c r="L15214">
        <v>0.98030706364718623</v>
      </c>
    </row>
    <row r="15215" spans="1:12">
      <c r="A15215" t="s">
        <v>317</v>
      </c>
      <c r="B15215" t="s">
        <v>511</v>
      </c>
      <c r="C15215">
        <v>48505</v>
      </c>
      <c r="D15215" t="s">
        <v>135</v>
      </c>
      <c r="E15215">
        <v>590</v>
      </c>
      <c r="F15215" t="s">
        <v>110</v>
      </c>
      <c r="G15215" t="s">
        <v>132</v>
      </c>
      <c r="H15215">
        <v>334</v>
      </c>
      <c r="I15215">
        <v>0.17057968067662579</v>
      </c>
      <c r="J15215">
        <v>4.6214440431201114E-3</v>
      </c>
      <c r="K15215">
        <v>-0.1664199960492774</v>
      </c>
      <c r="L15215">
        <v>0.40550754015868767</v>
      </c>
    </row>
    <row r="15216" spans="1:12">
      <c r="A15216" t="s">
        <v>317</v>
      </c>
      <c r="B15216" t="s">
        <v>511</v>
      </c>
      <c r="C15216">
        <v>48505</v>
      </c>
      <c r="D15216" t="s">
        <v>135</v>
      </c>
      <c r="E15216">
        <v>590</v>
      </c>
      <c r="F15216" t="s">
        <v>110</v>
      </c>
      <c r="G15216" t="s">
        <v>133</v>
      </c>
      <c r="H15216">
        <v>249</v>
      </c>
      <c r="I15216">
        <v>0.60025793537664518</v>
      </c>
      <c r="J15216">
        <v>1.127974245643126E-2</v>
      </c>
      <c r="K15216">
        <v>0.15360769622612799</v>
      </c>
      <c r="L15216">
        <v>1.0610174274965309</v>
      </c>
    </row>
    <row r="15217" spans="1:12">
      <c r="A15217" t="s">
        <v>317</v>
      </c>
      <c r="B15217" t="s">
        <v>511</v>
      </c>
      <c r="C15217">
        <v>48505</v>
      </c>
      <c r="D15217" t="s">
        <v>135</v>
      </c>
      <c r="E15217">
        <v>590</v>
      </c>
      <c r="F15217" t="s">
        <v>110</v>
      </c>
      <c r="G15217" t="s">
        <v>134</v>
      </c>
      <c r="H15217">
        <v>334</v>
      </c>
      <c r="I15217">
        <v>0.26600563503707358</v>
      </c>
      <c r="J15217">
        <v>4.4683730213794064E-3</v>
      </c>
      <c r="K15217">
        <v>-2.9603177133575849E-3</v>
      </c>
      <c r="L15217">
        <v>0.50047131994690186</v>
      </c>
    </row>
    <row r="15218" spans="1:12">
      <c r="A15218" t="s">
        <v>317</v>
      </c>
      <c r="B15218" t="s">
        <v>512</v>
      </c>
      <c r="C15218">
        <v>48507</v>
      </c>
      <c r="D15218" t="s">
        <v>135</v>
      </c>
      <c r="E15218">
        <v>590</v>
      </c>
      <c r="F15218" t="s">
        <v>110</v>
      </c>
      <c r="G15218" t="s">
        <v>111</v>
      </c>
      <c r="H15218">
        <v>109</v>
      </c>
      <c r="I15218">
        <v>3.041251372319638E-2</v>
      </c>
      <c r="J15218">
        <v>9.9540105842593285E-4</v>
      </c>
      <c r="K15218">
        <v>-999</v>
      </c>
      <c r="L15218">
        <v>-999</v>
      </c>
    </row>
    <row r="15219" spans="1:12">
      <c r="A15219" t="s">
        <v>317</v>
      </c>
      <c r="B15219" t="s">
        <v>512</v>
      </c>
      <c r="C15219">
        <v>48507</v>
      </c>
      <c r="D15219" t="s">
        <v>135</v>
      </c>
      <c r="E15219">
        <v>590</v>
      </c>
      <c r="F15219" t="s">
        <v>110</v>
      </c>
      <c r="G15219" t="s">
        <v>112</v>
      </c>
      <c r="H15219">
        <v>68</v>
      </c>
      <c r="I15219">
        <v>4.7075064049499626E-3</v>
      </c>
      <c r="J15219">
        <v>1.31483075008077E-3</v>
      </c>
      <c r="K15219">
        <v>-999</v>
      </c>
      <c r="L15219">
        <v>-999</v>
      </c>
    </row>
    <row r="15220" spans="1:12">
      <c r="A15220" t="s">
        <v>317</v>
      </c>
      <c r="B15220" t="s">
        <v>512</v>
      </c>
      <c r="C15220">
        <v>48507</v>
      </c>
      <c r="D15220" t="s">
        <v>135</v>
      </c>
      <c r="E15220">
        <v>590</v>
      </c>
      <c r="F15220" t="s">
        <v>110</v>
      </c>
      <c r="G15220" t="s">
        <v>113</v>
      </c>
      <c r="H15220">
        <v>109</v>
      </c>
      <c r="I15220">
        <v>0.57739016631517415</v>
      </c>
      <c r="J15220">
        <v>1.6996054902111871E-2</v>
      </c>
      <c r="K15220">
        <v>0.1035332790563049</v>
      </c>
      <c r="L15220">
        <v>0.98030706364718623</v>
      </c>
    </row>
    <row r="15221" spans="1:12">
      <c r="A15221" t="s">
        <v>317</v>
      </c>
      <c r="B15221" t="s">
        <v>512</v>
      </c>
      <c r="C15221">
        <v>48507</v>
      </c>
      <c r="D15221" t="s">
        <v>135</v>
      </c>
      <c r="E15221">
        <v>590</v>
      </c>
      <c r="F15221" t="s">
        <v>110</v>
      </c>
      <c r="G15221" t="s">
        <v>114</v>
      </c>
      <c r="H15221">
        <v>68</v>
      </c>
      <c r="I15221">
        <v>0.1310261961827392</v>
      </c>
      <c r="J15221">
        <v>9.4464678812520783E-3</v>
      </c>
      <c r="K15221">
        <v>-7.1017343752349901E-2</v>
      </c>
      <c r="L15221">
        <v>0.37361870577517597</v>
      </c>
    </row>
    <row r="15222" spans="1:12">
      <c r="A15222" t="s">
        <v>317</v>
      </c>
      <c r="B15222" t="s">
        <v>512</v>
      </c>
      <c r="C15222">
        <v>48507</v>
      </c>
      <c r="D15222" t="s">
        <v>135</v>
      </c>
      <c r="E15222">
        <v>590</v>
      </c>
      <c r="F15222" t="s">
        <v>110</v>
      </c>
      <c r="G15222" t="s">
        <v>115</v>
      </c>
      <c r="H15222">
        <v>109</v>
      </c>
      <c r="I15222">
        <v>0.41173196371926052</v>
      </c>
      <c r="J15222">
        <v>1.338148165964485E-2</v>
      </c>
      <c r="K15222">
        <v>5.705854626682396E-2</v>
      </c>
      <c r="L15222">
        <v>0.73430831483007752</v>
      </c>
    </row>
    <row r="15223" spans="1:12">
      <c r="A15223" t="s">
        <v>317</v>
      </c>
      <c r="B15223" t="s">
        <v>512</v>
      </c>
      <c r="C15223">
        <v>48507</v>
      </c>
      <c r="D15223" t="s">
        <v>135</v>
      </c>
      <c r="E15223">
        <v>590</v>
      </c>
      <c r="F15223" t="s">
        <v>110</v>
      </c>
      <c r="G15223" t="s">
        <v>116</v>
      </c>
      <c r="H15223">
        <v>68</v>
      </c>
      <c r="I15223">
        <v>4.6902638637727229E-2</v>
      </c>
      <c r="J15223">
        <v>9.0723327106680528E-3</v>
      </c>
      <c r="K15223">
        <v>-0.18785613027978981</v>
      </c>
      <c r="L15223">
        <v>0.27292184294543398</v>
      </c>
    </row>
    <row r="15224" spans="1:12">
      <c r="A15224" t="s">
        <v>317</v>
      </c>
      <c r="B15224" t="s">
        <v>512</v>
      </c>
      <c r="C15224">
        <v>48507</v>
      </c>
      <c r="D15224" t="s">
        <v>135</v>
      </c>
      <c r="E15224">
        <v>590</v>
      </c>
      <c r="F15224" t="s">
        <v>110</v>
      </c>
      <c r="G15224" t="s">
        <v>117</v>
      </c>
      <c r="H15224">
        <v>109</v>
      </c>
      <c r="I15224">
        <v>0.41173196371926052</v>
      </c>
      <c r="J15224">
        <v>1.338148165964485E-2</v>
      </c>
      <c r="K15224">
        <v>5.705854626682396E-2</v>
      </c>
      <c r="L15224">
        <v>0.73430831483007752</v>
      </c>
    </row>
    <row r="15225" spans="1:12">
      <c r="A15225" t="s">
        <v>317</v>
      </c>
      <c r="B15225" t="s">
        <v>512</v>
      </c>
      <c r="C15225">
        <v>48507</v>
      </c>
      <c r="D15225" t="s">
        <v>135</v>
      </c>
      <c r="E15225">
        <v>590</v>
      </c>
      <c r="F15225" t="s">
        <v>110</v>
      </c>
      <c r="G15225" t="s">
        <v>118</v>
      </c>
      <c r="H15225">
        <v>68</v>
      </c>
      <c r="I15225">
        <v>4.6876417383662758E-2</v>
      </c>
      <c r="J15225">
        <v>9.0721680322811381E-3</v>
      </c>
      <c r="K15225">
        <v>-0.18785613027978981</v>
      </c>
      <c r="L15225">
        <v>0.27292184294543398</v>
      </c>
    </row>
    <row r="15226" spans="1:12">
      <c r="A15226" t="s">
        <v>317</v>
      </c>
      <c r="B15226" t="s">
        <v>512</v>
      </c>
      <c r="C15226">
        <v>48507</v>
      </c>
      <c r="D15226" t="s">
        <v>135</v>
      </c>
      <c r="E15226">
        <v>590</v>
      </c>
      <c r="F15226" t="s">
        <v>110</v>
      </c>
      <c r="G15226" t="s">
        <v>119</v>
      </c>
      <c r="H15226">
        <v>109</v>
      </c>
      <c r="I15226">
        <v>0.48801850983567607</v>
      </c>
      <c r="J15226">
        <v>1.499954751078752E-2</v>
      </c>
      <c r="K15226">
        <v>7.6466862284991111E-2</v>
      </c>
      <c r="L15226">
        <v>0.8511285230059078</v>
      </c>
    </row>
    <row r="15227" spans="1:12">
      <c r="A15227" t="s">
        <v>317</v>
      </c>
      <c r="B15227" t="s">
        <v>512</v>
      </c>
      <c r="C15227">
        <v>48507</v>
      </c>
      <c r="D15227" t="s">
        <v>135</v>
      </c>
      <c r="E15227">
        <v>590</v>
      </c>
      <c r="F15227" t="s">
        <v>110</v>
      </c>
      <c r="G15227" t="s">
        <v>120</v>
      </c>
      <c r="H15227">
        <v>68</v>
      </c>
      <c r="I15227">
        <v>9.0476925790849469E-2</v>
      </c>
      <c r="J15227">
        <v>9.0461611314315415E-3</v>
      </c>
      <c r="K15227">
        <v>-0.13429024912388771</v>
      </c>
      <c r="L15227">
        <v>0.33238008964030108</v>
      </c>
    </row>
    <row r="15228" spans="1:12">
      <c r="A15228" t="s">
        <v>317</v>
      </c>
      <c r="B15228" t="s">
        <v>512</v>
      </c>
      <c r="C15228">
        <v>48507</v>
      </c>
      <c r="D15228" t="s">
        <v>135</v>
      </c>
      <c r="E15228">
        <v>590</v>
      </c>
      <c r="F15228" t="s">
        <v>110</v>
      </c>
      <c r="G15228" t="s">
        <v>121</v>
      </c>
      <c r="H15228">
        <v>109</v>
      </c>
      <c r="I15228">
        <v>0.68067482373671084</v>
      </c>
      <c r="J15228">
        <v>1.934175329442793E-2</v>
      </c>
      <c r="K15228">
        <v>0.1363118648097805</v>
      </c>
      <c r="L15228">
        <v>1.1300487698310651</v>
      </c>
    </row>
    <row r="15229" spans="1:12">
      <c r="A15229" t="s">
        <v>317</v>
      </c>
      <c r="B15229" t="s">
        <v>512</v>
      </c>
      <c r="C15229">
        <v>48507</v>
      </c>
      <c r="D15229" t="s">
        <v>135</v>
      </c>
      <c r="E15229">
        <v>590</v>
      </c>
      <c r="F15229" t="s">
        <v>110</v>
      </c>
      <c r="G15229" t="s">
        <v>122</v>
      </c>
      <c r="H15229">
        <v>68</v>
      </c>
      <c r="I15229">
        <v>0.19617859015869021</v>
      </c>
      <c r="J15229">
        <v>1.1884857627013169E-2</v>
      </c>
      <c r="K15229">
        <v>-2.9603177133575849E-3</v>
      </c>
      <c r="L15229">
        <v>0.45912038110681419</v>
      </c>
    </row>
    <row r="15230" spans="1:12">
      <c r="A15230" t="s">
        <v>317</v>
      </c>
      <c r="B15230" t="s">
        <v>512</v>
      </c>
      <c r="C15230">
        <v>48507</v>
      </c>
      <c r="D15230" t="s">
        <v>135</v>
      </c>
      <c r="E15230">
        <v>590</v>
      </c>
      <c r="F15230" t="s">
        <v>110</v>
      </c>
      <c r="G15230" t="s">
        <v>123</v>
      </c>
      <c r="H15230">
        <v>109</v>
      </c>
      <c r="I15230">
        <v>0.86062117695760243</v>
      </c>
      <c r="J15230">
        <v>2.422587312274883E-2</v>
      </c>
      <c r="K15230">
        <v>0.1925092283393052</v>
      </c>
      <c r="L15230">
        <v>1.407135650628663</v>
      </c>
    </row>
    <row r="15231" spans="1:12">
      <c r="A15231" t="s">
        <v>317</v>
      </c>
      <c r="B15231" t="s">
        <v>512</v>
      </c>
      <c r="C15231">
        <v>48507</v>
      </c>
      <c r="D15231" t="s">
        <v>135</v>
      </c>
      <c r="E15231">
        <v>590</v>
      </c>
      <c r="F15231" t="s">
        <v>110</v>
      </c>
      <c r="G15231" t="s">
        <v>124</v>
      </c>
      <c r="H15231">
        <v>68</v>
      </c>
      <c r="I15231">
        <v>0.29055007121042958</v>
      </c>
      <c r="J15231">
        <v>1.6314890332224739E-2</v>
      </c>
      <c r="K15231">
        <v>-2.9603177133575849E-3</v>
      </c>
      <c r="L15231">
        <v>0.66866024082954811</v>
      </c>
    </row>
    <row r="15232" spans="1:12">
      <c r="A15232" t="s">
        <v>317</v>
      </c>
      <c r="B15232" t="s">
        <v>512</v>
      </c>
      <c r="C15232">
        <v>48507</v>
      </c>
      <c r="D15232" t="s">
        <v>135</v>
      </c>
      <c r="E15232">
        <v>590</v>
      </c>
      <c r="F15232" t="s">
        <v>110</v>
      </c>
      <c r="G15232" t="s">
        <v>125</v>
      </c>
      <c r="H15232">
        <v>109</v>
      </c>
      <c r="I15232">
        <v>1.039852976709235</v>
      </c>
      <c r="J15232">
        <v>2.8898819363624751E-2</v>
      </c>
      <c r="K15232">
        <v>0.24692628372133291</v>
      </c>
      <c r="L15232">
        <v>1.665955837431321</v>
      </c>
    </row>
    <row r="15233" spans="1:12">
      <c r="A15233" t="s">
        <v>317</v>
      </c>
      <c r="B15233" t="s">
        <v>512</v>
      </c>
      <c r="C15233">
        <v>48507</v>
      </c>
      <c r="D15233" t="s">
        <v>135</v>
      </c>
      <c r="E15233">
        <v>590</v>
      </c>
      <c r="F15233" t="s">
        <v>110</v>
      </c>
      <c r="G15233" t="s">
        <v>126</v>
      </c>
      <c r="H15233">
        <v>68</v>
      </c>
      <c r="I15233">
        <v>0.38255331193682268</v>
      </c>
      <c r="J15233">
        <v>2.10138504537772E-2</v>
      </c>
      <c r="K15233">
        <v>-2.9603177133575849E-3</v>
      </c>
      <c r="L15233">
        <v>0.83618455498745559</v>
      </c>
    </row>
    <row r="15234" spans="1:12">
      <c r="A15234" t="s">
        <v>317</v>
      </c>
      <c r="B15234" t="s">
        <v>512</v>
      </c>
      <c r="C15234">
        <v>48507</v>
      </c>
      <c r="D15234" t="s">
        <v>135</v>
      </c>
      <c r="E15234">
        <v>590</v>
      </c>
      <c r="F15234" t="s">
        <v>110</v>
      </c>
      <c r="G15234" t="s">
        <v>127</v>
      </c>
      <c r="H15234">
        <v>109</v>
      </c>
      <c r="I15234">
        <v>0.57739016631517426</v>
      </c>
      <c r="J15234">
        <v>1.6996054902111871E-2</v>
      </c>
      <c r="K15234">
        <v>0.1035332790563049</v>
      </c>
      <c r="L15234">
        <v>0.98030706364718623</v>
      </c>
    </row>
    <row r="15235" spans="1:12">
      <c r="A15235" t="s">
        <v>317</v>
      </c>
      <c r="B15235" t="s">
        <v>512</v>
      </c>
      <c r="C15235">
        <v>48507</v>
      </c>
      <c r="D15235" t="s">
        <v>135</v>
      </c>
      <c r="E15235">
        <v>590</v>
      </c>
      <c r="F15235" t="s">
        <v>110</v>
      </c>
      <c r="G15235" t="s">
        <v>128</v>
      </c>
      <c r="H15235">
        <v>68</v>
      </c>
      <c r="I15235">
        <v>0.13108892132839561</v>
      </c>
      <c r="J15235">
        <v>9.4406367663458363E-3</v>
      </c>
      <c r="K15235">
        <v>-7.1017343752349901E-2</v>
      </c>
      <c r="L15235">
        <v>0.37361870577517597</v>
      </c>
    </row>
    <row r="15236" spans="1:12">
      <c r="A15236" t="s">
        <v>317</v>
      </c>
      <c r="B15236" t="s">
        <v>512</v>
      </c>
      <c r="C15236">
        <v>48507</v>
      </c>
      <c r="D15236" t="s">
        <v>135</v>
      </c>
      <c r="E15236">
        <v>590</v>
      </c>
      <c r="F15236" t="s">
        <v>110</v>
      </c>
      <c r="G15236" t="s">
        <v>129</v>
      </c>
      <c r="H15236">
        <v>109</v>
      </c>
      <c r="I15236">
        <v>0.57739016631517415</v>
      </c>
      <c r="J15236">
        <v>1.6996054902111878E-2</v>
      </c>
      <c r="K15236">
        <v>0.1035332790563049</v>
      </c>
      <c r="L15236">
        <v>0.98030706364718623</v>
      </c>
    </row>
    <row r="15237" spans="1:12">
      <c r="A15237" t="s">
        <v>317</v>
      </c>
      <c r="B15237" t="s">
        <v>512</v>
      </c>
      <c r="C15237">
        <v>48507</v>
      </c>
      <c r="D15237" t="s">
        <v>135</v>
      </c>
      <c r="E15237">
        <v>590</v>
      </c>
      <c r="F15237" t="s">
        <v>110</v>
      </c>
      <c r="G15237" t="s">
        <v>130</v>
      </c>
      <c r="H15237">
        <v>68</v>
      </c>
      <c r="I15237">
        <v>0.13108892132839561</v>
      </c>
      <c r="J15237">
        <v>9.4406367663458363E-3</v>
      </c>
      <c r="K15237">
        <v>-7.1017343752349901E-2</v>
      </c>
      <c r="L15237">
        <v>0.37361870577517597</v>
      </c>
    </row>
    <row r="15238" spans="1:12">
      <c r="A15238" t="s">
        <v>317</v>
      </c>
      <c r="B15238" t="s">
        <v>512</v>
      </c>
      <c r="C15238">
        <v>48507</v>
      </c>
      <c r="D15238" t="s">
        <v>135</v>
      </c>
      <c r="E15238">
        <v>590</v>
      </c>
      <c r="F15238" t="s">
        <v>110</v>
      </c>
      <c r="G15238" t="s">
        <v>131</v>
      </c>
      <c r="H15238">
        <v>109</v>
      </c>
      <c r="I15238">
        <v>0.57739016631517426</v>
      </c>
      <c r="J15238">
        <v>1.6996054902111871E-2</v>
      </c>
      <c r="K15238">
        <v>0.1035332790563049</v>
      </c>
      <c r="L15238">
        <v>0.98030706364718623</v>
      </c>
    </row>
    <row r="15239" spans="1:12">
      <c r="A15239" t="s">
        <v>317</v>
      </c>
      <c r="B15239" t="s">
        <v>512</v>
      </c>
      <c r="C15239">
        <v>48507</v>
      </c>
      <c r="D15239" t="s">
        <v>135</v>
      </c>
      <c r="E15239">
        <v>590</v>
      </c>
      <c r="F15239" t="s">
        <v>110</v>
      </c>
      <c r="G15239" t="s">
        <v>132</v>
      </c>
      <c r="H15239">
        <v>68</v>
      </c>
      <c r="I15239">
        <v>0.13108892132839561</v>
      </c>
      <c r="J15239">
        <v>9.4406367663458363E-3</v>
      </c>
      <c r="K15239">
        <v>-7.1017343752349901E-2</v>
      </c>
      <c r="L15239">
        <v>0.37361870577517597</v>
      </c>
    </row>
    <row r="15240" spans="1:12">
      <c r="A15240" t="s">
        <v>317</v>
      </c>
      <c r="B15240" t="s">
        <v>512</v>
      </c>
      <c r="C15240">
        <v>48507</v>
      </c>
      <c r="D15240" t="s">
        <v>135</v>
      </c>
      <c r="E15240">
        <v>590</v>
      </c>
      <c r="F15240" t="s">
        <v>110</v>
      </c>
      <c r="G15240" t="s">
        <v>133</v>
      </c>
      <c r="H15240">
        <v>109</v>
      </c>
      <c r="I15240">
        <v>0.66167765560911485</v>
      </c>
      <c r="J15240">
        <v>1.8324779483823061E-2</v>
      </c>
      <c r="K15240">
        <v>0.17937101341866499</v>
      </c>
      <c r="L15240">
        <v>1.0515140306815709</v>
      </c>
    </row>
    <row r="15241" spans="1:12">
      <c r="A15241" t="s">
        <v>317</v>
      </c>
      <c r="B15241" t="s">
        <v>512</v>
      </c>
      <c r="C15241">
        <v>48507</v>
      </c>
      <c r="D15241" t="s">
        <v>135</v>
      </c>
      <c r="E15241">
        <v>590</v>
      </c>
      <c r="F15241" t="s">
        <v>110</v>
      </c>
      <c r="G15241" t="s">
        <v>134</v>
      </c>
      <c r="H15241">
        <v>68</v>
      </c>
      <c r="I15241">
        <v>0.26387111965055232</v>
      </c>
      <c r="J15241">
        <v>1.445553613394151E-2</v>
      </c>
      <c r="K15241">
        <v>-2.9603177133575849E-3</v>
      </c>
      <c r="L15241">
        <v>0.49923968709117561</v>
      </c>
    </row>
    <row r="15242" spans="1:12">
      <c r="A15242" t="s">
        <v>317</v>
      </c>
      <c r="B15242" t="s">
        <v>306</v>
      </c>
      <c r="C15242">
        <v>48001</v>
      </c>
      <c r="D15242" t="s">
        <v>135</v>
      </c>
      <c r="E15242">
        <v>329</v>
      </c>
      <c r="F15242" t="s">
        <v>136</v>
      </c>
      <c r="G15242" t="s">
        <v>137</v>
      </c>
      <c r="H15242">
        <v>385</v>
      </c>
      <c r="I15242">
        <v>0.44931330765684407</v>
      </c>
      <c r="J15242">
        <v>9.5507826619770329E-3</v>
      </c>
      <c r="K15242">
        <v>4.7015300867615753E-2</v>
      </c>
      <c r="L15242">
        <v>1.1821418445569449</v>
      </c>
    </row>
    <row r="15243" spans="1:12">
      <c r="A15243" t="s">
        <v>317</v>
      </c>
      <c r="B15243" t="s">
        <v>306</v>
      </c>
      <c r="C15243">
        <v>48001</v>
      </c>
      <c r="D15243" t="s">
        <v>135</v>
      </c>
      <c r="E15243">
        <v>329</v>
      </c>
      <c r="F15243" t="s">
        <v>136</v>
      </c>
      <c r="G15243" t="s">
        <v>138</v>
      </c>
      <c r="H15243">
        <v>615</v>
      </c>
      <c r="I15243">
        <v>0.43845845385504151</v>
      </c>
      <c r="J15243">
        <v>8.0442255027795891E-3</v>
      </c>
      <c r="K15243">
        <v>1.1574085157536581E-2</v>
      </c>
      <c r="L15243">
        <v>1.113550756471404</v>
      </c>
    </row>
    <row r="15244" spans="1:12">
      <c r="A15244" t="s">
        <v>317</v>
      </c>
      <c r="B15244" t="s">
        <v>306</v>
      </c>
      <c r="C15244">
        <v>48001</v>
      </c>
      <c r="D15244" t="s">
        <v>135</v>
      </c>
      <c r="E15244">
        <v>329</v>
      </c>
      <c r="F15244" t="s">
        <v>136</v>
      </c>
      <c r="G15244" t="s">
        <v>139</v>
      </c>
      <c r="H15244">
        <v>385</v>
      </c>
      <c r="I15244">
        <v>0.31553999149772177</v>
      </c>
      <c r="J15244">
        <v>6.5640098094966581E-3</v>
      </c>
      <c r="K15244">
        <v>2.7026075074874749E-2</v>
      </c>
      <c r="L15244">
        <v>0.82633330526958082</v>
      </c>
    </row>
    <row r="15245" spans="1:12">
      <c r="A15245" t="s">
        <v>317</v>
      </c>
      <c r="B15245" t="s">
        <v>306</v>
      </c>
      <c r="C15245">
        <v>48001</v>
      </c>
      <c r="D15245" t="s">
        <v>135</v>
      </c>
      <c r="E15245">
        <v>329</v>
      </c>
      <c r="F15245" t="s">
        <v>136</v>
      </c>
      <c r="G15245" t="s">
        <v>140</v>
      </c>
      <c r="H15245">
        <v>613</v>
      </c>
      <c r="I15245">
        <v>0.30441390115269018</v>
      </c>
      <c r="J15245">
        <v>5.6743118508289381E-3</v>
      </c>
      <c r="K15245">
        <v>1.3535378060595699E-2</v>
      </c>
      <c r="L15245">
        <v>0.76438586886810056</v>
      </c>
    </row>
    <row r="15246" spans="1:12">
      <c r="A15246" t="s">
        <v>317</v>
      </c>
      <c r="B15246" t="s">
        <v>318</v>
      </c>
      <c r="C15246">
        <v>48003</v>
      </c>
      <c r="D15246" t="s">
        <v>135</v>
      </c>
      <c r="E15246">
        <v>329</v>
      </c>
      <c r="F15246" t="s">
        <v>136</v>
      </c>
      <c r="G15246" t="s">
        <v>137</v>
      </c>
      <c r="H15246">
        <v>20</v>
      </c>
      <c r="I15246">
        <v>0.32187451582283699</v>
      </c>
      <c r="J15246">
        <v>1.451065724701751E-2</v>
      </c>
      <c r="K15246">
        <v>0.17027915039912711</v>
      </c>
      <c r="L15246">
        <v>0.4409738433681703</v>
      </c>
    </row>
    <row r="15247" spans="1:12">
      <c r="A15247" t="s">
        <v>317</v>
      </c>
      <c r="B15247" t="s">
        <v>318</v>
      </c>
      <c r="C15247">
        <v>48003</v>
      </c>
      <c r="D15247" t="s">
        <v>135</v>
      </c>
      <c r="E15247">
        <v>329</v>
      </c>
      <c r="F15247" t="s">
        <v>136</v>
      </c>
      <c r="G15247" t="s">
        <v>138</v>
      </c>
      <c r="H15247">
        <v>2225</v>
      </c>
      <c r="I15247">
        <v>0.28607720395070391</v>
      </c>
      <c r="J15247">
        <v>2.3648624570397712E-3</v>
      </c>
      <c r="K15247">
        <v>-6.134739484879681E-2</v>
      </c>
      <c r="L15247">
        <v>0.76401848443915665</v>
      </c>
    </row>
    <row r="15248" spans="1:12">
      <c r="A15248" t="s">
        <v>317</v>
      </c>
      <c r="B15248" t="s">
        <v>318</v>
      </c>
      <c r="C15248">
        <v>48003</v>
      </c>
      <c r="D15248" t="s">
        <v>135</v>
      </c>
      <c r="E15248">
        <v>329</v>
      </c>
      <c r="F15248" t="s">
        <v>136</v>
      </c>
      <c r="G15248" t="s">
        <v>139</v>
      </c>
      <c r="H15248">
        <v>20</v>
      </c>
      <c r="I15248">
        <v>0.21474305180317291</v>
      </c>
      <c r="J15248">
        <v>1.0984997716469731E-2</v>
      </c>
      <c r="K15248">
        <v>8.9023946345828414E-2</v>
      </c>
      <c r="L15248">
        <v>0.30804935895867108</v>
      </c>
    </row>
    <row r="15249" spans="1:12">
      <c r="A15249" t="s">
        <v>317</v>
      </c>
      <c r="B15249" t="s">
        <v>318</v>
      </c>
      <c r="C15249">
        <v>48003</v>
      </c>
      <c r="D15249" t="s">
        <v>135</v>
      </c>
      <c r="E15249">
        <v>329</v>
      </c>
      <c r="F15249" t="s">
        <v>136</v>
      </c>
      <c r="G15249" t="s">
        <v>140</v>
      </c>
      <c r="H15249">
        <v>2225</v>
      </c>
      <c r="I15249">
        <v>0.18663009418895499</v>
      </c>
      <c r="J15249">
        <v>1.76774784905612E-3</v>
      </c>
      <c r="K15249">
        <v>-0.1315993607022248</v>
      </c>
      <c r="L15249">
        <v>0.53801650268101464</v>
      </c>
    </row>
    <row r="15250" spans="1:12">
      <c r="A15250" t="s">
        <v>317</v>
      </c>
      <c r="B15250" t="s">
        <v>319</v>
      </c>
      <c r="C15250">
        <v>48005</v>
      </c>
      <c r="D15250" t="s">
        <v>135</v>
      </c>
      <c r="E15250">
        <v>329</v>
      </c>
      <c r="F15250" t="s">
        <v>136</v>
      </c>
      <c r="G15250" t="s">
        <v>137</v>
      </c>
      <c r="H15250">
        <v>385</v>
      </c>
      <c r="I15250">
        <v>0.44931330765684407</v>
      </c>
      <c r="J15250">
        <v>9.5507826619770329E-3</v>
      </c>
      <c r="K15250">
        <v>4.7015300867615753E-2</v>
      </c>
      <c r="L15250">
        <v>1.1821418445569449</v>
      </c>
    </row>
    <row r="15251" spans="1:12">
      <c r="A15251" t="s">
        <v>317</v>
      </c>
      <c r="B15251" t="s">
        <v>319</v>
      </c>
      <c r="C15251">
        <v>48005</v>
      </c>
      <c r="D15251" t="s">
        <v>135</v>
      </c>
      <c r="E15251">
        <v>329</v>
      </c>
      <c r="F15251" t="s">
        <v>136</v>
      </c>
      <c r="G15251" t="s">
        <v>138</v>
      </c>
      <c r="H15251">
        <v>615</v>
      </c>
      <c r="I15251">
        <v>0.43845845385504151</v>
      </c>
      <c r="J15251">
        <v>8.0442255027795891E-3</v>
      </c>
      <c r="K15251">
        <v>1.1574085157536581E-2</v>
      </c>
      <c r="L15251">
        <v>1.113550756471404</v>
      </c>
    </row>
    <row r="15252" spans="1:12">
      <c r="A15252" t="s">
        <v>317</v>
      </c>
      <c r="B15252" t="s">
        <v>319</v>
      </c>
      <c r="C15252">
        <v>48005</v>
      </c>
      <c r="D15252" t="s">
        <v>135</v>
      </c>
      <c r="E15252">
        <v>329</v>
      </c>
      <c r="F15252" t="s">
        <v>136</v>
      </c>
      <c r="G15252" t="s">
        <v>139</v>
      </c>
      <c r="H15252">
        <v>385</v>
      </c>
      <c r="I15252">
        <v>0.31553999149772177</v>
      </c>
      <c r="J15252">
        <v>6.5640098094966581E-3</v>
      </c>
      <c r="K15252">
        <v>2.7026075074874749E-2</v>
      </c>
      <c r="L15252">
        <v>0.82633330526958082</v>
      </c>
    </row>
    <row r="15253" spans="1:12">
      <c r="A15253" t="s">
        <v>317</v>
      </c>
      <c r="B15253" t="s">
        <v>319</v>
      </c>
      <c r="C15253">
        <v>48005</v>
      </c>
      <c r="D15253" t="s">
        <v>135</v>
      </c>
      <c r="E15253">
        <v>329</v>
      </c>
      <c r="F15253" t="s">
        <v>136</v>
      </c>
      <c r="G15253" t="s">
        <v>140</v>
      </c>
      <c r="H15253">
        <v>613</v>
      </c>
      <c r="I15253">
        <v>0.30441390115269018</v>
      </c>
      <c r="J15253">
        <v>5.6743118508289381E-3</v>
      </c>
      <c r="K15253">
        <v>1.3535378060595699E-2</v>
      </c>
      <c r="L15253">
        <v>0.76438586886810056</v>
      </c>
    </row>
    <row r="15254" spans="1:12">
      <c r="A15254" t="s">
        <v>317</v>
      </c>
      <c r="B15254" t="s">
        <v>320</v>
      </c>
      <c r="C15254">
        <v>48007</v>
      </c>
      <c r="D15254" t="s">
        <v>135</v>
      </c>
      <c r="E15254">
        <v>329</v>
      </c>
      <c r="F15254" t="s">
        <v>136</v>
      </c>
      <c r="G15254" t="s">
        <v>137</v>
      </c>
      <c r="H15254">
        <v>554</v>
      </c>
      <c r="I15254">
        <v>0.45026642175904702</v>
      </c>
      <c r="J15254">
        <v>7.8865889557557019E-3</v>
      </c>
      <c r="K15254">
        <v>0.10648539978457219</v>
      </c>
      <c r="L15254">
        <v>0.99172849955364906</v>
      </c>
    </row>
    <row r="15255" spans="1:12">
      <c r="A15255" t="s">
        <v>317</v>
      </c>
      <c r="B15255" t="s">
        <v>320</v>
      </c>
      <c r="C15255">
        <v>48007</v>
      </c>
      <c r="D15255" t="s">
        <v>135</v>
      </c>
      <c r="E15255">
        <v>329</v>
      </c>
      <c r="F15255" t="s">
        <v>136</v>
      </c>
      <c r="G15255" t="s">
        <v>138</v>
      </c>
      <c r="H15255">
        <v>457</v>
      </c>
      <c r="I15255">
        <v>0.44390631234345401</v>
      </c>
      <c r="J15255">
        <v>7.9588196750623071E-3</v>
      </c>
      <c r="K15255">
        <v>-9.1141058196791917E-3</v>
      </c>
      <c r="L15255">
        <v>0.99593768550142081</v>
      </c>
    </row>
    <row r="15256" spans="1:12">
      <c r="A15256" t="s">
        <v>317</v>
      </c>
      <c r="B15256" t="s">
        <v>320</v>
      </c>
      <c r="C15256">
        <v>48007</v>
      </c>
      <c r="D15256" t="s">
        <v>135</v>
      </c>
      <c r="E15256">
        <v>329</v>
      </c>
      <c r="F15256" t="s">
        <v>136</v>
      </c>
      <c r="G15256" t="s">
        <v>139</v>
      </c>
      <c r="H15256">
        <v>554</v>
      </c>
      <c r="I15256">
        <v>0.31294910287568922</v>
      </c>
      <c r="J15256">
        <v>6.0828148230041628E-3</v>
      </c>
      <c r="K15256">
        <v>2.9576003240143051E-2</v>
      </c>
      <c r="L15256">
        <v>0.70705576791184677</v>
      </c>
    </row>
    <row r="15257" spans="1:12">
      <c r="A15257" t="s">
        <v>317</v>
      </c>
      <c r="B15257" t="s">
        <v>320</v>
      </c>
      <c r="C15257">
        <v>48007</v>
      </c>
      <c r="D15257" t="s">
        <v>135</v>
      </c>
      <c r="E15257">
        <v>329</v>
      </c>
      <c r="F15257" t="s">
        <v>136</v>
      </c>
      <c r="G15257" t="s">
        <v>140</v>
      </c>
      <c r="H15257">
        <v>457</v>
      </c>
      <c r="I15257">
        <v>0.31550287059993087</v>
      </c>
      <c r="J15257">
        <v>5.9601725117566767E-3</v>
      </c>
      <c r="K15257">
        <v>-9.1141058196791917E-3</v>
      </c>
      <c r="L15257">
        <v>0.74063896655430894</v>
      </c>
    </row>
    <row r="15258" spans="1:12">
      <c r="A15258" t="s">
        <v>317</v>
      </c>
      <c r="B15258" t="s">
        <v>321</v>
      </c>
      <c r="C15258">
        <v>48009</v>
      </c>
      <c r="D15258" t="s">
        <v>135</v>
      </c>
      <c r="E15258">
        <v>329</v>
      </c>
      <c r="F15258" t="s">
        <v>136</v>
      </c>
      <c r="G15258" t="s">
        <v>137</v>
      </c>
      <c r="H15258">
        <v>78</v>
      </c>
      <c r="I15258">
        <v>0.48934867298138779</v>
      </c>
      <c r="J15258">
        <v>2.216835642922459E-2</v>
      </c>
      <c r="K15258">
        <v>8.2480327142692267E-2</v>
      </c>
      <c r="L15258">
        <v>1.0239631210378779</v>
      </c>
    </row>
    <row r="15259" spans="1:12">
      <c r="A15259" t="s">
        <v>317</v>
      </c>
      <c r="B15259" t="s">
        <v>321</v>
      </c>
      <c r="C15259">
        <v>48009</v>
      </c>
      <c r="D15259" t="s">
        <v>135</v>
      </c>
      <c r="E15259">
        <v>329</v>
      </c>
      <c r="F15259" t="s">
        <v>136</v>
      </c>
      <c r="G15259" t="s">
        <v>138</v>
      </c>
      <c r="H15259">
        <v>258</v>
      </c>
      <c r="I15259">
        <v>0.27099383182884018</v>
      </c>
      <c r="J15259">
        <v>6.9205519645604554E-3</v>
      </c>
      <c r="K15259">
        <v>4.1804094316260452E-3</v>
      </c>
      <c r="L15259">
        <v>0.76401848443915665</v>
      </c>
    </row>
    <row r="15260" spans="1:12">
      <c r="A15260" t="s">
        <v>317</v>
      </c>
      <c r="B15260" t="s">
        <v>321</v>
      </c>
      <c r="C15260">
        <v>48009</v>
      </c>
      <c r="D15260" t="s">
        <v>135</v>
      </c>
      <c r="E15260">
        <v>329</v>
      </c>
      <c r="F15260" t="s">
        <v>136</v>
      </c>
      <c r="G15260" t="s">
        <v>139</v>
      </c>
      <c r="H15260">
        <v>78</v>
      </c>
      <c r="I15260">
        <v>0.32538677686896339</v>
      </c>
      <c r="J15260">
        <v>1.6620392188332351E-2</v>
      </c>
      <c r="K15260">
        <v>4.5792043581364669E-2</v>
      </c>
      <c r="L15260">
        <v>0.78154180764374748</v>
      </c>
    </row>
    <row r="15261" spans="1:12">
      <c r="A15261" t="s">
        <v>317</v>
      </c>
      <c r="B15261" t="s">
        <v>321</v>
      </c>
      <c r="C15261">
        <v>48009</v>
      </c>
      <c r="D15261" t="s">
        <v>135</v>
      </c>
      <c r="E15261">
        <v>329</v>
      </c>
      <c r="F15261" t="s">
        <v>136</v>
      </c>
      <c r="G15261" t="s">
        <v>140</v>
      </c>
      <c r="H15261">
        <v>258</v>
      </c>
      <c r="I15261">
        <v>0.17104317028413221</v>
      </c>
      <c r="J15261">
        <v>4.9620005282986846E-3</v>
      </c>
      <c r="K15261">
        <v>-2.2964711526158069E-4</v>
      </c>
      <c r="L15261">
        <v>0.52064878761822442</v>
      </c>
    </row>
    <row r="15262" spans="1:12">
      <c r="A15262" t="s">
        <v>317</v>
      </c>
      <c r="B15262" t="s">
        <v>301</v>
      </c>
      <c r="C15262">
        <v>48011</v>
      </c>
      <c r="D15262" t="s">
        <v>135</v>
      </c>
      <c r="E15262">
        <v>329</v>
      </c>
      <c r="F15262" t="s">
        <v>136</v>
      </c>
      <c r="G15262" t="s">
        <v>137</v>
      </c>
      <c r="H15262">
        <v>195</v>
      </c>
      <c r="I15262">
        <v>0.28343611349441222</v>
      </c>
      <c r="J15262">
        <v>6.0871629480228756E-3</v>
      </c>
      <c r="K15262">
        <v>4.0327803587979487E-2</v>
      </c>
      <c r="L15262">
        <v>0.63017838379196844</v>
      </c>
    </row>
    <row r="15263" spans="1:12">
      <c r="A15263" t="s">
        <v>317</v>
      </c>
      <c r="B15263" t="s">
        <v>301</v>
      </c>
      <c r="C15263">
        <v>48011</v>
      </c>
      <c r="D15263" t="s">
        <v>135</v>
      </c>
      <c r="E15263">
        <v>329</v>
      </c>
      <c r="F15263" t="s">
        <v>136</v>
      </c>
      <c r="G15263" t="s">
        <v>138</v>
      </c>
      <c r="H15263">
        <v>190</v>
      </c>
      <c r="I15263">
        <v>0.29763670697418582</v>
      </c>
      <c r="J15263">
        <v>4.9153075241309347E-3</v>
      </c>
      <c r="K15263">
        <v>0.11461314469076921</v>
      </c>
      <c r="L15263">
        <v>0.55621989740984301</v>
      </c>
    </row>
    <row r="15264" spans="1:12">
      <c r="A15264" t="s">
        <v>317</v>
      </c>
      <c r="B15264" t="s">
        <v>301</v>
      </c>
      <c r="C15264">
        <v>48011</v>
      </c>
      <c r="D15264" t="s">
        <v>135</v>
      </c>
      <c r="E15264">
        <v>329</v>
      </c>
      <c r="F15264" t="s">
        <v>136</v>
      </c>
      <c r="G15264" t="s">
        <v>139</v>
      </c>
      <c r="H15264">
        <v>195</v>
      </c>
      <c r="I15264">
        <v>0.17612800779370269</v>
      </c>
      <c r="J15264">
        <v>3.8423580542136029E-3</v>
      </c>
      <c r="K15264">
        <v>2.5588173371077931E-2</v>
      </c>
      <c r="L15264">
        <v>0.47454837191406157</v>
      </c>
    </row>
    <row r="15265" spans="1:12">
      <c r="A15265" t="s">
        <v>317</v>
      </c>
      <c r="B15265" t="s">
        <v>301</v>
      </c>
      <c r="C15265">
        <v>48011</v>
      </c>
      <c r="D15265" t="s">
        <v>135</v>
      </c>
      <c r="E15265">
        <v>329</v>
      </c>
      <c r="F15265" t="s">
        <v>136</v>
      </c>
      <c r="G15265" t="s">
        <v>140</v>
      </c>
      <c r="H15265">
        <v>190</v>
      </c>
      <c r="I15265">
        <v>0.20624770442954221</v>
      </c>
      <c r="J15265">
        <v>3.4536833858784021E-3</v>
      </c>
      <c r="K15265">
        <v>7.9621242581681878E-2</v>
      </c>
      <c r="L15265">
        <v>0.38373444297828441</v>
      </c>
    </row>
    <row r="15266" spans="1:12">
      <c r="A15266" t="s">
        <v>317</v>
      </c>
      <c r="B15266" t="s">
        <v>322</v>
      </c>
      <c r="C15266">
        <v>48013</v>
      </c>
      <c r="D15266" t="s">
        <v>135</v>
      </c>
      <c r="E15266">
        <v>329</v>
      </c>
      <c r="F15266" t="s">
        <v>136</v>
      </c>
      <c r="G15266" t="s">
        <v>137</v>
      </c>
      <c r="H15266">
        <v>109</v>
      </c>
      <c r="I15266">
        <v>0.19301415836772079</v>
      </c>
      <c r="J15266">
        <v>5.1871142396278502E-3</v>
      </c>
      <c r="K15266">
        <v>7.9168555439419253E-2</v>
      </c>
      <c r="L15266">
        <v>0.3175332007009114</v>
      </c>
    </row>
    <row r="15267" spans="1:12">
      <c r="A15267" t="s">
        <v>317</v>
      </c>
      <c r="B15267" t="s">
        <v>322</v>
      </c>
      <c r="C15267">
        <v>48013</v>
      </c>
      <c r="D15267" t="s">
        <v>135</v>
      </c>
      <c r="E15267">
        <v>329</v>
      </c>
      <c r="F15267" t="s">
        <v>136</v>
      </c>
      <c r="G15267" t="s">
        <v>138</v>
      </c>
      <c r="H15267">
        <v>68</v>
      </c>
      <c r="I15267">
        <v>0.2851739733147548</v>
      </c>
      <c r="J15267">
        <v>1.5169123980877551E-2</v>
      </c>
      <c r="K15267">
        <v>4.1614353289900017E-3</v>
      </c>
      <c r="L15267">
        <v>0.64700832950507148</v>
      </c>
    </row>
    <row r="15268" spans="1:12">
      <c r="A15268" t="s">
        <v>317</v>
      </c>
      <c r="B15268" t="s">
        <v>322</v>
      </c>
      <c r="C15268">
        <v>48013</v>
      </c>
      <c r="D15268" t="s">
        <v>135</v>
      </c>
      <c r="E15268">
        <v>329</v>
      </c>
      <c r="F15268" t="s">
        <v>136</v>
      </c>
      <c r="G15268" t="s">
        <v>139</v>
      </c>
      <c r="H15268">
        <v>109</v>
      </c>
      <c r="I15268">
        <v>0.10068729651366071</v>
      </c>
      <c r="J15268">
        <v>3.6096511482132409E-3</v>
      </c>
      <c r="K15268">
        <v>2.6378605857422441E-2</v>
      </c>
      <c r="L15268">
        <v>0.18065251378230071</v>
      </c>
    </row>
    <row r="15269" spans="1:12">
      <c r="A15269" t="s">
        <v>317</v>
      </c>
      <c r="B15269" t="s">
        <v>322</v>
      </c>
      <c r="C15269">
        <v>48013</v>
      </c>
      <c r="D15269" t="s">
        <v>135</v>
      </c>
      <c r="E15269">
        <v>329</v>
      </c>
      <c r="F15269" t="s">
        <v>136</v>
      </c>
      <c r="G15269" t="s">
        <v>140</v>
      </c>
      <c r="H15269">
        <v>68</v>
      </c>
      <c r="I15269">
        <v>0.19034421883908001</v>
      </c>
      <c r="J15269">
        <v>1.038836786268608E-2</v>
      </c>
      <c r="K15269">
        <v>4.3381287910866737E-3</v>
      </c>
      <c r="L15269">
        <v>0.4590168535722941</v>
      </c>
    </row>
    <row r="15270" spans="1:12">
      <c r="A15270" t="s">
        <v>317</v>
      </c>
      <c r="B15270" t="s">
        <v>323</v>
      </c>
      <c r="C15270">
        <v>48015</v>
      </c>
      <c r="D15270" t="s">
        <v>135</v>
      </c>
      <c r="E15270">
        <v>329</v>
      </c>
      <c r="F15270" t="s">
        <v>136</v>
      </c>
      <c r="G15270" t="s">
        <v>137</v>
      </c>
      <c r="H15270">
        <v>119</v>
      </c>
      <c r="I15270">
        <v>0.27442866946813171</v>
      </c>
      <c r="J15270">
        <v>7.6889338792943468E-3</v>
      </c>
      <c r="K15270">
        <v>0.10648539978457219</v>
      </c>
      <c r="L15270">
        <v>0.51536629723701144</v>
      </c>
    </row>
    <row r="15271" spans="1:12">
      <c r="A15271" t="s">
        <v>317</v>
      </c>
      <c r="B15271" t="s">
        <v>323</v>
      </c>
      <c r="C15271">
        <v>48015</v>
      </c>
      <c r="D15271" t="s">
        <v>135</v>
      </c>
      <c r="E15271">
        <v>329</v>
      </c>
      <c r="F15271" t="s">
        <v>136</v>
      </c>
      <c r="G15271" t="s">
        <v>138</v>
      </c>
      <c r="H15271">
        <v>154</v>
      </c>
      <c r="I15271">
        <v>0.34255739895831488</v>
      </c>
      <c r="J15271">
        <v>9.458868943509913E-3</v>
      </c>
      <c r="K15271">
        <v>4.956130742973552E-3</v>
      </c>
      <c r="L15271">
        <v>0.49972877100647067</v>
      </c>
    </row>
    <row r="15272" spans="1:12">
      <c r="A15272" t="s">
        <v>317</v>
      </c>
      <c r="B15272" t="s">
        <v>323</v>
      </c>
      <c r="C15272">
        <v>48015</v>
      </c>
      <c r="D15272" t="s">
        <v>135</v>
      </c>
      <c r="E15272">
        <v>329</v>
      </c>
      <c r="F15272" t="s">
        <v>136</v>
      </c>
      <c r="G15272" t="s">
        <v>139</v>
      </c>
      <c r="H15272">
        <v>119</v>
      </c>
      <c r="I15272">
        <v>0.16466032610783499</v>
      </c>
      <c r="J15272">
        <v>6.0155201477897872E-3</v>
      </c>
      <c r="K15272">
        <v>2.9576003240143051E-2</v>
      </c>
      <c r="L15272">
        <v>0.38065595844621269</v>
      </c>
    </row>
    <row r="15273" spans="1:12">
      <c r="A15273" t="s">
        <v>317</v>
      </c>
      <c r="B15273" t="s">
        <v>323</v>
      </c>
      <c r="C15273">
        <v>48015</v>
      </c>
      <c r="D15273" t="s">
        <v>135</v>
      </c>
      <c r="E15273">
        <v>329</v>
      </c>
      <c r="F15273" t="s">
        <v>136</v>
      </c>
      <c r="G15273" t="s">
        <v>140</v>
      </c>
      <c r="H15273">
        <v>154</v>
      </c>
      <c r="I15273">
        <v>0.23397762591530871</v>
      </c>
      <c r="J15273">
        <v>6.5086543546116976E-3</v>
      </c>
      <c r="K15273">
        <v>4.4084656302159006E-3</v>
      </c>
      <c r="L15273">
        <v>0.34356906155108963</v>
      </c>
    </row>
    <row r="15274" spans="1:12">
      <c r="A15274" t="s">
        <v>317</v>
      </c>
      <c r="B15274" t="s">
        <v>324</v>
      </c>
      <c r="C15274">
        <v>48017</v>
      </c>
      <c r="D15274" t="s">
        <v>135</v>
      </c>
      <c r="E15274">
        <v>329</v>
      </c>
      <c r="F15274" t="s">
        <v>136</v>
      </c>
      <c r="G15274" t="s">
        <v>137</v>
      </c>
      <c r="H15274">
        <v>195</v>
      </c>
      <c r="I15274">
        <v>0.28343611349441222</v>
      </c>
      <c r="J15274">
        <v>6.0871629480228756E-3</v>
      </c>
      <c r="K15274">
        <v>4.0327803587979487E-2</v>
      </c>
      <c r="L15274">
        <v>0.63017838379196844</v>
      </c>
    </row>
    <row r="15275" spans="1:12">
      <c r="A15275" t="s">
        <v>317</v>
      </c>
      <c r="B15275" t="s">
        <v>324</v>
      </c>
      <c r="C15275">
        <v>48017</v>
      </c>
      <c r="D15275" t="s">
        <v>135</v>
      </c>
      <c r="E15275">
        <v>329</v>
      </c>
      <c r="F15275" t="s">
        <v>136</v>
      </c>
      <c r="G15275" t="s">
        <v>138</v>
      </c>
      <c r="H15275">
        <v>190</v>
      </c>
      <c r="I15275">
        <v>0.29763670697418582</v>
      </c>
      <c r="J15275">
        <v>4.9153075241309347E-3</v>
      </c>
      <c r="K15275">
        <v>0.11461314469076921</v>
      </c>
      <c r="L15275">
        <v>0.55621989740984301</v>
      </c>
    </row>
    <row r="15276" spans="1:12">
      <c r="A15276" t="s">
        <v>317</v>
      </c>
      <c r="B15276" t="s">
        <v>324</v>
      </c>
      <c r="C15276">
        <v>48017</v>
      </c>
      <c r="D15276" t="s">
        <v>135</v>
      </c>
      <c r="E15276">
        <v>329</v>
      </c>
      <c r="F15276" t="s">
        <v>136</v>
      </c>
      <c r="G15276" t="s">
        <v>139</v>
      </c>
      <c r="H15276">
        <v>195</v>
      </c>
      <c r="I15276">
        <v>0.17612800779370269</v>
      </c>
      <c r="J15276">
        <v>3.8423580542136029E-3</v>
      </c>
      <c r="K15276">
        <v>2.5588173371077931E-2</v>
      </c>
      <c r="L15276">
        <v>0.47454837191406157</v>
      </c>
    </row>
    <row r="15277" spans="1:12">
      <c r="A15277" t="s">
        <v>317</v>
      </c>
      <c r="B15277" t="s">
        <v>324</v>
      </c>
      <c r="C15277">
        <v>48017</v>
      </c>
      <c r="D15277" t="s">
        <v>135</v>
      </c>
      <c r="E15277">
        <v>329</v>
      </c>
      <c r="F15277" t="s">
        <v>136</v>
      </c>
      <c r="G15277" t="s">
        <v>140</v>
      </c>
      <c r="H15277">
        <v>190</v>
      </c>
      <c r="I15277">
        <v>0.20624770442954221</v>
      </c>
      <c r="J15277">
        <v>3.4536833858784021E-3</v>
      </c>
      <c r="K15277">
        <v>7.9621242581681878E-2</v>
      </c>
      <c r="L15277">
        <v>0.38373444297828441</v>
      </c>
    </row>
    <row r="15278" spans="1:12">
      <c r="A15278" t="s">
        <v>317</v>
      </c>
      <c r="B15278" t="s">
        <v>325</v>
      </c>
      <c r="C15278">
        <v>48019</v>
      </c>
      <c r="D15278" t="s">
        <v>135</v>
      </c>
      <c r="E15278">
        <v>329</v>
      </c>
      <c r="F15278" t="s">
        <v>136</v>
      </c>
      <c r="G15278" t="s">
        <v>137</v>
      </c>
      <c r="H15278">
        <v>249</v>
      </c>
      <c r="I15278">
        <v>0.15923090482988631</v>
      </c>
      <c r="J15278">
        <v>3.9988460761242791E-3</v>
      </c>
      <c r="K15278">
        <v>-4.9760974441760218E-2</v>
      </c>
      <c r="L15278">
        <v>0.32892094759157481</v>
      </c>
    </row>
    <row r="15279" spans="1:12">
      <c r="A15279" t="s">
        <v>317</v>
      </c>
      <c r="B15279" t="s">
        <v>325</v>
      </c>
      <c r="C15279">
        <v>48019</v>
      </c>
      <c r="D15279" t="s">
        <v>135</v>
      </c>
      <c r="E15279">
        <v>329</v>
      </c>
      <c r="F15279" t="s">
        <v>136</v>
      </c>
      <c r="G15279" t="s">
        <v>138</v>
      </c>
      <c r="H15279">
        <v>334</v>
      </c>
      <c r="I15279">
        <v>0.29272421195599407</v>
      </c>
      <c r="J15279">
        <v>4.8032605153684946E-3</v>
      </c>
      <c r="K15279">
        <v>4.1614353289900017E-3</v>
      </c>
      <c r="L15279">
        <v>0.64700832950507148</v>
      </c>
    </row>
    <row r="15280" spans="1:12">
      <c r="A15280" t="s">
        <v>317</v>
      </c>
      <c r="B15280" t="s">
        <v>325</v>
      </c>
      <c r="C15280">
        <v>48019</v>
      </c>
      <c r="D15280" t="s">
        <v>135</v>
      </c>
      <c r="E15280">
        <v>329</v>
      </c>
      <c r="F15280" t="s">
        <v>136</v>
      </c>
      <c r="G15280" t="s">
        <v>139</v>
      </c>
      <c r="H15280">
        <v>249</v>
      </c>
      <c r="I15280">
        <v>7.6020550272730636E-2</v>
      </c>
      <c r="J15280">
        <v>2.9208690304937191E-3</v>
      </c>
      <c r="K15280">
        <v>-6.6250945119708332E-2</v>
      </c>
      <c r="L15280">
        <v>0.1854800812663909</v>
      </c>
    </row>
    <row r="15281" spans="1:12">
      <c r="A15281" t="s">
        <v>317</v>
      </c>
      <c r="B15281" t="s">
        <v>325</v>
      </c>
      <c r="C15281">
        <v>48019</v>
      </c>
      <c r="D15281" t="s">
        <v>135</v>
      </c>
      <c r="E15281">
        <v>329</v>
      </c>
      <c r="F15281" t="s">
        <v>136</v>
      </c>
      <c r="G15281" t="s">
        <v>140</v>
      </c>
      <c r="H15281">
        <v>334</v>
      </c>
      <c r="I15281">
        <v>0.1956296367601679</v>
      </c>
      <c r="J15281">
        <v>3.416453749889596E-3</v>
      </c>
      <c r="K15281">
        <v>4.3381287910866737E-3</v>
      </c>
      <c r="L15281">
        <v>0.4590168535722941</v>
      </c>
    </row>
    <row r="15282" spans="1:12">
      <c r="A15282" t="s">
        <v>317</v>
      </c>
      <c r="B15282" t="s">
        <v>326</v>
      </c>
      <c r="C15282">
        <v>48021</v>
      </c>
      <c r="D15282" t="s">
        <v>135</v>
      </c>
      <c r="E15282">
        <v>329</v>
      </c>
      <c r="F15282" t="s">
        <v>136</v>
      </c>
      <c r="G15282" t="s">
        <v>137</v>
      </c>
      <c r="H15282">
        <v>21</v>
      </c>
      <c r="I15282">
        <v>0.5470049174890208</v>
      </c>
      <c r="J15282">
        <v>4.3433133168376083E-2</v>
      </c>
      <c r="K15282">
        <v>0.1295522859993114</v>
      </c>
      <c r="L15282">
        <v>1.066179810073695</v>
      </c>
    </row>
    <row r="15283" spans="1:12">
      <c r="A15283" t="s">
        <v>317</v>
      </c>
      <c r="B15283" t="s">
        <v>326</v>
      </c>
      <c r="C15283">
        <v>48021</v>
      </c>
      <c r="D15283" t="s">
        <v>135</v>
      </c>
      <c r="E15283">
        <v>329</v>
      </c>
      <c r="F15283" t="s">
        <v>136</v>
      </c>
      <c r="G15283" t="s">
        <v>138</v>
      </c>
      <c r="H15283">
        <v>22</v>
      </c>
      <c r="I15283">
        <v>0.34718736597453281</v>
      </c>
      <c r="J15283">
        <v>2.388514069069152E-2</v>
      </c>
      <c r="K15283">
        <v>3.769686777803901E-2</v>
      </c>
      <c r="L15283">
        <v>0.49250908455061992</v>
      </c>
    </row>
    <row r="15284" spans="1:12">
      <c r="A15284" t="s">
        <v>317</v>
      </c>
      <c r="B15284" t="s">
        <v>326</v>
      </c>
      <c r="C15284">
        <v>48021</v>
      </c>
      <c r="D15284" t="s">
        <v>135</v>
      </c>
      <c r="E15284">
        <v>329</v>
      </c>
      <c r="F15284" t="s">
        <v>136</v>
      </c>
      <c r="G15284" t="s">
        <v>139</v>
      </c>
      <c r="H15284">
        <v>21</v>
      </c>
      <c r="I15284">
        <v>0.36355972984092638</v>
      </c>
      <c r="J15284">
        <v>3.3509043309988322E-2</v>
      </c>
      <c r="K15284">
        <v>5.3360621454152268E-2</v>
      </c>
      <c r="L15284">
        <v>0.76678524946020876</v>
      </c>
    </row>
    <row r="15285" spans="1:12">
      <c r="A15285" t="s">
        <v>317</v>
      </c>
      <c r="B15285" t="s">
        <v>326</v>
      </c>
      <c r="C15285">
        <v>48021</v>
      </c>
      <c r="D15285" t="s">
        <v>135</v>
      </c>
      <c r="E15285">
        <v>329</v>
      </c>
      <c r="F15285" t="s">
        <v>136</v>
      </c>
      <c r="G15285" t="s">
        <v>140</v>
      </c>
      <c r="H15285">
        <v>22</v>
      </c>
      <c r="I15285">
        <v>0.2309846200593684</v>
      </c>
      <c r="J15285">
        <v>1.744277900923602E-2</v>
      </c>
      <c r="K15285">
        <v>2.0043228413793541E-2</v>
      </c>
      <c r="L15285">
        <v>0.35238135738275639</v>
      </c>
    </row>
    <row r="15286" spans="1:12">
      <c r="A15286" t="s">
        <v>317</v>
      </c>
      <c r="B15286" t="s">
        <v>327</v>
      </c>
      <c r="C15286">
        <v>48023</v>
      </c>
      <c r="D15286" t="s">
        <v>135</v>
      </c>
      <c r="E15286">
        <v>329</v>
      </c>
      <c r="F15286" t="s">
        <v>136</v>
      </c>
      <c r="G15286" t="s">
        <v>137</v>
      </c>
      <c r="H15286">
        <v>119</v>
      </c>
      <c r="I15286">
        <v>0.29388651092794632</v>
      </c>
      <c r="J15286">
        <v>9.5160003303298817E-3</v>
      </c>
      <c r="K15286">
        <v>-1.9091445743904999E-2</v>
      </c>
      <c r="L15286">
        <v>0.60400533488441754</v>
      </c>
    </row>
    <row r="15287" spans="1:12">
      <c r="A15287" t="s">
        <v>317</v>
      </c>
      <c r="B15287" t="s">
        <v>327</v>
      </c>
      <c r="C15287">
        <v>48023</v>
      </c>
      <c r="D15287" t="s">
        <v>135</v>
      </c>
      <c r="E15287">
        <v>329</v>
      </c>
      <c r="F15287" t="s">
        <v>136</v>
      </c>
      <c r="G15287" t="s">
        <v>138</v>
      </c>
      <c r="H15287">
        <v>249</v>
      </c>
      <c r="I15287">
        <v>0.27042666347581229</v>
      </c>
      <c r="J15287">
        <v>4.1029631071762577E-3</v>
      </c>
      <c r="K15287">
        <v>7.527642612605993E-3</v>
      </c>
      <c r="L15287">
        <v>0.48987149713113309</v>
      </c>
    </row>
    <row r="15288" spans="1:12">
      <c r="A15288" t="s">
        <v>317</v>
      </c>
      <c r="B15288" t="s">
        <v>327</v>
      </c>
      <c r="C15288">
        <v>48023</v>
      </c>
      <c r="D15288" t="s">
        <v>135</v>
      </c>
      <c r="E15288">
        <v>329</v>
      </c>
      <c r="F15288" t="s">
        <v>136</v>
      </c>
      <c r="G15288" t="s">
        <v>139</v>
      </c>
      <c r="H15288">
        <v>119</v>
      </c>
      <c r="I15288">
        <v>0.1672011637315193</v>
      </c>
      <c r="J15288">
        <v>6.0766460724215286E-3</v>
      </c>
      <c r="K15288">
        <v>-1.3187403587375661E-2</v>
      </c>
      <c r="L15288">
        <v>0.45817097750658531</v>
      </c>
    </row>
    <row r="15289" spans="1:12">
      <c r="A15289" t="s">
        <v>317</v>
      </c>
      <c r="B15289" t="s">
        <v>327</v>
      </c>
      <c r="C15289">
        <v>48023</v>
      </c>
      <c r="D15289" t="s">
        <v>135</v>
      </c>
      <c r="E15289">
        <v>329</v>
      </c>
      <c r="F15289" t="s">
        <v>136</v>
      </c>
      <c r="G15289" t="s">
        <v>140</v>
      </c>
      <c r="H15289">
        <v>249</v>
      </c>
      <c r="I15289">
        <v>0.1734522331354641</v>
      </c>
      <c r="J15289">
        <v>2.7838226741217142E-3</v>
      </c>
      <c r="K15289">
        <v>7.6165487338413079E-3</v>
      </c>
      <c r="L15289">
        <v>0.31624907821971049</v>
      </c>
    </row>
    <row r="15290" spans="1:12">
      <c r="A15290" t="s">
        <v>317</v>
      </c>
      <c r="B15290" t="s">
        <v>328</v>
      </c>
      <c r="C15290">
        <v>48025</v>
      </c>
      <c r="D15290" t="s">
        <v>135</v>
      </c>
      <c r="E15290">
        <v>329</v>
      </c>
      <c r="F15290" t="s">
        <v>136</v>
      </c>
      <c r="G15290" t="s">
        <v>137</v>
      </c>
      <c r="H15290">
        <v>109</v>
      </c>
      <c r="I15290">
        <v>0.19301415836772079</v>
      </c>
      <c r="J15290">
        <v>5.1871142396278502E-3</v>
      </c>
      <c r="K15290">
        <v>7.9168555439419253E-2</v>
      </c>
      <c r="L15290">
        <v>0.3175332007009114</v>
      </c>
    </row>
    <row r="15291" spans="1:12">
      <c r="A15291" t="s">
        <v>317</v>
      </c>
      <c r="B15291" t="s">
        <v>328</v>
      </c>
      <c r="C15291">
        <v>48025</v>
      </c>
      <c r="D15291" t="s">
        <v>135</v>
      </c>
      <c r="E15291">
        <v>329</v>
      </c>
      <c r="F15291" t="s">
        <v>136</v>
      </c>
      <c r="G15291" t="s">
        <v>138</v>
      </c>
      <c r="H15291">
        <v>68</v>
      </c>
      <c r="I15291">
        <v>0.2851739733147548</v>
      </c>
      <c r="J15291">
        <v>1.5169123980877551E-2</v>
      </c>
      <c r="K15291">
        <v>4.1614353289900017E-3</v>
      </c>
      <c r="L15291">
        <v>0.64700832950507148</v>
      </c>
    </row>
    <row r="15292" spans="1:12">
      <c r="A15292" t="s">
        <v>317</v>
      </c>
      <c r="B15292" t="s">
        <v>328</v>
      </c>
      <c r="C15292">
        <v>48025</v>
      </c>
      <c r="D15292" t="s">
        <v>135</v>
      </c>
      <c r="E15292">
        <v>329</v>
      </c>
      <c r="F15292" t="s">
        <v>136</v>
      </c>
      <c r="G15292" t="s">
        <v>139</v>
      </c>
      <c r="H15292">
        <v>109</v>
      </c>
      <c r="I15292">
        <v>0.10068729651366071</v>
      </c>
      <c r="J15292">
        <v>3.6096511482132409E-3</v>
      </c>
      <c r="K15292">
        <v>2.6378605857422441E-2</v>
      </c>
      <c r="L15292">
        <v>0.18065251378230071</v>
      </c>
    </row>
    <row r="15293" spans="1:12">
      <c r="A15293" t="s">
        <v>317</v>
      </c>
      <c r="B15293" t="s">
        <v>328</v>
      </c>
      <c r="C15293">
        <v>48025</v>
      </c>
      <c r="D15293" t="s">
        <v>135</v>
      </c>
      <c r="E15293">
        <v>329</v>
      </c>
      <c r="F15293" t="s">
        <v>136</v>
      </c>
      <c r="G15293" t="s">
        <v>140</v>
      </c>
      <c r="H15293">
        <v>68</v>
      </c>
      <c r="I15293">
        <v>0.19034421883908001</v>
      </c>
      <c r="J15293">
        <v>1.038836786268608E-2</v>
      </c>
      <c r="K15293">
        <v>4.3381287910866737E-3</v>
      </c>
      <c r="L15293">
        <v>0.4590168535722941</v>
      </c>
    </row>
    <row r="15294" spans="1:12">
      <c r="A15294" t="s">
        <v>317</v>
      </c>
      <c r="B15294" t="s">
        <v>329</v>
      </c>
      <c r="C15294">
        <v>48027</v>
      </c>
      <c r="D15294" t="s">
        <v>135</v>
      </c>
      <c r="E15294">
        <v>329</v>
      </c>
      <c r="F15294" t="s">
        <v>136</v>
      </c>
      <c r="G15294" t="s">
        <v>137</v>
      </c>
      <c r="H15294">
        <v>21</v>
      </c>
      <c r="I15294">
        <v>0.5470049174890208</v>
      </c>
      <c r="J15294">
        <v>4.3433133168376083E-2</v>
      </c>
      <c r="K15294">
        <v>0.1295522859993114</v>
      </c>
      <c r="L15294">
        <v>1.066179810073695</v>
      </c>
    </row>
    <row r="15295" spans="1:12">
      <c r="A15295" t="s">
        <v>317</v>
      </c>
      <c r="B15295" t="s">
        <v>329</v>
      </c>
      <c r="C15295">
        <v>48027</v>
      </c>
      <c r="D15295" t="s">
        <v>135</v>
      </c>
      <c r="E15295">
        <v>329</v>
      </c>
      <c r="F15295" t="s">
        <v>136</v>
      </c>
      <c r="G15295" t="s">
        <v>138</v>
      </c>
      <c r="H15295">
        <v>321</v>
      </c>
      <c r="I15295">
        <v>0.35454621230871192</v>
      </c>
      <c r="J15295">
        <v>5.3462816936707437E-3</v>
      </c>
      <c r="K15295">
        <v>3.5267178298786029E-3</v>
      </c>
      <c r="L15295">
        <v>0.64600093801257175</v>
      </c>
    </row>
    <row r="15296" spans="1:12">
      <c r="A15296" t="s">
        <v>317</v>
      </c>
      <c r="B15296" t="s">
        <v>329</v>
      </c>
      <c r="C15296">
        <v>48027</v>
      </c>
      <c r="D15296" t="s">
        <v>135</v>
      </c>
      <c r="E15296">
        <v>329</v>
      </c>
      <c r="F15296" t="s">
        <v>136</v>
      </c>
      <c r="G15296" t="s">
        <v>139</v>
      </c>
      <c r="H15296">
        <v>21</v>
      </c>
      <c r="I15296">
        <v>0.36355972984092638</v>
      </c>
      <c r="J15296">
        <v>3.3509043309988322E-2</v>
      </c>
      <c r="K15296">
        <v>5.3360621454152268E-2</v>
      </c>
      <c r="L15296">
        <v>0.76678524946020876</v>
      </c>
    </row>
    <row r="15297" spans="1:12">
      <c r="A15297" t="s">
        <v>317</v>
      </c>
      <c r="B15297" t="s">
        <v>329</v>
      </c>
      <c r="C15297">
        <v>48027</v>
      </c>
      <c r="D15297" t="s">
        <v>135</v>
      </c>
      <c r="E15297">
        <v>329</v>
      </c>
      <c r="F15297" t="s">
        <v>136</v>
      </c>
      <c r="G15297" t="s">
        <v>140</v>
      </c>
      <c r="H15297">
        <v>321</v>
      </c>
      <c r="I15297">
        <v>0.23811588190193189</v>
      </c>
      <c r="J15297">
        <v>3.7083104935462792E-3</v>
      </c>
      <c r="K15297">
        <v>3.42951325573275E-3</v>
      </c>
      <c r="L15297">
        <v>0.41155296971148791</v>
      </c>
    </row>
    <row r="15298" spans="1:12">
      <c r="A15298" t="s">
        <v>317</v>
      </c>
      <c r="B15298" t="s">
        <v>330</v>
      </c>
      <c r="C15298">
        <v>48029</v>
      </c>
      <c r="D15298" t="s">
        <v>135</v>
      </c>
      <c r="E15298">
        <v>329</v>
      </c>
      <c r="F15298" t="s">
        <v>136</v>
      </c>
      <c r="G15298" t="s">
        <v>137</v>
      </c>
      <c r="H15298">
        <v>21</v>
      </c>
      <c r="I15298">
        <v>0.5470049174890208</v>
      </c>
      <c r="J15298">
        <v>4.3433133168376083E-2</v>
      </c>
      <c r="K15298">
        <v>0.1295522859993114</v>
      </c>
      <c r="L15298">
        <v>1.066179810073695</v>
      </c>
    </row>
    <row r="15299" spans="1:12">
      <c r="A15299" t="s">
        <v>317</v>
      </c>
      <c r="B15299" t="s">
        <v>330</v>
      </c>
      <c r="C15299">
        <v>48029</v>
      </c>
      <c r="D15299" t="s">
        <v>135</v>
      </c>
      <c r="E15299">
        <v>329</v>
      </c>
      <c r="F15299" t="s">
        <v>136</v>
      </c>
      <c r="G15299" t="s">
        <v>138</v>
      </c>
      <c r="H15299">
        <v>321</v>
      </c>
      <c r="I15299">
        <v>0.35454621230871192</v>
      </c>
      <c r="J15299">
        <v>5.3462816936707437E-3</v>
      </c>
      <c r="K15299">
        <v>3.5267178298786029E-3</v>
      </c>
      <c r="L15299">
        <v>0.64600093801257175</v>
      </c>
    </row>
    <row r="15300" spans="1:12">
      <c r="A15300" t="s">
        <v>317</v>
      </c>
      <c r="B15300" t="s">
        <v>330</v>
      </c>
      <c r="C15300">
        <v>48029</v>
      </c>
      <c r="D15300" t="s">
        <v>135</v>
      </c>
      <c r="E15300">
        <v>329</v>
      </c>
      <c r="F15300" t="s">
        <v>136</v>
      </c>
      <c r="G15300" t="s">
        <v>139</v>
      </c>
      <c r="H15300">
        <v>21</v>
      </c>
      <c r="I15300">
        <v>0.36355972984092638</v>
      </c>
      <c r="J15300">
        <v>3.3509043309988322E-2</v>
      </c>
      <c r="K15300">
        <v>5.3360621454152268E-2</v>
      </c>
      <c r="L15300">
        <v>0.76678524946020876</v>
      </c>
    </row>
    <row r="15301" spans="1:12">
      <c r="A15301" t="s">
        <v>317</v>
      </c>
      <c r="B15301" t="s">
        <v>330</v>
      </c>
      <c r="C15301">
        <v>48029</v>
      </c>
      <c r="D15301" t="s">
        <v>135</v>
      </c>
      <c r="E15301">
        <v>329</v>
      </c>
      <c r="F15301" t="s">
        <v>136</v>
      </c>
      <c r="G15301" t="s">
        <v>140</v>
      </c>
      <c r="H15301">
        <v>321</v>
      </c>
      <c r="I15301">
        <v>0.23811588190193189</v>
      </c>
      <c r="J15301">
        <v>3.7083104935462792E-3</v>
      </c>
      <c r="K15301">
        <v>3.42951325573275E-3</v>
      </c>
      <c r="L15301">
        <v>0.41155296971148791</v>
      </c>
    </row>
    <row r="15302" spans="1:12">
      <c r="A15302" t="s">
        <v>317</v>
      </c>
      <c r="B15302" t="s">
        <v>331</v>
      </c>
      <c r="C15302">
        <v>48031</v>
      </c>
      <c r="D15302" t="s">
        <v>135</v>
      </c>
      <c r="E15302">
        <v>329</v>
      </c>
      <c r="F15302" t="s">
        <v>136</v>
      </c>
      <c r="G15302" t="s">
        <v>137</v>
      </c>
      <c r="H15302">
        <v>249</v>
      </c>
      <c r="I15302">
        <v>0.15923090482988631</v>
      </c>
      <c r="J15302">
        <v>3.9988460761242791E-3</v>
      </c>
      <c r="K15302">
        <v>-4.9760974441760218E-2</v>
      </c>
      <c r="L15302">
        <v>0.32892094759157481</v>
      </c>
    </row>
    <row r="15303" spans="1:12">
      <c r="A15303" t="s">
        <v>317</v>
      </c>
      <c r="B15303" t="s">
        <v>331</v>
      </c>
      <c r="C15303">
        <v>48031</v>
      </c>
      <c r="D15303" t="s">
        <v>135</v>
      </c>
      <c r="E15303">
        <v>329</v>
      </c>
      <c r="F15303" t="s">
        <v>136</v>
      </c>
      <c r="G15303" t="s">
        <v>138</v>
      </c>
      <c r="H15303">
        <v>334</v>
      </c>
      <c r="I15303">
        <v>0.29272421195599407</v>
      </c>
      <c r="J15303">
        <v>4.8032605153684946E-3</v>
      </c>
      <c r="K15303">
        <v>4.1614353289900017E-3</v>
      </c>
      <c r="L15303">
        <v>0.64700832950507148</v>
      </c>
    </row>
    <row r="15304" spans="1:12">
      <c r="A15304" t="s">
        <v>317</v>
      </c>
      <c r="B15304" t="s">
        <v>331</v>
      </c>
      <c r="C15304">
        <v>48031</v>
      </c>
      <c r="D15304" t="s">
        <v>135</v>
      </c>
      <c r="E15304">
        <v>329</v>
      </c>
      <c r="F15304" t="s">
        <v>136</v>
      </c>
      <c r="G15304" t="s">
        <v>139</v>
      </c>
      <c r="H15304">
        <v>249</v>
      </c>
      <c r="I15304">
        <v>7.6020550272730636E-2</v>
      </c>
      <c r="J15304">
        <v>2.9208690304937191E-3</v>
      </c>
      <c r="K15304">
        <v>-6.6250945119708332E-2</v>
      </c>
      <c r="L15304">
        <v>0.1854800812663909</v>
      </c>
    </row>
    <row r="15305" spans="1:12">
      <c r="A15305" t="s">
        <v>317</v>
      </c>
      <c r="B15305" t="s">
        <v>331</v>
      </c>
      <c r="C15305">
        <v>48031</v>
      </c>
      <c r="D15305" t="s">
        <v>135</v>
      </c>
      <c r="E15305">
        <v>329</v>
      </c>
      <c r="F15305" t="s">
        <v>136</v>
      </c>
      <c r="G15305" t="s">
        <v>140</v>
      </c>
      <c r="H15305">
        <v>334</v>
      </c>
      <c r="I15305">
        <v>0.1956296367601679</v>
      </c>
      <c r="J15305">
        <v>3.416453749889596E-3</v>
      </c>
      <c r="K15305">
        <v>4.3381287910866737E-3</v>
      </c>
      <c r="L15305">
        <v>0.4590168535722941</v>
      </c>
    </row>
    <row r="15306" spans="1:12">
      <c r="A15306" t="s">
        <v>317</v>
      </c>
      <c r="B15306" t="s">
        <v>332</v>
      </c>
      <c r="C15306">
        <v>48033</v>
      </c>
      <c r="D15306" t="s">
        <v>135</v>
      </c>
      <c r="E15306">
        <v>329</v>
      </c>
      <c r="F15306" t="s">
        <v>136</v>
      </c>
      <c r="G15306" t="s">
        <v>137</v>
      </c>
      <c r="H15306">
        <v>109</v>
      </c>
      <c r="I15306">
        <v>0.26486787254441968</v>
      </c>
      <c r="J15306">
        <v>7.5346255072532816E-3</v>
      </c>
      <c r="K15306">
        <v>9.4006061829781967E-2</v>
      </c>
      <c r="L15306">
        <v>0.69272595241907398</v>
      </c>
    </row>
    <row r="15307" spans="1:12">
      <c r="A15307" t="s">
        <v>317</v>
      </c>
      <c r="B15307" t="s">
        <v>332</v>
      </c>
      <c r="C15307">
        <v>48033</v>
      </c>
      <c r="D15307" t="s">
        <v>135</v>
      </c>
      <c r="E15307">
        <v>329</v>
      </c>
      <c r="F15307" t="s">
        <v>136</v>
      </c>
      <c r="G15307" t="s">
        <v>138</v>
      </c>
      <c r="H15307">
        <v>185</v>
      </c>
      <c r="I15307">
        <v>0.25543589857319948</v>
      </c>
      <c r="J15307">
        <v>3.925029639210144E-3</v>
      </c>
      <c r="K15307">
        <v>5.4933248295874579E-2</v>
      </c>
      <c r="L15307">
        <v>0.4147221848699808</v>
      </c>
    </row>
    <row r="15308" spans="1:12">
      <c r="A15308" t="s">
        <v>317</v>
      </c>
      <c r="B15308" t="s">
        <v>332</v>
      </c>
      <c r="C15308">
        <v>48033</v>
      </c>
      <c r="D15308" t="s">
        <v>135</v>
      </c>
      <c r="E15308">
        <v>329</v>
      </c>
      <c r="F15308" t="s">
        <v>136</v>
      </c>
      <c r="G15308" t="s">
        <v>139</v>
      </c>
      <c r="H15308">
        <v>109</v>
      </c>
      <c r="I15308">
        <v>0.1552989770808148</v>
      </c>
      <c r="J15308">
        <v>5.0036047095380612E-3</v>
      </c>
      <c r="K15308">
        <v>3.7732826771799469E-2</v>
      </c>
      <c r="L15308">
        <v>0.48594319981507211</v>
      </c>
    </row>
    <row r="15309" spans="1:12">
      <c r="A15309" t="s">
        <v>317</v>
      </c>
      <c r="B15309" t="s">
        <v>332</v>
      </c>
      <c r="C15309">
        <v>48033</v>
      </c>
      <c r="D15309" t="s">
        <v>135</v>
      </c>
      <c r="E15309">
        <v>329</v>
      </c>
      <c r="F15309" t="s">
        <v>136</v>
      </c>
      <c r="G15309" t="s">
        <v>140</v>
      </c>
      <c r="H15309">
        <v>185</v>
      </c>
      <c r="I15309">
        <v>0.16724572875708341</v>
      </c>
      <c r="J15309">
        <v>2.4674027896755611E-3</v>
      </c>
      <c r="K15309">
        <v>6.7421511901646677E-2</v>
      </c>
      <c r="L15309">
        <v>0.28525384430312267</v>
      </c>
    </row>
    <row r="15310" spans="1:12">
      <c r="A15310" t="s">
        <v>317</v>
      </c>
      <c r="B15310" t="s">
        <v>333</v>
      </c>
      <c r="C15310">
        <v>48035</v>
      </c>
      <c r="D15310" t="s">
        <v>135</v>
      </c>
      <c r="E15310">
        <v>329</v>
      </c>
      <c r="F15310" t="s">
        <v>136</v>
      </c>
      <c r="G15310" t="s">
        <v>137</v>
      </c>
      <c r="H15310">
        <v>21</v>
      </c>
      <c r="I15310">
        <v>0.5470049174890208</v>
      </c>
      <c r="J15310">
        <v>4.3433133168376083E-2</v>
      </c>
      <c r="K15310">
        <v>0.1295522859993114</v>
      </c>
      <c r="L15310">
        <v>1.066179810073695</v>
      </c>
    </row>
    <row r="15311" spans="1:12">
      <c r="A15311" t="s">
        <v>317</v>
      </c>
      <c r="B15311" t="s">
        <v>333</v>
      </c>
      <c r="C15311">
        <v>48035</v>
      </c>
      <c r="D15311" t="s">
        <v>135</v>
      </c>
      <c r="E15311">
        <v>329</v>
      </c>
      <c r="F15311" t="s">
        <v>136</v>
      </c>
      <c r="G15311" t="s">
        <v>138</v>
      </c>
      <c r="H15311">
        <v>73</v>
      </c>
      <c r="I15311">
        <v>0.33615051727436412</v>
      </c>
      <c r="J15311">
        <v>1.2808130277155201E-2</v>
      </c>
      <c r="K15311">
        <v>5.6479476296384711E-3</v>
      </c>
      <c r="L15311">
        <v>0.65817333668408451</v>
      </c>
    </row>
    <row r="15312" spans="1:12">
      <c r="A15312" t="s">
        <v>317</v>
      </c>
      <c r="B15312" t="s">
        <v>333</v>
      </c>
      <c r="C15312">
        <v>48035</v>
      </c>
      <c r="D15312" t="s">
        <v>135</v>
      </c>
      <c r="E15312">
        <v>329</v>
      </c>
      <c r="F15312" t="s">
        <v>136</v>
      </c>
      <c r="G15312" t="s">
        <v>139</v>
      </c>
      <c r="H15312">
        <v>21</v>
      </c>
      <c r="I15312">
        <v>0.36355972984092638</v>
      </c>
      <c r="J15312">
        <v>3.3509043309988322E-2</v>
      </c>
      <c r="K15312">
        <v>5.3360621454152268E-2</v>
      </c>
      <c r="L15312">
        <v>0.76678524946020876</v>
      </c>
    </row>
    <row r="15313" spans="1:12">
      <c r="A15313" t="s">
        <v>317</v>
      </c>
      <c r="B15313" t="s">
        <v>333</v>
      </c>
      <c r="C15313">
        <v>48035</v>
      </c>
      <c r="D15313" t="s">
        <v>135</v>
      </c>
      <c r="E15313">
        <v>329</v>
      </c>
      <c r="F15313" t="s">
        <v>136</v>
      </c>
      <c r="G15313" t="s">
        <v>140</v>
      </c>
      <c r="H15313">
        <v>73</v>
      </c>
      <c r="I15313">
        <v>0.22442072122780371</v>
      </c>
      <c r="J15313">
        <v>8.9310043643736192E-3</v>
      </c>
      <c r="K15313">
        <v>5.7554249492687334E-3</v>
      </c>
      <c r="L15313">
        <v>0.48795499491842181</v>
      </c>
    </row>
    <row r="15314" spans="1:12">
      <c r="A15314" t="s">
        <v>317</v>
      </c>
      <c r="B15314" t="s">
        <v>334</v>
      </c>
      <c r="C15314">
        <v>48037</v>
      </c>
      <c r="D15314" t="s">
        <v>135</v>
      </c>
      <c r="E15314">
        <v>329</v>
      </c>
      <c r="F15314" t="s">
        <v>136</v>
      </c>
      <c r="G15314" t="s">
        <v>137</v>
      </c>
      <c r="H15314">
        <v>385</v>
      </c>
      <c r="I15314">
        <v>0.44931330765684407</v>
      </c>
      <c r="J15314">
        <v>9.5507826619770329E-3</v>
      </c>
      <c r="K15314">
        <v>4.7015300867615753E-2</v>
      </c>
      <c r="L15314">
        <v>1.1821418445569449</v>
      </c>
    </row>
    <row r="15315" spans="1:12">
      <c r="A15315" t="s">
        <v>317</v>
      </c>
      <c r="B15315" t="s">
        <v>334</v>
      </c>
      <c r="C15315">
        <v>48037</v>
      </c>
      <c r="D15315" t="s">
        <v>135</v>
      </c>
      <c r="E15315">
        <v>329</v>
      </c>
      <c r="F15315" t="s">
        <v>136</v>
      </c>
      <c r="G15315" t="s">
        <v>138</v>
      </c>
      <c r="H15315">
        <v>615</v>
      </c>
      <c r="I15315">
        <v>0.43845845385504151</v>
      </c>
      <c r="J15315">
        <v>8.0442255027795891E-3</v>
      </c>
      <c r="K15315">
        <v>1.1574085157536581E-2</v>
      </c>
      <c r="L15315">
        <v>1.113550756471404</v>
      </c>
    </row>
    <row r="15316" spans="1:12">
      <c r="A15316" t="s">
        <v>317</v>
      </c>
      <c r="B15316" t="s">
        <v>334</v>
      </c>
      <c r="C15316">
        <v>48037</v>
      </c>
      <c r="D15316" t="s">
        <v>135</v>
      </c>
      <c r="E15316">
        <v>329</v>
      </c>
      <c r="F15316" t="s">
        <v>136</v>
      </c>
      <c r="G15316" t="s">
        <v>139</v>
      </c>
      <c r="H15316">
        <v>385</v>
      </c>
      <c r="I15316">
        <v>0.31553999149772177</v>
      </c>
      <c r="J15316">
        <v>6.5640098094966581E-3</v>
      </c>
      <c r="K15316">
        <v>2.7026075074874749E-2</v>
      </c>
      <c r="L15316">
        <v>0.82633330526958082</v>
      </c>
    </row>
    <row r="15317" spans="1:12">
      <c r="A15317" t="s">
        <v>317</v>
      </c>
      <c r="B15317" t="s">
        <v>334</v>
      </c>
      <c r="C15317">
        <v>48037</v>
      </c>
      <c r="D15317" t="s">
        <v>135</v>
      </c>
      <c r="E15317">
        <v>329</v>
      </c>
      <c r="F15317" t="s">
        <v>136</v>
      </c>
      <c r="G15317" t="s">
        <v>140</v>
      </c>
      <c r="H15317">
        <v>613</v>
      </c>
      <c r="I15317">
        <v>0.30441390115269018</v>
      </c>
      <c r="J15317">
        <v>5.6743118508289381E-3</v>
      </c>
      <c r="K15317">
        <v>1.3535378060595699E-2</v>
      </c>
      <c r="L15317">
        <v>0.76438586886810056</v>
      </c>
    </row>
    <row r="15318" spans="1:12">
      <c r="A15318" t="s">
        <v>317</v>
      </c>
      <c r="B15318" t="s">
        <v>335</v>
      </c>
      <c r="C15318">
        <v>48039</v>
      </c>
      <c r="D15318" t="s">
        <v>135</v>
      </c>
      <c r="E15318">
        <v>329</v>
      </c>
      <c r="F15318" t="s">
        <v>136</v>
      </c>
      <c r="G15318" t="s">
        <v>137</v>
      </c>
      <c r="H15318">
        <v>119</v>
      </c>
      <c r="I15318">
        <v>0.27442866946813171</v>
      </c>
      <c r="J15318">
        <v>7.6889338792943468E-3</v>
      </c>
      <c r="K15318">
        <v>0.10648539978457219</v>
      </c>
      <c r="L15318">
        <v>0.51536629723701144</v>
      </c>
    </row>
    <row r="15319" spans="1:12">
      <c r="A15319" t="s">
        <v>317</v>
      </c>
      <c r="B15319" t="s">
        <v>335</v>
      </c>
      <c r="C15319">
        <v>48039</v>
      </c>
      <c r="D15319" t="s">
        <v>135</v>
      </c>
      <c r="E15319">
        <v>329</v>
      </c>
      <c r="F15319" t="s">
        <v>136</v>
      </c>
      <c r="G15319" t="s">
        <v>138</v>
      </c>
      <c r="H15319">
        <v>154</v>
      </c>
      <c r="I15319">
        <v>0.34255739895831488</v>
      </c>
      <c r="J15319">
        <v>9.458868943509913E-3</v>
      </c>
      <c r="K15319">
        <v>4.956130742973552E-3</v>
      </c>
      <c r="L15319">
        <v>0.49972877100647067</v>
      </c>
    </row>
    <row r="15320" spans="1:12">
      <c r="A15320" t="s">
        <v>317</v>
      </c>
      <c r="B15320" t="s">
        <v>335</v>
      </c>
      <c r="C15320">
        <v>48039</v>
      </c>
      <c r="D15320" t="s">
        <v>135</v>
      </c>
      <c r="E15320">
        <v>329</v>
      </c>
      <c r="F15320" t="s">
        <v>136</v>
      </c>
      <c r="G15320" t="s">
        <v>139</v>
      </c>
      <c r="H15320">
        <v>119</v>
      </c>
      <c r="I15320">
        <v>0.16466032610783499</v>
      </c>
      <c r="J15320">
        <v>6.0155201477897872E-3</v>
      </c>
      <c r="K15320">
        <v>2.9576003240143051E-2</v>
      </c>
      <c r="L15320">
        <v>0.38065595844621269</v>
      </c>
    </row>
    <row r="15321" spans="1:12">
      <c r="A15321" t="s">
        <v>317</v>
      </c>
      <c r="B15321" t="s">
        <v>335</v>
      </c>
      <c r="C15321">
        <v>48039</v>
      </c>
      <c r="D15321" t="s">
        <v>135</v>
      </c>
      <c r="E15321">
        <v>329</v>
      </c>
      <c r="F15321" t="s">
        <v>136</v>
      </c>
      <c r="G15321" t="s">
        <v>140</v>
      </c>
      <c r="H15321">
        <v>154</v>
      </c>
      <c r="I15321">
        <v>0.23397762591530871</v>
      </c>
      <c r="J15321">
        <v>6.5086543546116976E-3</v>
      </c>
      <c r="K15321">
        <v>4.4084656302159006E-3</v>
      </c>
      <c r="L15321">
        <v>0.34356906155108963</v>
      </c>
    </row>
    <row r="15322" spans="1:12">
      <c r="A15322" t="s">
        <v>317</v>
      </c>
      <c r="B15322" t="s">
        <v>336</v>
      </c>
      <c r="C15322">
        <v>48041</v>
      </c>
      <c r="D15322" t="s">
        <v>135</v>
      </c>
      <c r="E15322">
        <v>329</v>
      </c>
      <c r="F15322" t="s">
        <v>136</v>
      </c>
      <c r="G15322" t="s">
        <v>137</v>
      </c>
      <c r="H15322">
        <v>21</v>
      </c>
      <c r="I15322">
        <v>0.5470049174890208</v>
      </c>
      <c r="J15322">
        <v>4.3433133168376083E-2</v>
      </c>
      <c r="K15322">
        <v>0.1295522859993114</v>
      </c>
      <c r="L15322">
        <v>1.066179810073695</v>
      </c>
    </row>
    <row r="15323" spans="1:12">
      <c r="A15323" t="s">
        <v>317</v>
      </c>
      <c r="B15323" t="s">
        <v>336</v>
      </c>
      <c r="C15323">
        <v>48041</v>
      </c>
      <c r="D15323" t="s">
        <v>135</v>
      </c>
      <c r="E15323">
        <v>329</v>
      </c>
      <c r="F15323" t="s">
        <v>136</v>
      </c>
      <c r="G15323" t="s">
        <v>138</v>
      </c>
      <c r="H15323">
        <v>22</v>
      </c>
      <c r="I15323">
        <v>0.34718736597453281</v>
      </c>
      <c r="J15323">
        <v>2.388514069069152E-2</v>
      </c>
      <c r="K15323">
        <v>3.769686777803901E-2</v>
      </c>
      <c r="L15323">
        <v>0.49250908455061992</v>
      </c>
    </row>
    <row r="15324" spans="1:12">
      <c r="A15324" t="s">
        <v>317</v>
      </c>
      <c r="B15324" t="s">
        <v>336</v>
      </c>
      <c r="C15324">
        <v>48041</v>
      </c>
      <c r="D15324" t="s">
        <v>135</v>
      </c>
      <c r="E15324">
        <v>329</v>
      </c>
      <c r="F15324" t="s">
        <v>136</v>
      </c>
      <c r="G15324" t="s">
        <v>139</v>
      </c>
      <c r="H15324">
        <v>21</v>
      </c>
      <c r="I15324">
        <v>0.36355972984092638</v>
      </c>
      <c r="J15324">
        <v>3.3509043309988322E-2</v>
      </c>
      <c r="K15324">
        <v>5.3360621454152268E-2</v>
      </c>
      <c r="L15324">
        <v>0.76678524946020876</v>
      </c>
    </row>
    <row r="15325" spans="1:12">
      <c r="A15325" t="s">
        <v>317</v>
      </c>
      <c r="B15325" t="s">
        <v>336</v>
      </c>
      <c r="C15325">
        <v>48041</v>
      </c>
      <c r="D15325" t="s">
        <v>135</v>
      </c>
      <c r="E15325">
        <v>329</v>
      </c>
      <c r="F15325" t="s">
        <v>136</v>
      </c>
      <c r="G15325" t="s">
        <v>140</v>
      </c>
      <c r="H15325">
        <v>22</v>
      </c>
      <c r="I15325">
        <v>0.2309846200593684</v>
      </c>
      <c r="J15325">
        <v>1.744277900923602E-2</v>
      </c>
      <c r="K15325">
        <v>2.0043228413793541E-2</v>
      </c>
      <c r="L15325">
        <v>0.35238135738275639</v>
      </c>
    </row>
    <row r="15326" spans="1:12">
      <c r="A15326" t="s">
        <v>317</v>
      </c>
      <c r="B15326" t="s">
        <v>337</v>
      </c>
      <c r="C15326">
        <v>48043</v>
      </c>
      <c r="D15326" t="s">
        <v>135</v>
      </c>
      <c r="E15326">
        <v>329</v>
      </c>
      <c r="F15326" t="s">
        <v>136</v>
      </c>
      <c r="G15326" t="s">
        <v>137</v>
      </c>
      <c r="H15326">
        <v>388</v>
      </c>
      <c r="I15326">
        <v>0.16263698744200891</v>
      </c>
      <c r="J15326">
        <v>7.4401620460544963E-3</v>
      </c>
      <c r="K15326">
        <v>-0.26564934471743518</v>
      </c>
      <c r="L15326">
        <v>0.69509727640183472</v>
      </c>
    </row>
    <row r="15327" spans="1:12">
      <c r="A15327" t="s">
        <v>317</v>
      </c>
      <c r="B15327" t="s">
        <v>337</v>
      </c>
      <c r="C15327">
        <v>48043</v>
      </c>
      <c r="D15327" t="s">
        <v>135</v>
      </c>
      <c r="E15327">
        <v>329</v>
      </c>
      <c r="F15327" t="s">
        <v>136</v>
      </c>
      <c r="G15327" t="s">
        <v>138</v>
      </c>
      <c r="H15327">
        <v>138</v>
      </c>
      <c r="I15327">
        <v>9.1528116094587761E-2</v>
      </c>
      <c r="J15327">
        <v>6.5577956841154769E-3</v>
      </c>
      <c r="K15327">
        <v>-2.182744159600605E-2</v>
      </c>
      <c r="L15327">
        <v>0.46960594352196472</v>
      </c>
    </row>
    <row r="15328" spans="1:12">
      <c r="A15328" t="s">
        <v>317</v>
      </c>
      <c r="B15328" t="s">
        <v>337</v>
      </c>
      <c r="C15328">
        <v>48043</v>
      </c>
      <c r="D15328" t="s">
        <v>135</v>
      </c>
      <c r="E15328">
        <v>329</v>
      </c>
      <c r="F15328" t="s">
        <v>136</v>
      </c>
      <c r="G15328" t="s">
        <v>139</v>
      </c>
      <c r="H15328">
        <v>389</v>
      </c>
      <c r="I15328">
        <v>9.7071120772838651E-2</v>
      </c>
      <c r="J15328">
        <v>4.8294967971840904E-3</v>
      </c>
      <c r="K15328">
        <v>-0.25162092256125129</v>
      </c>
      <c r="L15328">
        <v>0.51548835296320339</v>
      </c>
    </row>
    <row r="15329" spans="1:12">
      <c r="A15329" t="s">
        <v>317</v>
      </c>
      <c r="B15329" t="s">
        <v>337</v>
      </c>
      <c r="C15329">
        <v>48043</v>
      </c>
      <c r="D15329" t="s">
        <v>135</v>
      </c>
      <c r="E15329">
        <v>329</v>
      </c>
      <c r="F15329" t="s">
        <v>136</v>
      </c>
      <c r="G15329" t="s">
        <v>140</v>
      </c>
      <c r="H15329">
        <v>138</v>
      </c>
      <c r="I15329">
        <v>6.581658453460397E-2</v>
      </c>
      <c r="J15329">
        <v>4.6010943695833856E-3</v>
      </c>
      <c r="K15329">
        <v>-3.8939617520700957E-2</v>
      </c>
      <c r="L15329">
        <v>0.35558323079265097</v>
      </c>
    </row>
    <row r="15330" spans="1:12">
      <c r="A15330" t="s">
        <v>317</v>
      </c>
      <c r="B15330" t="s">
        <v>338</v>
      </c>
      <c r="C15330">
        <v>48045</v>
      </c>
      <c r="D15330" t="s">
        <v>135</v>
      </c>
      <c r="E15330">
        <v>329</v>
      </c>
      <c r="F15330" t="s">
        <v>136</v>
      </c>
      <c r="G15330" t="s">
        <v>137</v>
      </c>
      <c r="H15330">
        <v>109</v>
      </c>
      <c r="I15330">
        <v>0.26486787254441968</v>
      </c>
      <c r="J15330">
        <v>7.5346255072532816E-3</v>
      </c>
      <c r="K15330">
        <v>9.4006061829781967E-2</v>
      </c>
      <c r="L15330">
        <v>0.69272595241907398</v>
      </c>
    </row>
    <row r="15331" spans="1:12">
      <c r="A15331" t="s">
        <v>317</v>
      </c>
      <c r="B15331" t="s">
        <v>338</v>
      </c>
      <c r="C15331">
        <v>48045</v>
      </c>
      <c r="D15331" t="s">
        <v>135</v>
      </c>
      <c r="E15331">
        <v>329</v>
      </c>
      <c r="F15331" t="s">
        <v>136</v>
      </c>
      <c r="G15331" t="s">
        <v>138</v>
      </c>
      <c r="H15331">
        <v>185</v>
      </c>
      <c r="I15331">
        <v>0.25543589857319948</v>
      </c>
      <c r="J15331">
        <v>3.925029639210144E-3</v>
      </c>
      <c r="K15331">
        <v>5.4933248295874579E-2</v>
      </c>
      <c r="L15331">
        <v>0.4147221848699808</v>
      </c>
    </row>
    <row r="15332" spans="1:12">
      <c r="A15332" t="s">
        <v>317</v>
      </c>
      <c r="B15332" t="s">
        <v>338</v>
      </c>
      <c r="C15332">
        <v>48045</v>
      </c>
      <c r="D15332" t="s">
        <v>135</v>
      </c>
      <c r="E15332">
        <v>329</v>
      </c>
      <c r="F15332" t="s">
        <v>136</v>
      </c>
      <c r="G15332" t="s">
        <v>139</v>
      </c>
      <c r="H15332">
        <v>109</v>
      </c>
      <c r="I15332">
        <v>0.1552989770808148</v>
      </c>
      <c r="J15332">
        <v>5.0036047095380612E-3</v>
      </c>
      <c r="K15332">
        <v>3.7732826771799469E-2</v>
      </c>
      <c r="L15332">
        <v>0.48594319981507211</v>
      </c>
    </row>
    <row r="15333" spans="1:12">
      <c r="A15333" t="s">
        <v>317</v>
      </c>
      <c r="B15333" t="s">
        <v>338</v>
      </c>
      <c r="C15333">
        <v>48045</v>
      </c>
      <c r="D15333" t="s">
        <v>135</v>
      </c>
      <c r="E15333">
        <v>329</v>
      </c>
      <c r="F15333" t="s">
        <v>136</v>
      </c>
      <c r="G15333" t="s">
        <v>140</v>
      </c>
      <c r="H15333">
        <v>185</v>
      </c>
      <c r="I15333">
        <v>0.16724572875708341</v>
      </c>
      <c r="J15333">
        <v>2.4674027896755611E-3</v>
      </c>
      <c r="K15333">
        <v>6.7421511901646677E-2</v>
      </c>
      <c r="L15333">
        <v>0.28525384430312267</v>
      </c>
    </row>
    <row r="15334" spans="1:12">
      <c r="A15334" t="s">
        <v>317</v>
      </c>
      <c r="B15334" t="s">
        <v>339</v>
      </c>
      <c r="C15334">
        <v>48047</v>
      </c>
      <c r="D15334" t="s">
        <v>135</v>
      </c>
      <c r="E15334">
        <v>329</v>
      </c>
      <c r="F15334" t="s">
        <v>136</v>
      </c>
      <c r="G15334" t="s">
        <v>137</v>
      </c>
      <c r="H15334">
        <v>249</v>
      </c>
      <c r="I15334">
        <v>0.15923090482988631</v>
      </c>
      <c r="J15334">
        <v>3.9988460761242791E-3</v>
      </c>
      <c r="K15334">
        <v>-4.9760974441760218E-2</v>
      </c>
      <c r="L15334">
        <v>0.32892094759157481</v>
      </c>
    </row>
    <row r="15335" spans="1:12">
      <c r="A15335" t="s">
        <v>317</v>
      </c>
      <c r="B15335" t="s">
        <v>339</v>
      </c>
      <c r="C15335">
        <v>48047</v>
      </c>
      <c r="D15335" t="s">
        <v>135</v>
      </c>
      <c r="E15335">
        <v>329</v>
      </c>
      <c r="F15335" t="s">
        <v>136</v>
      </c>
      <c r="G15335" t="s">
        <v>138</v>
      </c>
      <c r="H15335">
        <v>74</v>
      </c>
      <c r="I15335">
        <v>0.28879671252311212</v>
      </c>
      <c r="J15335">
        <v>1.0467648903134249E-2</v>
      </c>
      <c r="K15335">
        <v>4.3823126638815654E-3</v>
      </c>
      <c r="L15335">
        <v>0.47789499656016338</v>
      </c>
    </row>
    <row r="15336" spans="1:12">
      <c r="A15336" t="s">
        <v>317</v>
      </c>
      <c r="B15336" t="s">
        <v>339</v>
      </c>
      <c r="C15336">
        <v>48047</v>
      </c>
      <c r="D15336" t="s">
        <v>135</v>
      </c>
      <c r="E15336">
        <v>329</v>
      </c>
      <c r="F15336" t="s">
        <v>136</v>
      </c>
      <c r="G15336" t="s">
        <v>139</v>
      </c>
      <c r="H15336">
        <v>249</v>
      </c>
      <c r="I15336">
        <v>7.6020550272730636E-2</v>
      </c>
      <c r="J15336">
        <v>2.9208690304937191E-3</v>
      </c>
      <c r="K15336">
        <v>-6.6250945119708332E-2</v>
      </c>
      <c r="L15336">
        <v>0.1854800812663909</v>
      </c>
    </row>
    <row r="15337" spans="1:12">
      <c r="A15337" t="s">
        <v>317</v>
      </c>
      <c r="B15337" t="s">
        <v>339</v>
      </c>
      <c r="C15337">
        <v>48047</v>
      </c>
      <c r="D15337" t="s">
        <v>135</v>
      </c>
      <c r="E15337">
        <v>329</v>
      </c>
      <c r="F15337" t="s">
        <v>136</v>
      </c>
      <c r="G15337" t="s">
        <v>140</v>
      </c>
      <c r="H15337">
        <v>74</v>
      </c>
      <c r="I15337">
        <v>0.18613125726505689</v>
      </c>
      <c r="J15337">
        <v>7.1057133421286566E-3</v>
      </c>
      <c r="K15337">
        <v>4.5044097806764176E-3</v>
      </c>
      <c r="L15337">
        <v>0.30989779201662643</v>
      </c>
    </row>
    <row r="15338" spans="1:12">
      <c r="A15338" t="s">
        <v>317</v>
      </c>
      <c r="B15338" t="s">
        <v>340</v>
      </c>
      <c r="C15338">
        <v>48049</v>
      </c>
      <c r="D15338" t="s">
        <v>135</v>
      </c>
      <c r="E15338">
        <v>329</v>
      </c>
      <c r="F15338" t="s">
        <v>136</v>
      </c>
      <c r="G15338" t="s">
        <v>137</v>
      </c>
      <c r="H15338">
        <v>1435</v>
      </c>
      <c r="I15338">
        <v>0.46597624755200728</v>
      </c>
      <c r="J15338">
        <v>5.113505436173474E-3</v>
      </c>
      <c r="K15338">
        <v>-2.752872877330044E-2</v>
      </c>
      <c r="L15338">
        <v>1.0239631210378779</v>
      </c>
    </row>
    <row r="15339" spans="1:12">
      <c r="A15339" t="s">
        <v>317</v>
      </c>
      <c r="B15339" t="s">
        <v>340</v>
      </c>
      <c r="C15339">
        <v>48049</v>
      </c>
      <c r="D15339" t="s">
        <v>135</v>
      </c>
      <c r="E15339">
        <v>329</v>
      </c>
      <c r="F15339" t="s">
        <v>136</v>
      </c>
      <c r="G15339" t="s">
        <v>138</v>
      </c>
      <c r="H15339">
        <v>61</v>
      </c>
      <c r="I15339">
        <v>0.2327767977981807</v>
      </c>
      <c r="J15339">
        <v>8.9932982637830668E-3</v>
      </c>
      <c r="K15339">
        <v>3.051598319939177E-2</v>
      </c>
      <c r="L15339">
        <v>0.50736906573200191</v>
      </c>
    </row>
    <row r="15340" spans="1:12">
      <c r="A15340" t="s">
        <v>317</v>
      </c>
      <c r="B15340" t="s">
        <v>340</v>
      </c>
      <c r="C15340">
        <v>48049</v>
      </c>
      <c r="D15340" t="s">
        <v>135</v>
      </c>
      <c r="E15340">
        <v>329</v>
      </c>
      <c r="F15340" t="s">
        <v>136</v>
      </c>
      <c r="G15340" t="s">
        <v>139</v>
      </c>
      <c r="H15340">
        <v>1435</v>
      </c>
      <c r="I15340">
        <v>0.30611798144984309</v>
      </c>
      <c r="J15340">
        <v>3.7282669439902771E-3</v>
      </c>
      <c r="K15340">
        <v>-6.0185527839845557E-2</v>
      </c>
      <c r="L15340">
        <v>0.78154180764374748</v>
      </c>
    </row>
    <row r="15341" spans="1:12">
      <c r="A15341" t="s">
        <v>317</v>
      </c>
      <c r="B15341" t="s">
        <v>340</v>
      </c>
      <c r="C15341">
        <v>48049</v>
      </c>
      <c r="D15341" t="s">
        <v>135</v>
      </c>
      <c r="E15341">
        <v>329</v>
      </c>
      <c r="F15341" t="s">
        <v>136</v>
      </c>
      <c r="G15341" t="s">
        <v>140</v>
      </c>
      <c r="H15341">
        <v>61</v>
      </c>
      <c r="I15341">
        <v>0.14910316286508629</v>
      </c>
      <c r="J15341">
        <v>6.1737480123585696E-3</v>
      </c>
      <c r="K15341">
        <v>2.8931558080882661E-2</v>
      </c>
      <c r="L15341">
        <v>0.3463287260114703</v>
      </c>
    </row>
    <row r="15342" spans="1:12">
      <c r="A15342" t="s">
        <v>317</v>
      </c>
      <c r="B15342" t="s">
        <v>341</v>
      </c>
      <c r="C15342">
        <v>48051</v>
      </c>
      <c r="D15342" t="s">
        <v>135</v>
      </c>
      <c r="E15342">
        <v>329</v>
      </c>
      <c r="F15342" t="s">
        <v>136</v>
      </c>
      <c r="G15342" t="s">
        <v>137</v>
      </c>
      <c r="H15342">
        <v>21</v>
      </c>
      <c r="I15342">
        <v>0.5470049174890208</v>
      </c>
      <c r="J15342">
        <v>4.3433133168376083E-2</v>
      </c>
      <c r="K15342">
        <v>0.1295522859993114</v>
      </c>
      <c r="L15342">
        <v>1.066179810073695</v>
      </c>
    </row>
    <row r="15343" spans="1:12">
      <c r="A15343" t="s">
        <v>317</v>
      </c>
      <c r="B15343" t="s">
        <v>341</v>
      </c>
      <c r="C15343">
        <v>48051</v>
      </c>
      <c r="D15343" t="s">
        <v>135</v>
      </c>
      <c r="E15343">
        <v>329</v>
      </c>
      <c r="F15343" t="s">
        <v>136</v>
      </c>
      <c r="G15343" t="s">
        <v>138</v>
      </c>
      <c r="H15343">
        <v>22</v>
      </c>
      <c r="I15343">
        <v>0.34718736597453281</v>
      </c>
      <c r="J15343">
        <v>2.388514069069152E-2</v>
      </c>
      <c r="K15343">
        <v>3.769686777803901E-2</v>
      </c>
      <c r="L15343">
        <v>0.49250908455061992</v>
      </c>
    </row>
    <row r="15344" spans="1:12">
      <c r="A15344" t="s">
        <v>317</v>
      </c>
      <c r="B15344" t="s">
        <v>341</v>
      </c>
      <c r="C15344">
        <v>48051</v>
      </c>
      <c r="D15344" t="s">
        <v>135</v>
      </c>
      <c r="E15344">
        <v>329</v>
      </c>
      <c r="F15344" t="s">
        <v>136</v>
      </c>
      <c r="G15344" t="s">
        <v>139</v>
      </c>
      <c r="H15344">
        <v>21</v>
      </c>
      <c r="I15344">
        <v>0.36355972984092638</v>
      </c>
      <c r="J15344">
        <v>3.3509043309988322E-2</v>
      </c>
      <c r="K15344">
        <v>5.3360621454152268E-2</v>
      </c>
      <c r="L15344">
        <v>0.76678524946020876</v>
      </c>
    </row>
    <row r="15345" spans="1:12">
      <c r="A15345" t="s">
        <v>317</v>
      </c>
      <c r="B15345" t="s">
        <v>341</v>
      </c>
      <c r="C15345">
        <v>48051</v>
      </c>
      <c r="D15345" t="s">
        <v>135</v>
      </c>
      <c r="E15345">
        <v>329</v>
      </c>
      <c r="F15345" t="s">
        <v>136</v>
      </c>
      <c r="G15345" t="s">
        <v>140</v>
      </c>
      <c r="H15345">
        <v>22</v>
      </c>
      <c r="I15345">
        <v>0.2309846200593684</v>
      </c>
      <c r="J15345">
        <v>1.744277900923602E-2</v>
      </c>
      <c r="K15345">
        <v>2.0043228413793541E-2</v>
      </c>
      <c r="L15345">
        <v>0.35238135738275639</v>
      </c>
    </row>
    <row r="15346" spans="1:12">
      <c r="A15346" t="s">
        <v>317</v>
      </c>
      <c r="B15346" t="s">
        <v>342</v>
      </c>
      <c r="C15346">
        <v>48053</v>
      </c>
      <c r="D15346" t="s">
        <v>135</v>
      </c>
      <c r="E15346">
        <v>329</v>
      </c>
      <c r="F15346" t="s">
        <v>136</v>
      </c>
      <c r="G15346" t="s">
        <v>137</v>
      </c>
      <c r="H15346">
        <v>249</v>
      </c>
      <c r="I15346">
        <v>0.15923090482988631</v>
      </c>
      <c r="J15346">
        <v>3.9988460761242791E-3</v>
      </c>
      <c r="K15346">
        <v>-4.9760974441760218E-2</v>
      </c>
      <c r="L15346">
        <v>0.32892094759157481</v>
      </c>
    </row>
    <row r="15347" spans="1:12">
      <c r="A15347" t="s">
        <v>317</v>
      </c>
      <c r="B15347" t="s">
        <v>342</v>
      </c>
      <c r="C15347">
        <v>48053</v>
      </c>
      <c r="D15347" t="s">
        <v>135</v>
      </c>
      <c r="E15347">
        <v>329</v>
      </c>
      <c r="F15347" t="s">
        <v>136</v>
      </c>
      <c r="G15347" t="s">
        <v>138</v>
      </c>
      <c r="H15347">
        <v>334</v>
      </c>
      <c r="I15347">
        <v>0.29272421195599407</v>
      </c>
      <c r="J15347">
        <v>4.8032605153684946E-3</v>
      </c>
      <c r="K15347">
        <v>4.1614353289900017E-3</v>
      </c>
      <c r="L15347">
        <v>0.64700832950507148</v>
      </c>
    </row>
    <row r="15348" spans="1:12">
      <c r="A15348" t="s">
        <v>317</v>
      </c>
      <c r="B15348" t="s">
        <v>342</v>
      </c>
      <c r="C15348">
        <v>48053</v>
      </c>
      <c r="D15348" t="s">
        <v>135</v>
      </c>
      <c r="E15348">
        <v>329</v>
      </c>
      <c r="F15348" t="s">
        <v>136</v>
      </c>
      <c r="G15348" t="s">
        <v>139</v>
      </c>
      <c r="H15348">
        <v>249</v>
      </c>
      <c r="I15348">
        <v>7.6020550272730636E-2</v>
      </c>
      <c r="J15348">
        <v>2.9208690304937191E-3</v>
      </c>
      <c r="K15348">
        <v>-6.6250945119708332E-2</v>
      </c>
      <c r="L15348">
        <v>0.1854800812663909</v>
      </c>
    </row>
    <row r="15349" spans="1:12">
      <c r="A15349" t="s">
        <v>317</v>
      </c>
      <c r="B15349" t="s">
        <v>342</v>
      </c>
      <c r="C15349">
        <v>48053</v>
      </c>
      <c r="D15349" t="s">
        <v>135</v>
      </c>
      <c r="E15349">
        <v>329</v>
      </c>
      <c r="F15349" t="s">
        <v>136</v>
      </c>
      <c r="G15349" t="s">
        <v>140</v>
      </c>
      <c r="H15349">
        <v>334</v>
      </c>
      <c r="I15349">
        <v>0.1956296367601679</v>
      </c>
      <c r="J15349">
        <v>3.416453749889596E-3</v>
      </c>
      <c r="K15349">
        <v>4.3381287910866737E-3</v>
      </c>
      <c r="L15349">
        <v>0.4590168535722941</v>
      </c>
    </row>
    <row r="15350" spans="1:12">
      <c r="A15350" t="s">
        <v>317</v>
      </c>
      <c r="B15350" t="s">
        <v>282</v>
      </c>
      <c r="C15350">
        <v>48055</v>
      </c>
      <c r="D15350" t="s">
        <v>135</v>
      </c>
      <c r="E15350">
        <v>329</v>
      </c>
      <c r="F15350" t="s">
        <v>136</v>
      </c>
      <c r="G15350" t="s">
        <v>137</v>
      </c>
      <c r="H15350">
        <v>21</v>
      </c>
      <c r="I15350">
        <v>0.5470049174890208</v>
      </c>
      <c r="J15350">
        <v>4.3433133168376083E-2</v>
      </c>
      <c r="K15350">
        <v>0.1295522859993114</v>
      </c>
      <c r="L15350">
        <v>1.066179810073695</v>
      </c>
    </row>
    <row r="15351" spans="1:12">
      <c r="A15351" t="s">
        <v>317</v>
      </c>
      <c r="B15351" t="s">
        <v>282</v>
      </c>
      <c r="C15351">
        <v>48055</v>
      </c>
      <c r="D15351" t="s">
        <v>135</v>
      </c>
      <c r="E15351">
        <v>329</v>
      </c>
      <c r="F15351" t="s">
        <v>136</v>
      </c>
      <c r="G15351" t="s">
        <v>138</v>
      </c>
      <c r="H15351">
        <v>321</v>
      </c>
      <c r="I15351">
        <v>0.35454621230871192</v>
      </c>
      <c r="J15351">
        <v>5.3462816936707437E-3</v>
      </c>
      <c r="K15351">
        <v>3.5267178298786029E-3</v>
      </c>
      <c r="L15351">
        <v>0.64600093801257175</v>
      </c>
    </row>
    <row r="15352" spans="1:12">
      <c r="A15352" t="s">
        <v>317</v>
      </c>
      <c r="B15352" t="s">
        <v>282</v>
      </c>
      <c r="C15352">
        <v>48055</v>
      </c>
      <c r="D15352" t="s">
        <v>135</v>
      </c>
      <c r="E15352">
        <v>329</v>
      </c>
      <c r="F15352" t="s">
        <v>136</v>
      </c>
      <c r="G15352" t="s">
        <v>139</v>
      </c>
      <c r="H15352">
        <v>21</v>
      </c>
      <c r="I15352">
        <v>0.36355972984092638</v>
      </c>
      <c r="J15352">
        <v>3.3509043309988322E-2</v>
      </c>
      <c r="K15352">
        <v>5.3360621454152268E-2</v>
      </c>
      <c r="L15352">
        <v>0.76678524946020876</v>
      </c>
    </row>
    <row r="15353" spans="1:12">
      <c r="A15353" t="s">
        <v>317</v>
      </c>
      <c r="B15353" t="s">
        <v>282</v>
      </c>
      <c r="C15353">
        <v>48055</v>
      </c>
      <c r="D15353" t="s">
        <v>135</v>
      </c>
      <c r="E15353">
        <v>329</v>
      </c>
      <c r="F15353" t="s">
        <v>136</v>
      </c>
      <c r="G15353" t="s">
        <v>140</v>
      </c>
      <c r="H15353">
        <v>321</v>
      </c>
      <c r="I15353">
        <v>0.23811588190193189</v>
      </c>
      <c r="J15353">
        <v>3.7083104935462792E-3</v>
      </c>
      <c r="K15353">
        <v>3.42951325573275E-3</v>
      </c>
      <c r="L15353">
        <v>0.41155296971148791</v>
      </c>
    </row>
    <row r="15354" spans="1:12">
      <c r="A15354" t="s">
        <v>317</v>
      </c>
      <c r="B15354" t="s">
        <v>261</v>
      </c>
      <c r="C15354">
        <v>48057</v>
      </c>
      <c r="D15354" t="s">
        <v>135</v>
      </c>
      <c r="E15354">
        <v>329</v>
      </c>
      <c r="F15354" t="s">
        <v>136</v>
      </c>
      <c r="G15354" t="s">
        <v>137</v>
      </c>
      <c r="H15354">
        <v>554</v>
      </c>
      <c r="I15354">
        <v>0.45026642175904702</v>
      </c>
      <c r="J15354">
        <v>7.8865889557557019E-3</v>
      </c>
      <c r="K15354">
        <v>0.10648539978457219</v>
      </c>
      <c r="L15354">
        <v>0.99172849955364906</v>
      </c>
    </row>
    <row r="15355" spans="1:12">
      <c r="A15355" t="s">
        <v>317</v>
      </c>
      <c r="B15355" t="s">
        <v>261</v>
      </c>
      <c r="C15355">
        <v>48057</v>
      </c>
      <c r="D15355" t="s">
        <v>135</v>
      </c>
      <c r="E15355">
        <v>329</v>
      </c>
      <c r="F15355" t="s">
        <v>136</v>
      </c>
      <c r="G15355" t="s">
        <v>138</v>
      </c>
      <c r="H15355">
        <v>457</v>
      </c>
      <c r="I15355">
        <v>0.44390631234345401</v>
      </c>
      <c r="J15355">
        <v>7.9588196750623071E-3</v>
      </c>
      <c r="K15355">
        <v>-9.1141058196791917E-3</v>
      </c>
      <c r="L15355">
        <v>0.99593768550142081</v>
      </c>
    </row>
    <row r="15356" spans="1:12">
      <c r="A15356" t="s">
        <v>317</v>
      </c>
      <c r="B15356" t="s">
        <v>261</v>
      </c>
      <c r="C15356">
        <v>48057</v>
      </c>
      <c r="D15356" t="s">
        <v>135</v>
      </c>
      <c r="E15356">
        <v>329</v>
      </c>
      <c r="F15356" t="s">
        <v>136</v>
      </c>
      <c r="G15356" t="s">
        <v>139</v>
      </c>
      <c r="H15356">
        <v>554</v>
      </c>
      <c r="I15356">
        <v>0.31294910287568922</v>
      </c>
      <c r="J15356">
        <v>6.0828148230041628E-3</v>
      </c>
      <c r="K15356">
        <v>2.9576003240143051E-2</v>
      </c>
      <c r="L15356">
        <v>0.70705576791184677</v>
      </c>
    </row>
    <row r="15357" spans="1:12">
      <c r="A15357" t="s">
        <v>317</v>
      </c>
      <c r="B15357" t="s">
        <v>261</v>
      </c>
      <c r="C15357">
        <v>48057</v>
      </c>
      <c r="D15357" t="s">
        <v>135</v>
      </c>
      <c r="E15357">
        <v>329</v>
      </c>
      <c r="F15357" t="s">
        <v>136</v>
      </c>
      <c r="G15357" t="s">
        <v>140</v>
      </c>
      <c r="H15357">
        <v>457</v>
      </c>
      <c r="I15357">
        <v>0.31550287059993087</v>
      </c>
      <c r="J15357">
        <v>5.9601725117566767E-3</v>
      </c>
      <c r="K15357">
        <v>-9.1141058196791917E-3</v>
      </c>
      <c r="L15357">
        <v>0.74063896655430894</v>
      </c>
    </row>
    <row r="15358" spans="1:12">
      <c r="A15358" t="s">
        <v>317</v>
      </c>
      <c r="B15358" t="s">
        <v>343</v>
      </c>
      <c r="C15358">
        <v>48059</v>
      </c>
      <c r="D15358" t="s">
        <v>135</v>
      </c>
      <c r="E15358">
        <v>329</v>
      </c>
      <c r="F15358" t="s">
        <v>136</v>
      </c>
      <c r="G15358" t="s">
        <v>137</v>
      </c>
      <c r="H15358">
        <v>1435</v>
      </c>
      <c r="I15358">
        <v>0.46597624755200728</v>
      </c>
      <c r="J15358">
        <v>5.113505436173474E-3</v>
      </c>
      <c r="K15358">
        <v>-2.752872877330044E-2</v>
      </c>
      <c r="L15358">
        <v>1.0239631210378779</v>
      </c>
    </row>
    <row r="15359" spans="1:12">
      <c r="A15359" t="s">
        <v>317</v>
      </c>
      <c r="B15359" t="s">
        <v>343</v>
      </c>
      <c r="C15359">
        <v>48059</v>
      </c>
      <c r="D15359" t="s">
        <v>135</v>
      </c>
      <c r="E15359">
        <v>329</v>
      </c>
      <c r="F15359" t="s">
        <v>136</v>
      </c>
      <c r="G15359" t="s">
        <v>138</v>
      </c>
      <c r="H15359">
        <v>184</v>
      </c>
      <c r="I15359">
        <v>0.29215040583703489</v>
      </c>
      <c r="J15359">
        <v>8.1213238363533474E-3</v>
      </c>
      <c r="K15359">
        <v>5.3239649069963521E-2</v>
      </c>
      <c r="L15359">
        <v>0.70617155585220115</v>
      </c>
    </row>
    <row r="15360" spans="1:12">
      <c r="A15360" t="s">
        <v>317</v>
      </c>
      <c r="B15360" t="s">
        <v>343</v>
      </c>
      <c r="C15360">
        <v>48059</v>
      </c>
      <c r="D15360" t="s">
        <v>135</v>
      </c>
      <c r="E15360">
        <v>329</v>
      </c>
      <c r="F15360" t="s">
        <v>136</v>
      </c>
      <c r="G15360" t="s">
        <v>139</v>
      </c>
      <c r="H15360">
        <v>1435</v>
      </c>
      <c r="I15360">
        <v>0.30611798144984309</v>
      </c>
      <c r="J15360">
        <v>3.7282669439902771E-3</v>
      </c>
      <c r="K15360">
        <v>-6.0185527839845557E-2</v>
      </c>
      <c r="L15360">
        <v>0.78154180764374748</v>
      </c>
    </row>
    <row r="15361" spans="1:12">
      <c r="A15361" t="s">
        <v>317</v>
      </c>
      <c r="B15361" t="s">
        <v>343</v>
      </c>
      <c r="C15361">
        <v>48059</v>
      </c>
      <c r="D15361" t="s">
        <v>135</v>
      </c>
      <c r="E15361">
        <v>329</v>
      </c>
      <c r="F15361" t="s">
        <v>136</v>
      </c>
      <c r="G15361" t="s">
        <v>140</v>
      </c>
      <c r="H15361">
        <v>184</v>
      </c>
      <c r="I15361">
        <v>0.19380675267367889</v>
      </c>
      <c r="J15361">
        <v>5.7101261559384022E-3</v>
      </c>
      <c r="K15361">
        <v>2.9173185087227958E-2</v>
      </c>
      <c r="L15361">
        <v>0.51667721963165048</v>
      </c>
    </row>
    <row r="15362" spans="1:12">
      <c r="A15362" t="s">
        <v>317</v>
      </c>
      <c r="B15362" t="s">
        <v>302</v>
      </c>
      <c r="C15362">
        <v>48061</v>
      </c>
      <c r="D15362" t="s">
        <v>135</v>
      </c>
      <c r="E15362">
        <v>329</v>
      </c>
      <c r="F15362" t="s">
        <v>136</v>
      </c>
      <c r="G15362" t="s">
        <v>137</v>
      </c>
      <c r="H15362">
        <v>119</v>
      </c>
      <c r="I15362">
        <v>0.122942226166403</v>
      </c>
      <c r="J15362">
        <v>5.0373503612471471E-3</v>
      </c>
      <c r="K15362">
        <v>-4.9760974441760218E-2</v>
      </c>
      <c r="L15362">
        <v>0.32892094759157481</v>
      </c>
    </row>
    <row r="15363" spans="1:12">
      <c r="A15363" t="s">
        <v>317</v>
      </c>
      <c r="B15363" t="s">
        <v>302</v>
      </c>
      <c r="C15363">
        <v>48061</v>
      </c>
      <c r="D15363" t="s">
        <v>135</v>
      </c>
      <c r="E15363">
        <v>329</v>
      </c>
      <c r="F15363" t="s">
        <v>136</v>
      </c>
      <c r="G15363" t="s">
        <v>138</v>
      </c>
      <c r="H15363">
        <v>119</v>
      </c>
      <c r="I15363">
        <v>0.29325033371053721</v>
      </c>
      <c r="J15363">
        <v>3.7892255895945401E-3</v>
      </c>
      <c r="K15363">
        <v>0.19199115077625509</v>
      </c>
      <c r="L15363">
        <v>0.40427942466039118</v>
      </c>
    </row>
    <row r="15364" spans="1:12">
      <c r="A15364" t="s">
        <v>317</v>
      </c>
      <c r="B15364" t="s">
        <v>302</v>
      </c>
      <c r="C15364">
        <v>48061</v>
      </c>
      <c r="D15364" t="s">
        <v>135</v>
      </c>
      <c r="E15364">
        <v>329</v>
      </c>
      <c r="F15364" t="s">
        <v>136</v>
      </c>
      <c r="G15364" t="s">
        <v>139</v>
      </c>
      <c r="H15364">
        <v>119</v>
      </c>
      <c r="I15364">
        <v>5.0808164967242442E-2</v>
      </c>
      <c r="J15364">
        <v>3.9664596109271468E-3</v>
      </c>
      <c r="K15364">
        <v>-6.6250945119708332E-2</v>
      </c>
      <c r="L15364">
        <v>0.1854800812663909</v>
      </c>
    </row>
    <row r="15365" spans="1:12">
      <c r="A15365" t="s">
        <v>317</v>
      </c>
      <c r="B15365" t="s">
        <v>302</v>
      </c>
      <c r="C15365">
        <v>48061</v>
      </c>
      <c r="D15365" t="s">
        <v>135</v>
      </c>
      <c r="E15365">
        <v>329</v>
      </c>
      <c r="F15365" t="s">
        <v>136</v>
      </c>
      <c r="G15365" t="s">
        <v>140</v>
      </c>
      <c r="H15365">
        <v>119</v>
      </c>
      <c r="I15365">
        <v>0.19797904178750769</v>
      </c>
      <c r="J15365">
        <v>3.1101053615775641E-3</v>
      </c>
      <c r="K15365">
        <v>0.13202741408278049</v>
      </c>
      <c r="L15365">
        <v>0.31086761842222321</v>
      </c>
    </row>
    <row r="15366" spans="1:12">
      <c r="A15366" t="s">
        <v>317</v>
      </c>
      <c r="B15366" t="s">
        <v>344</v>
      </c>
      <c r="C15366">
        <v>48063</v>
      </c>
      <c r="D15366" t="s">
        <v>135</v>
      </c>
      <c r="E15366">
        <v>329</v>
      </c>
      <c r="F15366" t="s">
        <v>136</v>
      </c>
      <c r="G15366" t="s">
        <v>137</v>
      </c>
      <c r="H15366">
        <v>385</v>
      </c>
      <c r="I15366">
        <v>0.44931330765684407</v>
      </c>
      <c r="J15366">
        <v>9.5507826619770329E-3</v>
      </c>
      <c r="K15366">
        <v>4.7015300867615753E-2</v>
      </c>
      <c r="L15366">
        <v>1.1821418445569449</v>
      </c>
    </row>
    <row r="15367" spans="1:12">
      <c r="A15367" t="s">
        <v>317</v>
      </c>
      <c r="B15367" t="s">
        <v>344</v>
      </c>
      <c r="C15367">
        <v>48063</v>
      </c>
      <c r="D15367" t="s">
        <v>135</v>
      </c>
      <c r="E15367">
        <v>329</v>
      </c>
      <c r="F15367" t="s">
        <v>136</v>
      </c>
      <c r="G15367" t="s">
        <v>138</v>
      </c>
      <c r="H15367">
        <v>615</v>
      </c>
      <c r="I15367">
        <v>0.43845845385504151</v>
      </c>
      <c r="J15367">
        <v>8.0442255027795891E-3</v>
      </c>
      <c r="K15367">
        <v>1.1574085157536581E-2</v>
      </c>
      <c r="L15367">
        <v>1.113550756471404</v>
      </c>
    </row>
    <row r="15368" spans="1:12">
      <c r="A15368" t="s">
        <v>317</v>
      </c>
      <c r="B15368" t="s">
        <v>344</v>
      </c>
      <c r="C15368">
        <v>48063</v>
      </c>
      <c r="D15368" t="s">
        <v>135</v>
      </c>
      <c r="E15368">
        <v>329</v>
      </c>
      <c r="F15368" t="s">
        <v>136</v>
      </c>
      <c r="G15368" t="s">
        <v>139</v>
      </c>
      <c r="H15368">
        <v>385</v>
      </c>
      <c r="I15368">
        <v>0.31553999149772177</v>
      </c>
      <c r="J15368">
        <v>6.5640098094966581E-3</v>
      </c>
      <c r="K15368">
        <v>2.7026075074874749E-2</v>
      </c>
      <c r="L15368">
        <v>0.82633330526958082</v>
      </c>
    </row>
    <row r="15369" spans="1:12">
      <c r="A15369" t="s">
        <v>317</v>
      </c>
      <c r="B15369" t="s">
        <v>344</v>
      </c>
      <c r="C15369">
        <v>48063</v>
      </c>
      <c r="D15369" t="s">
        <v>135</v>
      </c>
      <c r="E15369">
        <v>329</v>
      </c>
      <c r="F15369" t="s">
        <v>136</v>
      </c>
      <c r="G15369" t="s">
        <v>140</v>
      </c>
      <c r="H15369">
        <v>613</v>
      </c>
      <c r="I15369">
        <v>0.30441390115269018</v>
      </c>
      <c r="J15369">
        <v>5.6743118508289381E-3</v>
      </c>
      <c r="K15369">
        <v>1.3535378060595699E-2</v>
      </c>
      <c r="L15369">
        <v>0.76438586886810056</v>
      </c>
    </row>
    <row r="15370" spans="1:12">
      <c r="A15370" t="s">
        <v>317</v>
      </c>
      <c r="B15370" t="s">
        <v>345</v>
      </c>
      <c r="C15370">
        <v>48065</v>
      </c>
      <c r="D15370" t="s">
        <v>135</v>
      </c>
      <c r="E15370">
        <v>329</v>
      </c>
      <c r="F15370" t="s">
        <v>136</v>
      </c>
      <c r="G15370" t="s">
        <v>137</v>
      </c>
      <c r="H15370">
        <v>195</v>
      </c>
      <c r="I15370">
        <v>0.28343611349441222</v>
      </c>
      <c r="J15370">
        <v>6.0871629480228756E-3</v>
      </c>
      <c r="K15370">
        <v>4.0327803587979487E-2</v>
      </c>
      <c r="L15370">
        <v>0.63017838379196844</v>
      </c>
    </row>
    <row r="15371" spans="1:12">
      <c r="A15371" t="s">
        <v>317</v>
      </c>
      <c r="B15371" t="s">
        <v>345</v>
      </c>
      <c r="C15371">
        <v>48065</v>
      </c>
      <c r="D15371" t="s">
        <v>135</v>
      </c>
      <c r="E15371">
        <v>329</v>
      </c>
      <c r="F15371" t="s">
        <v>136</v>
      </c>
      <c r="G15371" t="s">
        <v>138</v>
      </c>
      <c r="H15371">
        <v>190</v>
      </c>
      <c r="I15371">
        <v>0.29763670697418582</v>
      </c>
      <c r="J15371">
        <v>4.9153075241309347E-3</v>
      </c>
      <c r="K15371">
        <v>0.11461314469076921</v>
      </c>
      <c r="L15371">
        <v>0.55621989740984301</v>
      </c>
    </row>
    <row r="15372" spans="1:12">
      <c r="A15372" t="s">
        <v>317</v>
      </c>
      <c r="B15372" t="s">
        <v>345</v>
      </c>
      <c r="C15372">
        <v>48065</v>
      </c>
      <c r="D15372" t="s">
        <v>135</v>
      </c>
      <c r="E15372">
        <v>329</v>
      </c>
      <c r="F15372" t="s">
        <v>136</v>
      </c>
      <c r="G15372" t="s">
        <v>139</v>
      </c>
      <c r="H15372">
        <v>195</v>
      </c>
      <c r="I15372">
        <v>0.17612800779370269</v>
      </c>
      <c r="J15372">
        <v>3.8423580542136029E-3</v>
      </c>
      <c r="K15372">
        <v>2.5588173371077931E-2</v>
      </c>
      <c r="L15372">
        <v>0.47454837191406157</v>
      </c>
    </row>
    <row r="15373" spans="1:12">
      <c r="A15373" t="s">
        <v>317</v>
      </c>
      <c r="B15373" t="s">
        <v>345</v>
      </c>
      <c r="C15373">
        <v>48065</v>
      </c>
      <c r="D15373" t="s">
        <v>135</v>
      </c>
      <c r="E15373">
        <v>329</v>
      </c>
      <c r="F15373" t="s">
        <v>136</v>
      </c>
      <c r="G15373" t="s">
        <v>140</v>
      </c>
      <c r="H15373">
        <v>190</v>
      </c>
      <c r="I15373">
        <v>0.20624770442954221</v>
      </c>
      <c r="J15373">
        <v>3.4536833858784021E-3</v>
      </c>
      <c r="K15373">
        <v>7.9621242581681878E-2</v>
      </c>
      <c r="L15373">
        <v>0.38373444297828441</v>
      </c>
    </row>
    <row r="15374" spans="1:12">
      <c r="A15374" t="s">
        <v>317</v>
      </c>
      <c r="B15374" t="s">
        <v>262</v>
      </c>
      <c r="C15374">
        <v>48067</v>
      </c>
      <c r="D15374" t="s">
        <v>135</v>
      </c>
      <c r="E15374">
        <v>329</v>
      </c>
      <c r="F15374" t="s">
        <v>136</v>
      </c>
      <c r="G15374" t="s">
        <v>137</v>
      </c>
      <c r="H15374">
        <v>385</v>
      </c>
      <c r="I15374">
        <v>0.44931330765684407</v>
      </c>
      <c r="J15374">
        <v>9.5507826619770329E-3</v>
      </c>
      <c r="K15374">
        <v>4.7015300867615753E-2</v>
      </c>
      <c r="L15374">
        <v>1.1821418445569449</v>
      </c>
    </row>
    <row r="15375" spans="1:12">
      <c r="A15375" t="s">
        <v>317</v>
      </c>
      <c r="B15375" t="s">
        <v>262</v>
      </c>
      <c r="C15375">
        <v>48067</v>
      </c>
      <c r="D15375" t="s">
        <v>135</v>
      </c>
      <c r="E15375">
        <v>329</v>
      </c>
      <c r="F15375" t="s">
        <v>136</v>
      </c>
      <c r="G15375" t="s">
        <v>138</v>
      </c>
      <c r="H15375">
        <v>615</v>
      </c>
      <c r="I15375">
        <v>0.43845845385504151</v>
      </c>
      <c r="J15375">
        <v>8.0442255027795891E-3</v>
      </c>
      <c r="K15375">
        <v>1.1574085157536581E-2</v>
      </c>
      <c r="L15375">
        <v>1.113550756471404</v>
      </c>
    </row>
    <row r="15376" spans="1:12">
      <c r="A15376" t="s">
        <v>317</v>
      </c>
      <c r="B15376" t="s">
        <v>262</v>
      </c>
      <c r="C15376">
        <v>48067</v>
      </c>
      <c r="D15376" t="s">
        <v>135</v>
      </c>
      <c r="E15376">
        <v>329</v>
      </c>
      <c r="F15376" t="s">
        <v>136</v>
      </c>
      <c r="G15376" t="s">
        <v>139</v>
      </c>
      <c r="H15376">
        <v>385</v>
      </c>
      <c r="I15376">
        <v>0.31553999149772177</v>
      </c>
      <c r="J15376">
        <v>6.5640098094966581E-3</v>
      </c>
      <c r="K15376">
        <v>2.7026075074874749E-2</v>
      </c>
      <c r="L15376">
        <v>0.82633330526958082</v>
      </c>
    </row>
    <row r="15377" spans="1:12">
      <c r="A15377" t="s">
        <v>317</v>
      </c>
      <c r="B15377" t="s">
        <v>262</v>
      </c>
      <c r="C15377">
        <v>48067</v>
      </c>
      <c r="D15377" t="s">
        <v>135</v>
      </c>
      <c r="E15377">
        <v>329</v>
      </c>
      <c r="F15377" t="s">
        <v>136</v>
      </c>
      <c r="G15377" t="s">
        <v>140</v>
      </c>
      <c r="H15377">
        <v>613</v>
      </c>
      <c r="I15377">
        <v>0.30441390115269018</v>
      </c>
      <c r="J15377">
        <v>5.6743118508289381E-3</v>
      </c>
      <c r="K15377">
        <v>1.3535378060595699E-2</v>
      </c>
      <c r="L15377">
        <v>0.76438586886810056</v>
      </c>
    </row>
    <row r="15378" spans="1:12">
      <c r="A15378" t="s">
        <v>317</v>
      </c>
      <c r="B15378" t="s">
        <v>346</v>
      </c>
      <c r="C15378">
        <v>48069</v>
      </c>
      <c r="D15378" t="s">
        <v>135</v>
      </c>
      <c r="E15378">
        <v>329</v>
      </c>
      <c r="F15378" t="s">
        <v>136</v>
      </c>
      <c r="G15378" t="s">
        <v>137</v>
      </c>
      <c r="H15378">
        <v>195</v>
      </c>
      <c r="I15378">
        <v>0.28343611349441222</v>
      </c>
      <c r="J15378">
        <v>6.0871629480228756E-3</v>
      </c>
      <c r="K15378">
        <v>4.0327803587979487E-2</v>
      </c>
      <c r="L15378">
        <v>0.63017838379196844</v>
      </c>
    </row>
    <row r="15379" spans="1:12">
      <c r="A15379" t="s">
        <v>317</v>
      </c>
      <c r="B15379" t="s">
        <v>346</v>
      </c>
      <c r="C15379">
        <v>48069</v>
      </c>
      <c r="D15379" t="s">
        <v>135</v>
      </c>
      <c r="E15379">
        <v>329</v>
      </c>
      <c r="F15379" t="s">
        <v>136</v>
      </c>
      <c r="G15379" t="s">
        <v>138</v>
      </c>
      <c r="H15379">
        <v>190</v>
      </c>
      <c r="I15379">
        <v>0.29763670697418582</v>
      </c>
      <c r="J15379">
        <v>4.9153075241309347E-3</v>
      </c>
      <c r="K15379">
        <v>0.11461314469076921</v>
      </c>
      <c r="L15379">
        <v>0.55621989740984301</v>
      </c>
    </row>
    <row r="15380" spans="1:12">
      <c r="A15380" t="s">
        <v>317</v>
      </c>
      <c r="B15380" t="s">
        <v>346</v>
      </c>
      <c r="C15380">
        <v>48069</v>
      </c>
      <c r="D15380" t="s">
        <v>135</v>
      </c>
      <c r="E15380">
        <v>329</v>
      </c>
      <c r="F15380" t="s">
        <v>136</v>
      </c>
      <c r="G15380" t="s">
        <v>139</v>
      </c>
      <c r="H15380">
        <v>195</v>
      </c>
      <c r="I15380">
        <v>0.17612800779370269</v>
      </c>
      <c r="J15380">
        <v>3.8423580542136029E-3</v>
      </c>
      <c r="K15380">
        <v>2.5588173371077931E-2</v>
      </c>
      <c r="L15380">
        <v>0.47454837191406157</v>
      </c>
    </row>
    <row r="15381" spans="1:12">
      <c r="A15381" t="s">
        <v>317</v>
      </c>
      <c r="B15381" t="s">
        <v>346</v>
      </c>
      <c r="C15381">
        <v>48069</v>
      </c>
      <c r="D15381" t="s">
        <v>135</v>
      </c>
      <c r="E15381">
        <v>329</v>
      </c>
      <c r="F15381" t="s">
        <v>136</v>
      </c>
      <c r="G15381" t="s">
        <v>140</v>
      </c>
      <c r="H15381">
        <v>190</v>
      </c>
      <c r="I15381">
        <v>0.20624770442954221</v>
      </c>
      <c r="J15381">
        <v>3.4536833858784021E-3</v>
      </c>
      <c r="K15381">
        <v>7.9621242581681878E-2</v>
      </c>
      <c r="L15381">
        <v>0.38373444297828441</v>
      </c>
    </row>
    <row r="15382" spans="1:12">
      <c r="A15382" t="s">
        <v>317</v>
      </c>
      <c r="B15382" t="s">
        <v>347</v>
      </c>
      <c r="C15382">
        <v>48071</v>
      </c>
      <c r="D15382" t="s">
        <v>135</v>
      </c>
      <c r="E15382">
        <v>329</v>
      </c>
      <c r="F15382" t="s">
        <v>136</v>
      </c>
      <c r="G15382" t="s">
        <v>137</v>
      </c>
      <c r="H15382">
        <v>119</v>
      </c>
      <c r="I15382">
        <v>0.27442866946813171</v>
      </c>
      <c r="J15382">
        <v>7.6889338792943468E-3</v>
      </c>
      <c r="K15382">
        <v>0.10648539978457219</v>
      </c>
      <c r="L15382">
        <v>0.51536629723701144</v>
      </c>
    </row>
    <row r="15383" spans="1:12">
      <c r="A15383" t="s">
        <v>317</v>
      </c>
      <c r="B15383" t="s">
        <v>347</v>
      </c>
      <c r="C15383">
        <v>48071</v>
      </c>
      <c r="D15383" t="s">
        <v>135</v>
      </c>
      <c r="E15383">
        <v>329</v>
      </c>
      <c r="F15383" t="s">
        <v>136</v>
      </c>
      <c r="G15383" t="s">
        <v>138</v>
      </c>
      <c r="H15383">
        <v>154</v>
      </c>
      <c r="I15383">
        <v>0.34255739895831488</v>
      </c>
      <c r="J15383">
        <v>9.458868943509913E-3</v>
      </c>
      <c r="K15383">
        <v>4.956130742973552E-3</v>
      </c>
      <c r="L15383">
        <v>0.49972877100647067</v>
      </c>
    </row>
    <row r="15384" spans="1:12">
      <c r="A15384" t="s">
        <v>317</v>
      </c>
      <c r="B15384" t="s">
        <v>347</v>
      </c>
      <c r="C15384">
        <v>48071</v>
      </c>
      <c r="D15384" t="s">
        <v>135</v>
      </c>
      <c r="E15384">
        <v>329</v>
      </c>
      <c r="F15384" t="s">
        <v>136</v>
      </c>
      <c r="G15384" t="s">
        <v>139</v>
      </c>
      <c r="H15384">
        <v>119</v>
      </c>
      <c r="I15384">
        <v>0.16466032610783499</v>
      </c>
      <c r="J15384">
        <v>6.0155201477897872E-3</v>
      </c>
      <c r="K15384">
        <v>2.9576003240143051E-2</v>
      </c>
      <c r="L15384">
        <v>0.38065595844621269</v>
      </c>
    </row>
    <row r="15385" spans="1:12">
      <c r="A15385" t="s">
        <v>317</v>
      </c>
      <c r="B15385" t="s">
        <v>347</v>
      </c>
      <c r="C15385">
        <v>48071</v>
      </c>
      <c r="D15385" t="s">
        <v>135</v>
      </c>
      <c r="E15385">
        <v>329</v>
      </c>
      <c r="F15385" t="s">
        <v>136</v>
      </c>
      <c r="G15385" t="s">
        <v>140</v>
      </c>
      <c r="H15385">
        <v>154</v>
      </c>
      <c r="I15385">
        <v>0.23397762591530871</v>
      </c>
      <c r="J15385">
        <v>6.5086543546116976E-3</v>
      </c>
      <c r="K15385">
        <v>4.4084656302159006E-3</v>
      </c>
      <c r="L15385">
        <v>0.34356906155108963</v>
      </c>
    </row>
    <row r="15386" spans="1:12">
      <c r="A15386" t="s">
        <v>317</v>
      </c>
      <c r="B15386" t="s">
        <v>283</v>
      </c>
      <c r="C15386">
        <v>48073</v>
      </c>
      <c r="D15386" t="s">
        <v>135</v>
      </c>
      <c r="E15386">
        <v>329</v>
      </c>
      <c r="F15386" t="s">
        <v>136</v>
      </c>
      <c r="G15386" t="s">
        <v>137</v>
      </c>
      <c r="H15386">
        <v>385</v>
      </c>
      <c r="I15386">
        <v>0.44931330765684407</v>
      </c>
      <c r="J15386">
        <v>9.5507826619770329E-3</v>
      </c>
      <c r="K15386">
        <v>4.7015300867615753E-2</v>
      </c>
      <c r="L15386">
        <v>1.1821418445569449</v>
      </c>
    </row>
    <row r="15387" spans="1:12">
      <c r="A15387" t="s">
        <v>317</v>
      </c>
      <c r="B15387" t="s">
        <v>283</v>
      </c>
      <c r="C15387">
        <v>48073</v>
      </c>
      <c r="D15387" t="s">
        <v>135</v>
      </c>
      <c r="E15387">
        <v>329</v>
      </c>
      <c r="F15387" t="s">
        <v>136</v>
      </c>
      <c r="G15387" t="s">
        <v>138</v>
      </c>
      <c r="H15387">
        <v>615</v>
      </c>
      <c r="I15387">
        <v>0.43845845385504151</v>
      </c>
      <c r="J15387">
        <v>8.0442255027795891E-3</v>
      </c>
      <c r="K15387">
        <v>1.1574085157536581E-2</v>
      </c>
      <c r="L15387">
        <v>1.113550756471404</v>
      </c>
    </row>
    <row r="15388" spans="1:12">
      <c r="A15388" t="s">
        <v>317</v>
      </c>
      <c r="B15388" t="s">
        <v>283</v>
      </c>
      <c r="C15388">
        <v>48073</v>
      </c>
      <c r="D15388" t="s">
        <v>135</v>
      </c>
      <c r="E15388">
        <v>329</v>
      </c>
      <c r="F15388" t="s">
        <v>136</v>
      </c>
      <c r="G15388" t="s">
        <v>139</v>
      </c>
      <c r="H15388">
        <v>385</v>
      </c>
      <c r="I15388">
        <v>0.31553999149772177</v>
      </c>
      <c r="J15388">
        <v>6.5640098094966581E-3</v>
      </c>
      <c r="K15388">
        <v>2.7026075074874749E-2</v>
      </c>
      <c r="L15388">
        <v>0.82633330526958082</v>
      </c>
    </row>
    <row r="15389" spans="1:12">
      <c r="A15389" t="s">
        <v>317</v>
      </c>
      <c r="B15389" t="s">
        <v>283</v>
      </c>
      <c r="C15389">
        <v>48073</v>
      </c>
      <c r="D15389" t="s">
        <v>135</v>
      </c>
      <c r="E15389">
        <v>329</v>
      </c>
      <c r="F15389" t="s">
        <v>136</v>
      </c>
      <c r="G15389" t="s">
        <v>140</v>
      </c>
      <c r="H15389">
        <v>613</v>
      </c>
      <c r="I15389">
        <v>0.30441390115269018</v>
      </c>
      <c r="J15389">
        <v>5.6743118508289381E-3</v>
      </c>
      <c r="K15389">
        <v>1.3535378060595699E-2</v>
      </c>
      <c r="L15389">
        <v>0.76438586886810056</v>
      </c>
    </row>
    <row r="15390" spans="1:12">
      <c r="A15390" t="s">
        <v>317</v>
      </c>
      <c r="B15390" t="s">
        <v>348</v>
      </c>
      <c r="C15390">
        <v>48075</v>
      </c>
      <c r="D15390" t="s">
        <v>135</v>
      </c>
      <c r="E15390">
        <v>329</v>
      </c>
      <c r="F15390" t="s">
        <v>136</v>
      </c>
      <c r="G15390" t="s">
        <v>137</v>
      </c>
      <c r="H15390">
        <v>109</v>
      </c>
      <c r="I15390">
        <v>0.26486787254441968</v>
      </c>
      <c r="J15390">
        <v>7.5346255072532816E-3</v>
      </c>
      <c r="K15390">
        <v>9.4006061829781967E-2</v>
      </c>
      <c r="L15390">
        <v>0.69272595241907398</v>
      </c>
    </row>
    <row r="15391" spans="1:12">
      <c r="A15391" t="s">
        <v>317</v>
      </c>
      <c r="B15391" t="s">
        <v>348</v>
      </c>
      <c r="C15391">
        <v>48075</v>
      </c>
      <c r="D15391" t="s">
        <v>135</v>
      </c>
      <c r="E15391">
        <v>329</v>
      </c>
      <c r="F15391" t="s">
        <v>136</v>
      </c>
      <c r="G15391" t="s">
        <v>138</v>
      </c>
      <c r="H15391">
        <v>185</v>
      </c>
      <c r="I15391">
        <v>0.25543589857319948</v>
      </c>
      <c r="J15391">
        <v>3.925029639210144E-3</v>
      </c>
      <c r="K15391">
        <v>5.4933248295874579E-2</v>
      </c>
      <c r="L15391">
        <v>0.4147221848699808</v>
      </c>
    </row>
    <row r="15392" spans="1:12">
      <c r="A15392" t="s">
        <v>317</v>
      </c>
      <c r="B15392" t="s">
        <v>348</v>
      </c>
      <c r="C15392">
        <v>48075</v>
      </c>
      <c r="D15392" t="s">
        <v>135</v>
      </c>
      <c r="E15392">
        <v>329</v>
      </c>
      <c r="F15392" t="s">
        <v>136</v>
      </c>
      <c r="G15392" t="s">
        <v>139</v>
      </c>
      <c r="H15392">
        <v>109</v>
      </c>
      <c r="I15392">
        <v>0.1552989770808148</v>
      </c>
      <c r="J15392">
        <v>5.0036047095380612E-3</v>
      </c>
      <c r="K15392">
        <v>3.7732826771799469E-2</v>
      </c>
      <c r="L15392">
        <v>0.48594319981507211</v>
      </c>
    </row>
    <row r="15393" spans="1:12">
      <c r="A15393" t="s">
        <v>317</v>
      </c>
      <c r="B15393" t="s">
        <v>348</v>
      </c>
      <c r="C15393">
        <v>48075</v>
      </c>
      <c r="D15393" t="s">
        <v>135</v>
      </c>
      <c r="E15393">
        <v>329</v>
      </c>
      <c r="F15393" t="s">
        <v>136</v>
      </c>
      <c r="G15393" t="s">
        <v>140</v>
      </c>
      <c r="H15393">
        <v>185</v>
      </c>
      <c r="I15393">
        <v>0.16724572875708341</v>
      </c>
      <c r="J15393">
        <v>2.4674027896755611E-3</v>
      </c>
      <c r="K15393">
        <v>6.7421511901646677E-2</v>
      </c>
      <c r="L15393">
        <v>0.28525384430312267</v>
      </c>
    </row>
    <row r="15394" spans="1:12">
      <c r="A15394" t="s">
        <v>317</v>
      </c>
      <c r="B15394" t="s">
        <v>267</v>
      </c>
      <c r="C15394">
        <v>48077</v>
      </c>
      <c r="D15394" t="s">
        <v>135</v>
      </c>
      <c r="E15394">
        <v>329</v>
      </c>
      <c r="F15394" t="s">
        <v>136</v>
      </c>
      <c r="G15394" t="s">
        <v>137</v>
      </c>
      <c r="H15394">
        <v>78</v>
      </c>
      <c r="I15394">
        <v>0.48934867298138779</v>
      </c>
      <c r="J15394">
        <v>2.216835642922459E-2</v>
      </c>
      <c r="K15394">
        <v>8.2480327142692267E-2</v>
      </c>
      <c r="L15394">
        <v>1.0239631210378779</v>
      </c>
    </row>
    <row r="15395" spans="1:12">
      <c r="A15395" t="s">
        <v>317</v>
      </c>
      <c r="B15395" t="s">
        <v>267</v>
      </c>
      <c r="C15395">
        <v>48077</v>
      </c>
      <c r="D15395" t="s">
        <v>135</v>
      </c>
      <c r="E15395">
        <v>329</v>
      </c>
      <c r="F15395" t="s">
        <v>136</v>
      </c>
      <c r="G15395" t="s">
        <v>138</v>
      </c>
      <c r="H15395">
        <v>258</v>
      </c>
      <c r="I15395">
        <v>0.27099383182884018</v>
      </c>
      <c r="J15395">
        <v>6.9205519645604554E-3</v>
      </c>
      <c r="K15395">
        <v>4.1804094316260452E-3</v>
      </c>
      <c r="L15395">
        <v>0.76401848443915665</v>
      </c>
    </row>
    <row r="15396" spans="1:12">
      <c r="A15396" t="s">
        <v>317</v>
      </c>
      <c r="B15396" t="s">
        <v>267</v>
      </c>
      <c r="C15396">
        <v>48077</v>
      </c>
      <c r="D15396" t="s">
        <v>135</v>
      </c>
      <c r="E15396">
        <v>329</v>
      </c>
      <c r="F15396" t="s">
        <v>136</v>
      </c>
      <c r="G15396" t="s">
        <v>139</v>
      </c>
      <c r="H15396">
        <v>78</v>
      </c>
      <c r="I15396">
        <v>0.32538677686896339</v>
      </c>
      <c r="J15396">
        <v>1.6620392188332351E-2</v>
      </c>
      <c r="K15396">
        <v>4.5792043581364669E-2</v>
      </c>
      <c r="L15396">
        <v>0.78154180764374748</v>
      </c>
    </row>
    <row r="15397" spans="1:12">
      <c r="A15397" t="s">
        <v>317</v>
      </c>
      <c r="B15397" t="s">
        <v>267</v>
      </c>
      <c r="C15397">
        <v>48077</v>
      </c>
      <c r="D15397" t="s">
        <v>135</v>
      </c>
      <c r="E15397">
        <v>329</v>
      </c>
      <c r="F15397" t="s">
        <v>136</v>
      </c>
      <c r="G15397" t="s">
        <v>140</v>
      </c>
      <c r="H15397">
        <v>258</v>
      </c>
      <c r="I15397">
        <v>0.17104317028413221</v>
      </c>
      <c r="J15397">
        <v>4.9620005282986846E-3</v>
      </c>
      <c r="K15397">
        <v>-2.2964711526158069E-4</v>
      </c>
      <c r="L15397">
        <v>0.52064878761822442</v>
      </c>
    </row>
    <row r="15398" spans="1:12">
      <c r="A15398" t="s">
        <v>317</v>
      </c>
      <c r="B15398" t="s">
        <v>349</v>
      </c>
      <c r="C15398">
        <v>48079</v>
      </c>
      <c r="D15398" t="s">
        <v>135</v>
      </c>
      <c r="E15398">
        <v>329</v>
      </c>
      <c r="F15398" t="s">
        <v>136</v>
      </c>
      <c r="G15398" t="s">
        <v>137</v>
      </c>
      <c r="H15398">
        <v>195</v>
      </c>
      <c r="I15398">
        <v>0.28343611349441222</v>
      </c>
      <c r="J15398">
        <v>6.0871629480228756E-3</v>
      </c>
      <c r="K15398">
        <v>4.0327803587979487E-2</v>
      </c>
      <c r="L15398">
        <v>0.63017838379196844</v>
      </c>
    </row>
    <row r="15399" spans="1:12">
      <c r="A15399" t="s">
        <v>317</v>
      </c>
      <c r="B15399" t="s">
        <v>349</v>
      </c>
      <c r="C15399">
        <v>48079</v>
      </c>
      <c r="D15399" t="s">
        <v>135</v>
      </c>
      <c r="E15399">
        <v>329</v>
      </c>
      <c r="F15399" t="s">
        <v>136</v>
      </c>
      <c r="G15399" t="s">
        <v>138</v>
      </c>
      <c r="H15399">
        <v>190</v>
      </c>
      <c r="I15399">
        <v>0.29763670697418582</v>
      </c>
      <c r="J15399">
        <v>4.9153075241309347E-3</v>
      </c>
      <c r="K15399">
        <v>0.11461314469076921</v>
      </c>
      <c r="L15399">
        <v>0.55621989740984301</v>
      </c>
    </row>
    <row r="15400" spans="1:12">
      <c r="A15400" t="s">
        <v>317</v>
      </c>
      <c r="B15400" t="s">
        <v>349</v>
      </c>
      <c r="C15400">
        <v>48079</v>
      </c>
      <c r="D15400" t="s">
        <v>135</v>
      </c>
      <c r="E15400">
        <v>329</v>
      </c>
      <c r="F15400" t="s">
        <v>136</v>
      </c>
      <c r="G15400" t="s">
        <v>139</v>
      </c>
      <c r="H15400">
        <v>195</v>
      </c>
      <c r="I15400">
        <v>0.17612800779370269</v>
      </c>
      <c r="J15400">
        <v>3.8423580542136029E-3</v>
      </c>
      <c r="K15400">
        <v>2.5588173371077931E-2</v>
      </c>
      <c r="L15400">
        <v>0.47454837191406157</v>
      </c>
    </row>
    <row r="15401" spans="1:12">
      <c r="A15401" t="s">
        <v>317</v>
      </c>
      <c r="B15401" t="s">
        <v>349</v>
      </c>
      <c r="C15401">
        <v>48079</v>
      </c>
      <c r="D15401" t="s">
        <v>135</v>
      </c>
      <c r="E15401">
        <v>329</v>
      </c>
      <c r="F15401" t="s">
        <v>136</v>
      </c>
      <c r="G15401" t="s">
        <v>140</v>
      </c>
      <c r="H15401">
        <v>190</v>
      </c>
      <c r="I15401">
        <v>0.20624770442954221</v>
      </c>
      <c r="J15401">
        <v>3.4536833858784021E-3</v>
      </c>
      <c r="K15401">
        <v>7.9621242581681878E-2</v>
      </c>
      <c r="L15401">
        <v>0.38373444297828441</v>
      </c>
    </row>
    <row r="15402" spans="1:12">
      <c r="A15402" t="s">
        <v>317</v>
      </c>
      <c r="B15402" t="s">
        <v>350</v>
      </c>
      <c r="C15402">
        <v>48081</v>
      </c>
      <c r="D15402" t="s">
        <v>135</v>
      </c>
      <c r="E15402">
        <v>329</v>
      </c>
      <c r="F15402" t="s">
        <v>136</v>
      </c>
      <c r="G15402" t="s">
        <v>137</v>
      </c>
      <c r="H15402">
        <v>109</v>
      </c>
      <c r="I15402">
        <v>0.26486787254441968</v>
      </c>
      <c r="J15402">
        <v>7.5346255072532816E-3</v>
      </c>
      <c r="K15402">
        <v>9.4006061829781967E-2</v>
      </c>
      <c r="L15402">
        <v>0.69272595241907398</v>
      </c>
    </row>
    <row r="15403" spans="1:12">
      <c r="A15403" t="s">
        <v>317</v>
      </c>
      <c r="B15403" t="s">
        <v>350</v>
      </c>
      <c r="C15403">
        <v>48081</v>
      </c>
      <c r="D15403" t="s">
        <v>135</v>
      </c>
      <c r="E15403">
        <v>329</v>
      </c>
      <c r="F15403" t="s">
        <v>136</v>
      </c>
      <c r="G15403" t="s">
        <v>138</v>
      </c>
      <c r="H15403">
        <v>185</v>
      </c>
      <c r="I15403">
        <v>0.25543589857319948</v>
      </c>
      <c r="J15403">
        <v>3.925029639210144E-3</v>
      </c>
      <c r="K15403">
        <v>5.4933248295874579E-2</v>
      </c>
      <c r="L15403">
        <v>0.4147221848699808</v>
      </c>
    </row>
    <row r="15404" spans="1:12">
      <c r="A15404" t="s">
        <v>317</v>
      </c>
      <c r="B15404" t="s">
        <v>350</v>
      </c>
      <c r="C15404">
        <v>48081</v>
      </c>
      <c r="D15404" t="s">
        <v>135</v>
      </c>
      <c r="E15404">
        <v>329</v>
      </c>
      <c r="F15404" t="s">
        <v>136</v>
      </c>
      <c r="G15404" t="s">
        <v>139</v>
      </c>
      <c r="H15404">
        <v>109</v>
      </c>
      <c r="I15404">
        <v>0.1552989770808148</v>
      </c>
      <c r="J15404">
        <v>5.0036047095380612E-3</v>
      </c>
      <c r="K15404">
        <v>3.7732826771799469E-2</v>
      </c>
      <c r="L15404">
        <v>0.48594319981507211</v>
      </c>
    </row>
    <row r="15405" spans="1:12">
      <c r="A15405" t="s">
        <v>317</v>
      </c>
      <c r="B15405" t="s">
        <v>350</v>
      </c>
      <c r="C15405">
        <v>48081</v>
      </c>
      <c r="D15405" t="s">
        <v>135</v>
      </c>
      <c r="E15405">
        <v>329</v>
      </c>
      <c r="F15405" t="s">
        <v>136</v>
      </c>
      <c r="G15405" t="s">
        <v>140</v>
      </c>
      <c r="H15405">
        <v>185</v>
      </c>
      <c r="I15405">
        <v>0.16724572875708341</v>
      </c>
      <c r="J15405">
        <v>2.4674027896755611E-3</v>
      </c>
      <c r="K15405">
        <v>6.7421511901646677E-2</v>
      </c>
      <c r="L15405">
        <v>0.28525384430312267</v>
      </c>
    </row>
    <row r="15406" spans="1:12">
      <c r="A15406" t="s">
        <v>317</v>
      </c>
      <c r="B15406" t="s">
        <v>351</v>
      </c>
      <c r="C15406">
        <v>48083</v>
      </c>
      <c r="D15406" t="s">
        <v>135</v>
      </c>
      <c r="E15406">
        <v>329</v>
      </c>
      <c r="F15406" t="s">
        <v>136</v>
      </c>
      <c r="G15406" t="s">
        <v>137</v>
      </c>
      <c r="H15406">
        <v>1435</v>
      </c>
      <c r="I15406">
        <v>0.46597624755200728</v>
      </c>
      <c r="J15406">
        <v>5.113505436173474E-3</v>
      </c>
      <c r="K15406">
        <v>-2.752872877330044E-2</v>
      </c>
      <c r="L15406">
        <v>1.0239631210378779</v>
      </c>
    </row>
    <row r="15407" spans="1:12">
      <c r="A15407" t="s">
        <v>317</v>
      </c>
      <c r="B15407" t="s">
        <v>351</v>
      </c>
      <c r="C15407">
        <v>48083</v>
      </c>
      <c r="D15407" t="s">
        <v>135</v>
      </c>
      <c r="E15407">
        <v>329</v>
      </c>
      <c r="F15407" t="s">
        <v>136</v>
      </c>
      <c r="G15407" t="s">
        <v>138</v>
      </c>
      <c r="H15407">
        <v>184</v>
      </c>
      <c r="I15407">
        <v>0.29215040583703489</v>
      </c>
      <c r="J15407">
        <v>8.1213238363533474E-3</v>
      </c>
      <c r="K15407">
        <v>5.3239649069963521E-2</v>
      </c>
      <c r="L15407">
        <v>0.70617155585220115</v>
      </c>
    </row>
    <row r="15408" spans="1:12">
      <c r="A15408" t="s">
        <v>317</v>
      </c>
      <c r="B15408" t="s">
        <v>351</v>
      </c>
      <c r="C15408">
        <v>48083</v>
      </c>
      <c r="D15408" t="s">
        <v>135</v>
      </c>
      <c r="E15408">
        <v>329</v>
      </c>
      <c r="F15408" t="s">
        <v>136</v>
      </c>
      <c r="G15408" t="s">
        <v>139</v>
      </c>
      <c r="H15408">
        <v>1435</v>
      </c>
      <c r="I15408">
        <v>0.30611798144984309</v>
      </c>
      <c r="J15408">
        <v>3.7282669439902771E-3</v>
      </c>
      <c r="K15408">
        <v>-6.0185527839845557E-2</v>
      </c>
      <c r="L15408">
        <v>0.78154180764374748</v>
      </c>
    </row>
    <row r="15409" spans="1:12">
      <c r="A15409" t="s">
        <v>317</v>
      </c>
      <c r="B15409" t="s">
        <v>351</v>
      </c>
      <c r="C15409">
        <v>48083</v>
      </c>
      <c r="D15409" t="s">
        <v>135</v>
      </c>
      <c r="E15409">
        <v>329</v>
      </c>
      <c r="F15409" t="s">
        <v>136</v>
      </c>
      <c r="G15409" t="s">
        <v>140</v>
      </c>
      <c r="H15409">
        <v>184</v>
      </c>
      <c r="I15409">
        <v>0.19380675267367889</v>
      </c>
      <c r="J15409">
        <v>5.7101261559384022E-3</v>
      </c>
      <c r="K15409">
        <v>2.9173185087227958E-2</v>
      </c>
      <c r="L15409">
        <v>0.51667721963165048</v>
      </c>
    </row>
    <row r="15410" spans="1:12">
      <c r="A15410" t="s">
        <v>317</v>
      </c>
      <c r="B15410" t="s">
        <v>352</v>
      </c>
      <c r="C15410">
        <v>48085</v>
      </c>
      <c r="D15410" t="s">
        <v>135</v>
      </c>
      <c r="E15410">
        <v>329</v>
      </c>
      <c r="F15410" t="s">
        <v>136</v>
      </c>
      <c r="G15410" t="s">
        <v>137</v>
      </c>
      <c r="H15410">
        <v>21</v>
      </c>
      <c r="I15410">
        <v>0.5470049174890208</v>
      </c>
      <c r="J15410">
        <v>4.3433133168376083E-2</v>
      </c>
      <c r="K15410">
        <v>0.1295522859993114</v>
      </c>
      <c r="L15410">
        <v>1.066179810073695</v>
      </c>
    </row>
    <row r="15411" spans="1:12">
      <c r="A15411" t="s">
        <v>317</v>
      </c>
      <c r="B15411" t="s">
        <v>352</v>
      </c>
      <c r="C15411">
        <v>48085</v>
      </c>
      <c r="D15411" t="s">
        <v>135</v>
      </c>
      <c r="E15411">
        <v>329</v>
      </c>
      <c r="F15411" t="s">
        <v>136</v>
      </c>
      <c r="G15411" t="s">
        <v>138</v>
      </c>
      <c r="H15411">
        <v>321</v>
      </c>
      <c r="I15411">
        <v>0.35454621230871192</v>
      </c>
      <c r="J15411">
        <v>5.3462816936707437E-3</v>
      </c>
      <c r="K15411">
        <v>3.5267178298786029E-3</v>
      </c>
      <c r="L15411">
        <v>0.64600093801257175</v>
      </c>
    </row>
    <row r="15412" spans="1:12">
      <c r="A15412" t="s">
        <v>317</v>
      </c>
      <c r="B15412" t="s">
        <v>352</v>
      </c>
      <c r="C15412">
        <v>48085</v>
      </c>
      <c r="D15412" t="s">
        <v>135</v>
      </c>
      <c r="E15412">
        <v>329</v>
      </c>
      <c r="F15412" t="s">
        <v>136</v>
      </c>
      <c r="G15412" t="s">
        <v>139</v>
      </c>
      <c r="H15412">
        <v>21</v>
      </c>
      <c r="I15412">
        <v>0.36355972984092638</v>
      </c>
      <c r="J15412">
        <v>3.3509043309988322E-2</v>
      </c>
      <c r="K15412">
        <v>5.3360621454152268E-2</v>
      </c>
      <c r="L15412">
        <v>0.76678524946020876</v>
      </c>
    </row>
    <row r="15413" spans="1:12">
      <c r="A15413" t="s">
        <v>317</v>
      </c>
      <c r="B15413" t="s">
        <v>352</v>
      </c>
      <c r="C15413">
        <v>48085</v>
      </c>
      <c r="D15413" t="s">
        <v>135</v>
      </c>
      <c r="E15413">
        <v>329</v>
      </c>
      <c r="F15413" t="s">
        <v>136</v>
      </c>
      <c r="G15413" t="s">
        <v>140</v>
      </c>
      <c r="H15413">
        <v>321</v>
      </c>
      <c r="I15413">
        <v>0.23811588190193189</v>
      </c>
      <c r="J15413">
        <v>3.7083104935462792E-3</v>
      </c>
      <c r="K15413">
        <v>3.42951325573275E-3</v>
      </c>
      <c r="L15413">
        <v>0.41155296971148791</v>
      </c>
    </row>
    <row r="15414" spans="1:12">
      <c r="A15414" t="s">
        <v>317</v>
      </c>
      <c r="B15414" t="s">
        <v>353</v>
      </c>
      <c r="C15414">
        <v>48087</v>
      </c>
      <c r="D15414" t="s">
        <v>135</v>
      </c>
      <c r="E15414">
        <v>329</v>
      </c>
      <c r="F15414" t="s">
        <v>136</v>
      </c>
      <c r="G15414" t="s">
        <v>137</v>
      </c>
      <c r="H15414">
        <v>109</v>
      </c>
      <c r="I15414">
        <v>0.26486787254441968</v>
      </c>
      <c r="J15414">
        <v>7.5346255072532816E-3</v>
      </c>
      <c r="K15414">
        <v>9.4006061829781967E-2</v>
      </c>
      <c r="L15414">
        <v>0.69272595241907398</v>
      </c>
    </row>
    <row r="15415" spans="1:12">
      <c r="A15415" t="s">
        <v>317</v>
      </c>
      <c r="B15415" t="s">
        <v>353</v>
      </c>
      <c r="C15415">
        <v>48087</v>
      </c>
      <c r="D15415" t="s">
        <v>135</v>
      </c>
      <c r="E15415">
        <v>329</v>
      </c>
      <c r="F15415" t="s">
        <v>136</v>
      </c>
      <c r="G15415" t="s">
        <v>138</v>
      </c>
      <c r="H15415">
        <v>185</v>
      </c>
      <c r="I15415">
        <v>0.25543589857319948</v>
      </c>
      <c r="J15415">
        <v>3.925029639210144E-3</v>
      </c>
      <c r="K15415">
        <v>5.4933248295874579E-2</v>
      </c>
      <c r="L15415">
        <v>0.4147221848699808</v>
      </c>
    </row>
    <row r="15416" spans="1:12">
      <c r="A15416" t="s">
        <v>317</v>
      </c>
      <c r="B15416" t="s">
        <v>353</v>
      </c>
      <c r="C15416">
        <v>48087</v>
      </c>
      <c r="D15416" t="s">
        <v>135</v>
      </c>
      <c r="E15416">
        <v>329</v>
      </c>
      <c r="F15416" t="s">
        <v>136</v>
      </c>
      <c r="G15416" t="s">
        <v>139</v>
      </c>
      <c r="H15416">
        <v>109</v>
      </c>
      <c r="I15416">
        <v>0.1552989770808148</v>
      </c>
      <c r="J15416">
        <v>5.0036047095380612E-3</v>
      </c>
      <c r="K15416">
        <v>3.7732826771799469E-2</v>
      </c>
      <c r="L15416">
        <v>0.48594319981507211</v>
      </c>
    </row>
    <row r="15417" spans="1:12">
      <c r="A15417" t="s">
        <v>317</v>
      </c>
      <c r="B15417" t="s">
        <v>353</v>
      </c>
      <c r="C15417">
        <v>48087</v>
      </c>
      <c r="D15417" t="s">
        <v>135</v>
      </c>
      <c r="E15417">
        <v>329</v>
      </c>
      <c r="F15417" t="s">
        <v>136</v>
      </c>
      <c r="G15417" t="s">
        <v>140</v>
      </c>
      <c r="H15417">
        <v>185</v>
      </c>
      <c r="I15417">
        <v>0.16724572875708341</v>
      </c>
      <c r="J15417">
        <v>2.4674027896755611E-3</v>
      </c>
      <c r="K15417">
        <v>6.7421511901646677E-2</v>
      </c>
      <c r="L15417">
        <v>0.28525384430312267</v>
      </c>
    </row>
    <row r="15418" spans="1:12">
      <c r="A15418" t="s">
        <v>317</v>
      </c>
      <c r="B15418" t="s">
        <v>354</v>
      </c>
      <c r="C15418">
        <v>48089</v>
      </c>
      <c r="D15418" t="s">
        <v>135</v>
      </c>
      <c r="E15418">
        <v>329</v>
      </c>
      <c r="F15418" t="s">
        <v>136</v>
      </c>
      <c r="G15418" t="s">
        <v>137</v>
      </c>
      <c r="H15418">
        <v>119</v>
      </c>
      <c r="I15418">
        <v>0.27442866946813171</v>
      </c>
      <c r="J15418">
        <v>7.6889338792943468E-3</v>
      </c>
      <c r="K15418">
        <v>0.10648539978457219</v>
      </c>
      <c r="L15418">
        <v>0.51536629723701144</v>
      </c>
    </row>
    <row r="15419" spans="1:12">
      <c r="A15419" t="s">
        <v>317</v>
      </c>
      <c r="B15419" t="s">
        <v>354</v>
      </c>
      <c r="C15419">
        <v>48089</v>
      </c>
      <c r="D15419" t="s">
        <v>135</v>
      </c>
      <c r="E15419">
        <v>329</v>
      </c>
      <c r="F15419" t="s">
        <v>136</v>
      </c>
      <c r="G15419" t="s">
        <v>138</v>
      </c>
      <c r="H15419">
        <v>154</v>
      </c>
      <c r="I15419">
        <v>0.34255739895831488</v>
      </c>
      <c r="J15419">
        <v>9.458868943509913E-3</v>
      </c>
      <c r="K15419">
        <v>4.956130742973552E-3</v>
      </c>
      <c r="L15419">
        <v>0.49972877100647067</v>
      </c>
    </row>
    <row r="15420" spans="1:12">
      <c r="A15420" t="s">
        <v>317</v>
      </c>
      <c r="B15420" t="s">
        <v>354</v>
      </c>
      <c r="C15420">
        <v>48089</v>
      </c>
      <c r="D15420" t="s">
        <v>135</v>
      </c>
      <c r="E15420">
        <v>329</v>
      </c>
      <c r="F15420" t="s">
        <v>136</v>
      </c>
      <c r="G15420" t="s">
        <v>139</v>
      </c>
      <c r="H15420">
        <v>119</v>
      </c>
      <c r="I15420">
        <v>0.16466032610783499</v>
      </c>
      <c r="J15420">
        <v>6.0155201477897872E-3</v>
      </c>
      <c r="K15420">
        <v>2.9576003240143051E-2</v>
      </c>
      <c r="L15420">
        <v>0.38065595844621269</v>
      </c>
    </row>
    <row r="15421" spans="1:12">
      <c r="A15421" t="s">
        <v>317</v>
      </c>
      <c r="B15421" t="s">
        <v>354</v>
      </c>
      <c r="C15421">
        <v>48089</v>
      </c>
      <c r="D15421" t="s">
        <v>135</v>
      </c>
      <c r="E15421">
        <v>329</v>
      </c>
      <c r="F15421" t="s">
        <v>136</v>
      </c>
      <c r="G15421" t="s">
        <v>140</v>
      </c>
      <c r="H15421">
        <v>154</v>
      </c>
      <c r="I15421">
        <v>0.23397762591530871</v>
      </c>
      <c r="J15421">
        <v>6.5086543546116976E-3</v>
      </c>
      <c r="K15421">
        <v>4.4084656302159006E-3</v>
      </c>
      <c r="L15421">
        <v>0.34356906155108963</v>
      </c>
    </row>
    <row r="15422" spans="1:12">
      <c r="A15422" t="s">
        <v>317</v>
      </c>
      <c r="B15422" t="s">
        <v>355</v>
      </c>
      <c r="C15422">
        <v>48091</v>
      </c>
      <c r="D15422" t="s">
        <v>135</v>
      </c>
      <c r="E15422">
        <v>329</v>
      </c>
      <c r="F15422" t="s">
        <v>136</v>
      </c>
      <c r="G15422" t="s">
        <v>137</v>
      </c>
      <c r="H15422">
        <v>249</v>
      </c>
      <c r="I15422">
        <v>0.15923090482988631</v>
      </c>
      <c r="J15422">
        <v>3.9988460761242791E-3</v>
      </c>
      <c r="K15422">
        <v>-4.9760974441760218E-2</v>
      </c>
      <c r="L15422">
        <v>0.32892094759157481</v>
      </c>
    </row>
    <row r="15423" spans="1:12">
      <c r="A15423" t="s">
        <v>317</v>
      </c>
      <c r="B15423" t="s">
        <v>355</v>
      </c>
      <c r="C15423">
        <v>48091</v>
      </c>
      <c r="D15423" t="s">
        <v>135</v>
      </c>
      <c r="E15423">
        <v>329</v>
      </c>
      <c r="F15423" t="s">
        <v>136</v>
      </c>
      <c r="G15423" t="s">
        <v>138</v>
      </c>
      <c r="H15423">
        <v>334</v>
      </c>
      <c r="I15423">
        <v>0.29272421195599407</v>
      </c>
      <c r="J15423">
        <v>4.8032605153684946E-3</v>
      </c>
      <c r="K15423">
        <v>4.1614353289900017E-3</v>
      </c>
      <c r="L15423">
        <v>0.64700832950507148</v>
      </c>
    </row>
    <row r="15424" spans="1:12">
      <c r="A15424" t="s">
        <v>317</v>
      </c>
      <c r="B15424" t="s">
        <v>355</v>
      </c>
      <c r="C15424">
        <v>48091</v>
      </c>
      <c r="D15424" t="s">
        <v>135</v>
      </c>
      <c r="E15424">
        <v>329</v>
      </c>
      <c r="F15424" t="s">
        <v>136</v>
      </c>
      <c r="G15424" t="s">
        <v>139</v>
      </c>
      <c r="H15424">
        <v>249</v>
      </c>
      <c r="I15424">
        <v>7.6020550272730636E-2</v>
      </c>
      <c r="J15424">
        <v>2.9208690304937191E-3</v>
      </c>
      <c r="K15424">
        <v>-6.6250945119708332E-2</v>
      </c>
      <c r="L15424">
        <v>0.1854800812663909</v>
      </c>
    </row>
    <row r="15425" spans="1:12">
      <c r="A15425" t="s">
        <v>317</v>
      </c>
      <c r="B15425" t="s">
        <v>355</v>
      </c>
      <c r="C15425">
        <v>48091</v>
      </c>
      <c r="D15425" t="s">
        <v>135</v>
      </c>
      <c r="E15425">
        <v>329</v>
      </c>
      <c r="F15425" t="s">
        <v>136</v>
      </c>
      <c r="G15425" t="s">
        <v>140</v>
      </c>
      <c r="H15425">
        <v>334</v>
      </c>
      <c r="I15425">
        <v>0.1956296367601679</v>
      </c>
      <c r="J15425">
        <v>3.416453749889596E-3</v>
      </c>
      <c r="K15425">
        <v>4.3381287910866737E-3</v>
      </c>
      <c r="L15425">
        <v>0.4590168535722941</v>
      </c>
    </row>
    <row r="15426" spans="1:12">
      <c r="A15426" t="s">
        <v>317</v>
      </c>
      <c r="B15426" t="s">
        <v>295</v>
      </c>
      <c r="C15426">
        <v>48093</v>
      </c>
      <c r="D15426" t="s">
        <v>135</v>
      </c>
      <c r="E15426">
        <v>329</v>
      </c>
      <c r="F15426" t="s">
        <v>136</v>
      </c>
      <c r="G15426" t="s">
        <v>137</v>
      </c>
      <c r="H15426">
        <v>21</v>
      </c>
      <c r="I15426">
        <v>0.5470049174890208</v>
      </c>
      <c r="J15426">
        <v>4.3433133168376083E-2</v>
      </c>
      <c r="K15426">
        <v>0.1295522859993114</v>
      </c>
      <c r="L15426">
        <v>1.066179810073695</v>
      </c>
    </row>
    <row r="15427" spans="1:12">
      <c r="A15427" t="s">
        <v>317</v>
      </c>
      <c r="B15427" t="s">
        <v>295</v>
      </c>
      <c r="C15427">
        <v>48093</v>
      </c>
      <c r="D15427" t="s">
        <v>135</v>
      </c>
      <c r="E15427">
        <v>329</v>
      </c>
      <c r="F15427" t="s">
        <v>136</v>
      </c>
      <c r="G15427" t="s">
        <v>138</v>
      </c>
      <c r="H15427">
        <v>46</v>
      </c>
      <c r="I15427">
        <v>0.25394683525268757</v>
      </c>
      <c r="J15427">
        <v>1.296115886688644E-2</v>
      </c>
      <c r="K15427">
        <v>3.974179241501221E-2</v>
      </c>
      <c r="L15427">
        <v>0.44675325088963302</v>
      </c>
    </row>
    <row r="15428" spans="1:12">
      <c r="A15428" t="s">
        <v>317</v>
      </c>
      <c r="B15428" t="s">
        <v>295</v>
      </c>
      <c r="C15428">
        <v>48093</v>
      </c>
      <c r="D15428" t="s">
        <v>135</v>
      </c>
      <c r="E15428">
        <v>329</v>
      </c>
      <c r="F15428" t="s">
        <v>136</v>
      </c>
      <c r="G15428" t="s">
        <v>139</v>
      </c>
      <c r="H15428">
        <v>21</v>
      </c>
      <c r="I15428">
        <v>0.36355972984092638</v>
      </c>
      <c r="J15428">
        <v>3.3509043309988322E-2</v>
      </c>
      <c r="K15428">
        <v>5.3360621454152268E-2</v>
      </c>
      <c r="L15428">
        <v>0.76678524946020876</v>
      </c>
    </row>
    <row r="15429" spans="1:12">
      <c r="A15429" t="s">
        <v>317</v>
      </c>
      <c r="B15429" t="s">
        <v>295</v>
      </c>
      <c r="C15429">
        <v>48093</v>
      </c>
      <c r="D15429" t="s">
        <v>135</v>
      </c>
      <c r="E15429">
        <v>329</v>
      </c>
      <c r="F15429" t="s">
        <v>136</v>
      </c>
      <c r="G15429" t="s">
        <v>140</v>
      </c>
      <c r="H15429">
        <v>46</v>
      </c>
      <c r="I15429">
        <v>0.16961613616517571</v>
      </c>
      <c r="J15429">
        <v>8.8854994332505134E-3</v>
      </c>
      <c r="K15429">
        <v>2.962561642337927E-2</v>
      </c>
      <c r="L15429">
        <v>0.31631502310576393</v>
      </c>
    </row>
    <row r="15430" spans="1:12">
      <c r="A15430" t="s">
        <v>317</v>
      </c>
      <c r="B15430" t="s">
        <v>356</v>
      </c>
      <c r="C15430">
        <v>48095</v>
      </c>
      <c r="D15430" t="s">
        <v>135</v>
      </c>
      <c r="E15430">
        <v>329</v>
      </c>
      <c r="F15430" t="s">
        <v>136</v>
      </c>
      <c r="G15430" t="s">
        <v>137</v>
      </c>
      <c r="H15430">
        <v>1435</v>
      </c>
      <c r="I15430">
        <v>0.46597624755200728</v>
      </c>
      <c r="J15430">
        <v>5.113505436173474E-3</v>
      </c>
      <c r="K15430">
        <v>-2.752872877330044E-2</v>
      </c>
      <c r="L15430">
        <v>1.0239631210378779</v>
      </c>
    </row>
    <row r="15431" spans="1:12">
      <c r="A15431" t="s">
        <v>317</v>
      </c>
      <c r="B15431" t="s">
        <v>356</v>
      </c>
      <c r="C15431">
        <v>48095</v>
      </c>
      <c r="D15431" t="s">
        <v>135</v>
      </c>
      <c r="E15431">
        <v>329</v>
      </c>
      <c r="F15431" t="s">
        <v>136</v>
      </c>
      <c r="G15431" t="s">
        <v>138</v>
      </c>
      <c r="H15431">
        <v>184</v>
      </c>
      <c r="I15431">
        <v>0.29215040583703489</v>
      </c>
      <c r="J15431">
        <v>8.1213238363533474E-3</v>
      </c>
      <c r="K15431">
        <v>5.3239649069963521E-2</v>
      </c>
      <c r="L15431">
        <v>0.70617155585220115</v>
      </c>
    </row>
    <row r="15432" spans="1:12">
      <c r="A15432" t="s">
        <v>317</v>
      </c>
      <c r="B15432" t="s">
        <v>356</v>
      </c>
      <c r="C15432">
        <v>48095</v>
      </c>
      <c r="D15432" t="s">
        <v>135</v>
      </c>
      <c r="E15432">
        <v>329</v>
      </c>
      <c r="F15432" t="s">
        <v>136</v>
      </c>
      <c r="G15432" t="s">
        <v>139</v>
      </c>
      <c r="H15432">
        <v>1435</v>
      </c>
      <c r="I15432">
        <v>0.30611798144984309</v>
      </c>
      <c r="J15432">
        <v>3.7282669439902771E-3</v>
      </c>
      <c r="K15432">
        <v>-6.0185527839845557E-2</v>
      </c>
      <c r="L15432">
        <v>0.78154180764374748</v>
      </c>
    </row>
    <row r="15433" spans="1:12">
      <c r="A15433" t="s">
        <v>317</v>
      </c>
      <c r="B15433" t="s">
        <v>356</v>
      </c>
      <c r="C15433">
        <v>48095</v>
      </c>
      <c r="D15433" t="s">
        <v>135</v>
      </c>
      <c r="E15433">
        <v>329</v>
      </c>
      <c r="F15433" t="s">
        <v>136</v>
      </c>
      <c r="G15433" t="s">
        <v>140</v>
      </c>
      <c r="H15433">
        <v>184</v>
      </c>
      <c r="I15433">
        <v>0.19380675267367889</v>
      </c>
      <c r="J15433">
        <v>5.7101261559384022E-3</v>
      </c>
      <c r="K15433">
        <v>2.9173185087227958E-2</v>
      </c>
      <c r="L15433">
        <v>0.51667721963165048</v>
      </c>
    </row>
    <row r="15434" spans="1:12">
      <c r="A15434" t="s">
        <v>317</v>
      </c>
      <c r="B15434" t="s">
        <v>357</v>
      </c>
      <c r="C15434">
        <v>48097</v>
      </c>
      <c r="D15434" t="s">
        <v>135</v>
      </c>
      <c r="E15434">
        <v>329</v>
      </c>
      <c r="F15434" t="s">
        <v>136</v>
      </c>
      <c r="G15434" t="s">
        <v>137</v>
      </c>
      <c r="H15434">
        <v>21</v>
      </c>
      <c r="I15434">
        <v>0.5470049174890208</v>
      </c>
      <c r="J15434">
        <v>4.3433133168376083E-2</v>
      </c>
      <c r="K15434">
        <v>0.1295522859993114</v>
      </c>
      <c r="L15434">
        <v>1.066179810073695</v>
      </c>
    </row>
    <row r="15435" spans="1:12">
      <c r="A15435" t="s">
        <v>317</v>
      </c>
      <c r="B15435" t="s">
        <v>357</v>
      </c>
      <c r="C15435">
        <v>48097</v>
      </c>
      <c r="D15435" t="s">
        <v>135</v>
      </c>
      <c r="E15435">
        <v>329</v>
      </c>
      <c r="F15435" t="s">
        <v>136</v>
      </c>
      <c r="G15435" t="s">
        <v>138</v>
      </c>
      <c r="H15435">
        <v>73</v>
      </c>
      <c r="I15435">
        <v>0.33615051727436412</v>
      </c>
      <c r="J15435">
        <v>1.2808130277155201E-2</v>
      </c>
      <c r="K15435">
        <v>5.6479476296384711E-3</v>
      </c>
      <c r="L15435">
        <v>0.65817333668408451</v>
      </c>
    </row>
    <row r="15436" spans="1:12">
      <c r="A15436" t="s">
        <v>317</v>
      </c>
      <c r="B15436" t="s">
        <v>357</v>
      </c>
      <c r="C15436">
        <v>48097</v>
      </c>
      <c r="D15436" t="s">
        <v>135</v>
      </c>
      <c r="E15436">
        <v>329</v>
      </c>
      <c r="F15436" t="s">
        <v>136</v>
      </c>
      <c r="G15436" t="s">
        <v>139</v>
      </c>
      <c r="H15436">
        <v>21</v>
      </c>
      <c r="I15436">
        <v>0.36355972984092638</v>
      </c>
      <c r="J15436">
        <v>3.3509043309988322E-2</v>
      </c>
      <c r="K15436">
        <v>5.3360621454152268E-2</v>
      </c>
      <c r="L15436">
        <v>0.76678524946020876</v>
      </c>
    </row>
    <row r="15437" spans="1:12">
      <c r="A15437" t="s">
        <v>317</v>
      </c>
      <c r="B15437" t="s">
        <v>357</v>
      </c>
      <c r="C15437">
        <v>48097</v>
      </c>
      <c r="D15437" t="s">
        <v>135</v>
      </c>
      <c r="E15437">
        <v>329</v>
      </c>
      <c r="F15437" t="s">
        <v>136</v>
      </c>
      <c r="G15437" t="s">
        <v>140</v>
      </c>
      <c r="H15437">
        <v>73</v>
      </c>
      <c r="I15437">
        <v>0.22442072122780371</v>
      </c>
      <c r="J15437">
        <v>8.9310043643736192E-3</v>
      </c>
      <c r="K15437">
        <v>5.7554249492687334E-3</v>
      </c>
      <c r="L15437">
        <v>0.48795499491842181</v>
      </c>
    </row>
    <row r="15438" spans="1:12">
      <c r="A15438" t="s">
        <v>317</v>
      </c>
      <c r="B15438" t="s">
        <v>358</v>
      </c>
      <c r="C15438">
        <v>48099</v>
      </c>
      <c r="D15438" t="s">
        <v>135</v>
      </c>
      <c r="E15438">
        <v>329</v>
      </c>
      <c r="F15438" t="s">
        <v>136</v>
      </c>
      <c r="G15438" t="s">
        <v>137</v>
      </c>
      <c r="H15438">
        <v>21</v>
      </c>
      <c r="I15438">
        <v>0.5470049174890208</v>
      </c>
      <c r="J15438">
        <v>4.3433133168376083E-2</v>
      </c>
      <c r="K15438">
        <v>0.1295522859993114</v>
      </c>
      <c r="L15438">
        <v>1.066179810073695</v>
      </c>
    </row>
    <row r="15439" spans="1:12">
      <c r="A15439" t="s">
        <v>317</v>
      </c>
      <c r="B15439" t="s">
        <v>358</v>
      </c>
      <c r="C15439">
        <v>48099</v>
      </c>
      <c r="D15439" t="s">
        <v>135</v>
      </c>
      <c r="E15439">
        <v>329</v>
      </c>
      <c r="F15439" t="s">
        <v>136</v>
      </c>
      <c r="G15439" t="s">
        <v>138</v>
      </c>
      <c r="H15439">
        <v>73</v>
      </c>
      <c r="I15439">
        <v>0.33615051727436412</v>
      </c>
      <c r="J15439">
        <v>1.2808130277155201E-2</v>
      </c>
      <c r="K15439">
        <v>5.6479476296384711E-3</v>
      </c>
      <c r="L15439">
        <v>0.65817333668408451</v>
      </c>
    </row>
    <row r="15440" spans="1:12">
      <c r="A15440" t="s">
        <v>317</v>
      </c>
      <c r="B15440" t="s">
        <v>358</v>
      </c>
      <c r="C15440">
        <v>48099</v>
      </c>
      <c r="D15440" t="s">
        <v>135</v>
      </c>
      <c r="E15440">
        <v>329</v>
      </c>
      <c r="F15440" t="s">
        <v>136</v>
      </c>
      <c r="G15440" t="s">
        <v>139</v>
      </c>
      <c r="H15440">
        <v>21</v>
      </c>
      <c r="I15440">
        <v>0.36355972984092638</v>
      </c>
      <c r="J15440">
        <v>3.3509043309988322E-2</v>
      </c>
      <c r="K15440">
        <v>5.3360621454152268E-2</v>
      </c>
      <c r="L15440">
        <v>0.76678524946020876</v>
      </c>
    </row>
    <row r="15441" spans="1:12">
      <c r="A15441" t="s">
        <v>317</v>
      </c>
      <c r="B15441" t="s">
        <v>358</v>
      </c>
      <c r="C15441">
        <v>48099</v>
      </c>
      <c r="D15441" t="s">
        <v>135</v>
      </c>
      <c r="E15441">
        <v>329</v>
      </c>
      <c r="F15441" t="s">
        <v>136</v>
      </c>
      <c r="G15441" t="s">
        <v>140</v>
      </c>
      <c r="H15441">
        <v>73</v>
      </c>
      <c r="I15441">
        <v>0.22442072122780371</v>
      </c>
      <c r="J15441">
        <v>8.9310043643736192E-3</v>
      </c>
      <c r="K15441">
        <v>5.7554249492687334E-3</v>
      </c>
      <c r="L15441">
        <v>0.48795499491842181</v>
      </c>
    </row>
    <row r="15442" spans="1:12">
      <c r="A15442" t="s">
        <v>317</v>
      </c>
      <c r="B15442" t="s">
        <v>359</v>
      </c>
      <c r="C15442">
        <v>48101</v>
      </c>
      <c r="D15442" t="s">
        <v>135</v>
      </c>
      <c r="E15442">
        <v>329</v>
      </c>
      <c r="F15442" t="s">
        <v>136</v>
      </c>
      <c r="G15442" t="s">
        <v>137</v>
      </c>
      <c r="H15442">
        <v>109</v>
      </c>
      <c r="I15442">
        <v>0.26486787254441968</v>
      </c>
      <c r="J15442">
        <v>7.5346255072532816E-3</v>
      </c>
      <c r="K15442">
        <v>9.4006061829781967E-2</v>
      </c>
      <c r="L15442">
        <v>0.69272595241907398</v>
      </c>
    </row>
    <row r="15443" spans="1:12">
      <c r="A15443" t="s">
        <v>317</v>
      </c>
      <c r="B15443" t="s">
        <v>359</v>
      </c>
      <c r="C15443">
        <v>48101</v>
      </c>
      <c r="D15443" t="s">
        <v>135</v>
      </c>
      <c r="E15443">
        <v>329</v>
      </c>
      <c r="F15443" t="s">
        <v>136</v>
      </c>
      <c r="G15443" t="s">
        <v>138</v>
      </c>
      <c r="H15443">
        <v>185</v>
      </c>
      <c r="I15443">
        <v>0.25543589857319948</v>
      </c>
      <c r="J15443">
        <v>3.925029639210144E-3</v>
      </c>
      <c r="K15443">
        <v>5.4933248295874579E-2</v>
      </c>
      <c r="L15443">
        <v>0.4147221848699808</v>
      </c>
    </row>
    <row r="15444" spans="1:12">
      <c r="A15444" t="s">
        <v>317</v>
      </c>
      <c r="B15444" t="s">
        <v>359</v>
      </c>
      <c r="C15444">
        <v>48101</v>
      </c>
      <c r="D15444" t="s">
        <v>135</v>
      </c>
      <c r="E15444">
        <v>329</v>
      </c>
      <c r="F15444" t="s">
        <v>136</v>
      </c>
      <c r="G15444" t="s">
        <v>139</v>
      </c>
      <c r="H15444">
        <v>109</v>
      </c>
      <c r="I15444">
        <v>0.1552989770808148</v>
      </c>
      <c r="J15444">
        <v>5.0036047095380612E-3</v>
      </c>
      <c r="K15444">
        <v>3.7732826771799469E-2</v>
      </c>
      <c r="L15444">
        <v>0.48594319981507211</v>
      </c>
    </row>
    <row r="15445" spans="1:12">
      <c r="A15445" t="s">
        <v>317</v>
      </c>
      <c r="B15445" t="s">
        <v>359</v>
      </c>
      <c r="C15445">
        <v>48101</v>
      </c>
      <c r="D15445" t="s">
        <v>135</v>
      </c>
      <c r="E15445">
        <v>329</v>
      </c>
      <c r="F15445" t="s">
        <v>136</v>
      </c>
      <c r="G15445" t="s">
        <v>140</v>
      </c>
      <c r="H15445">
        <v>185</v>
      </c>
      <c r="I15445">
        <v>0.16724572875708341</v>
      </c>
      <c r="J15445">
        <v>2.4674027896755611E-3</v>
      </c>
      <c r="K15445">
        <v>6.7421511901646677E-2</v>
      </c>
      <c r="L15445">
        <v>0.28525384430312267</v>
      </c>
    </row>
    <row r="15446" spans="1:12">
      <c r="A15446" t="s">
        <v>317</v>
      </c>
      <c r="B15446" t="s">
        <v>360</v>
      </c>
      <c r="C15446">
        <v>48103</v>
      </c>
      <c r="D15446" t="s">
        <v>135</v>
      </c>
      <c r="E15446">
        <v>329</v>
      </c>
      <c r="F15446" t="s">
        <v>136</v>
      </c>
      <c r="G15446" t="s">
        <v>137</v>
      </c>
      <c r="H15446">
        <v>388</v>
      </c>
      <c r="I15446">
        <v>0.16263698744200891</v>
      </c>
      <c r="J15446">
        <v>7.4401620460544963E-3</v>
      </c>
      <c r="K15446">
        <v>-0.26564934471743518</v>
      </c>
      <c r="L15446">
        <v>0.69509727640183472</v>
      </c>
    </row>
    <row r="15447" spans="1:12">
      <c r="A15447" t="s">
        <v>317</v>
      </c>
      <c r="B15447" t="s">
        <v>360</v>
      </c>
      <c r="C15447">
        <v>48103</v>
      </c>
      <c r="D15447" t="s">
        <v>135</v>
      </c>
      <c r="E15447">
        <v>329</v>
      </c>
      <c r="F15447" t="s">
        <v>136</v>
      </c>
      <c r="G15447" t="s">
        <v>138</v>
      </c>
      <c r="H15447">
        <v>138</v>
      </c>
      <c r="I15447">
        <v>9.1528116094587761E-2</v>
      </c>
      <c r="J15447">
        <v>6.5577956841154769E-3</v>
      </c>
      <c r="K15447">
        <v>-2.182744159600605E-2</v>
      </c>
      <c r="L15447">
        <v>0.46960594352196472</v>
      </c>
    </row>
    <row r="15448" spans="1:12">
      <c r="A15448" t="s">
        <v>317</v>
      </c>
      <c r="B15448" t="s">
        <v>360</v>
      </c>
      <c r="C15448">
        <v>48103</v>
      </c>
      <c r="D15448" t="s">
        <v>135</v>
      </c>
      <c r="E15448">
        <v>329</v>
      </c>
      <c r="F15448" t="s">
        <v>136</v>
      </c>
      <c r="G15448" t="s">
        <v>139</v>
      </c>
      <c r="H15448">
        <v>389</v>
      </c>
      <c r="I15448">
        <v>9.7071120772838651E-2</v>
      </c>
      <c r="J15448">
        <v>4.8294967971840904E-3</v>
      </c>
      <c r="K15448">
        <v>-0.25162092256125129</v>
      </c>
      <c r="L15448">
        <v>0.51548835296320339</v>
      </c>
    </row>
    <row r="15449" spans="1:12">
      <c r="A15449" t="s">
        <v>317</v>
      </c>
      <c r="B15449" t="s">
        <v>360</v>
      </c>
      <c r="C15449">
        <v>48103</v>
      </c>
      <c r="D15449" t="s">
        <v>135</v>
      </c>
      <c r="E15449">
        <v>329</v>
      </c>
      <c r="F15449" t="s">
        <v>136</v>
      </c>
      <c r="G15449" t="s">
        <v>140</v>
      </c>
      <c r="H15449">
        <v>138</v>
      </c>
      <c r="I15449">
        <v>6.581658453460397E-2</v>
      </c>
      <c r="J15449">
        <v>4.6010943695833856E-3</v>
      </c>
      <c r="K15449">
        <v>-3.8939617520700957E-2</v>
      </c>
      <c r="L15449">
        <v>0.35558323079265097</v>
      </c>
    </row>
    <row r="15450" spans="1:12">
      <c r="A15450" t="s">
        <v>317</v>
      </c>
      <c r="B15450" t="s">
        <v>307</v>
      </c>
      <c r="C15450">
        <v>48105</v>
      </c>
      <c r="D15450" t="s">
        <v>135</v>
      </c>
      <c r="E15450">
        <v>329</v>
      </c>
      <c r="F15450" t="s">
        <v>136</v>
      </c>
      <c r="G15450" t="s">
        <v>137</v>
      </c>
      <c r="H15450">
        <v>20</v>
      </c>
      <c r="I15450">
        <v>0.19250688145090661</v>
      </c>
      <c r="J15450">
        <v>5.2012228094484277E-3</v>
      </c>
      <c r="K15450">
        <v>0.13558364459545141</v>
      </c>
      <c r="L15450">
        <v>0.2360569384351138</v>
      </c>
    </row>
    <row r="15451" spans="1:12">
      <c r="A15451" t="s">
        <v>317</v>
      </c>
      <c r="B15451" t="s">
        <v>307</v>
      </c>
      <c r="C15451">
        <v>48105</v>
      </c>
      <c r="D15451" t="s">
        <v>135</v>
      </c>
      <c r="E15451">
        <v>329</v>
      </c>
      <c r="F15451" t="s">
        <v>136</v>
      </c>
      <c r="G15451" t="s">
        <v>138</v>
      </c>
      <c r="H15451">
        <v>39</v>
      </c>
      <c r="I15451">
        <v>0.2445694760170358</v>
      </c>
      <c r="J15451">
        <v>8.7281885049274813E-3</v>
      </c>
      <c r="K15451">
        <v>9.9144704515967408E-2</v>
      </c>
      <c r="L15451">
        <v>0.31337497333317121</v>
      </c>
    </row>
    <row r="15452" spans="1:12">
      <c r="A15452" t="s">
        <v>317</v>
      </c>
      <c r="B15452" t="s">
        <v>307</v>
      </c>
      <c r="C15452">
        <v>48105</v>
      </c>
      <c r="D15452" t="s">
        <v>135</v>
      </c>
      <c r="E15452">
        <v>329</v>
      </c>
      <c r="F15452" t="s">
        <v>136</v>
      </c>
      <c r="G15452" t="s">
        <v>139</v>
      </c>
      <c r="H15452">
        <v>20</v>
      </c>
      <c r="I15452">
        <v>9.141775402859896E-2</v>
      </c>
      <c r="J15452">
        <v>3.9107470672233319E-3</v>
      </c>
      <c r="K15452">
        <v>4.4326273037271012E-2</v>
      </c>
      <c r="L15452">
        <v>0.13454058583555101</v>
      </c>
    </row>
    <row r="15453" spans="1:12">
      <c r="A15453" t="s">
        <v>317</v>
      </c>
      <c r="B15453" t="s">
        <v>307</v>
      </c>
      <c r="C15453">
        <v>48105</v>
      </c>
      <c r="D15453" t="s">
        <v>135</v>
      </c>
      <c r="E15453">
        <v>329</v>
      </c>
      <c r="F15453" t="s">
        <v>136</v>
      </c>
      <c r="G15453" t="s">
        <v>140</v>
      </c>
      <c r="H15453">
        <v>39</v>
      </c>
      <c r="I15453">
        <v>0.1658115542347483</v>
      </c>
      <c r="J15453">
        <v>5.9599346018816054E-3</v>
      </c>
      <c r="K15453">
        <v>6.0774492252545741E-2</v>
      </c>
      <c r="L15453">
        <v>0.21163222586589231</v>
      </c>
    </row>
    <row r="15454" spans="1:12">
      <c r="A15454" t="s">
        <v>317</v>
      </c>
      <c r="B15454" t="s">
        <v>361</v>
      </c>
      <c r="C15454">
        <v>48107</v>
      </c>
      <c r="D15454" t="s">
        <v>135</v>
      </c>
      <c r="E15454">
        <v>329</v>
      </c>
      <c r="F15454" t="s">
        <v>136</v>
      </c>
      <c r="G15454" t="s">
        <v>137</v>
      </c>
      <c r="H15454">
        <v>195</v>
      </c>
      <c r="I15454">
        <v>0.28343611349441222</v>
      </c>
      <c r="J15454">
        <v>6.0871629480228756E-3</v>
      </c>
      <c r="K15454">
        <v>4.0327803587979487E-2</v>
      </c>
      <c r="L15454">
        <v>0.63017838379196844</v>
      </c>
    </row>
    <row r="15455" spans="1:12">
      <c r="A15455" t="s">
        <v>317</v>
      </c>
      <c r="B15455" t="s">
        <v>361</v>
      </c>
      <c r="C15455">
        <v>48107</v>
      </c>
      <c r="D15455" t="s">
        <v>135</v>
      </c>
      <c r="E15455">
        <v>329</v>
      </c>
      <c r="F15455" t="s">
        <v>136</v>
      </c>
      <c r="G15455" t="s">
        <v>138</v>
      </c>
      <c r="H15455">
        <v>190</v>
      </c>
      <c r="I15455">
        <v>0.29763670697418582</v>
      </c>
      <c r="J15455">
        <v>4.9153075241309347E-3</v>
      </c>
      <c r="K15455">
        <v>0.11461314469076921</v>
      </c>
      <c r="L15455">
        <v>0.55621989740984301</v>
      </c>
    </row>
    <row r="15456" spans="1:12">
      <c r="A15456" t="s">
        <v>317</v>
      </c>
      <c r="B15456" t="s">
        <v>361</v>
      </c>
      <c r="C15456">
        <v>48107</v>
      </c>
      <c r="D15456" t="s">
        <v>135</v>
      </c>
      <c r="E15456">
        <v>329</v>
      </c>
      <c r="F15456" t="s">
        <v>136</v>
      </c>
      <c r="G15456" t="s">
        <v>139</v>
      </c>
      <c r="H15456">
        <v>195</v>
      </c>
      <c r="I15456">
        <v>0.17612800779370269</v>
      </c>
      <c r="J15456">
        <v>3.8423580542136029E-3</v>
      </c>
      <c r="K15456">
        <v>2.5588173371077931E-2</v>
      </c>
      <c r="L15456">
        <v>0.47454837191406157</v>
      </c>
    </row>
    <row r="15457" spans="1:12">
      <c r="A15457" t="s">
        <v>317</v>
      </c>
      <c r="B15457" t="s">
        <v>361</v>
      </c>
      <c r="C15457">
        <v>48107</v>
      </c>
      <c r="D15457" t="s">
        <v>135</v>
      </c>
      <c r="E15457">
        <v>329</v>
      </c>
      <c r="F15457" t="s">
        <v>136</v>
      </c>
      <c r="G15457" t="s">
        <v>140</v>
      </c>
      <c r="H15457">
        <v>190</v>
      </c>
      <c r="I15457">
        <v>0.20624770442954221</v>
      </c>
      <c r="J15457">
        <v>3.4536833858784021E-3</v>
      </c>
      <c r="K15457">
        <v>7.9621242581681878E-2</v>
      </c>
      <c r="L15457">
        <v>0.38373444297828441</v>
      </c>
    </row>
    <row r="15458" spans="1:12">
      <c r="A15458" t="s">
        <v>317</v>
      </c>
      <c r="B15458" t="s">
        <v>362</v>
      </c>
      <c r="C15458">
        <v>48109</v>
      </c>
      <c r="D15458" t="s">
        <v>135</v>
      </c>
      <c r="E15458">
        <v>329</v>
      </c>
      <c r="F15458" t="s">
        <v>136</v>
      </c>
      <c r="G15458" t="s">
        <v>137</v>
      </c>
      <c r="H15458">
        <v>388</v>
      </c>
      <c r="I15458">
        <v>0.16263698744200891</v>
      </c>
      <c r="J15458">
        <v>7.4401620460544963E-3</v>
      </c>
      <c r="K15458">
        <v>-0.26564934471743518</v>
      </c>
      <c r="L15458">
        <v>0.69509727640183472</v>
      </c>
    </row>
    <row r="15459" spans="1:12">
      <c r="A15459" t="s">
        <v>317</v>
      </c>
      <c r="B15459" t="s">
        <v>362</v>
      </c>
      <c r="C15459">
        <v>48109</v>
      </c>
      <c r="D15459" t="s">
        <v>135</v>
      </c>
      <c r="E15459">
        <v>329</v>
      </c>
      <c r="F15459" t="s">
        <v>136</v>
      </c>
      <c r="G15459" t="s">
        <v>138</v>
      </c>
      <c r="H15459">
        <v>138</v>
      </c>
      <c r="I15459">
        <v>9.1528116094587761E-2</v>
      </c>
      <c r="J15459">
        <v>6.5577956841154769E-3</v>
      </c>
      <c r="K15459">
        <v>-2.182744159600605E-2</v>
      </c>
      <c r="L15459">
        <v>0.46960594352196472</v>
      </c>
    </row>
    <row r="15460" spans="1:12">
      <c r="A15460" t="s">
        <v>317</v>
      </c>
      <c r="B15460" t="s">
        <v>362</v>
      </c>
      <c r="C15460">
        <v>48109</v>
      </c>
      <c r="D15460" t="s">
        <v>135</v>
      </c>
      <c r="E15460">
        <v>329</v>
      </c>
      <c r="F15460" t="s">
        <v>136</v>
      </c>
      <c r="G15460" t="s">
        <v>139</v>
      </c>
      <c r="H15460">
        <v>389</v>
      </c>
      <c r="I15460">
        <v>9.7071120772838651E-2</v>
      </c>
      <c r="J15460">
        <v>4.8294967971840904E-3</v>
      </c>
      <c r="K15460">
        <v>-0.25162092256125129</v>
      </c>
      <c r="L15460">
        <v>0.51548835296320339</v>
      </c>
    </row>
    <row r="15461" spans="1:12">
      <c r="A15461" t="s">
        <v>317</v>
      </c>
      <c r="B15461" t="s">
        <v>362</v>
      </c>
      <c r="C15461">
        <v>48109</v>
      </c>
      <c r="D15461" t="s">
        <v>135</v>
      </c>
      <c r="E15461">
        <v>329</v>
      </c>
      <c r="F15461" t="s">
        <v>136</v>
      </c>
      <c r="G15461" t="s">
        <v>140</v>
      </c>
      <c r="H15461">
        <v>138</v>
      </c>
      <c r="I15461">
        <v>6.581658453460397E-2</v>
      </c>
      <c r="J15461">
        <v>4.6010943695833856E-3</v>
      </c>
      <c r="K15461">
        <v>-3.8939617520700957E-2</v>
      </c>
      <c r="L15461">
        <v>0.35558323079265097</v>
      </c>
    </row>
    <row r="15462" spans="1:12">
      <c r="A15462" t="s">
        <v>317</v>
      </c>
      <c r="B15462" t="s">
        <v>363</v>
      </c>
      <c r="C15462">
        <v>48111</v>
      </c>
      <c r="D15462" t="s">
        <v>135</v>
      </c>
      <c r="E15462">
        <v>329</v>
      </c>
      <c r="F15462" t="s">
        <v>136</v>
      </c>
      <c r="G15462" t="s">
        <v>137</v>
      </c>
      <c r="H15462">
        <v>78</v>
      </c>
      <c r="I15462">
        <v>0.37535667259727218</v>
      </c>
      <c r="J15462">
        <v>1.2497716062444229E-2</v>
      </c>
      <c r="K15462">
        <v>6.2345482459929748E-2</v>
      </c>
      <c r="L15462">
        <v>0.6872146400464616</v>
      </c>
    </row>
    <row r="15463" spans="1:12">
      <c r="A15463" t="s">
        <v>317</v>
      </c>
      <c r="B15463" t="s">
        <v>363</v>
      </c>
      <c r="C15463">
        <v>48111</v>
      </c>
      <c r="D15463" t="s">
        <v>135</v>
      </c>
      <c r="E15463">
        <v>329</v>
      </c>
      <c r="F15463" t="s">
        <v>136</v>
      </c>
      <c r="G15463" t="s">
        <v>138</v>
      </c>
      <c r="H15463">
        <v>113</v>
      </c>
      <c r="I15463">
        <v>0.21636564732307889</v>
      </c>
      <c r="J15463">
        <v>9.8110616468680446E-3</v>
      </c>
      <c r="K15463">
        <v>-2.6275023033914682E-2</v>
      </c>
      <c r="L15463">
        <v>0.40980502083432541</v>
      </c>
    </row>
    <row r="15464" spans="1:12">
      <c r="A15464" t="s">
        <v>317</v>
      </c>
      <c r="B15464" t="s">
        <v>363</v>
      </c>
      <c r="C15464">
        <v>48111</v>
      </c>
      <c r="D15464" t="s">
        <v>135</v>
      </c>
      <c r="E15464">
        <v>329</v>
      </c>
      <c r="F15464" t="s">
        <v>136</v>
      </c>
      <c r="G15464" t="s">
        <v>139</v>
      </c>
      <c r="H15464">
        <v>78</v>
      </c>
      <c r="I15464">
        <v>0.23861876054387501</v>
      </c>
      <c r="J15464">
        <v>8.4617388299524348E-3</v>
      </c>
      <c r="K15464">
        <v>3.4955429386389777E-2</v>
      </c>
      <c r="L15464">
        <v>0.45795538861788188</v>
      </c>
    </row>
    <row r="15465" spans="1:12">
      <c r="A15465" t="s">
        <v>317</v>
      </c>
      <c r="B15465" t="s">
        <v>363</v>
      </c>
      <c r="C15465">
        <v>48111</v>
      </c>
      <c r="D15465" t="s">
        <v>135</v>
      </c>
      <c r="E15465">
        <v>329</v>
      </c>
      <c r="F15465" t="s">
        <v>136</v>
      </c>
      <c r="G15465" t="s">
        <v>140</v>
      </c>
      <c r="H15465">
        <v>113</v>
      </c>
      <c r="I15465">
        <v>0.14965935768079131</v>
      </c>
      <c r="J15465">
        <v>7.5526462310859218E-3</v>
      </c>
      <c r="K15465">
        <v>-0.10947486558593759</v>
      </c>
      <c r="L15465">
        <v>0.32279055771582349</v>
      </c>
    </row>
    <row r="15466" spans="1:12">
      <c r="A15466" t="s">
        <v>317</v>
      </c>
      <c r="B15466" t="s">
        <v>364</v>
      </c>
      <c r="C15466">
        <v>48113</v>
      </c>
      <c r="D15466" t="s">
        <v>135</v>
      </c>
      <c r="E15466">
        <v>329</v>
      </c>
      <c r="F15466" t="s">
        <v>136</v>
      </c>
      <c r="G15466" t="s">
        <v>137</v>
      </c>
      <c r="H15466">
        <v>21</v>
      </c>
      <c r="I15466">
        <v>0.5470049174890208</v>
      </c>
      <c r="J15466">
        <v>4.3433133168376083E-2</v>
      </c>
      <c r="K15466">
        <v>0.1295522859993114</v>
      </c>
      <c r="L15466">
        <v>1.066179810073695</v>
      </c>
    </row>
    <row r="15467" spans="1:12">
      <c r="A15467" t="s">
        <v>317</v>
      </c>
      <c r="B15467" t="s">
        <v>364</v>
      </c>
      <c r="C15467">
        <v>48113</v>
      </c>
      <c r="D15467" t="s">
        <v>135</v>
      </c>
      <c r="E15467">
        <v>329</v>
      </c>
      <c r="F15467" t="s">
        <v>136</v>
      </c>
      <c r="G15467" t="s">
        <v>138</v>
      </c>
      <c r="H15467">
        <v>321</v>
      </c>
      <c r="I15467">
        <v>0.35454621230871192</v>
      </c>
      <c r="J15467">
        <v>5.3462816936707437E-3</v>
      </c>
      <c r="K15467">
        <v>3.5267178298786029E-3</v>
      </c>
      <c r="L15467">
        <v>0.64600093801257175</v>
      </c>
    </row>
    <row r="15468" spans="1:12">
      <c r="A15468" t="s">
        <v>317</v>
      </c>
      <c r="B15468" t="s">
        <v>364</v>
      </c>
      <c r="C15468">
        <v>48113</v>
      </c>
      <c r="D15468" t="s">
        <v>135</v>
      </c>
      <c r="E15468">
        <v>329</v>
      </c>
      <c r="F15468" t="s">
        <v>136</v>
      </c>
      <c r="G15468" t="s">
        <v>139</v>
      </c>
      <c r="H15468">
        <v>21</v>
      </c>
      <c r="I15468">
        <v>0.36355972984092638</v>
      </c>
      <c r="J15468">
        <v>3.3509043309988322E-2</v>
      </c>
      <c r="K15468">
        <v>5.3360621454152268E-2</v>
      </c>
      <c r="L15468">
        <v>0.76678524946020876</v>
      </c>
    </row>
    <row r="15469" spans="1:12">
      <c r="A15469" t="s">
        <v>317</v>
      </c>
      <c r="B15469" t="s">
        <v>364</v>
      </c>
      <c r="C15469">
        <v>48113</v>
      </c>
      <c r="D15469" t="s">
        <v>135</v>
      </c>
      <c r="E15469">
        <v>329</v>
      </c>
      <c r="F15469" t="s">
        <v>136</v>
      </c>
      <c r="G15469" t="s">
        <v>140</v>
      </c>
      <c r="H15469">
        <v>321</v>
      </c>
      <c r="I15469">
        <v>0.23811588190193189</v>
      </c>
      <c r="J15469">
        <v>3.7083104935462792E-3</v>
      </c>
      <c r="K15469">
        <v>3.42951325573275E-3</v>
      </c>
      <c r="L15469">
        <v>0.41155296971148791</v>
      </c>
    </row>
    <row r="15470" spans="1:12">
      <c r="A15470" t="s">
        <v>317</v>
      </c>
      <c r="B15470" t="s">
        <v>279</v>
      </c>
      <c r="C15470">
        <v>48115</v>
      </c>
      <c r="D15470" t="s">
        <v>135</v>
      </c>
      <c r="E15470">
        <v>329</v>
      </c>
      <c r="F15470" t="s">
        <v>136</v>
      </c>
      <c r="G15470" t="s">
        <v>137</v>
      </c>
      <c r="H15470">
        <v>195</v>
      </c>
      <c r="I15470">
        <v>0.28343611349441222</v>
      </c>
      <c r="J15470">
        <v>6.0871629480228756E-3</v>
      </c>
      <c r="K15470">
        <v>4.0327803587979487E-2</v>
      </c>
      <c r="L15470">
        <v>0.63017838379196844</v>
      </c>
    </row>
    <row r="15471" spans="1:12">
      <c r="A15471" t="s">
        <v>317</v>
      </c>
      <c r="B15471" t="s">
        <v>279</v>
      </c>
      <c r="C15471">
        <v>48115</v>
      </c>
      <c r="D15471" t="s">
        <v>135</v>
      </c>
      <c r="E15471">
        <v>329</v>
      </c>
      <c r="F15471" t="s">
        <v>136</v>
      </c>
      <c r="G15471" t="s">
        <v>138</v>
      </c>
      <c r="H15471">
        <v>190</v>
      </c>
      <c r="I15471">
        <v>0.29763670697418582</v>
      </c>
      <c r="J15471">
        <v>4.9153075241309347E-3</v>
      </c>
      <c r="K15471">
        <v>0.11461314469076921</v>
      </c>
      <c r="L15471">
        <v>0.55621989740984301</v>
      </c>
    </row>
    <row r="15472" spans="1:12">
      <c r="A15472" t="s">
        <v>317</v>
      </c>
      <c r="B15472" t="s">
        <v>279</v>
      </c>
      <c r="C15472">
        <v>48115</v>
      </c>
      <c r="D15472" t="s">
        <v>135</v>
      </c>
      <c r="E15472">
        <v>329</v>
      </c>
      <c r="F15472" t="s">
        <v>136</v>
      </c>
      <c r="G15472" t="s">
        <v>139</v>
      </c>
      <c r="H15472">
        <v>195</v>
      </c>
      <c r="I15472">
        <v>0.17612800779370269</v>
      </c>
      <c r="J15472">
        <v>3.8423580542136029E-3</v>
      </c>
      <c r="K15472">
        <v>2.5588173371077931E-2</v>
      </c>
      <c r="L15472">
        <v>0.47454837191406157</v>
      </c>
    </row>
    <row r="15473" spans="1:12">
      <c r="A15473" t="s">
        <v>317</v>
      </c>
      <c r="B15473" t="s">
        <v>279</v>
      </c>
      <c r="C15473">
        <v>48115</v>
      </c>
      <c r="D15473" t="s">
        <v>135</v>
      </c>
      <c r="E15473">
        <v>329</v>
      </c>
      <c r="F15473" t="s">
        <v>136</v>
      </c>
      <c r="G15473" t="s">
        <v>140</v>
      </c>
      <c r="H15473">
        <v>190</v>
      </c>
      <c r="I15473">
        <v>0.20624770442954221</v>
      </c>
      <c r="J15473">
        <v>3.4536833858784021E-3</v>
      </c>
      <c r="K15473">
        <v>7.9621242581681878E-2</v>
      </c>
      <c r="L15473">
        <v>0.38373444297828441</v>
      </c>
    </row>
    <row r="15474" spans="1:12">
      <c r="A15474" t="s">
        <v>317</v>
      </c>
      <c r="B15474" t="s">
        <v>365</v>
      </c>
      <c r="C15474">
        <v>48117</v>
      </c>
      <c r="D15474" t="s">
        <v>135</v>
      </c>
      <c r="E15474">
        <v>329</v>
      </c>
      <c r="F15474" t="s">
        <v>136</v>
      </c>
      <c r="G15474" t="s">
        <v>137</v>
      </c>
      <c r="H15474">
        <v>195</v>
      </c>
      <c r="I15474">
        <v>0.28343611349441222</v>
      </c>
      <c r="J15474">
        <v>6.0871629480228756E-3</v>
      </c>
      <c r="K15474">
        <v>4.0327803587979487E-2</v>
      </c>
      <c r="L15474">
        <v>0.63017838379196844</v>
      </c>
    </row>
    <row r="15475" spans="1:12">
      <c r="A15475" t="s">
        <v>317</v>
      </c>
      <c r="B15475" t="s">
        <v>365</v>
      </c>
      <c r="C15475">
        <v>48117</v>
      </c>
      <c r="D15475" t="s">
        <v>135</v>
      </c>
      <c r="E15475">
        <v>329</v>
      </c>
      <c r="F15475" t="s">
        <v>136</v>
      </c>
      <c r="G15475" t="s">
        <v>138</v>
      </c>
      <c r="H15475">
        <v>190</v>
      </c>
      <c r="I15475">
        <v>0.29763670697418582</v>
      </c>
      <c r="J15475">
        <v>4.9153075241309347E-3</v>
      </c>
      <c r="K15475">
        <v>0.11461314469076921</v>
      </c>
      <c r="L15475">
        <v>0.55621989740984301</v>
      </c>
    </row>
    <row r="15476" spans="1:12">
      <c r="A15476" t="s">
        <v>317</v>
      </c>
      <c r="B15476" t="s">
        <v>365</v>
      </c>
      <c r="C15476">
        <v>48117</v>
      </c>
      <c r="D15476" t="s">
        <v>135</v>
      </c>
      <c r="E15476">
        <v>329</v>
      </c>
      <c r="F15476" t="s">
        <v>136</v>
      </c>
      <c r="G15476" t="s">
        <v>139</v>
      </c>
      <c r="H15476">
        <v>195</v>
      </c>
      <c r="I15476">
        <v>0.17612800779370269</v>
      </c>
      <c r="J15476">
        <v>3.8423580542136029E-3</v>
      </c>
      <c r="K15476">
        <v>2.5588173371077931E-2</v>
      </c>
      <c r="L15476">
        <v>0.47454837191406157</v>
      </c>
    </row>
    <row r="15477" spans="1:12">
      <c r="A15477" t="s">
        <v>317</v>
      </c>
      <c r="B15477" t="s">
        <v>365</v>
      </c>
      <c r="C15477">
        <v>48117</v>
      </c>
      <c r="D15477" t="s">
        <v>135</v>
      </c>
      <c r="E15477">
        <v>329</v>
      </c>
      <c r="F15477" t="s">
        <v>136</v>
      </c>
      <c r="G15477" t="s">
        <v>140</v>
      </c>
      <c r="H15477">
        <v>190</v>
      </c>
      <c r="I15477">
        <v>0.20624770442954221</v>
      </c>
      <c r="J15477">
        <v>3.4536833858784021E-3</v>
      </c>
      <c r="K15477">
        <v>7.9621242581681878E-2</v>
      </c>
      <c r="L15477">
        <v>0.38373444297828441</v>
      </c>
    </row>
    <row r="15478" spans="1:12">
      <c r="A15478" t="s">
        <v>317</v>
      </c>
      <c r="B15478" t="s">
        <v>263</v>
      </c>
      <c r="C15478">
        <v>48119</v>
      </c>
      <c r="D15478" t="s">
        <v>135</v>
      </c>
      <c r="E15478">
        <v>329</v>
      </c>
      <c r="F15478" t="s">
        <v>136</v>
      </c>
      <c r="G15478" t="s">
        <v>137</v>
      </c>
      <c r="H15478">
        <v>21</v>
      </c>
      <c r="I15478">
        <v>0.5470049174890208</v>
      </c>
      <c r="J15478">
        <v>4.3433133168376083E-2</v>
      </c>
      <c r="K15478">
        <v>0.1295522859993114</v>
      </c>
      <c r="L15478">
        <v>1.066179810073695</v>
      </c>
    </row>
    <row r="15479" spans="1:12">
      <c r="A15479" t="s">
        <v>317</v>
      </c>
      <c r="B15479" t="s">
        <v>263</v>
      </c>
      <c r="C15479">
        <v>48119</v>
      </c>
      <c r="D15479" t="s">
        <v>135</v>
      </c>
      <c r="E15479">
        <v>329</v>
      </c>
      <c r="F15479" t="s">
        <v>136</v>
      </c>
      <c r="G15479" t="s">
        <v>138</v>
      </c>
      <c r="H15479">
        <v>321</v>
      </c>
      <c r="I15479">
        <v>0.35454621230871192</v>
      </c>
      <c r="J15479">
        <v>5.3462816936707437E-3</v>
      </c>
      <c r="K15479">
        <v>3.5267178298786029E-3</v>
      </c>
      <c r="L15479">
        <v>0.64600093801257175</v>
      </c>
    </row>
    <row r="15480" spans="1:12">
      <c r="A15480" t="s">
        <v>317</v>
      </c>
      <c r="B15480" t="s">
        <v>263</v>
      </c>
      <c r="C15480">
        <v>48119</v>
      </c>
      <c r="D15480" t="s">
        <v>135</v>
      </c>
      <c r="E15480">
        <v>329</v>
      </c>
      <c r="F15480" t="s">
        <v>136</v>
      </c>
      <c r="G15480" t="s">
        <v>139</v>
      </c>
      <c r="H15480">
        <v>21</v>
      </c>
      <c r="I15480">
        <v>0.36355972984092638</v>
      </c>
      <c r="J15480">
        <v>3.3509043309988322E-2</v>
      </c>
      <c r="K15480">
        <v>5.3360621454152268E-2</v>
      </c>
      <c r="L15480">
        <v>0.76678524946020876</v>
      </c>
    </row>
    <row r="15481" spans="1:12">
      <c r="A15481" t="s">
        <v>317</v>
      </c>
      <c r="B15481" t="s">
        <v>263</v>
      </c>
      <c r="C15481">
        <v>48119</v>
      </c>
      <c r="D15481" t="s">
        <v>135</v>
      </c>
      <c r="E15481">
        <v>329</v>
      </c>
      <c r="F15481" t="s">
        <v>136</v>
      </c>
      <c r="G15481" t="s">
        <v>140</v>
      </c>
      <c r="H15481">
        <v>321</v>
      </c>
      <c r="I15481">
        <v>0.23811588190193189</v>
      </c>
      <c r="J15481">
        <v>3.7083104935462792E-3</v>
      </c>
      <c r="K15481">
        <v>3.42951325573275E-3</v>
      </c>
      <c r="L15481">
        <v>0.41155296971148791</v>
      </c>
    </row>
    <row r="15482" spans="1:12">
      <c r="A15482" t="s">
        <v>317</v>
      </c>
      <c r="B15482" t="s">
        <v>366</v>
      </c>
      <c r="C15482">
        <v>48121</v>
      </c>
      <c r="D15482" t="s">
        <v>135</v>
      </c>
      <c r="E15482">
        <v>329</v>
      </c>
      <c r="F15482" t="s">
        <v>136</v>
      </c>
      <c r="G15482" t="s">
        <v>137</v>
      </c>
      <c r="H15482">
        <v>21</v>
      </c>
      <c r="I15482">
        <v>0.5470049174890208</v>
      </c>
      <c r="J15482">
        <v>4.3433133168376083E-2</v>
      </c>
      <c r="K15482">
        <v>0.1295522859993114</v>
      </c>
      <c r="L15482">
        <v>1.066179810073695</v>
      </c>
    </row>
    <row r="15483" spans="1:12">
      <c r="A15483" t="s">
        <v>317</v>
      </c>
      <c r="B15483" t="s">
        <v>366</v>
      </c>
      <c r="C15483">
        <v>48121</v>
      </c>
      <c r="D15483" t="s">
        <v>135</v>
      </c>
      <c r="E15483">
        <v>329</v>
      </c>
      <c r="F15483" t="s">
        <v>136</v>
      </c>
      <c r="G15483" t="s">
        <v>138</v>
      </c>
      <c r="H15483">
        <v>73</v>
      </c>
      <c r="I15483">
        <v>0.33615051727436412</v>
      </c>
      <c r="J15483">
        <v>1.2808130277155201E-2</v>
      </c>
      <c r="K15483">
        <v>5.6479476296384711E-3</v>
      </c>
      <c r="L15483">
        <v>0.65817333668408451</v>
      </c>
    </row>
    <row r="15484" spans="1:12">
      <c r="A15484" t="s">
        <v>317</v>
      </c>
      <c r="B15484" t="s">
        <v>366</v>
      </c>
      <c r="C15484">
        <v>48121</v>
      </c>
      <c r="D15484" t="s">
        <v>135</v>
      </c>
      <c r="E15484">
        <v>329</v>
      </c>
      <c r="F15484" t="s">
        <v>136</v>
      </c>
      <c r="G15484" t="s">
        <v>139</v>
      </c>
      <c r="H15484">
        <v>21</v>
      </c>
      <c r="I15484">
        <v>0.36355972984092638</v>
      </c>
      <c r="J15484">
        <v>3.3509043309988322E-2</v>
      </c>
      <c r="K15484">
        <v>5.3360621454152268E-2</v>
      </c>
      <c r="L15484">
        <v>0.76678524946020876</v>
      </c>
    </row>
    <row r="15485" spans="1:12">
      <c r="A15485" t="s">
        <v>317</v>
      </c>
      <c r="B15485" t="s">
        <v>366</v>
      </c>
      <c r="C15485">
        <v>48121</v>
      </c>
      <c r="D15485" t="s">
        <v>135</v>
      </c>
      <c r="E15485">
        <v>329</v>
      </c>
      <c r="F15485" t="s">
        <v>136</v>
      </c>
      <c r="G15485" t="s">
        <v>140</v>
      </c>
      <c r="H15485">
        <v>73</v>
      </c>
      <c r="I15485">
        <v>0.22442072122780371</v>
      </c>
      <c r="J15485">
        <v>8.9310043643736192E-3</v>
      </c>
      <c r="K15485">
        <v>5.7554249492687334E-3</v>
      </c>
      <c r="L15485">
        <v>0.48795499491842181</v>
      </c>
    </row>
    <row r="15486" spans="1:12">
      <c r="A15486" t="s">
        <v>317</v>
      </c>
      <c r="B15486" t="s">
        <v>367</v>
      </c>
      <c r="C15486">
        <v>48123</v>
      </c>
      <c r="D15486" t="s">
        <v>135</v>
      </c>
      <c r="E15486">
        <v>329</v>
      </c>
      <c r="F15486" t="s">
        <v>136</v>
      </c>
      <c r="G15486" t="s">
        <v>137</v>
      </c>
      <c r="H15486">
        <v>109</v>
      </c>
      <c r="I15486">
        <v>0.19301415836772079</v>
      </c>
      <c r="J15486">
        <v>5.1871142396278502E-3</v>
      </c>
      <c r="K15486">
        <v>7.9168555439419253E-2</v>
      </c>
      <c r="L15486">
        <v>0.3175332007009114</v>
      </c>
    </row>
    <row r="15487" spans="1:12">
      <c r="A15487" t="s">
        <v>317</v>
      </c>
      <c r="B15487" t="s">
        <v>367</v>
      </c>
      <c r="C15487">
        <v>48123</v>
      </c>
      <c r="D15487" t="s">
        <v>135</v>
      </c>
      <c r="E15487">
        <v>329</v>
      </c>
      <c r="F15487" t="s">
        <v>136</v>
      </c>
      <c r="G15487" t="s">
        <v>138</v>
      </c>
      <c r="H15487">
        <v>68</v>
      </c>
      <c r="I15487">
        <v>0.2851739733147548</v>
      </c>
      <c r="J15487">
        <v>1.5169123980877551E-2</v>
      </c>
      <c r="K15487">
        <v>4.1614353289900017E-3</v>
      </c>
      <c r="L15487">
        <v>0.64700832950507148</v>
      </c>
    </row>
    <row r="15488" spans="1:12">
      <c r="A15488" t="s">
        <v>317</v>
      </c>
      <c r="B15488" t="s">
        <v>367</v>
      </c>
      <c r="C15488">
        <v>48123</v>
      </c>
      <c r="D15488" t="s">
        <v>135</v>
      </c>
      <c r="E15488">
        <v>329</v>
      </c>
      <c r="F15488" t="s">
        <v>136</v>
      </c>
      <c r="G15488" t="s">
        <v>139</v>
      </c>
      <c r="H15488">
        <v>109</v>
      </c>
      <c r="I15488">
        <v>0.10068729651366071</v>
      </c>
      <c r="J15488">
        <v>3.6096511482132409E-3</v>
      </c>
      <c r="K15488">
        <v>2.6378605857422441E-2</v>
      </c>
      <c r="L15488">
        <v>0.18065251378230071</v>
      </c>
    </row>
    <row r="15489" spans="1:12">
      <c r="A15489" t="s">
        <v>317</v>
      </c>
      <c r="B15489" t="s">
        <v>367</v>
      </c>
      <c r="C15489">
        <v>48123</v>
      </c>
      <c r="D15489" t="s">
        <v>135</v>
      </c>
      <c r="E15489">
        <v>329</v>
      </c>
      <c r="F15489" t="s">
        <v>136</v>
      </c>
      <c r="G15489" t="s">
        <v>140</v>
      </c>
      <c r="H15489">
        <v>68</v>
      </c>
      <c r="I15489">
        <v>0.19034421883908001</v>
      </c>
      <c r="J15489">
        <v>1.038836786268608E-2</v>
      </c>
      <c r="K15489">
        <v>4.3381287910866737E-3</v>
      </c>
      <c r="L15489">
        <v>0.4590168535722941</v>
      </c>
    </row>
    <row r="15490" spans="1:12">
      <c r="A15490" t="s">
        <v>317</v>
      </c>
      <c r="B15490" t="s">
        <v>368</v>
      </c>
      <c r="C15490">
        <v>48125</v>
      </c>
      <c r="D15490" t="s">
        <v>135</v>
      </c>
      <c r="E15490">
        <v>329</v>
      </c>
      <c r="F15490" t="s">
        <v>136</v>
      </c>
      <c r="G15490" t="s">
        <v>137</v>
      </c>
      <c r="H15490">
        <v>109</v>
      </c>
      <c r="I15490">
        <v>0.26486787254441968</v>
      </c>
      <c r="J15490">
        <v>7.5346255072532816E-3</v>
      </c>
      <c r="K15490">
        <v>9.4006061829781967E-2</v>
      </c>
      <c r="L15490">
        <v>0.69272595241907398</v>
      </c>
    </row>
    <row r="15491" spans="1:12">
      <c r="A15491" t="s">
        <v>317</v>
      </c>
      <c r="B15491" t="s">
        <v>368</v>
      </c>
      <c r="C15491">
        <v>48125</v>
      </c>
      <c r="D15491" t="s">
        <v>135</v>
      </c>
      <c r="E15491">
        <v>329</v>
      </c>
      <c r="F15491" t="s">
        <v>136</v>
      </c>
      <c r="G15491" t="s">
        <v>138</v>
      </c>
      <c r="H15491">
        <v>185</v>
      </c>
      <c r="I15491">
        <v>0.25543589857319948</v>
      </c>
      <c r="J15491">
        <v>3.925029639210144E-3</v>
      </c>
      <c r="K15491">
        <v>5.4933248295874579E-2</v>
      </c>
      <c r="L15491">
        <v>0.4147221848699808</v>
      </c>
    </row>
    <row r="15492" spans="1:12">
      <c r="A15492" t="s">
        <v>317</v>
      </c>
      <c r="B15492" t="s">
        <v>368</v>
      </c>
      <c r="C15492">
        <v>48125</v>
      </c>
      <c r="D15492" t="s">
        <v>135</v>
      </c>
      <c r="E15492">
        <v>329</v>
      </c>
      <c r="F15492" t="s">
        <v>136</v>
      </c>
      <c r="G15492" t="s">
        <v>139</v>
      </c>
      <c r="H15492">
        <v>109</v>
      </c>
      <c r="I15492">
        <v>0.1552989770808148</v>
      </c>
      <c r="J15492">
        <v>5.0036047095380612E-3</v>
      </c>
      <c r="K15492">
        <v>3.7732826771799469E-2</v>
      </c>
      <c r="L15492">
        <v>0.48594319981507211</v>
      </c>
    </row>
    <row r="15493" spans="1:12">
      <c r="A15493" t="s">
        <v>317</v>
      </c>
      <c r="B15493" t="s">
        <v>368</v>
      </c>
      <c r="C15493">
        <v>48125</v>
      </c>
      <c r="D15493" t="s">
        <v>135</v>
      </c>
      <c r="E15493">
        <v>329</v>
      </c>
      <c r="F15493" t="s">
        <v>136</v>
      </c>
      <c r="G15493" t="s">
        <v>140</v>
      </c>
      <c r="H15493">
        <v>185</v>
      </c>
      <c r="I15493">
        <v>0.16724572875708341</v>
      </c>
      <c r="J15493">
        <v>2.4674027896755611E-3</v>
      </c>
      <c r="K15493">
        <v>6.7421511901646677E-2</v>
      </c>
      <c r="L15493">
        <v>0.28525384430312267</v>
      </c>
    </row>
    <row r="15494" spans="1:12">
      <c r="A15494" t="s">
        <v>317</v>
      </c>
      <c r="B15494" t="s">
        <v>369</v>
      </c>
      <c r="C15494">
        <v>48127</v>
      </c>
      <c r="D15494" t="s">
        <v>135</v>
      </c>
      <c r="E15494">
        <v>329</v>
      </c>
      <c r="F15494" t="s">
        <v>136</v>
      </c>
      <c r="G15494" t="s">
        <v>137</v>
      </c>
      <c r="H15494">
        <v>249</v>
      </c>
      <c r="I15494">
        <v>0.15923090482988631</v>
      </c>
      <c r="J15494">
        <v>3.9988460761242791E-3</v>
      </c>
      <c r="K15494">
        <v>-4.9760974441760218E-2</v>
      </c>
      <c r="L15494">
        <v>0.32892094759157481</v>
      </c>
    </row>
    <row r="15495" spans="1:12">
      <c r="A15495" t="s">
        <v>317</v>
      </c>
      <c r="B15495" t="s">
        <v>369</v>
      </c>
      <c r="C15495">
        <v>48127</v>
      </c>
      <c r="D15495" t="s">
        <v>135</v>
      </c>
      <c r="E15495">
        <v>329</v>
      </c>
      <c r="F15495" t="s">
        <v>136</v>
      </c>
      <c r="G15495" t="s">
        <v>138</v>
      </c>
      <c r="H15495">
        <v>334</v>
      </c>
      <c r="I15495">
        <v>0.29272421195599407</v>
      </c>
      <c r="J15495">
        <v>4.8032605153684946E-3</v>
      </c>
      <c r="K15495">
        <v>4.1614353289900017E-3</v>
      </c>
      <c r="L15495">
        <v>0.64700832950507148</v>
      </c>
    </row>
    <row r="15496" spans="1:12">
      <c r="A15496" t="s">
        <v>317</v>
      </c>
      <c r="B15496" t="s">
        <v>369</v>
      </c>
      <c r="C15496">
        <v>48127</v>
      </c>
      <c r="D15496" t="s">
        <v>135</v>
      </c>
      <c r="E15496">
        <v>329</v>
      </c>
      <c r="F15496" t="s">
        <v>136</v>
      </c>
      <c r="G15496" t="s">
        <v>139</v>
      </c>
      <c r="H15496">
        <v>249</v>
      </c>
      <c r="I15496">
        <v>7.6020550272730636E-2</v>
      </c>
      <c r="J15496">
        <v>2.9208690304937191E-3</v>
      </c>
      <c r="K15496">
        <v>-6.6250945119708332E-2</v>
      </c>
      <c r="L15496">
        <v>0.1854800812663909</v>
      </c>
    </row>
    <row r="15497" spans="1:12">
      <c r="A15497" t="s">
        <v>317</v>
      </c>
      <c r="B15497" t="s">
        <v>369</v>
      </c>
      <c r="C15497">
        <v>48127</v>
      </c>
      <c r="D15497" t="s">
        <v>135</v>
      </c>
      <c r="E15497">
        <v>329</v>
      </c>
      <c r="F15497" t="s">
        <v>136</v>
      </c>
      <c r="G15497" t="s">
        <v>140</v>
      </c>
      <c r="H15497">
        <v>334</v>
      </c>
      <c r="I15497">
        <v>0.1956296367601679</v>
      </c>
      <c r="J15497">
        <v>3.416453749889596E-3</v>
      </c>
      <c r="K15497">
        <v>4.3381287910866737E-3</v>
      </c>
      <c r="L15497">
        <v>0.4590168535722941</v>
      </c>
    </row>
    <row r="15498" spans="1:12">
      <c r="A15498" t="s">
        <v>317</v>
      </c>
      <c r="B15498" t="s">
        <v>370</v>
      </c>
      <c r="C15498">
        <v>48129</v>
      </c>
      <c r="D15498" t="s">
        <v>135</v>
      </c>
      <c r="E15498">
        <v>329</v>
      </c>
      <c r="F15498" t="s">
        <v>136</v>
      </c>
      <c r="G15498" t="s">
        <v>137</v>
      </c>
      <c r="H15498">
        <v>109</v>
      </c>
      <c r="I15498">
        <v>0.26486787254441968</v>
      </c>
      <c r="J15498">
        <v>7.5346255072532816E-3</v>
      </c>
      <c r="K15498">
        <v>9.4006061829781967E-2</v>
      </c>
      <c r="L15498">
        <v>0.69272595241907398</v>
      </c>
    </row>
    <row r="15499" spans="1:12">
      <c r="A15499" t="s">
        <v>317</v>
      </c>
      <c r="B15499" t="s">
        <v>370</v>
      </c>
      <c r="C15499">
        <v>48129</v>
      </c>
      <c r="D15499" t="s">
        <v>135</v>
      </c>
      <c r="E15499">
        <v>329</v>
      </c>
      <c r="F15499" t="s">
        <v>136</v>
      </c>
      <c r="G15499" t="s">
        <v>138</v>
      </c>
      <c r="H15499">
        <v>185</v>
      </c>
      <c r="I15499">
        <v>0.25543589857319948</v>
      </c>
      <c r="J15499">
        <v>3.925029639210144E-3</v>
      </c>
      <c r="K15499">
        <v>5.4933248295874579E-2</v>
      </c>
      <c r="L15499">
        <v>0.4147221848699808</v>
      </c>
    </row>
    <row r="15500" spans="1:12">
      <c r="A15500" t="s">
        <v>317</v>
      </c>
      <c r="B15500" t="s">
        <v>370</v>
      </c>
      <c r="C15500">
        <v>48129</v>
      </c>
      <c r="D15500" t="s">
        <v>135</v>
      </c>
      <c r="E15500">
        <v>329</v>
      </c>
      <c r="F15500" t="s">
        <v>136</v>
      </c>
      <c r="G15500" t="s">
        <v>139</v>
      </c>
      <c r="H15500">
        <v>109</v>
      </c>
      <c r="I15500">
        <v>0.1552989770808148</v>
      </c>
      <c r="J15500">
        <v>5.0036047095380612E-3</v>
      </c>
      <c r="K15500">
        <v>3.7732826771799469E-2</v>
      </c>
      <c r="L15500">
        <v>0.48594319981507211</v>
      </c>
    </row>
    <row r="15501" spans="1:12">
      <c r="A15501" t="s">
        <v>317</v>
      </c>
      <c r="B15501" t="s">
        <v>370</v>
      </c>
      <c r="C15501">
        <v>48129</v>
      </c>
      <c r="D15501" t="s">
        <v>135</v>
      </c>
      <c r="E15501">
        <v>329</v>
      </c>
      <c r="F15501" t="s">
        <v>136</v>
      </c>
      <c r="G15501" t="s">
        <v>140</v>
      </c>
      <c r="H15501">
        <v>185</v>
      </c>
      <c r="I15501">
        <v>0.16724572875708341</v>
      </c>
      <c r="J15501">
        <v>2.4674027896755611E-3</v>
      </c>
      <c r="K15501">
        <v>6.7421511901646677E-2</v>
      </c>
      <c r="L15501">
        <v>0.28525384430312267</v>
      </c>
    </row>
    <row r="15502" spans="1:12">
      <c r="A15502" t="s">
        <v>317</v>
      </c>
      <c r="B15502" t="s">
        <v>371</v>
      </c>
      <c r="C15502">
        <v>48131</v>
      </c>
      <c r="D15502" t="s">
        <v>135</v>
      </c>
      <c r="E15502">
        <v>329</v>
      </c>
      <c r="F15502" t="s">
        <v>136</v>
      </c>
      <c r="G15502" t="s">
        <v>137</v>
      </c>
      <c r="H15502">
        <v>249</v>
      </c>
      <c r="I15502">
        <v>0.15923090482988631</v>
      </c>
      <c r="J15502">
        <v>3.9988460761242791E-3</v>
      </c>
      <c r="K15502">
        <v>-4.9760974441760218E-2</v>
      </c>
      <c r="L15502">
        <v>0.32892094759157481</v>
      </c>
    </row>
    <row r="15503" spans="1:12">
      <c r="A15503" t="s">
        <v>317</v>
      </c>
      <c r="B15503" t="s">
        <v>371</v>
      </c>
      <c r="C15503">
        <v>48131</v>
      </c>
      <c r="D15503" t="s">
        <v>135</v>
      </c>
      <c r="E15503">
        <v>329</v>
      </c>
      <c r="F15503" t="s">
        <v>136</v>
      </c>
      <c r="G15503" t="s">
        <v>138</v>
      </c>
      <c r="H15503">
        <v>334</v>
      </c>
      <c r="I15503">
        <v>0.29272421195599407</v>
      </c>
      <c r="J15503">
        <v>4.8032605153684946E-3</v>
      </c>
      <c r="K15503">
        <v>4.1614353289900017E-3</v>
      </c>
      <c r="L15503">
        <v>0.64700832950507148</v>
      </c>
    </row>
    <row r="15504" spans="1:12">
      <c r="A15504" t="s">
        <v>317</v>
      </c>
      <c r="B15504" t="s">
        <v>371</v>
      </c>
      <c r="C15504">
        <v>48131</v>
      </c>
      <c r="D15504" t="s">
        <v>135</v>
      </c>
      <c r="E15504">
        <v>329</v>
      </c>
      <c r="F15504" t="s">
        <v>136</v>
      </c>
      <c r="G15504" t="s">
        <v>139</v>
      </c>
      <c r="H15504">
        <v>249</v>
      </c>
      <c r="I15504">
        <v>7.6020550272730636E-2</v>
      </c>
      <c r="J15504">
        <v>2.9208690304937191E-3</v>
      </c>
      <c r="K15504">
        <v>-6.6250945119708332E-2</v>
      </c>
      <c r="L15504">
        <v>0.1854800812663909</v>
      </c>
    </row>
    <row r="15505" spans="1:12">
      <c r="A15505" t="s">
        <v>317</v>
      </c>
      <c r="B15505" t="s">
        <v>371</v>
      </c>
      <c r="C15505">
        <v>48131</v>
      </c>
      <c r="D15505" t="s">
        <v>135</v>
      </c>
      <c r="E15505">
        <v>329</v>
      </c>
      <c r="F15505" t="s">
        <v>136</v>
      </c>
      <c r="G15505" t="s">
        <v>140</v>
      </c>
      <c r="H15505">
        <v>334</v>
      </c>
      <c r="I15505">
        <v>0.1956296367601679</v>
      </c>
      <c r="J15505">
        <v>3.416453749889596E-3</v>
      </c>
      <c r="K15505">
        <v>4.3381287910866737E-3</v>
      </c>
      <c r="L15505">
        <v>0.4590168535722941</v>
      </c>
    </row>
    <row r="15506" spans="1:12">
      <c r="A15506" t="s">
        <v>317</v>
      </c>
      <c r="B15506" t="s">
        <v>372</v>
      </c>
      <c r="C15506">
        <v>48133</v>
      </c>
      <c r="D15506" t="s">
        <v>135</v>
      </c>
      <c r="E15506">
        <v>329</v>
      </c>
      <c r="F15506" t="s">
        <v>136</v>
      </c>
      <c r="G15506" t="s">
        <v>137</v>
      </c>
      <c r="H15506">
        <v>21</v>
      </c>
      <c r="I15506">
        <v>0.5470049174890208</v>
      </c>
      <c r="J15506">
        <v>4.3433133168376083E-2</v>
      </c>
      <c r="K15506">
        <v>0.1295522859993114</v>
      </c>
      <c r="L15506">
        <v>1.066179810073695</v>
      </c>
    </row>
    <row r="15507" spans="1:12">
      <c r="A15507" t="s">
        <v>317</v>
      </c>
      <c r="B15507" t="s">
        <v>372</v>
      </c>
      <c r="C15507">
        <v>48133</v>
      </c>
      <c r="D15507" t="s">
        <v>135</v>
      </c>
      <c r="E15507">
        <v>329</v>
      </c>
      <c r="F15507" t="s">
        <v>136</v>
      </c>
      <c r="G15507" t="s">
        <v>138</v>
      </c>
      <c r="H15507">
        <v>46</v>
      </c>
      <c r="I15507">
        <v>0.25394683525268757</v>
      </c>
      <c r="J15507">
        <v>1.296115886688644E-2</v>
      </c>
      <c r="K15507">
        <v>3.974179241501221E-2</v>
      </c>
      <c r="L15507">
        <v>0.44675325088963302</v>
      </c>
    </row>
    <row r="15508" spans="1:12">
      <c r="A15508" t="s">
        <v>317</v>
      </c>
      <c r="B15508" t="s">
        <v>372</v>
      </c>
      <c r="C15508">
        <v>48133</v>
      </c>
      <c r="D15508" t="s">
        <v>135</v>
      </c>
      <c r="E15508">
        <v>329</v>
      </c>
      <c r="F15508" t="s">
        <v>136</v>
      </c>
      <c r="G15508" t="s">
        <v>139</v>
      </c>
      <c r="H15508">
        <v>21</v>
      </c>
      <c r="I15508">
        <v>0.36355972984092638</v>
      </c>
      <c r="J15508">
        <v>3.3509043309988322E-2</v>
      </c>
      <c r="K15508">
        <v>5.3360621454152268E-2</v>
      </c>
      <c r="L15508">
        <v>0.76678524946020876</v>
      </c>
    </row>
    <row r="15509" spans="1:12">
      <c r="A15509" t="s">
        <v>317</v>
      </c>
      <c r="B15509" t="s">
        <v>372</v>
      </c>
      <c r="C15509">
        <v>48133</v>
      </c>
      <c r="D15509" t="s">
        <v>135</v>
      </c>
      <c r="E15509">
        <v>329</v>
      </c>
      <c r="F15509" t="s">
        <v>136</v>
      </c>
      <c r="G15509" t="s">
        <v>140</v>
      </c>
      <c r="H15509">
        <v>46</v>
      </c>
      <c r="I15509">
        <v>0.16961613616517571</v>
      </c>
      <c r="J15509">
        <v>8.8854994332505134E-3</v>
      </c>
      <c r="K15509">
        <v>2.962561642337927E-2</v>
      </c>
      <c r="L15509">
        <v>0.31631502310576393</v>
      </c>
    </row>
    <row r="15510" spans="1:12">
      <c r="A15510" t="s">
        <v>317</v>
      </c>
      <c r="B15510" t="s">
        <v>373</v>
      </c>
      <c r="C15510">
        <v>48135</v>
      </c>
      <c r="D15510" t="s">
        <v>135</v>
      </c>
      <c r="E15510">
        <v>329</v>
      </c>
      <c r="F15510" t="s">
        <v>136</v>
      </c>
      <c r="G15510" t="s">
        <v>137</v>
      </c>
      <c r="H15510">
        <v>20</v>
      </c>
      <c r="I15510">
        <v>0.32187451582283699</v>
      </c>
      <c r="J15510">
        <v>1.451065724701751E-2</v>
      </c>
      <c r="K15510">
        <v>0.17027915039912711</v>
      </c>
      <c r="L15510">
        <v>0.4409738433681703</v>
      </c>
    </row>
    <row r="15511" spans="1:12">
      <c r="A15511" t="s">
        <v>317</v>
      </c>
      <c r="B15511" t="s">
        <v>373</v>
      </c>
      <c r="C15511">
        <v>48135</v>
      </c>
      <c r="D15511" t="s">
        <v>135</v>
      </c>
      <c r="E15511">
        <v>329</v>
      </c>
      <c r="F15511" t="s">
        <v>136</v>
      </c>
      <c r="G15511" t="s">
        <v>138</v>
      </c>
      <c r="H15511">
        <v>2225</v>
      </c>
      <c r="I15511">
        <v>0.28607720395070391</v>
      </c>
      <c r="J15511">
        <v>2.3648624570397712E-3</v>
      </c>
      <c r="K15511">
        <v>-6.134739484879681E-2</v>
      </c>
      <c r="L15511">
        <v>0.76401848443915665</v>
      </c>
    </row>
    <row r="15512" spans="1:12">
      <c r="A15512" t="s">
        <v>317</v>
      </c>
      <c r="B15512" t="s">
        <v>373</v>
      </c>
      <c r="C15512">
        <v>48135</v>
      </c>
      <c r="D15512" t="s">
        <v>135</v>
      </c>
      <c r="E15512">
        <v>329</v>
      </c>
      <c r="F15512" t="s">
        <v>136</v>
      </c>
      <c r="G15512" t="s">
        <v>139</v>
      </c>
      <c r="H15512">
        <v>20</v>
      </c>
      <c r="I15512">
        <v>0.21474305180317291</v>
      </c>
      <c r="J15512">
        <v>1.0984997716469731E-2</v>
      </c>
      <c r="K15512">
        <v>8.9023946345828414E-2</v>
      </c>
      <c r="L15512">
        <v>0.30804935895867108</v>
      </c>
    </row>
    <row r="15513" spans="1:12">
      <c r="A15513" t="s">
        <v>317</v>
      </c>
      <c r="B15513" t="s">
        <v>373</v>
      </c>
      <c r="C15513">
        <v>48135</v>
      </c>
      <c r="D15513" t="s">
        <v>135</v>
      </c>
      <c r="E15513">
        <v>329</v>
      </c>
      <c r="F15513" t="s">
        <v>136</v>
      </c>
      <c r="G15513" t="s">
        <v>140</v>
      </c>
      <c r="H15513">
        <v>2225</v>
      </c>
      <c r="I15513">
        <v>0.18663009418895499</v>
      </c>
      <c r="J15513">
        <v>1.76774784905612E-3</v>
      </c>
      <c r="K15513">
        <v>-0.1315993607022248</v>
      </c>
      <c r="L15513">
        <v>0.53801650268101464</v>
      </c>
    </row>
    <row r="15514" spans="1:12">
      <c r="A15514" t="s">
        <v>317</v>
      </c>
      <c r="B15514" t="s">
        <v>374</v>
      </c>
      <c r="C15514">
        <v>48137</v>
      </c>
      <c r="D15514" t="s">
        <v>135</v>
      </c>
      <c r="E15514">
        <v>329</v>
      </c>
      <c r="F15514" t="s">
        <v>136</v>
      </c>
      <c r="G15514" t="s">
        <v>137</v>
      </c>
      <c r="H15514">
        <v>249</v>
      </c>
      <c r="I15514">
        <v>0.15923090482988631</v>
      </c>
      <c r="J15514">
        <v>3.9988460761242791E-3</v>
      </c>
      <c r="K15514">
        <v>-4.9760974441760218E-2</v>
      </c>
      <c r="L15514">
        <v>0.32892094759157481</v>
      </c>
    </row>
    <row r="15515" spans="1:12">
      <c r="A15515" t="s">
        <v>317</v>
      </c>
      <c r="B15515" t="s">
        <v>374</v>
      </c>
      <c r="C15515">
        <v>48137</v>
      </c>
      <c r="D15515" t="s">
        <v>135</v>
      </c>
      <c r="E15515">
        <v>329</v>
      </c>
      <c r="F15515" t="s">
        <v>136</v>
      </c>
      <c r="G15515" t="s">
        <v>138</v>
      </c>
      <c r="H15515">
        <v>29</v>
      </c>
      <c r="I15515">
        <v>0.3704119426260159</v>
      </c>
      <c r="J15515">
        <v>1.9503571616515988E-2</v>
      </c>
      <c r="K15515">
        <v>0.19473141391032719</v>
      </c>
      <c r="L15515">
        <v>0.54796974641713048</v>
      </c>
    </row>
    <row r="15516" spans="1:12">
      <c r="A15516" t="s">
        <v>317</v>
      </c>
      <c r="B15516" t="s">
        <v>374</v>
      </c>
      <c r="C15516">
        <v>48137</v>
      </c>
      <c r="D15516" t="s">
        <v>135</v>
      </c>
      <c r="E15516">
        <v>329</v>
      </c>
      <c r="F15516" t="s">
        <v>136</v>
      </c>
      <c r="G15516" t="s">
        <v>139</v>
      </c>
      <c r="H15516">
        <v>249</v>
      </c>
      <c r="I15516">
        <v>7.6020550272730636E-2</v>
      </c>
      <c r="J15516">
        <v>2.9208690304937191E-3</v>
      </c>
      <c r="K15516">
        <v>-6.6250945119708332E-2</v>
      </c>
      <c r="L15516">
        <v>0.1854800812663909</v>
      </c>
    </row>
    <row r="15517" spans="1:12">
      <c r="A15517" t="s">
        <v>317</v>
      </c>
      <c r="B15517" t="s">
        <v>374</v>
      </c>
      <c r="C15517">
        <v>48137</v>
      </c>
      <c r="D15517" t="s">
        <v>135</v>
      </c>
      <c r="E15517">
        <v>329</v>
      </c>
      <c r="F15517" t="s">
        <v>136</v>
      </c>
      <c r="G15517" t="s">
        <v>140</v>
      </c>
      <c r="H15517">
        <v>29</v>
      </c>
      <c r="I15517">
        <v>0.25443526243786302</v>
      </c>
      <c r="J15517">
        <v>1.5150411867986281E-2</v>
      </c>
      <c r="K15517">
        <v>0.1225963806418809</v>
      </c>
      <c r="L15517">
        <v>0.38351365017103478</v>
      </c>
    </row>
    <row r="15518" spans="1:12">
      <c r="A15518" t="s">
        <v>317</v>
      </c>
      <c r="B15518" t="s">
        <v>375</v>
      </c>
      <c r="C15518">
        <v>48141</v>
      </c>
      <c r="D15518" t="s">
        <v>135</v>
      </c>
      <c r="E15518">
        <v>329</v>
      </c>
      <c r="F15518" t="s">
        <v>136</v>
      </c>
      <c r="G15518" t="s">
        <v>137</v>
      </c>
      <c r="H15518">
        <v>388</v>
      </c>
      <c r="I15518">
        <v>0.16263698744200891</v>
      </c>
      <c r="J15518">
        <v>7.4401620460544963E-3</v>
      </c>
      <c r="K15518">
        <v>-0.26564934471743518</v>
      </c>
      <c r="L15518">
        <v>0.69509727640183472</v>
      </c>
    </row>
    <row r="15519" spans="1:12">
      <c r="A15519" t="s">
        <v>317</v>
      </c>
      <c r="B15519" t="s">
        <v>375</v>
      </c>
      <c r="C15519">
        <v>48141</v>
      </c>
      <c r="D15519" t="s">
        <v>135</v>
      </c>
      <c r="E15519">
        <v>329</v>
      </c>
      <c r="F15519" t="s">
        <v>136</v>
      </c>
      <c r="G15519" t="s">
        <v>138</v>
      </c>
      <c r="H15519">
        <v>138</v>
      </c>
      <c r="I15519">
        <v>9.1528116094587761E-2</v>
      </c>
      <c r="J15519">
        <v>6.5577956841154769E-3</v>
      </c>
      <c r="K15519">
        <v>-2.182744159600605E-2</v>
      </c>
      <c r="L15519">
        <v>0.46960594352196472</v>
      </c>
    </row>
    <row r="15520" spans="1:12">
      <c r="A15520" t="s">
        <v>317</v>
      </c>
      <c r="B15520" t="s">
        <v>375</v>
      </c>
      <c r="C15520">
        <v>48141</v>
      </c>
      <c r="D15520" t="s">
        <v>135</v>
      </c>
      <c r="E15520">
        <v>329</v>
      </c>
      <c r="F15520" t="s">
        <v>136</v>
      </c>
      <c r="G15520" t="s">
        <v>139</v>
      </c>
      <c r="H15520">
        <v>389</v>
      </c>
      <c r="I15520">
        <v>9.7071120772838651E-2</v>
      </c>
      <c r="J15520">
        <v>4.8294967971840904E-3</v>
      </c>
      <c r="K15520">
        <v>-0.25162092256125129</v>
      </c>
      <c r="L15520">
        <v>0.51548835296320339</v>
      </c>
    </row>
    <row r="15521" spans="1:12">
      <c r="A15521" t="s">
        <v>317</v>
      </c>
      <c r="B15521" t="s">
        <v>375</v>
      </c>
      <c r="C15521">
        <v>48141</v>
      </c>
      <c r="D15521" t="s">
        <v>135</v>
      </c>
      <c r="E15521">
        <v>329</v>
      </c>
      <c r="F15521" t="s">
        <v>136</v>
      </c>
      <c r="G15521" t="s">
        <v>140</v>
      </c>
      <c r="H15521">
        <v>138</v>
      </c>
      <c r="I15521">
        <v>6.581658453460397E-2</v>
      </c>
      <c r="J15521">
        <v>4.6010943695833856E-3</v>
      </c>
      <c r="K15521">
        <v>-3.8939617520700957E-2</v>
      </c>
      <c r="L15521">
        <v>0.35558323079265097</v>
      </c>
    </row>
    <row r="15522" spans="1:12">
      <c r="A15522" t="s">
        <v>317</v>
      </c>
      <c r="B15522" t="s">
        <v>296</v>
      </c>
      <c r="C15522">
        <v>48139</v>
      </c>
      <c r="D15522" t="s">
        <v>135</v>
      </c>
      <c r="E15522">
        <v>329</v>
      </c>
      <c r="F15522" t="s">
        <v>136</v>
      </c>
      <c r="G15522" t="s">
        <v>137</v>
      </c>
      <c r="H15522">
        <v>21</v>
      </c>
      <c r="I15522">
        <v>0.5470049174890208</v>
      </c>
      <c r="J15522">
        <v>4.3433133168376083E-2</v>
      </c>
      <c r="K15522">
        <v>0.1295522859993114</v>
      </c>
      <c r="L15522">
        <v>1.066179810073695</v>
      </c>
    </row>
    <row r="15523" spans="1:12">
      <c r="A15523" t="s">
        <v>317</v>
      </c>
      <c r="B15523" t="s">
        <v>296</v>
      </c>
      <c r="C15523">
        <v>48139</v>
      </c>
      <c r="D15523" t="s">
        <v>135</v>
      </c>
      <c r="E15523">
        <v>329</v>
      </c>
      <c r="F15523" t="s">
        <v>136</v>
      </c>
      <c r="G15523" t="s">
        <v>138</v>
      </c>
      <c r="H15523">
        <v>321</v>
      </c>
      <c r="I15523">
        <v>0.35454621230871192</v>
      </c>
      <c r="J15523">
        <v>5.3462816936707437E-3</v>
      </c>
      <c r="K15523">
        <v>3.5267178298786029E-3</v>
      </c>
      <c r="L15523">
        <v>0.64600093801257175</v>
      </c>
    </row>
    <row r="15524" spans="1:12">
      <c r="A15524" t="s">
        <v>317</v>
      </c>
      <c r="B15524" t="s">
        <v>296</v>
      </c>
      <c r="C15524">
        <v>48139</v>
      </c>
      <c r="D15524" t="s">
        <v>135</v>
      </c>
      <c r="E15524">
        <v>329</v>
      </c>
      <c r="F15524" t="s">
        <v>136</v>
      </c>
      <c r="G15524" t="s">
        <v>139</v>
      </c>
      <c r="H15524">
        <v>21</v>
      </c>
      <c r="I15524">
        <v>0.36355972984092638</v>
      </c>
      <c r="J15524">
        <v>3.3509043309988322E-2</v>
      </c>
      <c r="K15524">
        <v>5.3360621454152268E-2</v>
      </c>
      <c r="L15524">
        <v>0.76678524946020876</v>
      </c>
    </row>
    <row r="15525" spans="1:12">
      <c r="A15525" t="s">
        <v>317</v>
      </c>
      <c r="B15525" t="s">
        <v>296</v>
      </c>
      <c r="C15525">
        <v>48139</v>
      </c>
      <c r="D15525" t="s">
        <v>135</v>
      </c>
      <c r="E15525">
        <v>329</v>
      </c>
      <c r="F15525" t="s">
        <v>136</v>
      </c>
      <c r="G15525" t="s">
        <v>140</v>
      </c>
      <c r="H15525">
        <v>321</v>
      </c>
      <c r="I15525">
        <v>0.23811588190193189</v>
      </c>
      <c r="J15525">
        <v>3.7083104935462792E-3</v>
      </c>
      <c r="K15525">
        <v>3.42951325573275E-3</v>
      </c>
      <c r="L15525">
        <v>0.41155296971148791</v>
      </c>
    </row>
    <row r="15526" spans="1:12">
      <c r="A15526" t="s">
        <v>317</v>
      </c>
      <c r="B15526" t="s">
        <v>376</v>
      </c>
      <c r="C15526">
        <v>48143</v>
      </c>
      <c r="D15526" t="s">
        <v>135</v>
      </c>
      <c r="E15526">
        <v>329</v>
      </c>
      <c r="F15526" t="s">
        <v>136</v>
      </c>
      <c r="G15526" t="s">
        <v>137</v>
      </c>
      <c r="H15526">
        <v>21</v>
      </c>
      <c r="I15526">
        <v>0.5470049174890208</v>
      </c>
      <c r="J15526">
        <v>4.3433133168376083E-2</v>
      </c>
      <c r="K15526">
        <v>0.1295522859993114</v>
      </c>
      <c r="L15526">
        <v>1.066179810073695</v>
      </c>
    </row>
    <row r="15527" spans="1:12">
      <c r="A15527" t="s">
        <v>317</v>
      </c>
      <c r="B15527" t="s">
        <v>376</v>
      </c>
      <c r="C15527">
        <v>48143</v>
      </c>
      <c r="D15527" t="s">
        <v>135</v>
      </c>
      <c r="E15527">
        <v>329</v>
      </c>
      <c r="F15527" t="s">
        <v>136</v>
      </c>
      <c r="G15527" t="s">
        <v>138</v>
      </c>
      <c r="H15527">
        <v>46</v>
      </c>
      <c r="I15527">
        <v>0.25394683525268757</v>
      </c>
      <c r="J15527">
        <v>1.296115886688644E-2</v>
      </c>
      <c r="K15527">
        <v>3.974179241501221E-2</v>
      </c>
      <c r="L15527">
        <v>0.44675325088963302</v>
      </c>
    </row>
    <row r="15528" spans="1:12">
      <c r="A15528" t="s">
        <v>317</v>
      </c>
      <c r="B15528" t="s">
        <v>376</v>
      </c>
      <c r="C15528">
        <v>48143</v>
      </c>
      <c r="D15528" t="s">
        <v>135</v>
      </c>
      <c r="E15528">
        <v>329</v>
      </c>
      <c r="F15528" t="s">
        <v>136</v>
      </c>
      <c r="G15528" t="s">
        <v>139</v>
      </c>
      <c r="H15528">
        <v>21</v>
      </c>
      <c r="I15528">
        <v>0.36355972984092638</v>
      </c>
      <c r="J15528">
        <v>3.3509043309988322E-2</v>
      </c>
      <c r="K15528">
        <v>5.3360621454152268E-2</v>
      </c>
      <c r="L15528">
        <v>0.76678524946020876</v>
      </c>
    </row>
    <row r="15529" spans="1:12">
      <c r="A15529" t="s">
        <v>317</v>
      </c>
      <c r="B15529" t="s">
        <v>376</v>
      </c>
      <c r="C15529">
        <v>48143</v>
      </c>
      <c r="D15529" t="s">
        <v>135</v>
      </c>
      <c r="E15529">
        <v>329</v>
      </c>
      <c r="F15529" t="s">
        <v>136</v>
      </c>
      <c r="G15529" t="s">
        <v>140</v>
      </c>
      <c r="H15529">
        <v>46</v>
      </c>
      <c r="I15529">
        <v>0.16961613616517571</v>
      </c>
      <c r="J15529">
        <v>8.8854994332505134E-3</v>
      </c>
      <c r="K15529">
        <v>2.962561642337927E-2</v>
      </c>
      <c r="L15529">
        <v>0.31631502310576393</v>
      </c>
    </row>
    <row r="15530" spans="1:12">
      <c r="A15530" t="s">
        <v>317</v>
      </c>
      <c r="B15530" t="s">
        <v>377</v>
      </c>
      <c r="C15530">
        <v>48145</v>
      </c>
      <c r="D15530" t="s">
        <v>135</v>
      </c>
      <c r="E15530">
        <v>329</v>
      </c>
      <c r="F15530" t="s">
        <v>136</v>
      </c>
      <c r="G15530" t="s">
        <v>137</v>
      </c>
      <c r="H15530">
        <v>21</v>
      </c>
      <c r="I15530">
        <v>0.5470049174890208</v>
      </c>
      <c r="J15530">
        <v>4.3433133168376083E-2</v>
      </c>
      <c r="K15530">
        <v>0.1295522859993114</v>
      </c>
      <c r="L15530">
        <v>1.066179810073695</v>
      </c>
    </row>
    <row r="15531" spans="1:12">
      <c r="A15531" t="s">
        <v>317</v>
      </c>
      <c r="B15531" t="s">
        <v>377</v>
      </c>
      <c r="C15531">
        <v>48145</v>
      </c>
      <c r="D15531" t="s">
        <v>135</v>
      </c>
      <c r="E15531">
        <v>329</v>
      </c>
      <c r="F15531" t="s">
        <v>136</v>
      </c>
      <c r="G15531" t="s">
        <v>138</v>
      </c>
      <c r="H15531">
        <v>321</v>
      </c>
      <c r="I15531">
        <v>0.35454621230871192</v>
      </c>
      <c r="J15531">
        <v>5.3462816936707437E-3</v>
      </c>
      <c r="K15531">
        <v>3.5267178298786029E-3</v>
      </c>
      <c r="L15531">
        <v>0.64600093801257175</v>
      </c>
    </row>
    <row r="15532" spans="1:12">
      <c r="A15532" t="s">
        <v>317</v>
      </c>
      <c r="B15532" t="s">
        <v>377</v>
      </c>
      <c r="C15532">
        <v>48145</v>
      </c>
      <c r="D15532" t="s">
        <v>135</v>
      </c>
      <c r="E15532">
        <v>329</v>
      </c>
      <c r="F15532" t="s">
        <v>136</v>
      </c>
      <c r="G15532" t="s">
        <v>139</v>
      </c>
      <c r="H15532">
        <v>21</v>
      </c>
      <c r="I15532">
        <v>0.36355972984092638</v>
      </c>
      <c r="J15532">
        <v>3.3509043309988322E-2</v>
      </c>
      <c r="K15532">
        <v>5.3360621454152268E-2</v>
      </c>
      <c r="L15532">
        <v>0.76678524946020876</v>
      </c>
    </row>
    <row r="15533" spans="1:12">
      <c r="A15533" t="s">
        <v>317</v>
      </c>
      <c r="B15533" t="s">
        <v>377</v>
      </c>
      <c r="C15533">
        <v>48145</v>
      </c>
      <c r="D15533" t="s">
        <v>135</v>
      </c>
      <c r="E15533">
        <v>329</v>
      </c>
      <c r="F15533" t="s">
        <v>136</v>
      </c>
      <c r="G15533" t="s">
        <v>140</v>
      </c>
      <c r="H15533">
        <v>321</v>
      </c>
      <c r="I15533">
        <v>0.23811588190193189</v>
      </c>
      <c r="J15533">
        <v>3.7083104935462792E-3</v>
      </c>
      <c r="K15533">
        <v>3.42951325573275E-3</v>
      </c>
      <c r="L15533">
        <v>0.41155296971148791</v>
      </c>
    </row>
    <row r="15534" spans="1:12">
      <c r="A15534" t="s">
        <v>317</v>
      </c>
      <c r="B15534" t="s">
        <v>378</v>
      </c>
      <c r="C15534">
        <v>48147</v>
      </c>
      <c r="D15534" t="s">
        <v>135</v>
      </c>
      <c r="E15534">
        <v>329</v>
      </c>
      <c r="F15534" t="s">
        <v>136</v>
      </c>
      <c r="G15534" t="s">
        <v>137</v>
      </c>
      <c r="H15534">
        <v>21</v>
      </c>
      <c r="I15534">
        <v>0.5470049174890208</v>
      </c>
      <c r="J15534">
        <v>4.3433133168376083E-2</v>
      </c>
      <c r="K15534">
        <v>0.1295522859993114</v>
      </c>
      <c r="L15534">
        <v>1.066179810073695</v>
      </c>
    </row>
    <row r="15535" spans="1:12">
      <c r="A15535" t="s">
        <v>317</v>
      </c>
      <c r="B15535" t="s">
        <v>378</v>
      </c>
      <c r="C15535">
        <v>48147</v>
      </c>
      <c r="D15535" t="s">
        <v>135</v>
      </c>
      <c r="E15535">
        <v>329</v>
      </c>
      <c r="F15535" t="s">
        <v>136</v>
      </c>
      <c r="G15535" t="s">
        <v>138</v>
      </c>
      <c r="H15535">
        <v>321</v>
      </c>
      <c r="I15535">
        <v>0.35454621230871192</v>
      </c>
      <c r="J15535">
        <v>5.3462816936707437E-3</v>
      </c>
      <c r="K15535">
        <v>3.5267178298786029E-3</v>
      </c>
      <c r="L15535">
        <v>0.64600093801257175</v>
      </c>
    </row>
    <row r="15536" spans="1:12">
      <c r="A15536" t="s">
        <v>317</v>
      </c>
      <c r="B15536" t="s">
        <v>378</v>
      </c>
      <c r="C15536">
        <v>48147</v>
      </c>
      <c r="D15536" t="s">
        <v>135</v>
      </c>
      <c r="E15536">
        <v>329</v>
      </c>
      <c r="F15536" t="s">
        <v>136</v>
      </c>
      <c r="G15536" t="s">
        <v>139</v>
      </c>
      <c r="H15536">
        <v>21</v>
      </c>
      <c r="I15536">
        <v>0.36355972984092638</v>
      </c>
      <c r="J15536">
        <v>3.3509043309988322E-2</v>
      </c>
      <c r="K15536">
        <v>5.3360621454152268E-2</v>
      </c>
      <c r="L15536">
        <v>0.76678524946020876</v>
      </c>
    </row>
    <row r="15537" spans="1:12">
      <c r="A15537" t="s">
        <v>317</v>
      </c>
      <c r="B15537" t="s">
        <v>378</v>
      </c>
      <c r="C15537">
        <v>48147</v>
      </c>
      <c r="D15537" t="s">
        <v>135</v>
      </c>
      <c r="E15537">
        <v>329</v>
      </c>
      <c r="F15537" t="s">
        <v>136</v>
      </c>
      <c r="G15537" t="s">
        <v>140</v>
      </c>
      <c r="H15537">
        <v>321</v>
      </c>
      <c r="I15537">
        <v>0.23811588190193189</v>
      </c>
      <c r="J15537">
        <v>3.7083104935462792E-3</v>
      </c>
      <c r="K15537">
        <v>3.42951325573275E-3</v>
      </c>
      <c r="L15537">
        <v>0.41155296971148791</v>
      </c>
    </row>
    <row r="15538" spans="1:12">
      <c r="A15538" t="s">
        <v>317</v>
      </c>
      <c r="B15538" t="s">
        <v>303</v>
      </c>
      <c r="C15538">
        <v>48149</v>
      </c>
      <c r="D15538" t="s">
        <v>135</v>
      </c>
      <c r="E15538">
        <v>329</v>
      </c>
      <c r="F15538" t="s">
        <v>136</v>
      </c>
      <c r="G15538" t="s">
        <v>137</v>
      </c>
      <c r="H15538">
        <v>21</v>
      </c>
      <c r="I15538">
        <v>0.5470049174890208</v>
      </c>
      <c r="J15538">
        <v>4.3433133168376083E-2</v>
      </c>
      <c r="K15538">
        <v>0.1295522859993114</v>
      </c>
      <c r="L15538">
        <v>1.066179810073695</v>
      </c>
    </row>
    <row r="15539" spans="1:12">
      <c r="A15539" t="s">
        <v>317</v>
      </c>
      <c r="B15539" t="s">
        <v>303</v>
      </c>
      <c r="C15539">
        <v>48149</v>
      </c>
      <c r="D15539" t="s">
        <v>135</v>
      </c>
      <c r="E15539">
        <v>329</v>
      </c>
      <c r="F15539" t="s">
        <v>136</v>
      </c>
      <c r="G15539" t="s">
        <v>138</v>
      </c>
      <c r="H15539">
        <v>22</v>
      </c>
      <c r="I15539">
        <v>0.34718736597453281</v>
      </c>
      <c r="J15539">
        <v>2.388514069069152E-2</v>
      </c>
      <c r="K15539">
        <v>3.769686777803901E-2</v>
      </c>
      <c r="L15539">
        <v>0.49250908455061992</v>
      </c>
    </row>
    <row r="15540" spans="1:12">
      <c r="A15540" t="s">
        <v>317</v>
      </c>
      <c r="B15540" t="s">
        <v>303</v>
      </c>
      <c r="C15540">
        <v>48149</v>
      </c>
      <c r="D15540" t="s">
        <v>135</v>
      </c>
      <c r="E15540">
        <v>329</v>
      </c>
      <c r="F15540" t="s">
        <v>136</v>
      </c>
      <c r="G15540" t="s">
        <v>139</v>
      </c>
      <c r="H15540">
        <v>21</v>
      </c>
      <c r="I15540">
        <v>0.36355972984092638</v>
      </c>
      <c r="J15540">
        <v>3.3509043309988322E-2</v>
      </c>
      <c r="K15540">
        <v>5.3360621454152268E-2</v>
      </c>
      <c r="L15540">
        <v>0.76678524946020876</v>
      </c>
    </row>
    <row r="15541" spans="1:12">
      <c r="A15541" t="s">
        <v>317</v>
      </c>
      <c r="B15541" t="s">
        <v>303</v>
      </c>
      <c r="C15541">
        <v>48149</v>
      </c>
      <c r="D15541" t="s">
        <v>135</v>
      </c>
      <c r="E15541">
        <v>329</v>
      </c>
      <c r="F15541" t="s">
        <v>136</v>
      </c>
      <c r="G15541" t="s">
        <v>140</v>
      </c>
      <c r="H15541">
        <v>22</v>
      </c>
      <c r="I15541">
        <v>0.2309846200593684</v>
      </c>
      <c r="J15541">
        <v>1.744277900923602E-2</v>
      </c>
      <c r="K15541">
        <v>2.0043228413793541E-2</v>
      </c>
      <c r="L15541">
        <v>0.35238135738275639</v>
      </c>
    </row>
    <row r="15542" spans="1:12">
      <c r="A15542" t="s">
        <v>317</v>
      </c>
      <c r="B15542" t="s">
        <v>379</v>
      </c>
      <c r="C15542">
        <v>48151</v>
      </c>
      <c r="D15542" t="s">
        <v>135</v>
      </c>
      <c r="E15542">
        <v>329</v>
      </c>
      <c r="F15542" t="s">
        <v>136</v>
      </c>
      <c r="G15542" t="s">
        <v>137</v>
      </c>
      <c r="H15542">
        <v>109</v>
      </c>
      <c r="I15542">
        <v>0.26486787254441968</v>
      </c>
      <c r="J15542">
        <v>7.5346255072532816E-3</v>
      </c>
      <c r="K15542">
        <v>9.4006061829781967E-2</v>
      </c>
      <c r="L15542">
        <v>0.69272595241907398</v>
      </c>
    </row>
    <row r="15543" spans="1:12">
      <c r="A15543" t="s">
        <v>317</v>
      </c>
      <c r="B15543" t="s">
        <v>379</v>
      </c>
      <c r="C15543">
        <v>48151</v>
      </c>
      <c r="D15543" t="s">
        <v>135</v>
      </c>
      <c r="E15543">
        <v>329</v>
      </c>
      <c r="F15543" t="s">
        <v>136</v>
      </c>
      <c r="G15543" t="s">
        <v>138</v>
      </c>
      <c r="H15543">
        <v>185</v>
      </c>
      <c r="I15543">
        <v>0.25543589857319948</v>
      </c>
      <c r="J15543">
        <v>3.925029639210144E-3</v>
      </c>
      <c r="K15543">
        <v>5.4933248295874579E-2</v>
      </c>
      <c r="L15543">
        <v>0.4147221848699808</v>
      </c>
    </row>
    <row r="15544" spans="1:12">
      <c r="A15544" t="s">
        <v>317</v>
      </c>
      <c r="B15544" t="s">
        <v>379</v>
      </c>
      <c r="C15544">
        <v>48151</v>
      </c>
      <c r="D15544" t="s">
        <v>135</v>
      </c>
      <c r="E15544">
        <v>329</v>
      </c>
      <c r="F15544" t="s">
        <v>136</v>
      </c>
      <c r="G15544" t="s">
        <v>139</v>
      </c>
      <c r="H15544">
        <v>109</v>
      </c>
      <c r="I15544">
        <v>0.1552989770808148</v>
      </c>
      <c r="J15544">
        <v>5.0036047095380612E-3</v>
      </c>
      <c r="K15544">
        <v>3.7732826771799469E-2</v>
      </c>
      <c r="L15544">
        <v>0.48594319981507211</v>
      </c>
    </row>
    <row r="15545" spans="1:12">
      <c r="A15545" t="s">
        <v>317</v>
      </c>
      <c r="B15545" t="s">
        <v>379</v>
      </c>
      <c r="C15545">
        <v>48151</v>
      </c>
      <c r="D15545" t="s">
        <v>135</v>
      </c>
      <c r="E15545">
        <v>329</v>
      </c>
      <c r="F15545" t="s">
        <v>136</v>
      </c>
      <c r="G15545" t="s">
        <v>140</v>
      </c>
      <c r="H15545">
        <v>185</v>
      </c>
      <c r="I15545">
        <v>0.16724572875708341</v>
      </c>
      <c r="J15545">
        <v>2.4674027896755611E-3</v>
      </c>
      <c r="K15545">
        <v>6.7421511901646677E-2</v>
      </c>
      <c r="L15545">
        <v>0.28525384430312267</v>
      </c>
    </row>
    <row r="15546" spans="1:12">
      <c r="A15546" t="s">
        <v>317</v>
      </c>
      <c r="B15546" t="s">
        <v>380</v>
      </c>
      <c r="C15546">
        <v>48153</v>
      </c>
      <c r="D15546" t="s">
        <v>135</v>
      </c>
      <c r="E15546">
        <v>329</v>
      </c>
      <c r="F15546" t="s">
        <v>136</v>
      </c>
      <c r="G15546" t="s">
        <v>137</v>
      </c>
      <c r="H15546">
        <v>195</v>
      </c>
      <c r="I15546">
        <v>0.28343611349441222</v>
      </c>
      <c r="J15546">
        <v>6.0871629480228756E-3</v>
      </c>
      <c r="K15546">
        <v>4.0327803587979487E-2</v>
      </c>
      <c r="L15546">
        <v>0.63017838379196844</v>
      </c>
    </row>
    <row r="15547" spans="1:12">
      <c r="A15547" t="s">
        <v>317</v>
      </c>
      <c r="B15547" t="s">
        <v>380</v>
      </c>
      <c r="C15547">
        <v>48153</v>
      </c>
      <c r="D15547" t="s">
        <v>135</v>
      </c>
      <c r="E15547">
        <v>329</v>
      </c>
      <c r="F15547" t="s">
        <v>136</v>
      </c>
      <c r="G15547" t="s">
        <v>138</v>
      </c>
      <c r="H15547">
        <v>190</v>
      </c>
      <c r="I15547">
        <v>0.29763670697418582</v>
      </c>
      <c r="J15547">
        <v>4.9153075241309347E-3</v>
      </c>
      <c r="K15547">
        <v>0.11461314469076921</v>
      </c>
      <c r="L15547">
        <v>0.55621989740984301</v>
      </c>
    </row>
    <row r="15548" spans="1:12">
      <c r="A15548" t="s">
        <v>317</v>
      </c>
      <c r="B15548" t="s">
        <v>380</v>
      </c>
      <c r="C15548">
        <v>48153</v>
      </c>
      <c r="D15548" t="s">
        <v>135</v>
      </c>
      <c r="E15548">
        <v>329</v>
      </c>
      <c r="F15548" t="s">
        <v>136</v>
      </c>
      <c r="G15548" t="s">
        <v>139</v>
      </c>
      <c r="H15548">
        <v>195</v>
      </c>
      <c r="I15548">
        <v>0.17612800779370269</v>
      </c>
      <c r="J15548">
        <v>3.8423580542136029E-3</v>
      </c>
      <c r="K15548">
        <v>2.5588173371077931E-2</v>
      </c>
      <c r="L15548">
        <v>0.47454837191406157</v>
      </c>
    </row>
    <row r="15549" spans="1:12">
      <c r="A15549" t="s">
        <v>317</v>
      </c>
      <c r="B15549" t="s">
        <v>380</v>
      </c>
      <c r="C15549">
        <v>48153</v>
      </c>
      <c r="D15549" t="s">
        <v>135</v>
      </c>
      <c r="E15549">
        <v>329</v>
      </c>
      <c r="F15549" t="s">
        <v>136</v>
      </c>
      <c r="G15549" t="s">
        <v>140</v>
      </c>
      <c r="H15549">
        <v>190</v>
      </c>
      <c r="I15549">
        <v>0.20624770442954221</v>
      </c>
      <c r="J15549">
        <v>3.4536833858784021E-3</v>
      </c>
      <c r="K15549">
        <v>7.9621242581681878E-2</v>
      </c>
      <c r="L15549">
        <v>0.38373444297828441</v>
      </c>
    </row>
    <row r="15550" spans="1:12">
      <c r="A15550" t="s">
        <v>317</v>
      </c>
      <c r="B15550" t="s">
        <v>381</v>
      </c>
      <c r="C15550">
        <v>48155</v>
      </c>
      <c r="D15550" t="s">
        <v>135</v>
      </c>
      <c r="E15550">
        <v>329</v>
      </c>
      <c r="F15550" t="s">
        <v>136</v>
      </c>
      <c r="G15550" t="s">
        <v>137</v>
      </c>
      <c r="H15550">
        <v>109</v>
      </c>
      <c r="I15550">
        <v>0.26486787254441968</v>
      </c>
      <c r="J15550">
        <v>7.5346255072532816E-3</v>
      </c>
      <c r="K15550">
        <v>9.4006061829781967E-2</v>
      </c>
      <c r="L15550">
        <v>0.69272595241907398</v>
      </c>
    </row>
    <row r="15551" spans="1:12">
      <c r="A15551" t="s">
        <v>317</v>
      </c>
      <c r="B15551" t="s">
        <v>381</v>
      </c>
      <c r="C15551">
        <v>48155</v>
      </c>
      <c r="D15551" t="s">
        <v>135</v>
      </c>
      <c r="E15551">
        <v>329</v>
      </c>
      <c r="F15551" t="s">
        <v>136</v>
      </c>
      <c r="G15551" t="s">
        <v>138</v>
      </c>
      <c r="H15551">
        <v>185</v>
      </c>
      <c r="I15551">
        <v>0.25543589857319948</v>
      </c>
      <c r="J15551">
        <v>3.925029639210144E-3</v>
      </c>
      <c r="K15551">
        <v>5.4933248295874579E-2</v>
      </c>
      <c r="L15551">
        <v>0.4147221848699808</v>
      </c>
    </row>
    <row r="15552" spans="1:12">
      <c r="A15552" t="s">
        <v>317</v>
      </c>
      <c r="B15552" t="s">
        <v>381</v>
      </c>
      <c r="C15552">
        <v>48155</v>
      </c>
      <c r="D15552" t="s">
        <v>135</v>
      </c>
      <c r="E15552">
        <v>329</v>
      </c>
      <c r="F15552" t="s">
        <v>136</v>
      </c>
      <c r="G15552" t="s">
        <v>139</v>
      </c>
      <c r="H15552">
        <v>109</v>
      </c>
      <c r="I15552">
        <v>0.1552989770808148</v>
      </c>
      <c r="J15552">
        <v>5.0036047095380612E-3</v>
      </c>
      <c r="K15552">
        <v>3.7732826771799469E-2</v>
      </c>
      <c r="L15552">
        <v>0.48594319981507211</v>
      </c>
    </row>
    <row r="15553" spans="1:12">
      <c r="A15553" t="s">
        <v>317</v>
      </c>
      <c r="B15553" t="s">
        <v>381</v>
      </c>
      <c r="C15553">
        <v>48155</v>
      </c>
      <c r="D15553" t="s">
        <v>135</v>
      </c>
      <c r="E15553">
        <v>329</v>
      </c>
      <c r="F15553" t="s">
        <v>136</v>
      </c>
      <c r="G15553" t="s">
        <v>140</v>
      </c>
      <c r="H15553">
        <v>185</v>
      </c>
      <c r="I15553">
        <v>0.16724572875708341</v>
      </c>
      <c r="J15553">
        <v>2.4674027896755611E-3</v>
      </c>
      <c r="K15553">
        <v>6.7421511901646677E-2</v>
      </c>
      <c r="L15553">
        <v>0.28525384430312267</v>
      </c>
    </row>
    <row r="15554" spans="1:12">
      <c r="A15554" t="s">
        <v>317</v>
      </c>
      <c r="B15554" t="s">
        <v>382</v>
      </c>
      <c r="C15554">
        <v>48157</v>
      </c>
      <c r="D15554" t="s">
        <v>135</v>
      </c>
      <c r="E15554">
        <v>329</v>
      </c>
      <c r="F15554" t="s">
        <v>136</v>
      </c>
      <c r="G15554" t="s">
        <v>137</v>
      </c>
      <c r="H15554">
        <v>119</v>
      </c>
      <c r="I15554">
        <v>0.27442866946813171</v>
      </c>
      <c r="J15554">
        <v>7.6889338792943468E-3</v>
      </c>
      <c r="K15554">
        <v>0.10648539978457219</v>
      </c>
      <c r="L15554">
        <v>0.51536629723701144</v>
      </c>
    </row>
    <row r="15555" spans="1:12">
      <c r="A15555" t="s">
        <v>317</v>
      </c>
      <c r="B15555" t="s">
        <v>382</v>
      </c>
      <c r="C15555">
        <v>48157</v>
      </c>
      <c r="D15555" t="s">
        <v>135</v>
      </c>
      <c r="E15555">
        <v>329</v>
      </c>
      <c r="F15555" t="s">
        <v>136</v>
      </c>
      <c r="G15555" t="s">
        <v>138</v>
      </c>
      <c r="H15555">
        <v>154</v>
      </c>
      <c r="I15555">
        <v>0.34255739895831488</v>
      </c>
      <c r="J15555">
        <v>9.458868943509913E-3</v>
      </c>
      <c r="K15555">
        <v>4.956130742973552E-3</v>
      </c>
      <c r="L15555">
        <v>0.49972877100647067</v>
      </c>
    </row>
    <row r="15556" spans="1:12">
      <c r="A15556" t="s">
        <v>317</v>
      </c>
      <c r="B15556" t="s">
        <v>382</v>
      </c>
      <c r="C15556">
        <v>48157</v>
      </c>
      <c r="D15556" t="s">
        <v>135</v>
      </c>
      <c r="E15556">
        <v>329</v>
      </c>
      <c r="F15556" t="s">
        <v>136</v>
      </c>
      <c r="G15556" t="s">
        <v>139</v>
      </c>
      <c r="H15556">
        <v>119</v>
      </c>
      <c r="I15556">
        <v>0.16466032610783499</v>
      </c>
      <c r="J15556">
        <v>6.0155201477897872E-3</v>
      </c>
      <c r="K15556">
        <v>2.9576003240143051E-2</v>
      </c>
      <c r="L15556">
        <v>0.38065595844621269</v>
      </c>
    </row>
    <row r="15557" spans="1:12">
      <c r="A15557" t="s">
        <v>317</v>
      </c>
      <c r="B15557" t="s">
        <v>382</v>
      </c>
      <c r="C15557">
        <v>48157</v>
      </c>
      <c r="D15557" t="s">
        <v>135</v>
      </c>
      <c r="E15557">
        <v>329</v>
      </c>
      <c r="F15557" t="s">
        <v>136</v>
      </c>
      <c r="G15557" t="s">
        <v>140</v>
      </c>
      <c r="H15557">
        <v>154</v>
      </c>
      <c r="I15557">
        <v>0.23397762591530871</v>
      </c>
      <c r="J15557">
        <v>6.5086543546116976E-3</v>
      </c>
      <c r="K15557">
        <v>4.4084656302159006E-3</v>
      </c>
      <c r="L15557">
        <v>0.34356906155108963</v>
      </c>
    </row>
    <row r="15558" spans="1:12">
      <c r="A15558" t="s">
        <v>317</v>
      </c>
      <c r="B15558" t="s">
        <v>259</v>
      </c>
      <c r="C15558">
        <v>48159</v>
      </c>
      <c r="D15558" t="s">
        <v>135</v>
      </c>
      <c r="E15558">
        <v>329</v>
      </c>
      <c r="F15558" t="s">
        <v>136</v>
      </c>
      <c r="G15558" t="s">
        <v>137</v>
      </c>
      <c r="H15558">
        <v>21</v>
      </c>
      <c r="I15558">
        <v>0.5470049174890208</v>
      </c>
      <c r="J15558">
        <v>4.3433133168376083E-2</v>
      </c>
      <c r="K15558">
        <v>0.1295522859993114</v>
      </c>
      <c r="L15558">
        <v>1.066179810073695</v>
      </c>
    </row>
    <row r="15559" spans="1:12">
      <c r="A15559" t="s">
        <v>317</v>
      </c>
      <c r="B15559" t="s">
        <v>259</v>
      </c>
      <c r="C15559">
        <v>48159</v>
      </c>
      <c r="D15559" t="s">
        <v>135</v>
      </c>
      <c r="E15559">
        <v>329</v>
      </c>
      <c r="F15559" t="s">
        <v>136</v>
      </c>
      <c r="G15559" t="s">
        <v>138</v>
      </c>
      <c r="H15559">
        <v>477</v>
      </c>
      <c r="I15559">
        <v>0.34130082717559868</v>
      </c>
      <c r="J15559">
        <v>4.7046993404132424E-3</v>
      </c>
      <c r="K15559">
        <v>3.5267178298786029E-3</v>
      </c>
      <c r="L15559">
        <v>0.65817333668408451</v>
      </c>
    </row>
    <row r="15560" spans="1:12">
      <c r="A15560" t="s">
        <v>317</v>
      </c>
      <c r="B15560" t="s">
        <v>259</v>
      </c>
      <c r="C15560">
        <v>48159</v>
      </c>
      <c r="D15560" t="s">
        <v>135</v>
      </c>
      <c r="E15560">
        <v>329</v>
      </c>
      <c r="F15560" t="s">
        <v>136</v>
      </c>
      <c r="G15560" t="s">
        <v>139</v>
      </c>
      <c r="H15560">
        <v>21</v>
      </c>
      <c r="I15560">
        <v>0.36355972984092638</v>
      </c>
      <c r="J15560">
        <v>3.3509043309988322E-2</v>
      </c>
      <c r="K15560">
        <v>5.3360621454152268E-2</v>
      </c>
      <c r="L15560">
        <v>0.76678524946020876</v>
      </c>
    </row>
    <row r="15561" spans="1:12">
      <c r="A15561" t="s">
        <v>317</v>
      </c>
      <c r="B15561" t="s">
        <v>259</v>
      </c>
      <c r="C15561">
        <v>48159</v>
      </c>
      <c r="D15561" t="s">
        <v>135</v>
      </c>
      <c r="E15561">
        <v>329</v>
      </c>
      <c r="F15561" t="s">
        <v>136</v>
      </c>
      <c r="G15561" t="s">
        <v>140</v>
      </c>
      <c r="H15561">
        <v>477</v>
      </c>
      <c r="I15561">
        <v>0.22896088977714471</v>
      </c>
      <c r="J15561">
        <v>3.2717736136011239E-3</v>
      </c>
      <c r="K15561">
        <v>3.42951325573275E-3</v>
      </c>
      <c r="L15561">
        <v>0.48795499491842181</v>
      </c>
    </row>
    <row r="15562" spans="1:12">
      <c r="A15562" t="s">
        <v>317</v>
      </c>
      <c r="B15562" t="s">
        <v>383</v>
      </c>
      <c r="C15562">
        <v>48161</v>
      </c>
      <c r="D15562" t="s">
        <v>135</v>
      </c>
      <c r="E15562">
        <v>329</v>
      </c>
      <c r="F15562" t="s">
        <v>136</v>
      </c>
      <c r="G15562" t="s">
        <v>137</v>
      </c>
      <c r="H15562">
        <v>21</v>
      </c>
      <c r="I15562">
        <v>0.5470049174890208</v>
      </c>
      <c r="J15562">
        <v>4.3433133168376083E-2</v>
      </c>
      <c r="K15562">
        <v>0.1295522859993114</v>
      </c>
      <c r="L15562">
        <v>1.066179810073695</v>
      </c>
    </row>
    <row r="15563" spans="1:12">
      <c r="A15563" t="s">
        <v>317</v>
      </c>
      <c r="B15563" t="s">
        <v>383</v>
      </c>
      <c r="C15563">
        <v>48161</v>
      </c>
      <c r="D15563" t="s">
        <v>135</v>
      </c>
      <c r="E15563">
        <v>329</v>
      </c>
      <c r="F15563" t="s">
        <v>136</v>
      </c>
      <c r="G15563" t="s">
        <v>138</v>
      </c>
      <c r="H15563">
        <v>22</v>
      </c>
      <c r="I15563">
        <v>0.34718736597453281</v>
      </c>
      <c r="J15563">
        <v>2.388514069069152E-2</v>
      </c>
      <c r="K15563">
        <v>3.769686777803901E-2</v>
      </c>
      <c r="L15563">
        <v>0.49250908455061992</v>
      </c>
    </row>
    <row r="15564" spans="1:12">
      <c r="A15564" t="s">
        <v>317</v>
      </c>
      <c r="B15564" t="s">
        <v>383</v>
      </c>
      <c r="C15564">
        <v>48161</v>
      </c>
      <c r="D15564" t="s">
        <v>135</v>
      </c>
      <c r="E15564">
        <v>329</v>
      </c>
      <c r="F15564" t="s">
        <v>136</v>
      </c>
      <c r="G15564" t="s">
        <v>139</v>
      </c>
      <c r="H15564">
        <v>21</v>
      </c>
      <c r="I15564">
        <v>0.36355972984092638</v>
      </c>
      <c r="J15564">
        <v>3.3509043309988322E-2</v>
      </c>
      <c r="K15564">
        <v>5.3360621454152268E-2</v>
      </c>
      <c r="L15564">
        <v>0.76678524946020876</v>
      </c>
    </row>
    <row r="15565" spans="1:12">
      <c r="A15565" t="s">
        <v>317</v>
      </c>
      <c r="B15565" t="s">
        <v>383</v>
      </c>
      <c r="C15565">
        <v>48161</v>
      </c>
      <c r="D15565" t="s">
        <v>135</v>
      </c>
      <c r="E15565">
        <v>329</v>
      </c>
      <c r="F15565" t="s">
        <v>136</v>
      </c>
      <c r="G15565" t="s">
        <v>140</v>
      </c>
      <c r="H15565">
        <v>22</v>
      </c>
      <c r="I15565">
        <v>0.2309846200593684</v>
      </c>
      <c r="J15565">
        <v>1.744277900923602E-2</v>
      </c>
      <c r="K15565">
        <v>2.0043228413793541E-2</v>
      </c>
      <c r="L15565">
        <v>0.35238135738275639</v>
      </c>
    </row>
    <row r="15566" spans="1:12">
      <c r="A15566" t="s">
        <v>317</v>
      </c>
      <c r="B15566" t="s">
        <v>384</v>
      </c>
      <c r="C15566">
        <v>48163</v>
      </c>
      <c r="D15566" t="s">
        <v>135</v>
      </c>
      <c r="E15566">
        <v>329</v>
      </c>
      <c r="F15566" t="s">
        <v>136</v>
      </c>
      <c r="G15566" t="s">
        <v>137</v>
      </c>
      <c r="H15566">
        <v>109</v>
      </c>
      <c r="I15566">
        <v>0.19301415836772079</v>
      </c>
      <c r="J15566">
        <v>5.1871142396278502E-3</v>
      </c>
      <c r="K15566">
        <v>7.9168555439419253E-2</v>
      </c>
      <c r="L15566">
        <v>0.3175332007009114</v>
      </c>
    </row>
    <row r="15567" spans="1:12">
      <c r="A15567" t="s">
        <v>317</v>
      </c>
      <c r="B15567" t="s">
        <v>384</v>
      </c>
      <c r="C15567">
        <v>48163</v>
      </c>
      <c r="D15567" t="s">
        <v>135</v>
      </c>
      <c r="E15567">
        <v>329</v>
      </c>
      <c r="F15567" t="s">
        <v>136</v>
      </c>
      <c r="G15567" t="s">
        <v>138</v>
      </c>
      <c r="H15567">
        <v>68</v>
      </c>
      <c r="I15567">
        <v>0.2851739733147548</v>
      </c>
      <c r="J15567">
        <v>1.5169123980877551E-2</v>
      </c>
      <c r="K15567">
        <v>4.1614353289900017E-3</v>
      </c>
      <c r="L15567">
        <v>0.64700832950507148</v>
      </c>
    </row>
    <row r="15568" spans="1:12">
      <c r="A15568" t="s">
        <v>317</v>
      </c>
      <c r="B15568" t="s">
        <v>384</v>
      </c>
      <c r="C15568">
        <v>48163</v>
      </c>
      <c r="D15568" t="s">
        <v>135</v>
      </c>
      <c r="E15568">
        <v>329</v>
      </c>
      <c r="F15568" t="s">
        <v>136</v>
      </c>
      <c r="G15568" t="s">
        <v>139</v>
      </c>
      <c r="H15568">
        <v>109</v>
      </c>
      <c r="I15568">
        <v>0.10068729651366071</v>
      </c>
      <c r="J15568">
        <v>3.6096511482132409E-3</v>
      </c>
      <c r="K15568">
        <v>2.6378605857422441E-2</v>
      </c>
      <c r="L15568">
        <v>0.18065251378230071</v>
      </c>
    </row>
    <row r="15569" spans="1:12">
      <c r="A15569" t="s">
        <v>317</v>
      </c>
      <c r="B15569" t="s">
        <v>384</v>
      </c>
      <c r="C15569">
        <v>48163</v>
      </c>
      <c r="D15569" t="s">
        <v>135</v>
      </c>
      <c r="E15569">
        <v>329</v>
      </c>
      <c r="F15569" t="s">
        <v>136</v>
      </c>
      <c r="G15569" t="s">
        <v>140</v>
      </c>
      <c r="H15569">
        <v>68</v>
      </c>
      <c r="I15569">
        <v>0.19034421883908001</v>
      </c>
      <c r="J15569">
        <v>1.038836786268608E-2</v>
      </c>
      <c r="K15569">
        <v>4.3381287910866737E-3</v>
      </c>
      <c r="L15569">
        <v>0.4590168535722941</v>
      </c>
    </row>
    <row r="15570" spans="1:12">
      <c r="A15570" t="s">
        <v>317</v>
      </c>
      <c r="B15570" t="s">
        <v>385</v>
      </c>
      <c r="C15570">
        <v>48165</v>
      </c>
      <c r="D15570" t="s">
        <v>135</v>
      </c>
      <c r="E15570">
        <v>329</v>
      </c>
      <c r="F15570" t="s">
        <v>136</v>
      </c>
      <c r="G15570" t="s">
        <v>137</v>
      </c>
      <c r="H15570">
        <v>195</v>
      </c>
      <c r="I15570">
        <v>0.28343611349441222</v>
      </c>
      <c r="J15570">
        <v>6.0871629480228756E-3</v>
      </c>
      <c r="K15570">
        <v>4.0327803587979487E-2</v>
      </c>
      <c r="L15570">
        <v>0.63017838379196844</v>
      </c>
    </row>
    <row r="15571" spans="1:12">
      <c r="A15571" t="s">
        <v>317</v>
      </c>
      <c r="B15571" t="s">
        <v>385</v>
      </c>
      <c r="C15571">
        <v>48165</v>
      </c>
      <c r="D15571" t="s">
        <v>135</v>
      </c>
      <c r="E15571">
        <v>329</v>
      </c>
      <c r="F15571" t="s">
        <v>136</v>
      </c>
      <c r="G15571" t="s">
        <v>138</v>
      </c>
      <c r="H15571">
        <v>190</v>
      </c>
      <c r="I15571">
        <v>0.29763670697418582</v>
      </c>
      <c r="J15571">
        <v>4.9153075241309347E-3</v>
      </c>
      <c r="K15571">
        <v>0.11461314469076921</v>
      </c>
      <c r="L15571">
        <v>0.55621989740984301</v>
      </c>
    </row>
    <row r="15572" spans="1:12">
      <c r="A15572" t="s">
        <v>317</v>
      </c>
      <c r="B15572" t="s">
        <v>385</v>
      </c>
      <c r="C15572">
        <v>48165</v>
      </c>
      <c r="D15572" t="s">
        <v>135</v>
      </c>
      <c r="E15572">
        <v>329</v>
      </c>
      <c r="F15572" t="s">
        <v>136</v>
      </c>
      <c r="G15572" t="s">
        <v>139</v>
      </c>
      <c r="H15572">
        <v>195</v>
      </c>
      <c r="I15572">
        <v>0.17612800779370269</v>
      </c>
      <c r="J15572">
        <v>3.8423580542136029E-3</v>
      </c>
      <c r="K15572">
        <v>2.5588173371077931E-2</v>
      </c>
      <c r="L15572">
        <v>0.47454837191406157</v>
      </c>
    </row>
    <row r="15573" spans="1:12">
      <c r="A15573" t="s">
        <v>317</v>
      </c>
      <c r="B15573" t="s">
        <v>385</v>
      </c>
      <c r="C15573">
        <v>48165</v>
      </c>
      <c r="D15573" t="s">
        <v>135</v>
      </c>
      <c r="E15573">
        <v>329</v>
      </c>
      <c r="F15573" t="s">
        <v>136</v>
      </c>
      <c r="G15573" t="s">
        <v>140</v>
      </c>
      <c r="H15573">
        <v>190</v>
      </c>
      <c r="I15573">
        <v>0.20624770442954221</v>
      </c>
      <c r="J15573">
        <v>3.4536833858784021E-3</v>
      </c>
      <c r="K15573">
        <v>7.9621242581681878E-2</v>
      </c>
      <c r="L15573">
        <v>0.38373444297828441</v>
      </c>
    </row>
    <row r="15574" spans="1:12">
      <c r="A15574" t="s">
        <v>317</v>
      </c>
      <c r="B15574" t="s">
        <v>386</v>
      </c>
      <c r="C15574">
        <v>48167</v>
      </c>
      <c r="D15574" t="s">
        <v>135</v>
      </c>
      <c r="E15574">
        <v>329</v>
      </c>
      <c r="F15574" t="s">
        <v>136</v>
      </c>
      <c r="G15574" t="s">
        <v>137</v>
      </c>
      <c r="H15574">
        <v>119</v>
      </c>
      <c r="I15574">
        <v>0.27442866946813171</v>
      </c>
      <c r="J15574">
        <v>7.6889338792943468E-3</v>
      </c>
      <c r="K15574">
        <v>0.10648539978457219</v>
      </c>
      <c r="L15574">
        <v>0.51536629723701144</v>
      </c>
    </row>
    <row r="15575" spans="1:12">
      <c r="A15575" t="s">
        <v>317</v>
      </c>
      <c r="B15575" t="s">
        <v>386</v>
      </c>
      <c r="C15575">
        <v>48167</v>
      </c>
      <c r="D15575" t="s">
        <v>135</v>
      </c>
      <c r="E15575">
        <v>329</v>
      </c>
      <c r="F15575" t="s">
        <v>136</v>
      </c>
      <c r="G15575" t="s">
        <v>138</v>
      </c>
      <c r="H15575">
        <v>154</v>
      </c>
      <c r="I15575">
        <v>0.34255739895831488</v>
      </c>
      <c r="J15575">
        <v>9.458868943509913E-3</v>
      </c>
      <c r="K15575">
        <v>4.956130742973552E-3</v>
      </c>
      <c r="L15575">
        <v>0.49972877100647067</v>
      </c>
    </row>
    <row r="15576" spans="1:12">
      <c r="A15576" t="s">
        <v>317</v>
      </c>
      <c r="B15576" t="s">
        <v>386</v>
      </c>
      <c r="C15576">
        <v>48167</v>
      </c>
      <c r="D15576" t="s">
        <v>135</v>
      </c>
      <c r="E15576">
        <v>329</v>
      </c>
      <c r="F15576" t="s">
        <v>136</v>
      </c>
      <c r="G15576" t="s">
        <v>139</v>
      </c>
      <c r="H15576">
        <v>119</v>
      </c>
      <c r="I15576">
        <v>0.16466032610783499</v>
      </c>
      <c r="J15576">
        <v>6.0155201477897872E-3</v>
      </c>
      <c r="K15576">
        <v>2.9576003240143051E-2</v>
      </c>
      <c r="L15576">
        <v>0.38065595844621269</v>
      </c>
    </row>
    <row r="15577" spans="1:12">
      <c r="A15577" t="s">
        <v>317</v>
      </c>
      <c r="B15577" t="s">
        <v>386</v>
      </c>
      <c r="C15577">
        <v>48167</v>
      </c>
      <c r="D15577" t="s">
        <v>135</v>
      </c>
      <c r="E15577">
        <v>329</v>
      </c>
      <c r="F15577" t="s">
        <v>136</v>
      </c>
      <c r="G15577" t="s">
        <v>140</v>
      </c>
      <c r="H15577">
        <v>154</v>
      </c>
      <c r="I15577">
        <v>0.23397762591530871</v>
      </c>
      <c r="J15577">
        <v>6.5086543546116976E-3</v>
      </c>
      <c r="K15577">
        <v>4.4084656302159006E-3</v>
      </c>
      <c r="L15577">
        <v>0.34356906155108963</v>
      </c>
    </row>
    <row r="15578" spans="1:12">
      <c r="A15578" t="s">
        <v>317</v>
      </c>
      <c r="B15578" t="s">
        <v>387</v>
      </c>
      <c r="C15578">
        <v>48169</v>
      </c>
      <c r="D15578" t="s">
        <v>135</v>
      </c>
      <c r="E15578">
        <v>329</v>
      </c>
      <c r="F15578" t="s">
        <v>136</v>
      </c>
      <c r="G15578" t="s">
        <v>137</v>
      </c>
      <c r="H15578">
        <v>109</v>
      </c>
      <c r="I15578">
        <v>0.26486787254441968</v>
      </c>
      <c r="J15578">
        <v>7.5346255072532816E-3</v>
      </c>
      <c r="K15578">
        <v>9.4006061829781967E-2</v>
      </c>
      <c r="L15578">
        <v>0.69272595241907398</v>
      </c>
    </row>
    <row r="15579" spans="1:12">
      <c r="A15579" t="s">
        <v>317</v>
      </c>
      <c r="B15579" t="s">
        <v>387</v>
      </c>
      <c r="C15579">
        <v>48169</v>
      </c>
      <c r="D15579" t="s">
        <v>135</v>
      </c>
      <c r="E15579">
        <v>329</v>
      </c>
      <c r="F15579" t="s">
        <v>136</v>
      </c>
      <c r="G15579" t="s">
        <v>138</v>
      </c>
      <c r="H15579">
        <v>185</v>
      </c>
      <c r="I15579">
        <v>0.25543589857319948</v>
      </c>
      <c r="J15579">
        <v>3.925029639210144E-3</v>
      </c>
      <c r="K15579">
        <v>5.4933248295874579E-2</v>
      </c>
      <c r="L15579">
        <v>0.4147221848699808</v>
      </c>
    </row>
    <row r="15580" spans="1:12">
      <c r="A15580" t="s">
        <v>317</v>
      </c>
      <c r="B15580" t="s">
        <v>387</v>
      </c>
      <c r="C15580">
        <v>48169</v>
      </c>
      <c r="D15580" t="s">
        <v>135</v>
      </c>
      <c r="E15580">
        <v>329</v>
      </c>
      <c r="F15580" t="s">
        <v>136</v>
      </c>
      <c r="G15580" t="s">
        <v>139</v>
      </c>
      <c r="H15580">
        <v>109</v>
      </c>
      <c r="I15580">
        <v>0.1552989770808148</v>
      </c>
      <c r="J15580">
        <v>5.0036047095380612E-3</v>
      </c>
      <c r="K15580">
        <v>3.7732826771799469E-2</v>
      </c>
      <c r="L15580">
        <v>0.48594319981507211</v>
      </c>
    </row>
    <row r="15581" spans="1:12">
      <c r="A15581" t="s">
        <v>317</v>
      </c>
      <c r="B15581" t="s">
        <v>387</v>
      </c>
      <c r="C15581">
        <v>48169</v>
      </c>
      <c r="D15581" t="s">
        <v>135</v>
      </c>
      <c r="E15581">
        <v>329</v>
      </c>
      <c r="F15581" t="s">
        <v>136</v>
      </c>
      <c r="G15581" t="s">
        <v>140</v>
      </c>
      <c r="H15581">
        <v>185</v>
      </c>
      <c r="I15581">
        <v>0.16724572875708341</v>
      </c>
      <c r="J15581">
        <v>2.4674027896755611E-3</v>
      </c>
      <c r="K15581">
        <v>6.7421511901646677E-2</v>
      </c>
      <c r="L15581">
        <v>0.28525384430312267</v>
      </c>
    </row>
    <row r="15582" spans="1:12">
      <c r="A15582" t="s">
        <v>317</v>
      </c>
      <c r="B15582" t="s">
        <v>388</v>
      </c>
      <c r="C15582">
        <v>48171</v>
      </c>
      <c r="D15582" t="s">
        <v>135</v>
      </c>
      <c r="E15582">
        <v>329</v>
      </c>
      <c r="F15582" t="s">
        <v>136</v>
      </c>
      <c r="G15582" t="s">
        <v>137</v>
      </c>
      <c r="H15582">
        <v>249</v>
      </c>
      <c r="I15582">
        <v>0.15923090482988631</v>
      </c>
      <c r="J15582">
        <v>3.9988460761242791E-3</v>
      </c>
      <c r="K15582">
        <v>-4.9760974441760218E-2</v>
      </c>
      <c r="L15582">
        <v>0.32892094759157481</v>
      </c>
    </row>
    <row r="15583" spans="1:12">
      <c r="A15583" t="s">
        <v>317</v>
      </c>
      <c r="B15583" t="s">
        <v>388</v>
      </c>
      <c r="C15583">
        <v>48171</v>
      </c>
      <c r="D15583" t="s">
        <v>135</v>
      </c>
      <c r="E15583">
        <v>329</v>
      </c>
      <c r="F15583" t="s">
        <v>136</v>
      </c>
      <c r="G15583" t="s">
        <v>138</v>
      </c>
      <c r="H15583">
        <v>29</v>
      </c>
      <c r="I15583">
        <v>0.3704119426260159</v>
      </c>
      <c r="J15583">
        <v>1.9503571616515988E-2</v>
      </c>
      <c r="K15583">
        <v>0.19473141391032719</v>
      </c>
      <c r="L15583">
        <v>0.54796974641713048</v>
      </c>
    </row>
    <row r="15584" spans="1:12">
      <c r="A15584" t="s">
        <v>317</v>
      </c>
      <c r="B15584" t="s">
        <v>388</v>
      </c>
      <c r="C15584">
        <v>48171</v>
      </c>
      <c r="D15584" t="s">
        <v>135</v>
      </c>
      <c r="E15584">
        <v>329</v>
      </c>
      <c r="F15584" t="s">
        <v>136</v>
      </c>
      <c r="G15584" t="s">
        <v>139</v>
      </c>
      <c r="H15584">
        <v>249</v>
      </c>
      <c r="I15584">
        <v>7.6020550272730636E-2</v>
      </c>
      <c r="J15584">
        <v>2.9208690304937191E-3</v>
      </c>
      <c r="K15584">
        <v>-6.6250945119708332E-2</v>
      </c>
      <c r="L15584">
        <v>0.1854800812663909</v>
      </c>
    </row>
    <row r="15585" spans="1:12">
      <c r="A15585" t="s">
        <v>317</v>
      </c>
      <c r="B15585" t="s">
        <v>388</v>
      </c>
      <c r="C15585">
        <v>48171</v>
      </c>
      <c r="D15585" t="s">
        <v>135</v>
      </c>
      <c r="E15585">
        <v>329</v>
      </c>
      <c r="F15585" t="s">
        <v>136</v>
      </c>
      <c r="G15585" t="s">
        <v>140</v>
      </c>
      <c r="H15585">
        <v>29</v>
      </c>
      <c r="I15585">
        <v>0.25443526243786302</v>
      </c>
      <c r="J15585">
        <v>1.5150411867986281E-2</v>
      </c>
      <c r="K15585">
        <v>0.1225963806418809</v>
      </c>
      <c r="L15585">
        <v>0.38351365017103478</v>
      </c>
    </row>
    <row r="15586" spans="1:12">
      <c r="A15586" t="s">
        <v>317</v>
      </c>
      <c r="B15586" t="s">
        <v>389</v>
      </c>
      <c r="C15586">
        <v>48173</v>
      </c>
      <c r="D15586" t="s">
        <v>135</v>
      </c>
      <c r="E15586">
        <v>329</v>
      </c>
      <c r="F15586" t="s">
        <v>136</v>
      </c>
      <c r="G15586" t="s">
        <v>137</v>
      </c>
      <c r="H15586">
        <v>20</v>
      </c>
      <c r="I15586">
        <v>0.19250688145090661</v>
      </c>
      <c r="J15586">
        <v>5.2012228094484277E-3</v>
      </c>
      <c r="K15586">
        <v>0.13558364459545141</v>
      </c>
      <c r="L15586">
        <v>0.2360569384351138</v>
      </c>
    </row>
    <row r="15587" spans="1:12">
      <c r="A15587" t="s">
        <v>317</v>
      </c>
      <c r="B15587" t="s">
        <v>389</v>
      </c>
      <c r="C15587">
        <v>48173</v>
      </c>
      <c r="D15587" t="s">
        <v>135</v>
      </c>
      <c r="E15587">
        <v>329</v>
      </c>
      <c r="F15587" t="s">
        <v>136</v>
      </c>
      <c r="G15587" t="s">
        <v>138</v>
      </c>
      <c r="H15587">
        <v>39</v>
      </c>
      <c r="I15587">
        <v>0.2445694760170358</v>
      </c>
      <c r="J15587">
        <v>8.7281885049274813E-3</v>
      </c>
      <c r="K15587">
        <v>9.9144704515967408E-2</v>
      </c>
      <c r="L15587">
        <v>0.31337497333317121</v>
      </c>
    </row>
    <row r="15588" spans="1:12">
      <c r="A15588" t="s">
        <v>317</v>
      </c>
      <c r="B15588" t="s">
        <v>389</v>
      </c>
      <c r="C15588">
        <v>48173</v>
      </c>
      <c r="D15588" t="s">
        <v>135</v>
      </c>
      <c r="E15588">
        <v>329</v>
      </c>
      <c r="F15588" t="s">
        <v>136</v>
      </c>
      <c r="G15588" t="s">
        <v>139</v>
      </c>
      <c r="H15588">
        <v>20</v>
      </c>
      <c r="I15588">
        <v>9.141775402859896E-2</v>
      </c>
      <c r="J15588">
        <v>3.9107470672233319E-3</v>
      </c>
      <c r="K15588">
        <v>4.4326273037271012E-2</v>
      </c>
      <c r="L15588">
        <v>0.13454058583555101</v>
      </c>
    </row>
    <row r="15589" spans="1:12">
      <c r="A15589" t="s">
        <v>317</v>
      </c>
      <c r="B15589" t="s">
        <v>389</v>
      </c>
      <c r="C15589">
        <v>48173</v>
      </c>
      <c r="D15589" t="s">
        <v>135</v>
      </c>
      <c r="E15589">
        <v>329</v>
      </c>
      <c r="F15589" t="s">
        <v>136</v>
      </c>
      <c r="G15589" t="s">
        <v>140</v>
      </c>
      <c r="H15589">
        <v>39</v>
      </c>
      <c r="I15589">
        <v>0.1658115542347483</v>
      </c>
      <c r="J15589">
        <v>5.9599346018816054E-3</v>
      </c>
      <c r="K15589">
        <v>6.0774492252545741E-2</v>
      </c>
      <c r="L15589">
        <v>0.21163222586589231</v>
      </c>
    </row>
    <row r="15590" spans="1:12">
      <c r="A15590" t="s">
        <v>317</v>
      </c>
      <c r="B15590" t="s">
        <v>390</v>
      </c>
      <c r="C15590">
        <v>48175</v>
      </c>
      <c r="D15590" t="s">
        <v>135</v>
      </c>
      <c r="E15590">
        <v>329</v>
      </c>
      <c r="F15590" t="s">
        <v>136</v>
      </c>
      <c r="G15590" t="s">
        <v>137</v>
      </c>
      <c r="H15590">
        <v>109</v>
      </c>
      <c r="I15590">
        <v>0.19301415836772079</v>
      </c>
      <c r="J15590">
        <v>5.1871142396278502E-3</v>
      </c>
      <c r="K15590">
        <v>7.9168555439419253E-2</v>
      </c>
      <c r="L15590">
        <v>0.3175332007009114</v>
      </c>
    </row>
    <row r="15591" spans="1:12">
      <c r="A15591" t="s">
        <v>317</v>
      </c>
      <c r="B15591" t="s">
        <v>390</v>
      </c>
      <c r="C15591">
        <v>48175</v>
      </c>
      <c r="D15591" t="s">
        <v>135</v>
      </c>
      <c r="E15591">
        <v>329</v>
      </c>
      <c r="F15591" t="s">
        <v>136</v>
      </c>
      <c r="G15591" t="s">
        <v>138</v>
      </c>
      <c r="H15591">
        <v>68</v>
      </c>
      <c r="I15591">
        <v>0.2851739733147548</v>
      </c>
      <c r="J15591">
        <v>1.5169123980877551E-2</v>
      </c>
      <c r="K15591">
        <v>4.1614353289900017E-3</v>
      </c>
      <c r="L15591">
        <v>0.64700832950507148</v>
      </c>
    </row>
    <row r="15592" spans="1:12">
      <c r="A15592" t="s">
        <v>317</v>
      </c>
      <c r="B15592" t="s">
        <v>390</v>
      </c>
      <c r="C15592">
        <v>48175</v>
      </c>
      <c r="D15592" t="s">
        <v>135</v>
      </c>
      <c r="E15592">
        <v>329</v>
      </c>
      <c r="F15592" t="s">
        <v>136</v>
      </c>
      <c r="G15592" t="s">
        <v>139</v>
      </c>
      <c r="H15592">
        <v>109</v>
      </c>
      <c r="I15592">
        <v>0.10068729651366071</v>
      </c>
      <c r="J15592">
        <v>3.6096511482132409E-3</v>
      </c>
      <c r="K15592">
        <v>2.6378605857422441E-2</v>
      </c>
      <c r="L15592">
        <v>0.18065251378230071</v>
      </c>
    </row>
    <row r="15593" spans="1:12">
      <c r="A15593" t="s">
        <v>317</v>
      </c>
      <c r="B15593" t="s">
        <v>390</v>
      </c>
      <c r="C15593">
        <v>48175</v>
      </c>
      <c r="D15593" t="s">
        <v>135</v>
      </c>
      <c r="E15593">
        <v>329</v>
      </c>
      <c r="F15593" t="s">
        <v>136</v>
      </c>
      <c r="G15593" t="s">
        <v>140</v>
      </c>
      <c r="H15593">
        <v>68</v>
      </c>
      <c r="I15593">
        <v>0.19034421883908001</v>
      </c>
      <c r="J15593">
        <v>1.038836786268608E-2</v>
      </c>
      <c r="K15593">
        <v>4.3381287910866737E-3</v>
      </c>
      <c r="L15593">
        <v>0.4590168535722941</v>
      </c>
    </row>
    <row r="15594" spans="1:12">
      <c r="A15594" t="s">
        <v>317</v>
      </c>
      <c r="B15594" t="s">
        <v>391</v>
      </c>
      <c r="C15594">
        <v>48177</v>
      </c>
      <c r="D15594" t="s">
        <v>135</v>
      </c>
      <c r="E15594">
        <v>329</v>
      </c>
      <c r="F15594" t="s">
        <v>136</v>
      </c>
      <c r="G15594" t="s">
        <v>137</v>
      </c>
      <c r="H15594">
        <v>21</v>
      </c>
      <c r="I15594">
        <v>0.5470049174890208</v>
      </c>
      <c r="J15594">
        <v>4.3433133168376083E-2</v>
      </c>
      <c r="K15594">
        <v>0.1295522859993114</v>
      </c>
      <c r="L15594">
        <v>1.066179810073695</v>
      </c>
    </row>
    <row r="15595" spans="1:12">
      <c r="A15595" t="s">
        <v>317</v>
      </c>
      <c r="B15595" t="s">
        <v>391</v>
      </c>
      <c r="C15595">
        <v>48177</v>
      </c>
      <c r="D15595" t="s">
        <v>135</v>
      </c>
      <c r="E15595">
        <v>329</v>
      </c>
      <c r="F15595" t="s">
        <v>136</v>
      </c>
      <c r="G15595" t="s">
        <v>138</v>
      </c>
      <c r="H15595">
        <v>22</v>
      </c>
      <c r="I15595">
        <v>0.34718736597453281</v>
      </c>
      <c r="J15595">
        <v>2.388514069069152E-2</v>
      </c>
      <c r="K15595">
        <v>3.769686777803901E-2</v>
      </c>
      <c r="L15595">
        <v>0.49250908455061992</v>
      </c>
    </row>
    <row r="15596" spans="1:12">
      <c r="A15596" t="s">
        <v>317</v>
      </c>
      <c r="B15596" t="s">
        <v>391</v>
      </c>
      <c r="C15596">
        <v>48177</v>
      </c>
      <c r="D15596" t="s">
        <v>135</v>
      </c>
      <c r="E15596">
        <v>329</v>
      </c>
      <c r="F15596" t="s">
        <v>136</v>
      </c>
      <c r="G15596" t="s">
        <v>139</v>
      </c>
      <c r="H15596">
        <v>21</v>
      </c>
      <c r="I15596">
        <v>0.36355972984092638</v>
      </c>
      <c r="J15596">
        <v>3.3509043309988322E-2</v>
      </c>
      <c r="K15596">
        <v>5.3360621454152268E-2</v>
      </c>
      <c r="L15596">
        <v>0.76678524946020876</v>
      </c>
    </row>
    <row r="15597" spans="1:12">
      <c r="A15597" t="s">
        <v>317</v>
      </c>
      <c r="B15597" t="s">
        <v>391</v>
      </c>
      <c r="C15597">
        <v>48177</v>
      </c>
      <c r="D15597" t="s">
        <v>135</v>
      </c>
      <c r="E15597">
        <v>329</v>
      </c>
      <c r="F15597" t="s">
        <v>136</v>
      </c>
      <c r="G15597" t="s">
        <v>140</v>
      </c>
      <c r="H15597">
        <v>22</v>
      </c>
      <c r="I15597">
        <v>0.2309846200593684</v>
      </c>
      <c r="J15597">
        <v>1.744277900923602E-2</v>
      </c>
      <c r="K15597">
        <v>2.0043228413793541E-2</v>
      </c>
      <c r="L15597">
        <v>0.35238135738275639</v>
      </c>
    </row>
    <row r="15598" spans="1:12">
      <c r="A15598" t="s">
        <v>317</v>
      </c>
      <c r="B15598" t="s">
        <v>392</v>
      </c>
      <c r="C15598">
        <v>48179</v>
      </c>
      <c r="D15598" t="s">
        <v>135</v>
      </c>
      <c r="E15598">
        <v>329</v>
      </c>
      <c r="F15598" t="s">
        <v>136</v>
      </c>
      <c r="G15598" t="s">
        <v>137</v>
      </c>
      <c r="H15598">
        <v>1435</v>
      </c>
      <c r="I15598">
        <v>0.46597624755200728</v>
      </c>
      <c r="J15598">
        <v>5.113505436173474E-3</v>
      </c>
      <c r="K15598">
        <v>-2.752872877330044E-2</v>
      </c>
      <c r="L15598">
        <v>1.0239631210378779</v>
      </c>
    </row>
    <row r="15599" spans="1:12">
      <c r="A15599" t="s">
        <v>317</v>
      </c>
      <c r="B15599" t="s">
        <v>392</v>
      </c>
      <c r="C15599">
        <v>48179</v>
      </c>
      <c r="D15599" t="s">
        <v>135</v>
      </c>
      <c r="E15599">
        <v>329</v>
      </c>
      <c r="F15599" t="s">
        <v>136</v>
      </c>
      <c r="G15599" t="s">
        <v>138</v>
      </c>
      <c r="H15599">
        <v>65</v>
      </c>
      <c r="I15599">
        <v>0.26528751836994507</v>
      </c>
      <c r="J15599">
        <v>1.284412859449547E-2</v>
      </c>
      <c r="K15599">
        <v>4.3786730255295683E-2</v>
      </c>
      <c r="L15599">
        <v>0.62709490296361037</v>
      </c>
    </row>
    <row r="15600" spans="1:12">
      <c r="A15600" t="s">
        <v>317</v>
      </c>
      <c r="B15600" t="s">
        <v>392</v>
      </c>
      <c r="C15600">
        <v>48179</v>
      </c>
      <c r="D15600" t="s">
        <v>135</v>
      </c>
      <c r="E15600">
        <v>329</v>
      </c>
      <c r="F15600" t="s">
        <v>136</v>
      </c>
      <c r="G15600" t="s">
        <v>139</v>
      </c>
      <c r="H15600">
        <v>1435</v>
      </c>
      <c r="I15600">
        <v>0.30611798144984309</v>
      </c>
      <c r="J15600">
        <v>3.7282669439902771E-3</v>
      </c>
      <c r="K15600">
        <v>-6.0185527839845557E-2</v>
      </c>
      <c r="L15600">
        <v>0.78154180764374748</v>
      </c>
    </row>
    <row r="15601" spans="1:12">
      <c r="A15601" t="s">
        <v>317</v>
      </c>
      <c r="B15601" t="s">
        <v>392</v>
      </c>
      <c r="C15601">
        <v>48179</v>
      </c>
      <c r="D15601" t="s">
        <v>135</v>
      </c>
      <c r="E15601">
        <v>329</v>
      </c>
      <c r="F15601" t="s">
        <v>136</v>
      </c>
      <c r="G15601" t="s">
        <v>140</v>
      </c>
      <c r="H15601">
        <v>65</v>
      </c>
      <c r="I15601">
        <v>0.17137578292670089</v>
      </c>
      <c r="J15601">
        <v>8.7352021474321438E-3</v>
      </c>
      <c r="K15601">
        <v>-2.6959044389114652E-2</v>
      </c>
      <c r="L15601">
        <v>0.30356360487245032</v>
      </c>
    </row>
    <row r="15602" spans="1:12">
      <c r="A15602" t="s">
        <v>317</v>
      </c>
      <c r="B15602" t="s">
        <v>393</v>
      </c>
      <c r="C15602">
        <v>48181</v>
      </c>
      <c r="D15602" t="s">
        <v>135</v>
      </c>
      <c r="E15602">
        <v>329</v>
      </c>
      <c r="F15602" t="s">
        <v>136</v>
      </c>
      <c r="G15602" t="s">
        <v>137</v>
      </c>
      <c r="H15602">
        <v>21</v>
      </c>
      <c r="I15602">
        <v>0.5470049174890208</v>
      </c>
      <c r="J15602">
        <v>4.3433133168376083E-2</v>
      </c>
      <c r="K15602">
        <v>0.1295522859993114</v>
      </c>
      <c r="L15602">
        <v>1.066179810073695</v>
      </c>
    </row>
    <row r="15603" spans="1:12">
      <c r="A15603" t="s">
        <v>317</v>
      </c>
      <c r="B15603" t="s">
        <v>393</v>
      </c>
      <c r="C15603">
        <v>48181</v>
      </c>
      <c r="D15603" t="s">
        <v>135</v>
      </c>
      <c r="E15603">
        <v>329</v>
      </c>
      <c r="F15603" t="s">
        <v>136</v>
      </c>
      <c r="G15603" t="s">
        <v>138</v>
      </c>
      <c r="H15603">
        <v>321</v>
      </c>
      <c r="I15603">
        <v>0.35454621230871192</v>
      </c>
      <c r="J15603">
        <v>5.3462816936707437E-3</v>
      </c>
      <c r="K15603">
        <v>3.5267178298786029E-3</v>
      </c>
      <c r="L15603">
        <v>0.64600093801257175</v>
      </c>
    </row>
    <row r="15604" spans="1:12">
      <c r="A15604" t="s">
        <v>317</v>
      </c>
      <c r="B15604" t="s">
        <v>393</v>
      </c>
      <c r="C15604">
        <v>48181</v>
      </c>
      <c r="D15604" t="s">
        <v>135</v>
      </c>
      <c r="E15604">
        <v>329</v>
      </c>
      <c r="F15604" t="s">
        <v>136</v>
      </c>
      <c r="G15604" t="s">
        <v>139</v>
      </c>
      <c r="H15604">
        <v>21</v>
      </c>
      <c r="I15604">
        <v>0.36355972984092638</v>
      </c>
      <c r="J15604">
        <v>3.3509043309988322E-2</v>
      </c>
      <c r="K15604">
        <v>5.3360621454152268E-2</v>
      </c>
      <c r="L15604">
        <v>0.76678524946020876</v>
      </c>
    </row>
    <row r="15605" spans="1:12">
      <c r="A15605" t="s">
        <v>317</v>
      </c>
      <c r="B15605" t="s">
        <v>393</v>
      </c>
      <c r="C15605">
        <v>48181</v>
      </c>
      <c r="D15605" t="s">
        <v>135</v>
      </c>
      <c r="E15605">
        <v>329</v>
      </c>
      <c r="F15605" t="s">
        <v>136</v>
      </c>
      <c r="G15605" t="s">
        <v>140</v>
      </c>
      <c r="H15605">
        <v>321</v>
      </c>
      <c r="I15605">
        <v>0.23811588190193189</v>
      </c>
      <c r="J15605">
        <v>3.7083104935462792E-3</v>
      </c>
      <c r="K15605">
        <v>3.42951325573275E-3</v>
      </c>
      <c r="L15605">
        <v>0.41155296971148791</v>
      </c>
    </row>
    <row r="15606" spans="1:12">
      <c r="A15606" t="s">
        <v>317</v>
      </c>
      <c r="B15606" t="s">
        <v>394</v>
      </c>
      <c r="C15606">
        <v>48183</v>
      </c>
      <c r="D15606" t="s">
        <v>135</v>
      </c>
      <c r="E15606">
        <v>329</v>
      </c>
      <c r="F15606" t="s">
        <v>136</v>
      </c>
      <c r="G15606" t="s">
        <v>137</v>
      </c>
      <c r="H15606">
        <v>385</v>
      </c>
      <c r="I15606">
        <v>0.44931330765684407</v>
      </c>
      <c r="J15606">
        <v>9.5507826619770329E-3</v>
      </c>
      <c r="K15606">
        <v>4.7015300867615753E-2</v>
      </c>
      <c r="L15606">
        <v>1.1821418445569449</v>
      </c>
    </row>
    <row r="15607" spans="1:12">
      <c r="A15607" t="s">
        <v>317</v>
      </c>
      <c r="B15607" t="s">
        <v>394</v>
      </c>
      <c r="C15607">
        <v>48183</v>
      </c>
      <c r="D15607" t="s">
        <v>135</v>
      </c>
      <c r="E15607">
        <v>329</v>
      </c>
      <c r="F15607" t="s">
        <v>136</v>
      </c>
      <c r="G15607" t="s">
        <v>138</v>
      </c>
      <c r="H15607">
        <v>615</v>
      </c>
      <c r="I15607">
        <v>0.43845845385504151</v>
      </c>
      <c r="J15607">
        <v>8.0442255027795891E-3</v>
      </c>
      <c r="K15607">
        <v>1.1574085157536581E-2</v>
      </c>
      <c r="L15607">
        <v>1.113550756471404</v>
      </c>
    </row>
    <row r="15608" spans="1:12">
      <c r="A15608" t="s">
        <v>317</v>
      </c>
      <c r="B15608" t="s">
        <v>394</v>
      </c>
      <c r="C15608">
        <v>48183</v>
      </c>
      <c r="D15608" t="s">
        <v>135</v>
      </c>
      <c r="E15608">
        <v>329</v>
      </c>
      <c r="F15608" t="s">
        <v>136</v>
      </c>
      <c r="G15608" t="s">
        <v>139</v>
      </c>
      <c r="H15608">
        <v>385</v>
      </c>
      <c r="I15608">
        <v>0.31553999149772177</v>
      </c>
      <c r="J15608">
        <v>6.5640098094966581E-3</v>
      </c>
      <c r="K15608">
        <v>2.7026075074874749E-2</v>
      </c>
      <c r="L15608">
        <v>0.82633330526958082</v>
      </c>
    </row>
    <row r="15609" spans="1:12">
      <c r="A15609" t="s">
        <v>317</v>
      </c>
      <c r="B15609" t="s">
        <v>394</v>
      </c>
      <c r="C15609">
        <v>48183</v>
      </c>
      <c r="D15609" t="s">
        <v>135</v>
      </c>
      <c r="E15609">
        <v>329</v>
      </c>
      <c r="F15609" t="s">
        <v>136</v>
      </c>
      <c r="G15609" t="s">
        <v>140</v>
      </c>
      <c r="H15609">
        <v>613</v>
      </c>
      <c r="I15609">
        <v>0.30441390115269018</v>
      </c>
      <c r="J15609">
        <v>5.6743118508289381E-3</v>
      </c>
      <c r="K15609">
        <v>1.3535378060595699E-2</v>
      </c>
      <c r="L15609">
        <v>0.76438586886810056</v>
      </c>
    </row>
    <row r="15610" spans="1:12">
      <c r="A15610" t="s">
        <v>317</v>
      </c>
      <c r="B15610" t="s">
        <v>395</v>
      </c>
      <c r="C15610">
        <v>48185</v>
      </c>
      <c r="D15610" t="s">
        <v>135</v>
      </c>
      <c r="E15610">
        <v>329</v>
      </c>
      <c r="F15610" t="s">
        <v>136</v>
      </c>
      <c r="G15610" t="s">
        <v>137</v>
      </c>
      <c r="H15610">
        <v>21</v>
      </c>
      <c r="I15610">
        <v>0.5470049174890208</v>
      </c>
      <c r="J15610">
        <v>4.3433133168376083E-2</v>
      </c>
      <c r="K15610">
        <v>0.1295522859993114</v>
      </c>
      <c r="L15610">
        <v>1.066179810073695</v>
      </c>
    </row>
    <row r="15611" spans="1:12">
      <c r="A15611" t="s">
        <v>317</v>
      </c>
      <c r="B15611" t="s">
        <v>395</v>
      </c>
      <c r="C15611">
        <v>48185</v>
      </c>
      <c r="D15611" t="s">
        <v>135</v>
      </c>
      <c r="E15611">
        <v>329</v>
      </c>
      <c r="F15611" t="s">
        <v>136</v>
      </c>
      <c r="G15611" t="s">
        <v>138</v>
      </c>
      <c r="H15611">
        <v>22</v>
      </c>
      <c r="I15611">
        <v>0.34718736597453281</v>
      </c>
      <c r="J15611">
        <v>2.388514069069152E-2</v>
      </c>
      <c r="K15611">
        <v>3.769686777803901E-2</v>
      </c>
      <c r="L15611">
        <v>0.49250908455061992</v>
      </c>
    </row>
    <row r="15612" spans="1:12">
      <c r="A15612" t="s">
        <v>317</v>
      </c>
      <c r="B15612" t="s">
        <v>395</v>
      </c>
      <c r="C15612">
        <v>48185</v>
      </c>
      <c r="D15612" t="s">
        <v>135</v>
      </c>
      <c r="E15612">
        <v>329</v>
      </c>
      <c r="F15612" t="s">
        <v>136</v>
      </c>
      <c r="G15612" t="s">
        <v>139</v>
      </c>
      <c r="H15612">
        <v>21</v>
      </c>
      <c r="I15612">
        <v>0.36355972984092638</v>
      </c>
      <c r="J15612">
        <v>3.3509043309988322E-2</v>
      </c>
      <c r="K15612">
        <v>5.3360621454152268E-2</v>
      </c>
      <c r="L15612">
        <v>0.76678524946020876</v>
      </c>
    </row>
    <row r="15613" spans="1:12">
      <c r="A15613" t="s">
        <v>317</v>
      </c>
      <c r="B15613" t="s">
        <v>395</v>
      </c>
      <c r="C15613">
        <v>48185</v>
      </c>
      <c r="D15613" t="s">
        <v>135</v>
      </c>
      <c r="E15613">
        <v>329</v>
      </c>
      <c r="F15613" t="s">
        <v>136</v>
      </c>
      <c r="G15613" t="s">
        <v>140</v>
      </c>
      <c r="H15613">
        <v>22</v>
      </c>
      <c r="I15613">
        <v>0.2309846200593684</v>
      </c>
      <c r="J15613">
        <v>1.744277900923602E-2</v>
      </c>
      <c r="K15613">
        <v>2.0043228413793541E-2</v>
      </c>
      <c r="L15613">
        <v>0.35238135738275639</v>
      </c>
    </row>
    <row r="15614" spans="1:12">
      <c r="A15614" t="s">
        <v>317</v>
      </c>
      <c r="B15614" t="s">
        <v>292</v>
      </c>
      <c r="C15614">
        <v>48187</v>
      </c>
      <c r="D15614" t="s">
        <v>135</v>
      </c>
      <c r="E15614">
        <v>329</v>
      </c>
      <c r="F15614" t="s">
        <v>136</v>
      </c>
      <c r="G15614" t="s">
        <v>137</v>
      </c>
      <c r="H15614">
        <v>21</v>
      </c>
      <c r="I15614">
        <v>0.5470049174890208</v>
      </c>
      <c r="J15614">
        <v>4.3433133168376083E-2</v>
      </c>
      <c r="K15614">
        <v>0.1295522859993114</v>
      </c>
      <c r="L15614">
        <v>1.066179810073695</v>
      </c>
    </row>
    <row r="15615" spans="1:12">
      <c r="A15615" t="s">
        <v>317</v>
      </c>
      <c r="B15615" t="s">
        <v>292</v>
      </c>
      <c r="C15615">
        <v>48187</v>
      </c>
      <c r="D15615" t="s">
        <v>135</v>
      </c>
      <c r="E15615">
        <v>329</v>
      </c>
      <c r="F15615" t="s">
        <v>136</v>
      </c>
      <c r="G15615" t="s">
        <v>138</v>
      </c>
      <c r="H15615">
        <v>22</v>
      </c>
      <c r="I15615">
        <v>0.34718736597453281</v>
      </c>
      <c r="J15615">
        <v>2.388514069069152E-2</v>
      </c>
      <c r="K15615">
        <v>3.769686777803901E-2</v>
      </c>
      <c r="L15615">
        <v>0.49250908455061992</v>
      </c>
    </row>
    <row r="15616" spans="1:12">
      <c r="A15616" t="s">
        <v>317</v>
      </c>
      <c r="B15616" t="s">
        <v>292</v>
      </c>
      <c r="C15616">
        <v>48187</v>
      </c>
      <c r="D15616" t="s">
        <v>135</v>
      </c>
      <c r="E15616">
        <v>329</v>
      </c>
      <c r="F15616" t="s">
        <v>136</v>
      </c>
      <c r="G15616" t="s">
        <v>139</v>
      </c>
      <c r="H15616">
        <v>21</v>
      </c>
      <c r="I15616">
        <v>0.36355972984092638</v>
      </c>
      <c r="J15616">
        <v>3.3509043309988322E-2</v>
      </c>
      <c r="K15616">
        <v>5.3360621454152268E-2</v>
      </c>
      <c r="L15616">
        <v>0.76678524946020876</v>
      </c>
    </row>
    <row r="15617" spans="1:12">
      <c r="A15617" t="s">
        <v>317</v>
      </c>
      <c r="B15617" t="s">
        <v>292</v>
      </c>
      <c r="C15617">
        <v>48187</v>
      </c>
      <c r="D15617" t="s">
        <v>135</v>
      </c>
      <c r="E15617">
        <v>329</v>
      </c>
      <c r="F15617" t="s">
        <v>136</v>
      </c>
      <c r="G15617" t="s">
        <v>140</v>
      </c>
      <c r="H15617">
        <v>22</v>
      </c>
      <c r="I15617">
        <v>0.2309846200593684</v>
      </c>
      <c r="J15617">
        <v>1.744277900923602E-2</v>
      </c>
      <c r="K15617">
        <v>2.0043228413793541E-2</v>
      </c>
      <c r="L15617">
        <v>0.35238135738275639</v>
      </c>
    </row>
    <row r="15618" spans="1:12">
      <c r="A15618" t="s">
        <v>317</v>
      </c>
      <c r="B15618" t="s">
        <v>396</v>
      </c>
      <c r="C15618">
        <v>48189</v>
      </c>
      <c r="D15618" t="s">
        <v>135</v>
      </c>
      <c r="E15618">
        <v>329</v>
      </c>
      <c r="F15618" t="s">
        <v>136</v>
      </c>
      <c r="G15618" t="s">
        <v>137</v>
      </c>
      <c r="H15618">
        <v>195</v>
      </c>
      <c r="I15618">
        <v>0.28343611349441222</v>
      </c>
      <c r="J15618">
        <v>6.0871629480228756E-3</v>
      </c>
      <c r="K15618">
        <v>4.0327803587979487E-2</v>
      </c>
      <c r="L15618">
        <v>0.63017838379196844</v>
      </c>
    </row>
    <row r="15619" spans="1:12">
      <c r="A15619" t="s">
        <v>317</v>
      </c>
      <c r="B15619" t="s">
        <v>396</v>
      </c>
      <c r="C15619">
        <v>48189</v>
      </c>
      <c r="D15619" t="s">
        <v>135</v>
      </c>
      <c r="E15619">
        <v>329</v>
      </c>
      <c r="F15619" t="s">
        <v>136</v>
      </c>
      <c r="G15619" t="s">
        <v>138</v>
      </c>
      <c r="H15619">
        <v>190</v>
      </c>
      <c r="I15619">
        <v>0.29763670697418582</v>
      </c>
      <c r="J15619">
        <v>4.9153075241309347E-3</v>
      </c>
      <c r="K15619">
        <v>0.11461314469076921</v>
      </c>
      <c r="L15619">
        <v>0.55621989740984301</v>
      </c>
    </row>
    <row r="15620" spans="1:12">
      <c r="A15620" t="s">
        <v>317</v>
      </c>
      <c r="B15620" t="s">
        <v>396</v>
      </c>
      <c r="C15620">
        <v>48189</v>
      </c>
      <c r="D15620" t="s">
        <v>135</v>
      </c>
      <c r="E15620">
        <v>329</v>
      </c>
      <c r="F15620" t="s">
        <v>136</v>
      </c>
      <c r="G15620" t="s">
        <v>139</v>
      </c>
      <c r="H15620">
        <v>195</v>
      </c>
      <c r="I15620">
        <v>0.17612800779370269</v>
      </c>
      <c r="J15620">
        <v>3.8423580542136029E-3</v>
      </c>
      <c r="K15620">
        <v>2.5588173371077931E-2</v>
      </c>
      <c r="L15620">
        <v>0.47454837191406157</v>
      </c>
    </row>
    <row r="15621" spans="1:12">
      <c r="A15621" t="s">
        <v>317</v>
      </c>
      <c r="B15621" t="s">
        <v>396</v>
      </c>
      <c r="C15621">
        <v>48189</v>
      </c>
      <c r="D15621" t="s">
        <v>135</v>
      </c>
      <c r="E15621">
        <v>329</v>
      </c>
      <c r="F15621" t="s">
        <v>136</v>
      </c>
      <c r="G15621" t="s">
        <v>140</v>
      </c>
      <c r="H15621">
        <v>190</v>
      </c>
      <c r="I15621">
        <v>0.20624770442954221</v>
      </c>
      <c r="J15621">
        <v>3.4536833858784021E-3</v>
      </c>
      <c r="K15621">
        <v>7.9621242581681878E-2</v>
      </c>
      <c r="L15621">
        <v>0.38373444297828441</v>
      </c>
    </row>
    <row r="15622" spans="1:12">
      <c r="A15622" t="s">
        <v>317</v>
      </c>
      <c r="B15622" t="s">
        <v>397</v>
      </c>
      <c r="C15622">
        <v>48191</v>
      </c>
      <c r="D15622" t="s">
        <v>135</v>
      </c>
      <c r="E15622">
        <v>329</v>
      </c>
      <c r="F15622" t="s">
        <v>136</v>
      </c>
      <c r="G15622" t="s">
        <v>137</v>
      </c>
      <c r="H15622">
        <v>109</v>
      </c>
      <c r="I15622">
        <v>0.26486787254441968</v>
      </c>
      <c r="J15622">
        <v>7.5346255072532816E-3</v>
      </c>
      <c r="K15622">
        <v>9.4006061829781967E-2</v>
      </c>
      <c r="L15622">
        <v>0.69272595241907398</v>
      </c>
    </row>
    <row r="15623" spans="1:12">
      <c r="A15623" t="s">
        <v>317</v>
      </c>
      <c r="B15623" t="s">
        <v>397</v>
      </c>
      <c r="C15623">
        <v>48191</v>
      </c>
      <c r="D15623" t="s">
        <v>135</v>
      </c>
      <c r="E15623">
        <v>329</v>
      </c>
      <c r="F15623" t="s">
        <v>136</v>
      </c>
      <c r="G15623" t="s">
        <v>138</v>
      </c>
      <c r="H15623">
        <v>185</v>
      </c>
      <c r="I15623">
        <v>0.25543589857319948</v>
      </c>
      <c r="J15623">
        <v>3.925029639210144E-3</v>
      </c>
      <c r="K15623">
        <v>5.4933248295874579E-2</v>
      </c>
      <c r="L15623">
        <v>0.4147221848699808</v>
      </c>
    </row>
    <row r="15624" spans="1:12">
      <c r="A15624" t="s">
        <v>317</v>
      </c>
      <c r="B15624" t="s">
        <v>397</v>
      </c>
      <c r="C15624">
        <v>48191</v>
      </c>
      <c r="D15624" t="s">
        <v>135</v>
      </c>
      <c r="E15624">
        <v>329</v>
      </c>
      <c r="F15624" t="s">
        <v>136</v>
      </c>
      <c r="G15624" t="s">
        <v>139</v>
      </c>
      <c r="H15624">
        <v>109</v>
      </c>
      <c r="I15624">
        <v>0.1552989770808148</v>
      </c>
      <c r="J15624">
        <v>5.0036047095380612E-3</v>
      </c>
      <c r="K15624">
        <v>3.7732826771799469E-2</v>
      </c>
      <c r="L15624">
        <v>0.48594319981507211</v>
      </c>
    </row>
    <row r="15625" spans="1:12">
      <c r="A15625" t="s">
        <v>317</v>
      </c>
      <c r="B15625" t="s">
        <v>397</v>
      </c>
      <c r="C15625">
        <v>48191</v>
      </c>
      <c r="D15625" t="s">
        <v>135</v>
      </c>
      <c r="E15625">
        <v>329</v>
      </c>
      <c r="F15625" t="s">
        <v>136</v>
      </c>
      <c r="G15625" t="s">
        <v>140</v>
      </c>
      <c r="H15625">
        <v>185</v>
      </c>
      <c r="I15625">
        <v>0.16724572875708341</v>
      </c>
      <c r="J15625">
        <v>2.4674027896755611E-3</v>
      </c>
      <c r="K15625">
        <v>6.7421511901646677E-2</v>
      </c>
      <c r="L15625">
        <v>0.28525384430312267</v>
      </c>
    </row>
    <row r="15626" spans="1:12">
      <c r="A15626" t="s">
        <v>317</v>
      </c>
      <c r="B15626" t="s">
        <v>294</v>
      </c>
      <c r="C15626">
        <v>48193</v>
      </c>
      <c r="D15626" t="s">
        <v>135</v>
      </c>
      <c r="E15626">
        <v>329</v>
      </c>
      <c r="F15626" t="s">
        <v>136</v>
      </c>
      <c r="G15626" t="s">
        <v>137</v>
      </c>
      <c r="H15626">
        <v>21</v>
      </c>
      <c r="I15626">
        <v>0.5470049174890208</v>
      </c>
      <c r="J15626">
        <v>4.3433133168376083E-2</v>
      </c>
      <c r="K15626">
        <v>0.1295522859993114</v>
      </c>
      <c r="L15626">
        <v>1.066179810073695</v>
      </c>
    </row>
    <row r="15627" spans="1:12">
      <c r="A15627" t="s">
        <v>317</v>
      </c>
      <c r="B15627" t="s">
        <v>294</v>
      </c>
      <c r="C15627">
        <v>48193</v>
      </c>
      <c r="D15627" t="s">
        <v>135</v>
      </c>
      <c r="E15627">
        <v>329</v>
      </c>
      <c r="F15627" t="s">
        <v>136</v>
      </c>
      <c r="G15627" t="s">
        <v>138</v>
      </c>
      <c r="H15627">
        <v>73</v>
      </c>
      <c r="I15627">
        <v>0.33615051727436412</v>
      </c>
      <c r="J15627">
        <v>1.2808130277155201E-2</v>
      </c>
      <c r="K15627">
        <v>5.6479476296384711E-3</v>
      </c>
      <c r="L15627">
        <v>0.65817333668408451</v>
      </c>
    </row>
    <row r="15628" spans="1:12">
      <c r="A15628" t="s">
        <v>317</v>
      </c>
      <c r="B15628" t="s">
        <v>294</v>
      </c>
      <c r="C15628">
        <v>48193</v>
      </c>
      <c r="D15628" t="s">
        <v>135</v>
      </c>
      <c r="E15628">
        <v>329</v>
      </c>
      <c r="F15628" t="s">
        <v>136</v>
      </c>
      <c r="G15628" t="s">
        <v>139</v>
      </c>
      <c r="H15628">
        <v>21</v>
      </c>
      <c r="I15628">
        <v>0.36355972984092638</v>
      </c>
      <c r="J15628">
        <v>3.3509043309988322E-2</v>
      </c>
      <c r="K15628">
        <v>5.3360621454152268E-2</v>
      </c>
      <c r="L15628">
        <v>0.76678524946020876</v>
      </c>
    </row>
    <row r="15629" spans="1:12">
      <c r="A15629" t="s">
        <v>317</v>
      </c>
      <c r="B15629" t="s">
        <v>294</v>
      </c>
      <c r="C15629">
        <v>48193</v>
      </c>
      <c r="D15629" t="s">
        <v>135</v>
      </c>
      <c r="E15629">
        <v>329</v>
      </c>
      <c r="F15629" t="s">
        <v>136</v>
      </c>
      <c r="G15629" t="s">
        <v>140</v>
      </c>
      <c r="H15629">
        <v>73</v>
      </c>
      <c r="I15629">
        <v>0.22442072122780371</v>
      </c>
      <c r="J15629">
        <v>8.9310043643736192E-3</v>
      </c>
      <c r="K15629">
        <v>5.7554249492687334E-3</v>
      </c>
      <c r="L15629">
        <v>0.48795499491842181</v>
      </c>
    </row>
    <row r="15630" spans="1:12">
      <c r="A15630" t="s">
        <v>317</v>
      </c>
      <c r="B15630" t="s">
        <v>398</v>
      </c>
      <c r="C15630">
        <v>48195</v>
      </c>
      <c r="D15630" t="s">
        <v>135</v>
      </c>
      <c r="E15630">
        <v>329</v>
      </c>
      <c r="F15630" t="s">
        <v>136</v>
      </c>
      <c r="G15630" t="s">
        <v>137</v>
      </c>
      <c r="H15630">
        <v>89</v>
      </c>
      <c r="I15630">
        <v>0.39509481359623161</v>
      </c>
      <c r="J15630">
        <v>1.205716695574106E-2</v>
      </c>
      <c r="K15630">
        <v>-999</v>
      </c>
      <c r="L15630">
        <v>0.72042437433086304</v>
      </c>
    </row>
    <row r="15631" spans="1:12">
      <c r="A15631" t="s">
        <v>317</v>
      </c>
      <c r="B15631" t="s">
        <v>398</v>
      </c>
      <c r="C15631">
        <v>48195</v>
      </c>
      <c r="D15631" t="s">
        <v>135</v>
      </c>
      <c r="E15631">
        <v>329</v>
      </c>
      <c r="F15631" t="s">
        <v>136</v>
      </c>
      <c r="G15631" t="s">
        <v>138</v>
      </c>
      <c r="H15631">
        <v>138</v>
      </c>
      <c r="I15631">
        <v>0.30882819873431461</v>
      </c>
      <c r="J15631">
        <v>9.1252078953069724E-3</v>
      </c>
      <c r="K15631">
        <v>-2.1268754447403049E-2</v>
      </c>
      <c r="L15631">
        <v>0.64027244092862101</v>
      </c>
    </row>
    <row r="15632" spans="1:12">
      <c r="A15632" t="s">
        <v>317</v>
      </c>
      <c r="B15632" t="s">
        <v>398</v>
      </c>
      <c r="C15632">
        <v>48195</v>
      </c>
      <c r="D15632" t="s">
        <v>135</v>
      </c>
      <c r="E15632">
        <v>329</v>
      </c>
      <c r="F15632" t="s">
        <v>136</v>
      </c>
      <c r="G15632" t="s">
        <v>139</v>
      </c>
      <c r="H15632">
        <v>89</v>
      </c>
      <c r="I15632">
        <v>0.24388847747582831</v>
      </c>
      <c r="J15632">
        <v>8.4743022724265479E-3</v>
      </c>
      <c r="K15632">
        <v>-6.0185527839845557E-2</v>
      </c>
      <c r="L15632">
        <v>0.47254069089278378</v>
      </c>
    </row>
    <row r="15633" spans="1:12">
      <c r="A15633" t="s">
        <v>317</v>
      </c>
      <c r="B15633" t="s">
        <v>398</v>
      </c>
      <c r="C15633">
        <v>48195</v>
      </c>
      <c r="D15633" t="s">
        <v>135</v>
      </c>
      <c r="E15633">
        <v>329</v>
      </c>
      <c r="F15633" t="s">
        <v>136</v>
      </c>
      <c r="G15633" t="s">
        <v>140</v>
      </c>
      <c r="H15633">
        <v>138</v>
      </c>
      <c r="I15633">
        <v>0.21162941527709789</v>
      </c>
      <c r="J15633">
        <v>7.3282993655186413E-3</v>
      </c>
      <c r="K15633">
        <v>-1.64589411368221E-2</v>
      </c>
      <c r="L15633">
        <v>0.53801650268101464</v>
      </c>
    </row>
    <row r="15634" spans="1:12">
      <c r="A15634" t="s">
        <v>317</v>
      </c>
      <c r="B15634" t="s">
        <v>308</v>
      </c>
      <c r="C15634">
        <v>48197</v>
      </c>
      <c r="D15634" t="s">
        <v>135</v>
      </c>
      <c r="E15634">
        <v>329</v>
      </c>
      <c r="F15634" t="s">
        <v>136</v>
      </c>
      <c r="G15634" t="s">
        <v>137</v>
      </c>
      <c r="H15634">
        <v>109</v>
      </c>
      <c r="I15634">
        <v>0.26486787254441968</v>
      </c>
      <c r="J15634">
        <v>7.5346255072532816E-3</v>
      </c>
      <c r="K15634">
        <v>9.4006061829781967E-2</v>
      </c>
      <c r="L15634">
        <v>0.69272595241907398</v>
      </c>
    </row>
    <row r="15635" spans="1:12">
      <c r="A15635" t="s">
        <v>317</v>
      </c>
      <c r="B15635" t="s">
        <v>308</v>
      </c>
      <c r="C15635">
        <v>48197</v>
      </c>
      <c r="D15635" t="s">
        <v>135</v>
      </c>
      <c r="E15635">
        <v>329</v>
      </c>
      <c r="F15635" t="s">
        <v>136</v>
      </c>
      <c r="G15635" t="s">
        <v>138</v>
      </c>
      <c r="H15635">
        <v>185</v>
      </c>
      <c r="I15635">
        <v>0.25543589857319948</v>
      </c>
      <c r="J15635">
        <v>3.925029639210144E-3</v>
      </c>
      <c r="K15635">
        <v>5.4933248295874579E-2</v>
      </c>
      <c r="L15635">
        <v>0.4147221848699808</v>
      </c>
    </row>
    <row r="15636" spans="1:12">
      <c r="A15636" t="s">
        <v>317</v>
      </c>
      <c r="B15636" t="s">
        <v>308</v>
      </c>
      <c r="C15636">
        <v>48197</v>
      </c>
      <c r="D15636" t="s">
        <v>135</v>
      </c>
      <c r="E15636">
        <v>329</v>
      </c>
      <c r="F15636" t="s">
        <v>136</v>
      </c>
      <c r="G15636" t="s">
        <v>139</v>
      </c>
      <c r="H15636">
        <v>109</v>
      </c>
      <c r="I15636">
        <v>0.1552989770808148</v>
      </c>
      <c r="J15636">
        <v>5.0036047095380612E-3</v>
      </c>
      <c r="K15636">
        <v>3.7732826771799469E-2</v>
      </c>
      <c r="L15636">
        <v>0.48594319981507211</v>
      </c>
    </row>
    <row r="15637" spans="1:12">
      <c r="A15637" t="s">
        <v>317</v>
      </c>
      <c r="B15637" t="s">
        <v>308</v>
      </c>
      <c r="C15637">
        <v>48197</v>
      </c>
      <c r="D15637" t="s">
        <v>135</v>
      </c>
      <c r="E15637">
        <v>329</v>
      </c>
      <c r="F15637" t="s">
        <v>136</v>
      </c>
      <c r="G15637" t="s">
        <v>140</v>
      </c>
      <c r="H15637">
        <v>185</v>
      </c>
      <c r="I15637">
        <v>0.16724572875708341</v>
      </c>
      <c r="J15637">
        <v>2.4674027896755611E-3</v>
      </c>
      <c r="K15637">
        <v>6.7421511901646677E-2</v>
      </c>
      <c r="L15637">
        <v>0.28525384430312267</v>
      </c>
    </row>
    <row r="15638" spans="1:12">
      <c r="A15638" t="s">
        <v>317</v>
      </c>
      <c r="B15638" t="s">
        <v>309</v>
      </c>
      <c r="C15638">
        <v>48199</v>
      </c>
      <c r="D15638" t="s">
        <v>135</v>
      </c>
      <c r="E15638">
        <v>329</v>
      </c>
      <c r="F15638" t="s">
        <v>136</v>
      </c>
      <c r="G15638" t="s">
        <v>137</v>
      </c>
      <c r="H15638">
        <v>554</v>
      </c>
      <c r="I15638">
        <v>0.45026642175904702</v>
      </c>
      <c r="J15638">
        <v>7.8865889557557019E-3</v>
      </c>
      <c r="K15638">
        <v>0.10648539978457219</v>
      </c>
      <c r="L15638">
        <v>0.99172849955364906</v>
      </c>
    </row>
    <row r="15639" spans="1:12">
      <c r="A15639" t="s">
        <v>317</v>
      </c>
      <c r="B15639" t="s">
        <v>309</v>
      </c>
      <c r="C15639">
        <v>48199</v>
      </c>
      <c r="D15639" t="s">
        <v>135</v>
      </c>
      <c r="E15639">
        <v>329</v>
      </c>
      <c r="F15639" t="s">
        <v>136</v>
      </c>
      <c r="G15639" t="s">
        <v>138</v>
      </c>
      <c r="H15639">
        <v>457</v>
      </c>
      <c r="I15639">
        <v>0.44390631234345401</v>
      </c>
      <c r="J15639">
        <v>7.9588196750623071E-3</v>
      </c>
      <c r="K15639">
        <v>-9.1141058196791917E-3</v>
      </c>
      <c r="L15639">
        <v>0.99593768550142081</v>
      </c>
    </row>
    <row r="15640" spans="1:12">
      <c r="A15640" t="s">
        <v>317</v>
      </c>
      <c r="B15640" t="s">
        <v>309</v>
      </c>
      <c r="C15640">
        <v>48199</v>
      </c>
      <c r="D15640" t="s">
        <v>135</v>
      </c>
      <c r="E15640">
        <v>329</v>
      </c>
      <c r="F15640" t="s">
        <v>136</v>
      </c>
      <c r="G15640" t="s">
        <v>139</v>
      </c>
      <c r="H15640">
        <v>554</v>
      </c>
      <c r="I15640">
        <v>0.31294910287568922</v>
      </c>
      <c r="J15640">
        <v>6.0828148230041628E-3</v>
      </c>
      <c r="K15640">
        <v>2.9576003240143051E-2</v>
      </c>
      <c r="L15640">
        <v>0.70705576791184677</v>
      </c>
    </row>
    <row r="15641" spans="1:12">
      <c r="A15641" t="s">
        <v>317</v>
      </c>
      <c r="B15641" t="s">
        <v>309</v>
      </c>
      <c r="C15641">
        <v>48199</v>
      </c>
      <c r="D15641" t="s">
        <v>135</v>
      </c>
      <c r="E15641">
        <v>329</v>
      </c>
      <c r="F15641" t="s">
        <v>136</v>
      </c>
      <c r="G15641" t="s">
        <v>140</v>
      </c>
      <c r="H15641">
        <v>457</v>
      </c>
      <c r="I15641">
        <v>0.31550287059993087</v>
      </c>
      <c r="J15641">
        <v>5.9601725117566767E-3</v>
      </c>
      <c r="K15641">
        <v>-9.1141058196791917E-3</v>
      </c>
      <c r="L15641">
        <v>0.74063896655430894</v>
      </c>
    </row>
    <row r="15642" spans="1:12">
      <c r="A15642" t="s">
        <v>317</v>
      </c>
      <c r="B15642" t="s">
        <v>399</v>
      </c>
      <c r="C15642">
        <v>48201</v>
      </c>
      <c r="D15642" t="s">
        <v>135</v>
      </c>
      <c r="E15642">
        <v>329</v>
      </c>
      <c r="F15642" t="s">
        <v>136</v>
      </c>
      <c r="G15642" t="s">
        <v>137</v>
      </c>
      <c r="H15642">
        <v>119</v>
      </c>
      <c r="I15642">
        <v>0.27442866946813171</v>
      </c>
      <c r="J15642">
        <v>7.6889338792943468E-3</v>
      </c>
      <c r="K15642">
        <v>0.10648539978457219</v>
      </c>
      <c r="L15642">
        <v>0.51536629723701144</v>
      </c>
    </row>
    <row r="15643" spans="1:12">
      <c r="A15643" t="s">
        <v>317</v>
      </c>
      <c r="B15643" t="s">
        <v>399</v>
      </c>
      <c r="C15643">
        <v>48201</v>
      </c>
      <c r="D15643" t="s">
        <v>135</v>
      </c>
      <c r="E15643">
        <v>329</v>
      </c>
      <c r="F15643" t="s">
        <v>136</v>
      </c>
      <c r="G15643" t="s">
        <v>138</v>
      </c>
      <c r="H15643">
        <v>154</v>
      </c>
      <c r="I15643">
        <v>0.34255739895831488</v>
      </c>
      <c r="J15643">
        <v>9.458868943509913E-3</v>
      </c>
      <c r="K15643">
        <v>4.956130742973552E-3</v>
      </c>
      <c r="L15643">
        <v>0.49972877100647067</v>
      </c>
    </row>
    <row r="15644" spans="1:12">
      <c r="A15644" t="s">
        <v>317</v>
      </c>
      <c r="B15644" t="s">
        <v>399</v>
      </c>
      <c r="C15644">
        <v>48201</v>
      </c>
      <c r="D15644" t="s">
        <v>135</v>
      </c>
      <c r="E15644">
        <v>329</v>
      </c>
      <c r="F15644" t="s">
        <v>136</v>
      </c>
      <c r="G15644" t="s">
        <v>139</v>
      </c>
      <c r="H15644">
        <v>119</v>
      </c>
      <c r="I15644">
        <v>0.16466032610783499</v>
      </c>
      <c r="J15644">
        <v>6.0155201477897872E-3</v>
      </c>
      <c r="K15644">
        <v>2.9576003240143051E-2</v>
      </c>
      <c r="L15644">
        <v>0.38065595844621269</v>
      </c>
    </row>
    <row r="15645" spans="1:12">
      <c r="A15645" t="s">
        <v>317</v>
      </c>
      <c r="B15645" t="s">
        <v>399</v>
      </c>
      <c r="C15645">
        <v>48201</v>
      </c>
      <c r="D15645" t="s">
        <v>135</v>
      </c>
      <c r="E15645">
        <v>329</v>
      </c>
      <c r="F15645" t="s">
        <v>136</v>
      </c>
      <c r="G15645" t="s">
        <v>140</v>
      </c>
      <c r="H15645">
        <v>154</v>
      </c>
      <c r="I15645">
        <v>0.23397762591530871</v>
      </c>
      <c r="J15645">
        <v>6.5086543546116976E-3</v>
      </c>
      <c r="K15645">
        <v>4.4084656302159006E-3</v>
      </c>
      <c r="L15645">
        <v>0.34356906155108963</v>
      </c>
    </row>
    <row r="15646" spans="1:12">
      <c r="A15646" t="s">
        <v>317</v>
      </c>
      <c r="B15646" t="s">
        <v>268</v>
      </c>
      <c r="C15646">
        <v>48203</v>
      </c>
      <c r="D15646" t="s">
        <v>135</v>
      </c>
      <c r="E15646">
        <v>329</v>
      </c>
      <c r="F15646" t="s">
        <v>136</v>
      </c>
      <c r="G15646" t="s">
        <v>137</v>
      </c>
      <c r="H15646">
        <v>385</v>
      </c>
      <c r="I15646">
        <v>0.44931330765684407</v>
      </c>
      <c r="J15646">
        <v>9.5507826619770329E-3</v>
      </c>
      <c r="K15646">
        <v>4.7015300867615753E-2</v>
      </c>
      <c r="L15646">
        <v>1.1821418445569449</v>
      </c>
    </row>
    <row r="15647" spans="1:12">
      <c r="A15647" t="s">
        <v>317</v>
      </c>
      <c r="B15647" t="s">
        <v>268</v>
      </c>
      <c r="C15647">
        <v>48203</v>
      </c>
      <c r="D15647" t="s">
        <v>135</v>
      </c>
      <c r="E15647">
        <v>329</v>
      </c>
      <c r="F15647" t="s">
        <v>136</v>
      </c>
      <c r="G15647" t="s">
        <v>138</v>
      </c>
      <c r="H15647">
        <v>615</v>
      </c>
      <c r="I15647">
        <v>0.43845845385504151</v>
      </c>
      <c r="J15647">
        <v>8.0442255027795891E-3</v>
      </c>
      <c r="K15647">
        <v>1.1574085157536581E-2</v>
      </c>
      <c r="L15647">
        <v>1.113550756471404</v>
      </c>
    </row>
    <row r="15648" spans="1:12">
      <c r="A15648" t="s">
        <v>317</v>
      </c>
      <c r="B15648" t="s">
        <v>268</v>
      </c>
      <c r="C15648">
        <v>48203</v>
      </c>
      <c r="D15648" t="s">
        <v>135</v>
      </c>
      <c r="E15648">
        <v>329</v>
      </c>
      <c r="F15648" t="s">
        <v>136</v>
      </c>
      <c r="G15648" t="s">
        <v>139</v>
      </c>
      <c r="H15648">
        <v>385</v>
      </c>
      <c r="I15648">
        <v>0.31553999149772177</v>
      </c>
      <c r="J15648">
        <v>6.5640098094966581E-3</v>
      </c>
      <c r="K15648">
        <v>2.7026075074874749E-2</v>
      </c>
      <c r="L15648">
        <v>0.82633330526958082</v>
      </c>
    </row>
    <row r="15649" spans="1:12">
      <c r="A15649" t="s">
        <v>317</v>
      </c>
      <c r="B15649" t="s">
        <v>268</v>
      </c>
      <c r="C15649">
        <v>48203</v>
      </c>
      <c r="D15649" t="s">
        <v>135</v>
      </c>
      <c r="E15649">
        <v>329</v>
      </c>
      <c r="F15649" t="s">
        <v>136</v>
      </c>
      <c r="G15649" t="s">
        <v>140</v>
      </c>
      <c r="H15649">
        <v>613</v>
      </c>
      <c r="I15649">
        <v>0.30441390115269018</v>
      </c>
      <c r="J15649">
        <v>5.6743118508289381E-3</v>
      </c>
      <c r="K15649">
        <v>1.3535378060595699E-2</v>
      </c>
      <c r="L15649">
        <v>0.76438586886810056</v>
      </c>
    </row>
    <row r="15650" spans="1:12">
      <c r="A15650" t="s">
        <v>317</v>
      </c>
      <c r="B15650" t="s">
        <v>400</v>
      </c>
      <c r="C15650">
        <v>48205</v>
      </c>
      <c r="D15650" t="s">
        <v>135</v>
      </c>
      <c r="E15650">
        <v>329</v>
      </c>
      <c r="F15650" t="s">
        <v>136</v>
      </c>
      <c r="G15650" t="s">
        <v>137</v>
      </c>
      <c r="H15650">
        <v>78</v>
      </c>
      <c r="I15650">
        <v>0.37535667259727218</v>
      </c>
      <c r="J15650">
        <v>1.2497716062444229E-2</v>
      </c>
      <c r="K15650">
        <v>6.2345482459929748E-2</v>
      </c>
      <c r="L15650">
        <v>0.6872146400464616</v>
      </c>
    </row>
    <row r="15651" spans="1:12">
      <c r="A15651" t="s">
        <v>317</v>
      </c>
      <c r="B15651" t="s">
        <v>400</v>
      </c>
      <c r="C15651">
        <v>48205</v>
      </c>
      <c r="D15651" t="s">
        <v>135</v>
      </c>
      <c r="E15651">
        <v>329</v>
      </c>
      <c r="F15651" t="s">
        <v>136</v>
      </c>
      <c r="G15651" t="s">
        <v>138</v>
      </c>
      <c r="H15651">
        <v>113</v>
      </c>
      <c r="I15651">
        <v>0.21636564732307889</v>
      </c>
      <c r="J15651">
        <v>9.8110616468680446E-3</v>
      </c>
      <c r="K15651">
        <v>-2.6275023033914682E-2</v>
      </c>
      <c r="L15651">
        <v>0.40980502083432541</v>
      </c>
    </row>
    <row r="15652" spans="1:12">
      <c r="A15652" t="s">
        <v>317</v>
      </c>
      <c r="B15652" t="s">
        <v>400</v>
      </c>
      <c r="C15652">
        <v>48205</v>
      </c>
      <c r="D15652" t="s">
        <v>135</v>
      </c>
      <c r="E15652">
        <v>329</v>
      </c>
      <c r="F15652" t="s">
        <v>136</v>
      </c>
      <c r="G15652" t="s">
        <v>139</v>
      </c>
      <c r="H15652">
        <v>78</v>
      </c>
      <c r="I15652">
        <v>0.23861876054387501</v>
      </c>
      <c r="J15652">
        <v>8.4617388299524348E-3</v>
      </c>
      <c r="K15652">
        <v>3.4955429386389777E-2</v>
      </c>
      <c r="L15652">
        <v>0.45795538861788188</v>
      </c>
    </row>
    <row r="15653" spans="1:12">
      <c r="A15653" t="s">
        <v>317</v>
      </c>
      <c r="B15653" t="s">
        <v>400</v>
      </c>
      <c r="C15653">
        <v>48205</v>
      </c>
      <c r="D15653" t="s">
        <v>135</v>
      </c>
      <c r="E15653">
        <v>329</v>
      </c>
      <c r="F15653" t="s">
        <v>136</v>
      </c>
      <c r="G15653" t="s">
        <v>140</v>
      </c>
      <c r="H15653">
        <v>113</v>
      </c>
      <c r="I15653">
        <v>0.14965935768079131</v>
      </c>
      <c r="J15653">
        <v>7.5526462310859218E-3</v>
      </c>
      <c r="K15653">
        <v>-0.10947486558593759</v>
      </c>
      <c r="L15653">
        <v>0.32279055771582349</v>
      </c>
    </row>
    <row r="15654" spans="1:12">
      <c r="A15654" t="s">
        <v>317</v>
      </c>
      <c r="B15654" t="s">
        <v>297</v>
      </c>
      <c r="C15654">
        <v>48207</v>
      </c>
      <c r="D15654" t="s">
        <v>135</v>
      </c>
      <c r="E15654">
        <v>329</v>
      </c>
      <c r="F15654" t="s">
        <v>136</v>
      </c>
      <c r="G15654" t="s">
        <v>137</v>
      </c>
      <c r="H15654">
        <v>119</v>
      </c>
      <c r="I15654">
        <v>0.29388651092794632</v>
      </c>
      <c r="J15654">
        <v>9.5160003303298817E-3</v>
      </c>
      <c r="K15654">
        <v>-1.9091445743904999E-2</v>
      </c>
      <c r="L15654">
        <v>0.60400533488441754</v>
      </c>
    </row>
    <row r="15655" spans="1:12">
      <c r="A15655" t="s">
        <v>317</v>
      </c>
      <c r="B15655" t="s">
        <v>297</v>
      </c>
      <c r="C15655">
        <v>48207</v>
      </c>
      <c r="D15655" t="s">
        <v>135</v>
      </c>
      <c r="E15655">
        <v>329</v>
      </c>
      <c r="F15655" t="s">
        <v>136</v>
      </c>
      <c r="G15655" t="s">
        <v>138</v>
      </c>
      <c r="H15655">
        <v>249</v>
      </c>
      <c r="I15655">
        <v>0.27042666347581229</v>
      </c>
      <c r="J15655">
        <v>4.1029631071762577E-3</v>
      </c>
      <c r="K15655">
        <v>7.527642612605993E-3</v>
      </c>
      <c r="L15655">
        <v>0.48987149713113309</v>
      </c>
    </row>
    <row r="15656" spans="1:12">
      <c r="A15656" t="s">
        <v>317</v>
      </c>
      <c r="B15656" t="s">
        <v>297</v>
      </c>
      <c r="C15656">
        <v>48207</v>
      </c>
      <c r="D15656" t="s">
        <v>135</v>
      </c>
      <c r="E15656">
        <v>329</v>
      </c>
      <c r="F15656" t="s">
        <v>136</v>
      </c>
      <c r="G15656" t="s">
        <v>139</v>
      </c>
      <c r="H15656">
        <v>119</v>
      </c>
      <c r="I15656">
        <v>0.1672011637315193</v>
      </c>
      <c r="J15656">
        <v>6.0766460724215286E-3</v>
      </c>
      <c r="K15656">
        <v>-1.3187403587375661E-2</v>
      </c>
      <c r="L15656">
        <v>0.45817097750658531</v>
      </c>
    </row>
    <row r="15657" spans="1:12">
      <c r="A15657" t="s">
        <v>317</v>
      </c>
      <c r="B15657" t="s">
        <v>297</v>
      </c>
      <c r="C15657">
        <v>48207</v>
      </c>
      <c r="D15657" t="s">
        <v>135</v>
      </c>
      <c r="E15657">
        <v>329</v>
      </c>
      <c r="F15657" t="s">
        <v>136</v>
      </c>
      <c r="G15657" t="s">
        <v>140</v>
      </c>
      <c r="H15657">
        <v>249</v>
      </c>
      <c r="I15657">
        <v>0.1734522331354641</v>
      </c>
      <c r="J15657">
        <v>2.7838226741217142E-3</v>
      </c>
      <c r="K15657">
        <v>7.6165487338413079E-3</v>
      </c>
      <c r="L15657">
        <v>0.31624907821971049</v>
      </c>
    </row>
    <row r="15658" spans="1:12">
      <c r="A15658" t="s">
        <v>317</v>
      </c>
      <c r="B15658" t="s">
        <v>401</v>
      </c>
      <c r="C15658">
        <v>48209</v>
      </c>
      <c r="D15658" t="s">
        <v>135</v>
      </c>
      <c r="E15658">
        <v>329</v>
      </c>
      <c r="F15658" t="s">
        <v>136</v>
      </c>
      <c r="G15658" t="s">
        <v>137</v>
      </c>
      <c r="H15658">
        <v>249</v>
      </c>
      <c r="I15658">
        <v>0.15923090482988631</v>
      </c>
      <c r="J15658">
        <v>3.9988460761242791E-3</v>
      </c>
      <c r="K15658">
        <v>-4.9760974441760218E-2</v>
      </c>
      <c r="L15658">
        <v>0.32892094759157481</v>
      </c>
    </row>
    <row r="15659" spans="1:12">
      <c r="A15659" t="s">
        <v>317</v>
      </c>
      <c r="B15659" t="s">
        <v>401</v>
      </c>
      <c r="C15659">
        <v>48209</v>
      </c>
      <c r="D15659" t="s">
        <v>135</v>
      </c>
      <c r="E15659">
        <v>329</v>
      </c>
      <c r="F15659" t="s">
        <v>136</v>
      </c>
      <c r="G15659" t="s">
        <v>138</v>
      </c>
      <c r="H15659">
        <v>334</v>
      </c>
      <c r="I15659">
        <v>0.29272421195599407</v>
      </c>
      <c r="J15659">
        <v>4.8032605153684946E-3</v>
      </c>
      <c r="K15659">
        <v>4.1614353289900017E-3</v>
      </c>
      <c r="L15659">
        <v>0.64700832950507148</v>
      </c>
    </row>
    <row r="15660" spans="1:12">
      <c r="A15660" t="s">
        <v>317</v>
      </c>
      <c r="B15660" t="s">
        <v>401</v>
      </c>
      <c r="C15660">
        <v>48209</v>
      </c>
      <c r="D15660" t="s">
        <v>135</v>
      </c>
      <c r="E15660">
        <v>329</v>
      </c>
      <c r="F15660" t="s">
        <v>136</v>
      </c>
      <c r="G15660" t="s">
        <v>139</v>
      </c>
      <c r="H15660">
        <v>249</v>
      </c>
      <c r="I15660">
        <v>7.6020550272730636E-2</v>
      </c>
      <c r="J15660">
        <v>2.9208690304937191E-3</v>
      </c>
      <c r="K15660">
        <v>-6.6250945119708332E-2</v>
      </c>
      <c r="L15660">
        <v>0.1854800812663909</v>
      </c>
    </row>
    <row r="15661" spans="1:12">
      <c r="A15661" t="s">
        <v>317</v>
      </c>
      <c r="B15661" t="s">
        <v>401</v>
      </c>
      <c r="C15661">
        <v>48209</v>
      </c>
      <c r="D15661" t="s">
        <v>135</v>
      </c>
      <c r="E15661">
        <v>329</v>
      </c>
      <c r="F15661" t="s">
        <v>136</v>
      </c>
      <c r="G15661" t="s">
        <v>140</v>
      </c>
      <c r="H15661">
        <v>334</v>
      </c>
      <c r="I15661">
        <v>0.1956296367601679</v>
      </c>
      <c r="J15661">
        <v>3.416453749889596E-3</v>
      </c>
      <c r="K15661">
        <v>4.3381287910866737E-3</v>
      </c>
      <c r="L15661">
        <v>0.4590168535722941</v>
      </c>
    </row>
    <row r="15662" spans="1:12">
      <c r="A15662" t="s">
        <v>317</v>
      </c>
      <c r="B15662" t="s">
        <v>402</v>
      </c>
      <c r="C15662">
        <v>48211</v>
      </c>
      <c r="D15662" t="s">
        <v>135</v>
      </c>
      <c r="E15662">
        <v>329</v>
      </c>
      <c r="F15662" t="s">
        <v>136</v>
      </c>
      <c r="G15662" t="s">
        <v>137</v>
      </c>
      <c r="H15662">
        <v>1435</v>
      </c>
      <c r="I15662">
        <v>0.46597624755200728</v>
      </c>
      <c r="J15662">
        <v>5.113505436173474E-3</v>
      </c>
      <c r="K15662">
        <v>-2.752872877330044E-2</v>
      </c>
      <c r="L15662">
        <v>1.0239631210378779</v>
      </c>
    </row>
    <row r="15663" spans="1:12">
      <c r="A15663" t="s">
        <v>317</v>
      </c>
      <c r="B15663" t="s">
        <v>402</v>
      </c>
      <c r="C15663">
        <v>48211</v>
      </c>
      <c r="D15663" t="s">
        <v>135</v>
      </c>
      <c r="E15663">
        <v>329</v>
      </c>
      <c r="F15663" t="s">
        <v>136</v>
      </c>
      <c r="G15663" t="s">
        <v>138</v>
      </c>
      <c r="H15663">
        <v>65</v>
      </c>
      <c r="I15663">
        <v>0.26528751836994507</v>
      </c>
      <c r="J15663">
        <v>1.284412859449547E-2</v>
      </c>
      <c r="K15663">
        <v>4.3786730255295683E-2</v>
      </c>
      <c r="L15663">
        <v>0.62709490296361037</v>
      </c>
    </row>
    <row r="15664" spans="1:12">
      <c r="A15664" t="s">
        <v>317</v>
      </c>
      <c r="B15664" t="s">
        <v>402</v>
      </c>
      <c r="C15664">
        <v>48211</v>
      </c>
      <c r="D15664" t="s">
        <v>135</v>
      </c>
      <c r="E15664">
        <v>329</v>
      </c>
      <c r="F15664" t="s">
        <v>136</v>
      </c>
      <c r="G15664" t="s">
        <v>139</v>
      </c>
      <c r="H15664">
        <v>1435</v>
      </c>
      <c r="I15664">
        <v>0.30611798144984309</v>
      </c>
      <c r="J15664">
        <v>3.7282669439902771E-3</v>
      </c>
      <c r="K15664">
        <v>-6.0185527839845557E-2</v>
      </c>
      <c r="L15664">
        <v>0.78154180764374748</v>
      </c>
    </row>
    <row r="15665" spans="1:12">
      <c r="A15665" t="s">
        <v>317</v>
      </c>
      <c r="B15665" t="s">
        <v>402</v>
      </c>
      <c r="C15665">
        <v>48211</v>
      </c>
      <c r="D15665" t="s">
        <v>135</v>
      </c>
      <c r="E15665">
        <v>329</v>
      </c>
      <c r="F15665" t="s">
        <v>136</v>
      </c>
      <c r="G15665" t="s">
        <v>140</v>
      </c>
      <c r="H15665">
        <v>65</v>
      </c>
      <c r="I15665">
        <v>0.17137578292670089</v>
      </c>
      <c r="J15665">
        <v>8.7352021474321438E-3</v>
      </c>
      <c r="K15665">
        <v>-2.6959044389114652E-2</v>
      </c>
      <c r="L15665">
        <v>0.30356360487245032</v>
      </c>
    </row>
    <row r="15666" spans="1:12">
      <c r="A15666" t="s">
        <v>317</v>
      </c>
      <c r="B15666" t="s">
        <v>284</v>
      </c>
      <c r="C15666">
        <v>48213</v>
      </c>
      <c r="D15666" t="s">
        <v>135</v>
      </c>
      <c r="E15666">
        <v>329</v>
      </c>
      <c r="F15666" t="s">
        <v>136</v>
      </c>
      <c r="G15666" t="s">
        <v>137</v>
      </c>
      <c r="H15666">
        <v>385</v>
      </c>
      <c r="I15666">
        <v>0.44931330765684407</v>
      </c>
      <c r="J15666">
        <v>9.5507826619770329E-3</v>
      </c>
      <c r="K15666">
        <v>4.7015300867615753E-2</v>
      </c>
      <c r="L15666">
        <v>1.1821418445569449</v>
      </c>
    </row>
    <row r="15667" spans="1:12">
      <c r="A15667" t="s">
        <v>317</v>
      </c>
      <c r="B15667" t="s">
        <v>284</v>
      </c>
      <c r="C15667">
        <v>48213</v>
      </c>
      <c r="D15667" t="s">
        <v>135</v>
      </c>
      <c r="E15667">
        <v>329</v>
      </c>
      <c r="F15667" t="s">
        <v>136</v>
      </c>
      <c r="G15667" t="s">
        <v>138</v>
      </c>
      <c r="H15667">
        <v>615</v>
      </c>
      <c r="I15667">
        <v>0.43845845385504151</v>
      </c>
      <c r="J15667">
        <v>8.0442255027795891E-3</v>
      </c>
      <c r="K15667">
        <v>1.1574085157536581E-2</v>
      </c>
      <c r="L15667">
        <v>1.113550756471404</v>
      </c>
    </row>
    <row r="15668" spans="1:12">
      <c r="A15668" t="s">
        <v>317</v>
      </c>
      <c r="B15668" t="s">
        <v>284</v>
      </c>
      <c r="C15668">
        <v>48213</v>
      </c>
      <c r="D15668" t="s">
        <v>135</v>
      </c>
      <c r="E15668">
        <v>329</v>
      </c>
      <c r="F15668" t="s">
        <v>136</v>
      </c>
      <c r="G15668" t="s">
        <v>139</v>
      </c>
      <c r="H15668">
        <v>385</v>
      </c>
      <c r="I15668">
        <v>0.31553999149772177</v>
      </c>
      <c r="J15668">
        <v>6.5640098094966581E-3</v>
      </c>
      <c r="K15668">
        <v>2.7026075074874749E-2</v>
      </c>
      <c r="L15668">
        <v>0.82633330526958082</v>
      </c>
    </row>
    <row r="15669" spans="1:12">
      <c r="A15669" t="s">
        <v>317</v>
      </c>
      <c r="B15669" t="s">
        <v>284</v>
      </c>
      <c r="C15669">
        <v>48213</v>
      </c>
      <c r="D15669" t="s">
        <v>135</v>
      </c>
      <c r="E15669">
        <v>329</v>
      </c>
      <c r="F15669" t="s">
        <v>136</v>
      </c>
      <c r="G15669" t="s">
        <v>140</v>
      </c>
      <c r="H15669">
        <v>613</v>
      </c>
      <c r="I15669">
        <v>0.30441390115269018</v>
      </c>
      <c r="J15669">
        <v>5.6743118508289381E-3</v>
      </c>
      <c r="K15669">
        <v>1.3535378060595699E-2</v>
      </c>
      <c r="L15669">
        <v>0.76438586886810056</v>
      </c>
    </row>
    <row r="15670" spans="1:12">
      <c r="A15670" t="s">
        <v>317</v>
      </c>
      <c r="B15670" t="s">
        <v>293</v>
      </c>
      <c r="C15670">
        <v>48215</v>
      </c>
      <c r="D15670" t="s">
        <v>135</v>
      </c>
      <c r="E15670">
        <v>329</v>
      </c>
      <c r="F15670" t="s">
        <v>136</v>
      </c>
      <c r="G15670" t="s">
        <v>137</v>
      </c>
      <c r="H15670">
        <v>119</v>
      </c>
      <c r="I15670">
        <v>0.122942226166403</v>
      </c>
      <c r="J15670">
        <v>5.0373503612471471E-3</v>
      </c>
      <c r="K15670">
        <v>-4.9760974441760218E-2</v>
      </c>
      <c r="L15670">
        <v>0.32892094759157481</v>
      </c>
    </row>
    <row r="15671" spans="1:12">
      <c r="A15671" t="s">
        <v>317</v>
      </c>
      <c r="B15671" t="s">
        <v>293</v>
      </c>
      <c r="C15671">
        <v>48215</v>
      </c>
      <c r="D15671" t="s">
        <v>135</v>
      </c>
      <c r="E15671">
        <v>329</v>
      </c>
      <c r="F15671" t="s">
        <v>136</v>
      </c>
      <c r="G15671" t="s">
        <v>138</v>
      </c>
      <c r="H15671">
        <v>119</v>
      </c>
      <c r="I15671">
        <v>0.29325033371053721</v>
      </c>
      <c r="J15671">
        <v>3.7892255895945401E-3</v>
      </c>
      <c r="K15671">
        <v>0.19199115077625509</v>
      </c>
      <c r="L15671">
        <v>0.40427942466039118</v>
      </c>
    </row>
    <row r="15672" spans="1:12">
      <c r="A15672" t="s">
        <v>317</v>
      </c>
      <c r="B15672" t="s">
        <v>293</v>
      </c>
      <c r="C15672">
        <v>48215</v>
      </c>
      <c r="D15672" t="s">
        <v>135</v>
      </c>
      <c r="E15672">
        <v>329</v>
      </c>
      <c r="F15672" t="s">
        <v>136</v>
      </c>
      <c r="G15672" t="s">
        <v>139</v>
      </c>
      <c r="H15672">
        <v>119</v>
      </c>
      <c r="I15672">
        <v>5.0808164967242442E-2</v>
      </c>
      <c r="J15672">
        <v>3.9664596109271468E-3</v>
      </c>
      <c r="K15672">
        <v>-6.6250945119708332E-2</v>
      </c>
      <c r="L15672">
        <v>0.1854800812663909</v>
      </c>
    </row>
    <row r="15673" spans="1:12">
      <c r="A15673" t="s">
        <v>317</v>
      </c>
      <c r="B15673" t="s">
        <v>293</v>
      </c>
      <c r="C15673">
        <v>48215</v>
      </c>
      <c r="D15673" t="s">
        <v>135</v>
      </c>
      <c r="E15673">
        <v>329</v>
      </c>
      <c r="F15673" t="s">
        <v>136</v>
      </c>
      <c r="G15673" t="s">
        <v>140</v>
      </c>
      <c r="H15673">
        <v>119</v>
      </c>
      <c r="I15673">
        <v>0.19797904178750769</v>
      </c>
      <c r="J15673">
        <v>3.1101053615775641E-3</v>
      </c>
      <c r="K15673">
        <v>0.13202741408278049</v>
      </c>
      <c r="L15673">
        <v>0.31086761842222321</v>
      </c>
    </row>
    <row r="15674" spans="1:12">
      <c r="A15674" t="s">
        <v>317</v>
      </c>
      <c r="B15674" t="s">
        <v>280</v>
      </c>
      <c r="C15674">
        <v>48217</v>
      </c>
      <c r="D15674" t="s">
        <v>135</v>
      </c>
      <c r="E15674">
        <v>329</v>
      </c>
      <c r="F15674" t="s">
        <v>136</v>
      </c>
      <c r="G15674" t="s">
        <v>137</v>
      </c>
      <c r="H15674">
        <v>21</v>
      </c>
      <c r="I15674">
        <v>0.5470049174890208</v>
      </c>
      <c r="J15674">
        <v>4.3433133168376083E-2</v>
      </c>
      <c r="K15674">
        <v>0.1295522859993114</v>
      </c>
      <c r="L15674">
        <v>1.066179810073695</v>
      </c>
    </row>
    <row r="15675" spans="1:12">
      <c r="A15675" t="s">
        <v>317</v>
      </c>
      <c r="B15675" t="s">
        <v>280</v>
      </c>
      <c r="C15675">
        <v>48217</v>
      </c>
      <c r="D15675" t="s">
        <v>135</v>
      </c>
      <c r="E15675">
        <v>329</v>
      </c>
      <c r="F15675" t="s">
        <v>136</v>
      </c>
      <c r="G15675" t="s">
        <v>138</v>
      </c>
      <c r="H15675">
        <v>321</v>
      </c>
      <c r="I15675">
        <v>0.35454621230871192</v>
      </c>
      <c r="J15675">
        <v>5.3462816936707437E-3</v>
      </c>
      <c r="K15675">
        <v>3.5267178298786029E-3</v>
      </c>
      <c r="L15675">
        <v>0.64600093801257175</v>
      </c>
    </row>
    <row r="15676" spans="1:12">
      <c r="A15676" t="s">
        <v>317</v>
      </c>
      <c r="B15676" t="s">
        <v>280</v>
      </c>
      <c r="C15676">
        <v>48217</v>
      </c>
      <c r="D15676" t="s">
        <v>135</v>
      </c>
      <c r="E15676">
        <v>329</v>
      </c>
      <c r="F15676" t="s">
        <v>136</v>
      </c>
      <c r="G15676" t="s">
        <v>139</v>
      </c>
      <c r="H15676">
        <v>21</v>
      </c>
      <c r="I15676">
        <v>0.36355972984092638</v>
      </c>
      <c r="J15676">
        <v>3.3509043309988322E-2</v>
      </c>
      <c r="K15676">
        <v>5.3360621454152268E-2</v>
      </c>
      <c r="L15676">
        <v>0.76678524946020876</v>
      </c>
    </row>
    <row r="15677" spans="1:12">
      <c r="A15677" t="s">
        <v>317</v>
      </c>
      <c r="B15677" t="s">
        <v>280</v>
      </c>
      <c r="C15677">
        <v>48217</v>
      </c>
      <c r="D15677" t="s">
        <v>135</v>
      </c>
      <c r="E15677">
        <v>329</v>
      </c>
      <c r="F15677" t="s">
        <v>136</v>
      </c>
      <c r="G15677" t="s">
        <v>140</v>
      </c>
      <c r="H15677">
        <v>321</v>
      </c>
      <c r="I15677">
        <v>0.23811588190193189</v>
      </c>
      <c r="J15677">
        <v>3.7083104935462792E-3</v>
      </c>
      <c r="K15677">
        <v>3.42951325573275E-3</v>
      </c>
      <c r="L15677">
        <v>0.41155296971148791</v>
      </c>
    </row>
    <row r="15678" spans="1:12">
      <c r="A15678" t="s">
        <v>317</v>
      </c>
      <c r="B15678" t="s">
        <v>403</v>
      </c>
      <c r="C15678">
        <v>48219</v>
      </c>
      <c r="D15678" t="s">
        <v>135</v>
      </c>
      <c r="E15678">
        <v>329</v>
      </c>
      <c r="F15678" t="s">
        <v>136</v>
      </c>
      <c r="G15678" t="s">
        <v>137</v>
      </c>
      <c r="H15678">
        <v>195</v>
      </c>
      <c r="I15678">
        <v>0.28343611349441222</v>
      </c>
      <c r="J15678">
        <v>6.0871629480228756E-3</v>
      </c>
      <c r="K15678">
        <v>4.0327803587979487E-2</v>
      </c>
      <c r="L15678">
        <v>0.63017838379196844</v>
      </c>
    </row>
    <row r="15679" spans="1:12">
      <c r="A15679" t="s">
        <v>317</v>
      </c>
      <c r="B15679" t="s">
        <v>403</v>
      </c>
      <c r="C15679">
        <v>48219</v>
      </c>
      <c r="D15679" t="s">
        <v>135</v>
      </c>
      <c r="E15679">
        <v>329</v>
      </c>
      <c r="F15679" t="s">
        <v>136</v>
      </c>
      <c r="G15679" t="s">
        <v>138</v>
      </c>
      <c r="H15679">
        <v>190</v>
      </c>
      <c r="I15679">
        <v>0.29763670697418582</v>
      </c>
      <c r="J15679">
        <v>4.9153075241309347E-3</v>
      </c>
      <c r="K15679">
        <v>0.11461314469076921</v>
      </c>
      <c r="L15679">
        <v>0.55621989740984301</v>
      </c>
    </row>
    <row r="15680" spans="1:12">
      <c r="A15680" t="s">
        <v>317</v>
      </c>
      <c r="B15680" t="s">
        <v>403</v>
      </c>
      <c r="C15680">
        <v>48219</v>
      </c>
      <c r="D15680" t="s">
        <v>135</v>
      </c>
      <c r="E15680">
        <v>329</v>
      </c>
      <c r="F15680" t="s">
        <v>136</v>
      </c>
      <c r="G15680" t="s">
        <v>139</v>
      </c>
      <c r="H15680">
        <v>195</v>
      </c>
      <c r="I15680">
        <v>0.17612800779370269</v>
      </c>
      <c r="J15680">
        <v>3.8423580542136029E-3</v>
      </c>
      <c r="K15680">
        <v>2.5588173371077931E-2</v>
      </c>
      <c r="L15680">
        <v>0.47454837191406157</v>
      </c>
    </row>
    <row r="15681" spans="1:12">
      <c r="A15681" t="s">
        <v>317</v>
      </c>
      <c r="B15681" t="s">
        <v>403</v>
      </c>
      <c r="C15681">
        <v>48219</v>
      </c>
      <c r="D15681" t="s">
        <v>135</v>
      </c>
      <c r="E15681">
        <v>329</v>
      </c>
      <c r="F15681" t="s">
        <v>136</v>
      </c>
      <c r="G15681" t="s">
        <v>140</v>
      </c>
      <c r="H15681">
        <v>190</v>
      </c>
      <c r="I15681">
        <v>0.20624770442954221</v>
      </c>
      <c r="J15681">
        <v>3.4536833858784021E-3</v>
      </c>
      <c r="K15681">
        <v>7.9621242581681878E-2</v>
      </c>
      <c r="L15681">
        <v>0.38373444297828441</v>
      </c>
    </row>
    <row r="15682" spans="1:12">
      <c r="A15682" t="s">
        <v>317</v>
      </c>
      <c r="B15682" t="s">
        <v>404</v>
      </c>
      <c r="C15682">
        <v>48221</v>
      </c>
      <c r="D15682" t="s">
        <v>135</v>
      </c>
      <c r="E15682">
        <v>329</v>
      </c>
      <c r="F15682" t="s">
        <v>136</v>
      </c>
      <c r="G15682" t="s">
        <v>137</v>
      </c>
      <c r="H15682">
        <v>21</v>
      </c>
      <c r="I15682">
        <v>0.5470049174890208</v>
      </c>
      <c r="J15682">
        <v>4.3433133168376083E-2</v>
      </c>
      <c r="K15682">
        <v>0.1295522859993114</v>
      </c>
      <c r="L15682">
        <v>1.066179810073695</v>
      </c>
    </row>
    <row r="15683" spans="1:12">
      <c r="A15683" t="s">
        <v>317</v>
      </c>
      <c r="B15683" t="s">
        <v>404</v>
      </c>
      <c r="C15683">
        <v>48221</v>
      </c>
      <c r="D15683" t="s">
        <v>135</v>
      </c>
      <c r="E15683">
        <v>329</v>
      </c>
      <c r="F15683" t="s">
        <v>136</v>
      </c>
      <c r="G15683" t="s">
        <v>138</v>
      </c>
      <c r="H15683">
        <v>46</v>
      </c>
      <c r="I15683">
        <v>0.25394683525268757</v>
      </c>
      <c r="J15683">
        <v>1.296115886688644E-2</v>
      </c>
      <c r="K15683">
        <v>3.974179241501221E-2</v>
      </c>
      <c r="L15683">
        <v>0.44675325088963302</v>
      </c>
    </row>
    <row r="15684" spans="1:12">
      <c r="A15684" t="s">
        <v>317</v>
      </c>
      <c r="B15684" t="s">
        <v>404</v>
      </c>
      <c r="C15684">
        <v>48221</v>
      </c>
      <c r="D15684" t="s">
        <v>135</v>
      </c>
      <c r="E15684">
        <v>329</v>
      </c>
      <c r="F15684" t="s">
        <v>136</v>
      </c>
      <c r="G15684" t="s">
        <v>139</v>
      </c>
      <c r="H15684">
        <v>21</v>
      </c>
      <c r="I15684">
        <v>0.36355972984092638</v>
      </c>
      <c r="J15684">
        <v>3.3509043309988322E-2</v>
      </c>
      <c r="K15684">
        <v>5.3360621454152268E-2</v>
      </c>
      <c r="L15684">
        <v>0.76678524946020876</v>
      </c>
    </row>
    <row r="15685" spans="1:12">
      <c r="A15685" t="s">
        <v>317</v>
      </c>
      <c r="B15685" t="s">
        <v>404</v>
      </c>
      <c r="C15685">
        <v>48221</v>
      </c>
      <c r="D15685" t="s">
        <v>135</v>
      </c>
      <c r="E15685">
        <v>329</v>
      </c>
      <c r="F15685" t="s">
        <v>136</v>
      </c>
      <c r="G15685" t="s">
        <v>140</v>
      </c>
      <c r="H15685">
        <v>46</v>
      </c>
      <c r="I15685">
        <v>0.16961613616517571</v>
      </c>
      <c r="J15685">
        <v>8.8854994332505134E-3</v>
      </c>
      <c r="K15685">
        <v>2.962561642337927E-2</v>
      </c>
      <c r="L15685">
        <v>0.31631502310576393</v>
      </c>
    </row>
    <row r="15686" spans="1:12">
      <c r="A15686" t="s">
        <v>317</v>
      </c>
      <c r="B15686" t="s">
        <v>405</v>
      </c>
      <c r="C15686">
        <v>48223</v>
      </c>
      <c r="D15686" t="s">
        <v>135</v>
      </c>
      <c r="E15686">
        <v>329</v>
      </c>
      <c r="F15686" t="s">
        <v>136</v>
      </c>
      <c r="G15686" t="s">
        <v>137</v>
      </c>
      <c r="H15686">
        <v>21</v>
      </c>
      <c r="I15686">
        <v>0.5470049174890208</v>
      </c>
      <c r="J15686">
        <v>4.3433133168376083E-2</v>
      </c>
      <c r="K15686">
        <v>0.1295522859993114</v>
      </c>
      <c r="L15686">
        <v>1.066179810073695</v>
      </c>
    </row>
    <row r="15687" spans="1:12">
      <c r="A15687" t="s">
        <v>317</v>
      </c>
      <c r="B15687" t="s">
        <v>405</v>
      </c>
      <c r="C15687">
        <v>48223</v>
      </c>
      <c r="D15687" t="s">
        <v>135</v>
      </c>
      <c r="E15687">
        <v>329</v>
      </c>
      <c r="F15687" t="s">
        <v>136</v>
      </c>
      <c r="G15687" t="s">
        <v>138</v>
      </c>
      <c r="H15687">
        <v>321</v>
      </c>
      <c r="I15687">
        <v>0.35454621230871192</v>
      </c>
      <c r="J15687">
        <v>5.3462816936707437E-3</v>
      </c>
      <c r="K15687">
        <v>3.5267178298786029E-3</v>
      </c>
      <c r="L15687">
        <v>0.64600093801257175</v>
      </c>
    </row>
    <row r="15688" spans="1:12">
      <c r="A15688" t="s">
        <v>317</v>
      </c>
      <c r="B15688" t="s">
        <v>405</v>
      </c>
      <c r="C15688">
        <v>48223</v>
      </c>
      <c r="D15688" t="s">
        <v>135</v>
      </c>
      <c r="E15688">
        <v>329</v>
      </c>
      <c r="F15688" t="s">
        <v>136</v>
      </c>
      <c r="G15688" t="s">
        <v>139</v>
      </c>
      <c r="H15688">
        <v>21</v>
      </c>
      <c r="I15688">
        <v>0.36355972984092638</v>
      </c>
      <c r="J15688">
        <v>3.3509043309988322E-2</v>
      </c>
      <c r="K15688">
        <v>5.3360621454152268E-2</v>
      </c>
      <c r="L15688">
        <v>0.76678524946020876</v>
      </c>
    </row>
    <row r="15689" spans="1:12">
      <c r="A15689" t="s">
        <v>317</v>
      </c>
      <c r="B15689" t="s">
        <v>405</v>
      </c>
      <c r="C15689">
        <v>48223</v>
      </c>
      <c r="D15689" t="s">
        <v>135</v>
      </c>
      <c r="E15689">
        <v>329</v>
      </c>
      <c r="F15689" t="s">
        <v>136</v>
      </c>
      <c r="G15689" t="s">
        <v>140</v>
      </c>
      <c r="H15689">
        <v>321</v>
      </c>
      <c r="I15689">
        <v>0.23811588190193189</v>
      </c>
      <c r="J15689">
        <v>3.7083104935462792E-3</v>
      </c>
      <c r="K15689">
        <v>3.42951325573275E-3</v>
      </c>
      <c r="L15689">
        <v>0.41155296971148791</v>
      </c>
    </row>
    <row r="15690" spans="1:12">
      <c r="A15690" t="s">
        <v>317</v>
      </c>
      <c r="B15690" t="s">
        <v>310</v>
      </c>
      <c r="C15690">
        <v>48225</v>
      </c>
      <c r="D15690" t="s">
        <v>135</v>
      </c>
      <c r="E15690">
        <v>329</v>
      </c>
      <c r="F15690" t="s">
        <v>136</v>
      </c>
      <c r="G15690" t="s">
        <v>137</v>
      </c>
      <c r="H15690">
        <v>385</v>
      </c>
      <c r="I15690">
        <v>0.44931330765684407</v>
      </c>
      <c r="J15690">
        <v>9.5507826619770329E-3</v>
      </c>
      <c r="K15690">
        <v>4.7015300867615753E-2</v>
      </c>
      <c r="L15690">
        <v>1.1821418445569449</v>
      </c>
    </row>
    <row r="15691" spans="1:12">
      <c r="A15691" t="s">
        <v>317</v>
      </c>
      <c r="B15691" t="s">
        <v>310</v>
      </c>
      <c r="C15691">
        <v>48225</v>
      </c>
      <c r="D15691" t="s">
        <v>135</v>
      </c>
      <c r="E15691">
        <v>329</v>
      </c>
      <c r="F15691" t="s">
        <v>136</v>
      </c>
      <c r="G15691" t="s">
        <v>138</v>
      </c>
      <c r="H15691">
        <v>615</v>
      </c>
      <c r="I15691">
        <v>0.43845845385504151</v>
      </c>
      <c r="J15691">
        <v>8.0442255027795891E-3</v>
      </c>
      <c r="K15691">
        <v>1.1574085157536581E-2</v>
      </c>
      <c r="L15691">
        <v>1.113550756471404</v>
      </c>
    </row>
    <row r="15692" spans="1:12">
      <c r="A15692" t="s">
        <v>317</v>
      </c>
      <c r="B15692" t="s">
        <v>310</v>
      </c>
      <c r="C15692">
        <v>48225</v>
      </c>
      <c r="D15692" t="s">
        <v>135</v>
      </c>
      <c r="E15692">
        <v>329</v>
      </c>
      <c r="F15692" t="s">
        <v>136</v>
      </c>
      <c r="G15692" t="s">
        <v>139</v>
      </c>
      <c r="H15692">
        <v>385</v>
      </c>
      <c r="I15692">
        <v>0.31553999149772177</v>
      </c>
      <c r="J15692">
        <v>6.5640098094966581E-3</v>
      </c>
      <c r="K15692">
        <v>2.7026075074874749E-2</v>
      </c>
      <c r="L15692">
        <v>0.82633330526958082</v>
      </c>
    </row>
    <row r="15693" spans="1:12">
      <c r="A15693" t="s">
        <v>317</v>
      </c>
      <c r="B15693" t="s">
        <v>310</v>
      </c>
      <c r="C15693">
        <v>48225</v>
      </c>
      <c r="D15693" t="s">
        <v>135</v>
      </c>
      <c r="E15693">
        <v>329</v>
      </c>
      <c r="F15693" t="s">
        <v>136</v>
      </c>
      <c r="G15693" t="s">
        <v>140</v>
      </c>
      <c r="H15693">
        <v>613</v>
      </c>
      <c r="I15693">
        <v>0.30441390115269018</v>
      </c>
      <c r="J15693">
        <v>5.6743118508289381E-3</v>
      </c>
      <c r="K15693">
        <v>1.3535378060595699E-2</v>
      </c>
      <c r="L15693">
        <v>0.76438586886810056</v>
      </c>
    </row>
    <row r="15694" spans="1:12">
      <c r="A15694" t="s">
        <v>317</v>
      </c>
      <c r="B15694" t="s">
        <v>258</v>
      </c>
      <c r="C15694">
        <v>48227</v>
      </c>
      <c r="D15694" t="s">
        <v>135</v>
      </c>
      <c r="E15694">
        <v>329</v>
      </c>
      <c r="F15694" t="s">
        <v>136</v>
      </c>
      <c r="G15694" t="s">
        <v>137</v>
      </c>
      <c r="H15694">
        <v>195</v>
      </c>
      <c r="I15694">
        <v>0.28343611349441222</v>
      </c>
      <c r="J15694">
        <v>6.0871629480228756E-3</v>
      </c>
      <c r="K15694">
        <v>4.0327803587979487E-2</v>
      </c>
      <c r="L15694">
        <v>0.63017838379196844</v>
      </c>
    </row>
    <row r="15695" spans="1:12">
      <c r="A15695" t="s">
        <v>317</v>
      </c>
      <c r="B15695" t="s">
        <v>258</v>
      </c>
      <c r="C15695">
        <v>48227</v>
      </c>
      <c r="D15695" t="s">
        <v>135</v>
      </c>
      <c r="E15695">
        <v>329</v>
      </c>
      <c r="F15695" t="s">
        <v>136</v>
      </c>
      <c r="G15695" t="s">
        <v>138</v>
      </c>
      <c r="H15695">
        <v>190</v>
      </c>
      <c r="I15695">
        <v>0.29763670697418582</v>
      </c>
      <c r="J15695">
        <v>4.9153075241309347E-3</v>
      </c>
      <c r="K15695">
        <v>0.11461314469076921</v>
      </c>
      <c r="L15695">
        <v>0.55621989740984301</v>
      </c>
    </row>
    <row r="15696" spans="1:12">
      <c r="A15696" t="s">
        <v>317</v>
      </c>
      <c r="B15696" t="s">
        <v>258</v>
      </c>
      <c r="C15696">
        <v>48227</v>
      </c>
      <c r="D15696" t="s">
        <v>135</v>
      </c>
      <c r="E15696">
        <v>329</v>
      </c>
      <c r="F15696" t="s">
        <v>136</v>
      </c>
      <c r="G15696" t="s">
        <v>139</v>
      </c>
      <c r="H15696">
        <v>195</v>
      </c>
      <c r="I15696">
        <v>0.17612800779370269</v>
      </c>
      <c r="J15696">
        <v>3.8423580542136029E-3</v>
      </c>
      <c r="K15696">
        <v>2.5588173371077931E-2</v>
      </c>
      <c r="L15696">
        <v>0.47454837191406157</v>
      </c>
    </row>
    <row r="15697" spans="1:12">
      <c r="A15697" t="s">
        <v>317</v>
      </c>
      <c r="B15697" t="s">
        <v>258</v>
      </c>
      <c r="C15697">
        <v>48227</v>
      </c>
      <c r="D15697" t="s">
        <v>135</v>
      </c>
      <c r="E15697">
        <v>329</v>
      </c>
      <c r="F15697" t="s">
        <v>136</v>
      </c>
      <c r="G15697" t="s">
        <v>140</v>
      </c>
      <c r="H15697">
        <v>190</v>
      </c>
      <c r="I15697">
        <v>0.20624770442954221</v>
      </c>
      <c r="J15697">
        <v>3.4536833858784021E-3</v>
      </c>
      <c r="K15697">
        <v>7.9621242581681878E-2</v>
      </c>
      <c r="L15697">
        <v>0.38373444297828441</v>
      </c>
    </row>
    <row r="15698" spans="1:12">
      <c r="A15698" t="s">
        <v>317</v>
      </c>
      <c r="B15698" t="s">
        <v>406</v>
      </c>
      <c r="C15698">
        <v>48229</v>
      </c>
      <c r="D15698" t="s">
        <v>135</v>
      </c>
      <c r="E15698">
        <v>329</v>
      </c>
      <c r="F15698" t="s">
        <v>136</v>
      </c>
      <c r="G15698" t="s">
        <v>137</v>
      </c>
      <c r="H15698">
        <v>388</v>
      </c>
      <c r="I15698">
        <v>0.16263698744200891</v>
      </c>
      <c r="J15698">
        <v>7.4401620460544963E-3</v>
      </c>
      <c r="K15698">
        <v>-0.26564934471743518</v>
      </c>
      <c r="L15698">
        <v>0.69509727640183472</v>
      </c>
    </row>
    <row r="15699" spans="1:12">
      <c r="A15699" t="s">
        <v>317</v>
      </c>
      <c r="B15699" t="s">
        <v>406</v>
      </c>
      <c r="C15699">
        <v>48229</v>
      </c>
      <c r="D15699" t="s">
        <v>135</v>
      </c>
      <c r="E15699">
        <v>329</v>
      </c>
      <c r="F15699" t="s">
        <v>136</v>
      </c>
      <c r="G15699" t="s">
        <v>138</v>
      </c>
      <c r="H15699">
        <v>138</v>
      </c>
      <c r="I15699">
        <v>9.1528116094587761E-2</v>
      </c>
      <c r="J15699">
        <v>6.5577956841154769E-3</v>
      </c>
      <c r="K15699">
        <v>-2.182744159600605E-2</v>
      </c>
      <c r="L15699">
        <v>0.46960594352196472</v>
      </c>
    </row>
    <row r="15700" spans="1:12">
      <c r="A15700" t="s">
        <v>317</v>
      </c>
      <c r="B15700" t="s">
        <v>406</v>
      </c>
      <c r="C15700">
        <v>48229</v>
      </c>
      <c r="D15700" t="s">
        <v>135</v>
      </c>
      <c r="E15700">
        <v>329</v>
      </c>
      <c r="F15700" t="s">
        <v>136</v>
      </c>
      <c r="G15700" t="s">
        <v>139</v>
      </c>
      <c r="H15700">
        <v>389</v>
      </c>
      <c r="I15700">
        <v>9.7071120772838651E-2</v>
      </c>
      <c r="J15700">
        <v>4.8294967971840904E-3</v>
      </c>
      <c r="K15700">
        <v>-0.25162092256125129</v>
      </c>
      <c r="L15700">
        <v>0.51548835296320339</v>
      </c>
    </row>
    <row r="15701" spans="1:12">
      <c r="A15701" t="s">
        <v>317</v>
      </c>
      <c r="B15701" t="s">
        <v>406</v>
      </c>
      <c r="C15701">
        <v>48229</v>
      </c>
      <c r="D15701" t="s">
        <v>135</v>
      </c>
      <c r="E15701">
        <v>329</v>
      </c>
      <c r="F15701" t="s">
        <v>136</v>
      </c>
      <c r="G15701" t="s">
        <v>140</v>
      </c>
      <c r="H15701">
        <v>138</v>
      </c>
      <c r="I15701">
        <v>6.581658453460397E-2</v>
      </c>
      <c r="J15701">
        <v>4.6010943695833856E-3</v>
      </c>
      <c r="K15701">
        <v>-3.8939617520700957E-2</v>
      </c>
      <c r="L15701">
        <v>0.35558323079265097</v>
      </c>
    </row>
    <row r="15702" spans="1:12">
      <c r="A15702" t="s">
        <v>317</v>
      </c>
      <c r="B15702" t="s">
        <v>407</v>
      </c>
      <c r="C15702">
        <v>48231</v>
      </c>
      <c r="D15702" t="s">
        <v>135</v>
      </c>
      <c r="E15702">
        <v>329</v>
      </c>
      <c r="F15702" t="s">
        <v>136</v>
      </c>
      <c r="G15702" t="s">
        <v>137</v>
      </c>
      <c r="H15702">
        <v>21</v>
      </c>
      <c r="I15702">
        <v>0.5470049174890208</v>
      </c>
      <c r="J15702">
        <v>4.3433133168376083E-2</v>
      </c>
      <c r="K15702">
        <v>0.1295522859993114</v>
      </c>
      <c r="L15702">
        <v>1.066179810073695</v>
      </c>
    </row>
    <row r="15703" spans="1:12">
      <c r="A15703" t="s">
        <v>317</v>
      </c>
      <c r="B15703" t="s">
        <v>407</v>
      </c>
      <c r="C15703">
        <v>48231</v>
      </c>
      <c r="D15703" t="s">
        <v>135</v>
      </c>
      <c r="E15703">
        <v>329</v>
      </c>
      <c r="F15703" t="s">
        <v>136</v>
      </c>
      <c r="G15703" t="s">
        <v>138</v>
      </c>
      <c r="H15703">
        <v>321</v>
      </c>
      <c r="I15703">
        <v>0.35454621230871192</v>
      </c>
      <c r="J15703">
        <v>5.3462816936707437E-3</v>
      </c>
      <c r="K15703">
        <v>3.5267178298786029E-3</v>
      </c>
      <c r="L15703">
        <v>0.64600093801257175</v>
      </c>
    </row>
    <row r="15704" spans="1:12">
      <c r="A15704" t="s">
        <v>317</v>
      </c>
      <c r="B15704" t="s">
        <v>407</v>
      </c>
      <c r="C15704">
        <v>48231</v>
      </c>
      <c r="D15704" t="s">
        <v>135</v>
      </c>
      <c r="E15704">
        <v>329</v>
      </c>
      <c r="F15704" t="s">
        <v>136</v>
      </c>
      <c r="G15704" t="s">
        <v>139</v>
      </c>
      <c r="H15704">
        <v>21</v>
      </c>
      <c r="I15704">
        <v>0.36355972984092638</v>
      </c>
      <c r="J15704">
        <v>3.3509043309988322E-2</v>
      </c>
      <c r="K15704">
        <v>5.3360621454152268E-2</v>
      </c>
      <c r="L15704">
        <v>0.76678524946020876</v>
      </c>
    </row>
    <row r="15705" spans="1:12">
      <c r="A15705" t="s">
        <v>317</v>
      </c>
      <c r="B15705" t="s">
        <v>407</v>
      </c>
      <c r="C15705">
        <v>48231</v>
      </c>
      <c r="D15705" t="s">
        <v>135</v>
      </c>
      <c r="E15705">
        <v>329</v>
      </c>
      <c r="F15705" t="s">
        <v>136</v>
      </c>
      <c r="G15705" t="s">
        <v>140</v>
      </c>
      <c r="H15705">
        <v>321</v>
      </c>
      <c r="I15705">
        <v>0.23811588190193189</v>
      </c>
      <c r="J15705">
        <v>3.7083104935462792E-3</v>
      </c>
      <c r="K15705">
        <v>3.42951325573275E-3</v>
      </c>
      <c r="L15705">
        <v>0.41155296971148791</v>
      </c>
    </row>
    <row r="15706" spans="1:12">
      <c r="A15706" t="s">
        <v>317</v>
      </c>
      <c r="B15706" t="s">
        <v>408</v>
      </c>
      <c r="C15706">
        <v>48233</v>
      </c>
      <c r="D15706" t="s">
        <v>135</v>
      </c>
      <c r="E15706">
        <v>329</v>
      </c>
      <c r="F15706" t="s">
        <v>136</v>
      </c>
      <c r="G15706" t="s">
        <v>137</v>
      </c>
      <c r="H15706">
        <v>1435</v>
      </c>
      <c r="I15706">
        <v>0.46597624755200728</v>
      </c>
      <c r="J15706">
        <v>5.113505436173474E-3</v>
      </c>
      <c r="K15706">
        <v>-2.752872877330044E-2</v>
      </c>
      <c r="L15706">
        <v>1.0239631210378779</v>
      </c>
    </row>
    <row r="15707" spans="1:12">
      <c r="A15707" t="s">
        <v>317</v>
      </c>
      <c r="B15707" t="s">
        <v>408</v>
      </c>
      <c r="C15707">
        <v>48233</v>
      </c>
      <c r="D15707" t="s">
        <v>135</v>
      </c>
      <c r="E15707">
        <v>329</v>
      </c>
      <c r="F15707" t="s">
        <v>136</v>
      </c>
      <c r="G15707" t="s">
        <v>138</v>
      </c>
      <c r="H15707">
        <v>65</v>
      </c>
      <c r="I15707">
        <v>0.26528751836994507</v>
      </c>
      <c r="J15707">
        <v>1.284412859449547E-2</v>
      </c>
      <c r="K15707">
        <v>4.3786730255295683E-2</v>
      </c>
      <c r="L15707">
        <v>0.62709490296361037</v>
      </c>
    </row>
    <row r="15708" spans="1:12">
      <c r="A15708" t="s">
        <v>317</v>
      </c>
      <c r="B15708" t="s">
        <v>408</v>
      </c>
      <c r="C15708">
        <v>48233</v>
      </c>
      <c r="D15708" t="s">
        <v>135</v>
      </c>
      <c r="E15708">
        <v>329</v>
      </c>
      <c r="F15708" t="s">
        <v>136</v>
      </c>
      <c r="G15708" t="s">
        <v>139</v>
      </c>
      <c r="H15708">
        <v>1435</v>
      </c>
      <c r="I15708">
        <v>0.30611798144984309</v>
      </c>
      <c r="J15708">
        <v>3.7282669439902771E-3</v>
      </c>
      <c r="K15708">
        <v>-6.0185527839845557E-2</v>
      </c>
      <c r="L15708">
        <v>0.78154180764374748</v>
      </c>
    </row>
    <row r="15709" spans="1:12">
      <c r="A15709" t="s">
        <v>317</v>
      </c>
      <c r="B15709" t="s">
        <v>408</v>
      </c>
      <c r="C15709">
        <v>48233</v>
      </c>
      <c r="D15709" t="s">
        <v>135</v>
      </c>
      <c r="E15709">
        <v>329</v>
      </c>
      <c r="F15709" t="s">
        <v>136</v>
      </c>
      <c r="G15709" t="s">
        <v>140</v>
      </c>
      <c r="H15709">
        <v>65</v>
      </c>
      <c r="I15709">
        <v>0.17137578292670089</v>
      </c>
      <c r="J15709">
        <v>8.7352021474321438E-3</v>
      </c>
      <c r="K15709">
        <v>-2.6959044389114652E-2</v>
      </c>
      <c r="L15709">
        <v>0.30356360487245032</v>
      </c>
    </row>
    <row r="15710" spans="1:12">
      <c r="A15710" t="s">
        <v>317</v>
      </c>
      <c r="B15710" t="s">
        <v>409</v>
      </c>
      <c r="C15710">
        <v>48235</v>
      </c>
      <c r="D15710" t="s">
        <v>135</v>
      </c>
      <c r="E15710">
        <v>329</v>
      </c>
      <c r="F15710" t="s">
        <v>136</v>
      </c>
      <c r="G15710" t="s">
        <v>137</v>
      </c>
      <c r="H15710">
        <v>20</v>
      </c>
      <c r="I15710">
        <v>0.19250688145090661</v>
      </c>
      <c r="J15710">
        <v>5.2012228094484277E-3</v>
      </c>
      <c r="K15710">
        <v>0.13558364459545141</v>
      </c>
      <c r="L15710">
        <v>0.2360569384351138</v>
      </c>
    </row>
    <row r="15711" spans="1:12">
      <c r="A15711" t="s">
        <v>317</v>
      </c>
      <c r="B15711" t="s">
        <v>409</v>
      </c>
      <c r="C15711">
        <v>48235</v>
      </c>
      <c r="D15711" t="s">
        <v>135</v>
      </c>
      <c r="E15711">
        <v>329</v>
      </c>
      <c r="F15711" t="s">
        <v>136</v>
      </c>
      <c r="G15711" t="s">
        <v>138</v>
      </c>
      <c r="H15711">
        <v>39</v>
      </c>
      <c r="I15711">
        <v>0.2445694760170358</v>
      </c>
      <c r="J15711">
        <v>8.7281885049274813E-3</v>
      </c>
      <c r="K15711">
        <v>9.9144704515967408E-2</v>
      </c>
      <c r="L15711">
        <v>0.31337497333317121</v>
      </c>
    </row>
    <row r="15712" spans="1:12">
      <c r="A15712" t="s">
        <v>317</v>
      </c>
      <c r="B15712" t="s">
        <v>409</v>
      </c>
      <c r="C15712">
        <v>48235</v>
      </c>
      <c r="D15712" t="s">
        <v>135</v>
      </c>
      <c r="E15712">
        <v>329</v>
      </c>
      <c r="F15712" t="s">
        <v>136</v>
      </c>
      <c r="G15712" t="s">
        <v>139</v>
      </c>
      <c r="H15712">
        <v>20</v>
      </c>
      <c r="I15712">
        <v>9.141775402859896E-2</v>
      </c>
      <c r="J15712">
        <v>3.9107470672233319E-3</v>
      </c>
      <c r="K15712">
        <v>4.4326273037271012E-2</v>
      </c>
      <c r="L15712">
        <v>0.13454058583555101</v>
      </c>
    </row>
    <row r="15713" spans="1:12">
      <c r="A15713" t="s">
        <v>317</v>
      </c>
      <c r="B15713" t="s">
        <v>409</v>
      </c>
      <c r="C15713">
        <v>48235</v>
      </c>
      <c r="D15713" t="s">
        <v>135</v>
      </c>
      <c r="E15713">
        <v>329</v>
      </c>
      <c r="F15713" t="s">
        <v>136</v>
      </c>
      <c r="G15713" t="s">
        <v>140</v>
      </c>
      <c r="H15713">
        <v>39</v>
      </c>
      <c r="I15713">
        <v>0.1658115542347483</v>
      </c>
      <c r="J15713">
        <v>5.9599346018816054E-3</v>
      </c>
      <c r="K15713">
        <v>6.0774492252545741E-2</v>
      </c>
      <c r="L15713">
        <v>0.21163222586589231</v>
      </c>
    </row>
    <row r="15714" spans="1:12">
      <c r="A15714" t="s">
        <v>317</v>
      </c>
      <c r="B15714" t="s">
        <v>410</v>
      </c>
      <c r="C15714">
        <v>48237</v>
      </c>
      <c r="D15714" t="s">
        <v>135</v>
      </c>
      <c r="E15714">
        <v>329</v>
      </c>
      <c r="F15714" t="s">
        <v>136</v>
      </c>
      <c r="G15714" t="s">
        <v>137</v>
      </c>
      <c r="H15714">
        <v>1435</v>
      </c>
      <c r="I15714">
        <v>0.46597624755200728</v>
      </c>
      <c r="J15714">
        <v>5.113505436173474E-3</v>
      </c>
      <c r="K15714">
        <v>-2.752872877330044E-2</v>
      </c>
      <c r="L15714">
        <v>1.0239631210378779</v>
      </c>
    </row>
    <row r="15715" spans="1:12">
      <c r="A15715" t="s">
        <v>317</v>
      </c>
      <c r="B15715" t="s">
        <v>410</v>
      </c>
      <c r="C15715">
        <v>48237</v>
      </c>
      <c r="D15715" t="s">
        <v>135</v>
      </c>
      <c r="E15715">
        <v>329</v>
      </c>
      <c r="F15715" t="s">
        <v>136</v>
      </c>
      <c r="G15715" t="s">
        <v>138</v>
      </c>
      <c r="H15715">
        <v>61</v>
      </c>
      <c r="I15715">
        <v>0.2327767977981807</v>
      </c>
      <c r="J15715">
        <v>8.9932982637830668E-3</v>
      </c>
      <c r="K15715">
        <v>3.051598319939177E-2</v>
      </c>
      <c r="L15715">
        <v>0.50736906573200191</v>
      </c>
    </row>
    <row r="15716" spans="1:12">
      <c r="A15716" t="s">
        <v>317</v>
      </c>
      <c r="B15716" t="s">
        <v>410</v>
      </c>
      <c r="C15716">
        <v>48237</v>
      </c>
      <c r="D15716" t="s">
        <v>135</v>
      </c>
      <c r="E15716">
        <v>329</v>
      </c>
      <c r="F15716" t="s">
        <v>136</v>
      </c>
      <c r="G15716" t="s">
        <v>139</v>
      </c>
      <c r="H15716">
        <v>1435</v>
      </c>
      <c r="I15716">
        <v>0.30611798144984309</v>
      </c>
      <c r="J15716">
        <v>3.7282669439902771E-3</v>
      </c>
      <c r="K15716">
        <v>-6.0185527839845557E-2</v>
      </c>
      <c r="L15716">
        <v>0.78154180764374748</v>
      </c>
    </row>
    <row r="15717" spans="1:12">
      <c r="A15717" t="s">
        <v>317</v>
      </c>
      <c r="B15717" t="s">
        <v>410</v>
      </c>
      <c r="C15717">
        <v>48237</v>
      </c>
      <c r="D15717" t="s">
        <v>135</v>
      </c>
      <c r="E15717">
        <v>329</v>
      </c>
      <c r="F15717" t="s">
        <v>136</v>
      </c>
      <c r="G15717" t="s">
        <v>140</v>
      </c>
      <c r="H15717">
        <v>61</v>
      </c>
      <c r="I15717">
        <v>0.14910316286508629</v>
      </c>
      <c r="J15717">
        <v>6.1737480123585696E-3</v>
      </c>
      <c r="K15717">
        <v>2.8931558080882661E-2</v>
      </c>
      <c r="L15717">
        <v>0.3463287260114703</v>
      </c>
    </row>
    <row r="15718" spans="1:12">
      <c r="A15718" t="s">
        <v>317</v>
      </c>
      <c r="B15718" t="s">
        <v>264</v>
      </c>
      <c r="C15718">
        <v>48239</v>
      </c>
      <c r="D15718" t="s">
        <v>135</v>
      </c>
      <c r="E15718">
        <v>329</v>
      </c>
      <c r="F15718" t="s">
        <v>136</v>
      </c>
      <c r="G15718" t="s">
        <v>137</v>
      </c>
      <c r="H15718">
        <v>119</v>
      </c>
      <c r="I15718">
        <v>0.27442866946813171</v>
      </c>
      <c r="J15718">
        <v>7.6889338792943468E-3</v>
      </c>
      <c r="K15718">
        <v>0.10648539978457219</v>
      </c>
      <c r="L15718">
        <v>0.51536629723701144</v>
      </c>
    </row>
    <row r="15719" spans="1:12">
      <c r="A15719" t="s">
        <v>317</v>
      </c>
      <c r="B15719" t="s">
        <v>264</v>
      </c>
      <c r="C15719">
        <v>48239</v>
      </c>
      <c r="D15719" t="s">
        <v>135</v>
      </c>
      <c r="E15719">
        <v>329</v>
      </c>
      <c r="F15719" t="s">
        <v>136</v>
      </c>
      <c r="G15719" t="s">
        <v>138</v>
      </c>
      <c r="H15719">
        <v>154</v>
      </c>
      <c r="I15719">
        <v>0.34255739895831488</v>
      </c>
      <c r="J15719">
        <v>9.458868943509913E-3</v>
      </c>
      <c r="K15719">
        <v>4.956130742973552E-3</v>
      </c>
      <c r="L15719">
        <v>0.49972877100647067</v>
      </c>
    </row>
    <row r="15720" spans="1:12">
      <c r="A15720" t="s">
        <v>317</v>
      </c>
      <c r="B15720" t="s">
        <v>264</v>
      </c>
      <c r="C15720">
        <v>48239</v>
      </c>
      <c r="D15720" t="s">
        <v>135</v>
      </c>
      <c r="E15720">
        <v>329</v>
      </c>
      <c r="F15720" t="s">
        <v>136</v>
      </c>
      <c r="G15720" t="s">
        <v>139</v>
      </c>
      <c r="H15720">
        <v>119</v>
      </c>
      <c r="I15720">
        <v>0.16466032610783499</v>
      </c>
      <c r="J15720">
        <v>6.0155201477897872E-3</v>
      </c>
      <c r="K15720">
        <v>2.9576003240143051E-2</v>
      </c>
      <c r="L15720">
        <v>0.38065595844621269</v>
      </c>
    </row>
    <row r="15721" spans="1:12">
      <c r="A15721" t="s">
        <v>317</v>
      </c>
      <c r="B15721" t="s">
        <v>264</v>
      </c>
      <c r="C15721">
        <v>48239</v>
      </c>
      <c r="D15721" t="s">
        <v>135</v>
      </c>
      <c r="E15721">
        <v>329</v>
      </c>
      <c r="F15721" t="s">
        <v>136</v>
      </c>
      <c r="G15721" t="s">
        <v>140</v>
      </c>
      <c r="H15721">
        <v>154</v>
      </c>
      <c r="I15721">
        <v>0.23397762591530871</v>
      </c>
      <c r="J15721">
        <v>6.5086543546116976E-3</v>
      </c>
      <c r="K15721">
        <v>4.4084656302159006E-3</v>
      </c>
      <c r="L15721">
        <v>0.34356906155108963</v>
      </c>
    </row>
    <row r="15722" spans="1:12">
      <c r="A15722" t="s">
        <v>317</v>
      </c>
      <c r="B15722" t="s">
        <v>269</v>
      </c>
      <c r="C15722">
        <v>48241</v>
      </c>
      <c r="D15722" t="s">
        <v>135</v>
      </c>
      <c r="E15722">
        <v>329</v>
      </c>
      <c r="F15722" t="s">
        <v>136</v>
      </c>
      <c r="G15722" t="s">
        <v>137</v>
      </c>
      <c r="H15722">
        <v>385</v>
      </c>
      <c r="I15722">
        <v>0.44931330765684407</v>
      </c>
      <c r="J15722">
        <v>9.5507826619770329E-3</v>
      </c>
      <c r="K15722">
        <v>4.7015300867615753E-2</v>
      </c>
      <c r="L15722">
        <v>1.1821418445569449</v>
      </c>
    </row>
    <row r="15723" spans="1:12">
      <c r="A15723" t="s">
        <v>317</v>
      </c>
      <c r="B15723" t="s">
        <v>269</v>
      </c>
      <c r="C15723">
        <v>48241</v>
      </c>
      <c r="D15723" t="s">
        <v>135</v>
      </c>
      <c r="E15723">
        <v>329</v>
      </c>
      <c r="F15723" t="s">
        <v>136</v>
      </c>
      <c r="G15723" t="s">
        <v>138</v>
      </c>
      <c r="H15723">
        <v>615</v>
      </c>
      <c r="I15723">
        <v>0.43845845385504151</v>
      </c>
      <c r="J15723">
        <v>8.0442255027795891E-3</v>
      </c>
      <c r="K15723">
        <v>1.1574085157536581E-2</v>
      </c>
      <c r="L15723">
        <v>1.113550756471404</v>
      </c>
    </row>
    <row r="15724" spans="1:12">
      <c r="A15724" t="s">
        <v>317</v>
      </c>
      <c r="B15724" t="s">
        <v>269</v>
      </c>
      <c r="C15724">
        <v>48241</v>
      </c>
      <c r="D15724" t="s">
        <v>135</v>
      </c>
      <c r="E15724">
        <v>329</v>
      </c>
      <c r="F15724" t="s">
        <v>136</v>
      </c>
      <c r="G15724" t="s">
        <v>139</v>
      </c>
      <c r="H15724">
        <v>385</v>
      </c>
      <c r="I15724">
        <v>0.31553999149772177</v>
      </c>
      <c r="J15724">
        <v>6.5640098094966581E-3</v>
      </c>
      <c r="K15724">
        <v>2.7026075074874749E-2</v>
      </c>
      <c r="L15724">
        <v>0.82633330526958082</v>
      </c>
    </row>
    <row r="15725" spans="1:12">
      <c r="A15725" t="s">
        <v>317</v>
      </c>
      <c r="B15725" t="s">
        <v>269</v>
      </c>
      <c r="C15725">
        <v>48241</v>
      </c>
      <c r="D15725" t="s">
        <v>135</v>
      </c>
      <c r="E15725">
        <v>329</v>
      </c>
      <c r="F15725" t="s">
        <v>136</v>
      </c>
      <c r="G15725" t="s">
        <v>140</v>
      </c>
      <c r="H15725">
        <v>613</v>
      </c>
      <c r="I15725">
        <v>0.30441390115269018</v>
      </c>
      <c r="J15725">
        <v>5.6743118508289381E-3</v>
      </c>
      <c r="K15725">
        <v>1.3535378060595699E-2</v>
      </c>
      <c r="L15725">
        <v>0.76438586886810056</v>
      </c>
    </row>
    <row r="15726" spans="1:12">
      <c r="A15726" t="s">
        <v>317</v>
      </c>
      <c r="B15726" t="s">
        <v>411</v>
      </c>
      <c r="C15726">
        <v>48243</v>
      </c>
      <c r="D15726" t="s">
        <v>135</v>
      </c>
      <c r="E15726">
        <v>329</v>
      </c>
      <c r="F15726" t="s">
        <v>136</v>
      </c>
      <c r="G15726" t="s">
        <v>137</v>
      </c>
      <c r="H15726">
        <v>388</v>
      </c>
      <c r="I15726">
        <v>0.16263698744200891</v>
      </c>
      <c r="J15726">
        <v>7.4401620460544963E-3</v>
      </c>
      <c r="K15726">
        <v>-0.26564934471743518</v>
      </c>
      <c r="L15726">
        <v>0.69509727640183472</v>
      </c>
    </row>
    <row r="15727" spans="1:12">
      <c r="A15727" t="s">
        <v>317</v>
      </c>
      <c r="B15727" t="s">
        <v>411</v>
      </c>
      <c r="C15727">
        <v>48243</v>
      </c>
      <c r="D15727" t="s">
        <v>135</v>
      </c>
      <c r="E15727">
        <v>329</v>
      </c>
      <c r="F15727" t="s">
        <v>136</v>
      </c>
      <c r="G15727" t="s">
        <v>138</v>
      </c>
      <c r="H15727">
        <v>138</v>
      </c>
      <c r="I15727">
        <v>9.1528116094587761E-2</v>
      </c>
      <c r="J15727">
        <v>6.5577956841154769E-3</v>
      </c>
      <c r="K15727">
        <v>-2.182744159600605E-2</v>
      </c>
      <c r="L15727">
        <v>0.46960594352196472</v>
      </c>
    </row>
    <row r="15728" spans="1:12">
      <c r="A15728" t="s">
        <v>317</v>
      </c>
      <c r="B15728" t="s">
        <v>411</v>
      </c>
      <c r="C15728">
        <v>48243</v>
      </c>
      <c r="D15728" t="s">
        <v>135</v>
      </c>
      <c r="E15728">
        <v>329</v>
      </c>
      <c r="F15728" t="s">
        <v>136</v>
      </c>
      <c r="G15728" t="s">
        <v>139</v>
      </c>
      <c r="H15728">
        <v>389</v>
      </c>
      <c r="I15728">
        <v>9.7071120772838651E-2</v>
      </c>
      <c r="J15728">
        <v>4.8294967971840904E-3</v>
      </c>
      <c r="K15728">
        <v>-0.25162092256125129</v>
      </c>
      <c r="L15728">
        <v>0.51548835296320339</v>
      </c>
    </row>
    <row r="15729" spans="1:12">
      <c r="A15729" t="s">
        <v>317</v>
      </c>
      <c r="B15729" t="s">
        <v>411</v>
      </c>
      <c r="C15729">
        <v>48243</v>
      </c>
      <c r="D15729" t="s">
        <v>135</v>
      </c>
      <c r="E15729">
        <v>329</v>
      </c>
      <c r="F15729" t="s">
        <v>136</v>
      </c>
      <c r="G15729" t="s">
        <v>140</v>
      </c>
      <c r="H15729">
        <v>138</v>
      </c>
      <c r="I15729">
        <v>6.581658453460397E-2</v>
      </c>
      <c r="J15729">
        <v>4.6010943695833856E-3</v>
      </c>
      <c r="K15729">
        <v>-3.8939617520700957E-2</v>
      </c>
      <c r="L15729">
        <v>0.35558323079265097</v>
      </c>
    </row>
    <row r="15730" spans="1:12">
      <c r="A15730" t="s">
        <v>317</v>
      </c>
      <c r="B15730" t="s">
        <v>270</v>
      </c>
      <c r="C15730">
        <v>48245</v>
      </c>
      <c r="D15730" t="s">
        <v>135</v>
      </c>
      <c r="E15730">
        <v>329</v>
      </c>
      <c r="F15730" t="s">
        <v>136</v>
      </c>
      <c r="G15730" t="s">
        <v>137</v>
      </c>
      <c r="H15730">
        <v>119</v>
      </c>
      <c r="I15730">
        <v>0.27442866946813171</v>
      </c>
      <c r="J15730">
        <v>7.6889338792943468E-3</v>
      </c>
      <c r="K15730">
        <v>0.10648539978457219</v>
      </c>
      <c r="L15730">
        <v>0.51536629723701144</v>
      </c>
    </row>
    <row r="15731" spans="1:12">
      <c r="A15731" t="s">
        <v>317</v>
      </c>
      <c r="B15731" t="s">
        <v>270</v>
      </c>
      <c r="C15731">
        <v>48245</v>
      </c>
      <c r="D15731" t="s">
        <v>135</v>
      </c>
      <c r="E15731">
        <v>329</v>
      </c>
      <c r="F15731" t="s">
        <v>136</v>
      </c>
      <c r="G15731" t="s">
        <v>138</v>
      </c>
      <c r="H15731">
        <v>154</v>
      </c>
      <c r="I15731">
        <v>0.34255739895831488</v>
      </c>
      <c r="J15731">
        <v>9.458868943509913E-3</v>
      </c>
      <c r="K15731">
        <v>4.956130742973552E-3</v>
      </c>
      <c r="L15731">
        <v>0.49972877100647067</v>
      </c>
    </row>
    <row r="15732" spans="1:12">
      <c r="A15732" t="s">
        <v>317</v>
      </c>
      <c r="B15732" t="s">
        <v>270</v>
      </c>
      <c r="C15732">
        <v>48245</v>
      </c>
      <c r="D15732" t="s">
        <v>135</v>
      </c>
      <c r="E15732">
        <v>329</v>
      </c>
      <c r="F15732" t="s">
        <v>136</v>
      </c>
      <c r="G15732" t="s">
        <v>139</v>
      </c>
      <c r="H15732">
        <v>119</v>
      </c>
      <c r="I15732">
        <v>0.16466032610783499</v>
      </c>
      <c r="J15732">
        <v>6.0155201477897872E-3</v>
      </c>
      <c r="K15732">
        <v>2.9576003240143051E-2</v>
      </c>
      <c r="L15732">
        <v>0.38065595844621269</v>
      </c>
    </row>
    <row r="15733" spans="1:12">
      <c r="A15733" t="s">
        <v>317</v>
      </c>
      <c r="B15733" t="s">
        <v>270</v>
      </c>
      <c r="C15733">
        <v>48245</v>
      </c>
      <c r="D15733" t="s">
        <v>135</v>
      </c>
      <c r="E15733">
        <v>329</v>
      </c>
      <c r="F15733" t="s">
        <v>136</v>
      </c>
      <c r="G15733" t="s">
        <v>140</v>
      </c>
      <c r="H15733">
        <v>154</v>
      </c>
      <c r="I15733">
        <v>0.23397762591530871</v>
      </c>
      <c r="J15733">
        <v>6.5086543546116976E-3</v>
      </c>
      <c r="K15733">
        <v>4.4084656302159006E-3</v>
      </c>
      <c r="L15733">
        <v>0.34356906155108963</v>
      </c>
    </row>
    <row r="15734" spans="1:12">
      <c r="A15734" t="s">
        <v>317</v>
      </c>
      <c r="B15734" t="s">
        <v>412</v>
      </c>
      <c r="C15734">
        <v>48247</v>
      </c>
      <c r="D15734" t="s">
        <v>135</v>
      </c>
      <c r="E15734">
        <v>329</v>
      </c>
      <c r="F15734" t="s">
        <v>136</v>
      </c>
      <c r="G15734" t="s">
        <v>137</v>
      </c>
      <c r="H15734">
        <v>249</v>
      </c>
      <c r="I15734">
        <v>0.15923090482988631</v>
      </c>
      <c r="J15734">
        <v>3.9988460761242791E-3</v>
      </c>
      <c r="K15734">
        <v>-4.9760974441760218E-2</v>
      </c>
      <c r="L15734">
        <v>0.32892094759157481</v>
      </c>
    </row>
    <row r="15735" spans="1:12">
      <c r="A15735" t="s">
        <v>317</v>
      </c>
      <c r="B15735" t="s">
        <v>412</v>
      </c>
      <c r="C15735">
        <v>48247</v>
      </c>
      <c r="D15735" t="s">
        <v>135</v>
      </c>
      <c r="E15735">
        <v>329</v>
      </c>
      <c r="F15735" t="s">
        <v>136</v>
      </c>
      <c r="G15735" t="s">
        <v>138</v>
      </c>
      <c r="H15735">
        <v>334</v>
      </c>
      <c r="I15735">
        <v>0.29272421195599407</v>
      </c>
      <c r="J15735">
        <v>4.8032605153684946E-3</v>
      </c>
      <c r="K15735">
        <v>4.1614353289900017E-3</v>
      </c>
      <c r="L15735">
        <v>0.64700832950507148</v>
      </c>
    </row>
    <row r="15736" spans="1:12">
      <c r="A15736" t="s">
        <v>317</v>
      </c>
      <c r="B15736" t="s">
        <v>412</v>
      </c>
      <c r="C15736">
        <v>48247</v>
      </c>
      <c r="D15736" t="s">
        <v>135</v>
      </c>
      <c r="E15736">
        <v>329</v>
      </c>
      <c r="F15736" t="s">
        <v>136</v>
      </c>
      <c r="G15736" t="s">
        <v>139</v>
      </c>
      <c r="H15736">
        <v>249</v>
      </c>
      <c r="I15736">
        <v>7.6020550272730636E-2</v>
      </c>
      <c r="J15736">
        <v>2.9208690304937191E-3</v>
      </c>
      <c r="K15736">
        <v>-6.6250945119708332E-2</v>
      </c>
      <c r="L15736">
        <v>0.1854800812663909</v>
      </c>
    </row>
    <row r="15737" spans="1:12">
      <c r="A15737" t="s">
        <v>317</v>
      </c>
      <c r="B15737" t="s">
        <v>412</v>
      </c>
      <c r="C15737">
        <v>48247</v>
      </c>
      <c r="D15737" t="s">
        <v>135</v>
      </c>
      <c r="E15737">
        <v>329</v>
      </c>
      <c r="F15737" t="s">
        <v>136</v>
      </c>
      <c r="G15737" t="s">
        <v>140</v>
      </c>
      <c r="H15737">
        <v>334</v>
      </c>
      <c r="I15737">
        <v>0.1956296367601679</v>
      </c>
      <c r="J15737">
        <v>3.416453749889596E-3</v>
      </c>
      <c r="K15737">
        <v>4.3381287910866737E-3</v>
      </c>
      <c r="L15737">
        <v>0.4590168535722941</v>
      </c>
    </row>
    <row r="15738" spans="1:12">
      <c r="A15738" t="s">
        <v>317</v>
      </c>
      <c r="B15738" t="s">
        <v>413</v>
      </c>
      <c r="C15738">
        <v>48249</v>
      </c>
      <c r="D15738" t="s">
        <v>135</v>
      </c>
      <c r="E15738">
        <v>329</v>
      </c>
      <c r="F15738" t="s">
        <v>136</v>
      </c>
      <c r="G15738" t="s">
        <v>137</v>
      </c>
      <c r="H15738">
        <v>249</v>
      </c>
      <c r="I15738">
        <v>0.15923090482988631</v>
      </c>
      <c r="J15738">
        <v>3.9988460761242791E-3</v>
      </c>
      <c r="K15738">
        <v>-4.9760974441760218E-2</v>
      </c>
      <c r="L15738">
        <v>0.32892094759157481</v>
      </c>
    </row>
    <row r="15739" spans="1:12">
      <c r="A15739" t="s">
        <v>317</v>
      </c>
      <c r="B15739" t="s">
        <v>413</v>
      </c>
      <c r="C15739">
        <v>48249</v>
      </c>
      <c r="D15739" t="s">
        <v>135</v>
      </c>
      <c r="E15739">
        <v>329</v>
      </c>
      <c r="F15739" t="s">
        <v>136</v>
      </c>
      <c r="G15739" t="s">
        <v>138</v>
      </c>
      <c r="H15739">
        <v>74</v>
      </c>
      <c r="I15739">
        <v>0.28879671252311212</v>
      </c>
      <c r="J15739">
        <v>1.0467648903134249E-2</v>
      </c>
      <c r="K15739">
        <v>4.3823126638815654E-3</v>
      </c>
      <c r="L15739">
        <v>0.47789499656016338</v>
      </c>
    </row>
    <row r="15740" spans="1:12">
      <c r="A15740" t="s">
        <v>317</v>
      </c>
      <c r="B15740" t="s">
        <v>413</v>
      </c>
      <c r="C15740">
        <v>48249</v>
      </c>
      <c r="D15740" t="s">
        <v>135</v>
      </c>
      <c r="E15740">
        <v>329</v>
      </c>
      <c r="F15740" t="s">
        <v>136</v>
      </c>
      <c r="G15740" t="s">
        <v>139</v>
      </c>
      <c r="H15740">
        <v>249</v>
      </c>
      <c r="I15740">
        <v>7.6020550272730636E-2</v>
      </c>
      <c r="J15740">
        <v>2.9208690304937191E-3</v>
      </c>
      <c r="K15740">
        <v>-6.6250945119708332E-2</v>
      </c>
      <c r="L15740">
        <v>0.1854800812663909</v>
      </c>
    </row>
    <row r="15741" spans="1:12">
      <c r="A15741" t="s">
        <v>317</v>
      </c>
      <c r="B15741" t="s">
        <v>413</v>
      </c>
      <c r="C15741">
        <v>48249</v>
      </c>
      <c r="D15741" t="s">
        <v>135</v>
      </c>
      <c r="E15741">
        <v>329</v>
      </c>
      <c r="F15741" t="s">
        <v>136</v>
      </c>
      <c r="G15741" t="s">
        <v>140</v>
      </c>
      <c r="H15741">
        <v>74</v>
      </c>
      <c r="I15741">
        <v>0.18613125726505689</v>
      </c>
      <c r="J15741">
        <v>7.1057133421286566E-3</v>
      </c>
      <c r="K15741">
        <v>4.5044097806764176E-3</v>
      </c>
      <c r="L15741">
        <v>0.30989779201662643</v>
      </c>
    </row>
    <row r="15742" spans="1:12">
      <c r="A15742" t="s">
        <v>317</v>
      </c>
      <c r="B15742" t="s">
        <v>311</v>
      </c>
      <c r="C15742">
        <v>48251</v>
      </c>
      <c r="D15742" t="s">
        <v>135</v>
      </c>
      <c r="E15742">
        <v>329</v>
      </c>
      <c r="F15742" t="s">
        <v>136</v>
      </c>
      <c r="G15742" t="s">
        <v>137</v>
      </c>
      <c r="H15742">
        <v>21</v>
      </c>
      <c r="I15742">
        <v>0.5470049174890208</v>
      </c>
      <c r="J15742">
        <v>4.3433133168376083E-2</v>
      </c>
      <c r="K15742">
        <v>0.1295522859993114</v>
      </c>
      <c r="L15742">
        <v>1.066179810073695</v>
      </c>
    </row>
    <row r="15743" spans="1:12">
      <c r="A15743" t="s">
        <v>317</v>
      </c>
      <c r="B15743" t="s">
        <v>311</v>
      </c>
      <c r="C15743">
        <v>48251</v>
      </c>
      <c r="D15743" t="s">
        <v>135</v>
      </c>
      <c r="E15743">
        <v>329</v>
      </c>
      <c r="F15743" t="s">
        <v>136</v>
      </c>
      <c r="G15743" t="s">
        <v>138</v>
      </c>
      <c r="H15743">
        <v>73</v>
      </c>
      <c r="I15743">
        <v>0.33615051727436412</v>
      </c>
      <c r="J15743">
        <v>1.2808130277155201E-2</v>
      </c>
      <c r="K15743">
        <v>5.6479476296384711E-3</v>
      </c>
      <c r="L15743">
        <v>0.65817333668408451</v>
      </c>
    </row>
    <row r="15744" spans="1:12">
      <c r="A15744" t="s">
        <v>317</v>
      </c>
      <c r="B15744" t="s">
        <v>311</v>
      </c>
      <c r="C15744">
        <v>48251</v>
      </c>
      <c r="D15744" t="s">
        <v>135</v>
      </c>
      <c r="E15744">
        <v>329</v>
      </c>
      <c r="F15744" t="s">
        <v>136</v>
      </c>
      <c r="G15744" t="s">
        <v>139</v>
      </c>
      <c r="H15744">
        <v>21</v>
      </c>
      <c r="I15744">
        <v>0.36355972984092638</v>
      </c>
      <c r="J15744">
        <v>3.3509043309988322E-2</v>
      </c>
      <c r="K15744">
        <v>5.3360621454152268E-2</v>
      </c>
      <c r="L15744">
        <v>0.76678524946020876</v>
      </c>
    </row>
    <row r="15745" spans="1:12">
      <c r="A15745" t="s">
        <v>317</v>
      </c>
      <c r="B15745" t="s">
        <v>311</v>
      </c>
      <c r="C15745">
        <v>48251</v>
      </c>
      <c r="D15745" t="s">
        <v>135</v>
      </c>
      <c r="E15745">
        <v>329</v>
      </c>
      <c r="F15745" t="s">
        <v>136</v>
      </c>
      <c r="G15745" t="s">
        <v>140</v>
      </c>
      <c r="H15745">
        <v>73</v>
      </c>
      <c r="I15745">
        <v>0.22442072122780371</v>
      </c>
      <c r="J15745">
        <v>8.9310043643736192E-3</v>
      </c>
      <c r="K15745">
        <v>5.7554249492687334E-3</v>
      </c>
      <c r="L15745">
        <v>0.48795499491842181</v>
      </c>
    </row>
    <row r="15746" spans="1:12">
      <c r="A15746" t="s">
        <v>317</v>
      </c>
      <c r="B15746" t="s">
        <v>271</v>
      </c>
      <c r="C15746">
        <v>48253</v>
      </c>
      <c r="D15746" t="s">
        <v>135</v>
      </c>
      <c r="E15746">
        <v>329</v>
      </c>
      <c r="F15746" t="s">
        <v>136</v>
      </c>
      <c r="G15746" t="s">
        <v>137</v>
      </c>
      <c r="H15746">
        <v>119</v>
      </c>
      <c r="I15746">
        <v>0.29388651092794632</v>
      </c>
      <c r="J15746">
        <v>9.5160003303298817E-3</v>
      </c>
      <c r="K15746">
        <v>-1.9091445743904999E-2</v>
      </c>
      <c r="L15746">
        <v>0.60400533488441754</v>
      </c>
    </row>
    <row r="15747" spans="1:12">
      <c r="A15747" t="s">
        <v>317</v>
      </c>
      <c r="B15747" t="s">
        <v>271</v>
      </c>
      <c r="C15747">
        <v>48253</v>
      </c>
      <c r="D15747" t="s">
        <v>135</v>
      </c>
      <c r="E15747">
        <v>329</v>
      </c>
      <c r="F15747" t="s">
        <v>136</v>
      </c>
      <c r="G15747" t="s">
        <v>138</v>
      </c>
      <c r="H15747">
        <v>249</v>
      </c>
      <c r="I15747">
        <v>0.27042666347581229</v>
      </c>
      <c r="J15747">
        <v>4.1029631071762577E-3</v>
      </c>
      <c r="K15747">
        <v>7.527642612605993E-3</v>
      </c>
      <c r="L15747">
        <v>0.48987149713113309</v>
      </c>
    </row>
    <row r="15748" spans="1:12">
      <c r="A15748" t="s">
        <v>317</v>
      </c>
      <c r="B15748" t="s">
        <v>271</v>
      </c>
      <c r="C15748">
        <v>48253</v>
      </c>
      <c r="D15748" t="s">
        <v>135</v>
      </c>
      <c r="E15748">
        <v>329</v>
      </c>
      <c r="F15748" t="s">
        <v>136</v>
      </c>
      <c r="G15748" t="s">
        <v>139</v>
      </c>
      <c r="H15748">
        <v>119</v>
      </c>
      <c r="I15748">
        <v>0.1672011637315193</v>
      </c>
      <c r="J15748">
        <v>6.0766460724215286E-3</v>
      </c>
      <c r="K15748">
        <v>-1.3187403587375661E-2</v>
      </c>
      <c r="L15748">
        <v>0.45817097750658531</v>
      </c>
    </row>
    <row r="15749" spans="1:12">
      <c r="A15749" t="s">
        <v>317</v>
      </c>
      <c r="B15749" t="s">
        <v>271</v>
      </c>
      <c r="C15749">
        <v>48253</v>
      </c>
      <c r="D15749" t="s">
        <v>135</v>
      </c>
      <c r="E15749">
        <v>329</v>
      </c>
      <c r="F15749" t="s">
        <v>136</v>
      </c>
      <c r="G15749" t="s">
        <v>140</v>
      </c>
      <c r="H15749">
        <v>249</v>
      </c>
      <c r="I15749">
        <v>0.1734522331354641</v>
      </c>
      <c r="J15749">
        <v>2.7838226741217142E-3</v>
      </c>
      <c r="K15749">
        <v>7.6165487338413079E-3</v>
      </c>
      <c r="L15749">
        <v>0.31624907821971049</v>
      </c>
    </row>
    <row r="15750" spans="1:12">
      <c r="A15750" t="s">
        <v>317</v>
      </c>
      <c r="B15750" t="s">
        <v>414</v>
      </c>
      <c r="C15750">
        <v>48255</v>
      </c>
      <c r="D15750" t="s">
        <v>135</v>
      </c>
      <c r="E15750">
        <v>329</v>
      </c>
      <c r="F15750" t="s">
        <v>136</v>
      </c>
      <c r="G15750" t="s">
        <v>137</v>
      </c>
      <c r="H15750">
        <v>109</v>
      </c>
      <c r="I15750">
        <v>0.19301415836772079</v>
      </c>
      <c r="J15750">
        <v>5.1871142396278502E-3</v>
      </c>
      <c r="K15750">
        <v>7.9168555439419253E-2</v>
      </c>
      <c r="L15750">
        <v>0.3175332007009114</v>
      </c>
    </row>
    <row r="15751" spans="1:12">
      <c r="A15751" t="s">
        <v>317</v>
      </c>
      <c r="B15751" t="s">
        <v>414</v>
      </c>
      <c r="C15751">
        <v>48255</v>
      </c>
      <c r="D15751" t="s">
        <v>135</v>
      </c>
      <c r="E15751">
        <v>329</v>
      </c>
      <c r="F15751" t="s">
        <v>136</v>
      </c>
      <c r="G15751" t="s">
        <v>138</v>
      </c>
      <c r="H15751">
        <v>68</v>
      </c>
      <c r="I15751">
        <v>0.2851739733147548</v>
      </c>
      <c r="J15751">
        <v>1.5169123980877551E-2</v>
      </c>
      <c r="K15751">
        <v>4.1614353289900017E-3</v>
      </c>
      <c r="L15751">
        <v>0.64700832950507148</v>
      </c>
    </row>
    <row r="15752" spans="1:12">
      <c r="A15752" t="s">
        <v>317</v>
      </c>
      <c r="B15752" t="s">
        <v>414</v>
      </c>
      <c r="C15752">
        <v>48255</v>
      </c>
      <c r="D15752" t="s">
        <v>135</v>
      </c>
      <c r="E15752">
        <v>329</v>
      </c>
      <c r="F15752" t="s">
        <v>136</v>
      </c>
      <c r="G15752" t="s">
        <v>139</v>
      </c>
      <c r="H15752">
        <v>109</v>
      </c>
      <c r="I15752">
        <v>0.10068729651366071</v>
      </c>
      <c r="J15752">
        <v>3.6096511482132409E-3</v>
      </c>
      <c r="K15752">
        <v>2.6378605857422441E-2</v>
      </c>
      <c r="L15752">
        <v>0.18065251378230071</v>
      </c>
    </row>
    <row r="15753" spans="1:12">
      <c r="A15753" t="s">
        <v>317</v>
      </c>
      <c r="B15753" t="s">
        <v>414</v>
      </c>
      <c r="C15753">
        <v>48255</v>
      </c>
      <c r="D15753" t="s">
        <v>135</v>
      </c>
      <c r="E15753">
        <v>329</v>
      </c>
      <c r="F15753" t="s">
        <v>136</v>
      </c>
      <c r="G15753" t="s">
        <v>140</v>
      </c>
      <c r="H15753">
        <v>68</v>
      </c>
      <c r="I15753">
        <v>0.19034421883908001</v>
      </c>
      <c r="J15753">
        <v>1.038836786268608E-2</v>
      </c>
      <c r="K15753">
        <v>4.3381287910866737E-3</v>
      </c>
      <c r="L15753">
        <v>0.4590168535722941</v>
      </c>
    </row>
    <row r="15754" spans="1:12">
      <c r="A15754" t="s">
        <v>317</v>
      </c>
      <c r="B15754" t="s">
        <v>415</v>
      </c>
      <c r="C15754">
        <v>48257</v>
      </c>
      <c r="D15754" t="s">
        <v>135</v>
      </c>
      <c r="E15754">
        <v>329</v>
      </c>
      <c r="F15754" t="s">
        <v>136</v>
      </c>
      <c r="G15754" t="s">
        <v>137</v>
      </c>
      <c r="H15754">
        <v>21</v>
      </c>
      <c r="I15754">
        <v>0.5470049174890208</v>
      </c>
      <c r="J15754">
        <v>4.3433133168376083E-2</v>
      </c>
      <c r="K15754">
        <v>0.1295522859993114</v>
      </c>
      <c r="L15754">
        <v>1.066179810073695</v>
      </c>
    </row>
    <row r="15755" spans="1:12">
      <c r="A15755" t="s">
        <v>317</v>
      </c>
      <c r="B15755" t="s">
        <v>415</v>
      </c>
      <c r="C15755">
        <v>48257</v>
      </c>
      <c r="D15755" t="s">
        <v>135</v>
      </c>
      <c r="E15755">
        <v>329</v>
      </c>
      <c r="F15755" t="s">
        <v>136</v>
      </c>
      <c r="G15755" t="s">
        <v>138</v>
      </c>
      <c r="H15755">
        <v>321</v>
      </c>
      <c r="I15755">
        <v>0.35454621230871192</v>
      </c>
      <c r="J15755">
        <v>5.3462816936707437E-3</v>
      </c>
      <c r="K15755">
        <v>3.5267178298786029E-3</v>
      </c>
      <c r="L15755">
        <v>0.64600093801257175</v>
      </c>
    </row>
    <row r="15756" spans="1:12">
      <c r="A15756" t="s">
        <v>317</v>
      </c>
      <c r="B15756" t="s">
        <v>415</v>
      </c>
      <c r="C15756">
        <v>48257</v>
      </c>
      <c r="D15756" t="s">
        <v>135</v>
      </c>
      <c r="E15756">
        <v>329</v>
      </c>
      <c r="F15756" t="s">
        <v>136</v>
      </c>
      <c r="G15756" t="s">
        <v>139</v>
      </c>
      <c r="H15756">
        <v>21</v>
      </c>
      <c r="I15756">
        <v>0.36355972984092638</v>
      </c>
      <c r="J15756">
        <v>3.3509043309988322E-2</v>
      </c>
      <c r="K15756">
        <v>5.3360621454152268E-2</v>
      </c>
      <c r="L15756">
        <v>0.76678524946020876</v>
      </c>
    </row>
    <row r="15757" spans="1:12">
      <c r="A15757" t="s">
        <v>317</v>
      </c>
      <c r="B15757" t="s">
        <v>415</v>
      </c>
      <c r="C15757">
        <v>48257</v>
      </c>
      <c r="D15757" t="s">
        <v>135</v>
      </c>
      <c r="E15757">
        <v>329</v>
      </c>
      <c r="F15757" t="s">
        <v>136</v>
      </c>
      <c r="G15757" t="s">
        <v>140</v>
      </c>
      <c r="H15757">
        <v>321</v>
      </c>
      <c r="I15757">
        <v>0.23811588190193189</v>
      </c>
      <c r="J15757">
        <v>3.7083104935462792E-3</v>
      </c>
      <c r="K15757">
        <v>3.42951325573275E-3</v>
      </c>
      <c r="L15757">
        <v>0.41155296971148791</v>
      </c>
    </row>
    <row r="15758" spans="1:12">
      <c r="A15758" t="s">
        <v>317</v>
      </c>
      <c r="B15758" t="s">
        <v>416</v>
      </c>
      <c r="C15758">
        <v>48259</v>
      </c>
      <c r="D15758" t="s">
        <v>135</v>
      </c>
      <c r="E15758">
        <v>329</v>
      </c>
      <c r="F15758" t="s">
        <v>136</v>
      </c>
      <c r="G15758" t="s">
        <v>137</v>
      </c>
      <c r="H15758">
        <v>249</v>
      </c>
      <c r="I15758">
        <v>0.15923090482988631</v>
      </c>
      <c r="J15758">
        <v>3.9988460761242791E-3</v>
      </c>
      <c r="K15758">
        <v>-4.9760974441760218E-2</v>
      </c>
      <c r="L15758">
        <v>0.32892094759157481</v>
      </c>
    </row>
    <row r="15759" spans="1:12">
      <c r="A15759" t="s">
        <v>317</v>
      </c>
      <c r="B15759" t="s">
        <v>416</v>
      </c>
      <c r="C15759">
        <v>48259</v>
      </c>
      <c r="D15759" t="s">
        <v>135</v>
      </c>
      <c r="E15759">
        <v>329</v>
      </c>
      <c r="F15759" t="s">
        <v>136</v>
      </c>
      <c r="G15759" t="s">
        <v>138</v>
      </c>
      <c r="H15759">
        <v>334</v>
      </c>
      <c r="I15759">
        <v>0.29272421195599407</v>
      </c>
      <c r="J15759">
        <v>4.8032605153684946E-3</v>
      </c>
      <c r="K15759">
        <v>4.1614353289900017E-3</v>
      </c>
      <c r="L15759">
        <v>0.64700832950507148</v>
      </c>
    </row>
    <row r="15760" spans="1:12">
      <c r="A15760" t="s">
        <v>317</v>
      </c>
      <c r="B15760" t="s">
        <v>416</v>
      </c>
      <c r="C15760">
        <v>48259</v>
      </c>
      <c r="D15760" t="s">
        <v>135</v>
      </c>
      <c r="E15760">
        <v>329</v>
      </c>
      <c r="F15760" t="s">
        <v>136</v>
      </c>
      <c r="G15760" t="s">
        <v>139</v>
      </c>
      <c r="H15760">
        <v>249</v>
      </c>
      <c r="I15760">
        <v>7.6020550272730636E-2</v>
      </c>
      <c r="J15760">
        <v>2.9208690304937191E-3</v>
      </c>
      <c r="K15760">
        <v>-6.6250945119708332E-2</v>
      </c>
      <c r="L15760">
        <v>0.1854800812663909</v>
      </c>
    </row>
    <row r="15761" spans="1:12">
      <c r="A15761" t="s">
        <v>317</v>
      </c>
      <c r="B15761" t="s">
        <v>416</v>
      </c>
      <c r="C15761">
        <v>48259</v>
      </c>
      <c r="D15761" t="s">
        <v>135</v>
      </c>
      <c r="E15761">
        <v>329</v>
      </c>
      <c r="F15761" t="s">
        <v>136</v>
      </c>
      <c r="G15761" t="s">
        <v>140</v>
      </c>
      <c r="H15761">
        <v>334</v>
      </c>
      <c r="I15761">
        <v>0.1956296367601679</v>
      </c>
      <c r="J15761">
        <v>3.416453749889596E-3</v>
      </c>
      <c r="K15761">
        <v>4.3381287910866737E-3</v>
      </c>
      <c r="L15761">
        <v>0.4590168535722941</v>
      </c>
    </row>
    <row r="15762" spans="1:12">
      <c r="A15762" t="s">
        <v>317</v>
      </c>
      <c r="B15762" t="s">
        <v>417</v>
      </c>
      <c r="C15762">
        <v>48261</v>
      </c>
      <c r="D15762" t="s">
        <v>135</v>
      </c>
      <c r="E15762">
        <v>329</v>
      </c>
      <c r="F15762" t="s">
        <v>136</v>
      </c>
      <c r="G15762" t="s">
        <v>137</v>
      </c>
      <c r="H15762">
        <v>249</v>
      </c>
      <c r="I15762">
        <v>0.15923090482988631</v>
      </c>
      <c r="J15762">
        <v>3.9988460761242791E-3</v>
      </c>
      <c r="K15762">
        <v>-4.9760974441760218E-2</v>
      </c>
      <c r="L15762">
        <v>0.32892094759157481</v>
      </c>
    </row>
    <row r="15763" spans="1:12">
      <c r="A15763" t="s">
        <v>317</v>
      </c>
      <c r="B15763" t="s">
        <v>417</v>
      </c>
      <c r="C15763">
        <v>48261</v>
      </c>
      <c r="D15763" t="s">
        <v>135</v>
      </c>
      <c r="E15763">
        <v>329</v>
      </c>
      <c r="F15763" t="s">
        <v>136</v>
      </c>
      <c r="G15763" t="s">
        <v>138</v>
      </c>
      <c r="H15763">
        <v>74</v>
      </c>
      <c r="I15763">
        <v>0.28879671252311212</v>
      </c>
      <c r="J15763">
        <v>1.0467648903134249E-2</v>
      </c>
      <c r="K15763">
        <v>4.3823126638815654E-3</v>
      </c>
      <c r="L15763">
        <v>0.47789499656016338</v>
      </c>
    </row>
    <row r="15764" spans="1:12">
      <c r="A15764" t="s">
        <v>317</v>
      </c>
      <c r="B15764" t="s">
        <v>417</v>
      </c>
      <c r="C15764">
        <v>48261</v>
      </c>
      <c r="D15764" t="s">
        <v>135</v>
      </c>
      <c r="E15764">
        <v>329</v>
      </c>
      <c r="F15764" t="s">
        <v>136</v>
      </c>
      <c r="G15764" t="s">
        <v>139</v>
      </c>
      <c r="H15764">
        <v>249</v>
      </c>
      <c r="I15764">
        <v>7.6020550272730636E-2</v>
      </c>
      <c r="J15764">
        <v>2.9208690304937191E-3</v>
      </c>
      <c r="K15764">
        <v>-6.6250945119708332E-2</v>
      </c>
      <c r="L15764">
        <v>0.1854800812663909</v>
      </c>
    </row>
    <row r="15765" spans="1:12">
      <c r="A15765" t="s">
        <v>317</v>
      </c>
      <c r="B15765" t="s">
        <v>417</v>
      </c>
      <c r="C15765">
        <v>48261</v>
      </c>
      <c r="D15765" t="s">
        <v>135</v>
      </c>
      <c r="E15765">
        <v>329</v>
      </c>
      <c r="F15765" t="s">
        <v>136</v>
      </c>
      <c r="G15765" t="s">
        <v>140</v>
      </c>
      <c r="H15765">
        <v>74</v>
      </c>
      <c r="I15765">
        <v>0.18613125726505689</v>
      </c>
      <c r="J15765">
        <v>7.1057133421286566E-3</v>
      </c>
      <c r="K15765">
        <v>4.5044097806764176E-3</v>
      </c>
      <c r="L15765">
        <v>0.30989779201662643</v>
      </c>
    </row>
    <row r="15766" spans="1:12">
      <c r="A15766" t="s">
        <v>317</v>
      </c>
      <c r="B15766" t="s">
        <v>256</v>
      </c>
      <c r="C15766">
        <v>48263</v>
      </c>
      <c r="D15766" t="s">
        <v>135</v>
      </c>
      <c r="E15766">
        <v>329</v>
      </c>
      <c r="F15766" t="s">
        <v>136</v>
      </c>
      <c r="G15766" t="s">
        <v>137</v>
      </c>
      <c r="H15766">
        <v>109</v>
      </c>
      <c r="I15766">
        <v>0.26486787254441968</v>
      </c>
      <c r="J15766">
        <v>7.5346255072532816E-3</v>
      </c>
      <c r="K15766">
        <v>9.4006061829781967E-2</v>
      </c>
      <c r="L15766">
        <v>0.69272595241907398</v>
      </c>
    </row>
    <row r="15767" spans="1:12">
      <c r="A15767" t="s">
        <v>317</v>
      </c>
      <c r="B15767" t="s">
        <v>256</v>
      </c>
      <c r="C15767">
        <v>48263</v>
      </c>
      <c r="D15767" t="s">
        <v>135</v>
      </c>
      <c r="E15767">
        <v>329</v>
      </c>
      <c r="F15767" t="s">
        <v>136</v>
      </c>
      <c r="G15767" t="s">
        <v>138</v>
      </c>
      <c r="H15767">
        <v>185</v>
      </c>
      <c r="I15767">
        <v>0.25543589857319948</v>
      </c>
      <c r="J15767">
        <v>3.925029639210144E-3</v>
      </c>
      <c r="K15767">
        <v>5.4933248295874579E-2</v>
      </c>
      <c r="L15767">
        <v>0.4147221848699808</v>
      </c>
    </row>
    <row r="15768" spans="1:12">
      <c r="A15768" t="s">
        <v>317</v>
      </c>
      <c r="B15768" t="s">
        <v>256</v>
      </c>
      <c r="C15768">
        <v>48263</v>
      </c>
      <c r="D15768" t="s">
        <v>135</v>
      </c>
      <c r="E15768">
        <v>329</v>
      </c>
      <c r="F15768" t="s">
        <v>136</v>
      </c>
      <c r="G15768" t="s">
        <v>139</v>
      </c>
      <c r="H15768">
        <v>109</v>
      </c>
      <c r="I15768">
        <v>0.1552989770808148</v>
      </c>
      <c r="J15768">
        <v>5.0036047095380612E-3</v>
      </c>
      <c r="K15768">
        <v>3.7732826771799469E-2</v>
      </c>
      <c r="L15768">
        <v>0.48594319981507211</v>
      </c>
    </row>
    <row r="15769" spans="1:12">
      <c r="A15769" t="s">
        <v>317</v>
      </c>
      <c r="B15769" t="s">
        <v>256</v>
      </c>
      <c r="C15769">
        <v>48263</v>
      </c>
      <c r="D15769" t="s">
        <v>135</v>
      </c>
      <c r="E15769">
        <v>329</v>
      </c>
      <c r="F15769" t="s">
        <v>136</v>
      </c>
      <c r="G15769" t="s">
        <v>140</v>
      </c>
      <c r="H15769">
        <v>185</v>
      </c>
      <c r="I15769">
        <v>0.16724572875708341</v>
      </c>
      <c r="J15769">
        <v>2.4674027896755611E-3</v>
      </c>
      <c r="K15769">
        <v>6.7421511901646677E-2</v>
      </c>
      <c r="L15769">
        <v>0.28525384430312267</v>
      </c>
    </row>
    <row r="15770" spans="1:12">
      <c r="A15770" t="s">
        <v>317</v>
      </c>
      <c r="B15770" t="s">
        <v>418</v>
      </c>
      <c r="C15770">
        <v>48265</v>
      </c>
      <c r="D15770" t="s">
        <v>135</v>
      </c>
      <c r="E15770">
        <v>329</v>
      </c>
      <c r="F15770" t="s">
        <v>136</v>
      </c>
      <c r="G15770" t="s">
        <v>137</v>
      </c>
      <c r="H15770">
        <v>249</v>
      </c>
      <c r="I15770">
        <v>0.15923090482988631</v>
      </c>
      <c r="J15770">
        <v>3.9988460761242791E-3</v>
      </c>
      <c r="K15770">
        <v>-4.9760974441760218E-2</v>
      </c>
      <c r="L15770">
        <v>0.32892094759157481</v>
      </c>
    </row>
    <row r="15771" spans="1:12">
      <c r="A15771" t="s">
        <v>317</v>
      </c>
      <c r="B15771" t="s">
        <v>418</v>
      </c>
      <c r="C15771">
        <v>48265</v>
      </c>
      <c r="D15771" t="s">
        <v>135</v>
      </c>
      <c r="E15771">
        <v>329</v>
      </c>
      <c r="F15771" t="s">
        <v>136</v>
      </c>
      <c r="G15771" t="s">
        <v>138</v>
      </c>
      <c r="H15771">
        <v>334</v>
      </c>
      <c r="I15771">
        <v>0.29272421195599407</v>
      </c>
      <c r="J15771">
        <v>4.8032605153684946E-3</v>
      </c>
      <c r="K15771">
        <v>4.1614353289900017E-3</v>
      </c>
      <c r="L15771">
        <v>0.64700832950507148</v>
      </c>
    </row>
    <row r="15772" spans="1:12">
      <c r="A15772" t="s">
        <v>317</v>
      </c>
      <c r="B15772" t="s">
        <v>418</v>
      </c>
      <c r="C15772">
        <v>48265</v>
      </c>
      <c r="D15772" t="s">
        <v>135</v>
      </c>
      <c r="E15772">
        <v>329</v>
      </c>
      <c r="F15772" t="s">
        <v>136</v>
      </c>
      <c r="G15772" t="s">
        <v>139</v>
      </c>
      <c r="H15772">
        <v>249</v>
      </c>
      <c r="I15772">
        <v>7.6020550272730636E-2</v>
      </c>
      <c r="J15772">
        <v>2.9208690304937191E-3</v>
      </c>
      <c r="K15772">
        <v>-6.6250945119708332E-2</v>
      </c>
      <c r="L15772">
        <v>0.1854800812663909</v>
      </c>
    </row>
    <row r="15773" spans="1:12">
      <c r="A15773" t="s">
        <v>317</v>
      </c>
      <c r="B15773" t="s">
        <v>418</v>
      </c>
      <c r="C15773">
        <v>48265</v>
      </c>
      <c r="D15773" t="s">
        <v>135</v>
      </c>
      <c r="E15773">
        <v>329</v>
      </c>
      <c r="F15773" t="s">
        <v>136</v>
      </c>
      <c r="G15773" t="s">
        <v>140</v>
      </c>
      <c r="H15773">
        <v>334</v>
      </c>
      <c r="I15773">
        <v>0.1956296367601679</v>
      </c>
      <c r="J15773">
        <v>3.416453749889596E-3</v>
      </c>
      <c r="K15773">
        <v>4.3381287910866737E-3</v>
      </c>
      <c r="L15773">
        <v>0.4590168535722941</v>
      </c>
    </row>
    <row r="15774" spans="1:12">
      <c r="A15774" t="s">
        <v>317</v>
      </c>
      <c r="B15774" t="s">
        <v>419</v>
      </c>
      <c r="C15774">
        <v>48267</v>
      </c>
      <c r="D15774" t="s">
        <v>135</v>
      </c>
      <c r="E15774">
        <v>329</v>
      </c>
      <c r="F15774" t="s">
        <v>136</v>
      </c>
      <c r="G15774" t="s">
        <v>137</v>
      </c>
      <c r="H15774">
        <v>249</v>
      </c>
      <c r="I15774">
        <v>0.15923090482988631</v>
      </c>
      <c r="J15774">
        <v>3.9988460761242791E-3</v>
      </c>
      <c r="K15774">
        <v>-4.9760974441760218E-2</v>
      </c>
      <c r="L15774">
        <v>0.32892094759157481</v>
      </c>
    </row>
    <row r="15775" spans="1:12">
      <c r="A15775" t="s">
        <v>317</v>
      </c>
      <c r="B15775" t="s">
        <v>419</v>
      </c>
      <c r="C15775">
        <v>48267</v>
      </c>
      <c r="D15775" t="s">
        <v>135</v>
      </c>
      <c r="E15775">
        <v>329</v>
      </c>
      <c r="F15775" t="s">
        <v>136</v>
      </c>
      <c r="G15775" t="s">
        <v>138</v>
      </c>
      <c r="H15775">
        <v>29</v>
      </c>
      <c r="I15775">
        <v>0.3704119426260159</v>
      </c>
      <c r="J15775">
        <v>1.9503571616515988E-2</v>
      </c>
      <c r="K15775">
        <v>0.19473141391032719</v>
      </c>
      <c r="L15775">
        <v>0.54796974641713048</v>
      </c>
    </row>
    <row r="15776" spans="1:12">
      <c r="A15776" t="s">
        <v>317</v>
      </c>
      <c r="B15776" t="s">
        <v>419</v>
      </c>
      <c r="C15776">
        <v>48267</v>
      </c>
      <c r="D15776" t="s">
        <v>135</v>
      </c>
      <c r="E15776">
        <v>329</v>
      </c>
      <c r="F15776" t="s">
        <v>136</v>
      </c>
      <c r="G15776" t="s">
        <v>139</v>
      </c>
      <c r="H15776">
        <v>249</v>
      </c>
      <c r="I15776">
        <v>7.6020550272730636E-2</v>
      </c>
      <c r="J15776">
        <v>2.9208690304937191E-3</v>
      </c>
      <c r="K15776">
        <v>-6.6250945119708332E-2</v>
      </c>
      <c r="L15776">
        <v>0.1854800812663909</v>
      </c>
    </row>
    <row r="15777" spans="1:12">
      <c r="A15777" t="s">
        <v>317</v>
      </c>
      <c r="B15777" t="s">
        <v>419</v>
      </c>
      <c r="C15777">
        <v>48267</v>
      </c>
      <c r="D15777" t="s">
        <v>135</v>
      </c>
      <c r="E15777">
        <v>329</v>
      </c>
      <c r="F15777" t="s">
        <v>136</v>
      </c>
      <c r="G15777" t="s">
        <v>140</v>
      </c>
      <c r="H15777">
        <v>29</v>
      </c>
      <c r="I15777">
        <v>0.25443526243786302</v>
      </c>
      <c r="J15777">
        <v>1.5150411867986281E-2</v>
      </c>
      <c r="K15777">
        <v>0.1225963806418809</v>
      </c>
      <c r="L15777">
        <v>0.38351365017103478</v>
      </c>
    </row>
    <row r="15778" spans="1:12">
      <c r="A15778" t="s">
        <v>317</v>
      </c>
      <c r="B15778" t="s">
        <v>420</v>
      </c>
      <c r="C15778">
        <v>48269</v>
      </c>
      <c r="D15778" t="s">
        <v>135</v>
      </c>
      <c r="E15778">
        <v>329</v>
      </c>
      <c r="F15778" t="s">
        <v>136</v>
      </c>
      <c r="G15778" t="s">
        <v>137</v>
      </c>
      <c r="H15778">
        <v>109</v>
      </c>
      <c r="I15778">
        <v>0.26486787254441968</v>
      </c>
      <c r="J15778">
        <v>7.5346255072532816E-3</v>
      </c>
      <c r="K15778">
        <v>9.4006061829781967E-2</v>
      </c>
      <c r="L15778">
        <v>0.69272595241907398</v>
      </c>
    </row>
    <row r="15779" spans="1:12">
      <c r="A15779" t="s">
        <v>317</v>
      </c>
      <c r="B15779" t="s">
        <v>420</v>
      </c>
      <c r="C15779">
        <v>48269</v>
      </c>
      <c r="D15779" t="s">
        <v>135</v>
      </c>
      <c r="E15779">
        <v>329</v>
      </c>
      <c r="F15779" t="s">
        <v>136</v>
      </c>
      <c r="G15779" t="s">
        <v>138</v>
      </c>
      <c r="H15779">
        <v>185</v>
      </c>
      <c r="I15779">
        <v>0.25543589857319948</v>
      </c>
      <c r="J15779">
        <v>3.925029639210144E-3</v>
      </c>
      <c r="K15779">
        <v>5.4933248295874579E-2</v>
      </c>
      <c r="L15779">
        <v>0.4147221848699808</v>
      </c>
    </row>
    <row r="15780" spans="1:12">
      <c r="A15780" t="s">
        <v>317</v>
      </c>
      <c r="B15780" t="s">
        <v>420</v>
      </c>
      <c r="C15780">
        <v>48269</v>
      </c>
      <c r="D15780" t="s">
        <v>135</v>
      </c>
      <c r="E15780">
        <v>329</v>
      </c>
      <c r="F15780" t="s">
        <v>136</v>
      </c>
      <c r="G15780" t="s">
        <v>139</v>
      </c>
      <c r="H15780">
        <v>109</v>
      </c>
      <c r="I15780">
        <v>0.1552989770808148</v>
      </c>
      <c r="J15780">
        <v>5.0036047095380612E-3</v>
      </c>
      <c r="K15780">
        <v>3.7732826771799469E-2</v>
      </c>
      <c r="L15780">
        <v>0.48594319981507211</v>
      </c>
    </row>
    <row r="15781" spans="1:12">
      <c r="A15781" t="s">
        <v>317</v>
      </c>
      <c r="B15781" t="s">
        <v>420</v>
      </c>
      <c r="C15781">
        <v>48269</v>
      </c>
      <c r="D15781" t="s">
        <v>135</v>
      </c>
      <c r="E15781">
        <v>329</v>
      </c>
      <c r="F15781" t="s">
        <v>136</v>
      </c>
      <c r="G15781" t="s">
        <v>140</v>
      </c>
      <c r="H15781">
        <v>185</v>
      </c>
      <c r="I15781">
        <v>0.16724572875708341</v>
      </c>
      <c r="J15781">
        <v>2.4674027896755611E-3</v>
      </c>
      <c r="K15781">
        <v>6.7421511901646677E-2</v>
      </c>
      <c r="L15781">
        <v>0.28525384430312267</v>
      </c>
    </row>
    <row r="15782" spans="1:12">
      <c r="A15782" t="s">
        <v>317</v>
      </c>
      <c r="B15782" t="s">
        <v>421</v>
      </c>
      <c r="C15782">
        <v>48271</v>
      </c>
      <c r="D15782" t="s">
        <v>135</v>
      </c>
      <c r="E15782">
        <v>329</v>
      </c>
      <c r="F15782" t="s">
        <v>136</v>
      </c>
      <c r="G15782" t="s">
        <v>137</v>
      </c>
      <c r="H15782">
        <v>249</v>
      </c>
      <c r="I15782">
        <v>0.15923090482988631</v>
      </c>
      <c r="J15782">
        <v>3.9988460761242791E-3</v>
      </c>
      <c r="K15782">
        <v>-4.9760974441760218E-2</v>
      </c>
      <c r="L15782">
        <v>0.32892094759157481</v>
      </c>
    </row>
    <row r="15783" spans="1:12">
      <c r="A15783" t="s">
        <v>317</v>
      </c>
      <c r="B15783" t="s">
        <v>421</v>
      </c>
      <c r="C15783">
        <v>48271</v>
      </c>
      <c r="D15783" t="s">
        <v>135</v>
      </c>
      <c r="E15783">
        <v>329</v>
      </c>
      <c r="F15783" t="s">
        <v>136</v>
      </c>
      <c r="G15783" t="s">
        <v>138</v>
      </c>
      <c r="H15783">
        <v>334</v>
      </c>
      <c r="I15783">
        <v>0.29272421195599407</v>
      </c>
      <c r="J15783">
        <v>4.8032605153684946E-3</v>
      </c>
      <c r="K15783">
        <v>4.1614353289900017E-3</v>
      </c>
      <c r="L15783">
        <v>0.64700832950507148</v>
      </c>
    </row>
    <row r="15784" spans="1:12">
      <c r="A15784" t="s">
        <v>317</v>
      </c>
      <c r="B15784" t="s">
        <v>421</v>
      </c>
      <c r="C15784">
        <v>48271</v>
      </c>
      <c r="D15784" t="s">
        <v>135</v>
      </c>
      <c r="E15784">
        <v>329</v>
      </c>
      <c r="F15784" t="s">
        <v>136</v>
      </c>
      <c r="G15784" t="s">
        <v>139</v>
      </c>
      <c r="H15784">
        <v>249</v>
      </c>
      <c r="I15784">
        <v>7.6020550272730636E-2</v>
      </c>
      <c r="J15784">
        <v>2.9208690304937191E-3</v>
      </c>
      <c r="K15784">
        <v>-6.6250945119708332E-2</v>
      </c>
      <c r="L15784">
        <v>0.1854800812663909</v>
      </c>
    </row>
    <row r="15785" spans="1:12">
      <c r="A15785" t="s">
        <v>317</v>
      </c>
      <c r="B15785" t="s">
        <v>421</v>
      </c>
      <c r="C15785">
        <v>48271</v>
      </c>
      <c r="D15785" t="s">
        <v>135</v>
      </c>
      <c r="E15785">
        <v>329</v>
      </c>
      <c r="F15785" t="s">
        <v>136</v>
      </c>
      <c r="G15785" t="s">
        <v>140</v>
      </c>
      <c r="H15785">
        <v>334</v>
      </c>
      <c r="I15785">
        <v>0.1956296367601679</v>
      </c>
      <c r="J15785">
        <v>3.416453749889596E-3</v>
      </c>
      <c r="K15785">
        <v>4.3381287910866737E-3</v>
      </c>
      <c r="L15785">
        <v>0.4590168535722941</v>
      </c>
    </row>
    <row r="15786" spans="1:12">
      <c r="A15786" t="s">
        <v>317</v>
      </c>
      <c r="B15786" t="s">
        <v>422</v>
      </c>
      <c r="C15786">
        <v>48273</v>
      </c>
      <c r="D15786" t="s">
        <v>135</v>
      </c>
      <c r="E15786">
        <v>329</v>
      </c>
      <c r="F15786" t="s">
        <v>136</v>
      </c>
      <c r="G15786" t="s">
        <v>137</v>
      </c>
      <c r="H15786">
        <v>249</v>
      </c>
      <c r="I15786">
        <v>0.15923090482988631</v>
      </c>
      <c r="J15786">
        <v>3.9988460761242791E-3</v>
      </c>
      <c r="K15786">
        <v>-4.9760974441760218E-2</v>
      </c>
      <c r="L15786">
        <v>0.32892094759157481</v>
      </c>
    </row>
    <row r="15787" spans="1:12">
      <c r="A15787" t="s">
        <v>317</v>
      </c>
      <c r="B15787" t="s">
        <v>422</v>
      </c>
      <c r="C15787">
        <v>48273</v>
      </c>
      <c r="D15787" t="s">
        <v>135</v>
      </c>
      <c r="E15787">
        <v>329</v>
      </c>
      <c r="F15787" t="s">
        <v>136</v>
      </c>
      <c r="G15787" t="s">
        <v>138</v>
      </c>
      <c r="H15787">
        <v>74</v>
      </c>
      <c r="I15787">
        <v>0.28879671252311212</v>
      </c>
      <c r="J15787">
        <v>1.0467648903134249E-2</v>
      </c>
      <c r="K15787">
        <v>4.3823126638815654E-3</v>
      </c>
      <c r="L15787">
        <v>0.47789499656016338</v>
      </c>
    </row>
    <row r="15788" spans="1:12">
      <c r="A15788" t="s">
        <v>317</v>
      </c>
      <c r="B15788" t="s">
        <v>422</v>
      </c>
      <c r="C15788">
        <v>48273</v>
      </c>
      <c r="D15788" t="s">
        <v>135</v>
      </c>
      <c r="E15788">
        <v>329</v>
      </c>
      <c r="F15788" t="s">
        <v>136</v>
      </c>
      <c r="G15788" t="s">
        <v>139</v>
      </c>
      <c r="H15788">
        <v>249</v>
      </c>
      <c r="I15788">
        <v>7.6020550272730636E-2</v>
      </c>
      <c r="J15788">
        <v>2.9208690304937191E-3</v>
      </c>
      <c r="K15788">
        <v>-6.6250945119708332E-2</v>
      </c>
      <c r="L15788">
        <v>0.1854800812663909</v>
      </c>
    </row>
    <row r="15789" spans="1:12">
      <c r="A15789" t="s">
        <v>317</v>
      </c>
      <c r="B15789" t="s">
        <v>422</v>
      </c>
      <c r="C15789">
        <v>48273</v>
      </c>
      <c r="D15789" t="s">
        <v>135</v>
      </c>
      <c r="E15789">
        <v>329</v>
      </c>
      <c r="F15789" t="s">
        <v>136</v>
      </c>
      <c r="G15789" t="s">
        <v>140</v>
      </c>
      <c r="H15789">
        <v>74</v>
      </c>
      <c r="I15789">
        <v>0.18613125726505689</v>
      </c>
      <c r="J15789">
        <v>7.1057133421286566E-3</v>
      </c>
      <c r="K15789">
        <v>4.5044097806764176E-3</v>
      </c>
      <c r="L15789">
        <v>0.30989779201662643</v>
      </c>
    </row>
    <row r="15790" spans="1:12">
      <c r="A15790" t="s">
        <v>317</v>
      </c>
      <c r="B15790" t="s">
        <v>260</v>
      </c>
      <c r="C15790">
        <v>48275</v>
      </c>
      <c r="D15790" t="s">
        <v>135</v>
      </c>
      <c r="E15790">
        <v>329</v>
      </c>
      <c r="F15790" t="s">
        <v>136</v>
      </c>
      <c r="G15790" t="s">
        <v>137</v>
      </c>
      <c r="H15790">
        <v>119</v>
      </c>
      <c r="I15790">
        <v>0.29388651092794632</v>
      </c>
      <c r="J15790">
        <v>9.5160003303298817E-3</v>
      </c>
      <c r="K15790">
        <v>-1.9091445743904999E-2</v>
      </c>
      <c r="L15790">
        <v>0.60400533488441754</v>
      </c>
    </row>
    <row r="15791" spans="1:12">
      <c r="A15791" t="s">
        <v>317</v>
      </c>
      <c r="B15791" t="s">
        <v>260</v>
      </c>
      <c r="C15791">
        <v>48275</v>
      </c>
      <c r="D15791" t="s">
        <v>135</v>
      </c>
      <c r="E15791">
        <v>329</v>
      </c>
      <c r="F15791" t="s">
        <v>136</v>
      </c>
      <c r="G15791" t="s">
        <v>138</v>
      </c>
      <c r="H15791">
        <v>249</v>
      </c>
      <c r="I15791">
        <v>0.27042666347581229</v>
      </c>
      <c r="J15791">
        <v>4.1029631071762577E-3</v>
      </c>
      <c r="K15791">
        <v>7.527642612605993E-3</v>
      </c>
      <c r="L15791">
        <v>0.48987149713113309</v>
      </c>
    </row>
    <row r="15792" spans="1:12">
      <c r="A15792" t="s">
        <v>317</v>
      </c>
      <c r="B15792" t="s">
        <v>260</v>
      </c>
      <c r="C15792">
        <v>48275</v>
      </c>
      <c r="D15792" t="s">
        <v>135</v>
      </c>
      <c r="E15792">
        <v>329</v>
      </c>
      <c r="F15792" t="s">
        <v>136</v>
      </c>
      <c r="G15792" t="s">
        <v>139</v>
      </c>
      <c r="H15792">
        <v>119</v>
      </c>
      <c r="I15792">
        <v>0.1672011637315193</v>
      </c>
      <c r="J15792">
        <v>6.0766460724215286E-3</v>
      </c>
      <c r="K15792">
        <v>-1.3187403587375661E-2</v>
      </c>
      <c r="L15792">
        <v>0.45817097750658531</v>
      </c>
    </row>
    <row r="15793" spans="1:12">
      <c r="A15793" t="s">
        <v>317</v>
      </c>
      <c r="B15793" t="s">
        <v>260</v>
      </c>
      <c r="C15793">
        <v>48275</v>
      </c>
      <c r="D15793" t="s">
        <v>135</v>
      </c>
      <c r="E15793">
        <v>329</v>
      </c>
      <c r="F15793" t="s">
        <v>136</v>
      </c>
      <c r="G15793" t="s">
        <v>140</v>
      </c>
      <c r="H15793">
        <v>249</v>
      </c>
      <c r="I15793">
        <v>0.1734522331354641</v>
      </c>
      <c r="J15793">
        <v>2.7838226741217142E-3</v>
      </c>
      <c r="K15793">
        <v>7.6165487338413079E-3</v>
      </c>
      <c r="L15793">
        <v>0.31624907821971049</v>
      </c>
    </row>
    <row r="15794" spans="1:12">
      <c r="A15794" t="s">
        <v>317</v>
      </c>
      <c r="B15794" t="s">
        <v>423</v>
      </c>
      <c r="C15794">
        <v>48283</v>
      </c>
      <c r="D15794" t="s">
        <v>135</v>
      </c>
      <c r="E15794">
        <v>329</v>
      </c>
      <c r="F15794" t="s">
        <v>136</v>
      </c>
      <c r="G15794" t="s">
        <v>137</v>
      </c>
      <c r="H15794">
        <v>249</v>
      </c>
      <c r="I15794">
        <v>0.15923090482988631</v>
      </c>
      <c r="J15794">
        <v>3.9988460761242791E-3</v>
      </c>
      <c r="K15794">
        <v>-4.9760974441760218E-2</v>
      </c>
      <c r="L15794">
        <v>0.32892094759157481</v>
      </c>
    </row>
    <row r="15795" spans="1:12">
      <c r="A15795" t="s">
        <v>317</v>
      </c>
      <c r="B15795" t="s">
        <v>423</v>
      </c>
      <c r="C15795">
        <v>48283</v>
      </c>
      <c r="D15795" t="s">
        <v>135</v>
      </c>
      <c r="E15795">
        <v>329</v>
      </c>
      <c r="F15795" t="s">
        <v>136</v>
      </c>
      <c r="G15795" t="s">
        <v>138</v>
      </c>
      <c r="H15795">
        <v>334</v>
      </c>
      <c r="I15795">
        <v>0.29272421195599407</v>
      </c>
      <c r="J15795">
        <v>4.8032605153684946E-3</v>
      </c>
      <c r="K15795">
        <v>4.1614353289900017E-3</v>
      </c>
      <c r="L15795">
        <v>0.64700832950507148</v>
      </c>
    </row>
    <row r="15796" spans="1:12">
      <c r="A15796" t="s">
        <v>317</v>
      </c>
      <c r="B15796" t="s">
        <v>423</v>
      </c>
      <c r="C15796">
        <v>48283</v>
      </c>
      <c r="D15796" t="s">
        <v>135</v>
      </c>
      <c r="E15796">
        <v>329</v>
      </c>
      <c r="F15796" t="s">
        <v>136</v>
      </c>
      <c r="G15796" t="s">
        <v>139</v>
      </c>
      <c r="H15796">
        <v>249</v>
      </c>
      <c r="I15796">
        <v>7.6020550272730636E-2</v>
      </c>
      <c r="J15796">
        <v>2.9208690304937191E-3</v>
      </c>
      <c r="K15796">
        <v>-6.6250945119708332E-2</v>
      </c>
      <c r="L15796">
        <v>0.1854800812663909</v>
      </c>
    </row>
    <row r="15797" spans="1:12">
      <c r="A15797" t="s">
        <v>317</v>
      </c>
      <c r="B15797" t="s">
        <v>423</v>
      </c>
      <c r="C15797">
        <v>48283</v>
      </c>
      <c r="D15797" t="s">
        <v>135</v>
      </c>
      <c r="E15797">
        <v>329</v>
      </c>
      <c r="F15797" t="s">
        <v>136</v>
      </c>
      <c r="G15797" t="s">
        <v>140</v>
      </c>
      <c r="H15797">
        <v>334</v>
      </c>
      <c r="I15797">
        <v>0.1956296367601679</v>
      </c>
      <c r="J15797">
        <v>3.416453749889596E-3</v>
      </c>
      <c r="K15797">
        <v>4.3381287910866737E-3</v>
      </c>
      <c r="L15797">
        <v>0.4590168535722941</v>
      </c>
    </row>
    <row r="15798" spans="1:12">
      <c r="A15798" t="s">
        <v>317</v>
      </c>
      <c r="B15798" t="s">
        <v>272</v>
      </c>
      <c r="C15798">
        <v>48277</v>
      </c>
      <c r="D15798" t="s">
        <v>135</v>
      </c>
      <c r="E15798">
        <v>329</v>
      </c>
      <c r="F15798" t="s">
        <v>136</v>
      </c>
      <c r="G15798" t="s">
        <v>137</v>
      </c>
      <c r="H15798">
        <v>21</v>
      </c>
      <c r="I15798">
        <v>0.5470049174890208</v>
      </c>
      <c r="J15798">
        <v>4.3433133168376083E-2</v>
      </c>
      <c r="K15798">
        <v>0.1295522859993114</v>
      </c>
      <c r="L15798">
        <v>1.066179810073695</v>
      </c>
    </row>
    <row r="15799" spans="1:12">
      <c r="A15799" t="s">
        <v>317</v>
      </c>
      <c r="B15799" t="s">
        <v>272</v>
      </c>
      <c r="C15799">
        <v>48277</v>
      </c>
      <c r="D15799" t="s">
        <v>135</v>
      </c>
      <c r="E15799">
        <v>329</v>
      </c>
      <c r="F15799" t="s">
        <v>136</v>
      </c>
      <c r="G15799" t="s">
        <v>138</v>
      </c>
      <c r="H15799">
        <v>321</v>
      </c>
      <c r="I15799">
        <v>0.35454621230871192</v>
      </c>
      <c r="J15799">
        <v>5.3462816936707437E-3</v>
      </c>
      <c r="K15799">
        <v>3.5267178298786029E-3</v>
      </c>
      <c r="L15799">
        <v>0.64600093801257175</v>
      </c>
    </row>
    <row r="15800" spans="1:12">
      <c r="A15800" t="s">
        <v>317</v>
      </c>
      <c r="B15800" t="s">
        <v>272</v>
      </c>
      <c r="C15800">
        <v>48277</v>
      </c>
      <c r="D15800" t="s">
        <v>135</v>
      </c>
      <c r="E15800">
        <v>329</v>
      </c>
      <c r="F15800" t="s">
        <v>136</v>
      </c>
      <c r="G15800" t="s">
        <v>139</v>
      </c>
      <c r="H15800">
        <v>21</v>
      </c>
      <c r="I15800">
        <v>0.36355972984092638</v>
      </c>
      <c r="J15800">
        <v>3.3509043309988322E-2</v>
      </c>
      <c r="K15800">
        <v>5.3360621454152268E-2</v>
      </c>
      <c r="L15800">
        <v>0.76678524946020876</v>
      </c>
    </row>
    <row r="15801" spans="1:12">
      <c r="A15801" t="s">
        <v>317</v>
      </c>
      <c r="B15801" t="s">
        <v>272</v>
      </c>
      <c r="C15801">
        <v>48277</v>
      </c>
      <c r="D15801" t="s">
        <v>135</v>
      </c>
      <c r="E15801">
        <v>329</v>
      </c>
      <c r="F15801" t="s">
        <v>136</v>
      </c>
      <c r="G15801" t="s">
        <v>140</v>
      </c>
      <c r="H15801">
        <v>321</v>
      </c>
      <c r="I15801">
        <v>0.23811588190193189</v>
      </c>
      <c r="J15801">
        <v>3.7083104935462792E-3</v>
      </c>
      <c r="K15801">
        <v>3.42951325573275E-3</v>
      </c>
      <c r="L15801">
        <v>0.41155296971148791</v>
      </c>
    </row>
    <row r="15802" spans="1:12">
      <c r="A15802" t="s">
        <v>317</v>
      </c>
      <c r="B15802" t="s">
        <v>424</v>
      </c>
      <c r="C15802">
        <v>48279</v>
      </c>
      <c r="D15802" t="s">
        <v>135</v>
      </c>
      <c r="E15802">
        <v>329</v>
      </c>
      <c r="F15802" t="s">
        <v>136</v>
      </c>
      <c r="G15802" t="s">
        <v>137</v>
      </c>
      <c r="H15802">
        <v>195</v>
      </c>
      <c r="I15802">
        <v>0.28343611349441222</v>
      </c>
      <c r="J15802">
        <v>6.0871629480228756E-3</v>
      </c>
      <c r="K15802">
        <v>4.0327803587979487E-2</v>
      </c>
      <c r="L15802">
        <v>0.63017838379196844</v>
      </c>
    </row>
    <row r="15803" spans="1:12">
      <c r="A15803" t="s">
        <v>317</v>
      </c>
      <c r="B15803" t="s">
        <v>424</v>
      </c>
      <c r="C15803">
        <v>48279</v>
      </c>
      <c r="D15803" t="s">
        <v>135</v>
      </c>
      <c r="E15803">
        <v>329</v>
      </c>
      <c r="F15803" t="s">
        <v>136</v>
      </c>
      <c r="G15803" t="s">
        <v>138</v>
      </c>
      <c r="H15803">
        <v>190</v>
      </c>
      <c r="I15803">
        <v>0.29763670697418582</v>
      </c>
      <c r="J15803">
        <v>4.9153075241309347E-3</v>
      </c>
      <c r="K15803">
        <v>0.11461314469076921</v>
      </c>
      <c r="L15803">
        <v>0.55621989740984301</v>
      </c>
    </row>
    <row r="15804" spans="1:12">
      <c r="A15804" t="s">
        <v>317</v>
      </c>
      <c r="B15804" t="s">
        <v>424</v>
      </c>
      <c r="C15804">
        <v>48279</v>
      </c>
      <c r="D15804" t="s">
        <v>135</v>
      </c>
      <c r="E15804">
        <v>329</v>
      </c>
      <c r="F15804" t="s">
        <v>136</v>
      </c>
      <c r="G15804" t="s">
        <v>139</v>
      </c>
      <c r="H15804">
        <v>195</v>
      </c>
      <c r="I15804">
        <v>0.17612800779370269</v>
      </c>
      <c r="J15804">
        <v>3.8423580542136029E-3</v>
      </c>
      <c r="K15804">
        <v>2.5588173371077931E-2</v>
      </c>
      <c r="L15804">
        <v>0.47454837191406157</v>
      </c>
    </row>
    <row r="15805" spans="1:12">
      <c r="A15805" t="s">
        <v>317</v>
      </c>
      <c r="B15805" t="s">
        <v>424</v>
      </c>
      <c r="C15805">
        <v>48279</v>
      </c>
      <c r="D15805" t="s">
        <v>135</v>
      </c>
      <c r="E15805">
        <v>329</v>
      </c>
      <c r="F15805" t="s">
        <v>136</v>
      </c>
      <c r="G15805" t="s">
        <v>140</v>
      </c>
      <c r="H15805">
        <v>190</v>
      </c>
      <c r="I15805">
        <v>0.20624770442954221</v>
      </c>
      <c r="J15805">
        <v>3.4536833858784021E-3</v>
      </c>
      <c r="K15805">
        <v>7.9621242581681878E-2</v>
      </c>
      <c r="L15805">
        <v>0.38373444297828441</v>
      </c>
    </row>
    <row r="15806" spans="1:12">
      <c r="A15806" t="s">
        <v>317</v>
      </c>
      <c r="B15806" t="s">
        <v>425</v>
      </c>
      <c r="C15806">
        <v>48281</v>
      </c>
      <c r="D15806" t="s">
        <v>135</v>
      </c>
      <c r="E15806">
        <v>329</v>
      </c>
      <c r="F15806" t="s">
        <v>136</v>
      </c>
      <c r="G15806" t="s">
        <v>137</v>
      </c>
      <c r="H15806">
        <v>21</v>
      </c>
      <c r="I15806">
        <v>0.5470049174890208</v>
      </c>
      <c r="J15806">
        <v>4.3433133168376083E-2</v>
      </c>
      <c r="K15806">
        <v>0.1295522859993114</v>
      </c>
      <c r="L15806">
        <v>1.066179810073695</v>
      </c>
    </row>
    <row r="15807" spans="1:12">
      <c r="A15807" t="s">
        <v>317</v>
      </c>
      <c r="B15807" t="s">
        <v>425</v>
      </c>
      <c r="C15807">
        <v>48281</v>
      </c>
      <c r="D15807" t="s">
        <v>135</v>
      </c>
      <c r="E15807">
        <v>329</v>
      </c>
      <c r="F15807" t="s">
        <v>136</v>
      </c>
      <c r="G15807" t="s">
        <v>138</v>
      </c>
      <c r="H15807">
        <v>73</v>
      </c>
      <c r="I15807">
        <v>0.33615051727436412</v>
      </c>
      <c r="J15807">
        <v>1.2808130277155201E-2</v>
      </c>
      <c r="K15807">
        <v>5.6479476296384711E-3</v>
      </c>
      <c r="L15807">
        <v>0.65817333668408451</v>
      </c>
    </row>
    <row r="15808" spans="1:12">
      <c r="A15808" t="s">
        <v>317</v>
      </c>
      <c r="B15808" t="s">
        <v>425</v>
      </c>
      <c r="C15808">
        <v>48281</v>
      </c>
      <c r="D15808" t="s">
        <v>135</v>
      </c>
      <c r="E15808">
        <v>329</v>
      </c>
      <c r="F15808" t="s">
        <v>136</v>
      </c>
      <c r="G15808" t="s">
        <v>139</v>
      </c>
      <c r="H15808">
        <v>21</v>
      </c>
      <c r="I15808">
        <v>0.36355972984092638</v>
      </c>
      <c r="J15808">
        <v>3.3509043309988322E-2</v>
      </c>
      <c r="K15808">
        <v>5.3360621454152268E-2</v>
      </c>
      <c r="L15808">
        <v>0.76678524946020876</v>
      </c>
    </row>
    <row r="15809" spans="1:12">
      <c r="A15809" t="s">
        <v>317</v>
      </c>
      <c r="B15809" t="s">
        <v>425</v>
      </c>
      <c r="C15809">
        <v>48281</v>
      </c>
      <c r="D15809" t="s">
        <v>135</v>
      </c>
      <c r="E15809">
        <v>329</v>
      </c>
      <c r="F15809" t="s">
        <v>136</v>
      </c>
      <c r="G15809" t="s">
        <v>140</v>
      </c>
      <c r="H15809">
        <v>73</v>
      </c>
      <c r="I15809">
        <v>0.22442072122780371</v>
      </c>
      <c r="J15809">
        <v>8.9310043643736192E-3</v>
      </c>
      <c r="K15809">
        <v>5.7554249492687334E-3</v>
      </c>
      <c r="L15809">
        <v>0.48795499491842181</v>
      </c>
    </row>
    <row r="15810" spans="1:12">
      <c r="A15810" t="s">
        <v>317</v>
      </c>
      <c r="B15810" t="s">
        <v>426</v>
      </c>
      <c r="C15810">
        <v>48285</v>
      </c>
      <c r="D15810" t="s">
        <v>135</v>
      </c>
      <c r="E15810">
        <v>329</v>
      </c>
      <c r="F15810" t="s">
        <v>136</v>
      </c>
      <c r="G15810" t="s">
        <v>137</v>
      </c>
      <c r="H15810">
        <v>21</v>
      </c>
      <c r="I15810">
        <v>0.5470049174890208</v>
      </c>
      <c r="J15810">
        <v>4.3433133168376083E-2</v>
      </c>
      <c r="K15810">
        <v>0.1295522859993114</v>
      </c>
      <c r="L15810">
        <v>1.066179810073695</v>
      </c>
    </row>
    <row r="15811" spans="1:12">
      <c r="A15811" t="s">
        <v>317</v>
      </c>
      <c r="B15811" t="s">
        <v>426</v>
      </c>
      <c r="C15811">
        <v>48285</v>
      </c>
      <c r="D15811" t="s">
        <v>135</v>
      </c>
      <c r="E15811">
        <v>329</v>
      </c>
      <c r="F15811" t="s">
        <v>136</v>
      </c>
      <c r="G15811" t="s">
        <v>138</v>
      </c>
      <c r="H15811">
        <v>477</v>
      </c>
      <c r="I15811">
        <v>0.34130082717559868</v>
      </c>
      <c r="J15811">
        <v>4.7046993404132424E-3</v>
      </c>
      <c r="K15811">
        <v>3.5267178298786029E-3</v>
      </c>
      <c r="L15811">
        <v>0.65817333668408451</v>
      </c>
    </row>
    <row r="15812" spans="1:12">
      <c r="A15812" t="s">
        <v>317</v>
      </c>
      <c r="B15812" t="s">
        <v>426</v>
      </c>
      <c r="C15812">
        <v>48285</v>
      </c>
      <c r="D15812" t="s">
        <v>135</v>
      </c>
      <c r="E15812">
        <v>329</v>
      </c>
      <c r="F15812" t="s">
        <v>136</v>
      </c>
      <c r="G15812" t="s">
        <v>139</v>
      </c>
      <c r="H15812">
        <v>21</v>
      </c>
      <c r="I15812">
        <v>0.36355972984092638</v>
      </c>
      <c r="J15812">
        <v>3.3509043309988322E-2</v>
      </c>
      <c r="K15812">
        <v>5.3360621454152268E-2</v>
      </c>
      <c r="L15812">
        <v>0.76678524946020876</v>
      </c>
    </row>
    <row r="15813" spans="1:12">
      <c r="A15813" t="s">
        <v>317</v>
      </c>
      <c r="B15813" t="s">
        <v>426</v>
      </c>
      <c r="C15813">
        <v>48285</v>
      </c>
      <c r="D15813" t="s">
        <v>135</v>
      </c>
      <c r="E15813">
        <v>329</v>
      </c>
      <c r="F15813" t="s">
        <v>136</v>
      </c>
      <c r="G15813" t="s">
        <v>140</v>
      </c>
      <c r="H15813">
        <v>477</v>
      </c>
      <c r="I15813">
        <v>0.22896088977714471</v>
      </c>
      <c r="J15813">
        <v>3.2717736136011239E-3</v>
      </c>
      <c r="K15813">
        <v>3.42951325573275E-3</v>
      </c>
      <c r="L15813">
        <v>0.48795499491842181</v>
      </c>
    </row>
    <row r="15814" spans="1:12">
      <c r="A15814" t="s">
        <v>317</v>
      </c>
      <c r="B15814" t="s">
        <v>273</v>
      </c>
      <c r="C15814">
        <v>48287</v>
      </c>
      <c r="D15814" t="s">
        <v>135</v>
      </c>
      <c r="E15814">
        <v>329</v>
      </c>
      <c r="F15814" t="s">
        <v>136</v>
      </c>
      <c r="G15814" t="s">
        <v>137</v>
      </c>
      <c r="H15814">
        <v>21</v>
      </c>
      <c r="I15814">
        <v>0.5470049174890208</v>
      </c>
      <c r="J15814">
        <v>4.3433133168376083E-2</v>
      </c>
      <c r="K15814">
        <v>0.1295522859993114</v>
      </c>
      <c r="L15814">
        <v>1.066179810073695</v>
      </c>
    </row>
    <row r="15815" spans="1:12">
      <c r="A15815" t="s">
        <v>317</v>
      </c>
      <c r="B15815" t="s">
        <v>273</v>
      </c>
      <c r="C15815">
        <v>48287</v>
      </c>
      <c r="D15815" t="s">
        <v>135</v>
      </c>
      <c r="E15815">
        <v>329</v>
      </c>
      <c r="F15815" t="s">
        <v>136</v>
      </c>
      <c r="G15815" t="s">
        <v>138</v>
      </c>
      <c r="H15815">
        <v>22</v>
      </c>
      <c r="I15815">
        <v>0.34718736597453281</v>
      </c>
      <c r="J15815">
        <v>2.388514069069152E-2</v>
      </c>
      <c r="K15815">
        <v>3.769686777803901E-2</v>
      </c>
      <c r="L15815">
        <v>0.49250908455061992</v>
      </c>
    </row>
    <row r="15816" spans="1:12">
      <c r="A15816" t="s">
        <v>317</v>
      </c>
      <c r="B15816" t="s">
        <v>273</v>
      </c>
      <c r="C15816">
        <v>48287</v>
      </c>
      <c r="D15816" t="s">
        <v>135</v>
      </c>
      <c r="E15816">
        <v>329</v>
      </c>
      <c r="F15816" t="s">
        <v>136</v>
      </c>
      <c r="G15816" t="s">
        <v>139</v>
      </c>
      <c r="H15816">
        <v>21</v>
      </c>
      <c r="I15816">
        <v>0.36355972984092638</v>
      </c>
      <c r="J15816">
        <v>3.3509043309988322E-2</v>
      </c>
      <c r="K15816">
        <v>5.3360621454152268E-2</v>
      </c>
      <c r="L15816">
        <v>0.76678524946020876</v>
      </c>
    </row>
    <row r="15817" spans="1:12">
      <c r="A15817" t="s">
        <v>317</v>
      </c>
      <c r="B15817" t="s">
        <v>273</v>
      </c>
      <c r="C15817">
        <v>48287</v>
      </c>
      <c r="D15817" t="s">
        <v>135</v>
      </c>
      <c r="E15817">
        <v>329</v>
      </c>
      <c r="F15817" t="s">
        <v>136</v>
      </c>
      <c r="G15817" t="s">
        <v>140</v>
      </c>
      <c r="H15817">
        <v>22</v>
      </c>
      <c r="I15817">
        <v>0.2309846200593684</v>
      </c>
      <c r="J15817">
        <v>1.744277900923602E-2</v>
      </c>
      <c r="K15817">
        <v>2.0043228413793541E-2</v>
      </c>
      <c r="L15817">
        <v>0.35238135738275639</v>
      </c>
    </row>
    <row r="15818" spans="1:12">
      <c r="A15818" t="s">
        <v>317</v>
      </c>
      <c r="B15818" t="s">
        <v>427</v>
      </c>
      <c r="C15818">
        <v>48289</v>
      </c>
      <c r="D15818" t="s">
        <v>135</v>
      </c>
      <c r="E15818">
        <v>329</v>
      </c>
      <c r="F15818" t="s">
        <v>136</v>
      </c>
      <c r="G15818" t="s">
        <v>137</v>
      </c>
      <c r="H15818">
        <v>21</v>
      </c>
      <c r="I15818">
        <v>0.5470049174890208</v>
      </c>
      <c r="J15818">
        <v>4.3433133168376083E-2</v>
      </c>
      <c r="K15818">
        <v>0.1295522859993114</v>
      </c>
      <c r="L15818">
        <v>1.066179810073695</v>
      </c>
    </row>
    <row r="15819" spans="1:12">
      <c r="A15819" t="s">
        <v>317</v>
      </c>
      <c r="B15819" t="s">
        <v>427</v>
      </c>
      <c r="C15819">
        <v>48289</v>
      </c>
      <c r="D15819" t="s">
        <v>135</v>
      </c>
      <c r="E15819">
        <v>329</v>
      </c>
      <c r="F15819" t="s">
        <v>136</v>
      </c>
      <c r="G15819" t="s">
        <v>138</v>
      </c>
      <c r="H15819">
        <v>22</v>
      </c>
      <c r="I15819">
        <v>0.34718736597453281</v>
      </c>
      <c r="J15819">
        <v>2.388514069069152E-2</v>
      </c>
      <c r="K15819">
        <v>3.769686777803901E-2</v>
      </c>
      <c r="L15819">
        <v>0.49250908455061992</v>
      </c>
    </row>
    <row r="15820" spans="1:12">
      <c r="A15820" t="s">
        <v>317</v>
      </c>
      <c r="B15820" t="s">
        <v>427</v>
      </c>
      <c r="C15820">
        <v>48289</v>
      </c>
      <c r="D15820" t="s">
        <v>135</v>
      </c>
      <c r="E15820">
        <v>329</v>
      </c>
      <c r="F15820" t="s">
        <v>136</v>
      </c>
      <c r="G15820" t="s">
        <v>139</v>
      </c>
      <c r="H15820">
        <v>21</v>
      </c>
      <c r="I15820">
        <v>0.36355972984092638</v>
      </c>
      <c r="J15820">
        <v>3.3509043309988322E-2</v>
      </c>
      <c r="K15820">
        <v>5.3360621454152268E-2</v>
      </c>
      <c r="L15820">
        <v>0.76678524946020876</v>
      </c>
    </row>
    <row r="15821" spans="1:12">
      <c r="A15821" t="s">
        <v>317</v>
      </c>
      <c r="B15821" t="s">
        <v>427</v>
      </c>
      <c r="C15821">
        <v>48289</v>
      </c>
      <c r="D15821" t="s">
        <v>135</v>
      </c>
      <c r="E15821">
        <v>329</v>
      </c>
      <c r="F15821" t="s">
        <v>136</v>
      </c>
      <c r="G15821" t="s">
        <v>140</v>
      </c>
      <c r="H15821">
        <v>22</v>
      </c>
      <c r="I15821">
        <v>0.2309846200593684</v>
      </c>
      <c r="J15821">
        <v>1.744277900923602E-2</v>
      </c>
      <c r="K15821">
        <v>2.0043228413793541E-2</v>
      </c>
      <c r="L15821">
        <v>0.35238135738275639</v>
      </c>
    </row>
    <row r="15822" spans="1:12">
      <c r="A15822" t="s">
        <v>317</v>
      </c>
      <c r="B15822" t="s">
        <v>281</v>
      </c>
      <c r="C15822">
        <v>48291</v>
      </c>
      <c r="D15822" t="s">
        <v>135</v>
      </c>
      <c r="E15822">
        <v>329</v>
      </c>
      <c r="F15822" t="s">
        <v>136</v>
      </c>
      <c r="G15822" t="s">
        <v>137</v>
      </c>
      <c r="H15822">
        <v>554</v>
      </c>
      <c r="I15822">
        <v>0.45026642175904702</v>
      </c>
      <c r="J15822">
        <v>7.8865889557557019E-3</v>
      </c>
      <c r="K15822">
        <v>0.10648539978457219</v>
      </c>
      <c r="L15822">
        <v>0.99172849955364906</v>
      </c>
    </row>
    <row r="15823" spans="1:12">
      <c r="A15823" t="s">
        <v>317</v>
      </c>
      <c r="B15823" t="s">
        <v>281</v>
      </c>
      <c r="C15823">
        <v>48291</v>
      </c>
      <c r="D15823" t="s">
        <v>135</v>
      </c>
      <c r="E15823">
        <v>329</v>
      </c>
      <c r="F15823" t="s">
        <v>136</v>
      </c>
      <c r="G15823" t="s">
        <v>138</v>
      </c>
      <c r="H15823">
        <v>457</v>
      </c>
      <c r="I15823">
        <v>0.44390631234345401</v>
      </c>
      <c r="J15823">
        <v>7.9588196750623071E-3</v>
      </c>
      <c r="K15823">
        <v>-9.1141058196791917E-3</v>
      </c>
      <c r="L15823">
        <v>0.99593768550142081</v>
      </c>
    </row>
    <row r="15824" spans="1:12">
      <c r="A15824" t="s">
        <v>317</v>
      </c>
      <c r="B15824" t="s">
        <v>281</v>
      </c>
      <c r="C15824">
        <v>48291</v>
      </c>
      <c r="D15824" t="s">
        <v>135</v>
      </c>
      <c r="E15824">
        <v>329</v>
      </c>
      <c r="F15824" t="s">
        <v>136</v>
      </c>
      <c r="G15824" t="s">
        <v>139</v>
      </c>
      <c r="H15824">
        <v>554</v>
      </c>
      <c r="I15824">
        <v>0.31294910287568922</v>
      </c>
      <c r="J15824">
        <v>6.0828148230041628E-3</v>
      </c>
      <c r="K15824">
        <v>2.9576003240143051E-2</v>
      </c>
      <c r="L15824">
        <v>0.70705576791184677</v>
      </c>
    </row>
    <row r="15825" spans="1:12">
      <c r="A15825" t="s">
        <v>317</v>
      </c>
      <c r="B15825" t="s">
        <v>281</v>
      </c>
      <c r="C15825">
        <v>48291</v>
      </c>
      <c r="D15825" t="s">
        <v>135</v>
      </c>
      <c r="E15825">
        <v>329</v>
      </c>
      <c r="F15825" t="s">
        <v>136</v>
      </c>
      <c r="G15825" t="s">
        <v>140</v>
      </c>
      <c r="H15825">
        <v>457</v>
      </c>
      <c r="I15825">
        <v>0.31550287059993087</v>
      </c>
      <c r="J15825">
        <v>5.9601725117566767E-3</v>
      </c>
      <c r="K15825">
        <v>-9.1141058196791917E-3</v>
      </c>
      <c r="L15825">
        <v>0.74063896655430894</v>
      </c>
    </row>
    <row r="15826" spans="1:12">
      <c r="A15826" t="s">
        <v>317</v>
      </c>
      <c r="B15826" t="s">
        <v>428</v>
      </c>
      <c r="C15826">
        <v>48293</v>
      </c>
      <c r="D15826" t="s">
        <v>135</v>
      </c>
      <c r="E15826">
        <v>329</v>
      </c>
      <c r="F15826" t="s">
        <v>136</v>
      </c>
      <c r="G15826" t="s">
        <v>137</v>
      </c>
      <c r="H15826">
        <v>21</v>
      </c>
      <c r="I15826">
        <v>0.5470049174890208</v>
      </c>
      <c r="J15826">
        <v>4.3433133168376083E-2</v>
      </c>
      <c r="K15826">
        <v>0.1295522859993114</v>
      </c>
      <c r="L15826">
        <v>1.066179810073695</v>
      </c>
    </row>
    <row r="15827" spans="1:12">
      <c r="A15827" t="s">
        <v>317</v>
      </c>
      <c r="B15827" t="s">
        <v>428</v>
      </c>
      <c r="C15827">
        <v>48293</v>
      </c>
      <c r="D15827" t="s">
        <v>135</v>
      </c>
      <c r="E15827">
        <v>329</v>
      </c>
      <c r="F15827" t="s">
        <v>136</v>
      </c>
      <c r="G15827" t="s">
        <v>138</v>
      </c>
      <c r="H15827">
        <v>321</v>
      </c>
      <c r="I15827">
        <v>0.35454621230871192</v>
      </c>
      <c r="J15827">
        <v>5.3462816936707437E-3</v>
      </c>
      <c r="K15827">
        <v>3.5267178298786029E-3</v>
      </c>
      <c r="L15827">
        <v>0.64600093801257175</v>
      </c>
    </row>
    <row r="15828" spans="1:12">
      <c r="A15828" t="s">
        <v>317</v>
      </c>
      <c r="B15828" t="s">
        <v>428</v>
      </c>
      <c r="C15828">
        <v>48293</v>
      </c>
      <c r="D15828" t="s">
        <v>135</v>
      </c>
      <c r="E15828">
        <v>329</v>
      </c>
      <c r="F15828" t="s">
        <v>136</v>
      </c>
      <c r="G15828" t="s">
        <v>139</v>
      </c>
      <c r="H15828">
        <v>21</v>
      </c>
      <c r="I15828">
        <v>0.36355972984092638</v>
      </c>
      <c r="J15828">
        <v>3.3509043309988322E-2</v>
      </c>
      <c r="K15828">
        <v>5.3360621454152268E-2</v>
      </c>
      <c r="L15828">
        <v>0.76678524946020876</v>
      </c>
    </row>
    <row r="15829" spans="1:12">
      <c r="A15829" t="s">
        <v>317</v>
      </c>
      <c r="B15829" t="s">
        <v>428</v>
      </c>
      <c r="C15829">
        <v>48293</v>
      </c>
      <c r="D15829" t="s">
        <v>135</v>
      </c>
      <c r="E15829">
        <v>329</v>
      </c>
      <c r="F15829" t="s">
        <v>136</v>
      </c>
      <c r="G15829" t="s">
        <v>140</v>
      </c>
      <c r="H15829">
        <v>321</v>
      </c>
      <c r="I15829">
        <v>0.23811588190193189</v>
      </c>
      <c r="J15829">
        <v>3.7083104935462792E-3</v>
      </c>
      <c r="K15829">
        <v>3.42951325573275E-3</v>
      </c>
      <c r="L15829">
        <v>0.41155296971148791</v>
      </c>
    </row>
    <row r="15830" spans="1:12">
      <c r="A15830" t="s">
        <v>317</v>
      </c>
      <c r="B15830" t="s">
        <v>429</v>
      </c>
      <c r="C15830">
        <v>48295</v>
      </c>
      <c r="D15830" t="s">
        <v>135</v>
      </c>
      <c r="E15830">
        <v>329</v>
      </c>
      <c r="F15830" t="s">
        <v>136</v>
      </c>
      <c r="G15830" t="s">
        <v>137</v>
      </c>
      <c r="H15830">
        <v>1435</v>
      </c>
      <c r="I15830">
        <v>0.46597624755200728</v>
      </c>
      <c r="J15830">
        <v>5.113505436173474E-3</v>
      </c>
      <c r="K15830">
        <v>-2.752872877330044E-2</v>
      </c>
      <c r="L15830">
        <v>1.0239631210378779</v>
      </c>
    </row>
    <row r="15831" spans="1:12">
      <c r="A15831" t="s">
        <v>317</v>
      </c>
      <c r="B15831" t="s">
        <v>429</v>
      </c>
      <c r="C15831">
        <v>48295</v>
      </c>
      <c r="D15831" t="s">
        <v>135</v>
      </c>
      <c r="E15831">
        <v>329</v>
      </c>
      <c r="F15831" t="s">
        <v>136</v>
      </c>
      <c r="G15831" t="s">
        <v>138</v>
      </c>
      <c r="H15831">
        <v>65</v>
      </c>
      <c r="I15831">
        <v>0.26528751836994507</v>
      </c>
      <c r="J15831">
        <v>1.284412859449547E-2</v>
      </c>
      <c r="K15831">
        <v>4.3786730255295683E-2</v>
      </c>
      <c r="L15831">
        <v>0.62709490296361037</v>
      </c>
    </row>
    <row r="15832" spans="1:12">
      <c r="A15832" t="s">
        <v>317</v>
      </c>
      <c r="B15832" t="s">
        <v>429</v>
      </c>
      <c r="C15832">
        <v>48295</v>
      </c>
      <c r="D15832" t="s">
        <v>135</v>
      </c>
      <c r="E15832">
        <v>329</v>
      </c>
      <c r="F15832" t="s">
        <v>136</v>
      </c>
      <c r="G15832" t="s">
        <v>139</v>
      </c>
      <c r="H15832">
        <v>1435</v>
      </c>
      <c r="I15832">
        <v>0.30611798144984309</v>
      </c>
      <c r="J15832">
        <v>3.7282669439902771E-3</v>
      </c>
      <c r="K15832">
        <v>-6.0185527839845557E-2</v>
      </c>
      <c r="L15832">
        <v>0.78154180764374748</v>
      </c>
    </row>
    <row r="15833" spans="1:12">
      <c r="A15833" t="s">
        <v>317</v>
      </c>
      <c r="B15833" t="s">
        <v>429</v>
      </c>
      <c r="C15833">
        <v>48295</v>
      </c>
      <c r="D15833" t="s">
        <v>135</v>
      </c>
      <c r="E15833">
        <v>329</v>
      </c>
      <c r="F15833" t="s">
        <v>136</v>
      </c>
      <c r="G15833" t="s">
        <v>140</v>
      </c>
      <c r="H15833">
        <v>65</v>
      </c>
      <c r="I15833">
        <v>0.17137578292670089</v>
      </c>
      <c r="J15833">
        <v>8.7352021474321438E-3</v>
      </c>
      <c r="K15833">
        <v>-2.6959044389114652E-2</v>
      </c>
      <c r="L15833">
        <v>0.30356360487245032</v>
      </c>
    </row>
    <row r="15834" spans="1:12">
      <c r="A15834" t="s">
        <v>317</v>
      </c>
      <c r="B15834" t="s">
        <v>430</v>
      </c>
      <c r="C15834">
        <v>48297</v>
      </c>
      <c r="D15834" t="s">
        <v>135</v>
      </c>
      <c r="E15834">
        <v>329</v>
      </c>
      <c r="F15834" t="s">
        <v>136</v>
      </c>
      <c r="G15834" t="s">
        <v>137</v>
      </c>
      <c r="H15834">
        <v>249</v>
      </c>
      <c r="I15834">
        <v>0.15923090482988631</v>
      </c>
      <c r="J15834">
        <v>3.9988460761242791E-3</v>
      </c>
      <c r="K15834">
        <v>-4.9760974441760218E-2</v>
      </c>
      <c r="L15834">
        <v>0.32892094759157481</v>
      </c>
    </row>
    <row r="15835" spans="1:12">
      <c r="A15835" t="s">
        <v>317</v>
      </c>
      <c r="B15835" t="s">
        <v>430</v>
      </c>
      <c r="C15835">
        <v>48297</v>
      </c>
      <c r="D15835" t="s">
        <v>135</v>
      </c>
      <c r="E15835">
        <v>329</v>
      </c>
      <c r="F15835" t="s">
        <v>136</v>
      </c>
      <c r="G15835" t="s">
        <v>138</v>
      </c>
      <c r="H15835">
        <v>334</v>
      </c>
      <c r="I15835">
        <v>0.29272421195599407</v>
      </c>
      <c r="J15835">
        <v>4.8032605153684946E-3</v>
      </c>
      <c r="K15835">
        <v>4.1614353289900017E-3</v>
      </c>
      <c r="L15835">
        <v>0.64700832950507148</v>
      </c>
    </row>
    <row r="15836" spans="1:12">
      <c r="A15836" t="s">
        <v>317</v>
      </c>
      <c r="B15836" t="s">
        <v>430</v>
      </c>
      <c r="C15836">
        <v>48297</v>
      </c>
      <c r="D15836" t="s">
        <v>135</v>
      </c>
      <c r="E15836">
        <v>329</v>
      </c>
      <c r="F15836" t="s">
        <v>136</v>
      </c>
      <c r="G15836" t="s">
        <v>139</v>
      </c>
      <c r="H15836">
        <v>249</v>
      </c>
      <c r="I15836">
        <v>7.6020550272730636E-2</v>
      </c>
      <c r="J15836">
        <v>2.9208690304937191E-3</v>
      </c>
      <c r="K15836">
        <v>-6.6250945119708332E-2</v>
      </c>
      <c r="L15836">
        <v>0.1854800812663909</v>
      </c>
    </row>
    <row r="15837" spans="1:12">
      <c r="A15837" t="s">
        <v>317</v>
      </c>
      <c r="B15837" t="s">
        <v>430</v>
      </c>
      <c r="C15837">
        <v>48297</v>
      </c>
      <c r="D15837" t="s">
        <v>135</v>
      </c>
      <c r="E15837">
        <v>329</v>
      </c>
      <c r="F15837" t="s">
        <v>136</v>
      </c>
      <c r="G15837" t="s">
        <v>140</v>
      </c>
      <c r="H15837">
        <v>334</v>
      </c>
      <c r="I15837">
        <v>0.1956296367601679</v>
      </c>
      <c r="J15837">
        <v>3.416453749889596E-3</v>
      </c>
      <c r="K15837">
        <v>4.3381287910866737E-3</v>
      </c>
      <c r="L15837">
        <v>0.4590168535722941</v>
      </c>
    </row>
    <row r="15838" spans="1:12">
      <c r="A15838" t="s">
        <v>317</v>
      </c>
      <c r="B15838" t="s">
        <v>431</v>
      </c>
      <c r="C15838">
        <v>48299</v>
      </c>
      <c r="D15838" t="s">
        <v>135</v>
      </c>
      <c r="E15838">
        <v>329</v>
      </c>
      <c r="F15838" t="s">
        <v>136</v>
      </c>
      <c r="G15838" t="s">
        <v>137</v>
      </c>
      <c r="H15838">
        <v>249</v>
      </c>
      <c r="I15838">
        <v>0.15923090482988631</v>
      </c>
      <c r="J15838">
        <v>3.9988460761242791E-3</v>
      </c>
      <c r="K15838">
        <v>-4.9760974441760218E-2</v>
      </c>
      <c r="L15838">
        <v>0.32892094759157481</v>
      </c>
    </row>
    <row r="15839" spans="1:12">
      <c r="A15839" t="s">
        <v>317</v>
      </c>
      <c r="B15839" t="s">
        <v>431</v>
      </c>
      <c r="C15839">
        <v>48299</v>
      </c>
      <c r="D15839" t="s">
        <v>135</v>
      </c>
      <c r="E15839">
        <v>329</v>
      </c>
      <c r="F15839" t="s">
        <v>136</v>
      </c>
      <c r="G15839" t="s">
        <v>138</v>
      </c>
      <c r="H15839">
        <v>334</v>
      </c>
      <c r="I15839">
        <v>0.29272421195599407</v>
      </c>
      <c r="J15839">
        <v>4.8032605153684946E-3</v>
      </c>
      <c r="K15839">
        <v>4.1614353289900017E-3</v>
      </c>
      <c r="L15839">
        <v>0.64700832950507148</v>
      </c>
    </row>
    <row r="15840" spans="1:12">
      <c r="A15840" t="s">
        <v>317</v>
      </c>
      <c r="B15840" t="s">
        <v>431</v>
      </c>
      <c r="C15840">
        <v>48299</v>
      </c>
      <c r="D15840" t="s">
        <v>135</v>
      </c>
      <c r="E15840">
        <v>329</v>
      </c>
      <c r="F15840" t="s">
        <v>136</v>
      </c>
      <c r="G15840" t="s">
        <v>139</v>
      </c>
      <c r="H15840">
        <v>249</v>
      </c>
      <c r="I15840">
        <v>7.6020550272730636E-2</v>
      </c>
      <c r="J15840">
        <v>2.9208690304937191E-3</v>
      </c>
      <c r="K15840">
        <v>-6.6250945119708332E-2</v>
      </c>
      <c r="L15840">
        <v>0.1854800812663909</v>
      </c>
    </row>
    <row r="15841" spans="1:12">
      <c r="A15841" t="s">
        <v>317</v>
      </c>
      <c r="B15841" t="s">
        <v>431</v>
      </c>
      <c r="C15841">
        <v>48299</v>
      </c>
      <c r="D15841" t="s">
        <v>135</v>
      </c>
      <c r="E15841">
        <v>329</v>
      </c>
      <c r="F15841" t="s">
        <v>136</v>
      </c>
      <c r="G15841" t="s">
        <v>140</v>
      </c>
      <c r="H15841">
        <v>334</v>
      </c>
      <c r="I15841">
        <v>0.1956296367601679</v>
      </c>
      <c r="J15841">
        <v>3.416453749889596E-3</v>
      </c>
      <c r="K15841">
        <v>4.3381287910866737E-3</v>
      </c>
      <c r="L15841">
        <v>0.4590168535722941</v>
      </c>
    </row>
    <row r="15842" spans="1:12">
      <c r="A15842" t="s">
        <v>317</v>
      </c>
      <c r="B15842" t="s">
        <v>432</v>
      </c>
      <c r="C15842">
        <v>48301</v>
      </c>
      <c r="D15842" t="s">
        <v>135</v>
      </c>
      <c r="E15842">
        <v>329</v>
      </c>
      <c r="F15842" t="s">
        <v>136</v>
      </c>
      <c r="G15842" t="s">
        <v>137</v>
      </c>
      <c r="H15842">
        <v>388</v>
      </c>
      <c r="I15842">
        <v>0.16263698744200891</v>
      </c>
      <c r="J15842">
        <v>7.4401620460544963E-3</v>
      </c>
      <c r="K15842">
        <v>-0.26564934471743518</v>
      </c>
      <c r="L15842">
        <v>0.69509727640183472</v>
      </c>
    </row>
    <row r="15843" spans="1:12">
      <c r="A15843" t="s">
        <v>317</v>
      </c>
      <c r="B15843" t="s">
        <v>432</v>
      </c>
      <c r="C15843">
        <v>48301</v>
      </c>
      <c r="D15843" t="s">
        <v>135</v>
      </c>
      <c r="E15843">
        <v>329</v>
      </c>
      <c r="F15843" t="s">
        <v>136</v>
      </c>
      <c r="G15843" t="s">
        <v>138</v>
      </c>
      <c r="H15843">
        <v>138</v>
      </c>
      <c r="I15843">
        <v>9.1528116094587761E-2</v>
      </c>
      <c r="J15843">
        <v>6.5577956841154769E-3</v>
      </c>
      <c r="K15843">
        <v>-2.182744159600605E-2</v>
      </c>
      <c r="L15843">
        <v>0.46960594352196472</v>
      </c>
    </row>
    <row r="15844" spans="1:12">
      <c r="A15844" t="s">
        <v>317</v>
      </c>
      <c r="B15844" t="s">
        <v>432</v>
      </c>
      <c r="C15844">
        <v>48301</v>
      </c>
      <c r="D15844" t="s">
        <v>135</v>
      </c>
      <c r="E15844">
        <v>329</v>
      </c>
      <c r="F15844" t="s">
        <v>136</v>
      </c>
      <c r="G15844" t="s">
        <v>139</v>
      </c>
      <c r="H15844">
        <v>389</v>
      </c>
      <c r="I15844">
        <v>9.7071120772838651E-2</v>
      </c>
      <c r="J15844">
        <v>4.8294967971840904E-3</v>
      </c>
      <c r="K15844">
        <v>-0.25162092256125129</v>
      </c>
      <c r="L15844">
        <v>0.51548835296320339</v>
      </c>
    </row>
    <row r="15845" spans="1:12">
      <c r="A15845" t="s">
        <v>317</v>
      </c>
      <c r="B15845" t="s">
        <v>432</v>
      </c>
      <c r="C15845">
        <v>48301</v>
      </c>
      <c r="D15845" t="s">
        <v>135</v>
      </c>
      <c r="E15845">
        <v>329</v>
      </c>
      <c r="F15845" t="s">
        <v>136</v>
      </c>
      <c r="G15845" t="s">
        <v>140</v>
      </c>
      <c r="H15845">
        <v>138</v>
      </c>
      <c r="I15845">
        <v>6.581658453460397E-2</v>
      </c>
      <c r="J15845">
        <v>4.6010943695833856E-3</v>
      </c>
      <c r="K15845">
        <v>-3.8939617520700957E-2</v>
      </c>
      <c r="L15845">
        <v>0.35558323079265097</v>
      </c>
    </row>
    <row r="15846" spans="1:12">
      <c r="A15846" t="s">
        <v>317</v>
      </c>
      <c r="B15846" t="s">
        <v>433</v>
      </c>
      <c r="C15846">
        <v>48303</v>
      </c>
      <c r="D15846" t="s">
        <v>135</v>
      </c>
      <c r="E15846">
        <v>329</v>
      </c>
      <c r="F15846" t="s">
        <v>136</v>
      </c>
      <c r="G15846" t="s">
        <v>137</v>
      </c>
      <c r="H15846">
        <v>195</v>
      </c>
      <c r="I15846">
        <v>0.28343611349441222</v>
      </c>
      <c r="J15846">
        <v>6.0871629480228756E-3</v>
      </c>
      <c r="K15846">
        <v>4.0327803587979487E-2</v>
      </c>
      <c r="L15846">
        <v>0.63017838379196844</v>
      </c>
    </row>
    <row r="15847" spans="1:12">
      <c r="A15847" t="s">
        <v>317</v>
      </c>
      <c r="B15847" t="s">
        <v>433</v>
      </c>
      <c r="C15847">
        <v>48303</v>
      </c>
      <c r="D15847" t="s">
        <v>135</v>
      </c>
      <c r="E15847">
        <v>329</v>
      </c>
      <c r="F15847" t="s">
        <v>136</v>
      </c>
      <c r="G15847" t="s">
        <v>138</v>
      </c>
      <c r="H15847">
        <v>190</v>
      </c>
      <c r="I15847">
        <v>0.29763670697418582</v>
      </c>
      <c r="J15847">
        <v>4.9153075241309347E-3</v>
      </c>
      <c r="K15847">
        <v>0.11461314469076921</v>
      </c>
      <c r="L15847">
        <v>0.55621989740984301</v>
      </c>
    </row>
    <row r="15848" spans="1:12">
      <c r="A15848" t="s">
        <v>317</v>
      </c>
      <c r="B15848" t="s">
        <v>433</v>
      </c>
      <c r="C15848">
        <v>48303</v>
      </c>
      <c r="D15848" t="s">
        <v>135</v>
      </c>
      <c r="E15848">
        <v>329</v>
      </c>
      <c r="F15848" t="s">
        <v>136</v>
      </c>
      <c r="G15848" t="s">
        <v>139</v>
      </c>
      <c r="H15848">
        <v>195</v>
      </c>
      <c r="I15848">
        <v>0.17612800779370269</v>
      </c>
      <c r="J15848">
        <v>3.8423580542136029E-3</v>
      </c>
      <c r="K15848">
        <v>2.5588173371077931E-2</v>
      </c>
      <c r="L15848">
        <v>0.47454837191406157</v>
      </c>
    </row>
    <row r="15849" spans="1:12">
      <c r="A15849" t="s">
        <v>317</v>
      </c>
      <c r="B15849" t="s">
        <v>433</v>
      </c>
      <c r="C15849">
        <v>48303</v>
      </c>
      <c r="D15849" t="s">
        <v>135</v>
      </c>
      <c r="E15849">
        <v>329</v>
      </c>
      <c r="F15849" t="s">
        <v>136</v>
      </c>
      <c r="G15849" t="s">
        <v>140</v>
      </c>
      <c r="H15849">
        <v>190</v>
      </c>
      <c r="I15849">
        <v>0.20624770442954221</v>
      </c>
      <c r="J15849">
        <v>3.4536833858784021E-3</v>
      </c>
      <c r="K15849">
        <v>7.9621242581681878E-2</v>
      </c>
      <c r="L15849">
        <v>0.38373444297828441</v>
      </c>
    </row>
    <row r="15850" spans="1:12">
      <c r="A15850" t="s">
        <v>317</v>
      </c>
      <c r="B15850" t="s">
        <v>434</v>
      </c>
      <c r="C15850">
        <v>48305</v>
      </c>
      <c r="D15850" t="s">
        <v>135</v>
      </c>
      <c r="E15850">
        <v>329</v>
      </c>
      <c r="F15850" t="s">
        <v>136</v>
      </c>
      <c r="G15850" t="s">
        <v>137</v>
      </c>
      <c r="H15850">
        <v>195</v>
      </c>
      <c r="I15850">
        <v>0.28343611349441222</v>
      </c>
      <c r="J15850">
        <v>6.0871629480228756E-3</v>
      </c>
      <c r="K15850">
        <v>4.0327803587979487E-2</v>
      </c>
      <c r="L15850">
        <v>0.63017838379196844</v>
      </c>
    </row>
    <row r="15851" spans="1:12">
      <c r="A15851" t="s">
        <v>317</v>
      </c>
      <c r="B15851" t="s">
        <v>434</v>
      </c>
      <c r="C15851">
        <v>48305</v>
      </c>
      <c r="D15851" t="s">
        <v>135</v>
      </c>
      <c r="E15851">
        <v>329</v>
      </c>
      <c r="F15851" t="s">
        <v>136</v>
      </c>
      <c r="G15851" t="s">
        <v>138</v>
      </c>
      <c r="H15851">
        <v>190</v>
      </c>
      <c r="I15851">
        <v>0.29763670697418582</v>
      </c>
      <c r="J15851">
        <v>4.9153075241309347E-3</v>
      </c>
      <c r="K15851">
        <v>0.11461314469076921</v>
      </c>
      <c r="L15851">
        <v>0.55621989740984301</v>
      </c>
    </row>
    <row r="15852" spans="1:12">
      <c r="A15852" t="s">
        <v>317</v>
      </c>
      <c r="B15852" t="s">
        <v>434</v>
      </c>
      <c r="C15852">
        <v>48305</v>
      </c>
      <c r="D15852" t="s">
        <v>135</v>
      </c>
      <c r="E15852">
        <v>329</v>
      </c>
      <c r="F15852" t="s">
        <v>136</v>
      </c>
      <c r="G15852" t="s">
        <v>139</v>
      </c>
      <c r="H15852">
        <v>195</v>
      </c>
      <c r="I15852">
        <v>0.17612800779370269</v>
      </c>
      <c r="J15852">
        <v>3.8423580542136029E-3</v>
      </c>
      <c r="K15852">
        <v>2.5588173371077931E-2</v>
      </c>
      <c r="L15852">
        <v>0.47454837191406157</v>
      </c>
    </row>
    <row r="15853" spans="1:12">
      <c r="A15853" t="s">
        <v>317</v>
      </c>
      <c r="B15853" t="s">
        <v>434</v>
      </c>
      <c r="C15853">
        <v>48305</v>
      </c>
      <c r="D15853" t="s">
        <v>135</v>
      </c>
      <c r="E15853">
        <v>329</v>
      </c>
      <c r="F15853" t="s">
        <v>136</v>
      </c>
      <c r="G15853" t="s">
        <v>140</v>
      </c>
      <c r="H15853">
        <v>190</v>
      </c>
      <c r="I15853">
        <v>0.20624770442954221</v>
      </c>
      <c r="J15853">
        <v>3.4536833858784021E-3</v>
      </c>
      <c r="K15853">
        <v>7.9621242581681878E-2</v>
      </c>
      <c r="L15853">
        <v>0.38373444297828441</v>
      </c>
    </row>
    <row r="15854" spans="1:12">
      <c r="A15854" t="s">
        <v>317</v>
      </c>
      <c r="B15854" t="s">
        <v>274</v>
      </c>
      <c r="C15854">
        <v>48313</v>
      </c>
      <c r="D15854" t="s">
        <v>135</v>
      </c>
      <c r="E15854">
        <v>329</v>
      </c>
      <c r="F15854" t="s">
        <v>136</v>
      </c>
      <c r="G15854" t="s">
        <v>137</v>
      </c>
      <c r="H15854">
        <v>21</v>
      </c>
      <c r="I15854">
        <v>0.5470049174890208</v>
      </c>
      <c r="J15854">
        <v>4.3433133168376083E-2</v>
      </c>
      <c r="K15854">
        <v>0.1295522859993114</v>
      </c>
      <c r="L15854">
        <v>1.066179810073695</v>
      </c>
    </row>
    <row r="15855" spans="1:12">
      <c r="A15855" t="s">
        <v>317</v>
      </c>
      <c r="B15855" t="s">
        <v>274</v>
      </c>
      <c r="C15855">
        <v>48313</v>
      </c>
      <c r="D15855" t="s">
        <v>135</v>
      </c>
      <c r="E15855">
        <v>329</v>
      </c>
      <c r="F15855" t="s">
        <v>136</v>
      </c>
      <c r="G15855" t="s">
        <v>138</v>
      </c>
      <c r="H15855">
        <v>22</v>
      </c>
      <c r="I15855">
        <v>0.34718736597453281</v>
      </c>
      <c r="J15855">
        <v>2.388514069069152E-2</v>
      </c>
      <c r="K15855">
        <v>3.769686777803901E-2</v>
      </c>
      <c r="L15855">
        <v>0.49250908455061992</v>
      </c>
    </row>
    <row r="15856" spans="1:12">
      <c r="A15856" t="s">
        <v>317</v>
      </c>
      <c r="B15856" t="s">
        <v>274</v>
      </c>
      <c r="C15856">
        <v>48313</v>
      </c>
      <c r="D15856" t="s">
        <v>135</v>
      </c>
      <c r="E15856">
        <v>329</v>
      </c>
      <c r="F15856" t="s">
        <v>136</v>
      </c>
      <c r="G15856" t="s">
        <v>139</v>
      </c>
      <c r="H15856">
        <v>21</v>
      </c>
      <c r="I15856">
        <v>0.36355972984092638</v>
      </c>
      <c r="J15856">
        <v>3.3509043309988322E-2</v>
      </c>
      <c r="K15856">
        <v>5.3360621454152268E-2</v>
      </c>
      <c r="L15856">
        <v>0.76678524946020876</v>
      </c>
    </row>
    <row r="15857" spans="1:12">
      <c r="A15857" t="s">
        <v>317</v>
      </c>
      <c r="B15857" t="s">
        <v>274</v>
      </c>
      <c r="C15857">
        <v>48313</v>
      </c>
      <c r="D15857" t="s">
        <v>135</v>
      </c>
      <c r="E15857">
        <v>329</v>
      </c>
      <c r="F15857" t="s">
        <v>136</v>
      </c>
      <c r="G15857" t="s">
        <v>140</v>
      </c>
      <c r="H15857">
        <v>22</v>
      </c>
      <c r="I15857">
        <v>0.2309846200593684</v>
      </c>
      <c r="J15857">
        <v>1.744277900923602E-2</v>
      </c>
      <c r="K15857">
        <v>2.0043228413793541E-2</v>
      </c>
      <c r="L15857">
        <v>0.35238135738275639</v>
      </c>
    </row>
    <row r="15858" spans="1:12">
      <c r="A15858" t="s">
        <v>317</v>
      </c>
      <c r="B15858" t="s">
        <v>275</v>
      </c>
      <c r="C15858">
        <v>48315</v>
      </c>
      <c r="D15858" t="s">
        <v>135</v>
      </c>
      <c r="E15858">
        <v>329</v>
      </c>
      <c r="F15858" t="s">
        <v>136</v>
      </c>
      <c r="G15858" t="s">
        <v>137</v>
      </c>
      <c r="H15858">
        <v>385</v>
      </c>
      <c r="I15858">
        <v>0.44931330765684407</v>
      </c>
      <c r="J15858">
        <v>9.5507826619770329E-3</v>
      </c>
      <c r="K15858">
        <v>4.7015300867615753E-2</v>
      </c>
      <c r="L15858">
        <v>1.1821418445569449</v>
      </c>
    </row>
    <row r="15859" spans="1:12">
      <c r="A15859" t="s">
        <v>317</v>
      </c>
      <c r="B15859" t="s">
        <v>275</v>
      </c>
      <c r="C15859">
        <v>48315</v>
      </c>
      <c r="D15859" t="s">
        <v>135</v>
      </c>
      <c r="E15859">
        <v>329</v>
      </c>
      <c r="F15859" t="s">
        <v>136</v>
      </c>
      <c r="G15859" t="s">
        <v>138</v>
      </c>
      <c r="H15859">
        <v>615</v>
      </c>
      <c r="I15859">
        <v>0.43845845385504151</v>
      </c>
      <c r="J15859">
        <v>8.0442255027795891E-3</v>
      </c>
      <c r="K15859">
        <v>1.1574085157536581E-2</v>
      </c>
      <c r="L15859">
        <v>1.113550756471404</v>
      </c>
    </row>
    <row r="15860" spans="1:12">
      <c r="A15860" t="s">
        <v>317</v>
      </c>
      <c r="B15860" t="s">
        <v>275</v>
      </c>
      <c r="C15860">
        <v>48315</v>
      </c>
      <c r="D15860" t="s">
        <v>135</v>
      </c>
      <c r="E15860">
        <v>329</v>
      </c>
      <c r="F15860" t="s">
        <v>136</v>
      </c>
      <c r="G15860" t="s">
        <v>139</v>
      </c>
      <c r="H15860">
        <v>385</v>
      </c>
      <c r="I15860">
        <v>0.31553999149772177</v>
      </c>
      <c r="J15860">
        <v>6.5640098094966581E-3</v>
      </c>
      <c r="K15860">
        <v>2.7026075074874749E-2</v>
      </c>
      <c r="L15860">
        <v>0.82633330526958082</v>
      </c>
    </row>
    <row r="15861" spans="1:12">
      <c r="A15861" t="s">
        <v>317</v>
      </c>
      <c r="B15861" t="s">
        <v>275</v>
      </c>
      <c r="C15861">
        <v>48315</v>
      </c>
      <c r="D15861" t="s">
        <v>135</v>
      </c>
      <c r="E15861">
        <v>329</v>
      </c>
      <c r="F15861" t="s">
        <v>136</v>
      </c>
      <c r="G15861" t="s">
        <v>140</v>
      </c>
      <c r="H15861">
        <v>613</v>
      </c>
      <c r="I15861">
        <v>0.30441390115269018</v>
      </c>
      <c r="J15861">
        <v>5.6743118508289381E-3</v>
      </c>
      <c r="K15861">
        <v>1.3535378060595699E-2</v>
      </c>
      <c r="L15861">
        <v>0.76438586886810056</v>
      </c>
    </row>
    <row r="15862" spans="1:12">
      <c r="A15862" t="s">
        <v>317</v>
      </c>
      <c r="B15862" t="s">
        <v>285</v>
      </c>
      <c r="C15862">
        <v>48317</v>
      </c>
      <c r="D15862" t="s">
        <v>135</v>
      </c>
      <c r="E15862">
        <v>329</v>
      </c>
      <c r="F15862" t="s">
        <v>136</v>
      </c>
      <c r="G15862" t="s">
        <v>137</v>
      </c>
      <c r="H15862">
        <v>195</v>
      </c>
      <c r="I15862">
        <v>0.28343611349441222</v>
      </c>
      <c r="J15862">
        <v>6.0871629480228756E-3</v>
      </c>
      <c r="K15862">
        <v>4.0327803587979487E-2</v>
      </c>
      <c r="L15862">
        <v>0.63017838379196844</v>
      </c>
    </row>
    <row r="15863" spans="1:12">
      <c r="A15863" t="s">
        <v>317</v>
      </c>
      <c r="B15863" t="s">
        <v>285</v>
      </c>
      <c r="C15863">
        <v>48317</v>
      </c>
      <c r="D15863" t="s">
        <v>135</v>
      </c>
      <c r="E15863">
        <v>329</v>
      </c>
      <c r="F15863" t="s">
        <v>136</v>
      </c>
      <c r="G15863" t="s">
        <v>138</v>
      </c>
      <c r="H15863">
        <v>190</v>
      </c>
      <c r="I15863">
        <v>0.29763670697418582</v>
      </c>
      <c r="J15863">
        <v>4.9153075241309347E-3</v>
      </c>
      <c r="K15863">
        <v>0.11461314469076921</v>
      </c>
      <c r="L15863">
        <v>0.55621989740984301</v>
      </c>
    </row>
    <row r="15864" spans="1:12">
      <c r="A15864" t="s">
        <v>317</v>
      </c>
      <c r="B15864" t="s">
        <v>285</v>
      </c>
      <c r="C15864">
        <v>48317</v>
      </c>
      <c r="D15864" t="s">
        <v>135</v>
      </c>
      <c r="E15864">
        <v>329</v>
      </c>
      <c r="F15864" t="s">
        <v>136</v>
      </c>
      <c r="G15864" t="s">
        <v>139</v>
      </c>
      <c r="H15864">
        <v>195</v>
      </c>
      <c r="I15864">
        <v>0.17612800779370269</v>
      </c>
      <c r="J15864">
        <v>3.8423580542136029E-3</v>
      </c>
      <c r="K15864">
        <v>2.5588173371077931E-2</v>
      </c>
      <c r="L15864">
        <v>0.47454837191406157</v>
      </c>
    </row>
    <row r="15865" spans="1:12">
      <c r="A15865" t="s">
        <v>317</v>
      </c>
      <c r="B15865" t="s">
        <v>285</v>
      </c>
      <c r="C15865">
        <v>48317</v>
      </c>
      <c r="D15865" t="s">
        <v>135</v>
      </c>
      <c r="E15865">
        <v>329</v>
      </c>
      <c r="F15865" t="s">
        <v>136</v>
      </c>
      <c r="G15865" t="s">
        <v>140</v>
      </c>
      <c r="H15865">
        <v>190</v>
      </c>
      <c r="I15865">
        <v>0.20624770442954221</v>
      </c>
      <c r="J15865">
        <v>3.4536833858784021E-3</v>
      </c>
      <c r="K15865">
        <v>7.9621242581681878E-2</v>
      </c>
      <c r="L15865">
        <v>0.38373444297828441</v>
      </c>
    </row>
    <row r="15866" spans="1:12">
      <c r="A15866" t="s">
        <v>317</v>
      </c>
      <c r="B15866" t="s">
        <v>265</v>
      </c>
      <c r="C15866">
        <v>48319</v>
      </c>
      <c r="D15866" t="s">
        <v>135</v>
      </c>
      <c r="E15866">
        <v>329</v>
      </c>
      <c r="F15866" t="s">
        <v>136</v>
      </c>
      <c r="G15866" t="s">
        <v>137</v>
      </c>
      <c r="H15866">
        <v>249</v>
      </c>
      <c r="I15866">
        <v>0.15923090482988631</v>
      </c>
      <c r="J15866">
        <v>3.9988460761242791E-3</v>
      </c>
      <c r="K15866">
        <v>-4.9760974441760218E-2</v>
      </c>
      <c r="L15866">
        <v>0.32892094759157481</v>
      </c>
    </row>
    <row r="15867" spans="1:12">
      <c r="A15867" t="s">
        <v>317</v>
      </c>
      <c r="B15867" t="s">
        <v>265</v>
      </c>
      <c r="C15867">
        <v>48319</v>
      </c>
      <c r="D15867" t="s">
        <v>135</v>
      </c>
      <c r="E15867">
        <v>329</v>
      </c>
      <c r="F15867" t="s">
        <v>136</v>
      </c>
      <c r="G15867" t="s">
        <v>138</v>
      </c>
      <c r="H15867">
        <v>334</v>
      </c>
      <c r="I15867">
        <v>0.29272421195599407</v>
      </c>
      <c r="J15867">
        <v>4.8032605153684946E-3</v>
      </c>
      <c r="K15867">
        <v>4.1614353289900017E-3</v>
      </c>
      <c r="L15867">
        <v>0.64700832950507148</v>
      </c>
    </row>
    <row r="15868" spans="1:12">
      <c r="A15868" t="s">
        <v>317</v>
      </c>
      <c r="B15868" t="s">
        <v>265</v>
      </c>
      <c r="C15868">
        <v>48319</v>
      </c>
      <c r="D15868" t="s">
        <v>135</v>
      </c>
      <c r="E15868">
        <v>329</v>
      </c>
      <c r="F15868" t="s">
        <v>136</v>
      </c>
      <c r="G15868" t="s">
        <v>139</v>
      </c>
      <c r="H15868">
        <v>249</v>
      </c>
      <c r="I15868">
        <v>7.6020550272730636E-2</v>
      </c>
      <c r="J15868">
        <v>2.9208690304937191E-3</v>
      </c>
      <c r="K15868">
        <v>-6.6250945119708332E-2</v>
      </c>
      <c r="L15868">
        <v>0.1854800812663909</v>
      </c>
    </row>
    <row r="15869" spans="1:12">
      <c r="A15869" t="s">
        <v>317</v>
      </c>
      <c r="B15869" t="s">
        <v>265</v>
      </c>
      <c r="C15869">
        <v>48319</v>
      </c>
      <c r="D15869" t="s">
        <v>135</v>
      </c>
      <c r="E15869">
        <v>329</v>
      </c>
      <c r="F15869" t="s">
        <v>136</v>
      </c>
      <c r="G15869" t="s">
        <v>140</v>
      </c>
      <c r="H15869">
        <v>334</v>
      </c>
      <c r="I15869">
        <v>0.1956296367601679</v>
      </c>
      <c r="J15869">
        <v>3.416453749889596E-3</v>
      </c>
      <c r="K15869">
        <v>4.3381287910866737E-3</v>
      </c>
      <c r="L15869">
        <v>0.4590168535722941</v>
      </c>
    </row>
    <row r="15870" spans="1:12">
      <c r="A15870" t="s">
        <v>317</v>
      </c>
      <c r="B15870" t="s">
        <v>435</v>
      </c>
      <c r="C15870">
        <v>48321</v>
      </c>
      <c r="D15870" t="s">
        <v>135</v>
      </c>
      <c r="E15870">
        <v>329</v>
      </c>
      <c r="F15870" t="s">
        <v>136</v>
      </c>
      <c r="G15870" t="s">
        <v>137</v>
      </c>
      <c r="H15870">
        <v>119</v>
      </c>
      <c r="I15870">
        <v>0.27442866946813171</v>
      </c>
      <c r="J15870">
        <v>7.6889338792943468E-3</v>
      </c>
      <c r="K15870">
        <v>0.10648539978457219</v>
      </c>
      <c r="L15870">
        <v>0.51536629723701144</v>
      </c>
    </row>
    <row r="15871" spans="1:12">
      <c r="A15871" t="s">
        <v>317</v>
      </c>
      <c r="B15871" t="s">
        <v>435</v>
      </c>
      <c r="C15871">
        <v>48321</v>
      </c>
      <c r="D15871" t="s">
        <v>135</v>
      </c>
      <c r="E15871">
        <v>329</v>
      </c>
      <c r="F15871" t="s">
        <v>136</v>
      </c>
      <c r="G15871" t="s">
        <v>138</v>
      </c>
      <c r="H15871">
        <v>154</v>
      </c>
      <c r="I15871">
        <v>0.34255739895831488</v>
      </c>
      <c r="J15871">
        <v>9.458868943509913E-3</v>
      </c>
      <c r="K15871">
        <v>4.956130742973552E-3</v>
      </c>
      <c r="L15871">
        <v>0.49972877100647067</v>
      </c>
    </row>
    <row r="15872" spans="1:12">
      <c r="A15872" t="s">
        <v>317</v>
      </c>
      <c r="B15872" t="s">
        <v>435</v>
      </c>
      <c r="C15872">
        <v>48321</v>
      </c>
      <c r="D15872" t="s">
        <v>135</v>
      </c>
      <c r="E15872">
        <v>329</v>
      </c>
      <c r="F15872" t="s">
        <v>136</v>
      </c>
      <c r="G15872" t="s">
        <v>139</v>
      </c>
      <c r="H15872">
        <v>119</v>
      </c>
      <c r="I15872">
        <v>0.16466032610783499</v>
      </c>
      <c r="J15872">
        <v>6.0155201477897872E-3</v>
      </c>
      <c r="K15872">
        <v>2.9576003240143051E-2</v>
      </c>
      <c r="L15872">
        <v>0.38065595844621269</v>
      </c>
    </row>
    <row r="15873" spans="1:12">
      <c r="A15873" t="s">
        <v>317</v>
      </c>
      <c r="B15873" t="s">
        <v>435</v>
      </c>
      <c r="C15873">
        <v>48321</v>
      </c>
      <c r="D15873" t="s">
        <v>135</v>
      </c>
      <c r="E15873">
        <v>329</v>
      </c>
      <c r="F15873" t="s">
        <v>136</v>
      </c>
      <c r="G15873" t="s">
        <v>140</v>
      </c>
      <c r="H15873">
        <v>154</v>
      </c>
      <c r="I15873">
        <v>0.23397762591530871</v>
      </c>
      <c r="J15873">
        <v>6.5086543546116976E-3</v>
      </c>
      <c r="K15873">
        <v>4.4084656302159006E-3</v>
      </c>
      <c r="L15873">
        <v>0.34356906155108963</v>
      </c>
    </row>
    <row r="15874" spans="1:12">
      <c r="A15874" t="s">
        <v>317</v>
      </c>
      <c r="B15874" t="s">
        <v>436</v>
      </c>
      <c r="C15874">
        <v>48323</v>
      </c>
      <c r="D15874" t="s">
        <v>135</v>
      </c>
      <c r="E15874">
        <v>329</v>
      </c>
      <c r="F15874" t="s">
        <v>136</v>
      </c>
      <c r="G15874" t="s">
        <v>137</v>
      </c>
      <c r="H15874">
        <v>249</v>
      </c>
      <c r="I15874">
        <v>0.15923090482988631</v>
      </c>
      <c r="J15874">
        <v>3.9988460761242791E-3</v>
      </c>
      <c r="K15874">
        <v>-4.9760974441760218E-2</v>
      </c>
      <c r="L15874">
        <v>0.32892094759157481</v>
      </c>
    </row>
    <row r="15875" spans="1:12">
      <c r="A15875" t="s">
        <v>317</v>
      </c>
      <c r="B15875" t="s">
        <v>436</v>
      </c>
      <c r="C15875">
        <v>48323</v>
      </c>
      <c r="D15875" t="s">
        <v>135</v>
      </c>
      <c r="E15875">
        <v>329</v>
      </c>
      <c r="F15875" t="s">
        <v>136</v>
      </c>
      <c r="G15875" t="s">
        <v>138</v>
      </c>
      <c r="H15875">
        <v>334</v>
      </c>
      <c r="I15875">
        <v>0.29272421195599407</v>
      </c>
      <c r="J15875">
        <v>4.8032605153684946E-3</v>
      </c>
      <c r="K15875">
        <v>4.1614353289900017E-3</v>
      </c>
      <c r="L15875">
        <v>0.64700832950507148</v>
      </c>
    </row>
    <row r="15876" spans="1:12">
      <c r="A15876" t="s">
        <v>317</v>
      </c>
      <c r="B15876" t="s">
        <v>436</v>
      </c>
      <c r="C15876">
        <v>48323</v>
      </c>
      <c r="D15876" t="s">
        <v>135</v>
      </c>
      <c r="E15876">
        <v>329</v>
      </c>
      <c r="F15876" t="s">
        <v>136</v>
      </c>
      <c r="G15876" t="s">
        <v>139</v>
      </c>
      <c r="H15876">
        <v>249</v>
      </c>
      <c r="I15876">
        <v>7.6020550272730636E-2</v>
      </c>
      <c r="J15876">
        <v>2.9208690304937191E-3</v>
      </c>
      <c r="K15876">
        <v>-6.6250945119708332E-2</v>
      </c>
      <c r="L15876">
        <v>0.1854800812663909</v>
      </c>
    </row>
    <row r="15877" spans="1:12">
      <c r="A15877" t="s">
        <v>317</v>
      </c>
      <c r="B15877" t="s">
        <v>436</v>
      </c>
      <c r="C15877">
        <v>48323</v>
      </c>
      <c r="D15877" t="s">
        <v>135</v>
      </c>
      <c r="E15877">
        <v>329</v>
      </c>
      <c r="F15877" t="s">
        <v>136</v>
      </c>
      <c r="G15877" t="s">
        <v>140</v>
      </c>
      <c r="H15877">
        <v>334</v>
      </c>
      <c r="I15877">
        <v>0.1956296367601679</v>
      </c>
      <c r="J15877">
        <v>3.416453749889596E-3</v>
      </c>
      <c r="K15877">
        <v>4.3381287910866737E-3</v>
      </c>
      <c r="L15877">
        <v>0.4590168535722941</v>
      </c>
    </row>
    <row r="15878" spans="1:12">
      <c r="A15878" t="s">
        <v>317</v>
      </c>
      <c r="B15878" t="s">
        <v>437</v>
      </c>
      <c r="C15878">
        <v>48307</v>
      </c>
      <c r="D15878" t="s">
        <v>135</v>
      </c>
      <c r="E15878">
        <v>329</v>
      </c>
      <c r="F15878" t="s">
        <v>136</v>
      </c>
      <c r="G15878" t="s">
        <v>137</v>
      </c>
      <c r="H15878">
        <v>249</v>
      </c>
      <c r="I15878">
        <v>0.15923090482988631</v>
      </c>
      <c r="J15878">
        <v>3.9988460761242791E-3</v>
      </c>
      <c r="K15878">
        <v>-4.9760974441760218E-2</v>
      </c>
      <c r="L15878">
        <v>0.32892094759157481</v>
      </c>
    </row>
    <row r="15879" spans="1:12">
      <c r="A15879" t="s">
        <v>317</v>
      </c>
      <c r="B15879" t="s">
        <v>437</v>
      </c>
      <c r="C15879">
        <v>48307</v>
      </c>
      <c r="D15879" t="s">
        <v>135</v>
      </c>
      <c r="E15879">
        <v>329</v>
      </c>
      <c r="F15879" t="s">
        <v>136</v>
      </c>
      <c r="G15879" t="s">
        <v>138</v>
      </c>
      <c r="H15879">
        <v>29</v>
      </c>
      <c r="I15879">
        <v>0.3704119426260159</v>
      </c>
      <c r="J15879">
        <v>1.9503571616515988E-2</v>
      </c>
      <c r="K15879">
        <v>0.19473141391032719</v>
      </c>
      <c r="L15879">
        <v>0.54796974641713048</v>
      </c>
    </row>
    <row r="15880" spans="1:12">
      <c r="A15880" t="s">
        <v>317</v>
      </c>
      <c r="B15880" t="s">
        <v>437</v>
      </c>
      <c r="C15880">
        <v>48307</v>
      </c>
      <c r="D15880" t="s">
        <v>135</v>
      </c>
      <c r="E15880">
        <v>329</v>
      </c>
      <c r="F15880" t="s">
        <v>136</v>
      </c>
      <c r="G15880" t="s">
        <v>139</v>
      </c>
      <c r="H15880">
        <v>249</v>
      </c>
      <c r="I15880">
        <v>7.6020550272730636E-2</v>
      </c>
      <c r="J15880">
        <v>2.9208690304937191E-3</v>
      </c>
      <c r="K15880">
        <v>-6.6250945119708332E-2</v>
      </c>
      <c r="L15880">
        <v>0.1854800812663909</v>
      </c>
    </row>
    <row r="15881" spans="1:12">
      <c r="A15881" t="s">
        <v>317</v>
      </c>
      <c r="B15881" t="s">
        <v>437</v>
      </c>
      <c r="C15881">
        <v>48307</v>
      </c>
      <c r="D15881" t="s">
        <v>135</v>
      </c>
      <c r="E15881">
        <v>329</v>
      </c>
      <c r="F15881" t="s">
        <v>136</v>
      </c>
      <c r="G15881" t="s">
        <v>140</v>
      </c>
      <c r="H15881">
        <v>29</v>
      </c>
      <c r="I15881">
        <v>0.25443526243786302</v>
      </c>
      <c r="J15881">
        <v>1.5150411867986281E-2</v>
      </c>
      <c r="K15881">
        <v>0.1225963806418809</v>
      </c>
      <c r="L15881">
        <v>0.38351365017103478</v>
      </c>
    </row>
    <row r="15882" spans="1:12">
      <c r="A15882" t="s">
        <v>317</v>
      </c>
      <c r="B15882" t="s">
        <v>438</v>
      </c>
      <c r="C15882">
        <v>48309</v>
      </c>
      <c r="D15882" t="s">
        <v>135</v>
      </c>
      <c r="E15882">
        <v>329</v>
      </c>
      <c r="F15882" t="s">
        <v>136</v>
      </c>
      <c r="G15882" t="s">
        <v>137</v>
      </c>
      <c r="H15882">
        <v>21</v>
      </c>
      <c r="I15882">
        <v>0.5470049174890208</v>
      </c>
      <c r="J15882">
        <v>4.3433133168376083E-2</v>
      </c>
      <c r="K15882">
        <v>0.1295522859993114</v>
      </c>
      <c r="L15882">
        <v>1.066179810073695</v>
      </c>
    </row>
    <row r="15883" spans="1:12">
      <c r="A15883" t="s">
        <v>317</v>
      </c>
      <c r="B15883" t="s">
        <v>438</v>
      </c>
      <c r="C15883">
        <v>48309</v>
      </c>
      <c r="D15883" t="s">
        <v>135</v>
      </c>
      <c r="E15883">
        <v>329</v>
      </c>
      <c r="F15883" t="s">
        <v>136</v>
      </c>
      <c r="G15883" t="s">
        <v>138</v>
      </c>
      <c r="H15883">
        <v>321</v>
      </c>
      <c r="I15883">
        <v>0.35454621230871192</v>
      </c>
      <c r="J15883">
        <v>5.3462816936707437E-3</v>
      </c>
      <c r="K15883">
        <v>3.5267178298786029E-3</v>
      </c>
      <c r="L15883">
        <v>0.64600093801257175</v>
      </c>
    </row>
    <row r="15884" spans="1:12">
      <c r="A15884" t="s">
        <v>317</v>
      </c>
      <c r="B15884" t="s">
        <v>438</v>
      </c>
      <c r="C15884">
        <v>48309</v>
      </c>
      <c r="D15884" t="s">
        <v>135</v>
      </c>
      <c r="E15884">
        <v>329</v>
      </c>
      <c r="F15884" t="s">
        <v>136</v>
      </c>
      <c r="G15884" t="s">
        <v>139</v>
      </c>
      <c r="H15884">
        <v>21</v>
      </c>
      <c r="I15884">
        <v>0.36355972984092638</v>
      </c>
      <c r="J15884">
        <v>3.3509043309988322E-2</v>
      </c>
      <c r="K15884">
        <v>5.3360621454152268E-2</v>
      </c>
      <c r="L15884">
        <v>0.76678524946020876</v>
      </c>
    </row>
    <row r="15885" spans="1:12">
      <c r="A15885" t="s">
        <v>317</v>
      </c>
      <c r="B15885" t="s">
        <v>438</v>
      </c>
      <c r="C15885">
        <v>48309</v>
      </c>
      <c r="D15885" t="s">
        <v>135</v>
      </c>
      <c r="E15885">
        <v>329</v>
      </c>
      <c r="F15885" t="s">
        <v>136</v>
      </c>
      <c r="G15885" t="s">
        <v>140</v>
      </c>
      <c r="H15885">
        <v>321</v>
      </c>
      <c r="I15885">
        <v>0.23811588190193189</v>
      </c>
      <c r="J15885">
        <v>3.7083104935462792E-3</v>
      </c>
      <c r="K15885">
        <v>3.42951325573275E-3</v>
      </c>
      <c r="L15885">
        <v>0.41155296971148791</v>
      </c>
    </row>
    <row r="15886" spans="1:12">
      <c r="A15886" t="s">
        <v>317</v>
      </c>
      <c r="B15886" t="s">
        <v>439</v>
      </c>
      <c r="C15886">
        <v>48311</v>
      </c>
      <c r="D15886" t="s">
        <v>135</v>
      </c>
      <c r="E15886">
        <v>329</v>
      </c>
      <c r="F15886" t="s">
        <v>136</v>
      </c>
      <c r="G15886" t="s">
        <v>137</v>
      </c>
      <c r="H15886">
        <v>249</v>
      </c>
      <c r="I15886">
        <v>0.15923090482988631</v>
      </c>
      <c r="J15886">
        <v>3.9988460761242791E-3</v>
      </c>
      <c r="K15886">
        <v>-4.9760974441760218E-2</v>
      </c>
      <c r="L15886">
        <v>0.32892094759157481</v>
      </c>
    </row>
    <row r="15887" spans="1:12">
      <c r="A15887" t="s">
        <v>317</v>
      </c>
      <c r="B15887" t="s">
        <v>439</v>
      </c>
      <c r="C15887">
        <v>48311</v>
      </c>
      <c r="D15887" t="s">
        <v>135</v>
      </c>
      <c r="E15887">
        <v>329</v>
      </c>
      <c r="F15887" t="s">
        <v>136</v>
      </c>
      <c r="G15887" t="s">
        <v>138</v>
      </c>
      <c r="H15887">
        <v>334</v>
      </c>
      <c r="I15887">
        <v>0.29272421195599407</v>
      </c>
      <c r="J15887">
        <v>4.8032605153684946E-3</v>
      </c>
      <c r="K15887">
        <v>4.1614353289900017E-3</v>
      </c>
      <c r="L15887">
        <v>0.64700832950507148</v>
      </c>
    </row>
    <row r="15888" spans="1:12">
      <c r="A15888" t="s">
        <v>317</v>
      </c>
      <c r="B15888" t="s">
        <v>439</v>
      </c>
      <c r="C15888">
        <v>48311</v>
      </c>
      <c r="D15888" t="s">
        <v>135</v>
      </c>
      <c r="E15888">
        <v>329</v>
      </c>
      <c r="F15888" t="s">
        <v>136</v>
      </c>
      <c r="G15888" t="s">
        <v>139</v>
      </c>
      <c r="H15888">
        <v>249</v>
      </c>
      <c r="I15888">
        <v>7.6020550272730636E-2</v>
      </c>
      <c r="J15888">
        <v>2.9208690304937191E-3</v>
      </c>
      <c r="K15888">
        <v>-6.6250945119708332E-2</v>
      </c>
      <c r="L15888">
        <v>0.1854800812663909</v>
      </c>
    </row>
    <row r="15889" spans="1:12">
      <c r="A15889" t="s">
        <v>317</v>
      </c>
      <c r="B15889" t="s">
        <v>439</v>
      </c>
      <c r="C15889">
        <v>48311</v>
      </c>
      <c r="D15889" t="s">
        <v>135</v>
      </c>
      <c r="E15889">
        <v>329</v>
      </c>
      <c r="F15889" t="s">
        <v>136</v>
      </c>
      <c r="G15889" t="s">
        <v>140</v>
      </c>
      <c r="H15889">
        <v>334</v>
      </c>
      <c r="I15889">
        <v>0.1956296367601679</v>
      </c>
      <c r="J15889">
        <v>3.416453749889596E-3</v>
      </c>
      <c r="K15889">
        <v>4.3381287910866737E-3</v>
      </c>
      <c r="L15889">
        <v>0.4590168535722941</v>
      </c>
    </row>
    <row r="15890" spans="1:12">
      <c r="A15890" t="s">
        <v>317</v>
      </c>
      <c r="B15890" t="s">
        <v>440</v>
      </c>
      <c r="C15890">
        <v>48325</v>
      </c>
      <c r="D15890" t="s">
        <v>135</v>
      </c>
      <c r="E15890">
        <v>329</v>
      </c>
      <c r="F15890" t="s">
        <v>136</v>
      </c>
      <c r="G15890" t="s">
        <v>137</v>
      </c>
      <c r="H15890">
        <v>109</v>
      </c>
      <c r="I15890">
        <v>0.19301415836772079</v>
      </c>
      <c r="J15890">
        <v>5.1871142396278502E-3</v>
      </c>
      <c r="K15890">
        <v>7.9168555439419253E-2</v>
      </c>
      <c r="L15890">
        <v>0.3175332007009114</v>
      </c>
    </row>
    <row r="15891" spans="1:12">
      <c r="A15891" t="s">
        <v>317</v>
      </c>
      <c r="B15891" t="s">
        <v>440</v>
      </c>
      <c r="C15891">
        <v>48325</v>
      </c>
      <c r="D15891" t="s">
        <v>135</v>
      </c>
      <c r="E15891">
        <v>329</v>
      </c>
      <c r="F15891" t="s">
        <v>136</v>
      </c>
      <c r="G15891" t="s">
        <v>138</v>
      </c>
      <c r="H15891">
        <v>68</v>
      </c>
      <c r="I15891">
        <v>0.2851739733147548</v>
      </c>
      <c r="J15891">
        <v>1.5169123980877551E-2</v>
      </c>
      <c r="K15891">
        <v>4.1614353289900017E-3</v>
      </c>
      <c r="L15891">
        <v>0.64700832950507148</v>
      </c>
    </row>
    <row r="15892" spans="1:12">
      <c r="A15892" t="s">
        <v>317</v>
      </c>
      <c r="B15892" t="s">
        <v>440</v>
      </c>
      <c r="C15892">
        <v>48325</v>
      </c>
      <c r="D15892" t="s">
        <v>135</v>
      </c>
      <c r="E15892">
        <v>329</v>
      </c>
      <c r="F15892" t="s">
        <v>136</v>
      </c>
      <c r="G15892" t="s">
        <v>139</v>
      </c>
      <c r="H15892">
        <v>109</v>
      </c>
      <c r="I15892">
        <v>0.10068729651366071</v>
      </c>
      <c r="J15892">
        <v>3.6096511482132409E-3</v>
      </c>
      <c r="K15892">
        <v>2.6378605857422441E-2</v>
      </c>
      <c r="L15892">
        <v>0.18065251378230071</v>
      </c>
    </row>
    <row r="15893" spans="1:12">
      <c r="A15893" t="s">
        <v>317</v>
      </c>
      <c r="B15893" t="s">
        <v>440</v>
      </c>
      <c r="C15893">
        <v>48325</v>
      </c>
      <c r="D15893" t="s">
        <v>135</v>
      </c>
      <c r="E15893">
        <v>329</v>
      </c>
      <c r="F15893" t="s">
        <v>136</v>
      </c>
      <c r="G15893" t="s">
        <v>140</v>
      </c>
      <c r="H15893">
        <v>68</v>
      </c>
      <c r="I15893">
        <v>0.19034421883908001</v>
      </c>
      <c r="J15893">
        <v>1.038836786268608E-2</v>
      </c>
      <c r="K15893">
        <v>4.3381287910866737E-3</v>
      </c>
      <c r="L15893">
        <v>0.4590168535722941</v>
      </c>
    </row>
    <row r="15894" spans="1:12">
      <c r="A15894" t="s">
        <v>317</v>
      </c>
      <c r="B15894" t="s">
        <v>441</v>
      </c>
      <c r="C15894">
        <v>48327</v>
      </c>
      <c r="D15894" t="s">
        <v>135</v>
      </c>
      <c r="E15894">
        <v>329</v>
      </c>
      <c r="F15894" t="s">
        <v>136</v>
      </c>
      <c r="G15894" t="s">
        <v>137</v>
      </c>
      <c r="H15894">
        <v>249</v>
      </c>
      <c r="I15894">
        <v>0.15923090482988631</v>
      </c>
      <c r="J15894">
        <v>3.9988460761242791E-3</v>
      </c>
      <c r="K15894">
        <v>-4.9760974441760218E-2</v>
      </c>
      <c r="L15894">
        <v>0.32892094759157481</v>
      </c>
    </row>
    <row r="15895" spans="1:12">
      <c r="A15895" t="s">
        <v>317</v>
      </c>
      <c r="B15895" t="s">
        <v>441</v>
      </c>
      <c r="C15895">
        <v>48327</v>
      </c>
      <c r="D15895" t="s">
        <v>135</v>
      </c>
      <c r="E15895">
        <v>329</v>
      </c>
      <c r="F15895" t="s">
        <v>136</v>
      </c>
      <c r="G15895" t="s">
        <v>138</v>
      </c>
      <c r="H15895">
        <v>29</v>
      </c>
      <c r="I15895">
        <v>0.3704119426260159</v>
      </c>
      <c r="J15895">
        <v>1.9503571616515988E-2</v>
      </c>
      <c r="K15895">
        <v>0.19473141391032719</v>
      </c>
      <c r="L15895">
        <v>0.54796974641713048</v>
      </c>
    </row>
    <row r="15896" spans="1:12">
      <c r="A15896" t="s">
        <v>317</v>
      </c>
      <c r="B15896" t="s">
        <v>441</v>
      </c>
      <c r="C15896">
        <v>48327</v>
      </c>
      <c r="D15896" t="s">
        <v>135</v>
      </c>
      <c r="E15896">
        <v>329</v>
      </c>
      <c r="F15896" t="s">
        <v>136</v>
      </c>
      <c r="G15896" t="s">
        <v>139</v>
      </c>
      <c r="H15896">
        <v>249</v>
      </c>
      <c r="I15896">
        <v>7.6020550272730636E-2</v>
      </c>
      <c r="J15896">
        <v>2.9208690304937191E-3</v>
      </c>
      <c r="K15896">
        <v>-6.6250945119708332E-2</v>
      </c>
      <c r="L15896">
        <v>0.1854800812663909</v>
      </c>
    </row>
    <row r="15897" spans="1:12">
      <c r="A15897" t="s">
        <v>317</v>
      </c>
      <c r="B15897" t="s">
        <v>441</v>
      </c>
      <c r="C15897">
        <v>48327</v>
      </c>
      <c r="D15897" t="s">
        <v>135</v>
      </c>
      <c r="E15897">
        <v>329</v>
      </c>
      <c r="F15897" t="s">
        <v>136</v>
      </c>
      <c r="G15897" t="s">
        <v>140</v>
      </c>
      <c r="H15897">
        <v>29</v>
      </c>
      <c r="I15897">
        <v>0.25443526243786302</v>
      </c>
      <c r="J15897">
        <v>1.5150411867986281E-2</v>
      </c>
      <c r="K15897">
        <v>0.1225963806418809</v>
      </c>
      <c r="L15897">
        <v>0.38351365017103478</v>
      </c>
    </row>
    <row r="15898" spans="1:12">
      <c r="A15898" t="s">
        <v>317</v>
      </c>
      <c r="B15898" t="s">
        <v>266</v>
      </c>
      <c r="C15898">
        <v>48329</v>
      </c>
      <c r="D15898" t="s">
        <v>135</v>
      </c>
      <c r="E15898">
        <v>329</v>
      </c>
      <c r="F15898" t="s">
        <v>136</v>
      </c>
      <c r="G15898" t="s">
        <v>137</v>
      </c>
      <c r="H15898">
        <v>20</v>
      </c>
      <c r="I15898">
        <v>0.32187451582283699</v>
      </c>
      <c r="J15898">
        <v>1.451065724701751E-2</v>
      </c>
      <c r="K15898">
        <v>0.17027915039912711</v>
      </c>
      <c r="L15898">
        <v>0.4409738433681703</v>
      </c>
    </row>
    <row r="15899" spans="1:12">
      <c r="A15899" t="s">
        <v>317</v>
      </c>
      <c r="B15899" t="s">
        <v>266</v>
      </c>
      <c r="C15899">
        <v>48329</v>
      </c>
      <c r="D15899" t="s">
        <v>135</v>
      </c>
      <c r="E15899">
        <v>329</v>
      </c>
      <c r="F15899" t="s">
        <v>136</v>
      </c>
      <c r="G15899" t="s">
        <v>138</v>
      </c>
      <c r="H15899">
        <v>2225</v>
      </c>
      <c r="I15899">
        <v>0.28607720395070391</v>
      </c>
      <c r="J15899">
        <v>2.3648624570397712E-3</v>
      </c>
      <c r="K15899">
        <v>-6.134739484879681E-2</v>
      </c>
      <c r="L15899">
        <v>0.76401848443915665</v>
      </c>
    </row>
    <row r="15900" spans="1:12">
      <c r="A15900" t="s">
        <v>317</v>
      </c>
      <c r="B15900" t="s">
        <v>266</v>
      </c>
      <c r="C15900">
        <v>48329</v>
      </c>
      <c r="D15900" t="s">
        <v>135</v>
      </c>
      <c r="E15900">
        <v>329</v>
      </c>
      <c r="F15900" t="s">
        <v>136</v>
      </c>
      <c r="G15900" t="s">
        <v>139</v>
      </c>
      <c r="H15900">
        <v>20</v>
      </c>
      <c r="I15900">
        <v>0.21474305180317291</v>
      </c>
      <c r="J15900">
        <v>1.0984997716469731E-2</v>
      </c>
      <c r="K15900">
        <v>8.9023946345828414E-2</v>
      </c>
      <c r="L15900">
        <v>0.30804935895867108</v>
      </c>
    </row>
    <row r="15901" spans="1:12">
      <c r="A15901" t="s">
        <v>317</v>
      </c>
      <c r="B15901" t="s">
        <v>266</v>
      </c>
      <c r="C15901">
        <v>48329</v>
      </c>
      <c r="D15901" t="s">
        <v>135</v>
      </c>
      <c r="E15901">
        <v>329</v>
      </c>
      <c r="F15901" t="s">
        <v>136</v>
      </c>
      <c r="G15901" t="s">
        <v>140</v>
      </c>
      <c r="H15901">
        <v>2225</v>
      </c>
      <c r="I15901">
        <v>0.18663009418895499</v>
      </c>
      <c r="J15901">
        <v>1.76774784905612E-3</v>
      </c>
      <c r="K15901">
        <v>-0.1315993607022248</v>
      </c>
      <c r="L15901">
        <v>0.53801650268101464</v>
      </c>
    </row>
    <row r="15902" spans="1:12">
      <c r="A15902" t="s">
        <v>317</v>
      </c>
      <c r="B15902" t="s">
        <v>442</v>
      </c>
      <c r="C15902">
        <v>48331</v>
      </c>
      <c r="D15902" t="s">
        <v>135</v>
      </c>
      <c r="E15902">
        <v>329</v>
      </c>
      <c r="F15902" t="s">
        <v>136</v>
      </c>
      <c r="G15902" t="s">
        <v>137</v>
      </c>
      <c r="H15902">
        <v>21</v>
      </c>
      <c r="I15902">
        <v>0.5470049174890208</v>
      </c>
      <c r="J15902">
        <v>4.3433133168376083E-2</v>
      </c>
      <c r="K15902">
        <v>0.1295522859993114</v>
      </c>
      <c r="L15902">
        <v>1.066179810073695</v>
      </c>
    </row>
    <row r="15903" spans="1:12">
      <c r="A15903" t="s">
        <v>317</v>
      </c>
      <c r="B15903" t="s">
        <v>442</v>
      </c>
      <c r="C15903">
        <v>48331</v>
      </c>
      <c r="D15903" t="s">
        <v>135</v>
      </c>
      <c r="E15903">
        <v>329</v>
      </c>
      <c r="F15903" t="s">
        <v>136</v>
      </c>
      <c r="G15903" t="s">
        <v>138</v>
      </c>
      <c r="H15903">
        <v>321</v>
      </c>
      <c r="I15903">
        <v>0.35454621230871192</v>
      </c>
      <c r="J15903">
        <v>5.3462816936707437E-3</v>
      </c>
      <c r="K15903">
        <v>3.5267178298786029E-3</v>
      </c>
      <c r="L15903">
        <v>0.64600093801257175</v>
      </c>
    </row>
    <row r="15904" spans="1:12">
      <c r="A15904" t="s">
        <v>317</v>
      </c>
      <c r="B15904" t="s">
        <v>442</v>
      </c>
      <c r="C15904">
        <v>48331</v>
      </c>
      <c r="D15904" t="s">
        <v>135</v>
      </c>
      <c r="E15904">
        <v>329</v>
      </c>
      <c r="F15904" t="s">
        <v>136</v>
      </c>
      <c r="G15904" t="s">
        <v>139</v>
      </c>
      <c r="H15904">
        <v>21</v>
      </c>
      <c r="I15904">
        <v>0.36355972984092638</v>
      </c>
      <c r="J15904">
        <v>3.3509043309988322E-2</v>
      </c>
      <c r="K15904">
        <v>5.3360621454152268E-2</v>
      </c>
      <c r="L15904">
        <v>0.76678524946020876</v>
      </c>
    </row>
    <row r="15905" spans="1:12">
      <c r="A15905" t="s">
        <v>317</v>
      </c>
      <c r="B15905" t="s">
        <v>442</v>
      </c>
      <c r="C15905">
        <v>48331</v>
      </c>
      <c r="D15905" t="s">
        <v>135</v>
      </c>
      <c r="E15905">
        <v>329</v>
      </c>
      <c r="F15905" t="s">
        <v>136</v>
      </c>
      <c r="G15905" t="s">
        <v>140</v>
      </c>
      <c r="H15905">
        <v>321</v>
      </c>
      <c r="I15905">
        <v>0.23811588190193189</v>
      </c>
      <c r="J15905">
        <v>3.7083104935462792E-3</v>
      </c>
      <c r="K15905">
        <v>3.42951325573275E-3</v>
      </c>
      <c r="L15905">
        <v>0.41155296971148791</v>
      </c>
    </row>
    <row r="15906" spans="1:12">
      <c r="A15906" t="s">
        <v>317</v>
      </c>
      <c r="B15906" t="s">
        <v>443</v>
      </c>
      <c r="C15906">
        <v>48333</v>
      </c>
      <c r="D15906" t="s">
        <v>135</v>
      </c>
      <c r="E15906">
        <v>329</v>
      </c>
      <c r="F15906" t="s">
        <v>136</v>
      </c>
      <c r="G15906" t="s">
        <v>137</v>
      </c>
      <c r="H15906">
        <v>21</v>
      </c>
      <c r="I15906">
        <v>0.5470049174890208</v>
      </c>
      <c r="J15906">
        <v>4.3433133168376083E-2</v>
      </c>
      <c r="K15906">
        <v>0.1295522859993114</v>
      </c>
      <c r="L15906">
        <v>1.066179810073695</v>
      </c>
    </row>
    <row r="15907" spans="1:12">
      <c r="A15907" t="s">
        <v>317</v>
      </c>
      <c r="B15907" t="s">
        <v>443</v>
      </c>
      <c r="C15907">
        <v>48333</v>
      </c>
      <c r="D15907" t="s">
        <v>135</v>
      </c>
      <c r="E15907">
        <v>329</v>
      </c>
      <c r="F15907" t="s">
        <v>136</v>
      </c>
      <c r="G15907" t="s">
        <v>138</v>
      </c>
      <c r="H15907">
        <v>73</v>
      </c>
      <c r="I15907">
        <v>0.33615051727436412</v>
      </c>
      <c r="J15907">
        <v>1.2808130277155201E-2</v>
      </c>
      <c r="K15907">
        <v>5.6479476296384711E-3</v>
      </c>
      <c r="L15907">
        <v>0.65817333668408451</v>
      </c>
    </row>
    <row r="15908" spans="1:12">
      <c r="A15908" t="s">
        <v>317</v>
      </c>
      <c r="B15908" t="s">
        <v>443</v>
      </c>
      <c r="C15908">
        <v>48333</v>
      </c>
      <c r="D15908" t="s">
        <v>135</v>
      </c>
      <c r="E15908">
        <v>329</v>
      </c>
      <c r="F15908" t="s">
        <v>136</v>
      </c>
      <c r="G15908" t="s">
        <v>139</v>
      </c>
      <c r="H15908">
        <v>21</v>
      </c>
      <c r="I15908">
        <v>0.36355972984092638</v>
      </c>
      <c r="J15908">
        <v>3.3509043309988322E-2</v>
      </c>
      <c r="K15908">
        <v>5.3360621454152268E-2</v>
      </c>
      <c r="L15908">
        <v>0.76678524946020876</v>
      </c>
    </row>
    <row r="15909" spans="1:12">
      <c r="A15909" t="s">
        <v>317</v>
      </c>
      <c r="B15909" t="s">
        <v>443</v>
      </c>
      <c r="C15909">
        <v>48333</v>
      </c>
      <c r="D15909" t="s">
        <v>135</v>
      </c>
      <c r="E15909">
        <v>329</v>
      </c>
      <c r="F15909" t="s">
        <v>136</v>
      </c>
      <c r="G15909" t="s">
        <v>140</v>
      </c>
      <c r="H15909">
        <v>73</v>
      </c>
      <c r="I15909">
        <v>0.22442072122780371</v>
      </c>
      <c r="J15909">
        <v>8.9310043643736192E-3</v>
      </c>
      <c r="K15909">
        <v>5.7554249492687334E-3</v>
      </c>
      <c r="L15909">
        <v>0.48795499491842181</v>
      </c>
    </row>
    <row r="15910" spans="1:12">
      <c r="A15910" t="s">
        <v>317</v>
      </c>
      <c r="B15910" t="s">
        <v>286</v>
      </c>
      <c r="C15910">
        <v>48335</v>
      </c>
      <c r="D15910" t="s">
        <v>135</v>
      </c>
      <c r="E15910">
        <v>329</v>
      </c>
      <c r="F15910" t="s">
        <v>136</v>
      </c>
      <c r="G15910" t="s">
        <v>137</v>
      </c>
      <c r="H15910">
        <v>109</v>
      </c>
      <c r="I15910">
        <v>0.26486787254441968</v>
      </c>
      <c r="J15910">
        <v>7.5346255072532816E-3</v>
      </c>
      <c r="K15910">
        <v>9.4006061829781967E-2</v>
      </c>
      <c r="L15910">
        <v>0.69272595241907398</v>
      </c>
    </row>
    <row r="15911" spans="1:12">
      <c r="A15911" t="s">
        <v>317</v>
      </c>
      <c r="B15911" t="s">
        <v>286</v>
      </c>
      <c r="C15911">
        <v>48335</v>
      </c>
      <c r="D15911" t="s">
        <v>135</v>
      </c>
      <c r="E15911">
        <v>329</v>
      </c>
      <c r="F15911" t="s">
        <v>136</v>
      </c>
      <c r="G15911" t="s">
        <v>138</v>
      </c>
      <c r="H15911">
        <v>185</v>
      </c>
      <c r="I15911">
        <v>0.25543589857319948</v>
      </c>
      <c r="J15911">
        <v>3.925029639210144E-3</v>
      </c>
      <c r="K15911">
        <v>5.4933248295874579E-2</v>
      </c>
      <c r="L15911">
        <v>0.4147221848699808</v>
      </c>
    </row>
    <row r="15912" spans="1:12">
      <c r="A15912" t="s">
        <v>317</v>
      </c>
      <c r="B15912" t="s">
        <v>286</v>
      </c>
      <c r="C15912">
        <v>48335</v>
      </c>
      <c r="D15912" t="s">
        <v>135</v>
      </c>
      <c r="E15912">
        <v>329</v>
      </c>
      <c r="F15912" t="s">
        <v>136</v>
      </c>
      <c r="G15912" t="s">
        <v>139</v>
      </c>
      <c r="H15912">
        <v>109</v>
      </c>
      <c r="I15912">
        <v>0.1552989770808148</v>
      </c>
      <c r="J15912">
        <v>5.0036047095380612E-3</v>
      </c>
      <c r="K15912">
        <v>3.7732826771799469E-2</v>
      </c>
      <c r="L15912">
        <v>0.48594319981507211</v>
      </c>
    </row>
    <row r="15913" spans="1:12">
      <c r="A15913" t="s">
        <v>317</v>
      </c>
      <c r="B15913" t="s">
        <v>286</v>
      </c>
      <c r="C15913">
        <v>48335</v>
      </c>
      <c r="D15913" t="s">
        <v>135</v>
      </c>
      <c r="E15913">
        <v>329</v>
      </c>
      <c r="F15913" t="s">
        <v>136</v>
      </c>
      <c r="G15913" t="s">
        <v>140</v>
      </c>
      <c r="H15913">
        <v>185</v>
      </c>
      <c r="I15913">
        <v>0.16724572875708341</v>
      </c>
      <c r="J15913">
        <v>2.4674027896755611E-3</v>
      </c>
      <c r="K15913">
        <v>6.7421511901646677E-2</v>
      </c>
      <c r="L15913">
        <v>0.28525384430312267</v>
      </c>
    </row>
    <row r="15914" spans="1:12">
      <c r="A15914" t="s">
        <v>317</v>
      </c>
      <c r="B15914" t="s">
        <v>444</v>
      </c>
      <c r="C15914">
        <v>48337</v>
      </c>
      <c r="D15914" t="s">
        <v>135</v>
      </c>
      <c r="E15914">
        <v>329</v>
      </c>
      <c r="F15914" t="s">
        <v>136</v>
      </c>
      <c r="G15914" t="s">
        <v>137</v>
      </c>
      <c r="H15914">
        <v>21</v>
      </c>
      <c r="I15914">
        <v>0.5470049174890208</v>
      </c>
      <c r="J15914">
        <v>4.3433133168376083E-2</v>
      </c>
      <c r="K15914">
        <v>0.1295522859993114</v>
      </c>
      <c r="L15914">
        <v>1.066179810073695</v>
      </c>
    </row>
    <row r="15915" spans="1:12">
      <c r="A15915" t="s">
        <v>317</v>
      </c>
      <c r="B15915" t="s">
        <v>444</v>
      </c>
      <c r="C15915">
        <v>48337</v>
      </c>
      <c r="D15915" t="s">
        <v>135</v>
      </c>
      <c r="E15915">
        <v>329</v>
      </c>
      <c r="F15915" t="s">
        <v>136</v>
      </c>
      <c r="G15915" t="s">
        <v>138</v>
      </c>
      <c r="H15915">
        <v>46</v>
      </c>
      <c r="I15915">
        <v>0.25394683525268757</v>
      </c>
      <c r="J15915">
        <v>1.296115886688644E-2</v>
      </c>
      <c r="K15915">
        <v>3.974179241501221E-2</v>
      </c>
      <c r="L15915">
        <v>0.44675325088963302</v>
      </c>
    </row>
    <row r="15916" spans="1:12">
      <c r="A15916" t="s">
        <v>317</v>
      </c>
      <c r="B15916" t="s">
        <v>444</v>
      </c>
      <c r="C15916">
        <v>48337</v>
      </c>
      <c r="D15916" t="s">
        <v>135</v>
      </c>
      <c r="E15916">
        <v>329</v>
      </c>
      <c r="F15916" t="s">
        <v>136</v>
      </c>
      <c r="G15916" t="s">
        <v>139</v>
      </c>
      <c r="H15916">
        <v>21</v>
      </c>
      <c r="I15916">
        <v>0.36355972984092638</v>
      </c>
      <c r="J15916">
        <v>3.3509043309988322E-2</v>
      </c>
      <c r="K15916">
        <v>5.3360621454152268E-2</v>
      </c>
      <c r="L15916">
        <v>0.76678524946020876</v>
      </c>
    </row>
    <row r="15917" spans="1:12">
      <c r="A15917" t="s">
        <v>317</v>
      </c>
      <c r="B15917" t="s">
        <v>444</v>
      </c>
      <c r="C15917">
        <v>48337</v>
      </c>
      <c r="D15917" t="s">
        <v>135</v>
      </c>
      <c r="E15917">
        <v>329</v>
      </c>
      <c r="F15917" t="s">
        <v>136</v>
      </c>
      <c r="G15917" t="s">
        <v>140</v>
      </c>
      <c r="H15917">
        <v>46</v>
      </c>
      <c r="I15917">
        <v>0.16961613616517571</v>
      </c>
      <c r="J15917">
        <v>8.8854994332505134E-3</v>
      </c>
      <c r="K15917">
        <v>2.962561642337927E-2</v>
      </c>
      <c r="L15917">
        <v>0.31631502310576393</v>
      </c>
    </row>
    <row r="15918" spans="1:12">
      <c r="A15918" t="s">
        <v>317</v>
      </c>
      <c r="B15918" t="s">
        <v>257</v>
      </c>
      <c r="C15918">
        <v>48339</v>
      </c>
      <c r="D15918" t="s">
        <v>135</v>
      </c>
      <c r="E15918">
        <v>329</v>
      </c>
      <c r="F15918" t="s">
        <v>136</v>
      </c>
      <c r="G15918" t="s">
        <v>137</v>
      </c>
      <c r="H15918">
        <v>385</v>
      </c>
      <c r="I15918">
        <v>0.44931330765684407</v>
      </c>
      <c r="J15918">
        <v>9.5507826619770329E-3</v>
      </c>
      <c r="K15918">
        <v>4.7015300867615753E-2</v>
      </c>
      <c r="L15918">
        <v>1.1821418445569449</v>
      </c>
    </row>
    <row r="15919" spans="1:12">
      <c r="A15919" t="s">
        <v>317</v>
      </c>
      <c r="B15919" t="s">
        <v>257</v>
      </c>
      <c r="C15919">
        <v>48339</v>
      </c>
      <c r="D15919" t="s">
        <v>135</v>
      </c>
      <c r="E15919">
        <v>329</v>
      </c>
      <c r="F15919" t="s">
        <v>136</v>
      </c>
      <c r="G15919" t="s">
        <v>138</v>
      </c>
      <c r="H15919">
        <v>615</v>
      </c>
      <c r="I15919">
        <v>0.43845845385504151</v>
      </c>
      <c r="J15919">
        <v>8.0442255027795891E-3</v>
      </c>
      <c r="K15919">
        <v>1.1574085157536581E-2</v>
      </c>
      <c r="L15919">
        <v>1.113550756471404</v>
      </c>
    </row>
    <row r="15920" spans="1:12">
      <c r="A15920" t="s">
        <v>317</v>
      </c>
      <c r="B15920" t="s">
        <v>257</v>
      </c>
      <c r="C15920">
        <v>48339</v>
      </c>
      <c r="D15920" t="s">
        <v>135</v>
      </c>
      <c r="E15920">
        <v>329</v>
      </c>
      <c r="F15920" t="s">
        <v>136</v>
      </c>
      <c r="G15920" t="s">
        <v>139</v>
      </c>
      <c r="H15920">
        <v>385</v>
      </c>
      <c r="I15920">
        <v>0.31553999149772177</v>
      </c>
      <c r="J15920">
        <v>6.5640098094966581E-3</v>
      </c>
      <c r="K15920">
        <v>2.7026075074874749E-2</v>
      </c>
      <c r="L15920">
        <v>0.82633330526958082</v>
      </c>
    </row>
    <row r="15921" spans="1:12">
      <c r="A15921" t="s">
        <v>317</v>
      </c>
      <c r="B15921" t="s">
        <v>257</v>
      </c>
      <c r="C15921">
        <v>48339</v>
      </c>
      <c r="D15921" t="s">
        <v>135</v>
      </c>
      <c r="E15921">
        <v>329</v>
      </c>
      <c r="F15921" t="s">
        <v>136</v>
      </c>
      <c r="G15921" t="s">
        <v>140</v>
      </c>
      <c r="H15921">
        <v>613</v>
      </c>
      <c r="I15921">
        <v>0.30441390115269018</v>
      </c>
      <c r="J15921">
        <v>5.6743118508289381E-3</v>
      </c>
      <c r="K15921">
        <v>1.3535378060595699E-2</v>
      </c>
      <c r="L15921">
        <v>0.76438586886810056</v>
      </c>
    </row>
    <row r="15922" spans="1:12">
      <c r="A15922" t="s">
        <v>317</v>
      </c>
      <c r="B15922" t="s">
        <v>287</v>
      </c>
      <c r="C15922">
        <v>48341</v>
      </c>
      <c r="D15922" t="s">
        <v>135</v>
      </c>
      <c r="E15922">
        <v>329</v>
      </c>
      <c r="F15922" t="s">
        <v>136</v>
      </c>
      <c r="G15922" t="s">
        <v>137</v>
      </c>
      <c r="H15922">
        <v>89</v>
      </c>
      <c r="I15922">
        <v>0.39509481359623161</v>
      </c>
      <c r="J15922">
        <v>1.205716695574106E-2</v>
      </c>
      <c r="K15922">
        <v>-999</v>
      </c>
      <c r="L15922">
        <v>0.72042437433086304</v>
      </c>
    </row>
    <row r="15923" spans="1:12">
      <c r="A15923" t="s">
        <v>317</v>
      </c>
      <c r="B15923" t="s">
        <v>287</v>
      </c>
      <c r="C15923">
        <v>48341</v>
      </c>
      <c r="D15923" t="s">
        <v>135</v>
      </c>
      <c r="E15923">
        <v>329</v>
      </c>
      <c r="F15923" t="s">
        <v>136</v>
      </c>
      <c r="G15923" t="s">
        <v>138</v>
      </c>
      <c r="H15923">
        <v>138</v>
      </c>
      <c r="I15923">
        <v>0.30882819873431461</v>
      </c>
      <c r="J15923">
        <v>9.1252078953069724E-3</v>
      </c>
      <c r="K15923">
        <v>-2.1268754447403049E-2</v>
      </c>
      <c r="L15923">
        <v>0.64027244092862101</v>
      </c>
    </row>
    <row r="15924" spans="1:12">
      <c r="A15924" t="s">
        <v>317</v>
      </c>
      <c r="B15924" t="s">
        <v>287</v>
      </c>
      <c r="C15924">
        <v>48341</v>
      </c>
      <c r="D15924" t="s">
        <v>135</v>
      </c>
      <c r="E15924">
        <v>329</v>
      </c>
      <c r="F15924" t="s">
        <v>136</v>
      </c>
      <c r="G15924" t="s">
        <v>139</v>
      </c>
      <c r="H15924">
        <v>89</v>
      </c>
      <c r="I15924">
        <v>0.24388847747582831</v>
      </c>
      <c r="J15924">
        <v>8.4743022724265479E-3</v>
      </c>
      <c r="K15924">
        <v>-6.0185527839845557E-2</v>
      </c>
      <c r="L15924">
        <v>0.47254069089278378</v>
      </c>
    </row>
    <row r="15925" spans="1:12">
      <c r="A15925" t="s">
        <v>317</v>
      </c>
      <c r="B15925" t="s">
        <v>287</v>
      </c>
      <c r="C15925">
        <v>48341</v>
      </c>
      <c r="D15925" t="s">
        <v>135</v>
      </c>
      <c r="E15925">
        <v>329</v>
      </c>
      <c r="F15925" t="s">
        <v>136</v>
      </c>
      <c r="G15925" t="s">
        <v>140</v>
      </c>
      <c r="H15925">
        <v>138</v>
      </c>
      <c r="I15925">
        <v>0.21162941527709789</v>
      </c>
      <c r="J15925">
        <v>7.3282993655186413E-3</v>
      </c>
      <c r="K15925">
        <v>-1.64589411368221E-2</v>
      </c>
      <c r="L15925">
        <v>0.53801650268101464</v>
      </c>
    </row>
    <row r="15926" spans="1:12">
      <c r="A15926" t="s">
        <v>317</v>
      </c>
      <c r="B15926" t="s">
        <v>291</v>
      </c>
      <c r="C15926">
        <v>48343</v>
      </c>
      <c r="D15926" t="s">
        <v>135</v>
      </c>
      <c r="E15926">
        <v>329</v>
      </c>
      <c r="F15926" t="s">
        <v>136</v>
      </c>
      <c r="G15926" t="s">
        <v>137</v>
      </c>
      <c r="H15926">
        <v>385</v>
      </c>
      <c r="I15926">
        <v>0.44931330765684407</v>
      </c>
      <c r="J15926">
        <v>9.5507826619770329E-3</v>
      </c>
      <c r="K15926">
        <v>4.7015300867615753E-2</v>
      </c>
      <c r="L15926">
        <v>1.1821418445569449</v>
      </c>
    </row>
    <row r="15927" spans="1:12">
      <c r="A15927" t="s">
        <v>317</v>
      </c>
      <c r="B15927" t="s">
        <v>291</v>
      </c>
      <c r="C15927">
        <v>48343</v>
      </c>
      <c r="D15927" t="s">
        <v>135</v>
      </c>
      <c r="E15927">
        <v>329</v>
      </c>
      <c r="F15927" t="s">
        <v>136</v>
      </c>
      <c r="G15927" t="s">
        <v>138</v>
      </c>
      <c r="H15927">
        <v>615</v>
      </c>
      <c r="I15927">
        <v>0.43845845385504151</v>
      </c>
      <c r="J15927">
        <v>8.0442255027795891E-3</v>
      </c>
      <c r="K15927">
        <v>1.1574085157536581E-2</v>
      </c>
      <c r="L15927">
        <v>1.113550756471404</v>
      </c>
    </row>
    <row r="15928" spans="1:12">
      <c r="A15928" t="s">
        <v>317</v>
      </c>
      <c r="B15928" t="s">
        <v>291</v>
      </c>
      <c r="C15928">
        <v>48343</v>
      </c>
      <c r="D15928" t="s">
        <v>135</v>
      </c>
      <c r="E15928">
        <v>329</v>
      </c>
      <c r="F15928" t="s">
        <v>136</v>
      </c>
      <c r="G15928" t="s">
        <v>139</v>
      </c>
      <c r="H15928">
        <v>385</v>
      </c>
      <c r="I15928">
        <v>0.31553999149772177</v>
      </c>
      <c r="J15928">
        <v>6.5640098094966581E-3</v>
      </c>
      <c r="K15928">
        <v>2.7026075074874749E-2</v>
      </c>
      <c r="L15928">
        <v>0.82633330526958082</v>
      </c>
    </row>
    <row r="15929" spans="1:12">
      <c r="A15929" t="s">
        <v>317</v>
      </c>
      <c r="B15929" t="s">
        <v>291</v>
      </c>
      <c r="C15929">
        <v>48343</v>
      </c>
      <c r="D15929" t="s">
        <v>135</v>
      </c>
      <c r="E15929">
        <v>329</v>
      </c>
      <c r="F15929" t="s">
        <v>136</v>
      </c>
      <c r="G15929" t="s">
        <v>140</v>
      </c>
      <c r="H15929">
        <v>613</v>
      </c>
      <c r="I15929">
        <v>0.30441390115269018</v>
      </c>
      <c r="J15929">
        <v>5.6743118508289381E-3</v>
      </c>
      <c r="K15929">
        <v>1.3535378060595699E-2</v>
      </c>
      <c r="L15929">
        <v>0.76438586886810056</v>
      </c>
    </row>
    <row r="15930" spans="1:12">
      <c r="A15930" t="s">
        <v>317</v>
      </c>
      <c r="B15930" t="s">
        <v>445</v>
      </c>
      <c r="C15930">
        <v>48345</v>
      </c>
      <c r="D15930" t="s">
        <v>135</v>
      </c>
      <c r="E15930">
        <v>329</v>
      </c>
      <c r="F15930" t="s">
        <v>136</v>
      </c>
      <c r="G15930" t="s">
        <v>137</v>
      </c>
      <c r="H15930">
        <v>109</v>
      </c>
      <c r="I15930">
        <v>0.26486787254441968</v>
      </c>
      <c r="J15930">
        <v>7.5346255072532816E-3</v>
      </c>
      <c r="K15930">
        <v>9.4006061829781967E-2</v>
      </c>
      <c r="L15930">
        <v>0.69272595241907398</v>
      </c>
    </row>
    <row r="15931" spans="1:12">
      <c r="A15931" t="s">
        <v>317</v>
      </c>
      <c r="B15931" t="s">
        <v>445</v>
      </c>
      <c r="C15931">
        <v>48345</v>
      </c>
      <c r="D15931" t="s">
        <v>135</v>
      </c>
      <c r="E15931">
        <v>329</v>
      </c>
      <c r="F15931" t="s">
        <v>136</v>
      </c>
      <c r="G15931" t="s">
        <v>138</v>
      </c>
      <c r="H15931">
        <v>185</v>
      </c>
      <c r="I15931">
        <v>0.25543589857319948</v>
      </c>
      <c r="J15931">
        <v>3.925029639210144E-3</v>
      </c>
      <c r="K15931">
        <v>5.4933248295874579E-2</v>
      </c>
      <c r="L15931">
        <v>0.4147221848699808</v>
      </c>
    </row>
    <row r="15932" spans="1:12">
      <c r="A15932" t="s">
        <v>317</v>
      </c>
      <c r="B15932" t="s">
        <v>445</v>
      </c>
      <c r="C15932">
        <v>48345</v>
      </c>
      <c r="D15932" t="s">
        <v>135</v>
      </c>
      <c r="E15932">
        <v>329</v>
      </c>
      <c r="F15932" t="s">
        <v>136</v>
      </c>
      <c r="G15932" t="s">
        <v>139</v>
      </c>
      <c r="H15932">
        <v>109</v>
      </c>
      <c r="I15932">
        <v>0.1552989770808148</v>
      </c>
      <c r="J15932">
        <v>5.0036047095380612E-3</v>
      </c>
      <c r="K15932">
        <v>3.7732826771799469E-2</v>
      </c>
      <c r="L15932">
        <v>0.48594319981507211</v>
      </c>
    </row>
    <row r="15933" spans="1:12">
      <c r="A15933" t="s">
        <v>317</v>
      </c>
      <c r="B15933" t="s">
        <v>445</v>
      </c>
      <c r="C15933">
        <v>48345</v>
      </c>
      <c r="D15933" t="s">
        <v>135</v>
      </c>
      <c r="E15933">
        <v>329</v>
      </c>
      <c r="F15933" t="s">
        <v>136</v>
      </c>
      <c r="G15933" t="s">
        <v>140</v>
      </c>
      <c r="H15933">
        <v>185</v>
      </c>
      <c r="I15933">
        <v>0.16724572875708341</v>
      </c>
      <c r="J15933">
        <v>2.4674027896755611E-3</v>
      </c>
      <c r="K15933">
        <v>6.7421511901646677E-2</v>
      </c>
      <c r="L15933">
        <v>0.28525384430312267</v>
      </c>
    </row>
    <row r="15934" spans="1:12">
      <c r="A15934" t="s">
        <v>317</v>
      </c>
      <c r="B15934" t="s">
        <v>446</v>
      </c>
      <c r="C15934">
        <v>48347</v>
      </c>
      <c r="D15934" t="s">
        <v>135</v>
      </c>
      <c r="E15934">
        <v>329</v>
      </c>
      <c r="F15934" t="s">
        <v>136</v>
      </c>
      <c r="G15934" t="s">
        <v>137</v>
      </c>
      <c r="H15934">
        <v>385</v>
      </c>
      <c r="I15934">
        <v>0.44931330765684407</v>
      </c>
      <c r="J15934">
        <v>9.5507826619770329E-3</v>
      </c>
      <c r="K15934">
        <v>4.7015300867615753E-2</v>
      </c>
      <c r="L15934">
        <v>1.1821418445569449</v>
      </c>
    </row>
    <row r="15935" spans="1:12">
      <c r="A15935" t="s">
        <v>317</v>
      </c>
      <c r="B15935" t="s">
        <v>446</v>
      </c>
      <c r="C15935">
        <v>48347</v>
      </c>
      <c r="D15935" t="s">
        <v>135</v>
      </c>
      <c r="E15935">
        <v>329</v>
      </c>
      <c r="F15935" t="s">
        <v>136</v>
      </c>
      <c r="G15935" t="s">
        <v>138</v>
      </c>
      <c r="H15935">
        <v>615</v>
      </c>
      <c r="I15935">
        <v>0.43845845385504151</v>
      </c>
      <c r="J15935">
        <v>8.0442255027795891E-3</v>
      </c>
      <c r="K15935">
        <v>1.1574085157536581E-2</v>
      </c>
      <c r="L15935">
        <v>1.113550756471404</v>
      </c>
    </row>
    <row r="15936" spans="1:12">
      <c r="A15936" t="s">
        <v>317</v>
      </c>
      <c r="B15936" t="s">
        <v>446</v>
      </c>
      <c r="C15936">
        <v>48347</v>
      </c>
      <c r="D15936" t="s">
        <v>135</v>
      </c>
      <c r="E15936">
        <v>329</v>
      </c>
      <c r="F15936" t="s">
        <v>136</v>
      </c>
      <c r="G15936" t="s">
        <v>139</v>
      </c>
      <c r="H15936">
        <v>385</v>
      </c>
      <c r="I15936">
        <v>0.31553999149772177</v>
      </c>
      <c r="J15936">
        <v>6.5640098094966581E-3</v>
      </c>
      <c r="K15936">
        <v>2.7026075074874749E-2</v>
      </c>
      <c r="L15936">
        <v>0.82633330526958082</v>
      </c>
    </row>
    <row r="15937" spans="1:12">
      <c r="A15937" t="s">
        <v>317</v>
      </c>
      <c r="B15937" t="s">
        <v>446</v>
      </c>
      <c r="C15937">
        <v>48347</v>
      </c>
      <c r="D15937" t="s">
        <v>135</v>
      </c>
      <c r="E15937">
        <v>329</v>
      </c>
      <c r="F15937" t="s">
        <v>136</v>
      </c>
      <c r="G15937" t="s">
        <v>140</v>
      </c>
      <c r="H15937">
        <v>613</v>
      </c>
      <c r="I15937">
        <v>0.30441390115269018</v>
      </c>
      <c r="J15937">
        <v>5.6743118508289381E-3</v>
      </c>
      <c r="K15937">
        <v>1.3535378060595699E-2</v>
      </c>
      <c r="L15937">
        <v>0.76438586886810056</v>
      </c>
    </row>
    <row r="15938" spans="1:12">
      <c r="A15938" t="s">
        <v>317</v>
      </c>
      <c r="B15938" t="s">
        <v>447</v>
      </c>
      <c r="C15938">
        <v>48349</v>
      </c>
      <c r="D15938" t="s">
        <v>135</v>
      </c>
      <c r="E15938">
        <v>329</v>
      </c>
      <c r="F15938" t="s">
        <v>136</v>
      </c>
      <c r="G15938" t="s">
        <v>137</v>
      </c>
      <c r="H15938">
        <v>21</v>
      </c>
      <c r="I15938">
        <v>0.5470049174890208</v>
      </c>
      <c r="J15938">
        <v>4.3433133168376083E-2</v>
      </c>
      <c r="K15938">
        <v>0.1295522859993114</v>
      </c>
      <c r="L15938">
        <v>1.066179810073695</v>
      </c>
    </row>
    <row r="15939" spans="1:12">
      <c r="A15939" t="s">
        <v>317</v>
      </c>
      <c r="B15939" t="s">
        <v>447</v>
      </c>
      <c r="C15939">
        <v>48349</v>
      </c>
      <c r="D15939" t="s">
        <v>135</v>
      </c>
      <c r="E15939">
        <v>329</v>
      </c>
      <c r="F15939" t="s">
        <v>136</v>
      </c>
      <c r="G15939" t="s">
        <v>138</v>
      </c>
      <c r="H15939">
        <v>321</v>
      </c>
      <c r="I15939">
        <v>0.35454621230871192</v>
      </c>
      <c r="J15939">
        <v>5.3462816936707437E-3</v>
      </c>
      <c r="K15939">
        <v>3.5267178298786029E-3</v>
      </c>
      <c r="L15939">
        <v>0.64600093801257175</v>
      </c>
    </row>
    <row r="15940" spans="1:12">
      <c r="A15940" t="s">
        <v>317</v>
      </c>
      <c r="B15940" t="s">
        <v>447</v>
      </c>
      <c r="C15940">
        <v>48349</v>
      </c>
      <c r="D15940" t="s">
        <v>135</v>
      </c>
      <c r="E15940">
        <v>329</v>
      </c>
      <c r="F15940" t="s">
        <v>136</v>
      </c>
      <c r="G15940" t="s">
        <v>139</v>
      </c>
      <c r="H15940">
        <v>21</v>
      </c>
      <c r="I15940">
        <v>0.36355972984092638</v>
      </c>
      <c r="J15940">
        <v>3.3509043309988322E-2</v>
      </c>
      <c r="K15940">
        <v>5.3360621454152268E-2</v>
      </c>
      <c r="L15940">
        <v>0.76678524946020876</v>
      </c>
    </row>
    <row r="15941" spans="1:12">
      <c r="A15941" t="s">
        <v>317</v>
      </c>
      <c r="B15941" t="s">
        <v>447</v>
      </c>
      <c r="C15941">
        <v>48349</v>
      </c>
      <c r="D15941" t="s">
        <v>135</v>
      </c>
      <c r="E15941">
        <v>329</v>
      </c>
      <c r="F15941" t="s">
        <v>136</v>
      </c>
      <c r="G15941" t="s">
        <v>140</v>
      </c>
      <c r="H15941">
        <v>321</v>
      </c>
      <c r="I15941">
        <v>0.23811588190193189</v>
      </c>
      <c r="J15941">
        <v>3.7083104935462792E-3</v>
      </c>
      <c r="K15941">
        <v>3.42951325573275E-3</v>
      </c>
      <c r="L15941">
        <v>0.41155296971148791</v>
      </c>
    </row>
    <row r="15942" spans="1:12">
      <c r="A15942" t="s">
        <v>317</v>
      </c>
      <c r="B15942" t="s">
        <v>276</v>
      </c>
      <c r="C15942">
        <v>48351</v>
      </c>
      <c r="D15942" t="s">
        <v>135</v>
      </c>
      <c r="E15942">
        <v>329</v>
      </c>
      <c r="F15942" t="s">
        <v>136</v>
      </c>
      <c r="G15942" t="s">
        <v>137</v>
      </c>
      <c r="H15942">
        <v>385</v>
      </c>
      <c r="I15942">
        <v>0.44931330765684407</v>
      </c>
      <c r="J15942">
        <v>9.5507826619770329E-3</v>
      </c>
      <c r="K15942">
        <v>4.7015300867615753E-2</v>
      </c>
      <c r="L15942">
        <v>1.1821418445569449</v>
      </c>
    </row>
    <row r="15943" spans="1:12">
      <c r="A15943" t="s">
        <v>317</v>
      </c>
      <c r="B15943" t="s">
        <v>276</v>
      </c>
      <c r="C15943">
        <v>48351</v>
      </c>
      <c r="D15943" t="s">
        <v>135</v>
      </c>
      <c r="E15943">
        <v>329</v>
      </c>
      <c r="F15943" t="s">
        <v>136</v>
      </c>
      <c r="G15943" t="s">
        <v>138</v>
      </c>
      <c r="H15943">
        <v>615</v>
      </c>
      <c r="I15943">
        <v>0.43845845385504151</v>
      </c>
      <c r="J15943">
        <v>8.0442255027795891E-3</v>
      </c>
      <c r="K15943">
        <v>1.1574085157536581E-2</v>
      </c>
      <c r="L15943">
        <v>1.113550756471404</v>
      </c>
    </row>
    <row r="15944" spans="1:12">
      <c r="A15944" t="s">
        <v>317</v>
      </c>
      <c r="B15944" t="s">
        <v>276</v>
      </c>
      <c r="C15944">
        <v>48351</v>
      </c>
      <c r="D15944" t="s">
        <v>135</v>
      </c>
      <c r="E15944">
        <v>329</v>
      </c>
      <c r="F15944" t="s">
        <v>136</v>
      </c>
      <c r="G15944" t="s">
        <v>139</v>
      </c>
      <c r="H15944">
        <v>385</v>
      </c>
      <c r="I15944">
        <v>0.31553999149772177</v>
      </c>
      <c r="J15944">
        <v>6.5640098094966581E-3</v>
      </c>
      <c r="K15944">
        <v>2.7026075074874749E-2</v>
      </c>
      <c r="L15944">
        <v>0.82633330526958082</v>
      </c>
    </row>
    <row r="15945" spans="1:12">
      <c r="A15945" t="s">
        <v>317</v>
      </c>
      <c r="B15945" t="s">
        <v>276</v>
      </c>
      <c r="C15945">
        <v>48351</v>
      </c>
      <c r="D15945" t="s">
        <v>135</v>
      </c>
      <c r="E15945">
        <v>329</v>
      </c>
      <c r="F15945" t="s">
        <v>136</v>
      </c>
      <c r="G15945" t="s">
        <v>140</v>
      </c>
      <c r="H15945">
        <v>613</v>
      </c>
      <c r="I15945">
        <v>0.30441390115269018</v>
      </c>
      <c r="J15945">
        <v>5.6743118508289381E-3</v>
      </c>
      <c r="K15945">
        <v>1.3535378060595699E-2</v>
      </c>
      <c r="L15945">
        <v>0.76438586886810056</v>
      </c>
    </row>
    <row r="15946" spans="1:12">
      <c r="A15946" t="s">
        <v>317</v>
      </c>
      <c r="B15946" t="s">
        <v>448</v>
      </c>
      <c r="C15946">
        <v>48353</v>
      </c>
      <c r="D15946" t="s">
        <v>135</v>
      </c>
      <c r="E15946">
        <v>329</v>
      </c>
      <c r="F15946" t="s">
        <v>136</v>
      </c>
      <c r="G15946" t="s">
        <v>137</v>
      </c>
      <c r="H15946">
        <v>109</v>
      </c>
      <c r="I15946">
        <v>0.26486787254441968</v>
      </c>
      <c r="J15946">
        <v>7.5346255072532816E-3</v>
      </c>
      <c r="K15946">
        <v>9.4006061829781967E-2</v>
      </c>
      <c r="L15946">
        <v>0.69272595241907398</v>
      </c>
    </row>
    <row r="15947" spans="1:12">
      <c r="A15947" t="s">
        <v>317</v>
      </c>
      <c r="B15947" t="s">
        <v>448</v>
      </c>
      <c r="C15947">
        <v>48353</v>
      </c>
      <c r="D15947" t="s">
        <v>135</v>
      </c>
      <c r="E15947">
        <v>329</v>
      </c>
      <c r="F15947" t="s">
        <v>136</v>
      </c>
      <c r="G15947" t="s">
        <v>138</v>
      </c>
      <c r="H15947">
        <v>185</v>
      </c>
      <c r="I15947">
        <v>0.25543589857319948</v>
      </c>
      <c r="J15947">
        <v>3.925029639210144E-3</v>
      </c>
      <c r="K15947">
        <v>5.4933248295874579E-2</v>
      </c>
      <c r="L15947">
        <v>0.4147221848699808</v>
      </c>
    </row>
    <row r="15948" spans="1:12">
      <c r="A15948" t="s">
        <v>317</v>
      </c>
      <c r="B15948" t="s">
        <v>448</v>
      </c>
      <c r="C15948">
        <v>48353</v>
      </c>
      <c r="D15948" t="s">
        <v>135</v>
      </c>
      <c r="E15948">
        <v>329</v>
      </c>
      <c r="F15948" t="s">
        <v>136</v>
      </c>
      <c r="G15948" t="s">
        <v>139</v>
      </c>
      <c r="H15948">
        <v>109</v>
      </c>
      <c r="I15948">
        <v>0.1552989770808148</v>
      </c>
      <c r="J15948">
        <v>5.0036047095380612E-3</v>
      </c>
      <c r="K15948">
        <v>3.7732826771799469E-2</v>
      </c>
      <c r="L15948">
        <v>0.48594319981507211</v>
      </c>
    </row>
    <row r="15949" spans="1:12">
      <c r="A15949" t="s">
        <v>317</v>
      </c>
      <c r="B15949" t="s">
        <v>448</v>
      </c>
      <c r="C15949">
        <v>48353</v>
      </c>
      <c r="D15949" t="s">
        <v>135</v>
      </c>
      <c r="E15949">
        <v>329</v>
      </c>
      <c r="F15949" t="s">
        <v>136</v>
      </c>
      <c r="G15949" t="s">
        <v>140</v>
      </c>
      <c r="H15949">
        <v>185</v>
      </c>
      <c r="I15949">
        <v>0.16724572875708341</v>
      </c>
      <c r="J15949">
        <v>2.4674027896755611E-3</v>
      </c>
      <c r="K15949">
        <v>6.7421511901646677E-2</v>
      </c>
      <c r="L15949">
        <v>0.28525384430312267</v>
      </c>
    </row>
    <row r="15950" spans="1:12">
      <c r="A15950" t="s">
        <v>317</v>
      </c>
      <c r="B15950" t="s">
        <v>449</v>
      </c>
      <c r="C15950">
        <v>48355</v>
      </c>
      <c r="D15950" t="s">
        <v>135</v>
      </c>
      <c r="E15950">
        <v>329</v>
      </c>
      <c r="F15950" t="s">
        <v>136</v>
      </c>
      <c r="G15950" t="s">
        <v>137</v>
      </c>
      <c r="H15950">
        <v>119</v>
      </c>
      <c r="I15950">
        <v>0.27442866946813171</v>
      </c>
      <c r="J15950">
        <v>7.6889338792943468E-3</v>
      </c>
      <c r="K15950">
        <v>0.10648539978457219</v>
      </c>
      <c r="L15950">
        <v>0.51536629723701144</v>
      </c>
    </row>
    <row r="15951" spans="1:12">
      <c r="A15951" t="s">
        <v>317</v>
      </c>
      <c r="B15951" t="s">
        <v>449</v>
      </c>
      <c r="C15951">
        <v>48355</v>
      </c>
      <c r="D15951" t="s">
        <v>135</v>
      </c>
      <c r="E15951">
        <v>329</v>
      </c>
      <c r="F15951" t="s">
        <v>136</v>
      </c>
      <c r="G15951" t="s">
        <v>138</v>
      </c>
      <c r="H15951">
        <v>154</v>
      </c>
      <c r="I15951">
        <v>0.34255739895831488</v>
      </c>
      <c r="J15951">
        <v>9.458868943509913E-3</v>
      </c>
      <c r="K15951">
        <v>4.956130742973552E-3</v>
      </c>
      <c r="L15951">
        <v>0.49972877100647067</v>
      </c>
    </row>
    <row r="15952" spans="1:12">
      <c r="A15952" t="s">
        <v>317</v>
      </c>
      <c r="B15952" t="s">
        <v>449</v>
      </c>
      <c r="C15952">
        <v>48355</v>
      </c>
      <c r="D15952" t="s">
        <v>135</v>
      </c>
      <c r="E15952">
        <v>329</v>
      </c>
      <c r="F15952" t="s">
        <v>136</v>
      </c>
      <c r="G15952" t="s">
        <v>139</v>
      </c>
      <c r="H15952">
        <v>119</v>
      </c>
      <c r="I15952">
        <v>0.16466032610783499</v>
      </c>
      <c r="J15952">
        <v>6.0155201477897872E-3</v>
      </c>
      <c r="K15952">
        <v>2.9576003240143051E-2</v>
      </c>
      <c r="L15952">
        <v>0.38065595844621269</v>
      </c>
    </row>
    <row r="15953" spans="1:12">
      <c r="A15953" t="s">
        <v>317</v>
      </c>
      <c r="B15953" t="s">
        <v>449</v>
      </c>
      <c r="C15953">
        <v>48355</v>
      </c>
      <c r="D15953" t="s">
        <v>135</v>
      </c>
      <c r="E15953">
        <v>329</v>
      </c>
      <c r="F15953" t="s">
        <v>136</v>
      </c>
      <c r="G15953" t="s">
        <v>140</v>
      </c>
      <c r="H15953">
        <v>154</v>
      </c>
      <c r="I15953">
        <v>0.23397762591530871</v>
      </c>
      <c r="J15953">
        <v>6.5086543546116976E-3</v>
      </c>
      <c r="K15953">
        <v>4.4084656302159006E-3</v>
      </c>
      <c r="L15953">
        <v>0.34356906155108963</v>
      </c>
    </row>
    <row r="15954" spans="1:12">
      <c r="A15954" t="s">
        <v>317</v>
      </c>
      <c r="B15954" t="s">
        <v>450</v>
      </c>
      <c r="C15954">
        <v>48357</v>
      </c>
      <c r="D15954" t="s">
        <v>135</v>
      </c>
      <c r="E15954">
        <v>329</v>
      </c>
      <c r="F15954" t="s">
        <v>136</v>
      </c>
      <c r="G15954" t="s">
        <v>137</v>
      </c>
      <c r="H15954">
        <v>89</v>
      </c>
      <c r="I15954">
        <v>0.39509481359623161</v>
      </c>
      <c r="J15954">
        <v>1.205716695574106E-2</v>
      </c>
      <c r="K15954">
        <v>-999</v>
      </c>
      <c r="L15954">
        <v>0.72042437433086304</v>
      </c>
    </row>
    <row r="15955" spans="1:12">
      <c r="A15955" t="s">
        <v>317</v>
      </c>
      <c r="B15955" t="s">
        <v>450</v>
      </c>
      <c r="C15955">
        <v>48357</v>
      </c>
      <c r="D15955" t="s">
        <v>135</v>
      </c>
      <c r="E15955">
        <v>329</v>
      </c>
      <c r="F15955" t="s">
        <v>136</v>
      </c>
      <c r="G15955" t="s">
        <v>138</v>
      </c>
      <c r="H15955">
        <v>138</v>
      </c>
      <c r="I15955">
        <v>0.30882819873431461</v>
      </c>
      <c r="J15955">
        <v>9.1252078953069724E-3</v>
      </c>
      <c r="K15955">
        <v>-2.1268754447403049E-2</v>
      </c>
      <c r="L15955">
        <v>0.64027244092862101</v>
      </c>
    </row>
    <row r="15956" spans="1:12">
      <c r="A15956" t="s">
        <v>317</v>
      </c>
      <c r="B15956" t="s">
        <v>450</v>
      </c>
      <c r="C15956">
        <v>48357</v>
      </c>
      <c r="D15956" t="s">
        <v>135</v>
      </c>
      <c r="E15956">
        <v>329</v>
      </c>
      <c r="F15956" t="s">
        <v>136</v>
      </c>
      <c r="G15956" t="s">
        <v>139</v>
      </c>
      <c r="H15956">
        <v>89</v>
      </c>
      <c r="I15956">
        <v>0.24388847747582831</v>
      </c>
      <c r="J15956">
        <v>8.4743022724265479E-3</v>
      </c>
      <c r="K15956">
        <v>-6.0185527839845557E-2</v>
      </c>
      <c r="L15956">
        <v>0.47254069089278378</v>
      </c>
    </row>
    <row r="15957" spans="1:12">
      <c r="A15957" t="s">
        <v>317</v>
      </c>
      <c r="B15957" t="s">
        <v>450</v>
      </c>
      <c r="C15957">
        <v>48357</v>
      </c>
      <c r="D15957" t="s">
        <v>135</v>
      </c>
      <c r="E15957">
        <v>329</v>
      </c>
      <c r="F15957" t="s">
        <v>136</v>
      </c>
      <c r="G15957" t="s">
        <v>140</v>
      </c>
      <c r="H15957">
        <v>138</v>
      </c>
      <c r="I15957">
        <v>0.21162941527709789</v>
      </c>
      <c r="J15957">
        <v>7.3282993655186413E-3</v>
      </c>
      <c r="K15957">
        <v>-1.64589411368221E-2</v>
      </c>
      <c r="L15957">
        <v>0.53801650268101464</v>
      </c>
    </row>
    <row r="15958" spans="1:12">
      <c r="A15958" t="s">
        <v>317</v>
      </c>
      <c r="B15958" t="s">
        <v>451</v>
      </c>
      <c r="C15958">
        <v>48359</v>
      </c>
      <c r="D15958" t="s">
        <v>135</v>
      </c>
      <c r="E15958">
        <v>329</v>
      </c>
      <c r="F15958" t="s">
        <v>136</v>
      </c>
      <c r="G15958" t="s">
        <v>137</v>
      </c>
      <c r="H15958">
        <v>635</v>
      </c>
      <c r="I15958">
        <v>0.31645518823752489</v>
      </c>
      <c r="J15958">
        <v>7.1231376304760636E-3</v>
      </c>
      <c r="K15958">
        <v>-4.766602087077014E-2</v>
      </c>
      <c r="L15958">
        <v>0.77502784236033795</v>
      </c>
    </row>
    <row r="15959" spans="1:12">
      <c r="A15959" t="s">
        <v>317</v>
      </c>
      <c r="B15959" t="s">
        <v>451</v>
      </c>
      <c r="C15959">
        <v>48359</v>
      </c>
      <c r="D15959" t="s">
        <v>135</v>
      </c>
      <c r="E15959">
        <v>329</v>
      </c>
      <c r="F15959" t="s">
        <v>136</v>
      </c>
      <c r="G15959" t="s">
        <v>138</v>
      </c>
      <c r="H15959">
        <v>1208</v>
      </c>
      <c r="I15959">
        <v>0.21998778196408819</v>
      </c>
      <c r="J15959">
        <v>3.8895580594855341E-3</v>
      </c>
      <c r="K15959">
        <v>-7.8346311504146587E-2</v>
      </c>
      <c r="L15959">
        <v>0.75265779984554426</v>
      </c>
    </row>
    <row r="15960" spans="1:12">
      <c r="A15960" t="s">
        <v>317</v>
      </c>
      <c r="B15960" t="s">
        <v>451</v>
      </c>
      <c r="C15960">
        <v>48359</v>
      </c>
      <c r="D15960" t="s">
        <v>135</v>
      </c>
      <c r="E15960">
        <v>329</v>
      </c>
      <c r="F15960" t="s">
        <v>136</v>
      </c>
      <c r="G15960" t="s">
        <v>139</v>
      </c>
      <c r="H15960">
        <v>635</v>
      </c>
      <c r="I15960">
        <v>0.2115255387933439</v>
      </c>
      <c r="J15960">
        <v>4.9167024226909007E-3</v>
      </c>
      <c r="K15960">
        <v>-0.10936627240024149</v>
      </c>
      <c r="L15960">
        <v>0.52880815100851941</v>
      </c>
    </row>
    <row r="15961" spans="1:12">
      <c r="A15961" t="s">
        <v>317</v>
      </c>
      <c r="B15961" t="s">
        <v>451</v>
      </c>
      <c r="C15961">
        <v>48359</v>
      </c>
      <c r="D15961" t="s">
        <v>135</v>
      </c>
      <c r="E15961">
        <v>329</v>
      </c>
      <c r="F15961" t="s">
        <v>136</v>
      </c>
      <c r="G15961" t="s">
        <v>140</v>
      </c>
      <c r="H15961">
        <v>1208</v>
      </c>
      <c r="I15961">
        <v>0.1439808770629786</v>
      </c>
      <c r="J15961">
        <v>2.6836317589237352E-3</v>
      </c>
      <c r="K15961">
        <v>-0.14215289588171889</v>
      </c>
      <c r="L15961">
        <v>0.49810426107486211</v>
      </c>
    </row>
    <row r="15962" spans="1:12">
      <c r="A15962" t="s">
        <v>317</v>
      </c>
      <c r="B15962" t="s">
        <v>288</v>
      </c>
      <c r="C15962">
        <v>48361</v>
      </c>
      <c r="D15962" t="s">
        <v>135</v>
      </c>
      <c r="E15962">
        <v>329</v>
      </c>
      <c r="F15962" t="s">
        <v>136</v>
      </c>
      <c r="G15962" t="s">
        <v>137</v>
      </c>
      <c r="H15962">
        <v>119</v>
      </c>
      <c r="I15962">
        <v>0.27442866946813171</v>
      </c>
      <c r="J15962">
        <v>7.6889338792943468E-3</v>
      </c>
      <c r="K15962">
        <v>0.10648539978457219</v>
      </c>
      <c r="L15962">
        <v>0.51536629723701144</v>
      </c>
    </row>
    <row r="15963" spans="1:12">
      <c r="A15963" t="s">
        <v>317</v>
      </c>
      <c r="B15963" t="s">
        <v>288</v>
      </c>
      <c r="C15963">
        <v>48361</v>
      </c>
      <c r="D15963" t="s">
        <v>135</v>
      </c>
      <c r="E15963">
        <v>329</v>
      </c>
      <c r="F15963" t="s">
        <v>136</v>
      </c>
      <c r="G15963" t="s">
        <v>138</v>
      </c>
      <c r="H15963">
        <v>154</v>
      </c>
      <c r="I15963">
        <v>0.34255739895831488</v>
      </c>
      <c r="J15963">
        <v>9.458868943509913E-3</v>
      </c>
      <c r="K15963">
        <v>4.956130742973552E-3</v>
      </c>
      <c r="L15963">
        <v>0.49972877100647067</v>
      </c>
    </row>
    <row r="15964" spans="1:12">
      <c r="A15964" t="s">
        <v>317</v>
      </c>
      <c r="B15964" t="s">
        <v>288</v>
      </c>
      <c r="C15964">
        <v>48361</v>
      </c>
      <c r="D15964" t="s">
        <v>135</v>
      </c>
      <c r="E15964">
        <v>329</v>
      </c>
      <c r="F15964" t="s">
        <v>136</v>
      </c>
      <c r="G15964" t="s">
        <v>139</v>
      </c>
      <c r="H15964">
        <v>119</v>
      </c>
      <c r="I15964">
        <v>0.16466032610783499</v>
      </c>
      <c r="J15964">
        <v>6.0155201477897872E-3</v>
      </c>
      <c r="K15964">
        <v>2.9576003240143051E-2</v>
      </c>
      <c r="L15964">
        <v>0.38065595844621269</v>
      </c>
    </row>
    <row r="15965" spans="1:12">
      <c r="A15965" t="s">
        <v>317</v>
      </c>
      <c r="B15965" t="s">
        <v>288</v>
      </c>
      <c r="C15965">
        <v>48361</v>
      </c>
      <c r="D15965" t="s">
        <v>135</v>
      </c>
      <c r="E15965">
        <v>329</v>
      </c>
      <c r="F15965" t="s">
        <v>136</v>
      </c>
      <c r="G15965" t="s">
        <v>140</v>
      </c>
      <c r="H15965">
        <v>154</v>
      </c>
      <c r="I15965">
        <v>0.23397762591530871</v>
      </c>
      <c r="J15965">
        <v>6.5086543546116976E-3</v>
      </c>
      <c r="K15965">
        <v>4.4084656302159006E-3</v>
      </c>
      <c r="L15965">
        <v>0.34356906155108963</v>
      </c>
    </row>
    <row r="15966" spans="1:12">
      <c r="A15966" t="s">
        <v>317</v>
      </c>
      <c r="B15966" t="s">
        <v>452</v>
      </c>
      <c r="C15966">
        <v>48363</v>
      </c>
      <c r="D15966" t="s">
        <v>135</v>
      </c>
      <c r="E15966">
        <v>329</v>
      </c>
      <c r="F15966" t="s">
        <v>136</v>
      </c>
      <c r="G15966" t="s">
        <v>137</v>
      </c>
      <c r="H15966">
        <v>1435</v>
      </c>
      <c r="I15966">
        <v>0.46597624755200728</v>
      </c>
      <c r="J15966">
        <v>5.113505436173474E-3</v>
      </c>
      <c r="K15966">
        <v>-2.752872877330044E-2</v>
      </c>
      <c r="L15966">
        <v>1.0239631210378779</v>
      </c>
    </row>
    <row r="15967" spans="1:12">
      <c r="A15967" t="s">
        <v>317</v>
      </c>
      <c r="B15967" t="s">
        <v>452</v>
      </c>
      <c r="C15967">
        <v>48363</v>
      </c>
      <c r="D15967" t="s">
        <v>135</v>
      </c>
      <c r="E15967">
        <v>329</v>
      </c>
      <c r="F15967" t="s">
        <v>136</v>
      </c>
      <c r="G15967" t="s">
        <v>138</v>
      </c>
      <c r="H15967">
        <v>61</v>
      </c>
      <c r="I15967">
        <v>0.2327767977981807</v>
      </c>
      <c r="J15967">
        <v>8.9932982637830668E-3</v>
      </c>
      <c r="K15967">
        <v>3.051598319939177E-2</v>
      </c>
      <c r="L15967">
        <v>0.50736906573200191</v>
      </c>
    </row>
    <row r="15968" spans="1:12">
      <c r="A15968" t="s">
        <v>317</v>
      </c>
      <c r="B15968" t="s">
        <v>452</v>
      </c>
      <c r="C15968">
        <v>48363</v>
      </c>
      <c r="D15968" t="s">
        <v>135</v>
      </c>
      <c r="E15968">
        <v>329</v>
      </c>
      <c r="F15968" t="s">
        <v>136</v>
      </c>
      <c r="G15968" t="s">
        <v>139</v>
      </c>
      <c r="H15968">
        <v>1435</v>
      </c>
      <c r="I15968">
        <v>0.30611798144984309</v>
      </c>
      <c r="J15968">
        <v>3.7282669439902771E-3</v>
      </c>
      <c r="K15968">
        <v>-6.0185527839845557E-2</v>
      </c>
      <c r="L15968">
        <v>0.78154180764374748</v>
      </c>
    </row>
    <row r="15969" spans="1:12">
      <c r="A15969" t="s">
        <v>317</v>
      </c>
      <c r="B15969" t="s">
        <v>452</v>
      </c>
      <c r="C15969">
        <v>48363</v>
      </c>
      <c r="D15969" t="s">
        <v>135</v>
      </c>
      <c r="E15969">
        <v>329</v>
      </c>
      <c r="F15969" t="s">
        <v>136</v>
      </c>
      <c r="G15969" t="s">
        <v>140</v>
      </c>
      <c r="H15969">
        <v>61</v>
      </c>
      <c r="I15969">
        <v>0.14910316286508629</v>
      </c>
      <c r="J15969">
        <v>6.1737480123585696E-3</v>
      </c>
      <c r="K15969">
        <v>2.8931558080882661E-2</v>
      </c>
      <c r="L15969">
        <v>0.3463287260114703</v>
      </c>
    </row>
    <row r="15970" spans="1:12">
      <c r="A15970" t="s">
        <v>317</v>
      </c>
      <c r="B15970" t="s">
        <v>277</v>
      </c>
      <c r="C15970">
        <v>48365</v>
      </c>
      <c r="D15970" t="s">
        <v>135</v>
      </c>
      <c r="E15970">
        <v>329</v>
      </c>
      <c r="F15970" t="s">
        <v>136</v>
      </c>
      <c r="G15970" t="s">
        <v>137</v>
      </c>
      <c r="H15970">
        <v>385</v>
      </c>
      <c r="I15970">
        <v>0.44931330765684407</v>
      </c>
      <c r="J15970">
        <v>9.5507826619770329E-3</v>
      </c>
      <c r="K15970">
        <v>4.7015300867615753E-2</v>
      </c>
      <c r="L15970">
        <v>1.1821418445569449</v>
      </c>
    </row>
    <row r="15971" spans="1:12">
      <c r="A15971" t="s">
        <v>317</v>
      </c>
      <c r="B15971" t="s">
        <v>277</v>
      </c>
      <c r="C15971">
        <v>48365</v>
      </c>
      <c r="D15971" t="s">
        <v>135</v>
      </c>
      <c r="E15971">
        <v>329</v>
      </c>
      <c r="F15971" t="s">
        <v>136</v>
      </c>
      <c r="G15971" t="s">
        <v>138</v>
      </c>
      <c r="H15971">
        <v>615</v>
      </c>
      <c r="I15971">
        <v>0.43845845385504151</v>
      </c>
      <c r="J15971">
        <v>8.0442255027795891E-3</v>
      </c>
      <c r="K15971">
        <v>1.1574085157536581E-2</v>
      </c>
      <c r="L15971">
        <v>1.113550756471404</v>
      </c>
    </row>
    <row r="15972" spans="1:12">
      <c r="A15972" t="s">
        <v>317</v>
      </c>
      <c r="B15972" t="s">
        <v>277</v>
      </c>
      <c r="C15972">
        <v>48365</v>
      </c>
      <c r="D15972" t="s">
        <v>135</v>
      </c>
      <c r="E15972">
        <v>329</v>
      </c>
      <c r="F15972" t="s">
        <v>136</v>
      </c>
      <c r="G15972" t="s">
        <v>139</v>
      </c>
      <c r="H15972">
        <v>385</v>
      </c>
      <c r="I15972">
        <v>0.31553999149772177</v>
      </c>
      <c r="J15972">
        <v>6.5640098094966581E-3</v>
      </c>
      <c r="K15972">
        <v>2.7026075074874749E-2</v>
      </c>
      <c r="L15972">
        <v>0.82633330526958082</v>
      </c>
    </row>
    <row r="15973" spans="1:12">
      <c r="A15973" t="s">
        <v>317</v>
      </c>
      <c r="B15973" t="s">
        <v>277</v>
      </c>
      <c r="C15973">
        <v>48365</v>
      </c>
      <c r="D15973" t="s">
        <v>135</v>
      </c>
      <c r="E15973">
        <v>329</v>
      </c>
      <c r="F15973" t="s">
        <v>136</v>
      </c>
      <c r="G15973" t="s">
        <v>140</v>
      </c>
      <c r="H15973">
        <v>613</v>
      </c>
      <c r="I15973">
        <v>0.30441390115269018</v>
      </c>
      <c r="J15973">
        <v>5.6743118508289381E-3</v>
      </c>
      <c r="K15973">
        <v>1.3535378060595699E-2</v>
      </c>
      <c r="L15973">
        <v>0.76438586886810056</v>
      </c>
    </row>
    <row r="15974" spans="1:12">
      <c r="A15974" t="s">
        <v>317</v>
      </c>
      <c r="B15974" t="s">
        <v>453</v>
      </c>
      <c r="C15974">
        <v>48367</v>
      </c>
      <c r="D15974" t="s">
        <v>135</v>
      </c>
      <c r="E15974">
        <v>329</v>
      </c>
      <c r="F15974" t="s">
        <v>136</v>
      </c>
      <c r="G15974" t="s">
        <v>137</v>
      </c>
      <c r="H15974">
        <v>21</v>
      </c>
      <c r="I15974">
        <v>0.5470049174890208</v>
      </c>
      <c r="J15974">
        <v>4.3433133168376083E-2</v>
      </c>
      <c r="K15974">
        <v>0.1295522859993114</v>
      </c>
      <c r="L15974">
        <v>1.066179810073695</v>
      </c>
    </row>
    <row r="15975" spans="1:12">
      <c r="A15975" t="s">
        <v>317</v>
      </c>
      <c r="B15975" t="s">
        <v>453</v>
      </c>
      <c r="C15975">
        <v>48367</v>
      </c>
      <c r="D15975" t="s">
        <v>135</v>
      </c>
      <c r="E15975">
        <v>329</v>
      </c>
      <c r="F15975" t="s">
        <v>136</v>
      </c>
      <c r="G15975" t="s">
        <v>138</v>
      </c>
      <c r="H15975">
        <v>46</v>
      </c>
      <c r="I15975">
        <v>0.25394683525268757</v>
      </c>
      <c r="J15975">
        <v>1.296115886688644E-2</v>
      </c>
      <c r="K15975">
        <v>3.974179241501221E-2</v>
      </c>
      <c r="L15975">
        <v>0.44675325088963302</v>
      </c>
    </row>
    <row r="15976" spans="1:12">
      <c r="A15976" t="s">
        <v>317</v>
      </c>
      <c r="B15976" t="s">
        <v>453</v>
      </c>
      <c r="C15976">
        <v>48367</v>
      </c>
      <c r="D15976" t="s">
        <v>135</v>
      </c>
      <c r="E15976">
        <v>329</v>
      </c>
      <c r="F15976" t="s">
        <v>136</v>
      </c>
      <c r="G15976" t="s">
        <v>139</v>
      </c>
      <c r="H15976">
        <v>21</v>
      </c>
      <c r="I15976">
        <v>0.36355972984092638</v>
      </c>
      <c r="J15976">
        <v>3.3509043309988322E-2</v>
      </c>
      <c r="K15976">
        <v>5.3360621454152268E-2</v>
      </c>
      <c r="L15976">
        <v>0.76678524946020876</v>
      </c>
    </row>
    <row r="15977" spans="1:12">
      <c r="A15977" t="s">
        <v>317</v>
      </c>
      <c r="B15977" t="s">
        <v>453</v>
      </c>
      <c r="C15977">
        <v>48367</v>
      </c>
      <c r="D15977" t="s">
        <v>135</v>
      </c>
      <c r="E15977">
        <v>329</v>
      </c>
      <c r="F15977" t="s">
        <v>136</v>
      </c>
      <c r="G15977" t="s">
        <v>140</v>
      </c>
      <c r="H15977">
        <v>46</v>
      </c>
      <c r="I15977">
        <v>0.16961613616517571</v>
      </c>
      <c r="J15977">
        <v>8.8854994332505134E-3</v>
      </c>
      <c r="K15977">
        <v>2.962561642337927E-2</v>
      </c>
      <c r="L15977">
        <v>0.31631502310576393</v>
      </c>
    </row>
    <row r="15978" spans="1:12">
      <c r="A15978" t="s">
        <v>317</v>
      </c>
      <c r="B15978" t="s">
        <v>454</v>
      </c>
      <c r="C15978">
        <v>48369</v>
      </c>
      <c r="D15978" t="s">
        <v>135</v>
      </c>
      <c r="E15978">
        <v>329</v>
      </c>
      <c r="F15978" t="s">
        <v>136</v>
      </c>
      <c r="G15978" t="s">
        <v>137</v>
      </c>
      <c r="H15978">
        <v>195</v>
      </c>
      <c r="I15978">
        <v>0.28343611349441222</v>
      </c>
      <c r="J15978">
        <v>6.0871629480228756E-3</v>
      </c>
      <c r="K15978">
        <v>4.0327803587979487E-2</v>
      </c>
      <c r="L15978">
        <v>0.63017838379196844</v>
      </c>
    </row>
    <row r="15979" spans="1:12">
      <c r="A15979" t="s">
        <v>317</v>
      </c>
      <c r="B15979" t="s">
        <v>454</v>
      </c>
      <c r="C15979">
        <v>48369</v>
      </c>
      <c r="D15979" t="s">
        <v>135</v>
      </c>
      <c r="E15979">
        <v>329</v>
      </c>
      <c r="F15979" t="s">
        <v>136</v>
      </c>
      <c r="G15979" t="s">
        <v>138</v>
      </c>
      <c r="H15979">
        <v>190</v>
      </c>
      <c r="I15979">
        <v>0.29763670697418582</v>
      </c>
      <c r="J15979">
        <v>4.9153075241309347E-3</v>
      </c>
      <c r="K15979">
        <v>0.11461314469076921</v>
      </c>
      <c r="L15979">
        <v>0.55621989740984301</v>
      </c>
    </row>
    <row r="15980" spans="1:12">
      <c r="A15980" t="s">
        <v>317</v>
      </c>
      <c r="B15980" t="s">
        <v>454</v>
      </c>
      <c r="C15980">
        <v>48369</v>
      </c>
      <c r="D15980" t="s">
        <v>135</v>
      </c>
      <c r="E15980">
        <v>329</v>
      </c>
      <c r="F15980" t="s">
        <v>136</v>
      </c>
      <c r="G15980" t="s">
        <v>139</v>
      </c>
      <c r="H15980">
        <v>195</v>
      </c>
      <c r="I15980">
        <v>0.17612800779370269</v>
      </c>
      <c r="J15980">
        <v>3.8423580542136029E-3</v>
      </c>
      <c r="K15980">
        <v>2.5588173371077931E-2</v>
      </c>
      <c r="L15980">
        <v>0.47454837191406157</v>
      </c>
    </row>
    <row r="15981" spans="1:12">
      <c r="A15981" t="s">
        <v>317</v>
      </c>
      <c r="B15981" t="s">
        <v>454</v>
      </c>
      <c r="C15981">
        <v>48369</v>
      </c>
      <c r="D15981" t="s">
        <v>135</v>
      </c>
      <c r="E15981">
        <v>329</v>
      </c>
      <c r="F15981" t="s">
        <v>136</v>
      </c>
      <c r="G15981" t="s">
        <v>140</v>
      </c>
      <c r="H15981">
        <v>190</v>
      </c>
      <c r="I15981">
        <v>0.20624770442954221</v>
      </c>
      <c r="J15981">
        <v>3.4536833858784021E-3</v>
      </c>
      <c r="K15981">
        <v>7.9621242581681878E-2</v>
      </c>
      <c r="L15981">
        <v>0.38373444297828441</v>
      </c>
    </row>
    <row r="15982" spans="1:12">
      <c r="A15982" t="s">
        <v>317</v>
      </c>
      <c r="B15982" t="s">
        <v>455</v>
      </c>
      <c r="C15982">
        <v>48371</v>
      </c>
      <c r="D15982" t="s">
        <v>135</v>
      </c>
      <c r="E15982">
        <v>329</v>
      </c>
      <c r="F15982" t="s">
        <v>136</v>
      </c>
      <c r="G15982" t="s">
        <v>137</v>
      </c>
      <c r="H15982">
        <v>20</v>
      </c>
      <c r="I15982">
        <v>0.19250688145090661</v>
      </c>
      <c r="J15982">
        <v>5.2012228094484277E-3</v>
      </c>
      <c r="K15982">
        <v>0.13558364459545141</v>
      </c>
      <c r="L15982">
        <v>0.2360569384351138</v>
      </c>
    </row>
    <row r="15983" spans="1:12">
      <c r="A15983" t="s">
        <v>317</v>
      </c>
      <c r="B15983" t="s">
        <v>455</v>
      </c>
      <c r="C15983">
        <v>48371</v>
      </c>
      <c r="D15983" t="s">
        <v>135</v>
      </c>
      <c r="E15983">
        <v>329</v>
      </c>
      <c r="F15983" t="s">
        <v>136</v>
      </c>
      <c r="G15983" t="s">
        <v>138</v>
      </c>
      <c r="H15983">
        <v>39</v>
      </c>
      <c r="I15983">
        <v>0.2445694760170358</v>
      </c>
      <c r="J15983">
        <v>8.7281885049274813E-3</v>
      </c>
      <c r="K15983">
        <v>9.9144704515967408E-2</v>
      </c>
      <c r="L15983">
        <v>0.31337497333317121</v>
      </c>
    </row>
    <row r="15984" spans="1:12">
      <c r="A15984" t="s">
        <v>317</v>
      </c>
      <c r="B15984" t="s">
        <v>455</v>
      </c>
      <c r="C15984">
        <v>48371</v>
      </c>
      <c r="D15984" t="s">
        <v>135</v>
      </c>
      <c r="E15984">
        <v>329</v>
      </c>
      <c r="F15984" t="s">
        <v>136</v>
      </c>
      <c r="G15984" t="s">
        <v>139</v>
      </c>
      <c r="H15984">
        <v>20</v>
      </c>
      <c r="I15984">
        <v>9.141775402859896E-2</v>
      </c>
      <c r="J15984">
        <v>3.9107470672233319E-3</v>
      </c>
      <c r="K15984">
        <v>4.4326273037271012E-2</v>
      </c>
      <c r="L15984">
        <v>0.13454058583555101</v>
      </c>
    </row>
    <row r="15985" spans="1:12">
      <c r="A15985" t="s">
        <v>317</v>
      </c>
      <c r="B15985" t="s">
        <v>455</v>
      </c>
      <c r="C15985">
        <v>48371</v>
      </c>
      <c r="D15985" t="s">
        <v>135</v>
      </c>
      <c r="E15985">
        <v>329</v>
      </c>
      <c r="F15985" t="s">
        <v>136</v>
      </c>
      <c r="G15985" t="s">
        <v>140</v>
      </c>
      <c r="H15985">
        <v>39</v>
      </c>
      <c r="I15985">
        <v>0.1658115542347483</v>
      </c>
      <c r="J15985">
        <v>5.9599346018816054E-3</v>
      </c>
      <c r="K15985">
        <v>6.0774492252545741E-2</v>
      </c>
      <c r="L15985">
        <v>0.21163222586589231</v>
      </c>
    </row>
    <row r="15986" spans="1:12">
      <c r="A15986" t="s">
        <v>317</v>
      </c>
      <c r="B15986" t="s">
        <v>289</v>
      </c>
      <c r="C15986">
        <v>48373</v>
      </c>
      <c r="D15986" t="s">
        <v>135</v>
      </c>
      <c r="E15986">
        <v>329</v>
      </c>
      <c r="F15986" t="s">
        <v>136</v>
      </c>
      <c r="G15986" t="s">
        <v>137</v>
      </c>
      <c r="H15986">
        <v>385</v>
      </c>
      <c r="I15986">
        <v>0.44931330765684407</v>
      </c>
      <c r="J15986">
        <v>9.5507826619770329E-3</v>
      </c>
      <c r="K15986">
        <v>4.7015300867615753E-2</v>
      </c>
      <c r="L15986">
        <v>1.1821418445569449</v>
      </c>
    </row>
    <row r="15987" spans="1:12">
      <c r="A15987" t="s">
        <v>317</v>
      </c>
      <c r="B15987" t="s">
        <v>289</v>
      </c>
      <c r="C15987">
        <v>48373</v>
      </c>
      <c r="D15987" t="s">
        <v>135</v>
      </c>
      <c r="E15987">
        <v>329</v>
      </c>
      <c r="F15987" t="s">
        <v>136</v>
      </c>
      <c r="G15987" t="s">
        <v>138</v>
      </c>
      <c r="H15987">
        <v>615</v>
      </c>
      <c r="I15987">
        <v>0.43845845385504151</v>
      </c>
      <c r="J15987">
        <v>8.0442255027795891E-3</v>
      </c>
      <c r="K15987">
        <v>1.1574085157536581E-2</v>
      </c>
      <c r="L15987">
        <v>1.113550756471404</v>
      </c>
    </row>
    <row r="15988" spans="1:12">
      <c r="A15988" t="s">
        <v>317</v>
      </c>
      <c r="B15988" t="s">
        <v>289</v>
      </c>
      <c r="C15988">
        <v>48373</v>
      </c>
      <c r="D15988" t="s">
        <v>135</v>
      </c>
      <c r="E15988">
        <v>329</v>
      </c>
      <c r="F15988" t="s">
        <v>136</v>
      </c>
      <c r="G15988" t="s">
        <v>139</v>
      </c>
      <c r="H15988">
        <v>385</v>
      </c>
      <c r="I15988">
        <v>0.31553999149772177</v>
      </c>
      <c r="J15988">
        <v>6.5640098094966581E-3</v>
      </c>
      <c r="K15988">
        <v>2.7026075074874749E-2</v>
      </c>
      <c r="L15988">
        <v>0.82633330526958082</v>
      </c>
    </row>
    <row r="15989" spans="1:12">
      <c r="A15989" t="s">
        <v>317</v>
      </c>
      <c r="B15989" t="s">
        <v>289</v>
      </c>
      <c r="C15989">
        <v>48373</v>
      </c>
      <c r="D15989" t="s">
        <v>135</v>
      </c>
      <c r="E15989">
        <v>329</v>
      </c>
      <c r="F15989" t="s">
        <v>136</v>
      </c>
      <c r="G15989" t="s">
        <v>140</v>
      </c>
      <c r="H15989">
        <v>613</v>
      </c>
      <c r="I15989">
        <v>0.30441390115269018</v>
      </c>
      <c r="J15989">
        <v>5.6743118508289381E-3</v>
      </c>
      <c r="K15989">
        <v>1.3535378060595699E-2</v>
      </c>
      <c r="L15989">
        <v>0.76438586886810056</v>
      </c>
    </row>
    <row r="15990" spans="1:12">
      <c r="A15990" t="s">
        <v>317</v>
      </c>
      <c r="B15990" t="s">
        <v>304</v>
      </c>
      <c r="C15990">
        <v>48375</v>
      </c>
      <c r="D15990" t="s">
        <v>135</v>
      </c>
      <c r="E15990">
        <v>329</v>
      </c>
      <c r="F15990" t="s">
        <v>136</v>
      </c>
      <c r="G15990" t="s">
        <v>137</v>
      </c>
      <c r="H15990">
        <v>1435</v>
      </c>
      <c r="I15990">
        <v>0.46597624755200728</v>
      </c>
      <c r="J15990">
        <v>5.113505436173474E-3</v>
      </c>
      <c r="K15990">
        <v>-2.752872877330044E-2</v>
      </c>
      <c r="L15990">
        <v>1.0239631210378779</v>
      </c>
    </row>
    <row r="15991" spans="1:12">
      <c r="A15991" t="s">
        <v>317</v>
      </c>
      <c r="B15991" t="s">
        <v>304</v>
      </c>
      <c r="C15991">
        <v>48375</v>
      </c>
      <c r="D15991" t="s">
        <v>135</v>
      </c>
      <c r="E15991">
        <v>329</v>
      </c>
      <c r="F15991" t="s">
        <v>136</v>
      </c>
      <c r="G15991" t="s">
        <v>138</v>
      </c>
      <c r="H15991">
        <v>65</v>
      </c>
      <c r="I15991">
        <v>0.26528751836994507</v>
      </c>
      <c r="J15991">
        <v>1.284412859449547E-2</v>
      </c>
      <c r="K15991">
        <v>4.3786730255295683E-2</v>
      </c>
      <c r="L15991">
        <v>0.62709490296361037</v>
      </c>
    </row>
    <row r="15992" spans="1:12">
      <c r="A15992" t="s">
        <v>317</v>
      </c>
      <c r="B15992" t="s">
        <v>304</v>
      </c>
      <c r="C15992">
        <v>48375</v>
      </c>
      <c r="D15992" t="s">
        <v>135</v>
      </c>
      <c r="E15992">
        <v>329</v>
      </c>
      <c r="F15992" t="s">
        <v>136</v>
      </c>
      <c r="G15992" t="s">
        <v>139</v>
      </c>
      <c r="H15992">
        <v>1435</v>
      </c>
      <c r="I15992">
        <v>0.30611798144984309</v>
      </c>
      <c r="J15992">
        <v>3.7282669439902771E-3</v>
      </c>
      <c r="K15992">
        <v>-6.0185527839845557E-2</v>
      </c>
      <c r="L15992">
        <v>0.78154180764374748</v>
      </c>
    </row>
    <row r="15993" spans="1:12">
      <c r="A15993" t="s">
        <v>317</v>
      </c>
      <c r="B15993" t="s">
        <v>304</v>
      </c>
      <c r="C15993">
        <v>48375</v>
      </c>
      <c r="D15993" t="s">
        <v>135</v>
      </c>
      <c r="E15993">
        <v>329</v>
      </c>
      <c r="F15993" t="s">
        <v>136</v>
      </c>
      <c r="G15993" t="s">
        <v>140</v>
      </c>
      <c r="H15993">
        <v>65</v>
      </c>
      <c r="I15993">
        <v>0.17137578292670089</v>
      </c>
      <c r="J15993">
        <v>8.7352021474321438E-3</v>
      </c>
      <c r="K15993">
        <v>-2.6959044389114652E-2</v>
      </c>
      <c r="L15993">
        <v>0.30356360487245032</v>
      </c>
    </row>
    <row r="15994" spans="1:12">
      <c r="A15994" t="s">
        <v>317</v>
      </c>
      <c r="B15994" t="s">
        <v>456</v>
      </c>
      <c r="C15994">
        <v>48377</v>
      </c>
      <c r="D15994" t="s">
        <v>135</v>
      </c>
      <c r="E15994">
        <v>329</v>
      </c>
      <c r="F15994" t="s">
        <v>136</v>
      </c>
      <c r="G15994" t="s">
        <v>137</v>
      </c>
      <c r="H15994">
        <v>388</v>
      </c>
      <c r="I15994">
        <v>0.16263698744200891</v>
      </c>
      <c r="J15994">
        <v>7.4401620460544963E-3</v>
      </c>
      <c r="K15994">
        <v>-0.26564934471743518</v>
      </c>
      <c r="L15994">
        <v>0.69509727640183472</v>
      </c>
    </row>
    <row r="15995" spans="1:12">
      <c r="A15995" t="s">
        <v>317</v>
      </c>
      <c r="B15995" t="s">
        <v>456</v>
      </c>
      <c r="C15995">
        <v>48377</v>
      </c>
      <c r="D15995" t="s">
        <v>135</v>
      </c>
      <c r="E15995">
        <v>329</v>
      </c>
      <c r="F15995" t="s">
        <v>136</v>
      </c>
      <c r="G15995" t="s">
        <v>138</v>
      </c>
      <c r="H15995">
        <v>138</v>
      </c>
      <c r="I15995">
        <v>9.1528116094587761E-2</v>
      </c>
      <c r="J15995">
        <v>6.5577956841154769E-3</v>
      </c>
      <c r="K15995">
        <v>-2.182744159600605E-2</v>
      </c>
      <c r="L15995">
        <v>0.46960594352196472</v>
      </c>
    </row>
    <row r="15996" spans="1:12">
      <c r="A15996" t="s">
        <v>317</v>
      </c>
      <c r="B15996" t="s">
        <v>456</v>
      </c>
      <c r="C15996">
        <v>48377</v>
      </c>
      <c r="D15996" t="s">
        <v>135</v>
      </c>
      <c r="E15996">
        <v>329</v>
      </c>
      <c r="F15996" t="s">
        <v>136</v>
      </c>
      <c r="G15996" t="s">
        <v>139</v>
      </c>
      <c r="H15996">
        <v>389</v>
      </c>
      <c r="I15996">
        <v>9.7071120772838651E-2</v>
      </c>
      <c r="J15996">
        <v>4.8294967971840904E-3</v>
      </c>
      <c r="K15996">
        <v>-0.25162092256125129</v>
      </c>
      <c r="L15996">
        <v>0.51548835296320339</v>
      </c>
    </row>
    <row r="15997" spans="1:12">
      <c r="A15997" t="s">
        <v>317</v>
      </c>
      <c r="B15997" t="s">
        <v>456</v>
      </c>
      <c r="C15997">
        <v>48377</v>
      </c>
      <c r="D15997" t="s">
        <v>135</v>
      </c>
      <c r="E15997">
        <v>329</v>
      </c>
      <c r="F15997" t="s">
        <v>136</v>
      </c>
      <c r="G15997" t="s">
        <v>140</v>
      </c>
      <c r="H15997">
        <v>138</v>
      </c>
      <c r="I15997">
        <v>6.581658453460397E-2</v>
      </c>
      <c r="J15997">
        <v>4.6010943695833856E-3</v>
      </c>
      <c r="K15997">
        <v>-3.8939617520700957E-2</v>
      </c>
      <c r="L15997">
        <v>0.35558323079265097</v>
      </c>
    </row>
    <row r="15998" spans="1:12">
      <c r="A15998" t="s">
        <v>317</v>
      </c>
      <c r="B15998" t="s">
        <v>457</v>
      </c>
      <c r="C15998">
        <v>48379</v>
      </c>
      <c r="D15998" t="s">
        <v>135</v>
      </c>
      <c r="E15998">
        <v>329</v>
      </c>
      <c r="F15998" t="s">
        <v>136</v>
      </c>
      <c r="G15998" t="s">
        <v>137</v>
      </c>
      <c r="H15998">
        <v>21</v>
      </c>
      <c r="I15998">
        <v>0.5470049174890208</v>
      </c>
      <c r="J15998">
        <v>4.3433133168376083E-2</v>
      </c>
      <c r="K15998">
        <v>0.1295522859993114</v>
      </c>
      <c r="L15998">
        <v>1.066179810073695</v>
      </c>
    </row>
    <row r="15999" spans="1:12">
      <c r="A15999" t="s">
        <v>317</v>
      </c>
      <c r="B15999" t="s">
        <v>457</v>
      </c>
      <c r="C15999">
        <v>48379</v>
      </c>
      <c r="D15999" t="s">
        <v>135</v>
      </c>
      <c r="E15999">
        <v>329</v>
      </c>
      <c r="F15999" t="s">
        <v>136</v>
      </c>
      <c r="G15999" t="s">
        <v>138</v>
      </c>
      <c r="H15999">
        <v>477</v>
      </c>
      <c r="I15999">
        <v>0.34130082717559868</v>
      </c>
      <c r="J15999">
        <v>4.7046993404132424E-3</v>
      </c>
      <c r="K15999">
        <v>3.5267178298786029E-3</v>
      </c>
      <c r="L15999">
        <v>0.65817333668408451</v>
      </c>
    </row>
    <row r="16000" spans="1:12">
      <c r="A16000" t="s">
        <v>317</v>
      </c>
      <c r="B16000" t="s">
        <v>457</v>
      </c>
      <c r="C16000">
        <v>48379</v>
      </c>
      <c r="D16000" t="s">
        <v>135</v>
      </c>
      <c r="E16000">
        <v>329</v>
      </c>
      <c r="F16000" t="s">
        <v>136</v>
      </c>
      <c r="G16000" t="s">
        <v>139</v>
      </c>
      <c r="H16000">
        <v>21</v>
      </c>
      <c r="I16000">
        <v>0.36355972984092638</v>
      </c>
      <c r="J16000">
        <v>3.3509043309988322E-2</v>
      </c>
      <c r="K16000">
        <v>5.3360621454152268E-2</v>
      </c>
      <c r="L16000">
        <v>0.76678524946020876</v>
      </c>
    </row>
    <row r="16001" spans="1:12">
      <c r="A16001" t="s">
        <v>317</v>
      </c>
      <c r="B16001" t="s">
        <v>457</v>
      </c>
      <c r="C16001">
        <v>48379</v>
      </c>
      <c r="D16001" t="s">
        <v>135</v>
      </c>
      <c r="E16001">
        <v>329</v>
      </c>
      <c r="F16001" t="s">
        <v>136</v>
      </c>
      <c r="G16001" t="s">
        <v>140</v>
      </c>
      <c r="H16001">
        <v>477</v>
      </c>
      <c r="I16001">
        <v>0.22896088977714471</v>
      </c>
      <c r="J16001">
        <v>3.2717736136011239E-3</v>
      </c>
      <c r="K16001">
        <v>3.42951325573275E-3</v>
      </c>
      <c r="L16001">
        <v>0.48795499491842181</v>
      </c>
    </row>
    <row r="16002" spans="1:12">
      <c r="A16002" t="s">
        <v>317</v>
      </c>
      <c r="B16002" t="s">
        <v>458</v>
      </c>
      <c r="C16002">
        <v>48381</v>
      </c>
      <c r="D16002" t="s">
        <v>135</v>
      </c>
      <c r="E16002">
        <v>329</v>
      </c>
      <c r="F16002" t="s">
        <v>136</v>
      </c>
      <c r="G16002" t="s">
        <v>137</v>
      </c>
      <c r="H16002">
        <v>195</v>
      </c>
      <c r="I16002">
        <v>0.28343611349441222</v>
      </c>
      <c r="J16002">
        <v>6.0871629480228756E-3</v>
      </c>
      <c r="K16002">
        <v>4.0327803587979487E-2</v>
      </c>
      <c r="L16002">
        <v>0.63017838379196844</v>
      </c>
    </row>
    <row r="16003" spans="1:12">
      <c r="A16003" t="s">
        <v>317</v>
      </c>
      <c r="B16003" t="s">
        <v>458</v>
      </c>
      <c r="C16003">
        <v>48381</v>
      </c>
      <c r="D16003" t="s">
        <v>135</v>
      </c>
      <c r="E16003">
        <v>329</v>
      </c>
      <c r="F16003" t="s">
        <v>136</v>
      </c>
      <c r="G16003" t="s">
        <v>138</v>
      </c>
      <c r="H16003">
        <v>190</v>
      </c>
      <c r="I16003">
        <v>0.29763670697418582</v>
      </c>
      <c r="J16003">
        <v>4.9153075241309347E-3</v>
      </c>
      <c r="K16003">
        <v>0.11461314469076921</v>
      </c>
      <c r="L16003">
        <v>0.55621989740984301</v>
      </c>
    </row>
    <row r="16004" spans="1:12">
      <c r="A16004" t="s">
        <v>317</v>
      </c>
      <c r="B16004" t="s">
        <v>458</v>
      </c>
      <c r="C16004">
        <v>48381</v>
      </c>
      <c r="D16004" t="s">
        <v>135</v>
      </c>
      <c r="E16004">
        <v>329</v>
      </c>
      <c r="F16004" t="s">
        <v>136</v>
      </c>
      <c r="G16004" t="s">
        <v>139</v>
      </c>
      <c r="H16004">
        <v>195</v>
      </c>
      <c r="I16004">
        <v>0.17612800779370269</v>
      </c>
      <c r="J16004">
        <v>3.8423580542136029E-3</v>
      </c>
      <c r="K16004">
        <v>2.5588173371077931E-2</v>
      </c>
      <c r="L16004">
        <v>0.47454837191406157</v>
      </c>
    </row>
    <row r="16005" spans="1:12">
      <c r="A16005" t="s">
        <v>317</v>
      </c>
      <c r="B16005" t="s">
        <v>458</v>
      </c>
      <c r="C16005">
        <v>48381</v>
      </c>
      <c r="D16005" t="s">
        <v>135</v>
      </c>
      <c r="E16005">
        <v>329</v>
      </c>
      <c r="F16005" t="s">
        <v>136</v>
      </c>
      <c r="G16005" t="s">
        <v>140</v>
      </c>
      <c r="H16005">
        <v>190</v>
      </c>
      <c r="I16005">
        <v>0.20624770442954221</v>
      </c>
      <c r="J16005">
        <v>3.4536833858784021E-3</v>
      </c>
      <c r="K16005">
        <v>7.9621242581681878E-2</v>
      </c>
      <c r="L16005">
        <v>0.38373444297828441</v>
      </c>
    </row>
    <row r="16006" spans="1:12">
      <c r="A16006" t="s">
        <v>317</v>
      </c>
      <c r="B16006" t="s">
        <v>459</v>
      </c>
      <c r="C16006">
        <v>48383</v>
      </c>
      <c r="D16006" t="s">
        <v>135</v>
      </c>
      <c r="E16006">
        <v>329</v>
      </c>
      <c r="F16006" t="s">
        <v>136</v>
      </c>
      <c r="G16006" t="s">
        <v>137</v>
      </c>
      <c r="H16006">
        <v>20</v>
      </c>
      <c r="I16006">
        <v>0.19250688145090661</v>
      </c>
      <c r="J16006">
        <v>5.2012228094484277E-3</v>
      </c>
      <c r="K16006">
        <v>0.13558364459545141</v>
      </c>
      <c r="L16006">
        <v>0.2360569384351138</v>
      </c>
    </row>
    <row r="16007" spans="1:12">
      <c r="A16007" t="s">
        <v>317</v>
      </c>
      <c r="B16007" t="s">
        <v>459</v>
      </c>
      <c r="C16007">
        <v>48383</v>
      </c>
      <c r="D16007" t="s">
        <v>135</v>
      </c>
      <c r="E16007">
        <v>329</v>
      </c>
      <c r="F16007" t="s">
        <v>136</v>
      </c>
      <c r="G16007" t="s">
        <v>138</v>
      </c>
      <c r="H16007">
        <v>39</v>
      </c>
      <c r="I16007">
        <v>0.2445694760170358</v>
      </c>
      <c r="J16007">
        <v>8.7281885049274813E-3</v>
      </c>
      <c r="K16007">
        <v>9.9144704515967408E-2</v>
      </c>
      <c r="L16007">
        <v>0.31337497333317121</v>
      </c>
    </row>
    <row r="16008" spans="1:12">
      <c r="A16008" t="s">
        <v>317</v>
      </c>
      <c r="B16008" t="s">
        <v>459</v>
      </c>
      <c r="C16008">
        <v>48383</v>
      </c>
      <c r="D16008" t="s">
        <v>135</v>
      </c>
      <c r="E16008">
        <v>329</v>
      </c>
      <c r="F16008" t="s">
        <v>136</v>
      </c>
      <c r="G16008" t="s">
        <v>139</v>
      </c>
      <c r="H16008">
        <v>20</v>
      </c>
      <c r="I16008">
        <v>9.141775402859896E-2</v>
      </c>
      <c r="J16008">
        <v>3.9107470672233319E-3</v>
      </c>
      <c r="K16008">
        <v>4.4326273037271012E-2</v>
      </c>
      <c r="L16008">
        <v>0.13454058583555101</v>
      </c>
    </row>
    <row r="16009" spans="1:12">
      <c r="A16009" t="s">
        <v>317</v>
      </c>
      <c r="B16009" t="s">
        <v>459</v>
      </c>
      <c r="C16009">
        <v>48383</v>
      </c>
      <c r="D16009" t="s">
        <v>135</v>
      </c>
      <c r="E16009">
        <v>329</v>
      </c>
      <c r="F16009" t="s">
        <v>136</v>
      </c>
      <c r="G16009" t="s">
        <v>140</v>
      </c>
      <c r="H16009">
        <v>39</v>
      </c>
      <c r="I16009">
        <v>0.1658115542347483</v>
      </c>
      <c r="J16009">
        <v>5.9599346018816054E-3</v>
      </c>
      <c r="K16009">
        <v>6.0774492252545741E-2</v>
      </c>
      <c r="L16009">
        <v>0.21163222586589231</v>
      </c>
    </row>
    <row r="16010" spans="1:12">
      <c r="A16010" t="s">
        <v>317</v>
      </c>
      <c r="B16010" t="s">
        <v>460</v>
      </c>
      <c r="C16010">
        <v>48385</v>
      </c>
      <c r="D16010" t="s">
        <v>135</v>
      </c>
      <c r="E16010">
        <v>329</v>
      </c>
      <c r="F16010" t="s">
        <v>136</v>
      </c>
      <c r="G16010" t="s">
        <v>137</v>
      </c>
      <c r="H16010">
        <v>249</v>
      </c>
      <c r="I16010">
        <v>0.15923090482988631</v>
      </c>
      <c r="J16010">
        <v>3.9988460761242791E-3</v>
      </c>
      <c r="K16010">
        <v>-4.9760974441760218E-2</v>
      </c>
      <c r="L16010">
        <v>0.32892094759157481</v>
      </c>
    </row>
    <row r="16011" spans="1:12">
      <c r="A16011" t="s">
        <v>317</v>
      </c>
      <c r="B16011" t="s">
        <v>460</v>
      </c>
      <c r="C16011">
        <v>48385</v>
      </c>
      <c r="D16011" t="s">
        <v>135</v>
      </c>
      <c r="E16011">
        <v>329</v>
      </c>
      <c r="F16011" t="s">
        <v>136</v>
      </c>
      <c r="G16011" t="s">
        <v>138</v>
      </c>
      <c r="H16011">
        <v>334</v>
      </c>
      <c r="I16011">
        <v>0.29272421195599407</v>
      </c>
      <c r="J16011">
        <v>4.8032605153684946E-3</v>
      </c>
      <c r="K16011">
        <v>4.1614353289900017E-3</v>
      </c>
      <c r="L16011">
        <v>0.64700832950507148</v>
      </c>
    </row>
    <row r="16012" spans="1:12">
      <c r="A16012" t="s">
        <v>317</v>
      </c>
      <c r="B16012" t="s">
        <v>460</v>
      </c>
      <c r="C16012">
        <v>48385</v>
      </c>
      <c r="D16012" t="s">
        <v>135</v>
      </c>
      <c r="E16012">
        <v>329</v>
      </c>
      <c r="F16012" t="s">
        <v>136</v>
      </c>
      <c r="G16012" t="s">
        <v>139</v>
      </c>
      <c r="H16012">
        <v>249</v>
      </c>
      <c r="I16012">
        <v>7.6020550272730636E-2</v>
      </c>
      <c r="J16012">
        <v>2.9208690304937191E-3</v>
      </c>
      <c r="K16012">
        <v>-6.6250945119708332E-2</v>
      </c>
      <c r="L16012">
        <v>0.1854800812663909</v>
      </c>
    </row>
    <row r="16013" spans="1:12">
      <c r="A16013" t="s">
        <v>317</v>
      </c>
      <c r="B16013" t="s">
        <v>460</v>
      </c>
      <c r="C16013">
        <v>48385</v>
      </c>
      <c r="D16013" t="s">
        <v>135</v>
      </c>
      <c r="E16013">
        <v>329</v>
      </c>
      <c r="F16013" t="s">
        <v>136</v>
      </c>
      <c r="G16013" t="s">
        <v>140</v>
      </c>
      <c r="H16013">
        <v>334</v>
      </c>
      <c r="I16013">
        <v>0.1956296367601679</v>
      </c>
      <c r="J16013">
        <v>3.416453749889596E-3</v>
      </c>
      <c r="K16013">
        <v>4.3381287910866737E-3</v>
      </c>
      <c r="L16013">
        <v>0.4590168535722941</v>
      </c>
    </row>
    <row r="16014" spans="1:12">
      <c r="A16014" t="s">
        <v>317</v>
      </c>
      <c r="B16014" t="s">
        <v>461</v>
      </c>
      <c r="C16014">
        <v>48387</v>
      </c>
      <c r="D16014" t="s">
        <v>135</v>
      </c>
      <c r="E16014">
        <v>329</v>
      </c>
      <c r="F16014" t="s">
        <v>136</v>
      </c>
      <c r="G16014" t="s">
        <v>137</v>
      </c>
      <c r="H16014">
        <v>21</v>
      </c>
      <c r="I16014">
        <v>0.5470049174890208</v>
      </c>
      <c r="J16014">
        <v>4.3433133168376083E-2</v>
      </c>
      <c r="K16014">
        <v>0.1295522859993114</v>
      </c>
      <c r="L16014">
        <v>1.066179810073695</v>
      </c>
    </row>
    <row r="16015" spans="1:12">
      <c r="A16015" t="s">
        <v>317</v>
      </c>
      <c r="B16015" t="s">
        <v>461</v>
      </c>
      <c r="C16015">
        <v>48387</v>
      </c>
      <c r="D16015" t="s">
        <v>135</v>
      </c>
      <c r="E16015">
        <v>329</v>
      </c>
      <c r="F16015" t="s">
        <v>136</v>
      </c>
      <c r="G16015" t="s">
        <v>138</v>
      </c>
      <c r="H16015">
        <v>477</v>
      </c>
      <c r="I16015">
        <v>0.34130082717559868</v>
      </c>
      <c r="J16015">
        <v>4.7046993404132424E-3</v>
      </c>
      <c r="K16015">
        <v>3.5267178298786029E-3</v>
      </c>
      <c r="L16015">
        <v>0.65817333668408451</v>
      </c>
    </row>
    <row r="16016" spans="1:12">
      <c r="A16016" t="s">
        <v>317</v>
      </c>
      <c r="B16016" t="s">
        <v>461</v>
      </c>
      <c r="C16016">
        <v>48387</v>
      </c>
      <c r="D16016" t="s">
        <v>135</v>
      </c>
      <c r="E16016">
        <v>329</v>
      </c>
      <c r="F16016" t="s">
        <v>136</v>
      </c>
      <c r="G16016" t="s">
        <v>139</v>
      </c>
      <c r="H16016">
        <v>21</v>
      </c>
      <c r="I16016">
        <v>0.36355972984092638</v>
      </c>
      <c r="J16016">
        <v>3.3509043309988322E-2</v>
      </c>
      <c r="K16016">
        <v>5.3360621454152268E-2</v>
      </c>
      <c r="L16016">
        <v>0.76678524946020876</v>
      </c>
    </row>
    <row r="16017" spans="1:12">
      <c r="A16017" t="s">
        <v>317</v>
      </c>
      <c r="B16017" t="s">
        <v>461</v>
      </c>
      <c r="C16017">
        <v>48387</v>
      </c>
      <c r="D16017" t="s">
        <v>135</v>
      </c>
      <c r="E16017">
        <v>329</v>
      </c>
      <c r="F16017" t="s">
        <v>136</v>
      </c>
      <c r="G16017" t="s">
        <v>140</v>
      </c>
      <c r="H16017">
        <v>477</v>
      </c>
      <c r="I16017">
        <v>0.22896088977714471</v>
      </c>
      <c r="J16017">
        <v>3.2717736136011239E-3</v>
      </c>
      <c r="K16017">
        <v>3.42951325573275E-3</v>
      </c>
      <c r="L16017">
        <v>0.48795499491842181</v>
      </c>
    </row>
    <row r="16018" spans="1:12">
      <c r="A16018" t="s">
        <v>317</v>
      </c>
      <c r="B16018" t="s">
        <v>462</v>
      </c>
      <c r="C16018">
        <v>48389</v>
      </c>
      <c r="D16018" t="s">
        <v>135</v>
      </c>
      <c r="E16018">
        <v>329</v>
      </c>
      <c r="F16018" t="s">
        <v>136</v>
      </c>
      <c r="G16018" t="s">
        <v>137</v>
      </c>
      <c r="H16018">
        <v>388</v>
      </c>
      <c r="I16018">
        <v>0.16263698744200891</v>
      </c>
      <c r="J16018">
        <v>7.4401620460544963E-3</v>
      </c>
      <c r="K16018">
        <v>-0.26564934471743518</v>
      </c>
      <c r="L16018">
        <v>0.69509727640183472</v>
      </c>
    </row>
    <row r="16019" spans="1:12">
      <c r="A16019" t="s">
        <v>317</v>
      </c>
      <c r="B16019" t="s">
        <v>462</v>
      </c>
      <c r="C16019">
        <v>48389</v>
      </c>
      <c r="D16019" t="s">
        <v>135</v>
      </c>
      <c r="E16019">
        <v>329</v>
      </c>
      <c r="F16019" t="s">
        <v>136</v>
      </c>
      <c r="G16019" t="s">
        <v>138</v>
      </c>
      <c r="H16019">
        <v>138</v>
      </c>
      <c r="I16019">
        <v>9.1528116094587761E-2</v>
      </c>
      <c r="J16019">
        <v>6.5577956841154769E-3</v>
      </c>
      <c r="K16019">
        <v>-2.182744159600605E-2</v>
      </c>
      <c r="L16019">
        <v>0.46960594352196472</v>
      </c>
    </row>
    <row r="16020" spans="1:12">
      <c r="A16020" t="s">
        <v>317</v>
      </c>
      <c r="B16020" t="s">
        <v>462</v>
      </c>
      <c r="C16020">
        <v>48389</v>
      </c>
      <c r="D16020" t="s">
        <v>135</v>
      </c>
      <c r="E16020">
        <v>329</v>
      </c>
      <c r="F16020" t="s">
        <v>136</v>
      </c>
      <c r="G16020" t="s">
        <v>139</v>
      </c>
      <c r="H16020">
        <v>389</v>
      </c>
      <c r="I16020">
        <v>9.7071120772838651E-2</v>
      </c>
      <c r="J16020">
        <v>4.8294967971840904E-3</v>
      </c>
      <c r="K16020">
        <v>-0.25162092256125129</v>
      </c>
      <c r="L16020">
        <v>0.51548835296320339</v>
      </c>
    </row>
    <row r="16021" spans="1:12">
      <c r="A16021" t="s">
        <v>317</v>
      </c>
      <c r="B16021" t="s">
        <v>462</v>
      </c>
      <c r="C16021">
        <v>48389</v>
      </c>
      <c r="D16021" t="s">
        <v>135</v>
      </c>
      <c r="E16021">
        <v>329</v>
      </c>
      <c r="F16021" t="s">
        <v>136</v>
      </c>
      <c r="G16021" t="s">
        <v>140</v>
      </c>
      <c r="H16021">
        <v>138</v>
      </c>
      <c r="I16021">
        <v>6.581658453460397E-2</v>
      </c>
      <c r="J16021">
        <v>4.6010943695833856E-3</v>
      </c>
      <c r="K16021">
        <v>-3.8939617520700957E-2</v>
      </c>
      <c r="L16021">
        <v>0.35558323079265097</v>
      </c>
    </row>
    <row r="16022" spans="1:12">
      <c r="A16022" t="s">
        <v>317</v>
      </c>
      <c r="B16022" t="s">
        <v>463</v>
      </c>
      <c r="C16022">
        <v>48391</v>
      </c>
      <c r="D16022" t="s">
        <v>135</v>
      </c>
      <c r="E16022">
        <v>329</v>
      </c>
      <c r="F16022" t="s">
        <v>136</v>
      </c>
      <c r="G16022" t="s">
        <v>137</v>
      </c>
      <c r="H16022">
        <v>119</v>
      </c>
      <c r="I16022">
        <v>0.27442866946813171</v>
      </c>
      <c r="J16022">
        <v>7.6889338792943468E-3</v>
      </c>
      <c r="K16022">
        <v>0.10648539978457219</v>
      </c>
      <c r="L16022">
        <v>0.51536629723701144</v>
      </c>
    </row>
    <row r="16023" spans="1:12">
      <c r="A16023" t="s">
        <v>317</v>
      </c>
      <c r="B16023" t="s">
        <v>463</v>
      </c>
      <c r="C16023">
        <v>48391</v>
      </c>
      <c r="D16023" t="s">
        <v>135</v>
      </c>
      <c r="E16023">
        <v>329</v>
      </c>
      <c r="F16023" t="s">
        <v>136</v>
      </c>
      <c r="G16023" t="s">
        <v>138</v>
      </c>
      <c r="H16023">
        <v>154</v>
      </c>
      <c r="I16023">
        <v>0.34255739895831488</v>
      </c>
      <c r="J16023">
        <v>9.458868943509913E-3</v>
      </c>
      <c r="K16023">
        <v>4.956130742973552E-3</v>
      </c>
      <c r="L16023">
        <v>0.49972877100647067</v>
      </c>
    </row>
    <row r="16024" spans="1:12">
      <c r="A16024" t="s">
        <v>317</v>
      </c>
      <c r="B16024" t="s">
        <v>463</v>
      </c>
      <c r="C16024">
        <v>48391</v>
      </c>
      <c r="D16024" t="s">
        <v>135</v>
      </c>
      <c r="E16024">
        <v>329</v>
      </c>
      <c r="F16024" t="s">
        <v>136</v>
      </c>
      <c r="G16024" t="s">
        <v>139</v>
      </c>
      <c r="H16024">
        <v>119</v>
      </c>
      <c r="I16024">
        <v>0.16466032610783499</v>
      </c>
      <c r="J16024">
        <v>6.0155201477897872E-3</v>
      </c>
      <c r="K16024">
        <v>2.9576003240143051E-2</v>
      </c>
      <c r="L16024">
        <v>0.38065595844621269</v>
      </c>
    </row>
    <row r="16025" spans="1:12">
      <c r="A16025" t="s">
        <v>317</v>
      </c>
      <c r="B16025" t="s">
        <v>463</v>
      </c>
      <c r="C16025">
        <v>48391</v>
      </c>
      <c r="D16025" t="s">
        <v>135</v>
      </c>
      <c r="E16025">
        <v>329</v>
      </c>
      <c r="F16025" t="s">
        <v>136</v>
      </c>
      <c r="G16025" t="s">
        <v>140</v>
      </c>
      <c r="H16025">
        <v>154</v>
      </c>
      <c r="I16025">
        <v>0.23397762591530871</v>
      </c>
      <c r="J16025">
        <v>6.5086543546116976E-3</v>
      </c>
      <c r="K16025">
        <v>4.4084656302159006E-3</v>
      </c>
      <c r="L16025">
        <v>0.34356906155108963</v>
      </c>
    </row>
    <row r="16026" spans="1:12">
      <c r="A16026" t="s">
        <v>317</v>
      </c>
      <c r="B16026" t="s">
        <v>464</v>
      </c>
      <c r="C16026">
        <v>48393</v>
      </c>
      <c r="D16026" t="s">
        <v>135</v>
      </c>
      <c r="E16026">
        <v>329</v>
      </c>
      <c r="F16026" t="s">
        <v>136</v>
      </c>
      <c r="G16026" t="s">
        <v>137</v>
      </c>
      <c r="H16026">
        <v>1435</v>
      </c>
      <c r="I16026">
        <v>0.46597624755200728</v>
      </c>
      <c r="J16026">
        <v>5.113505436173474E-3</v>
      </c>
      <c r="K16026">
        <v>-2.752872877330044E-2</v>
      </c>
      <c r="L16026">
        <v>1.0239631210378779</v>
      </c>
    </row>
    <row r="16027" spans="1:12">
      <c r="A16027" t="s">
        <v>317</v>
      </c>
      <c r="B16027" t="s">
        <v>464</v>
      </c>
      <c r="C16027">
        <v>48393</v>
      </c>
      <c r="D16027" t="s">
        <v>135</v>
      </c>
      <c r="E16027">
        <v>329</v>
      </c>
      <c r="F16027" t="s">
        <v>136</v>
      </c>
      <c r="G16027" t="s">
        <v>138</v>
      </c>
      <c r="H16027">
        <v>65</v>
      </c>
      <c r="I16027">
        <v>0.26528751836994507</v>
      </c>
      <c r="J16027">
        <v>1.284412859449547E-2</v>
      </c>
      <c r="K16027">
        <v>4.3786730255295683E-2</v>
      </c>
      <c r="L16027">
        <v>0.62709490296361037</v>
      </c>
    </row>
    <row r="16028" spans="1:12">
      <c r="A16028" t="s">
        <v>317</v>
      </c>
      <c r="B16028" t="s">
        <v>464</v>
      </c>
      <c r="C16028">
        <v>48393</v>
      </c>
      <c r="D16028" t="s">
        <v>135</v>
      </c>
      <c r="E16028">
        <v>329</v>
      </c>
      <c r="F16028" t="s">
        <v>136</v>
      </c>
      <c r="G16028" t="s">
        <v>139</v>
      </c>
      <c r="H16028">
        <v>1435</v>
      </c>
      <c r="I16028">
        <v>0.30611798144984309</v>
      </c>
      <c r="J16028">
        <v>3.7282669439902771E-3</v>
      </c>
      <c r="K16028">
        <v>-6.0185527839845557E-2</v>
      </c>
      <c r="L16028">
        <v>0.78154180764374748</v>
      </c>
    </row>
    <row r="16029" spans="1:12">
      <c r="A16029" t="s">
        <v>317</v>
      </c>
      <c r="B16029" t="s">
        <v>464</v>
      </c>
      <c r="C16029">
        <v>48393</v>
      </c>
      <c r="D16029" t="s">
        <v>135</v>
      </c>
      <c r="E16029">
        <v>329</v>
      </c>
      <c r="F16029" t="s">
        <v>136</v>
      </c>
      <c r="G16029" t="s">
        <v>140</v>
      </c>
      <c r="H16029">
        <v>65</v>
      </c>
      <c r="I16029">
        <v>0.17137578292670089</v>
      </c>
      <c r="J16029">
        <v>8.7352021474321438E-3</v>
      </c>
      <c r="K16029">
        <v>-2.6959044389114652E-2</v>
      </c>
      <c r="L16029">
        <v>0.30356360487245032</v>
      </c>
    </row>
    <row r="16030" spans="1:12">
      <c r="A16030" t="s">
        <v>317</v>
      </c>
      <c r="B16030" t="s">
        <v>312</v>
      </c>
      <c r="C16030">
        <v>48395</v>
      </c>
      <c r="D16030" t="s">
        <v>135</v>
      </c>
      <c r="E16030">
        <v>329</v>
      </c>
      <c r="F16030" t="s">
        <v>136</v>
      </c>
      <c r="G16030" t="s">
        <v>137</v>
      </c>
      <c r="H16030">
        <v>21</v>
      </c>
      <c r="I16030">
        <v>0.5470049174890208</v>
      </c>
      <c r="J16030">
        <v>4.3433133168376083E-2</v>
      </c>
      <c r="K16030">
        <v>0.1295522859993114</v>
      </c>
      <c r="L16030">
        <v>1.066179810073695</v>
      </c>
    </row>
    <row r="16031" spans="1:12">
      <c r="A16031" t="s">
        <v>317</v>
      </c>
      <c r="B16031" t="s">
        <v>312</v>
      </c>
      <c r="C16031">
        <v>48395</v>
      </c>
      <c r="D16031" t="s">
        <v>135</v>
      </c>
      <c r="E16031">
        <v>329</v>
      </c>
      <c r="F16031" t="s">
        <v>136</v>
      </c>
      <c r="G16031" t="s">
        <v>138</v>
      </c>
      <c r="H16031">
        <v>22</v>
      </c>
      <c r="I16031">
        <v>0.34718736597453281</v>
      </c>
      <c r="J16031">
        <v>2.388514069069152E-2</v>
      </c>
      <c r="K16031">
        <v>3.769686777803901E-2</v>
      </c>
      <c r="L16031">
        <v>0.49250908455061992</v>
      </c>
    </row>
    <row r="16032" spans="1:12">
      <c r="A16032" t="s">
        <v>317</v>
      </c>
      <c r="B16032" t="s">
        <v>312</v>
      </c>
      <c r="C16032">
        <v>48395</v>
      </c>
      <c r="D16032" t="s">
        <v>135</v>
      </c>
      <c r="E16032">
        <v>329</v>
      </c>
      <c r="F16032" t="s">
        <v>136</v>
      </c>
      <c r="G16032" t="s">
        <v>139</v>
      </c>
      <c r="H16032">
        <v>21</v>
      </c>
      <c r="I16032">
        <v>0.36355972984092638</v>
      </c>
      <c r="J16032">
        <v>3.3509043309988322E-2</v>
      </c>
      <c r="K16032">
        <v>5.3360621454152268E-2</v>
      </c>
      <c r="L16032">
        <v>0.76678524946020876</v>
      </c>
    </row>
    <row r="16033" spans="1:12">
      <c r="A16033" t="s">
        <v>317</v>
      </c>
      <c r="B16033" t="s">
        <v>312</v>
      </c>
      <c r="C16033">
        <v>48395</v>
      </c>
      <c r="D16033" t="s">
        <v>135</v>
      </c>
      <c r="E16033">
        <v>329</v>
      </c>
      <c r="F16033" t="s">
        <v>136</v>
      </c>
      <c r="G16033" t="s">
        <v>140</v>
      </c>
      <c r="H16033">
        <v>22</v>
      </c>
      <c r="I16033">
        <v>0.2309846200593684</v>
      </c>
      <c r="J16033">
        <v>1.744277900923602E-2</v>
      </c>
      <c r="K16033">
        <v>2.0043228413793541E-2</v>
      </c>
      <c r="L16033">
        <v>0.35238135738275639</v>
      </c>
    </row>
    <row r="16034" spans="1:12">
      <c r="A16034" t="s">
        <v>317</v>
      </c>
      <c r="B16034" t="s">
        <v>465</v>
      </c>
      <c r="C16034">
        <v>48397</v>
      </c>
      <c r="D16034" t="s">
        <v>135</v>
      </c>
      <c r="E16034">
        <v>329</v>
      </c>
      <c r="F16034" t="s">
        <v>136</v>
      </c>
      <c r="G16034" t="s">
        <v>137</v>
      </c>
      <c r="H16034">
        <v>21</v>
      </c>
      <c r="I16034">
        <v>0.5470049174890208</v>
      </c>
      <c r="J16034">
        <v>4.3433133168376083E-2</v>
      </c>
      <c r="K16034">
        <v>0.1295522859993114</v>
      </c>
      <c r="L16034">
        <v>1.066179810073695</v>
      </c>
    </row>
    <row r="16035" spans="1:12">
      <c r="A16035" t="s">
        <v>317</v>
      </c>
      <c r="B16035" t="s">
        <v>465</v>
      </c>
      <c r="C16035">
        <v>48397</v>
      </c>
      <c r="D16035" t="s">
        <v>135</v>
      </c>
      <c r="E16035">
        <v>329</v>
      </c>
      <c r="F16035" t="s">
        <v>136</v>
      </c>
      <c r="G16035" t="s">
        <v>138</v>
      </c>
      <c r="H16035">
        <v>321</v>
      </c>
      <c r="I16035">
        <v>0.35454621230871192</v>
      </c>
      <c r="J16035">
        <v>5.3462816936707437E-3</v>
      </c>
      <c r="K16035">
        <v>3.5267178298786029E-3</v>
      </c>
      <c r="L16035">
        <v>0.64600093801257175</v>
      </c>
    </row>
    <row r="16036" spans="1:12">
      <c r="A16036" t="s">
        <v>317</v>
      </c>
      <c r="B16036" t="s">
        <v>465</v>
      </c>
      <c r="C16036">
        <v>48397</v>
      </c>
      <c r="D16036" t="s">
        <v>135</v>
      </c>
      <c r="E16036">
        <v>329</v>
      </c>
      <c r="F16036" t="s">
        <v>136</v>
      </c>
      <c r="G16036" t="s">
        <v>139</v>
      </c>
      <c r="H16036">
        <v>21</v>
      </c>
      <c r="I16036">
        <v>0.36355972984092638</v>
      </c>
      <c r="J16036">
        <v>3.3509043309988322E-2</v>
      </c>
      <c r="K16036">
        <v>5.3360621454152268E-2</v>
      </c>
      <c r="L16036">
        <v>0.76678524946020876</v>
      </c>
    </row>
    <row r="16037" spans="1:12">
      <c r="A16037" t="s">
        <v>317</v>
      </c>
      <c r="B16037" t="s">
        <v>465</v>
      </c>
      <c r="C16037">
        <v>48397</v>
      </c>
      <c r="D16037" t="s">
        <v>135</v>
      </c>
      <c r="E16037">
        <v>329</v>
      </c>
      <c r="F16037" t="s">
        <v>136</v>
      </c>
      <c r="G16037" t="s">
        <v>140</v>
      </c>
      <c r="H16037">
        <v>321</v>
      </c>
      <c r="I16037">
        <v>0.23811588190193189</v>
      </c>
      <c r="J16037">
        <v>3.7083104935462792E-3</v>
      </c>
      <c r="K16037">
        <v>3.42951325573275E-3</v>
      </c>
      <c r="L16037">
        <v>0.41155296971148791</v>
      </c>
    </row>
    <row r="16038" spans="1:12">
      <c r="A16038" t="s">
        <v>317</v>
      </c>
      <c r="B16038" t="s">
        <v>466</v>
      </c>
      <c r="C16038">
        <v>48399</v>
      </c>
      <c r="D16038" t="s">
        <v>135</v>
      </c>
      <c r="E16038">
        <v>329</v>
      </c>
      <c r="F16038" t="s">
        <v>136</v>
      </c>
      <c r="G16038" t="s">
        <v>137</v>
      </c>
      <c r="H16038">
        <v>109</v>
      </c>
      <c r="I16038">
        <v>0.26486787254441968</v>
      </c>
      <c r="J16038">
        <v>7.5346255072532816E-3</v>
      </c>
      <c r="K16038">
        <v>9.4006061829781967E-2</v>
      </c>
      <c r="L16038">
        <v>0.69272595241907398</v>
      </c>
    </row>
    <row r="16039" spans="1:12">
      <c r="A16039" t="s">
        <v>317</v>
      </c>
      <c r="B16039" t="s">
        <v>466</v>
      </c>
      <c r="C16039">
        <v>48399</v>
      </c>
      <c r="D16039" t="s">
        <v>135</v>
      </c>
      <c r="E16039">
        <v>329</v>
      </c>
      <c r="F16039" t="s">
        <v>136</v>
      </c>
      <c r="G16039" t="s">
        <v>138</v>
      </c>
      <c r="H16039">
        <v>185</v>
      </c>
      <c r="I16039">
        <v>0.25543589857319948</v>
      </c>
      <c r="J16039">
        <v>3.925029639210144E-3</v>
      </c>
      <c r="K16039">
        <v>5.4933248295874579E-2</v>
      </c>
      <c r="L16039">
        <v>0.4147221848699808</v>
      </c>
    </row>
    <row r="16040" spans="1:12">
      <c r="A16040" t="s">
        <v>317</v>
      </c>
      <c r="B16040" t="s">
        <v>466</v>
      </c>
      <c r="C16040">
        <v>48399</v>
      </c>
      <c r="D16040" t="s">
        <v>135</v>
      </c>
      <c r="E16040">
        <v>329</v>
      </c>
      <c r="F16040" t="s">
        <v>136</v>
      </c>
      <c r="G16040" t="s">
        <v>139</v>
      </c>
      <c r="H16040">
        <v>109</v>
      </c>
      <c r="I16040">
        <v>0.1552989770808148</v>
      </c>
      <c r="J16040">
        <v>5.0036047095380612E-3</v>
      </c>
      <c r="K16040">
        <v>3.7732826771799469E-2</v>
      </c>
      <c r="L16040">
        <v>0.48594319981507211</v>
      </c>
    </row>
    <row r="16041" spans="1:12">
      <c r="A16041" t="s">
        <v>317</v>
      </c>
      <c r="B16041" t="s">
        <v>466</v>
      </c>
      <c r="C16041">
        <v>48399</v>
      </c>
      <c r="D16041" t="s">
        <v>135</v>
      </c>
      <c r="E16041">
        <v>329</v>
      </c>
      <c r="F16041" t="s">
        <v>136</v>
      </c>
      <c r="G16041" t="s">
        <v>140</v>
      </c>
      <c r="H16041">
        <v>185</v>
      </c>
      <c r="I16041">
        <v>0.16724572875708341</v>
      </c>
      <c r="J16041">
        <v>2.4674027896755611E-3</v>
      </c>
      <c r="K16041">
        <v>6.7421511901646677E-2</v>
      </c>
      <c r="L16041">
        <v>0.28525384430312267</v>
      </c>
    </row>
    <row r="16042" spans="1:12">
      <c r="A16042" t="s">
        <v>317</v>
      </c>
      <c r="B16042" t="s">
        <v>467</v>
      </c>
      <c r="C16042">
        <v>48401</v>
      </c>
      <c r="D16042" t="s">
        <v>135</v>
      </c>
      <c r="E16042">
        <v>329</v>
      </c>
      <c r="F16042" t="s">
        <v>136</v>
      </c>
      <c r="G16042" t="s">
        <v>137</v>
      </c>
      <c r="H16042">
        <v>385</v>
      </c>
      <c r="I16042">
        <v>0.44931330765684407</v>
      </c>
      <c r="J16042">
        <v>9.5507826619770329E-3</v>
      </c>
      <c r="K16042">
        <v>4.7015300867615753E-2</v>
      </c>
      <c r="L16042">
        <v>1.1821418445569449</v>
      </c>
    </row>
    <row r="16043" spans="1:12">
      <c r="A16043" t="s">
        <v>317</v>
      </c>
      <c r="B16043" t="s">
        <v>467</v>
      </c>
      <c r="C16043">
        <v>48401</v>
      </c>
      <c r="D16043" t="s">
        <v>135</v>
      </c>
      <c r="E16043">
        <v>329</v>
      </c>
      <c r="F16043" t="s">
        <v>136</v>
      </c>
      <c r="G16043" t="s">
        <v>138</v>
      </c>
      <c r="H16043">
        <v>615</v>
      </c>
      <c r="I16043">
        <v>0.43845845385504151</v>
      </c>
      <c r="J16043">
        <v>8.0442255027795891E-3</v>
      </c>
      <c r="K16043">
        <v>1.1574085157536581E-2</v>
      </c>
      <c r="L16043">
        <v>1.113550756471404</v>
      </c>
    </row>
    <row r="16044" spans="1:12">
      <c r="A16044" t="s">
        <v>317</v>
      </c>
      <c r="B16044" t="s">
        <v>467</v>
      </c>
      <c r="C16044">
        <v>48401</v>
      </c>
      <c r="D16044" t="s">
        <v>135</v>
      </c>
      <c r="E16044">
        <v>329</v>
      </c>
      <c r="F16044" t="s">
        <v>136</v>
      </c>
      <c r="G16044" t="s">
        <v>139</v>
      </c>
      <c r="H16044">
        <v>385</v>
      </c>
      <c r="I16044">
        <v>0.31553999149772177</v>
      </c>
      <c r="J16044">
        <v>6.5640098094966581E-3</v>
      </c>
      <c r="K16044">
        <v>2.7026075074874749E-2</v>
      </c>
      <c r="L16044">
        <v>0.82633330526958082</v>
      </c>
    </row>
    <row r="16045" spans="1:12">
      <c r="A16045" t="s">
        <v>317</v>
      </c>
      <c r="B16045" t="s">
        <v>467</v>
      </c>
      <c r="C16045">
        <v>48401</v>
      </c>
      <c r="D16045" t="s">
        <v>135</v>
      </c>
      <c r="E16045">
        <v>329</v>
      </c>
      <c r="F16045" t="s">
        <v>136</v>
      </c>
      <c r="G16045" t="s">
        <v>140</v>
      </c>
      <c r="H16045">
        <v>613</v>
      </c>
      <c r="I16045">
        <v>0.30441390115269018</v>
      </c>
      <c r="J16045">
        <v>5.6743118508289381E-3</v>
      </c>
      <c r="K16045">
        <v>1.3535378060595699E-2</v>
      </c>
      <c r="L16045">
        <v>0.76438586886810056</v>
      </c>
    </row>
    <row r="16046" spans="1:12">
      <c r="A16046" t="s">
        <v>317</v>
      </c>
      <c r="B16046" t="s">
        <v>468</v>
      </c>
      <c r="C16046">
        <v>48403</v>
      </c>
      <c r="D16046" t="s">
        <v>135</v>
      </c>
      <c r="E16046">
        <v>329</v>
      </c>
      <c r="F16046" t="s">
        <v>136</v>
      </c>
      <c r="G16046" t="s">
        <v>137</v>
      </c>
      <c r="H16046">
        <v>385</v>
      </c>
      <c r="I16046">
        <v>0.44931330765684407</v>
      </c>
      <c r="J16046">
        <v>9.5507826619770329E-3</v>
      </c>
      <c r="K16046">
        <v>4.7015300867615753E-2</v>
      </c>
      <c r="L16046">
        <v>1.1821418445569449</v>
      </c>
    </row>
    <row r="16047" spans="1:12">
      <c r="A16047" t="s">
        <v>317</v>
      </c>
      <c r="B16047" t="s">
        <v>468</v>
      </c>
      <c r="C16047">
        <v>48403</v>
      </c>
      <c r="D16047" t="s">
        <v>135</v>
      </c>
      <c r="E16047">
        <v>329</v>
      </c>
      <c r="F16047" t="s">
        <v>136</v>
      </c>
      <c r="G16047" t="s">
        <v>138</v>
      </c>
      <c r="H16047">
        <v>615</v>
      </c>
      <c r="I16047">
        <v>0.43845845385504151</v>
      </c>
      <c r="J16047">
        <v>8.0442255027795891E-3</v>
      </c>
      <c r="K16047">
        <v>1.1574085157536581E-2</v>
      </c>
      <c r="L16047">
        <v>1.113550756471404</v>
      </c>
    </row>
    <row r="16048" spans="1:12">
      <c r="A16048" t="s">
        <v>317</v>
      </c>
      <c r="B16048" t="s">
        <v>468</v>
      </c>
      <c r="C16048">
        <v>48403</v>
      </c>
      <c r="D16048" t="s">
        <v>135</v>
      </c>
      <c r="E16048">
        <v>329</v>
      </c>
      <c r="F16048" t="s">
        <v>136</v>
      </c>
      <c r="G16048" t="s">
        <v>139</v>
      </c>
      <c r="H16048">
        <v>385</v>
      </c>
      <c r="I16048">
        <v>0.31553999149772177</v>
      </c>
      <c r="J16048">
        <v>6.5640098094966581E-3</v>
      </c>
      <c r="K16048">
        <v>2.7026075074874749E-2</v>
      </c>
      <c r="L16048">
        <v>0.82633330526958082</v>
      </c>
    </row>
    <row r="16049" spans="1:12">
      <c r="A16049" t="s">
        <v>317</v>
      </c>
      <c r="B16049" t="s">
        <v>468</v>
      </c>
      <c r="C16049">
        <v>48403</v>
      </c>
      <c r="D16049" t="s">
        <v>135</v>
      </c>
      <c r="E16049">
        <v>329</v>
      </c>
      <c r="F16049" t="s">
        <v>136</v>
      </c>
      <c r="G16049" t="s">
        <v>140</v>
      </c>
      <c r="H16049">
        <v>613</v>
      </c>
      <c r="I16049">
        <v>0.30441390115269018</v>
      </c>
      <c r="J16049">
        <v>5.6743118508289381E-3</v>
      </c>
      <c r="K16049">
        <v>1.3535378060595699E-2</v>
      </c>
      <c r="L16049">
        <v>0.76438586886810056</v>
      </c>
    </row>
    <row r="16050" spans="1:12">
      <c r="A16050" t="s">
        <v>317</v>
      </c>
      <c r="B16050" t="s">
        <v>469</v>
      </c>
      <c r="C16050">
        <v>48405</v>
      </c>
      <c r="D16050" t="s">
        <v>135</v>
      </c>
      <c r="E16050">
        <v>329</v>
      </c>
      <c r="F16050" t="s">
        <v>136</v>
      </c>
      <c r="G16050" t="s">
        <v>137</v>
      </c>
      <c r="H16050">
        <v>385</v>
      </c>
      <c r="I16050">
        <v>0.44931330765684407</v>
      </c>
      <c r="J16050">
        <v>9.5507826619770329E-3</v>
      </c>
      <c r="K16050">
        <v>4.7015300867615753E-2</v>
      </c>
      <c r="L16050">
        <v>1.1821418445569449</v>
      </c>
    </row>
    <row r="16051" spans="1:12">
      <c r="A16051" t="s">
        <v>317</v>
      </c>
      <c r="B16051" t="s">
        <v>469</v>
      </c>
      <c r="C16051">
        <v>48405</v>
      </c>
      <c r="D16051" t="s">
        <v>135</v>
      </c>
      <c r="E16051">
        <v>329</v>
      </c>
      <c r="F16051" t="s">
        <v>136</v>
      </c>
      <c r="G16051" t="s">
        <v>138</v>
      </c>
      <c r="H16051">
        <v>615</v>
      </c>
      <c r="I16051">
        <v>0.43845845385504151</v>
      </c>
      <c r="J16051">
        <v>8.0442255027795891E-3</v>
      </c>
      <c r="K16051">
        <v>1.1574085157536581E-2</v>
      </c>
      <c r="L16051">
        <v>1.113550756471404</v>
      </c>
    </row>
    <row r="16052" spans="1:12">
      <c r="A16052" t="s">
        <v>317</v>
      </c>
      <c r="B16052" t="s">
        <v>469</v>
      </c>
      <c r="C16052">
        <v>48405</v>
      </c>
      <c r="D16052" t="s">
        <v>135</v>
      </c>
      <c r="E16052">
        <v>329</v>
      </c>
      <c r="F16052" t="s">
        <v>136</v>
      </c>
      <c r="G16052" t="s">
        <v>139</v>
      </c>
      <c r="H16052">
        <v>385</v>
      </c>
      <c r="I16052">
        <v>0.31553999149772177</v>
      </c>
      <c r="J16052">
        <v>6.5640098094966581E-3</v>
      </c>
      <c r="K16052">
        <v>2.7026075074874749E-2</v>
      </c>
      <c r="L16052">
        <v>0.82633330526958082</v>
      </c>
    </row>
    <row r="16053" spans="1:12">
      <c r="A16053" t="s">
        <v>317</v>
      </c>
      <c r="B16053" t="s">
        <v>469</v>
      </c>
      <c r="C16053">
        <v>48405</v>
      </c>
      <c r="D16053" t="s">
        <v>135</v>
      </c>
      <c r="E16053">
        <v>329</v>
      </c>
      <c r="F16053" t="s">
        <v>136</v>
      </c>
      <c r="G16053" t="s">
        <v>140</v>
      </c>
      <c r="H16053">
        <v>613</v>
      </c>
      <c r="I16053">
        <v>0.30441390115269018</v>
      </c>
      <c r="J16053">
        <v>5.6743118508289381E-3</v>
      </c>
      <c r="K16053">
        <v>1.3535378060595699E-2</v>
      </c>
      <c r="L16053">
        <v>0.76438586886810056</v>
      </c>
    </row>
    <row r="16054" spans="1:12">
      <c r="A16054" t="s">
        <v>317</v>
      </c>
      <c r="B16054" t="s">
        <v>470</v>
      </c>
      <c r="C16054">
        <v>48407</v>
      </c>
      <c r="D16054" t="s">
        <v>135</v>
      </c>
      <c r="E16054">
        <v>329</v>
      </c>
      <c r="F16054" t="s">
        <v>136</v>
      </c>
      <c r="G16054" t="s">
        <v>137</v>
      </c>
      <c r="H16054">
        <v>385</v>
      </c>
      <c r="I16054">
        <v>0.44931330765684407</v>
      </c>
      <c r="J16054">
        <v>9.5507826619770329E-3</v>
      </c>
      <c r="K16054">
        <v>4.7015300867615753E-2</v>
      </c>
      <c r="L16054">
        <v>1.1821418445569449</v>
      </c>
    </row>
    <row r="16055" spans="1:12">
      <c r="A16055" t="s">
        <v>317</v>
      </c>
      <c r="B16055" t="s">
        <v>470</v>
      </c>
      <c r="C16055">
        <v>48407</v>
      </c>
      <c r="D16055" t="s">
        <v>135</v>
      </c>
      <c r="E16055">
        <v>329</v>
      </c>
      <c r="F16055" t="s">
        <v>136</v>
      </c>
      <c r="G16055" t="s">
        <v>138</v>
      </c>
      <c r="H16055">
        <v>615</v>
      </c>
      <c r="I16055">
        <v>0.43845845385504151</v>
      </c>
      <c r="J16055">
        <v>8.0442255027795891E-3</v>
      </c>
      <c r="K16055">
        <v>1.1574085157536581E-2</v>
      </c>
      <c r="L16055">
        <v>1.113550756471404</v>
      </c>
    </row>
    <row r="16056" spans="1:12">
      <c r="A16056" t="s">
        <v>317</v>
      </c>
      <c r="B16056" t="s">
        <v>470</v>
      </c>
      <c r="C16056">
        <v>48407</v>
      </c>
      <c r="D16056" t="s">
        <v>135</v>
      </c>
      <c r="E16056">
        <v>329</v>
      </c>
      <c r="F16056" t="s">
        <v>136</v>
      </c>
      <c r="G16056" t="s">
        <v>139</v>
      </c>
      <c r="H16056">
        <v>385</v>
      </c>
      <c r="I16056">
        <v>0.31553999149772177</v>
      </c>
      <c r="J16056">
        <v>6.5640098094966581E-3</v>
      </c>
      <c r="K16056">
        <v>2.7026075074874749E-2</v>
      </c>
      <c r="L16056">
        <v>0.82633330526958082</v>
      </c>
    </row>
    <row r="16057" spans="1:12">
      <c r="A16057" t="s">
        <v>317</v>
      </c>
      <c r="B16057" t="s">
        <v>470</v>
      </c>
      <c r="C16057">
        <v>48407</v>
      </c>
      <c r="D16057" t="s">
        <v>135</v>
      </c>
      <c r="E16057">
        <v>329</v>
      </c>
      <c r="F16057" t="s">
        <v>136</v>
      </c>
      <c r="G16057" t="s">
        <v>140</v>
      </c>
      <c r="H16057">
        <v>613</v>
      </c>
      <c r="I16057">
        <v>0.30441390115269018</v>
      </c>
      <c r="J16057">
        <v>5.6743118508289381E-3</v>
      </c>
      <c r="K16057">
        <v>1.3535378060595699E-2</v>
      </c>
      <c r="L16057">
        <v>0.76438586886810056</v>
      </c>
    </row>
    <row r="16058" spans="1:12">
      <c r="A16058" t="s">
        <v>317</v>
      </c>
      <c r="B16058" t="s">
        <v>471</v>
      </c>
      <c r="C16058">
        <v>48409</v>
      </c>
      <c r="D16058" t="s">
        <v>135</v>
      </c>
      <c r="E16058">
        <v>329</v>
      </c>
      <c r="F16058" t="s">
        <v>136</v>
      </c>
      <c r="G16058" t="s">
        <v>137</v>
      </c>
      <c r="H16058">
        <v>119</v>
      </c>
      <c r="I16058">
        <v>0.27442866946813171</v>
      </c>
      <c r="J16058">
        <v>7.6889338792943468E-3</v>
      </c>
      <c r="K16058">
        <v>0.10648539978457219</v>
      </c>
      <c r="L16058">
        <v>0.51536629723701144</v>
      </c>
    </row>
    <row r="16059" spans="1:12">
      <c r="A16059" t="s">
        <v>317</v>
      </c>
      <c r="B16059" t="s">
        <v>471</v>
      </c>
      <c r="C16059">
        <v>48409</v>
      </c>
      <c r="D16059" t="s">
        <v>135</v>
      </c>
      <c r="E16059">
        <v>329</v>
      </c>
      <c r="F16059" t="s">
        <v>136</v>
      </c>
      <c r="G16059" t="s">
        <v>138</v>
      </c>
      <c r="H16059">
        <v>154</v>
      </c>
      <c r="I16059">
        <v>0.34255739895831488</v>
      </c>
      <c r="J16059">
        <v>9.458868943509913E-3</v>
      </c>
      <c r="K16059">
        <v>4.956130742973552E-3</v>
      </c>
      <c r="L16059">
        <v>0.49972877100647067</v>
      </c>
    </row>
    <row r="16060" spans="1:12">
      <c r="A16060" t="s">
        <v>317</v>
      </c>
      <c r="B16060" t="s">
        <v>471</v>
      </c>
      <c r="C16060">
        <v>48409</v>
      </c>
      <c r="D16060" t="s">
        <v>135</v>
      </c>
      <c r="E16060">
        <v>329</v>
      </c>
      <c r="F16060" t="s">
        <v>136</v>
      </c>
      <c r="G16060" t="s">
        <v>139</v>
      </c>
      <c r="H16060">
        <v>119</v>
      </c>
      <c r="I16060">
        <v>0.16466032610783499</v>
      </c>
      <c r="J16060">
        <v>6.0155201477897872E-3</v>
      </c>
      <c r="K16060">
        <v>2.9576003240143051E-2</v>
      </c>
      <c r="L16060">
        <v>0.38065595844621269</v>
      </c>
    </row>
    <row r="16061" spans="1:12">
      <c r="A16061" t="s">
        <v>317</v>
      </c>
      <c r="B16061" t="s">
        <v>471</v>
      </c>
      <c r="C16061">
        <v>48409</v>
      </c>
      <c r="D16061" t="s">
        <v>135</v>
      </c>
      <c r="E16061">
        <v>329</v>
      </c>
      <c r="F16061" t="s">
        <v>136</v>
      </c>
      <c r="G16061" t="s">
        <v>140</v>
      </c>
      <c r="H16061">
        <v>154</v>
      </c>
      <c r="I16061">
        <v>0.23397762591530871</v>
      </c>
      <c r="J16061">
        <v>6.5086543546116976E-3</v>
      </c>
      <c r="K16061">
        <v>4.4084656302159006E-3</v>
      </c>
      <c r="L16061">
        <v>0.34356906155108963</v>
      </c>
    </row>
    <row r="16062" spans="1:12">
      <c r="A16062" t="s">
        <v>317</v>
      </c>
      <c r="B16062" t="s">
        <v>472</v>
      </c>
      <c r="C16062">
        <v>48411</v>
      </c>
      <c r="D16062" t="s">
        <v>135</v>
      </c>
      <c r="E16062">
        <v>329</v>
      </c>
      <c r="F16062" t="s">
        <v>136</v>
      </c>
      <c r="G16062" t="s">
        <v>137</v>
      </c>
      <c r="H16062">
        <v>249</v>
      </c>
      <c r="I16062">
        <v>0.15923090482988631</v>
      </c>
      <c r="J16062">
        <v>3.9988460761242791E-3</v>
      </c>
      <c r="K16062">
        <v>-4.9760974441760218E-2</v>
      </c>
      <c r="L16062">
        <v>0.32892094759157481</v>
      </c>
    </row>
    <row r="16063" spans="1:12">
      <c r="A16063" t="s">
        <v>317</v>
      </c>
      <c r="B16063" t="s">
        <v>472</v>
      </c>
      <c r="C16063">
        <v>48411</v>
      </c>
      <c r="D16063" t="s">
        <v>135</v>
      </c>
      <c r="E16063">
        <v>329</v>
      </c>
      <c r="F16063" t="s">
        <v>136</v>
      </c>
      <c r="G16063" t="s">
        <v>138</v>
      </c>
      <c r="H16063">
        <v>29</v>
      </c>
      <c r="I16063">
        <v>0.3704119426260159</v>
      </c>
      <c r="J16063">
        <v>1.9503571616515988E-2</v>
      </c>
      <c r="K16063">
        <v>0.19473141391032719</v>
      </c>
      <c r="L16063">
        <v>0.54796974641713048</v>
      </c>
    </row>
    <row r="16064" spans="1:12">
      <c r="A16064" t="s">
        <v>317</v>
      </c>
      <c r="B16064" t="s">
        <v>472</v>
      </c>
      <c r="C16064">
        <v>48411</v>
      </c>
      <c r="D16064" t="s">
        <v>135</v>
      </c>
      <c r="E16064">
        <v>329</v>
      </c>
      <c r="F16064" t="s">
        <v>136</v>
      </c>
      <c r="G16064" t="s">
        <v>139</v>
      </c>
      <c r="H16064">
        <v>249</v>
      </c>
      <c r="I16064">
        <v>7.6020550272730636E-2</v>
      </c>
      <c r="J16064">
        <v>2.9208690304937191E-3</v>
      </c>
      <c r="K16064">
        <v>-6.6250945119708332E-2</v>
      </c>
      <c r="L16064">
        <v>0.1854800812663909</v>
      </c>
    </row>
    <row r="16065" spans="1:12">
      <c r="A16065" t="s">
        <v>317</v>
      </c>
      <c r="B16065" t="s">
        <v>472</v>
      </c>
      <c r="C16065">
        <v>48411</v>
      </c>
      <c r="D16065" t="s">
        <v>135</v>
      </c>
      <c r="E16065">
        <v>329</v>
      </c>
      <c r="F16065" t="s">
        <v>136</v>
      </c>
      <c r="G16065" t="s">
        <v>140</v>
      </c>
      <c r="H16065">
        <v>29</v>
      </c>
      <c r="I16065">
        <v>0.25443526243786302</v>
      </c>
      <c r="J16065">
        <v>1.5150411867986281E-2</v>
      </c>
      <c r="K16065">
        <v>0.1225963806418809</v>
      </c>
      <c r="L16065">
        <v>0.38351365017103478</v>
      </c>
    </row>
    <row r="16066" spans="1:12">
      <c r="A16066" t="s">
        <v>317</v>
      </c>
      <c r="B16066" t="s">
        <v>473</v>
      </c>
      <c r="C16066">
        <v>48413</v>
      </c>
      <c r="D16066" t="s">
        <v>135</v>
      </c>
      <c r="E16066">
        <v>329</v>
      </c>
      <c r="F16066" t="s">
        <v>136</v>
      </c>
      <c r="G16066" t="s">
        <v>137</v>
      </c>
      <c r="H16066">
        <v>249</v>
      </c>
      <c r="I16066">
        <v>0.15923090482988631</v>
      </c>
      <c r="J16066">
        <v>3.9988460761242791E-3</v>
      </c>
      <c r="K16066">
        <v>-4.9760974441760218E-2</v>
      </c>
      <c r="L16066">
        <v>0.32892094759157481</v>
      </c>
    </row>
    <row r="16067" spans="1:12">
      <c r="A16067" t="s">
        <v>317</v>
      </c>
      <c r="B16067" t="s">
        <v>473</v>
      </c>
      <c r="C16067">
        <v>48413</v>
      </c>
      <c r="D16067" t="s">
        <v>135</v>
      </c>
      <c r="E16067">
        <v>329</v>
      </c>
      <c r="F16067" t="s">
        <v>136</v>
      </c>
      <c r="G16067" t="s">
        <v>138</v>
      </c>
      <c r="H16067">
        <v>29</v>
      </c>
      <c r="I16067">
        <v>0.3704119426260159</v>
      </c>
      <c r="J16067">
        <v>1.9503571616515988E-2</v>
      </c>
      <c r="K16067">
        <v>0.19473141391032719</v>
      </c>
      <c r="L16067">
        <v>0.54796974641713048</v>
      </c>
    </row>
    <row r="16068" spans="1:12">
      <c r="A16068" t="s">
        <v>317</v>
      </c>
      <c r="B16068" t="s">
        <v>473</v>
      </c>
      <c r="C16068">
        <v>48413</v>
      </c>
      <c r="D16068" t="s">
        <v>135</v>
      </c>
      <c r="E16068">
        <v>329</v>
      </c>
      <c r="F16068" t="s">
        <v>136</v>
      </c>
      <c r="G16068" t="s">
        <v>139</v>
      </c>
      <c r="H16068">
        <v>249</v>
      </c>
      <c r="I16068">
        <v>7.6020550272730636E-2</v>
      </c>
      <c r="J16068">
        <v>2.9208690304937191E-3</v>
      </c>
      <c r="K16068">
        <v>-6.6250945119708332E-2</v>
      </c>
      <c r="L16068">
        <v>0.1854800812663909</v>
      </c>
    </row>
    <row r="16069" spans="1:12">
      <c r="A16069" t="s">
        <v>317</v>
      </c>
      <c r="B16069" t="s">
        <v>473</v>
      </c>
      <c r="C16069">
        <v>48413</v>
      </c>
      <c r="D16069" t="s">
        <v>135</v>
      </c>
      <c r="E16069">
        <v>329</v>
      </c>
      <c r="F16069" t="s">
        <v>136</v>
      </c>
      <c r="G16069" t="s">
        <v>140</v>
      </c>
      <c r="H16069">
        <v>29</v>
      </c>
      <c r="I16069">
        <v>0.25443526243786302</v>
      </c>
      <c r="J16069">
        <v>1.5150411867986281E-2</v>
      </c>
      <c r="K16069">
        <v>0.1225963806418809</v>
      </c>
      <c r="L16069">
        <v>0.38351365017103478</v>
      </c>
    </row>
    <row r="16070" spans="1:12">
      <c r="A16070" t="s">
        <v>317</v>
      </c>
      <c r="B16070" t="s">
        <v>474</v>
      </c>
      <c r="C16070">
        <v>48415</v>
      </c>
      <c r="D16070" t="s">
        <v>135</v>
      </c>
      <c r="E16070">
        <v>329</v>
      </c>
      <c r="F16070" t="s">
        <v>136</v>
      </c>
      <c r="G16070" t="s">
        <v>137</v>
      </c>
      <c r="H16070">
        <v>109</v>
      </c>
      <c r="I16070">
        <v>0.26486787254441968</v>
      </c>
      <c r="J16070">
        <v>7.5346255072532816E-3</v>
      </c>
      <c r="K16070">
        <v>9.4006061829781967E-2</v>
      </c>
      <c r="L16070">
        <v>0.69272595241907398</v>
      </c>
    </row>
    <row r="16071" spans="1:12">
      <c r="A16071" t="s">
        <v>317</v>
      </c>
      <c r="B16071" t="s">
        <v>474</v>
      </c>
      <c r="C16071">
        <v>48415</v>
      </c>
      <c r="D16071" t="s">
        <v>135</v>
      </c>
      <c r="E16071">
        <v>329</v>
      </c>
      <c r="F16071" t="s">
        <v>136</v>
      </c>
      <c r="G16071" t="s">
        <v>138</v>
      </c>
      <c r="H16071">
        <v>185</v>
      </c>
      <c r="I16071">
        <v>0.25543589857319948</v>
      </c>
      <c r="J16071">
        <v>3.925029639210144E-3</v>
      </c>
      <c r="K16071">
        <v>5.4933248295874579E-2</v>
      </c>
      <c r="L16071">
        <v>0.4147221848699808</v>
      </c>
    </row>
    <row r="16072" spans="1:12">
      <c r="A16072" t="s">
        <v>317</v>
      </c>
      <c r="B16072" t="s">
        <v>474</v>
      </c>
      <c r="C16072">
        <v>48415</v>
      </c>
      <c r="D16072" t="s">
        <v>135</v>
      </c>
      <c r="E16072">
        <v>329</v>
      </c>
      <c r="F16072" t="s">
        <v>136</v>
      </c>
      <c r="G16072" t="s">
        <v>139</v>
      </c>
      <c r="H16072">
        <v>109</v>
      </c>
      <c r="I16072">
        <v>0.1552989770808148</v>
      </c>
      <c r="J16072">
        <v>5.0036047095380612E-3</v>
      </c>
      <c r="K16072">
        <v>3.7732826771799469E-2</v>
      </c>
      <c r="L16072">
        <v>0.48594319981507211</v>
      </c>
    </row>
    <row r="16073" spans="1:12">
      <c r="A16073" t="s">
        <v>317</v>
      </c>
      <c r="B16073" t="s">
        <v>474</v>
      </c>
      <c r="C16073">
        <v>48415</v>
      </c>
      <c r="D16073" t="s">
        <v>135</v>
      </c>
      <c r="E16073">
        <v>329</v>
      </c>
      <c r="F16073" t="s">
        <v>136</v>
      </c>
      <c r="G16073" t="s">
        <v>140</v>
      </c>
      <c r="H16073">
        <v>185</v>
      </c>
      <c r="I16073">
        <v>0.16724572875708341</v>
      </c>
      <c r="J16073">
        <v>2.4674027896755611E-3</v>
      </c>
      <c r="K16073">
        <v>6.7421511901646677E-2</v>
      </c>
      <c r="L16073">
        <v>0.28525384430312267</v>
      </c>
    </row>
    <row r="16074" spans="1:12">
      <c r="A16074" t="s">
        <v>317</v>
      </c>
      <c r="B16074" t="s">
        <v>475</v>
      </c>
      <c r="C16074">
        <v>48417</v>
      </c>
      <c r="D16074" t="s">
        <v>135</v>
      </c>
      <c r="E16074">
        <v>329</v>
      </c>
      <c r="F16074" t="s">
        <v>136</v>
      </c>
      <c r="G16074" t="s">
        <v>137</v>
      </c>
      <c r="H16074">
        <v>1435</v>
      </c>
      <c r="I16074">
        <v>0.46597624755200728</v>
      </c>
      <c r="J16074">
        <v>5.113505436173474E-3</v>
      </c>
      <c r="K16074">
        <v>-2.752872877330044E-2</v>
      </c>
      <c r="L16074">
        <v>1.0239631210378779</v>
      </c>
    </row>
    <row r="16075" spans="1:12">
      <c r="A16075" t="s">
        <v>317</v>
      </c>
      <c r="B16075" t="s">
        <v>475</v>
      </c>
      <c r="C16075">
        <v>48417</v>
      </c>
      <c r="D16075" t="s">
        <v>135</v>
      </c>
      <c r="E16075">
        <v>329</v>
      </c>
      <c r="F16075" t="s">
        <v>136</v>
      </c>
      <c r="G16075" t="s">
        <v>138</v>
      </c>
      <c r="H16075">
        <v>184</v>
      </c>
      <c r="I16075">
        <v>0.29215040583703489</v>
      </c>
      <c r="J16075">
        <v>8.1213238363533474E-3</v>
      </c>
      <c r="K16075">
        <v>5.3239649069963521E-2</v>
      </c>
      <c r="L16075">
        <v>0.70617155585220115</v>
      </c>
    </row>
    <row r="16076" spans="1:12">
      <c r="A16076" t="s">
        <v>317</v>
      </c>
      <c r="B16076" t="s">
        <v>475</v>
      </c>
      <c r="C16076">
        <v>48417</v>
      </c>
      <c r="D16076" t="s">
        <v>135</v>
      </c>
      <c r="E16076">
        <v>329</v>
      </c>
      <c r="F16076" t="s">
        <v>136</v>
      </c>
      <c r="G16076" t="s">
        <v>139</v>
      </c>
      <c r="H16076">
        <v>1435</v>
      </c>
      <c r="I16076">
        <v>0.30611798144984309</v>
      </c>
      <c r="J16076">
        <v>3.7282669439902771E-3</v>
      </c>
      <c r="K16076">
        <v>-6.0185527839845557E-2</v>
      </c>
      <c r="L16076">
        <v>0.78154180764374748</v>
      </c>
    </row>
    <row r="16077" spans="1:12">
      <c r="A16077" t="s">
        <v>317</v>
      </c>
      <c r="B16077" t="s">
        <v>475</v>
      </c>
      <c r="C16077">
        <v>48417</v>
      </c>
      <c r="D16077" t="s">
        <v>135</v>
      </c>
      <c r="E16077">
        <v>329</v>
      </c>
      <c r="F16077" t="s">
        <v>136</v>
      </c>
      <c r="G16077" t="s">
        <v>140</v>
      </c>
      <c r="H16077">
        <v>184</v>
      </c>
      <c r="I16077">
        <v>0.19380675267367889</v>
      </c>
      <c r="J16077">
        <v>5.7101261559384022E-3</v>
      </c>
      <c r="K16077">
        <v>2.9173185087227958E-2</v>
      </c>
      <c r="L16077">
        <v>0.51667721963165048</v>
      </c>
    </row>
    <row r="16078" spans="1:12">
      <c r="A16078" t="s">
        <v>317</v>
      </c>
      <c r="B16078" t="s">
        <v>313</v>
      </c>
      <c r="C16078">
        <v>48419</v>
      </c>
      <c r="D16078" t="s">
        <v>135</v>
      </c>
      <c r="E16078">
        <v>329</v>
      </c>
      <c r="F16078" t="s">
        <v>136</v>
      </c>
      <c r="G16078" t="s">
        <v>137</v>
      </c>
      <c r="H16078">
        <v>385</v>
      </c>
      <c r="I16078">
        <v>0.44931330765684407</v>
      </c>
      <c r="J16078">
        <v>9.5507826619770329E-3</v>
      </c>
      <c r="K16078">
        <v>4.7015300867615753E-2</v>
      </c>
      <c r="L16078">
        <v>1.1821418445569449</v>
      </c>
    </row>
    <row r="16079" spans="1:12">
      <c r="A16079" t="s">
        <v>317</v>
      </c>
      <c r="B16079" t="s">
        <v>313</v>
      </c>
      <c r="C16079">
        <v>48419</v>
      </c>
      <c r="D16079" t="s">
        <v>135</v>
      </c>
      <c r="E16079">
        <v>329</v>
      </c>
      <c r="F16079" t="s">
        <v>136</v>
      </c>
      <c r="G16079" t="s">
        <v>138</v>
      </c>
      <c r="H16079">
        <v>615</v>
      </c>
      <c r="I16079">
        <v>0.43845845385504151</v>
      </c>
      <c r="J16079">
        <v>8.0442255027795891E-3</v>
      </c>
      <c r="K16079">
        <v>1.1574085157536581E-2</v>
      </c>
      <c r="L16079">
        <v>1.113550756471404</v>
      </c>
    </row>
    <row r="16080" spans="1:12">
      <c r="A16080" t="s">
        <v>317</v>
      </c>
      <c r="B16080" t="s">
        <v>313</v>
      </c>
      <c r="C16080">
        <v>48419</v>
      </c>
      <c r="D16080" t="s">
        <v>135</v>
      </c>
      <c r="E16080">
        <v>329</v>
      </c>
      <c r="F16080" t="s">
        <v>136</v>
      </c>
      <c r="G16080" t="s">
        <v>139</v>
      </c>
      <c r="H16080">
        <v>385</v>
      </c>
      <c r="I16080">
        <v>0.31553999149772177</v>
      </c>
      <c r="J16080">
        <v>6.5640098094966581E-3</v>
      </c>
      <c r="K16080">
        <v>2.7026075074874749E-2</v>
      </c>
      <c r="L16080">
        <v>0.82633330526958082</v>
      </c>
    </row>
    <row r="16081" spans="1:12">
      <c r="A16081" t="s">
        <v>317</v>
      </c>
      <c r="B16081" t="s">
        <v>313</v>
      </c>
      <c r="C16081">
        <v>48419</v>
      </c>
      <c r="D16081" t="s">
        <v>135</v>
      </c>
      <c r="E16081">
        <v>329</v>
      </c>
      <c r="F16081" t="s">
        <v>136</v>
      </c>
      <c r="G16081" t="s">
        <v>140</v>
      </c>
      <c r="H16081">
        <v>613</v>
      </c>
      <c r="I16081">
        <v>0.30441390115269018</v>
      </c>
      <c r="J16081">
        <v>5.6743118508289381E-3</v>
      </c>
      <c r="K16081">
        <v>1.3535378060595699E-2</v>
      </c>
      <c r="L16081">
        <v>0.76438586886810056</v>
      </c>
    </row>
    <row r="16082" spans="1:12">
      <c r="A16082" t="s">
        <v>317</v>
      </c>
      <c r="B16082" t="s">
        <v>299</v>
      </c>
      <c r="C16082">
        <v>48421</v>
      </c>
      <c r="D16082" t="s">
        <v>135</v>
      </c>
      <c r="E16082">
        <v>329</v>
      </c>
      <c r="F16082" t="s">
        <v>136</v>
      </c>
      <c r="G16082" t="s">
        <v>137</v>
      </c>
      <c r="H16082">
        <v>89</v>
      </c>
      <c r="I16082">
        <v>0.39509481359623161</v>
      </c>
      <c r="J16082">
        <v>1.205716695574106E-2</v>
      </c>
      <c r="K16082">
        <v>-999</v>
      </c>
      <c r="L16082">
        <v>0.72042437433086304</v>
      </c>
    </row>
    <row r="16083" spans="1:12">
      <c r="A16083" t="s">
        <v>317</v>
      </c>
      <c r="B16083" t="s">
        <v>299</v>
      </c>
      <c r="C16083">
        <v>48421</v>
      </c>
      <c r="D16083" t="s">
        <v>135</v>
      </c>
      <c r="E16083">
        <v>329</v>
      </c>
      <c r="F16083" t="s">
        <v>136</v>
      </c>
      <c r="G16083" t="s">
        <v>138</v>
      </c>
      <c r="H16083">
        <v>138</v>
      </c>
      <c r="I16083">
        <v>0.30882819873431461</v>
      </c>
      <c r="J16083">
        <v>9.1252078953069724E-3</v>
      </c>
      <c r="K16083">
        <v>-2.1268754447403049E-2</v>
      </c>
      <c r="L16083">
        <v>0.64027244092862101</v>
      </c>
    </row>
    <row r="16084" spans="1:12">
      <c r="A16084" t="s">
        <v>317</v>
      </c>
      <c r="B16084" t="s">
        <v>299</v>
      </c>
      <c r="C16084">
        <v>48421</v>
      </c>
      <c r="D16084" t="s">
        <v>135</v>
      </c>
      <c r="E16084">
        <v>329</v>
      </c>
      <c r="F16084" t="s">
        <v>136</v>
      </c>
      <c r="G16084" t="s">
        <v>139</v>
      </c>
      <c r="H16084">
        <v>89</v>
      </c>
      <c r="I16084">
        <v>0.24388847747582831</v>
      </c>
      <c r="J16084">
        <v>8.4743022724265479E-3</v>
      </c>
      <c r="K16084">
        <v>-6.0185527839845557E-2</v>
      </c>
      <c r="L16084">
        <v>0.47254069089278378</v>
      </c>
    </row>
    <row r="16085" spans="1:12">
      <c r="A16085" t="s">
        <v>317</v>
      </c>
      <c r="B16085" t="s">
        <v>299</v>
      </c>
      <c r="C16085">
        <v>48421</v>
      </c>
      <c r="D16085" t="s">
        <v>135</v>
      </c>
      <c r="E16085">
        <v>329</v>
      </c>
      <c r="F16085" t="s">
        <v>136</v>
      </c>
      <c r="G16085" t="s">
        <v>140</v>
      </c>
      <c r="H16085">
        <v>138</v>
      </c>
      <c r="I16085">
        <v>0.21162941527709789</v>
      </c>
      <c r="J16085">
        <v>7.3282993655186413E-3</v>
      </c>
      <c r="K16085">
        <v>-1.64589411368221E-2</v>
      </c>
      <c r="L16085">
        <v>0.53801650268101464</v>
      </c>
    </row>
    <row r="16086" spans="1:12">
      <c r="A16086" t="s">
        <v>317</v>
      </c>
      <c r="B16086" t="s">
        <v>278</v>
      </c>
      <c r="C16086">
        <v>48423</v>
      </c>
      <c r="D16086" t="s">
        <v>135</v>
      </c>
      <c r="E16086">
        <v>329</v>
      </c>
      <c r="F16086" t="s">
        <v>136</v>
      </c>
      <c r="G16086" t="s">
        <v>137</v>
      </c>
      <c r="H16086">
        <v>385</v>
      </c>
      <c r="I16086">
        <v>0.44931330765684407</v>
      </c>
      <c r="J16086">
        <v>9.5507826619770329E-3</v>
      </c>
      <c r="K16086">
        <v>4.7015300867615753E-2</v>
      </c>
      <c r="L16086">
        <v>1.1821418445569449</v>
      </c>
    </row>
    <row r="16087" spans="1:12">
      <c r="A16087" t="s">
        <v>317</v>
      </c>
      <c r="B16087" t="s">
        <v>278</v>
      </c>
      <c r="C16087">
        <v>48423</v>
      </c>
      <c r="D16087" t="s">
        <v>135</v>
      </c>
      <c r="E16087">
        <v>329</v>
      </c>
      <c r="F16087" t="s">
        <v>136</v>
      </c>
      <c r="G16087" t="s">
        <v>138</v>
      </c>
      <c r="H16087">
        <v>615</v>
      </c>
      <c r="I16087">
        <v>0.43845845385504151</v>
      </c>
      <c r="J16087">
        <v>8.0442255027795891E-3</v>
      </c>
      <c r="K16087">
        <v>1.1574085157536581E-2</v>
      </c>
      <c r="L16087">
        <v>1.113550756471404</v>
      </c>
    </row>
    <row r="16088" spans="1:12">
      <c r="A16088" t="s">
        <v>317</v>
      </c>
      <c r="B16088" t="s">
        <v>278</v>
      </c>
      <c r="C16088">
        <v>48423</v>
      </c>
      <c r="D16088" t="s">
        <v>135</v>
      </c>
      <c r="E16088">
        <v>329</v>
      </c>
      <c r="F16088" t="s">
        <v>136</v>
      </c>
      <c r="G16088" t="s">
        <v>139</v>
      </c>
      <c r="H16088">
        <v>385</v>
      </c>
      <c r="I16088">
        <v>0.31553999149772177</v>
      </c>
      <c r="J16088">
        <v>6.5640098094966581E-3</v>
      </c>
      <c r="K16088">
        <v>2.7026075074874749E-2</v>
      </c>
      <c r="L16088">
        <v>0.82633330526958082</v>
      </c>
    </row>
    <row r="16089" spans="1:12">
      <c r="A16089" t="s">
        <v>317</v>
      </c>
      <c r="B16089" t="s">
        <v>278</v>
      </c>
      <c r="C16089">
        <v>48423</v>
      </c>
      <c r="D16089" t="s">
        <v>135</v>
      </c>
      <c r="E16089">
        <v>329</v>
      </c>
      <c r="F16089" t="s">
        <v>136</v>
      </c>
      <c r="G16089" t="s">
        <v>140</v>
      </c>
      <c r="H16089">
        <v>613</v>
      </c>
      <c r="I16089">
        <v>0.30441390115269018</v>
      </c>
      <c r="J16089">
        <v>5.6743118508289381E-3</v>
      </c>
      <c r="K16089">
        <v>1.3535378060595699E-2</v>
      </c>
      <c r="L16089">
        <v>0.76438586886810056</v>
      </c>
    </row>
    <row r="16090" spans="1:12">
      <c r="A16090" t="s">
        <v>317</v>
      </c>
      <c r="B16090" t="s">
        <v>476</v>
      </c>
      <c r="C16090">
        <v>48425</v>
      </c>
      <c r="D16090" t="s">
        <v>135</v>
      </c>
      <c r="E16090">
        <v>329</v>
      </c>
      <c r="F16090" t="s">
        <v>136</v>
      </c>
      <c r="G16090" t="s">
        <v>137</v>
      </c>
      <c r="H16090">
        <v>21</v>
      </c>
      <c r="I16090">
        <v>0.5470049174890208</v>
      </c>
      <c r="J16090">
        <v>4.3433133168376083E-2</v>
      </c>
      <c r="K16090">
        <v>0.1295522859993114</v>
      </c>
      <c r="L16090">
        <v>1.066179810073695</v>
      </c>
    </row>
    <row r="16091" spans="1:12">
      <c r="A16091" t="s">
        <v>317</v>
      </c>
      <c r="B16091" t="s">
        <v>476</v>
      </c>
      <c r="C16091">
        <v>48425</v>
      </c>
      <c r="D16091" t="s">
        <v>135</v>
      </c>
      <c r="E16091">
        <v>329</v>
      </c>
      <c r="F16091" t="s">
        <v>136</v>
      </c>
      <c r="G16091" t="s">
        <v>138</v>
      </c>
      <c r="H16091">
        <v>73</v>
      </c>
      <c r="I16091">
        <v>0.33615051727436412</v>
      </c>
      <c r="J16091">
        <v>1.2808130277155201E-2</v>
      </c>
      <c r="K16091">
        <v>5.6479476296384711E-3</v>
      </c>
      <c r="L16091">
        <v>0.65817333668408451</v>
      </c>
    </row>
    <row r="16092" spans="1:12">
      <c r="A16092" t="s">
        <v>317</v>
      </c>
      <c r="B16092" t="s">
        <v>476</v>
      </c>
      <c r="C16092">
        <v>48425</v>
      </c>
      <c r="D16092" t="s">
        <v>135</v>
      </c>
      <c r="E16092">
        <v>329</v>
      </c>
      <c r="F16092" t="s">
        <v>136</v>
      </c>
      <c r="G16092" t="s">
        <v>139</v>
      </c>
      <c r="H16092">
        <v>21</v>
      </c>
      <c r="I16092">
        <v>0.36355972984092638</v>
      </c>
      <c r="J16092">
        <v>3.3509043309988322E-2</v>
      </c>
      <c r="K16092">
        <v>5.3360621454152268E-2</v>
      </c>
      <c r="L16092">
        <v>0.76678524946020876</v>
      </c>
    </row>
    <row r="16093" spans="1:12">
      <c r="A16093" t="s">
        <v>317</v>
      </c>
      <c r="B16093" t="s">
        <v>476</v>
      </c>
      <c r="C16093">
        <v>48425</v>
      </c>
      <c r="D16093" t="s">
        <v>135</v>
      </c>
      <c r="E16093">
        <v>329</v>
      </c>
      <c r="F16093" t="s">
        <v>136</v>
      </c>
      <c r="G16093" t="s">
        <v>140</v>
      </c>
      <c r="H16093">
        <v>73</v>
      </c>
      <c r="I16093">
        <v>0.22442072122780371</v>
      </c>
      <c r="J16093">
        <v>8.9310043643736192E-3</v>
      </c>
      <c r="K16093">
        <v>5.7554249492687334E-3</v>
      </c>
      <c r="L16093">
        <v>0.48795499491842181</v>
      </c>
    </row>
    <row r="16094" spans="1:12">
      <c r="A16094" t="s">
        <v>317</v>
      </c>
      <c r="B16094" t="s">
        <v>477</v>
      </c>
      <c r="C16094">
        <v>48427</v>
      </c>
      <c r="D16094" t="s">
        <v>135</v>
      </c>
      <c r="E16094">
        <v>329</v>
      </c>
      <c r="F16094" t="s">
        <v>136</v>
      </c>
      <c r="G16094" t="s">
        <v>137</v>
      </c>
      <c r="H16094">
        <v>119</v>
      </c>
      <c r="I16094">
        <v>0.122942226166403</v>
      </c>
      <c r="J16094">
        <v>5.0373503612471471E-3</v>
      </c>
      <c r="K16094">
        <v>-4.9760974441760218E-2</v>
      </c>
      <c r="L16094">
        <v>0.32892094759157481</v>
      </c>
    </row>
    <row r="16095" spans="1:12">
      <c r="A16095" t="s">
        <v>317</v>
      </c>
      <c r="B16095" t="s">
        <v>477</v>
      </c>
      <c r="C16095">
        <v>48427</v>
      </c>
      <c r="D16095" t="s">
        <v>135</v>
      </c>
      <c r="E16095">
        <v>329</v>
      </c>
      <c r="F16095" t="s">
        <v>136</v>
      </c>
      <c r="G16095" t="s">
        <v>138</v>
      </c>
      <c r="H16095">
        <v>119</v>
      </c>
      <c r="I16095">
        <v>0.29325033371053721</v>
      </c>
      <c r="J16095">
        <v>3.7892255895945401E-3</v>
      </c>
      <c r="K16095">
        <v>0.19199115077625509</v>
      </c>
      <c r="L16095">
        <v>0.40427942466039118</v>
      </c>
    </row>
    <row r="16096" spans="1:12">
      <c r="A16096" t="s">
        <v>317</v>
      </c>
      <c r="B16096" t="s">
        <v>477</v>
      </c>
      <c r="C16096">
        <v>48427</v>
      </c>
      <c r="D16096" t="s">
        <v>135</v>
      </c>
      <c r="E16096">
        <v>329</v>
      </c>
      <c r="F16096" t="s">
        <v>136</v>
      </c>
      <c r="G16096" t="s">
        <v>139</v>
      </c>
      <c r="H16096">
        <v>119</v>
      </c>
      <c r="I16096">
        <v>5.0808164967242442E-2</v>
      </c>
      <c r="J16096">
        <v>3.9664596109271468E-3</v>
      </c>
      <c r="K16096">
        <v>-6.6250945119708332E-2</v>
      </c>
      <c r="L16096">
        <v>0.1854800812663909</v>
      </c>
    </row>
    <row r="16097" spans="1:12">
      <c r="A16097" t="s">
        <v>317</v>
      </c>
      <c r="B16097" t="s">
        <v>477</v>
      </c>
      <c r="C16097">
        <v>48427</v>
      </c>
      <c r="D16097" t="s">
        <v>135</v>
      </c>
      <c r="E16097">
        <v>329</v>
      </c>
      <c r="F16097" t="s">
        <v>136</v>
      </c>
      <c r="G16097" t="s">
        <v>140</v>
      </c>
      <c r="H16097">
        <v>119</v>
      </c>
      <c r="I16097">
        <v>0.19797904178750769</v>
      </c>
      <c r="J16097">
        <v>3.1101053615775641E-3</v>
      </c>
      <c r="K16097">
        <v>0.13202741408278049</v>
      </c>
      <c r="L16097">
        <v>0.31086761842222321</v>
      </c>
    </row>
    <row r="16098" spans="1:12">
      <c r="A16098" t="s">
        <v>317</v>
      </c>
      <c r="B16098" t="s">
        <v>298</v>
      </c>
      <c r="C16098">
        <v>48429</v>
      </c>
      <c r="D16098" t="s">
        <v>135</v>
      </c>
      <c r="E16098">
        <v>329</v>
      </c>
      <c r="F16098" t="s">
        <v>136</v>
      </c>
      <c r="G16098" t="s">
        <v>137</v>
      </c>
      <c r="H16098">
        <v>1435</v>
      </c>
      <c r="I16098">
        <v>0.46597624755200728</v>
      </c>
      <c r="J16098">
        <v>5.113505436173474E-3</v>
      </c>
      <c r="K16098">
        <v>-2.752872877330044E-2</v>
      </c>
      <c r="L16098">
        <v>1.0239631210378779</v>
      </c>
    </row>
    <row r="16099" spans="1:12">
      <c r="A16099" t="s">
        <v>317</v>
      </c>
      <c r="B16099" t="s">
        <v>298</v>
      </c>
      <c r="C16099">
        <v>48429</v>
      </c>
      <c r="D16099" t="s">
        <v>135</v>
      </c>
      <c r="E16099">
        <v>329</v>
      </c>
      <c r="F16099" t="s">
        <v>136</v>
      </c>
      <c r="G16099" t="s">
        <v>138</v>
      </c>
      <c r="H16099">
        <v>61</v>
      </c>
      <c r="I16099">
        <v>0.2327767977981807</v>
      </c>
      <c r="J16099">
        <v>8.9932982637830668E-3</v>
      </c>
      <c r="K16099">
        <v>3.051598319939177E-2</v>
      </c>
      <c r="L16099">
        <v>0.50736906573200191</v>
      </c>
    </row>
    <row r="16100" spans="1:12">
      <c r="A16100" t="s">
        <v>317</v>
      </c>
      <c r="B16100" t="s">
        <v>298</v>
      </c>
      <c r="C16100">
        <v>48429</v>
      </c>
      <c r="D16100" t="s">
        <v>135</v>
      </c>
      <c r="E16100">
        <v>329</v>
      </c>
      <c r="F16100" t="s">
        <v>136</v>
      </c>
      <c r="G16100" t="s">
        <v>139</v>
      </c>
      <c r="H16100">
        <v>1435</v>
      </c>
      <c r="I16100">
        <v>0.30611798144984309</v>
      </c>
      <c r="J16100">
        <v>3.7282669439902771E-3</v>
      </c>
      <c r="K16100">
        <v>-6.0185527839845557E-2</v>
      </c>
      <c r="L16100">
        <v>0.78154180764374748</v>
      </c>
    </row>
    <row r="16101" spans="1:12">
      <c r="A16101" t="s">
        <v>317</v>
      </c>
      <c r="B16101" t="s">
        <v>298</v>
      </c>
      <c r="C16101">
        <v>48429</v>
      </c>
      <c r="D16101" t="s">
        <v>135</v>
      </c>
      <c r="E16101">
        <v>329</v>
      </c>
      <c r="F16101" t="s">
        <v>136</v>
      </c>
      <c r="G16101" t="s">
        <v>140</v>
      </c>
      <c r="H16101">
        <v>61</v>
      </c>
      <c r="I16101">
        <v>0.14910316286508629</v>
      </c>
      <c r="J16101">
        <v>6.1737480123585696E-3</v>
      </c>
      <c r="K16101">
        <v>2.8931558080882661E-2</v>
      </c>
      <c r="L16101">
        <v>0.3463287260114703</v>
      </c>
    </row>
    <row r="16102" spans="1:12">
      <c r="A16102" t="s">
        <v>317</v>
      </c>
      <c r="B16102" t="s">
        <v>478</v>
      </c>
      <c r="C16102">
        <v>48431</v>
      </c>
      <c r="D16102" t="s">
        <v>135</v>
      </c>
      <c r="E16102">
        <v>329</v>
      </c>
      <c r="F16102" t="s">
        <v>136</v>
      </c>
      <c r="G16102" t="s">
        <v>137</v>
      </c>
      <c r="H16102">
        <v>20</v>
      </c>
      <c r="I16102">
        <v>0.19250688145090661</v>
      </c>
      <c r="J16102">
        <v>5.2012228094484277E-3</v>
      </c>
      <c r="K16102">
        <v>0.13558364459545141</v>
      </c>
      <c r="L16102">
        <v>0.2360569384351138</v>
      </c>
    </row>
    <row r="16103" spans="1:12">
      <c r="A16103" t="s">
        <v>317</v>
      </c>
      <c r="B16103" t="s">
        <v>478</v>
      </c>
      <c r="C16103">
        <v>48431</v>
      </c>
      <c r="D16103" t="s">
        <v>135</v>
      </c>
      <c r="E16103">
        <v>329</v>
      </c>
      <c r="F16103" t="s">
        <v>136</v>
      </c>
      <c r="G16103" t="s">
        <v>138</v>
      </c>
      <c r="H16103">
        <v>39</v>
      </c>
      <c r="I16103">
        <v>0.2445694760170358</v>
      </c>
      <c r="J16103">
        <v>8.7281885049274813E-3</v>
      </c>
      <c r="K16103">
        <v>9.9144704515967408E-2</v>
      </c>
      <c r="L16103">
        <v>0.31337497333317121</v>
      </c>
    </row>
    <row r="16104" spans="1:12">
      <c r="A16104" t="s">
        <v>317</v>
      </c>
      <c r="B16104" t="s">
        <v>478</v>
      </c>
      <c r="C16104">
        <v>48431</v>
      </c>
      <c r="D16104" t="s">
        <v>135</v>
      </c>
      <c r="E16104">
        <v>329</v>
      </c>
      <c r="F16104" t="s">
        <v>136</v>
      </c>
      <c r="G16104" t="s">
        <v>139</v>
      </c>
      <c r="H16104">
        <v>20</v>
      </c>
      <c r="I16104">
        <v>9.141775402859896E-2</v>
      </c>
      <c r="J16104">
        <v>3.9107470672233319E-3</v>
      </c>
      <c r="K16104">
        <v>4.4326273037271012E-2</v>
      </c>
      <c r="L16104">
        <v>0.13454058583555101</v>
      </c>
    </row>
    <row r="16105" spans="1:12">
      <c r="A16105" t="s">
        <v>317</v>
      </c>
      <c r="B16105" t="s">
        <v>478</v>
      </c>
      <c r="C16105">
        <v>48431</v>
      </c>
      <c r="D16105" t="s">
        <v>135</v>
      </c>
      <c r="E16105">
        <v>329</v>
      </c>
      <c r="F16105" t="s">
        <v>136</v>
      </c>
      <c r="G16105" t="s">
        <v>140</v>
      </c>
      <c r="H16105">
        <v>39</v>
      </c>
      <c r="I16105">
        <v>0.1658115542347483</v>
      </c>
      <c r="J16105">
        <v>5.9599346018816054E-3</v>
      </c>
      <c r="K16105">
        <v>6.0774492252545741E-2</v>
      </c>
      <c r="L16105">
        <v>0.21163222586589231</v>
      </c>
    </row>
    <row r="16106" spans="1:12">
      <c r="A16106" t="s">
        <v>317</v>
      </c>
      <c r="B16106" t="s">
        <v>479</v>
      </c>
      <c r="C16106">
        <v>48433</v>
      </c>
      <c r="D16106" t="s">
        <v>135</v>
      </c>
      <c r="E16106">
        <v>329</v>
      </c>
      <c r="F16106" t="s">
        <v>136</v>
      </c>
      <c r="G16106" t="s">
        <v>137</v>
      </c>
      <c r="H16106">
        <v>109</v>
      </c>
      <c r="I16106">
        <v>0.26486787254441968</v>
      </c>
      <c r="J16106">
        <v>7.5346255072532816E-3</v>
      </c>
      <c r="K16106">
        <v>9.4006061829781967E-2</v>
      </c>
      <c r="L16106">
        <v>0.69272595241907398</v>
      </c>
    </row>
    <row r="16107" spans="1:12">
      <c r="A16107" t="s">
        <v>317</v>
      </c>
      <c r="B16107" t="s">
        <v>479</v>
      </c>
      <c r="C16107">
        <v>48433</v>
      </c>
      <c r="D16107" t="s">
        <v>135</v>
      </c>
      <c r="E16107">
        <v>329</v>
      </c>
      <c r="F16107" t="s">
        <v>136</v>
      </c>
      <c r="G16107" t="s">
        <v>138</v>
      </c>
      <c r="H16107">
        <v>185</v>
      </c>
      <c r="I16107">
        <v>0.25543589857319948</v>
      </c>
      <c r="J16107">
        <v>3.925029639210144E-3</v>
      </c>
      <c r="K16107">
        <v>5.4933248295874579E-2</v>
      </c>
      <c r="L16107">
        <v>0.4147221848699808</v>
      </c>
    </row>
    <row r="16108" spans="1:12">
      <c r="A16108" t="s">
        <v>317</v>
      </c>
      <c r="B16108" t="s">
        <v>479</v>
      </c>
      <c r="C16108">
        <v>48433</v>
      </c>
      <c r="D16108" t="s">
        <v>135</v>
      </c>
      <c r="E16108">
        <v>329</v>
      </c>
      <c r="F16108" t="s">
        <v>136</v>
      </c>
      <c r="G16108" t="s">
        <v>139</v>
      </c>
      <c r="H16108">
        <v>109</v>
      </c>
      <c r="I16108">
        <v>0.1552989770808148</v>
      </c>
      <c r="J16108">
        <v>5.0036047095380612E-3</v>
      </c>
      <c r="K16108">
        <v>3.7732826771799469E-2</v>
      </c>
      <c r="L16108">
        <v>0.48594319981507211</v>
      </c>
    </row>
    <row r="16109" spans="1:12">
      <c r="A16109" t="s">
        <v>317</v>
      </c>
      <c r="B16109" t="s">
        <v>479</v>
      </c>
      <c r="C16109">
        <v>48433</v>
      </c>
      <c r="D16109" t="s">
        <v>135</v>
      </c>
      <c r="E16109">
        <v>329</v>
      </c>
      <c r="F16109" t="s">
        <v>136</v>
      </c>
      <c r="G16109" t="s">
        <v>140</v>
      </c>
      <c r="H16109">
        <v>185</v>
      </c>
      <c r="I16109">
        <v>0.16724572875708341</v>
      </c>
      <c r="J16109">
        <v>2.4674027896755611E-3</v>
      </c>
      <c r="K16109">
        <v>6.7421511901646677E-2</v>
      </c>
      <c r="L16109">
        <v>0.28525384430312267</v>
      </c>
    </row>
    <row r="16110" spans="1:12">
      <c r="A16110" t="s">
        <v>317</v>
      </c>
      <c r="B16110" t="s">
        <v>480</v>
      </c>
      <c r="C16110">
        <v>48435</v>
      </c>
      <c r="D16110" t="s">
        <v>135</v>
      </c>
      <c r="E16110">
        <v>329</v>
      </c>
      <c r="F16110" t="s">
        <v>136</v>
      </c>
      <c r="G16110" t="s">
        <v>137</v>
      </c>
      <c r="H16110">
        <v>249</v>
      </c>
      <c r="I16110">
        <v>0.15923090482988631</v>
      </c>
      <c r="J16110">
        <v>3.9988460761242791E-3</v>
      </c>
      <c r="K16110">
        <v>-4.9760974441760218E-2</v>
      </c>
      <c r="L16110">
        <v>0.32892094759157481</v>
      </c>
    </row>
    <row r="16111" spans="1:12">
      <c r="A16111" t="s">
        <v>317</v>
      </c>
      <c r="B16111" t="s">
        <v>480</v>
      </c>
      <c r="C16111">
        <v>48435</v>
      </c>
      <c r="D16111" t="s">
        <v>135</v>
      </c>
      <c r="E16111">
        <v>329</v>
      </c>
      <c r="F16111" t="s">
        <v>136</v>
      </c>
      <c r="G16111" t="s">
        <v>138</v>
      </c>
      <c r="H16111">
        <v>29</v>
      </c>
      <c r="I16111">
        <v>0.3704119426260159</v>
      </c>
      <c r="J16111">
        <v>1.9503571616515988E-2</v>
      </c>
      <c r="K16111">
        <v>0.19473141391032719</v>
      </c>
      <c r="L16111">
        <v>0.54796974641713048</v>
      </c>
    </row>
    <row r="16112" spans="1:12">
      <c r="A16112" t="s">
        <v>317</v>
      </c>
      <c r="B16112" t="s">
        <v>480</v>
      </c>
      <c r="C16112">
        <v>48435</v>
      </c>
      <c r="D16112" t="s">
        <v>135</v>
      </c>
      <c r="E16112">
        <v>329</v>
      </c>
      <c r="F16112" t="s">
        <v>136</v>
      </c>
      <c r="G16112" t="s">
        <v>139</v>
      </c>
      <c r="H16112">
        <v>249</v>
      </c>
      <c r="I16112">
        <v>7.6020550272730636E-2</v>
      </c>
      <c r="J16112">
        <v>2.9208690304937191E-3</v>
      </c>
      <c r="K16112">
        <v>-6.6250945119708332E-2</v>
      </c>
      <c r="L16112">
        <v>0.1854800812663909</v>
      </c>
    </row>
    <row r="16113" spans="1:12">
      <c r="A16113" t="s">
        <v>317</v>
      </c>
      <c r="B16113" t="s">
        <v>480</v>
      </c>
      <c r="C16113">
        <v>48435</v>
      </c>
      <c r="D16113" t="s">
        <v>135</v>
      </c>
      <c r="E16113">
        <v>329</v>
      </c>
      <c r="F16113" t="s">
        <v>136</v>
      </c>
      <c r="G16113" t="s">
        <v>140</v>
      </c>
      <c r="H16113">
        <v>29</v>
      </c>
      <c r="I16113">
        <v>0.25443526243786302</v>
      </c>
      <c r="J16113">
        <v>1.5150411867986281E-2</v>
      </c>
      <c r="K16113">
        <v>0.1225963806418809</v>
      </c>
      <c r="L16113">
        <v>0.38351365017103478</v>
      </c>
    </row>
    <row r="16114" spans="1:12">
      <c r="A16114" t="s">
        <v>317</v>
      </c>
      <c r="B16114" t="s">
        <v>481</v>
      </c>
      <c r="C16114">
        <v>48437</v>
      </c>
      <c r="D16114" t="s">
        <v>135</v>
      </c>
      <c r="E16114">
        <v>329</v>
      </c>
      <c r="F16114" t="s">
        <v>136</v>
      </c>
      <c r="G16114" t="s">
        <v>137</v>
      </c>
      <c r="H16114">
        <v>195</v>
      </c>
      <c r="I16114">
        <v>0.28343611349441222</v>
      </c>
      <c r="J16114">
        <v>6.0871629480228756E-3</v>
      </c>
      <c r="K16114">
        <v>4.0327803587979487E-2</v>
      </c>
      <c r="L16114">
        <v>0.63017838379196844</v>
      </c>
    </row>
    <row r="16115" spans="1:12">
      <c r="A16115" t="s">
        <v>317</v>
      </c>
      <c r="B16115" t="s">
        <v>481</v>
      </c>
      <c r="C16115">
        <v>48437</v>
      </c>
      <c r="D16115" t="s">
        <v>135</v>
      </c>
      <c r="E16115">
        <v>329</v>
      </c>
      <c r="F16115" t="s">
        <v>136</v>
      </c>
      <c r="G16115" t="s">
        <v>138</v>
      </c>
      <c r="H16115">
        <v>190</v>
      </c>
      <c r="I16115">
        <v>0.29763670697418582</v>
      </c>
      <c r="J16115">
        <v>4.9153075241309347E-3</v>
      </c>
      <c r="K16115">
        <v>0.11461314469076921</v>
      </c>
      <c r="L16115">
        <v>0.55621989740984301</v>
      </c>
    </row>
    <row r="16116" spans="1:12">
      <c r="A16116" t="s">
        <v>317</v>
      </c>
      <c r="B16116" t="s">
        <v>481</v>
      </c>
      <c r="C16116">
        <v>48437</v>
      </c>
      <c r="D16116" t="s">
        <v>135</v>
      </c>
      <c r="E16116">
        <v>329</v>
      </c>
      <c r="F16116" t="s">
        <v>136</v>
      </c>
      <c r="G16116" t="s">
        <v>139</v>
      </c>
      <c r="H16116">
        <v>195</v>
      </c>
      <c r="I16116">
        <v>0.17612800779370269</v>
      </c>
      <c r="J16116">
        <v>3.8423580542136029E-3</v>
      </c>
      <c r="K16116">
        <v>2.5588173371077931E-2</v>
      </c>
      <c r="L16116">
        <v>0.47454837191406157</v>
      </c>
    </row>
    <row r="16117" spans="1:12">
      <c r="A16117" t="s">
        <v>317</v>
      </c>
      <c r="B16117" t="s">
        <v>481</v>
      </c>
      <c r="C16117">
        <v>48437</v>
      </c>
      <c r="D16117" t="s">
        <v>135</v>
      </c>
      <c r="E16117">
        <v>329</v>
      </c>
      <c r="F16117" t="s">
        <v>136</v>
      </c>
      <c r="G16117" t="s">
        <v>140</v>
      </c>
      <c r="H16117">
        <v>190</v>
      </c>
      <c r="I16117">
        <v>0.20624770442954221</v>
      </c>
      <c r="J16117">
        <v>3.4536833858784021E-3</v>
      </c>
      <c r="K16117">
        <v>7.9621242581681878E-2</v>
      </c>
      <c r="L16117">
        <v>0.38373444297828441</v>
      </c>
    </row>
    <row r="16118" spans="1:12">
      <c r="A16118" t="s">
        <v>317</v>
      </c>
      <c r="B16118" t="s">
        <v>482</v>
      </c>
      <c r="C16118">
        <v>48439</v>
      </c>
      <c r="D16118" t="s">
        <v>135</v>
      </c>
      <c r="E16118">
        <v>329</v>
      </c>
      <c r="F16118" t="s">
        <v>136</v>
      </c>
      <c r="G16118" t="s">
        <v>137</v>
      </c>
      <c r="H16118">
        <v>21</v>
      </c>
      <c r="I16118">
        <v>0.5470049174890208</v>
      </c>
      <c r="J16118">
        <v>4.3433133168376083E-2</v>
      </c>
      <c r="K16118">
        <v>0.1295522859993114</v>
      </c>
      <c r="L16118">
        <v>1.066179810073695</v>
      </c>
    </row>
    <row r="16119" spans="1:12">
      <c r="A16119" t="s">
        <v>317</v>
      </c>
      <c r="B16119" t="s">
        <v>482</v>
      </c>
      <c r="C16119">
        <v>48439</v>
      </c>
      <c r="D16119" t="s">
        <v>135</v>
      </c>
      <c r="E16119">
        <v>329</v>
      </c>
      <c r="F16119" t="s">
        <v>136</v>
      </c>
      <c r="G16119" t="s">
        <v>138</v>
      </c>
      <c r="H16119">
        <v>73</v>
      </c>
      <c r="I16119">
        <v>0.33615051727436412</v>
      </c>
      <c r="J16119">
        <v>1.2808130277155201E-2</v>
      </c>
      <c r="K16119">
        <v>5.6479476296384711E-3</v>
      </c>
      <c r="L16119">
        <v>0.65817333668408451</v>
      </c>
    </row>
    <row r="16120" spans="1:12">
      <c r="A16120" t="s">
        <v>317</v>
      </c>
      <c r="B16120" t="s">
        <v>482</v>
      </c>
      <c r="C16120">
        <v>48439</v>
      </c>
      <c r="D16120" t="s">
        <v>135</v>
      </c>
      <c r="E16120">
        <v>329</v>
      </c>
      <c r="F16120" t="s">
        <v>136</v>
      </c>
      <c r="G16120" t="s">
        <v>139</v>
      </c>
      <c r="H16120">
        <v>21</v>
      </c>
      <c r="I16120">
        <v>0.36355972984092638</v>
      </c>
      <c r="J16120">
        <v>3.3509043309988322E-2</v>
      </c>
      <c r="K16120">
        <v>5.3360621454152268E-2</v>
      </c>
      <c r="L16120">
        <v>0.76678524946020876</v>
      </c>
    </row>
    <row r="16121" spans="1:12">
      <c r="A16121" t="s">
        <v>317</v>
      </c>
      <c r="B16121" t="s">
        <v>482</v>
      </c>
      <c r="C16121">
        <v>48439</v>
      </c>
      <c r="D16121" t="s">
        <v>135</v>
      </c>
      <c r="E16121">
        <v>329</v>
      </c>
      <c r="F16121" t="s">
        <v>136</v>
      </c>
      <c r="G16121" t="s">
        <v>140</v>
      </c>
      <c r="H16121">
        <v>73</v>
      </c>
      <c r="I16121">
        <v>0.22442072122780371</v>
      </c>
      <c r="J16121">
        <v>8.9310043643736192E-3</v>
      </c>
      <c r="K16121">
        <v>5.7554249492687334E-3</v>
      </c>
      <c r="L16121">
        <v>0.48795499491842181</v>
      </c>
    </row>
    <row r="16122" spans="1:12">
      <c r="A16122" t="s">
        <v>317</v>
      </c>
      <c r="B16122" t="s">
        <v>483</v>
      </c>
      <c r="C16122">
        <v>48441</v>
      </c>
      <c r="D16122" t="s">
        <v>135</v>
      </c>
      <c r="E16122">
        <v>329</v>
      </c>
      <c r="F16122" t="s">
        <v>136</v>
      </c>
      <c r="G16122" t="s">
        <v>137</v>
      </c>
      <c r="H16122">
        <v>119</v>
      </c>
      <c r="I16122">
        <v>0.29388651092794632</v>
      </c>
      <c r="J16122">
        <v>9.5160003303298817E-3</v>
      </c>
      <c r="K16122">
        <v>-1.9091445743904999E-2</v>
      </c>
      <c r="L16122">
        <v>0.60400533488441754</v>
      </c>
    </row>
    <row r="16123" spans="1:12">
      <c r="A16123" t="s">
        <v>317</v>
      </c>
      <c r="B16123" t="s">
        <v>483</v>
      </c>
      <c r="C16123">
        <v>48441</v>
      </c>
      <c r="D16123" t="s">
        <v>135</v>
      </c>
      <c r="E16123">
        <v>329</v>
      </c>
      <c r="F16123" t="s">
        <v>136</v>
      </c>
      <c r="G16123" t="s">
        <v>138</v>
      </c>
      <c r="H16123">
        <v>249</v>
      </c>
      <c r="I16123">
        <v>0.27042666347581229</v>
      </c>
      <c r="J16123">
        <v>4.1029631071762577E-3</v>
      </c>
      <c r="K16123">
        <v>7.527642612605993E-3</v>
      </c>
      <c r="L16123">
        <v>0.48987149713113309</v>
      </c>
    </row>
    <row r="16124" spans="1:12">
      <c r="A16124" t="s">
        <v>317</v>
      </c>
      <c r="B16124" t="s">
        <v>483</v>
      </c>
      <c r="C16124">
        <v>48441</v>
      </c>
      <c r="D16124" t="s">
        <v>135</v>
      </c>
      <c r="E16124">
        <v>329</v>
      </c>
      <c r="F16124" t="s">
        <v>136</v>
      </c>
      <c r="G16124" t="s">
        <v>139</v>
      </c>
      <c r="H16124">
        <v>119</v>
      </c>
      <c r="I16124">
        <v>0.1672011637315193</v>
      </c>
      <c r="J16124">
        <v>6.0766460724215286E-3</v>
      </c>
      <c r="K16124">
        <v>-1.3187403587375661E-2</v>
      </c>
      <c r="L16124">
        <v>0.45817097750658531</v>
      </c>
    </row>
    <row r="16125" spans="1:12">
      <c r="A16125" t="s">
        <v>317</v>
      </c>
      <c r="B16125" t="s">
        <v>483</v>
      </c>
      <c r="C16125">
        <v>48441</v>
      </c>
      <c r="D16125" t="s">
        <v>135</v>
      </c>
      <c r="E16125">
        <v>329</v>
      </c>
      <c r="F16125" t="s">
        <v>136</v>
      </c>
      <c r="G16125" t="s">
        <v>140</v>
      </c>
      <c r="H16125">
        <v>249</v>
      </c>
      <c r="I16125">
        <v>0.1734522331354641</v>
      </c>
      <c r="J16125">
        <v>2.7838226741217142E-3</v>
      </c>
      <c r="K16125">
        <v>7.6165487338413079E-3</v>
      </c>
      <c r="L16125">
        <v>0.31624907821971049</v>
      </c>
    </row>
    <row r="16126" spans="1:12">
      <c r="A16126" t="s">
        <v>317</v>
      </c>
      <c r="B16126" t="s">
        <v>484</v>
      </c>
      <c r="C16126">
        <v>48443</v>
      </c>
      <c r="D16126" t="s">
        <v>135</v>
      </c>
      <c r="E16126">
        <v>329</v>
      </c>
      <c r="F16126" t="s">
        <v>136</v>
      </c>
      <c r="G16126" t="s">
        <v>137</v>
      </c>
      <c r="H16126">
        <v>20</v>
      </c>
      <c r="I16126">
        <v>0.19250688145090661</v>
      </c>
      <c r="J16126">
        <v>5.2012228094484277E-3</v>
      </c>
      <c r="K16126">
        <v>0.13558364459545141</v>
      </c>
      <c r="L16126">
        <v>0.2360569384351138</v>
      </c>
    </row>
    <row r="16127" spans="1:12">
      <c r="A16127" t="s">
        <v>317</v>
      </c>
      <c r="B16127" t="s">
        <v>484</v>
      </c>
      <c r="C16127">
        <v>48443</v>
      </c>
      <c r="D16127" t="s">
        <v>135</v>
      </c>
      <c r="E16127">
        <v>329</v>
      </c>
      <c r="F16127" t="s">
        <v>136</v>
      </c>
      <c r="G16127" t="s">
        <v>138</v>
      </c>
      <c r="H16127">
        <v>39</v>
      </c>
      <c r="I16127">
        <v>0.2445694760170358</v>
      </c>
      <c r="J16127">
        <v>8.7281885049274813E-3</v>
      </c>
      <c r="K16127">
        <v>9.9144704515967408E-2</v>
      </c>
      <c r="L16127">
        <v>0.31337497333317121</v>
      </c>
    </row>
    <row r="16128" spans="1:12">
      <c r="A16128" t="s">
        <v>317</v>
      </c>
      <c r="B16128" t="s">
        <v>484</v>
      </c>
      <c r="C16128">
        <v>48443</v>
      </c>
      <c r="D16128" t="s">
        <v>135</v>
      </c>
      <c r="E16128">
        <v>329</v>
      </c>
      <c r="F16128" t="s">
        <v>136</v>
      </c>
      <c r="G16128" t="s">
        <v>139</v>
      </c>
      <c r="H16128">
        <v>20</v>
      </c>
      <c r="I16128">
        <v>9.141775402859896E-2</v>
      </c>
      <c r="J16128">
        <v>3.9107470672233319E-3</v>
      </c>
      <c r="K16128">
        <v>4.4326273037271012E-2</v>
      </c>
      <c r="L16128">
        <v>0.13454058583555101</v>
      </c>
    </row>
    <row r="16129" spans="1:12">
      <c r="A16129" t="s">
        <v>317</v>
      </c>
      <c r="B16129" t="s">
        <v>484</v>
      </c>
      <c r="C16129">
        <v>48443</v>
      </c>
      <c r="D16129" t="s">
        <v>135</v>
      </c>
      <c r="E16129">
        <v>329</v>
      </c>
      <c r="F16129" t="s">
        <v>136</v>
      </c>
      <c r="G16129" t="s">
        <v>140</v>
      </c>
      <c r="H16129">
        <v>39</v>
      </c>
      <c r="I16129">
        <v>0.1658115542347483</v>
      </c>
      <c r="J16129">
        <v>5.9599346018816054E-3</v>
      </c>
      <c r="K16129">
        <v>6.0774492252545741E-2</v>
      </c>
      <c r="L16129">
        <v>0.21163222586589231</v>
      </c>
    </row>
    <row r="16130" spans="1:12">
      <c r="A16130" t="s">
        <v>317</v>
      </c>
      <c r="B16130" t="s">
        <v>485</v>
      </c>
      <c r="C16130">
        <v>48445</v>
      </c>
      <c r="D16130" t="s">
        <v>135</v>
      </c>
      <c r="E16130">
        <v>329</v>
      </c>
      <c r="F16130" t="s">
        <v>136</v>
      </c>
      <c r="G16130" t="s">
        <v>137</v>
      </c>
      <c r="H16130">
        <v>195</v>
      </c>
      <c r="I16130">
        <v>0.28343611349441222</v>
      </c>
      <c r="J16130">
        <v>6.0871629480228756E-3</v>
      </c>
      <c r="K16130">
        <v>4.0327803587979487E-2</v>
      </c>
      <c r="L16130">
        <v>0.63017838379196844</v>
      </c>
    </row>
    <row r="16131" spans="1:12">
      <c r="A16131" t="s">
        <v>317</v>
      </c>
      <c r="B16131" t="s">
        <v>485</v>
      </c>
      <c r="C16131">
        <v>48445</v>
      </c>
      <c r="D16131" t="s">
        <v>135</v>
      </c>
      <c r="E16131">
        <v>329</v>
      </c>
      <c r="F16131" t="s">
        <v>136</v>
      </c>
      <c r="G16131" t="s">
        <v>138</v>
      </c>
      <c r="H16131">
        <v>190</v>
      </c>
      <c r="I16131">
        <v>0.29763670697418582</v>
      </c>
      <c r="J16131">
        <v>4.9153075241309347E-3</v>
      </c>
      <c r="K16131">
        <v>0.11461314469076921</v>
      </c>
      <c r="L16131">
        <v>0.55621989740984301</v>
      </c>
    </row>
    <row r="16132" spans="1:12">
      <c r="A16132" t="s">
        <v>317</v>
      </c>
      <c r="B16132" t="s">
        <v>485</v>
      </c>
      <c r="C16132">
        <v>48445</v>
      </c>
      <c r="D16132" t="s">
        <v>135</v>
      </c>
      <c r="E16132">
        <v>329</v>
      </c>
      <c r="F16132" t="s">
        <v>136</v>
      </c>
      <c r="G16132" t="s">
        <v>139</v>
      </c>
      <c r="H16132">
        <v>195</v>
      </c>
      <c r="I16132">
        <v>0.17612800779370269</v>
      </c>
      <c r="J16132">
        <v>3.8423580542136029E-3</v>
      </c>
      <c r="K16132">
        <v>2.5588173371077931E-2</v>
      </c>
      <c r="L16132">
        <v>0.47454837191406157</v>
      </c>
    </row>
    <row r="16133" spans="1:12">
      <c r="A16133" t="s">
        <v>317</v>
      </c>
      <c r="B16133" t="s">
        <v>485</v>
      </c>
      <c r="C16133">
        <v>48445</v>
      </c>
      <c r="D16133" t="s">
        <v>135</v>
      </c>
      <c r="E16133">
        <v>329</v>
      </c>
      <c r="F16133" t="s">
        <v>136</v>
      </c>
      <c r="G16133" t="s">
        <v>140</v>
      </c>
      <c r="H16133">
        <v>190</v>
      </c>
      <c r="I16133">
        <v>0.20624770442954221</v>
      </c>
      <c r="J16133">
        <v>3.4536833858784021E-3</v>
      </c>
      <c r="K16133">
        <v>7.9621242581681878E-2</v>
      </c>
      <c r="L16133">
        <v>0.38373444297828441</v>
      </c>
    </row>
    <row r="16134" spans="1:12">
      <c r="A16134" t="s">
        <v>317</v>
      </c>
      <c r="B16134" t="s">
        <v>486</v>
      </c>
      <c r="C16134">
        <v>48447</v>
      </c>
      <c r="D16134" t="s">
        <v>135</v>
      </c>
      <c r="E16134">
        <v>329</v>
      </c>
      <c r="F16134" t="s">
        <v>136</v>
      </c>
      <c r="G16134" t="s">
        <v>137</v>
      </c>
      <c r="H16134">
        <v>1435</v>
      </c>
      <c r="I16134">
        <v>0.46597624755200728</v>
      </c>
      <c r="J16134">
        <v>5.113505436173474E-3</v>
      </c>
      <c r="K16134">
        <v>-2.752872877330044E-2</v>
      </c>
      <c r="L16134">
        <v>1.0239631210378779</v>
      </c>
    </row>
    <row r="16135" spans="1:12">
      <c r="A16135" t="s">
        <v>317</v>
      </c>
      <c r="B16135" t="s">
        <v>486</v>
      </c>
      <c r="C16135">
        <v>48447</v>
      </c>
      <c r="D16135" t="s">
        <v>135</v>
      </c>
      <c r="E16135">
        <v>329</v>
      </c>
      <c r="F16135" t="s">
        <v>136</v>
      </c>
      <c r="G16135" t="s">
        <v>138</v>
      </c>
      <c r="H16135">
        <v>184</v>
      </c>
      <c r="I16135">
        <v>0.29215040583703489</v>
      </c>
      <c r="J16135">
        <v>8.1213238363533474E-3</v>
      </c>
      <c r="K16135">
        <v>5.3239649069963521E-2</v>
      </c>
      <c r="L16135">
        <v>0.70617155585220115</v>
      </c>
    </row>
    <row r="16136" spans="1:12">
      <c r="A16136" t="s">
        <v>317</v>
      </c>
      <c r="B16136" t="s">
        <v>486</v>
      </c>
      <c r="C16136">
        <v>48447</v>
      </c>
      <c r="D16136" t="s">
        <v>135</v>
      </c>
      <c r="E16136">
        <v>329</v>
      </c>
      <c r="F16136" t="s">
        <v>136</v>
      </c>
      <c r="G16136" t="s">
        <v>139</v>
      </c>
      <c r="H16136">
        <v>1435</v>
      </c>
      <c r="I16136">
        <v>0.30611798144984309</v>
      </c>
      <c r="J16136">
        <v>3.7282669439902771E-3</v>
      </c>
      <c r="K16136">
        <v>-6.0185527839845557E-2</v>
      </c>
      <c r="L16136">
        <v>0.78154180764374748</v>
      </c>
    </row>
    <row r="16137" spans="1:12">
      <c r="A16137" t="s">
        <v>317</v>
      </c>
      <c r="B16137" t="s">
        <v>486</v>
      </c>
      <c r="C16137">
        <v>48447</v>
      </c>
      <c r="D16137" t="s">
        <v>135</v>
      </c>
      <c r="E16137">
        <v>329</v>
      </c>
      <c r="F16137" t="s">
        <v>136</v>
      </c>
      <c r="G16137" t="s">
        <v>140</v>
      </c>
      <c r="H16137">
        <v>184</v>
      </c>
      <c r="I16137">
        <v>0.19380675267367889</v>
      </c>
      <c r="J16137">
        <v>5.7101261559384022E-3</v>
      </c>
      <c r="K16137">
        <v>2.9173185087227958E-2</v>
      </c>
      <c r="L16137">
        <v>0.51667721963165048</v>
      </c>
    </row>
    <row r="16138" spans="1:12">
      <c r="A16138" t="s">
        <v>317</v>
      </c>
      <c r="B16138" t="s">
        <v>487</v>
      </c>
      <c r="C16138">
        <v>48449</v>
      </c>
      <c r="D16138" t="s">
        <v>135</v>
      </c>
      <c r="E16138">
        <v>329</v>
      </c>
      <c r="F16138" t="s">
        <v>136</v>
      </c>
      <c r="G16138" t="s">
        <v>137</v>
      </c>
      <c r="H16138">
        <v>21</v>
      </c>
      <c r="I16138">
        <v>0.5470049174890208</v>
      </c>
      <c r="J16138">
        <v>4.3433133168376083E-2</v>
      </c>
      <c r="K16138">
        <v>0.1295522859993114</v>
      </c>
      <c r="L16138">
        <v>1.066179810073695</v>
      </c>
    </row>
    <row r="16139" spans="1:12">
      <c r="A16139" t="s">
        <v>317</v>
      </c>
      <c r="B16139" t="s">
        <v>487</v>
      </c>
      <c r="C16139">
        <v>48449</v>
      </c>
      <c r="D16139" t="s">
        <v>135</v>
      </c>
      <c r="E16139">
        <v>329</v>
      </c>
      <c r="F16139" t="s">
        <v>136</v>
      </c>
      <c r="G16139" t="s">
        <v>138</v>
      </c>
      <c r="H16139">
        <v>477</v>
      </c>
      <c r="I16139">
        <v>0.34130082717559868</v>
      </c>
      <c r="J16139">
        <v>4.7046993404132424E-3</v>
      </c>
      <c r="K16139">
        <v>3.5267178298786029E-3</v>
      </c>
      <c r="L16139">
        <v>0.65817333668408451</v>
      </c>
    </row>
    <row r="16140" spans="1:12">
      <c r="A16140" t="s">
        <v>317</v>
      </c>
      <c r="B16140" t="s">
        <v>487</v>
      </c>
      <c r="C16140">
        <v>48449</v>
      </c>
      <c r="D16140" t="s">
        <v>135</v>
      </c>
      <c r="E16140">
        <v>329</v>
      </c>
      <c r="F16140" t="s">
        <v>136</v>
      </c>
      <c r="G16140" t="s">
        <v>139</v>
      </c>
      <c r="H16140">
        <v>21</v>
      </c>
      <c r="I16140">
        <v>0.36355972984092638</v>
      </c>
      <c r="J16140">
        <v>3.3509043309988322E-2</v>
      </c>
      <c r="K16140">
        <v>5.3360621454152268E-2</v>
      </c>
      <c r="L16140">
        <v>0.76678524946020876</v>
      </c>
    </row>
    <row r="16141" spans="1:12">
      <c r="A16141" t="s">
        <v>317</v>
      </c>
      <c r="B16141" t="s">
        <v>487</v>
      </c>
      <c r="C16141">
        <v>48449</v>
      </c>
      <c r="D16141" t="s">
        <v>135</v>
      </c>
      <c r="E16141">
        <v>329</v>
      </c>
      <c r="F16141" t="s">
        <v>136</v>
      </c>
      <c r="G16141" t="s">
        <v>140</v>
      </c>
      <c r="H16141">
        <v>477</v>
      </c>
      <c r="I16141">
        <v>0.22896088977714471</v>
      </c>
      <c r="J16141">
        <v>3.2717736136011239E-3</v>
      </c>
      <c r="K16141">
        <v>3.42951325573275E-3</v>
      </c>
      <c r="L16141">
        <v>0.48795499491842181</v>
      </c>
    </row>
    <row r="16142" spans="1:12">
      <c r="A16142" t="s">
        <v>317</v>
      </c>
      <c r="B16142" t="s">
        <v>488</v>
      </c>
      <c r="C16142">
        <v>48451</v>
      </c>
      <c r="D16142" t="s">
        <v>135</v>
      </c>
      <c r="E16142">
        <v>329</v>
      </c>
      <c r="F16142" t="s">
        <v>136</v>
      </c>
      <c r="G16142" t="s">
        <v>137</v>
      </c>
      <c r="H16142">
        <v>20</v>
      </c>
      <c r="I16142">
        <v>0.19250688145090661</v>
      </c>
      <c r="J16142">
        <v>5.2012228094484277E-3</v>
      </c>
      <c r="K16142">
        <v>0.13558364459545141</v>
      </c>
      <c r="L16142">
        <v>0.2360569384351138</v>
      </c>
    </row>
    <row r="16143" spans="1:12">
      <c r="A16143" t="s">
        <v>317</v>
      </c>
      <c r="B16143" t="s">
        <v>488</v>
      </c>
      <c r="C16143">
        <v>48451</v>
      </c>
      <c r="D16143" t="s">
        <v>135</v>
      </c>
      <c r="E16143">
        <v>329</v>
      </c>
      <c r="F16143" t="s">
        <v>136</v>
      </c>
      <c r="G16143" t="s">
        <v>138</v>
      </c>
      <c r="H16143">
        <v>39</v>
      </c>
      <c r="I16143">
        <v>0.2445694760170358</v>
      </c>
      <c r="J16143">
        <v>8.7281885049274813E-3</v>
      </c>
      <c r="K16143">
        <v>9.9144704515967408E-2</v>
      </c>
      <c r="L16143">
        <v>0.31337497333317121</v>
      </c>
    </row>
    <row r="16144" spans="1:12">
      <c r="A16144" t="s">
        <v>317</v>
      </c>
      <c r="B16144" t="s">
        <v>488</v>
      </c>
      <c r="C16144">
        <v>48451</v>
      </c>
      <c r="D16144" t="s">
        <v>135</v>
      </c>
      <c r="E16144">
        <v>329</v>
      </c>
      <c r="F16144" t="s">
        <v>136</v>
      </c>
      <c r="G16144" t="s">
        <v>139</v>
      </c>
      <c r="H16144">
        <v>20</v>
      </c>
      <c r="I16144">
        <v>9.141775402859896E-2</v>
      </c>
      <c r="J16144">
        <v>3.9107470672233319E-3</v>
      </c>
      <c r="K16144">
        <v>4.4326273037271012E-2</v>
      </c>
      <c r="L16144">
        <v>0.13454058583555101</v>
      </c>
    </row>
    <row r="16145" spans="1:12">
      <c r="A16145" t="s">
        <v>317</v>
      </c>
      <c r="B16145" t="s">
        <v>488</v>
      </c>
      <c r="C16145">
        <v>48451</v>
      </c>
      <c r="D16145" t="s">
        <v>135</v>
      </c>
      <c r="E16145">
        <v>329</v>
      </c>
      <c r="F16145" t="s">
        <v>136</v>
      </c>
      <c r="G16145" t="s">
        <v>140</v>
      </c>
      <c r="H16145">
        <v>39</v>
      </c>
      <c r="I16145">
        <v>0.1658115542347483</v>
      </c>
      <c r="J16145">
        <v>5.9599346018816054E-3</v>
      </c>
      <c r="K16145">
        <v>6.0774492252545741E-2</v>
      </c>
      <c r="L16145">
        <v>0.21163222586589231</v>
      </c>
    </row>
    <row r="16146" spans="1:12">
      <c r="A16146" t="s">
        <v>317</v>
      </c>
      <c r="B16146" t="s">
        <v>489</v>
      </c>
      <c r="C16146">
        <v>48453</v>
      </c>
      <c r="D16146" t="s">
        <v>135</v>
      </c>
      <c r="E16146">
        <v>329</v>
      </c>
      <c r="F16146" t="s">
        <v>136</v>
      </c>
      <c r="G16146" t="s">
        <v>137</v>
      </c>
      <c r="H16146">
        <v>249</v>
      </c>
      <c r="I16146">
        <v>0.15923090482988631</v>
      </c>
      <c r="J16146">
        <v>3.9988460761242791E-3</v>
      </c>
      <c r="K16146">
        <v>-4.9760974441760218E-2</v>
      </c>
      <c r="L16146">
        <v>0.32892094759157481</v>
      </c>
    </row>
    <row r="16147" spans="1:12">
      <c r="A16147" t="s">
        <v>317</v>
      </c>
      <c r="B16147" t="s">
        <v>489</v>
      </c>
      <c r="C16147">
        <v>48453</v>
      </c>
      <c r="D16147" t="s">
        <v>135</v>
      </c>
      <c r="E16147">
        <v>329</v>
      </c>
      <c r="F16147" t="s">
        <v>136</v>
      </c>
      <c r="G16147" t="s">
        <v>138</v>
      </c>
      <c r="H16147">
        <v>334</v>
      </c>
      <c r="I16147">
        <v>0.29272421195599407</v>
      </c>
      <c r="J16147">
        <v>4.8032605153684946E-3</v>
      </c>
      <c r="K16147">
        <v>4.1614353289900017E-3</v>
      </c>
      <c r="L16147">
        <v>0.64700832950507148</v>
      </c>
    </row>
    <row r="16148" spans="1:12">
      <c r="A16148" t="s">
        <v>317</v>
      </c>
      <c r="B16148" t="s">
        <v>489</v>
      </c>
      <c r="C16148">
        <v>48453</v>
      </c>
      <c r="D16148" t="s">
        <v>135</v>
      </c>
      <c r="E16148">
        <v>329</v>
      </c>
      <c r="F16148" t="s">
        <v>136</v>
      </c>
      <c r="G16148" t="s">
        <v>139</v>
      </c>
      <c r="H16148">
        <v>249</v>
      </c>
      <c r="I16148">
        <v>7.6020550272730636E-2</v>
      </c>
      <c r="J16148">
        <v>2.9208690304937191E-3</v>
      </c>
      <c r="K16148">
        <v>-6.6250945119708332E-2</v>
      </c>
      <c r="L16148">
        <v>0.1854800812663909</v>
      </c>
    </row>
    <row r="16149" spans="1:12">
      <c r="A16149" t="s">
        <v>317</v>
      </c>
      <c r="B16149" t="s">
        <v>489</v>
      </c>
      <c r="C16149">
        <v>48453</v>
      </c>
      <c r="D16149" t="s">
        <v>135</v>
      </c>
      <c r="E16149">
        <v>329</v>
      </c>
      <c r="F16149" t="s">
        <v>136</v>
      </c>
      <c r="G16149" t="s">
        <v>140</v>
      </c>
      <c r="H16149">
        <v>334</v>
      </c>
      <c r="I16149">
        <v>0.1956296367601679</v>
      </c>
      <c r="J16149">
        <v>3.416453749889596E-3</v>
      </c>
      <c r="K16149">
        <v>4.3381287910866737E-3</v>
      </c>
      <c r="L16149">
        <v>0.4590168535722941</v>
      </c>
    </row>
    <row r="16150" spans="1:12">
      <c r="A16150" t="s">
        <v>317</v>
      </c>
      <c r="B16150" t="s">
        <v>490</v>
      </c>
      <c r="C16150">
        <v>48455</v>
      </c>
      <c r="D16150" t="s">
        <v>135</v>
      </c>
      <c r="E16150">
        <v>329</v>
      </c>
      <c r="F16150" t="s">
        <v>136</v>
      </c>
      <c r="G16150" t="s">
        <v>137</v>
      </c>
      <c r="H16150">
        <v>385</v>
      </c>
      <c r="I16150">
        <v>0.44931330765684407</v>
      </c>
      <c r="J16150">
        <v>9.5507826619770329E-3</v>
      </c>
      <c r="K16150">
        <v>4.7015300867615753E-2</v>
      </c>
      <c r="L16150">
        <v>1.1821418445569449</v>
      </c>
    </row>
    <row r="16151" spans="1:12">
      <c r="A16151" t="s">
        <v>317</v>
      </c>
      <c r="B16151" t="s">
        <v>490</v>
      </c>
      <c r="C16151">
        <v>48455</v>
      </c>
      <c r="D16151" t="s">
        <v>135</v>
      </c>
      <c r="E16151">
        <v>329</v>
      </c>
      <c r="F16151" t="s">
        <v>136</v>
      </c>
      <c r="G16151" t="s">
        <v>138</v>
      </c>
      <c r="H16151">
        <v>615</v>
      </c>
      <c r="I16151">
        <v>0.43845845385504151</v>
      </c>
      <c r="J16151">
        <v>8.0442255027795891E-3</v>
      </c>
      <c r="K16151">
        <v>1.1574085157536581E-2</v>
      </c>
      <c r="L16151">
        <v>1.113550756471404</v>
      </c>
    </row>
    <row r="16152" spans="1:12">
      <c r="A16152" t="s">
        <v>317</v>
      </c>
      <c r="B16152" t="s">
        <v>490</v>
      </c>
      <c r="C16152">
        <v>48455</v>
      </c>
      <c r="D16152" t="s">
        <v>135</v>
      </c>
      <c r="E16152">
        <v>329</v>
      </c>
      <c r="F16152" t="s">
        <v>136</v>
      </c>
      <c r="G16152" t="s">
        <v>139</v>
      </c>
      <c r="H16152">
        <v>385</v>
      </c>
      <c r="I16152">
        <v>0.31553999149772177</v>
      </c>
      <c r="J16152">
        <v>6.5640098094966581E-3</v>
      </c>
      <c r="K16152">
        <v>2.7026075074874749E-2</v>
      </c>
      <c r="L16152">
        <v>0.82633330526958082</v>
      </c>
    </row>
    <row r="16153" spans="1:12">
      <c r="A16153" t="s">
        <v>317</v>
      </c>
      <c r="B16153" t="s">
        <v>490</v>
      </c>
      <c r="C16153">
        <v>48455</v>
      </c>
      <c r="D16153" t="s">
        <v>135</v>
      </c>
      <c r="E16153">
        <v>329</v>
      </c>
      <c r="F16153" t="s">
        <v>136</v>
      </c>
      <c r="G16153" t="s">
        <v>140</v>
      </c>
      <c r="H16153">
        <v>613</v>
      </c>
      <c r="I16153">
        <v>0.30441390115269018</v>
      </c>
      <c r="J16153">
        <v>5.6743118508289381E-3</v>
      </c>
      <c r="K16153">
        <v>1.3535378060595699E-2</v>
      </c>
      <c r="L16153">
        <v>0.76438586886810056</v>
      </c>
    </row>
    <row r="16154" spans="1:12">
      <c r="A16154" t="s">
        <v>317</v>
      </c>
      <c r="B16154" t="s">
        <v>491</v>
      </c>
      <c r="C16154">
        <v>48457</v>
      </c>
      <c r="D16154" t="s">
        <v>135</v>
      </c>
      <c r="E16154">
        <v>329</v>
      </c>
      <c r="F16154" t="s">
        <v>136</v>
      </c>
      <c r="G16154" t="s">
        <v>137</v>
      </c>
      <c r="H16154">
        <v>385</v>
      </c>
      <c r="I16154">
        <v>0.44931330765684407</v>
      </c>
      <c r="J16154">
        <v>9.5507826619770329E-3</v>
      </c>
      <c r="K16154">
        <v>4.7015300867615753E-2</v>
      </c>
      <c r="L16154">
        <v>1.1821418445569449</v>
      </c>
    </row>
    <row r="16155" spans="1:12">
      <c r="A16155" t="s">
        <v>317</v>
      </c>
      <c r="B16155" t="s">
        <v>491</v>
      </c>
      <c r="C16155">
        <v>48457</v>
      </c>
      <c r="D16155" t="s">
        <v>135</v>
      </c>
      <c r="E16155">
        <v>329</v>
      </c>
      <c r="F16155" t="s">
        <v>136</v>
      </c>
      <c r="G16155" t="s">
        <v>138</v>
      </c>
      <c r="H16155">
        <v>615</v>
      </c>
      <c r="I16155">
        <v>0.43845845385504151</v>
      </c>
      <c r="J16155">
        <v>8.0442255027795891E-3</v>
      </c>
      <c r="K16155">
        <v>1.1574085157536581E-2</v>
      </c>
      <c r="L16155">
        <v>1.113550756471404</v>
      </c>
    </row>
    <row r="16156" spans="1:12">
      <c r="A16156" t="s">
        <v>317</v>
      </c>
      <c r="B16156" t="s">
        <v>491</v>
      </c>
      <c r="C16156">
        <v>48457</v>
      </c>
      <c r="D16156" t="s">
        <v>135</v>
      </c>
      <c r="E16156">
        <v>329</v>
      </c>
      <c r="F16156" t="s">
        <v>136</v>
      </c>
      <c r="G16156" t="s">
        <v>139</v>
      </c>
      <c r="H16156">
        <v>385</v>
      </c>
      <c r="I16156">
        <v>0.31553999149772177</v>
      </c>
      <c r="J16156">
        <v>6.5640098094966581E-3</v>
      </c>
      <c r="K16156">
        <v>2.7026075074874749E-2</v>
      </c>
      <c r="L16156">
        <v>0.82633330526958082</v>
      </c>
    </row>
    <row r="16157" spans="1:12">
      <c r="A16157" t="s">
        <v>317</v>
      </c>
      <c r="B16157" t="s">
        <v>491</v>
      </c>
      <c r="C16157">
        <v>48457</v>
      </c>
      <c r="D16157" t="s">
        <v>135</v>
      </c>
      <c r="E16157">
        <v>329</v>
      </c>
      <c r="F16157" t="s">
        <v>136</v>
      </c>
      <c r="G16157" t="s">
        <v>140</v>
      </c>
      <c r="H16157">
        <v>613</v>
      </c>
      <c r="I16157">
        <v>0.30441390115269018</v>
      </c>
      <c r="J16157">
        <v>5.6743118508289381E-3</v>
      </c>
      <c r="K16157">
        <v>1.3535378060595699E-2</v>
      </c>
      <c r="L16157">
        <v>0.76438586886810056</v>
      </c>
    </row>
    <row r="16158" spans="1:12">
      <c r="A16158" t="s">
        <v>317</v>
      </c>
      <c r="B16158" t="s">
        <v>492</v>
      </c>
      <c r="C16158">
        <v>48459</v>
      </c>
      <c r="D16158" t="s">
        <v>135</v>
      </c>
      <c r="E16158">
        <v>329</v>
      </c>
      <c r="F16158" t="s">
        <v>136</v>
      </c>
      <c r="G16158" t="s">
        <v>137</v>
      </c>
      <c r="H16158">
        <v>385</v>
      </c>
      <c r="I16158">
        <v>0.44931330765684407</v>
      </c>
      <c r="J16158">
        <v>9.5507826619770329E-3</v>
      </c>
      <c r="K16158">
        <v>4.7015300867615753E-2</v>
      </c>
      <c r="L16158">
        <v>1.1821418445569449</v>
      </c>
    </row>
    <row r="16159" spans="1:12">
      <c r="A16159" t="s">
        <v>317</v>
      </c>
      <c r="B16159" t="s">
        <v>492</v>
      </c>
      <c r="C16159">
        <v>48459</v>
      </c>
      <c r="D16159" t="s">
        <v>135</v>
      </c>
      <c r="E16159">
        <v>329</v>
      </c>
      <c r="F16159" t="s">
        <v>136</v>
      </c>
      <c r="G16159" t="s">
        <v>138</v>
      </c>
      <c r="H16159">
        <v>615</v>
      </c>
      <c r="I16159">
        <v>0.43845845385504151</v>
      </c>
      <c r="J16159">
        <v>8.0442255027795891E-3</v>
      </c>
      <c r="K16159">
        <v>1.1574085157536581E-2</v>
      </c>
      <c r="L16159">
        <v>1.113550756471404</v>
      </c>
    </row>
    <row r="16160" spans="1:12">
      <c r="A16160" t="s">
        <v>317</v>
      </c>
      <c r="B16160" t="s">
        <v>492</v>
      </c>
      <c r="C16160">
        <v>48459</v>
      </c>
      <c r="D16160" t="s">
        <v>135</v>
      </c>
      <c r="E16160">
        <v>329</v>
      </c>
      <c r="F16160" t="s">
        <v>136</v>
      </c>
      <c r="G16160" t="s">
        <v>139</v>
      </c>
      <c r="H16160">
        <v>385</v>
      </c>
      <c r="I16160">
        <v>0.31553999149772177</v>
      </c>
      <c r="J16160">
        <v>6.5640098094966581E-3</v>
      </c>
      <c r="K16160">
        <v>2.7026075074874749E-2</v>
      </c>
      <c r="L16160">
        <v>0.82633330526958082</v>
      </c>
    </row>
    <row r="16161" spans="1:12">
      <c r="A16161" t="s">
        <v>317</v>
      </c>
      <c r="B16161" t="s">
        <v>492</v>
      </c>
      <c r="C16161">
        <v>48459</v>
      </c>
      <c r="D16161" t="s">
        <v>135</v>
      </c>
      <c r="E16161">
        <v>329</v>
      </c>
      <c r="F16161" t="s">
        <v>136</v>
      </c>
      <c r="G16161" t="s">
        <v>140</v>
      </c>
      <c r="H16161">
        <v>613</v>
      </c>
      <c r="I16161">
        <v>0.30441390115269018</v>
      </c>
      <c r="J16161">
        <v>5.6743118508289381E-3</v>
      </c>
      <c r="K16161">
        <v>1.3535378060595699E-2</v>
      </c>
      <c r="L16161">
        <v>0.76438586886810056</v>
      </c>
    </row>
    <row r="16162" spans="1:12">
      <c r="A16162" t="s">
        <v>317</v>
      </c>
      <c r="B16162" t="s">
        <v>493</v>
      </c>
      <c r="C16162">
        <v>48461</v>
      </c>
      <c r="D16162" t="s">
        <v>135</v>
      </c>
      <c r="E16162">
        <v>329</v>
      </c>
      <c r="F16162" t="s">
        <v>136</v>
      </c>
      <c r="G16162" t="s">
        <v>137</v>
      </c>
      <c r="H16162">
        <v>20</v>
      </c>
      <c r="I16162">
        <v>0.19250688145090661</v>
      </c>
      <c r="J16162">
        <v>5.2012228094484277E-3</v>
      </c>
      <c r="K16162">
        <v>0.13558364459545141</v>
      </c>
      <c r="L16162">
        <v>0.2360569384351138</v>
      </c>
    </row>
    <row r="16163" spans="1:12">
      <c r="A16163" t="s">
        <v>317</v>
      </c>
      <c r="B16163" t="s">
        <v>493</v>
      </c>
      <c r="C16163">
        <v>48461</v>
      </c>
      <c r="D16163" t="s">
        <v>135</v>
      </c>
      <c r="E16163">
        <v>329</v>
      </c>
      <c r="F16163" t="s">
        <v>136</v>
      </c>
      <c r="G16163" t="s">
        <v>138</v>
      </c>
      <c r="H16163">
        <v>39</v>
      </c>
      <c r="I16163">
        <v>0.2445694760170358</v>
      </c>
      <c r="J16163">
        <v>8.7281885049274813E-3</v>
      </c>
      <c r="K16163">
        <v>9.9144704515967408E-2</v>
      </c>
      <c r="L16163">
        <v>0.31337497333317121</v>
      </c>
    </row>
    <row r="16164" spans="1:12">
      <c r="A16164" t="s">
        <v>317</v>
      </c>
      <c r="B16164" t="s">
        <v>493</v>
      </c>
      <c r="C16164">
        <v>48461</v>
      </c>
      <c r="D16164" t="s">
        <v>135</v>
      </c>
      <c r="E16164">
        <v>329</v>
      </c>
      <c r="F16164" t="s">
        <v>136</v>
      </c>
      <c r="G16164" t="s">
        <v>139</v>
      </c>
      <c r="H16164">
        <v>20</v>
      </c>
      <c r="I16164">
        <v>9.141775402859896E-2</v>
      </c>
      <c r="J16164">
        <v>3.9107470672233319E-3</v>
      </c>
      <c r="K16164">
        <v>4.4326273037271012E-2</v>
      </c>
      <c r="L16164">
        <v>0.13454058583555101</v>
      </c>
    </row>
    <row r="16165" spans="1:12">
      <c r="A16165" t="s">
        <v>317</v>
      </c>
      <c r="B16165" t="s">
        <v>493</v>
      </c>
      <c r="C16165">
        <v>48461</v>
      </c>
      <c r="D16165" t="s">
        <v>135</v>
      </c>
      <c r="E16165">
        <v>329</v>
      </c>
      <c r="F16165" t="s">
        <v>136</v>
      </c>
      <c r="G16165" t="s">
        <v>140</v>
      </c>
      <c r="H16165">
        <v>39</v>
      </c>
      <c r="I16165">
        <v>0.1658115542347483</v>
      </c>
      <c r="J16165">
        <v>5.9599346018816054E-3</v>
      </c>
      <c r="K16165">
        <v>6.0774492252545741E-2</v>
      </c>
      <c r="L16165">
        <v>0.21163222586589231</v>
      </c>
    </row>
    <row r="16166" spans="1:12">
      <c r="A16166" t="s">
        <v>317</v>
      </c>
      <c r="B16166" t="s">
        <v>494</v>
      </c>
      <c r="C16166">
        <v>48463</v>
      </c>
      <c r="D16166" t="s">
        <v>135</v>
      </c>
      <c r="E16166">
        <v>329</v>
      </c>
      <c r="F16166" t="s">
        <v>136</v>
      </c>
      <c r="G16166" t="s">
        <v>137</v>
      </c>
      <c r="H16166">
        <v>109</v>
      </c>
      <c r="I16166">
        <v>0.19301415836772079</v>
      </c>
      <c r="J16166">
        <v>5.1871142396278502E-3</v>
      </c>
      <c r="K16166">
        <v>7.9168555439419253E-2</v>
      </c>
      <c r="L16166">
        <v>0.3175332007009114</v>
      </c>
    </row>
    <row r="16167" spans="1:12">
      <c r="A16167" t="s">
        <v>317</v>
      </c>
      <c r="B16167" t="s">
        <v>494</v>
      </c>
      <c r="C16167">
        <v>48463</v>
      </c>
      <c r="D16167" t="s">
        <v>135</v>
      </c>
      <c r="E16167">
        <v>329</v>
      </c>
      <c r="F16167" t="s">
        <v>136</v>
      </c>
      <c r="G16167" t="s">
        <v>138</v>
      </c>
      <c r="H16167">
        <v>68</v>
      </c>
      <c r="I16167">
        <v>0.2851739733147548</v>
      </c>
      <c r="J16167">
        <v>1.5169123980877551E-2</v>
      </c>
      <c r="K16167">
        <v>4.1614353289900017E-3</v>
      </c>
      <c r="L16167">
        <v>0.64700832950507148</v>
      </c>
    </row>
    <row r="16168" spans="1:12">
      <c r="A16168" t="s">
        <v>317</v>
      </c>
      <c r="B16168" t="s">
        <v>494</v>
      </c>
      <c r="C16168">
        <v>48463</v>
      </c>
      <c r="D16168" t="s">
        <v>135</v>
      </c>
      <c r="E16168">
        <v>329</v>
      </c>
      <c r="F16168" t="s">
        <v>136</v>
      </c>
      <c r="G16168" t="s">
        <v>139</v>
      </c>
      <c r="H16168">
        <v>109</v>
      </c>
      <c r="I16168">
        <v>0.10068729651366071</v>
      </c>
      <c r="J16168">
        <v>3.6096511482132409E-3</v>
      </c>
      <c r="K16168">
        <v>2.6378605857422441E-2</v>
      </c>
      <c r="L16168">
        <v>0.18065251378230071</v>
      </c>
    </row>
    <row r="16169" spans="1:12">
      <c r="A16169" t="s">
        <v>317</v>
      </c>
      <c r="B16169" t="s">
        <v>494</v>
      </c>
      <c r="C16169">
        <v>48463</v>
      </c>
      <c r="D16169" t="s">
        <v>135</v>
      </c>
      <c r="E16169">
        <v>329</v>
      </c>
      <c r="F16169" t="s">
        <v>136</v>
      </c>
      <c r="G16169" t="s">
        <v>140</v>
      </c>
      <c r="H16169">
        <v>68</v>
      </c>
      <c r="I16169">
        <v>0.19034421883908001</v>
      </c>
      <c r="J16169">
        <v>1.038836786268608E-2</v>
      </c>
      <c r="K16169">
        <v>4.3381287910866737E-3</v>
      </c>
      <c r="L16169">
        <v>0.4590168535722941</v>
      </c>
    </row>
    <row r="16170" spans="1:12">
      <c r="A16170" t="s">
        <v>317</v>
      </c>
      <c r="B16170" t="s">
        <v>495</v>
      </c>
      <c r="C16170">
        <v>48465</v>
      </c>
      <c r="D16170" t="s">
        <v>135</v>
      </c>
      <c r="E16170">
        <v>329</v>
      </c>
      <c r="F16170" t="s">
        <v>136</v>
      </c>
      <c r="G16170" t="s">
        <v>137</v>
      </c>
      <c r="H16170">
        <v>20</v>
      </c>
      <c r="I16170">
        <v>0.19250688145090661</v>
      </c>
      <c r="J16170">
        <v>5.2012228094484277E-3</v>
      </c>
      <c r="K16170">
        <v>0.13558364459545141</v>
      </c>
      <c r="L16170">
        <v>0.2360569384351138</v>
      </c>
    </row>
    <row r="16171" spans="1:12">
      <c r="A16171" t="s">
        <v>317</v>
      </c>
      <c r="B16171" t="s">
        <v>495</v>
      </c>
      <c r="C16171">
        <v>48465</v>
      </c>
      <c r="D16171" t="s">
        <v>135</v>
      </c>
      <c r="E16171">
        <v>329</v>
      </c>
      <c r="F16171" t="s">
        <v>136</v>
      </c>
      <c r="G16171" t="s">
        <v>138</v>
      </c>
      <c r="H16171">
        <v>39</v>
      </c>
      <c r="I16171">
        <v>0.2445694760170358</v>
      </c>
      <c r="J16171">
        <v>8.7281885049274813E-3</v>
      </c>
      <c r="K16171">
        <v>9.9144704515967408E-2</v>
      </c>
      <c r="L16171">
        <v>0.31337497333317121</v>
      </c>
    </row>
    <row r="16172" spans="1:12">
      <c r="A16172" t="s">
        <v>317</v>
      </c>
      <c r="B16172" t="s">
        <v>495</v>
      </c>
      <c r="C16172">
        <v>48465</v>
      </c>
      <c r="D16172" t="s">
        <v>135</v>
      </c>
      <c r="E16172">
        <v>329</v>
      </c>
      <c r="F16172" t="s">
        <v>136</v>
      </c>
      <c r="G16172" t="s">
        <v>139</v>
      </c>
      <c r="H16172">
        <v>20</v>
      </c>
      <c r="I16172">
        <v>9.141775402859896E-2</v>
      </c>
      <c r="J16172">
        <v>3.9107470672233319E-3</v>
      </c>
      <c r="K16172">
        <v>4.4326273037271012E-2</v>
      </c>
      <c r="L16172">
        <v>0.13454058583555101</v>
      </c>
    </row>
    <row r="16173" spans="1:12">
      <c r="A16173" t="s">
        <v>317</v>
      </c>
      <c r="B16173" t="s">
        <v>495</v>
      </c>
      <c r="C16173">
        <v>48465</v>
      </c>
      <c r="D16173" t="s">
        <v>135</v>
      </c>
      <c r="E16173">
        <v>329</v>
      </c>
      <c r="F16173" t="s">
        <v>136</v>
      </c>
      <c r="G16173" t="s">
        <v>140</v>
      </c>
      <c r="H16173">
        <v>39</v>
      </c>
      <c r="I16173">
        <v>0.1658115542347483</v>
      </c>
      <c r="J16173">
        <v>5.9599346018816054E-3</v>
      </c>
      <c r="K16173">
        <v>6.0774492252545741E-2</v>
      </c>
      <c r="L16173">
        <v>0.21163222586589231</v>
      </c>
    </row>
    <row r="16174" spans="1:12">
      <c r="A16174" t="s">
        <v>317</v>
      </c>
      <c r="B16174" t="s">
        <v>496</v>
      </c>
      <c r="C16174">
        <v>48467</v>
      </c>
      <c r="D16174" t="s">
        <v>135</v>
      </c>
      <c r="E16174">
        <v>329</v>
      </c>
      <c r="F16174" t="s">
        <v>136</v>
      </c>
      <c r="G16174" t="s">
        <v>137</v>
      </c>
      <c r="H16174">
        <v>21</v>
      </c>
      <c r="I16174">
        <v>0.5470049174890208</v>
      </c>
      <c r="J16174">
        <v>4.3433133168376083E-2</v>
      </c>
      <c r="K16174">
        <v>0.1295522859993114</v>
      </c>
      <c r="L16174">
        <v>1.066179810073695</v>
      </c>
    </row>
    <row r="16175" spans="1:12">
      <c r="A16175" t="s">
        <v>317</v>
      </c>
      <c r="B16175" t="s">
        <v>496</v>
      </c>
      <c r="C16175">
        <v>48467</v>
      </c>
      <c r="D16175" t="s">
        <v>135</v>
      </c>
      <c r="E16175">
        <v>329</v>
      </c>
      <c r="F16175" t="s">
        <v>136</v>
      </c>
      <c r="G16175" t="s">
        <v>138</v>
      </c>
      <c r="H16175">
        <v>477</v>
      </c>
      <c r="I16175">
        <v>0.34130082717559868</v>
      </c>
      <c r="J16175">
        <v>4.7046993404132424E-3</v>
      </c>
      <c r="K16175">
        <v>3.5267178298786029E-3</v>
      </c>
      <c r="L16175">
        <v>0.65817333668408451</v>
      </c>
    </row>
    <row r="16176" spans="1:12">
      <c r="A16176" t="s">
        <v>317</v>
      </c>
      <c r="B16176" t="s">
        <v>496</v>
      </c>
      <c r="C16176">
        <v>48467</v>
      </c>
      <c r="D16176" t="s">
        <v>135</v>
      </c>
      <c r="E16176">
        <v>329</v>
      </c>
      <c r="F16176" t="s">
        <v>136</v>
      </c>
      <c r="G16176" t="s">
        <v>139</v>
      </c>
      <c r="H16176">
        <v>21</v>
      </c>
      <c r="I16176">
        <v>0.36355972984092638</v>
      </c>
      <c r="J16176">
        <v>3.3509043309988322E-2</v>
      </c>
      <c r="K16176">
        <v>5.3360621454152268E-2</v>
      </c>
      <c r="L16176">
        <v>0.76678524946020876</v>
      </c>
    </row>
    <row r="16177" spans="1:12">
      <c r="A16177" t="s">
        <v>317</v>
      </c>
      <c r="B16177" t="s">
        <v>496</v>
      </c>
      <c r="C16177">
        <v>48467</v>
      </c>
      <c r="D16177" t="s">
        <v>135</v>
      </c>
      <c r="E16177">
        <v>329</v>
      </c>
      <c r="F16177" t="s">
        <v>136</v>
      </c>
      <c r="G16177" t="s">
        <v>140</v>
      </c>
      <c r="H16177">
        <v>477</v>
      </c>
      <c r="I16177">
        <v>0.22896088977714471</v>
      </c>
      <c r="J16177">
        <v>3.2717736136011239E-3</v>
      </c>
      <c r="K16177">
        <v>3.42951325573275E-3</v>
      </c>
      <c r="L16177">
        <v>0.48795499491842181</v>
      </c>
    </row>
    <row r="16178" spans="1:12">
      <c r="A16178" t="s">
        <v>317</v>
      </c>
      <c r="B16178" t="s">
        <v>497</v>
      </c>
      <c r="C16178">
        <v>48469</v>
      </c>
      <c r="D16178" t="s">
        <v>135</v>
      </c>
      <c r="E16178">
        <v>329</v>
      </c>
      <c r="F16178" t="s">
        <v>136</v>
      </c>
      <c r="G16178" t="s">
        <v>137</v>
      </c>
      <c r="H16178">
        <v>119</v>
      </c>
      <c r="I16178">
        <v>0.27442866946813171</v>
      </c>
      <c r="J16178">
        <v>7.6889338792943468E-3</v>
      </c>
      <c r="K16178">
        <v>0.10648539978457219</v>
      </c>
      <c r="L16178">
        <v>0.51536629723701144</v>
      </c>
    </row>
    <row r="16179" spans="1:12">
      <c r="A16179" t="s">
        <v>317</v>
      </c>
      <c r="B16179" t="s">
        <v>497</v>
      </c>
      <c r="C16179">
        <v>48469</v>
      </c>
      <c r="D16179" t="s">
        <v>135</v>
      </c>
      <c r="E16179">
        <v>329</v>
      </c>
      <c r="F16179" t="s">
        <v>136</v>
      </c>
      <c r="G16179" t="s">
        <v>138</v>
      </c>
      <c r="H16179">
        <v>154</v>
      </c>
      <c r="I16179">
        <v>0.34255739895831488</v>
      </c>
      <c r="J16179">
        <v>9.458868943509913E-3</v>
      </c>
      <c r="K16179">
        <v>4.956130742973552E-3</v>
      </c>
      <c r="L16179">
        <v>0.49972877100647067</v>
      </c>
    </row>
    <row r="16180" spans="1:12">
      <c r="A16180" t="s">
        <v>317</v>
      </c>
      <c r="B16180" t="s">
        <v>497</v>
      </c>
      <c r="C16180">
        <v>48469</v>
      </c>
      <c r="D16180" t="s">
        <v>135</v>
      </c>
      <c r="E16180">
        <v>329</v>
      </c>
      <c r="F16180" t="s">
        <v>136</v>
      </c>
      <c r="G16180" t="s">
        <v>139</v>
      </c>
      <c r="H16180">
        <v>119</v>
      </c>
      <c r="I16180">
        <v>0.16466032610783499</v>
      </c>
      <c r="J16180">
        <v>6.0155201477897872E-3</v>
      </c>
      <c r="K16180">
        <v>2.9576003240143051E-2</v>
      </c>
      <c r="L16180">
        <v>0.38065595844621269</v>
      </c>
    </row>
    <row r="16181" spans="1:12">
      <c r="A16181" t="s">
        <v>317</v>
      </c>
      <c r="B16181" t="s">
        <v>497</v>
      </c>
      <c r="C16181">
        <v>48469</v>
      </c>
      <c r="D16181" t="s">
        <v>135</v>
      </c>
      <c r="E16181">
        <v>329</v>
      </c>
      <c r="F16181" t="s">
        <v>136</v>
      </c>
      <c r="G16181" t="s">
        <v>140</v>
      </c>
      <c r="H16181">
        <v>154</v>
      </c>
      <c r="I16181">
        <v>0.23397762591530871</v>
      </c>
      <c r="J16181">
        <v>6.5086543546116976E-3</v>
      </c>
      <c r="K16181">
        <v>4.4084656302159006E-3</v>
      </c>
      <c r="L16181">
        <v>0.34356906155108963</v>
      </c>
    </row>
    <row r="16182" spans="1:12">
      <c r="A16182" t="s">
        <v>317</v>
      </c>
      <c r="B16182" t="s">
        <v>498</v>
      </c>
      <c r="C16182">
        <v>48471</v>
      </c>
      <c r="D16182" t="s">
        <v>135</v>
      </c>
      <c r="E16182">
        <v>329</v>
      </c>
      <c r="F16182" t="s">
        <v>136</v>
      </c>
      <c r="G16182" t="s">
        <v>137</v>
      </c>
      <c r="H16182">
        <v>385</v>
      </c>
      <c r="I16182">
        <v>0.44931330765684407</v>
      </c>
      <c r="J16182">
        <v>9.5507826619770329E-3</v>
      </c>
      <c r="K16182">
        <v>4.7015300867615753E-2</v>
      </c>
      <c r="L16182">
        <v>1.1821418445569449</v>
      </c>
    </row>
    <row r="16183" spans="1:12">
      <c r="A16183" t="s">
        <v>317</v>
      </c>
      <c r="B16183" t="s">
        <v>498</v>
      </c>
      <c r="C16183">
        <v>48471</v>
      </c>
      <c r="D16183" t="s">
        <v>135</v>
      </c>
      <c r="E16183">
        <v>329</v>
      </c>
      <c r="F16183" t="s">
        <v>136</v>
      </c>
      <c r="G16183" t="s">
        <v>138</v>
      </c>
      <c r="H16183">
        <v>615</v>
      </c>
      <c r="I16183">
        <v>0.43845845385504151</v>
      </c>
      <c r="J16183">
        <v>8.0442255027795891E-3</v>
      </c>
      <c r="K16183">
        <v>1.1574085157536581E-2</v>
      </c>
      <c r="L16183">
        <v>1.113550756471404</v>
      </c>
    </row>
    <row r="16184" spans="1:12">
      <c r="A16184" t="s">
        <v>317</v>
      </c>
      <c r="B16184" t="s">
        <v>498</v>
      </c>
      <c r="C16184">
        <v>48471</v>
      </c>
      <c r="D16184" t="s">
        <v>135</v>
      </c>
      <c r="E16184">
        <v>329</v>
      </c>
      <c r="F16184" t="s">
        <v>136</v>
      </c>
      <c r="G16184" t="s">
        <v>139</v>
      </c>
      <c r="H16184">
        <v>385</v>
      </c>
      <c r="I16184">
        <v>0.31553999149772177</v>
      </c>
      <c r="J16184">
        <v>6.5640098094966581E-3</v>
      </c>
      <c r="K16184">
        <v>2.7026075074874749E-2</v>
      </c>
      <c r="L16184">
        <v>0.82633330526958082</v>
      </c>
    </row>
    <row r="16185" spans="1:12">
      <c r="A16185" t="s">
        <v>317</v>
      </c>
      <c r="B16185" t="s">
        <v>498</v>
      </c>
      <c r="C16185">
        <v>48471</v>
      </c>
      <c r="D16185" t="s">
        <v>135</v>
      </c>
      <c r="E16185">
        <v>329</v>
      </c>
      <c r="F16185" t="s">
        <v>136</v>
      </c>
      <c r="G16185" t="s">
        <v>140</v>
      </c>
      <c r="H16185">
        <v>613</v>
      </c>
      <c r="I16185">
        <v>0.30441390115269018</v>
      </c>
      <c r="J16185">
        <v>5.6743118508289381E-3</v>
      </c>
      <c r="K16185">
        <v>1.3535378060595699E-2</v>
      </c>
      <c r="L16185">
        <v>0.76438586886810056</v>
      </c>
    </row>
    <row r="16186" spans="1:12">
      <c r="A16186" t="s">
        <v>317</v>
      </c>
      <c r="B16186" t="s">
        <v>499</v>
      </c>
      <c r="C16186">
        <v>48473</v>
      </c>
      <c r="D16186" t="s">
        <v>135</v>
      </c>
      <c r="E16186">
        <v>329</v>
      </c>
      <c r="F16186" t="s">
        <v>136</v>
      </c>
      <c r="G16186" t="s">
        <v>137</v>
      </c>
      <c r="H16186">
        <v>119</v>
      </c>
      <c r="I16186">
        <v>0.27442866946813171</v>
      </c>
      <c r="J16186">
        <v>7.6889338792943468E-3</v>
      </c>
      <c r="K16186">
        <v>0.10648539978457219</v>
      </c>
      <c r="L16186">
        <v>0.51536629723701144</v>
      </c>
    </row>
    <row r="16187" spans="1:12">
      <c r="A16187" t="s">
        <v>317</v>
      </c>
      <c r="B16187" t="s">
        <v>499</v>
      </c>
      <c r="C16187">
        <v>48473</v>
      </c>
      <c r="D16187" t="s">
        <v>135</v>
      </c>
      <c r="E16187">
        <v>329</v>
      </c>
      <c r="F16187" t="s">
        <v>136</v>
      </c>
      <c r="G16187" t="s">
        <v>138</v>
      </c>
      <c r="H16187">
        <v>154</v>
      </c>
      <c r="I16187">
        <v>0.34255739895831488</v>
      </c>
      <c r="J16187">
        <v>9.458868943509913E-3</v>
      </c>
      <c r="K16187">
        <v>4.956130742973552E-3</v>
      </c>
      <c r="L16187">
        <v>0.49972877100647067</v>
      </c>
    </row>
    <row r="16188" spans="1:12">
      <c r="A16188" t="s">
        <v>317</v>
      </c>
      <c r="B16188" t="s">
        <v>499</v>
      </c>
      <c r="C16188">
        <v>48473</v>
      </c>
      <c r="D16188" t="s">
        <v>135</v>
      </c>
      <c r="E16188">
        <v>329</v>
      </c>
      <c r="F16188" t="s">
        <v>136</v>
      </c>
      <c r="G16188" t="s">
        <v>139</v>
      </c>
      <c r="H16188">
        <v>119</v>
      </c>
      <c r="I16188">
        <v>0.16466032610783499</v>
      </c>
      <c r="J16188">
        <v>6.0155201477897872E-3</v>
      </c>
      <c r="K16188">
        <v>2.9576003240143051E-2</v>
      </c>
      <c r="L16188">
        <v>0.38065595844621269</v>
      </c>
    </row>
    <row r="16189" spans="1:12">
      <c r="A16189" t="s">
        <v>317</v>
      </c>
      <c r="B16189" t="s">
        <v>499</v>
      </c>
      <c r="C16189">
        <v>48473</v>
      </c>
      <c r="D16189" t="s">
        <v>135</v>
      </c>
      <c r="E16189">
        <v>329</v>
      </c>
      <c r="F16189" t="s">
        <v>136</v>
      </c>
      <c r="G16189" t="s">
        <v>140</v>
      </c>
      <c r="H16189">
        <v>154</v>
      </c>
      <c r="I16189">
        <v>0.23397762591530871</v>
      </c>
      <c r="J16189">
        <v>6.5086543546116976E-3</v>
      </c>
      <c r="K16189">
        <v>4.4084656302159006E-3</v>
      </c>
      <c r="L16189">
        <v>0.34356906155108963</v>
      </c>
    </row>
    <row r="16190" spans="1:12">
      <c r="A16190" t="s">
        <v>317</v>
      </c>
      <c r="B16190" t="s">
        <v>500</v>
      </c>
      <c r="C16190">
        <v>48475</v>
      </c>
      <c r="D16190" t="s">
        <v>135</v>
      </c>
      <c r="E16190">
        <v>329</v>
      </c>
      <c r="F16190" t="s">
        <v>136</v>
      </c>
      <c r="G16190" t="s">
        <v>137</v>
      </c>
      <c r="H16190">
        <v>388</v>
      </c>
      <c r="I16190">
        <v>0.16263698744200891</v>
      </c>
      <c r="J16190">
        <v>7.4401620460544963E-3</v>
      </c>
      <c r="K16190">
        <v>-0.26564934471743518</v>
      </c>
      <c r="L16190">
        <v>0.69509727640183472</v>
      </c>
    </row>
    <row r="16191" spans="1:12">
      <c r="A16191" t="s">
        <v>317</v>
      </c>
      <c r="B16191" t="s">
        <v>500</v>
      </c>
      <c r="C16191">
        <v>48475</v>
      </c>
      <c r="D16191" t="s">
        <v>135</v>
      </c>
      <c r="E16191">
        <v>329</v>
      </c>
      <c r="F16191" t="s">
        <v>136</v>
      </c>
      <c r="G16191" t="s">
        <v>138</v>
      </c>
      <c r="H16191">
        <v>138</v>
      </c>
      <c r="I16191">
        <v>9.1528116094587761E-2</v>
      </c>
      <c r="J16191">
        <v>6.5577956841154769E-3</v>
      </c>
      <c r="K16191">
        <v>-2.182744159600605E-2</v>
      </c>
      <c r="L16191">
        <v>0.46960594352196472</v>
      </c>
    </row>
    <row r="16192" spans="1:12">
      <c r="A16192" t="s">
        <v>317</v>
      </c>
      <c r="B16192" t="s">
        <v>500</v>
      </c>
      <c r="C16192">
        <v>48475</v>
      </c>
      <c r="D16192" t="s">
        <v>135</v>
      </c>
      <c r="E16192">
        <v>329</v>
      </c>
      <c r="F16192" t="s">
        <v>136</v>
      </c>
      <c r="G16192" t="s">
        <v>139</v>
      </c>
      <c r="H16192">
        <v>389</v>
      </c>
      <c r="I16192">
        <v>9.7071120772838651E-2</v>
      </c>
      <c r="J16192">
        <v>4.8294967971840904E-3</v>
      </c>
      <c r="K16192">
        <v>-0.25162092256125129</v>
      </c>
      <c r="L16192">
        <v>0.51548835296320339</v>
      </c>
    </row>
    <row r="16193" spans="1:12">
      <c r="A16193" t="s">
        <v>317</v>
      </c>
      <c r="B16193" t="s">
        <v>500</v>
      </c>
      <c r="C16193">
        <v>48475</v>
      </c>
      <c r="D16193" t="s">
        <v>135</v>
      </c>
      <c r="E16193">
        <v>329</v>
      </c>
      <c r="F16193" t="s">
        <v>136</v>
      </c>
      <c r="G16193" t="s">
        <v>140</v>
      </c>
      <c r="H16193">
        <v>138</v>
      </c>
      <c r="I16193">
        <v>6.581658453460397E-2</v>
      </c>
      <c r="J16193">
        <v>4.6010943695833856E-3</v>
      </c>
      <c r="K16193">
        <v>-3.8939617520700957E-2</v>
      </c>
      <c r="L16193">
        <v>0.35558323079265097</v>
      </c>
    </row>
    <row r="16194" spans="1:12">
      <c r="A16194" t="s">
        <v>317</v>
      </c>
      <c r="B16194" t="s">
        <v>255</v>
      </c>
      <c r="C16194">
        <v>48477</v>
      </c>
      <c r="D16194" t="s">
        <v>135</v>
      </c>
      <c r="E16194">
        <v>329</v>
      </c>
      <c r="F16194" t="s">
        <v>136</v>
      </c>
      <c r="G16194" t="s">
        <v>137</v>
      </c>
      <c r="H16194">
        <v>21</v>
      </c>
      <c r="I16194">
        <v>0.5470049174890208</v>
      </c>
      <c r="J16194">
        <v>4.3433133168376083E-2</v>
      </c>
      <c r="K16194">
        <v>0.1295522859993114</v>
      </c>
      <c r="L16194">
        <v>1.066179810073695</v>
      </c>
    </row>
    <row r="16195" spans="1:12">
      <c r="A16195" t="s">
        <v>317</v>
      </c>
      <c r="B16195" t="s">
        <v>255</v>
      </c>
      <c r="C16195">
        <v>48477</v>
      </c>
      <c r="D16195" t="s">
        <v>135</v>
      </c>
      <c r="E16195">
        <v>329</v>
      </c>
      <c r="F16195" t="s">
        <v>136</v>
      </c>
      <c r="G16195" t="s">
        <v>138</v>
      </c>
      <c r="H16195">
        <v>477</v>
      </c>
      <c r="I16195">
        <v>0.34130082717559868</v>
      </c>
      <c r="J16195">
        <v>4.7046993404132424E-3</v>
      </c>
      <c r="K16195">
        <v>3.5267178298786029E-3</v>
      </c>
      <c r="L16195">
        <v>0.65817333668408451</v>
      </c>
    </row>
    <row r="16196" spans="1:12">
      <c r="A16196" t="s">
        <v>317</v>
      </c>
      <c r="B16196" t="s">
        <v>255</v>
      </c>
      <c r="C16196">
        <v>48477</v>
      </c>
      <c r="D16196" t="s">
        <v>135</v>
      </c>
      <c r="E16196">
        <v>329</v>
      </c>
      <c r="F16196" t="s">
        <v>136</v>
      </c>
      <c r="G16196" t="s">
        <v>139</v>
      </c>
      <c r="H16196">
        <v>21</v>
      </c>
      <c r="I16196">
        <v>0.36355972984092638</v>
      </c>
      <c r="J16196">
        <v>3.3509043309988322E-2</v>
      </c>
      <c r="K16196">
        <v>5.3360621454152268E-2</v>
      </c>
      <c r="L16196">
        <v>0.76678524946020876</v>
      </c>
    </row>
    <row r="16197" spans="1:12">
      <c r="A16197" t="s">
        <v>317</v>
      </c>
      <c r="B16197" t="s">
        <v>255</v>
      </c>
      <c r="C16197">
        <v>48477</v>
      </c>
      <c r="D16197" t="s">
        <v>135</v>
      </c>
      <c r="E16197">
        <v>329</v>
      </c>
      <c r="F16197" t="s">
        <v>136</v>
      </c>
      <c r="G16197" t="s">
        <v>140</v>
      </c>
      <c r="H16197">
        <v>477</v>
      </c>
      <c r="I16197">
        <v>0.22896088977714471</v>
      </c>
      <c r="J16197">
        <v>3.2717736136011239E-3</v>
      </c>
      <c r="K16197">
        <v>3.42951325573275E-3</v>
      </c>
      <c r="L16197">
        <v>0.48795499491842181</v>
      </c>
    </row>
    <row r="16198" spans="1:12">
      <c r="A16198" t="s">
        <v>317</v>
      </c>
      <c r="B16198" t="s">
        <v>501</v>
      </c>
      <c r="C16198">
        <v>48479</v>
      </c>
      <c r="D16198" t="s">
        <v>135</v>
      </c>
      <c r="E16198">
        <v>329</v>
      </c>
      <c r="F16198" t="s">
        <v>136</v>
      </c>
      <c r="G16198" t="s">
        <v>137</v>
      </c>
      <c r="H16198">
        <v>249</v>
      </c>
      <c r="I16198">
        <v>0.15923090482988631</v>
      </c>
      <c r="J16198">
        <v>3.9988460761242791E-3</v>
      </c>
      <c r="K16198">
        <v>-4.9760974441760218E-2</v>
      </c>
      <c r="L16198">
        <v>0.32892094759157481</v>
      </c>
    </row>
    <row r="16199" spans="1:12">
      <c r="A16199" t="s">
        <v>317</v>
      </c>
      <c r="B16199" t="s">
        <v>501</v>
      </c>
      <c r="C16199">
        <v>48479</v>
      </c>
      <c r="D16199" t="s">
        <v>135</v>
      </c>
      <c r="E16199">
        <v>329</v>
      </c>
      <c r="F16199" t="s">
        <v>136</v>
      </c>
      <c r="G16199" t="s">
        <v>138</v>
      </c>
      <c r="H16199">
        <v>334</v>
      </c>
      <c r="I16199">
        <v>0.29272421195599407</v>
      </c>
      <c r="J16199">
        <v>4.8032605153684946E-3</v>
      </c>
      <c r="K16199">
        <v>4.1614353289900017E-3</v>
      </c>
      <c r="L16199">
        <v>0.64700832950507148</v>
      </c>
    </row>
    <row r="16200" spans="1:12">
      <c r="A16200" t="s">
        <v>317</v>
      </c>
      <c r="B16200" t="s">
        <v>501</v>
      </c>
      <c r="C16200">
        <v>48479</v>
      </c>
      <c r="D16200" t="s">
        <v>135</v>
      </c>
      <c r="E16200">
        <v>329</v>
      </c>
      <c r="F16200" t="s">
        <v>136</v>
      </c>
      <c r="G16200" t="s">
        <v>139</v>
      </c>
      <c r="H16200">
        <v>249</v>
      </c>
      <c r="I16200">
        <v>7.6020550272730636E-2</v>
      </c>
      <c r="J16200">
        <v>2.9208690304937191E-3</v>
      </c>
      <c r="K16200">
        <v>-6.6250945119708332E-2</v>
      </c>
      <c r="L16200">
        <v>0.1854800812663909</v>
      </c>
    </row>
    <row r="16201" spans="1:12">
      <c r="A16201" t="s">
        <v>317</v>
      </c>
      <c r="B16201" t="s">
        <v>501</v>
      </c>
      <c r="C16201">
        <v>48479</v>
      </c>
      <c r="D16201" t="s">
        <v>135</v>
      </c>
      <c r="E16201">
        <v>329</v>
      </c>
      <c r="F16201" t="s">
        <v>136</v>
      </c>
      <c r="G16201" t="s">
        <v>140</v>
      </c>
      <c r="H16201">
        <v>334</v>
      </c>
      <c r="I16201">
        <v>0.1956296367601679</v>
      </c>
      <c r="J16201">
        <v>3.416453749889596E-3</v>
      </c>
      <c r="K16201">
        <v>4.3381287910866737E-3</v>
      </c>
      <c r="L16201">
        <v>0.4590168535722941</v>
      </c>
    </row>
    <row r="16202" spans="1:12">
      <c r="A16202" t="s">
        <v>317</v>
      </c>
      <c r="B16202" t="s">
        <v>502</v>
      </c>
      <c r="C16202">
        <v>48481</v>
      </c>
      <c r="D16202" t="s">
        <v>135</v>
      </c>
      <c r="E16202">
        <v>329</v>
      </c>
      <c r="F16202" t="s">
        <v>136</v>
      </c>
      <c r="G16202" t="s">
        <v>137</v>
      </c>
      <c r="H16202">
        <v>119</v>
      </c>
      <c r="I16202">
        <v>0.27442866946813171</v>
      </c>
      <c r="J16202">
        <v>7.6889338792943468E-3</v>
      </c>
      <c r="K16202">
        <v>0.10648539978457219</v>
      </c>
      <c r="L16202">
        <v>0.51536629723701144</v>
      </c>
    </row>
    <row r="16203" spans="1:12">
      <c r="A16203" t="s">
        <v>317</v>
      </c>
      <c r="B16203" t="s">
        <v>502</v>
      </c>
      <c r="C16203">
        <v>48481</v>
      </c>
      <c r="D16203" t="s">
        <v>135</v>
      </c>
      <c r="E16203">
        <v>329</v>
      </c>
      <c r="F16203" t="s">
        <v>136</v>
      </c>
      <c r="G16203" t="s">
        <v>138</v>
      </c>
      <c r="H16203">
        <v>154</v>
      </c>
      <c r="I16203">
        <v>0.34255739895831488</v>
      </c>
      <c r="J16203">
        <v>9.458868943509913E-3</v>
      </c>
      <c r="K16203">
        <v>4.956130742973552E-3</v>
      </c>
      <c r="L16203">
        <v>0.49972877100647067</v>
      </c>
    </row>
    <row r="16204" spans="1:12">
      <c r="A16204" t="s">
        <v>317</v>
      </c>
      <c r="B16204" t="s">
        <v>502</v>
      </c>
      <c r="C16204">
        <v>48481</v>
      </c>
      <c r="D16204" t="s">
        <v>135</v>
      </c>
      <c r="E16204">
        <v>329</v>
      </c>
      <c r="F16204" t="s">
        <v>136</v>
      </c>
      <c r="G16204" t="s">
        <v>139</v>
      </c>
      <c r="H16204">
        <v>119</v>
      </c>
      <c r="I16204">
        <v>0.16466032610783499</v>
      </c>
      <c r="J16204">
        <v>6.0155201477897872E-3</v>
      </c>
      <c r="K16204">
        <v>2.9576003240143051E-2</v>
      </c>
      <c r="L16204">
        <v>0.38065595844621269</v>
      </c>
    </row>
    <row r="16205" spans="1:12">
      <c r="A16205" t="s">
        <v>317</v>
      </c>
      <c r="B16205" t="s">
        <v>502</v>
      </c>
      <c r="C16205">
        <v>48481</v>
      </c>
      <c r="D16205" t="s">
        <v>135</v>
      </c>
      <c r="E16205">
        <v>329</v>
      </c>
      <c r="F16205" t="s">
        <v>136</v>
      </c>
      <c r="G16205" t="s">
        <v>140</v>
      </c>
      <c r="H16205">
        <v>154</v>
      </c>
      <c r="I16205">
        <v>0.23397762591530871</v>
      </c>
      <c r="J16205">
        <v>6.5086543546116976E-3</v>
      </c>
      <c r="K16205">
        <v>4.4084656302159006E-3</v>
      </c>
      <c r="L16205">
        <v>0.34356906155108963</v>
      </c>
    </row>
    <row r="16206" spans="1:12">
      <c r="A16206" t="s">
        <v>317</v>
      </c>
      <c r="B16206" t="s">
        <v>300</v>
      </c>
      <c r="C16206">
        <v>48483</v>
      </c>
      <c r="D16206" t="s">
        <v>135</v>
      </c>
      <c r="E16206">
        <v>329</v>
      </c>
      <c r="F16206" t="s">
        <v>136</v>
      </c>
      <c r="G16206" t="s">
        <v>137</v>
      </c>
      <c r="H16206">
        <v>119</v>
      </c>
      <c r="I16206">
        <v>0.29388651092794632</v>
      </c>
      <c r="J16206">
        <v>9.5160003303298817E-3</v>
      </c>
      <c r="K16206">
        <v>-1.9091445743904999E-2</v>
      </c>
      <c r="L16206">
        <v>0.60400533488441754</v>
      </c>
    </row>
    <row r="16207" spans="1:12">
      <c r="A16207" t="s">
        <v>317</v>
      </c>
      <c r="B16207" t="s">
        <v>300</v>
      </c>
      <c r="C16207">
        <v>48483</v>
      </c>
      <c r="D16207" t="s">
        <v>135</v>
      </c>
      <c r="E16207">
        <v>329</v>
      </c>
      <c r="F16207" t="s">
        <v>136</v>
      </c>
      <c r="G16207" t="s">
        <v>138</v>
      </c>
      <c r="H16207">
        <v>249</v>
      </c>
      <c r="I16207">
        <v>0.27042666347581229</v>
      </c>
      <c r="J16207">
        <v>4.1029631071762577E-3</v>
      </c>
      <c r="K16207">
        <v>7.527642612605993E-3</v>
      </c>
      <c r="L16207">
        <v>0.48987149713113309</v>
      </c>
    </row>
    <row r="16208" spans="1:12">
      <c r="A16208" t="s">
        <v>317</v>
      </c>
      <c r="B16208" t="s">
        <v>300</v>
      </c>
      <c r="C16208">
        <v>48483</v>
      </c>
      <c r="D16208" t="s">
        <v>135</v>
      </c>
      <c r="E16208">
        <v>329</v>
      </c>
      <c r="F16208" t="s">
        <v>136</v>
      </c>
      <c r="G16208" t="s">
        <v>139</v>
      </c>
      <c r="H16208">
        <v>119</v>
      </c>
      <c r="I16208">
        <v>0.1672011637315193</v>
      </c>
      <c r="J16208">
        <v>6.0766460724215286E-3</v>
      </c>
      <c r="K16208">
        <v>-1.3187403587375661E-2</v>
      </c>
      <c r="L16208">
        <v>0.45817097750658531</v>
      </c>
    </row>
    <row r="16209" spans="1:12">
      <c r="A16209" t="s">
        <v>317</v>
      </c>
      <c r="B16209" t="s">
        <v>300</v>
      </c>
      <c r="C16209">
        <v>48483</v>
      </c>
      <c r="D16209" t="s">
        <v>135</v>
      </c>
      <c r="E16209">
        <v>329</v>
      </c>
      <c r="F16209" t="s">
        <v>136</v>
      </c>
      <c r="G16209" t="s">
        <v>140</v>
      </c>
      <c r="H16209">
        <v>249</v>
      </c>
      <c r="I16209">
        <v>0.1734522331354641</v>
      </c>
      <c r="J16209">
        <v>2.7838226741217142E-3</v>
      </c>
      <c r="K16209">
        <v>7.6165487338413079E-3</v>
      </c>
      <c r="L16209">
        <v>0.31624907821971049</v>
      </c>
    </row>
    <row r="16210" spans="1:12">
      <c r="A16210" t="s">
        <v>317</v>
      </c>
      <c r="B16210" t="s">
        <v>503</v>
      </c>
      <c r="C16210">
        <v>48485</v>
      </c>
      <c r="D16210" t="s">
        <v>135</v>
      </c>
      <c r="E16210">
        <v>329</v>
      </c>
      <c r="F16210" t="s">
        <v>136</v>
      </c>
      <c r="G16210" t="s">
        <v>137</v>
      </c>
      <c r="H16210">
        <v>78</v>
      </c>
      <c r="I16210">
        <v>0.48934867298138779</v>
      </c>
      <c r="J16210">
        <v>2.216835642922459E-2</v>
      </c>
      <c r="K16210">
        <v>8.2480327142692267E-2</v>
      </c>
      <c r="L16210">
        <v>1.0239631210378779</v>
      </c>
    </row>
    <row r="16211" spans="1:12">
      <c r="A16211" t="s">
        <v>317</v>
      </c>
      <c r="B16211" t="s">
        <v>503</v>
      </c>
      <c r="C16211">
        <v>48485</v>
      </c>
      <c r="D16211" t="s">
        <v>135</v>
      </c>
      <c r="E16211">
        <v>329</v>
      </c>
      <c r="F16211" t="s">
        <v>136</v>
      </c>
      <c r="G16211" t="s">
        <v>138</v>
      </c>
      <c r="H16211">
        <v>258</v>
      </c>
      <c r="I16211">
        <v>0.27099383182884018</v>
      </c>
      <c r="J16211">
        <v>6.9205519645604554E-3</v>
      </c>
      <c r="K16211">
        <v>4.1804094316260452E-3</v>
      </c>
      <c r="L16211">
        <v>0.76401848443915665</v>
      </c>
    </row>
    <row r="16212" spans="1:12">
      <c r="A16212" t="s">
        <v>317</v>
      </c>
      <c r="B16212" t="s">
        <v>503</v>
      </c>
      <c r="C16212">
        <v>48485</v>
      </c>
      <c r="D16212" t="s">
        <v>135</v>
      </c>
      <c r="E16212">
        <v>329</v>
      </c>
      <c r="F16212" t="s">
        <v>136</v>
      </c>
      <c r="G16212" t="s">
        <v>139</v>
      </c>
      <c r="H16212">
        <v>78</v>
      </c>
      <c r="I16212">
        <v>0.32538677686896339</v>
      </c>
      <c r="J16212">
        <v>1.6620392188332351E-2</v>
      </c>
      <c r="K16212">
        <v>4.5792043581364669E-2</v>
      </c>
      <c r="L16212">
        <v>0.78154180764374748</v>
      </c>
    </row>
    <row r="16213" spans="1:12">
      <c r="A16213" t="s">
        <v>317</v>
      </c>
      <c r="B16213" t="s">
        <v>503</v>
      </c>
      <c r="C16213">
        <v>48485</v>
      </c>
      <c r="D16213" t="s">
        <v>135</v>
      </c>
      <c r="E16213">
        <v>329</v>
      </c>
      <c r="F16213" t="s">
        <v>136</v>
      </c>
      <c r="G16213" t="s">
        <v>140</v>
      </c>
      <c r="H16213">
        <v>258</v>
      </c>
      <c r="I16213">
        <v>0.17104317028413221</v>
      </c>
      <c r="J16213">
        <v>4.9620005282986846E-3</v>
      </c>
      <c r="K16213">
        <v>-2.2964711526158069E-4</v>
      </c>
      <c r="L16213">
        <v>0.52064878761822442</v>
      </c>
    </row>
    <row r="16214" spans="1:12">
      <c r="A16214" t="s">
        <v>317</v>
      </c>
      <c r="B16214" t="s">
        <v>504</v>
      </c>
      <c r="C16214">
        <v>48487</v>
      </c>
      <c r="D16214" t="s">
        <v>135</v>
      </c>
      <c r="E16214">
        <v>329</v>
      </c>
      <c r="F16214" t="s">
        <v>136</v>
      </c>
      <c r="G16214" t="s">
        <v>137</v>
      </c>
      <c r="H16214">
        <v>119</v>
      </c>
      <c r="I16214">
        <v>0.29388651092794632</v>
      </c>
      <c r="J16214">
        <v>9.5160003303298817E-3</v>
      </c>
      <c r="K16214">
        <v>-1.9091445743904999E-2</v>
      </c>
      <c r="L16214">
        <v>0.60400533488441754</v>
      </c>
    </row>
    <row r="16215" spans="1:12">
      <c r="A16215" t="s">
        <v>317</v>
      </c>
      <c r="B16215" t="s">
        <v>504</v>
      </c>
      <c r="C16215">
        <v>48487</v>
      </c>
      <c r="D16215" t="s">
        <v>135</v>
      </c>
      <c r="E16215">
        <v>329</v>
      </c>
      <c r="F16215" t="s">
        <v>136</v>
      </c>
      <c r="G16215" t="s">
        <v>138</v>
      </c>
      <c r="H16215">
        <v>249</v>
      </c>
      <c r="I16215">
        <v>0.27042666347581229</v>
      </c>
      <c r="J16215">
        <v>4.1029631071762577E-3</v>
      </c>
      <c r="K16215">
        <v>7.527642612605993E-3</v>
      </c>
      <c r="L16215">
        <v>0.48987149713113309</v>
      </c>
    </row>
    <row r="16216" spans="1:12">
      <c r="A16216" t="s">
        <v>317</v>
      </c>
      <c r="B16216" t="s">
        <v>504</v>
      </c>
      <c r="C16216">
        <v>48487</v>
      </c>
      <c r="D16216" t="s">
        <v>135</v>
      </c>
      <c r="E16216">
        <v>329</v>
      </c>
      <c r="F16216" t="s">
        <v>136</v>
      </c>
      <c r="G16216" t="s">
        <v>139</v>
      </c>
      <c r="H16216">
        <v>119</v>
      </c>
      <c r="I16216">
        <v>0.1672011637315193</v>
      </c>
      <c r="J16216">
        <v>6.0766460724215286E-3</v>
      </c>
      <c r="K16216">
        <v>-1.3187403587375661E-2</v>
      </c>
      <c r="L16216">
        <v>0.45817097750658531</v>
      </c>
    </row>
    <row r="16217" spans="1:12">
      <c r="A16217" t="s">
        <v>317</v>
      </c>
      <c r="B16217" t="s">
        <v>504</v>
      </c>
      <c r="C16217">
        <v>48487</v>
      </c>
      <c r="D16217" t="s">
        <v>135</v>
      </c>
      <c r="E16217">
        <v>329</v>
      </c>
      <c r="F16217" t="s">
        <v>136</v>
      </c>
      <c r="G16217" t="s">
        <v>140</v>
      </c>
      <c r="H16217">
        <v>249</v>
      </c>
      <c r="I16217">
        <v>0.1734522331354641</v>
      </c>
      <c r="J16217">
        <v>2.7838226741217142E-3</v>
      </c>
      <c r="K16217">
        <v>7.6165487338413079E-3</v>
      </c>
      <c r="L16217">
        <v>0.31624907821971049</v>
      </c>
    </row>
    <row r="16218" spans="1:12">
      <c r="A16218" t="s">
        <v>317</v>
      </c>
      <c r="B16218" t="s">
        <v>505</v>
      </c>
      <c r="C16218">
        <v>48489</v>
      </c>
      <c r="D16218" t="s">
        <v>135</v>
      </c>
      <c r="E16218">
        <v>329</v>
      </c>
      <c r="F16218" t="s">
        <v>136</v>
      </c>
      <c r="G16218" t="s">
        <v>137</v>
      </c>
      <c r="H16218">
        <v>119</v>
      </c>
      <c r="I16218">
        <v>0.122942226166403</v>
      </c>
      <c r="J16218">
        <v>5.0373503612471471E-3</v>
      </c>
      <c r="K16218">
        <v>-4.9760974441760218E-2</v>
      </c>
      <c r="L16218">
        <v>0.32892094759157481</v>
      </c>
    </row>
    <row r="16219" spans="1:12">
      <c r="A16219" t="s">
        <v>317</v>
      </c>
      <c r="B16219" t="s">
        <v>505</v>
      </c>
      <c r="C16219">
        <v>48489</v>
      </c>
      <c r="D16219" t="s">
        <v>135</v>
      </c>
      <c r="E16219">
        <v>329</v>
      </c>
      <c r="F16219" t="s">
        <v>136</v>
      </c>
      <c r="G16219" t="s">
        <v>138</v>
      </c>
      <c r="H16219">
        <v>119</v>
      </c>
      <c r="I16219">
        <v>0.29325033371053721</v>
      </c>
      <c r="J16219">
        <v>3.7892255895945401E-3</v>
      </c>
      <c r="K16219">
        <v>0.19199115077625509</v>
      </c>
      <c r="L16219">
        <v>0.40427942466039118</v>
      </c>
    </row>
    <row r="16220" spans="1:12">
      <c r="A16220" t="s">
        <v>317</v>
      </c>
      <c r="B16220" t="s">
        <v>505</v>
      </c>
      <c r="C16220">
        <v>48489</v>
      </c>
      <c r="D16220" t="s">
        <v>135</v>
      </c>
      <c r="E16220">
        <v>329</v>
      </c>
      <c r="F16220" t="s">
        <v>136</v>
      </c>
      <c r="G16220" t="s">
        <v>139</v>
      </c>
      <c r="H16220">
        <v>119</v>
      </c>
      <c r="I16220">
        <v>5.0808164967242442E-2</v>
      </c>
      <c r="J16220">
        <v>3.9664596109271468E-3</v>
      </c>
      <c r="K16220">
        <v>-6.6250945119708332E-2</v>
      </c>
      <c r="L16220">
        <v>0.1854800812663909</v>
      </c>
    </row>
    <row r="16221" spans="1:12">
      <c r="A16221" t="s">
        <v>317</v>
      </c>
      <c r="B16221" t="s">
        <v>505</v>
      </c>
      <c r="C16221">
        <v>48489</v>
      </c>
      <c r="D16221" t="s">
        <v>135</v>
      </c>
      <c r="E16221">
        <v>329</v>
      </c>
      <c r="F16221" t="s">
        <v>136</v>
      </c>
      <c r="G16221" t="s">
        <v>140</v>
      </c>
      <c r="H16221">
        <v>119</v>
      </c>
      <c r="I16221">
        <v>0.19797904178750769</v>
      </c>
      <c r="J16221">
        <v>3.1101053615775641E-3</v>
      </c>
      <c r="K16221">
        <v>0.13202741408278049</v>
      </c>
      <c r="L16221">
        <v>0.31086761842222321</v>
      </c>
    </row>
    <row r="16222" spans="1:12">
      <c r="A16222" t="s">
        <v>317</v>
      </c>
      <c r="B16222" t="s">
        <v>314</v>
      </c>
      <c r="C16222">
        <v>48491</v>
      </c>
      <c r="D16222" t="s">
        <v>135</v>
      </c>
      <c r="E16222">
        <v>329</v>
      </c>
      <c r="F16222" t="s">
        <v>136</v>
      </c>
      <c r="G16222" t="s">
        <v>137</v>
      </c>
      <c r="H16222">
        <v>21</v>
      </c>
      <c r="I16222">
        <v>0.5470049174890208</v>
      </c>
      <c r="J16222">
        <v>4.3433133168376083E-2</v>
      </c>
      <c r="K16222">
        <v>0.1295522859993114</v>
      </c>
      <c r="L16222">
        <v>1.066179810073695</v>
      </c>
    </row>
    <row r="16223" spans="1:12">
      <c r="A16223" t="s">
        <v>317</v>
      </c>
      <c r="B16223" t="s">
        <v>314</v>
      </c>
      <c r="C16223">
        <v>48491</v>
      </c>
      <c r="D16223" t="s">
        <v>135</v>
      </c>
      <c r="E16223">
        <v>329</v>
      </c>
      <c r="F16223" t="s">
        <v>136</v>
      </c>
      <c r="G16223" t="s">
        <v>138</v>
      </c>
      <c r="H16223">
        <v>321</v>
      </c>
      <c r="I16223">
        <v>0.35454621230871192</v>
      </c>
      <c r="J16223">
        <v>5.3462816936707437E-3</v>
      </c>
      <c r="K16223">
        <v>3.5267178298786029E-3</v>
      </c>
      <c r="L16223">
        <v>0.64600093801257175</v>
      </c>
    </row>
    <row r="16224" spans="1:12">
      <c r="A16224" t="s">
        <v>317</v>
      </c>
      <c r="B16224" t="s">
        <v>314</v>
      </c>
      <c r="C16224">
        <v>48491</v>
      </c>
      <c r="D16224" t="s">
        <v>135</v>
      </c>
      <c r="E16224">
        <v>329</v>
      </c>
      <c r="F16224" t="s">
        <v>136</v>
      </c>
      <c r="G16224" t="s">
        <v>139</v>
      </c>
      <c r="H16224">
        <v>21</v>
      </c>
      <c r="I16224">
        <v>0.36355972984092638</v>
      </c>
      <c r="J16224">
        <v>3.3509043309988322E-2</v>
      </c>
      <c r="K16224">
        <v>5.3360621454152268E-2</v>
      </c>
      <c r="L16224">
        <v>0.76678524946020876</v>
      </c>
    </row>
    <row r="16225" spans="1:12">
      <c r="A16225" t="s">
        <v>317</v>
      </c>
      <c r="B16225" t="s">
        <v>314</v>
      </c>
      <c r="C16225">
        <v>48491</v>
      </c>
      <c r="D16225" t="s">
        <v>135</v>
      </c>
      <c r="E16225">
        <v>329</v>
      </c>
      <c r="F16225" t="s">
        <v>136</v>
      </c>
      <c r="G16225" t="s">
        <v>140</v>
      </c>
      <c r="H16225">
        <v>321</v>
      </c>
      <c r="I16225">
        <v>0.23811588190193189</v>
      </c>
      <c r="J16225">
        <v>3.7083104935462792E-3</v>
      </c>
      <c r="K16225">
        <v>3.42951325573275E-3</v>
      </c>
      <c r="L16225">
        <v>0.41155296971148791</v>
      </c>
    </row>
    <row r="16226" spans="1:12">
      <c r="A16226" t="s">
        <v>317</v>
      </c>
      <c r="B16226" t="s">
        <v>290</v>
      </c>
      <c r="C16226">
        <v>48493</v>
      </c>
      <c r="D16226" t="s">
        <v>135</v>
      </c>
      <c r="E16226">
        <v>329</v>
      </c>
      <c r="F16226" t="s">
        <v>136</v>
      </c>
      <c r="G16226" t="s">
        <v>137</v>
      </c>
      <c r="H16226">
        <v>109</v>
      </c>
      <c r="I16226">
        <v>0.19301415836772079</v>
      </c>
      <c r="J16226">
        <v>5.1871142396278502E-3</v>
      </c>
      <c r="K16226">
        <v>7.9168555439419253E-2</v>
      </c>
      <c r="L16226">
        <v>0.3175332007009114</v>
      </c>
    </row>
    <row r="16227" spans="1:12">
      <c r="A16227" t="s">
        <v>317</v>
      </c>
      <c r="B16227" t="s">
        <v>290</v>
      </c>
      <c r="C16227">
        <v>48493</v>
      </c>
      <c r="D16227" t="s">
        <v>135</v>
      </c>
      <c r="E16227">
        <v>329</v>
      </c>
      <c r="F16227" t="s">
        <v>136</v>
      </c>
      <c r="G16227" t="s">
        <v>138</v>
      </c>
      <c r="H16227">
        <v>68</v>
      </c>
      <c r="I16227">
        <v>0.2851739733147548</v>
      </c>
      <c r="J16227">
        <v>1.5169123980877551E-2</v>
      </c>
      <c r="K16227">
        <v>4.1614353289900017E-3</v>
      </c>
      <c r="L16227">
        <v>0.64700832950507148</v>
      </c>
    </row>
    <row r="16228" spans="1:12">
      <c r="A16228" t="s">
        <v>317</v>
      </c>
      <c r="B16228" t="s">
        <v>290</v>
      </c>
      <c r="C16228">
        <v>48493</v>
      </c>
      <c r="D16228" t="s">
        <v>135</v>
      </c>
      <c r="E16228">
        <v>329</v>
      </c>
      <c r="F16228" t="s">
        <v>136</v>
      </c>
      <c r="G16228" t="s">
        <v>139</v>
      </c>
      <c r="H16228">
        <v>109</v>
      </c>
      <c r="I16228">
        <v>0.10068729651366071</v>
      </c>
      <c r="J16228">
        <v>3.6096511482132409E-3</v>
      </c>
      <c r="K16228">
        <v>2.6378605857422441E-2</v>
      </c>
      <c r="L16228">
        <v>0.18065251378230071</v>
      </c>
    </row>
    <row r="16229" spans="1:12">
      <c r="A16229" t="s">
        <v>317</v>
      </c>
      <c r="B16229" t="s">
        <v>290</v>
      </c>
      <c r="C16229">
        <v>48493</v>
      </c>
      <c r="D16229" t="s">
        <v>135</v>
      </c>
      <c r="E16229">
        <v>329</v>
      </c>
      <c r="F16229" t="s">
        <v>136</v>
      </c>
      <c r="G16229" t="s">
        <v>140</v>
      </c>
      <c r="H16229">
        <v>68</v>
      </c>
      <c r="I16229">
        <v>0.19034421883908001</v>
      </c>
      <c r="J16229">
        <v>1.038836786268608E-2</v>
      </c>
      <c r="K16229">
        <v>4.3381287910866737E-3</v>
      </c>
      <c r="L16229">
        <v>0.4590168535722941</v>
      </c>
    </row>
    <row r="16230" spans="1:12">
      <c r="A16230" t="s">
        <v>317</v>
      </c>
      <c r="B16230" t="s">
        <v>506</v>
      </c>
      <c r="C16230">
        <v>48495</v>
      </c>
      <c r="D16230" t="s">
        <v>135</v>
      </c>
      <c r="E16230">
        <v>329</v>
      </c>
      <c r="F16230" t="s">
        <v>136</v>
      </c>
      <c r="G16230" t="s">
        <v>137</v>
      </c>
      <c r="H16230">
        <v>388</v>
      </c>
      <c r="I16230">
        <v>0.16263698744200891</v>
      </c>
      <c r="J16230">
        <v>7.4401620460544963E-3</v>
      </c>
      <c r="K16230">
        <v>-0.26564934471743518</v>
      </c>
      <c r="L16230">
        <v>0.69509727640183472</v>
      </c>
    </row>
    <row r="16231" spans="1:12">
      <c r="A16231" t="s">
        <v>317</v>
      </c>
      <c r="B16231" t="s">
        <v>506</v>
      </c>
      <c r="C16231">
        <v>48495</v>
      </c>
      <c r="D16231" t="s">
        <v>135</v>
      </c>
      <c r="E16231">
        <v>329</v>
      </c>
      <c r="F16231" t="s">
        <v>136</v>
      </c>
      <c r="G16231" t="s">
        <v>138</v>
      </c>
      <c r="H16231">
        <v>138</v>
      </c>
      <c r="I16231">
        <v>9.1528116094587761E-2</v>
      </c>
      <c r="J16231">
        <v>6.5577956841154769E-3</v>
      </c>
      <c r="K16231">
        <v>-2.182744159600605E-2</v>
      </c>
      <c r="L16231">
        <v>0.46960594352196472</v>
      </c>
    </row>
    <row r="16232" spans="1:12">
      <c r="A16232" t="s">
        <v>317</v>
      </c>
      <c r="B16232" t="s">
        <v>506</v>
      </c>
      <c r="C16232">
        <v>48495</v>
      </c>
      <c r="D16232" t="s">
        <v>135</v>
      </c>
      <c r="E16232">
        <v>329</v>
      </c>
      <c r="F16232" t="s">
        <v>136</v>
      </c>
      <c r="G16232" t="s">
        <v>139</v>
      </c>
      <c r="H16232">
        <v>389</v>
      </c>
      <c r="I16232">
        <v>9.7071120772838651E-2</v>
      </c>
      <c r="J16232">
        <v>4.8294967971840904E-3</v>
      </c>
      <c r="K16232">
        <v>-0.25162092256125129</v>
      </c>
      <c r="L16232">
        <v>0.51548835296320339</v>
      </c>
    </row>
    <row r="16233" spans="1:12">
      <c r="A16233" t="s">
        <v>317</v>
      </c>
      <c r="B16233" t="s">
        <v>506</v>
      </c>
      <c r="C16233">
        <v>48495</v>
      </c>
      <c r="D16233" t="s">
        <v>135</v>
      </c>
      <c r="E16233">
        <v>329</v>
      </c>
      <c r="F16233" t="s">
        <v>136</v>
      </c>
      <c r="G16233" t="s">
        <v>140</v>
      </c>
      <c r="H16233">
        <v>138</v>
      </c>
      <c r="I16233">
        <v>6.581658453460397E-2</v>
      </c>
      <c r="J16233">
        <v>4.6010943695833856E-3</v>
      </c>
      <c r="K16233">
        <v>-3.8939617520700957E-2</v>
      </c>
      <c r="L16233">
        <v>0.35558323079265097</v>
      </c>
    </row>
    <row r="16234" spans="1:12">
      <c r="A16234" t="s">
        <v>317</v>
      </c>
      <c r="B16234" t="s">
        <v>507</v>
      </c>
      <c r="C16234">
        <v>48497</v>
      </c>
      <c r="D16234" t="s">
        <v>135</v>
      </c>
      <c r="E16234">
        <v>329</v>
      </c>
      <c r="F16234" t="s">
        <v>136</v>
      </c>
      <c r="G16234" t="s">
        <v>137</v>
      </c>
      <c r="H16234">
        <v>21</v>
      </c>
      <c r="I16234">
        <v>0.5470049174890208</v>
      </c>
      <c r="J16234">
        <v>4.3433133168376083E-2</v>
      </c>
      <c r="K16234">
        <v>0.1295522859993114</v>
      </c>
      <c r="L16234">
        <v>1.066179810073695</v>
      </c>
    </row>
    <row r="16235" spans="1:12">
      <c r="A16235" t="s">
        <v>317</v>
      </c>
      <c r="B16235" t="s">
        <v>507</v>
      </c>
      <c r="C16235">
        <v>48497</v>
      </c>
      <c r="D16235" t="s">
        <v>135</v>
      </c>
      <c r="E16235">
        <v>329</v>
      </c>
      <c r="F16235" t="s">
        <v>136</v>
      </c>
      <c r="G16235" t="s">
        <v>138</v>
      </c>
      <c r="H16235">
        <v>46</v>
      </c>
      <c r="I16235">
        <v>0.25394683525268757</v>
      </c>
      <c r="J16235">
        <v>1.296115886688644E-2</v>
      </c>
      <c r="K16235">
        <v>3.974179241501221E-2</v>
      </c>
      <c r="L16235">
        <v>0.44675325088963302</v>
      </c>
    </row>
    <row r="16236" spans="1:12">
      <c r="A16236" t="s">
        <v>317</v>
      </c>
      <c r="B16236" t="s">
        <v>507</v>
      </c>
      <c r="C16236">
        <v>48497</v>
      </c>
      <c r="D16236" t="s">
        <v>135</v>
      </c>
      <c r="E16236">
        <v>329</v>
      </c>
      <c r="F16236" t="s">
        <v>136</v>
      </c>
      <c r="G16236" t="s">
        <v>139</v>
      </c>
      <c r="H16236">
        <v>21</v>
      </c>
      <c r="I16236">
        <v>0.36355972984092638</v>
      </c>
      <c r="J16236">
        <v>3.3509043309988322E-2</v>
      </c>
      <c r="K16236">
        <v>5.3360621454152268E-2</v>
      </c>
      <c r="L16236">
        <v>0.76678524946020876</v>
      </c>
    </row>
    <row r="16237" spans="1:12">
      <c r="A16237" t="s">
        <v>317</v>
      </c>
      <c r="B16237" t="s">
        <v>507</v>
      </c>
      <c r="C16237">
        <v>48497</v>
      </c>
      <c r="D16237" t="s">
        <v>135</v>
      </c>
      <c r="E16237">
        <v>329</v>
      </c>
      <c r="F16237" t="s">
        <v>136</v>
      </c>
      <c r="G16237" t="s">
        <v>140</v>
      </c>
      <c r="H16237">
        <v>46</v>
      </c>
      <c r="I16237">
        <v>0.16961613616517571</v>
      </c>
      <c r="J16237">
        <v>8.8854994332505134E-3</v>
      </c>
      <c r="K16237">
        <v>2.962561642337927E-2</v>
      </c>
      <c r="L16237">
        <v>0.31631502310576393</v>
      </c>
    </row>
    <row r="16238" spans="1:12">
      <c r="A16238" t="s">
        <v>317</v>
      </c>
      <c r="B16238" t="s">
        <v>508</v>
      </c>
      <c r="C16238">
        <v>48499</v>
      </c>
      <c r="D16238" t="s">
        <v>135</v>
      </c>
      <c r="E16238">
        <v>329</v>
      </c>
      <c r="F16238" t="s">
        <v>136</v>
      </c>
      <c r="G16238" t="s">
        <v>137</v>
      </c>
      <c r="H16238">
        <v>385</v>
      </c>
      <c r="I16238">
        <v>0.44931330765684407</v>
      </c>
      <c r="J16238">
        <v>9.5507826619770329E-3</v>
      </c>
      <c r="K16238">
        <v>4.7015300867615753E-2</v>
      </c>
      <c r="L16238">
        <v>1.1821418445569449</v>
      </c>
    </row>
    <row r="16239" spans="1:12">
      <c r="A16239" t="s">
        <v>317</v>
      </c>
      <c r="B16239" t="s">
        <v>508</v>
      </c>
      <c r="C16239">
        <v>48499</v>
      </c>
      <c r="D16239" t="s">
        <v>135</v>
      </c>
      <c r="E16239">
        <v>329</v>
      </c>
      <c r="F16239" t="s">
        <v>136</v>
      </c>
      <c r="G16239" t="s">
        <v>138</v>
      </c>
      <c r="H16239">
        <v>615</v>
      </c>
      <c r="I16239">
        <v>0.43845845385504151</v>
      </c>
      <c r="J16239">
        <v>8.0442255027795891E-3</v>
      </c>
      <c r="K16239">
        <v>1.1574085157536581E-2</v>
      </c>
      <c r="L16239">
        <v>1.113550756471404</v>
      </c>
    </row>
    <row r="16240" spans="1:12">
      <c r="A16240" t="s">
        <v>317</v>
      </c>
      <c r="B16240" t="s">
        <v>508</v>
      </c>
      <c r="C16240">
        <v>48499</v>
      </c>
      <c r="D16240" t="s">
        <v>135</v>
      </c>
      <c r="E16240">
        <v>329</v>
      </c>
      <c r="F16240" t="s">
        <v>136</v>
      </c>
      <c r="G16240" t="s">
        <v>139</v>
      </c>
      <c r="H16240">
        <v>385</v>
      </c>
      <c r="I16240">
        <v>0.31553999149772177</v>
      </c>
      <c r="J16240">
        <v>6.5640098094966581E-3</v>
      </c>
      <c r="K16240">
        <v>2.7026075074874749E-2</v>
      </c>
      <c r="L16240">
        <v>0.82633330526958082</v>
      </c>
    </row>
    <row r="16241" spans="1:12">
      <c r="A16241" t="s">
        <v>317</v>
      </c>
      <c r="B16241" t="s">
        <v>508</v>
      </c>
      <c r="C16241">
        <v>48499</v>
      </c>
      <c r="D16241" t="s">
        <v>135</v>
      </c>
      <c r="E16241">
        <v>329</v>
      </c>
      <c r="F16241" t="s">
        <v>136</v>
      </c>
      <c r="G16241" t="s">
        <v>140</v>
      </c>
      <c r="H16241">
        <v>613</v>
      </c>
      <c r="I16241">
        <v>0.30441390115269018</v>
      </c>
      <c r="J16241">
        <v>5.6743118508289381E-3</v>
      </c>
      <c r="K16241">
        <v>1.3535378060595699E-2</v>
      </c>
      <c r="L16241">
        <v>0.76438586886810056</v>
      </c>
    </row>
    <row r="16242" spans="1:12">
      <c r="A16242" t="s">
        <v>317</v>
      </c>
      <c r="B16242" t="s">
        <v>509</v>
      </c>
      <c r="C16242">
        <v>48501</v>
      </c>
      <c r="D16242" t="s">
        <v>135</v>
      </c>
      <c r="E16242">
        <v>329</v>
      </c>
      <c r="F16242" t="s">
        <v>136</v>
      </c>
      <c r="G16242" t="s">
        <v>137</v>
      </c>
      <c r="H16242">
        <v>195</v>
      </c>
      <c r="I16242">
        <v>0.28343611349441222</v>
      </c>
      <c r="J16242">
        <v>6.0871629480228756E-3</v>
      </c>
      <c r="K16242">
        <v>4.0327803587979487E-2</v>
      </c>
      <c r="L16242">
        <v>0.63017838379196844</v>
      </c>
    </row>
    <row r="16243" spans="1:12">
      <c r="A16243" t="s">
        <v>317</v>
      </c>
      <c r="B16243" t="s">
        <v>509</v>
      </c>
      <c r="C16243">
        <v>48501</v>
      </c>
      <c r="D16243" t="s">
        <v>135</v>
      </c>
      <c r="E16243">
        <v>329</v>
      </c>
      <c r="F16243" t="s">
        <v>136</v>
      </c>
      <c r="G16243" t="s">
        <v>138</v>
      </c>
      <c r="H16243">
        <v>190</v>
      </c>
      <c r="I16243">
        <v>0.29763670697418582</v>
      </c>
      <c r="J16243">
        <v>4.9153075241309347E-3</v>
      </c>
      <c r="K16243">
        <v>0.11461314469076921</v>
      </c>
      <c r="L16243">
        <v>0.55621989740984301</v>
      </c>
    </row>
    <row r="16244" spans="1:12">
      <c r="A16244" t="s">
        <v>317</v>
      </c>
      <c r="B16244" t="s">
        <v>509</v>
      </c>
      <c r="C16244">
        <v>48501</v>
      </c>
      <c r="D16244" t="s">
        <v>135</v>
      </c>
      <c r="E16244">
        <v>329</v>
      </c>
      <c r="F16244" t="s">
        <v>136</v>
      </c>
      <c r="G16244" t="s">
        <v>139</v>
      </c>
      <c r="H16244">
        <v>195</v>
      </c>
      <c r="I16244">
        <v>0.17612800779370269</v>
      </c>
      <c r="J16244">
        <v>3.8423580542136029E-3</v>
      </c>
      <c r="K16244">
        <v>2.5588173371077931E-2</v>
      </c>
      <c r="L16244">
        <v>0.47454837191406157</v>
      </c>
    </row>
    <row r="16245" spans="1:12">
      <c r="A16245" t="s">
        <v>317</v>
      </c>
      <c r="B16245" t="s">
        <v>509</v>
      </c>
      <c r="C16245">
        <v>48501</v>
      </c>
      <c r="D16245" t="s">
        <v>135</v>
      </c>
      <c r="E16245">
        <v>329</v>
      </c>
      <c r="F16245" t="s">
        <v>136</v>
      </c>
      <c r="G16245" t="s">
        <v>140</v>
      </c>
      <c r="H16245">
        <v>190</v>
      </c>
      <c r="I16245">
        <v>0.20624770442954221</v>
      </c>
      <c r="J16245">
        <v>3.4536833858784021E-3</v>
      </c>
      <c r="K16245">
        <v>7.9621242581681878E-2</v>
      </c>
      <c r="L16245">
        <v>0.38373444297828441</v>
      </c>
    </row>
    <row r="16246" spans="1:12">
      <c r="A16246" t="s">
        <v>317</v>
      </c>
      <c r="B16246" t="s">
        <v>510</v>
      </c>
      <c r="C16246">
        <v>48503</v>
      </c>
      <c r="D16246" t="s">
        <v>135</v>
      </c>
      <c r="E16246">
        <v>329</v>
      </c>
      <c r="F16246" t="s">
        <v>136</v>
      </c>
      <c r="G16246" t="s">
        <v>137</v>
      </c>
      <c r="H16246">
        <v>1435</v>
      </c>
      <c r="I16246">
        <v>0.46597624755200728</v>
      </c>
      <c r="J16246">
        <v>5.113505436173474E-3</v>
      </c>
      <c r="K16246">
        <v>-2.752872877330044E-2</v>
      </c>
      <c r="L16246">
        <v>1.0239631210378779</v>
      </c>
    </row>
    <row r="16247" spans="1:12">
      <c r="A16247" t="s">
        <v>317</v>
      </c>
      <c r="B16247" t="s">
        <v>510</v>
      </c>
      <c r="C16247">
        <v>48503</v>
      </c>
      <c r="D16247" t="s">
        <v>135</v>
      </c>
      <c r="E16247">
        <v>329</v>
      </c>
      <c r="F16247" t="s">
        <v>136</v>
      </c>
      <c r="G16247" t="s">
        <v>138</v>
      </c>
      <c r="H16247">
        <v>61</v>
      </c>
      <c r="I16247">
        <v>0.2327767977981807</v>
      </c>
      <c r="J16247">
        <v>8.9932982637830668E-3</v>
      </c>
      <c r="K16247">
        <v>3.051598319939177E-2</v>
      </c>
      <c r="L16247">
        <v>0.50736906573200191</v>
      </c>
    </row>
    <row r="16248" spans="1:12">
      <c r="A16248" t="s">
        <v>317</v>
      </c>
      <c r="B16248" t="s">
        <v>510</v>
      </c>
      <c r="C16248">
        <v>48503</v>
      </c>
      <c r="D16248" t="s">
        <v>135</v>
      </c>
      <c r="E16248">
        <v>329</v>
      </c>
      <c r="F16248" t="s">
        <v>136</v>
      </c>
      <c r="G16248" t="s">
        <v>139</v>
      </c>
      <c r="H16248">
        <v>1435</v>
      </c>
      <c r="I16248">
        <v>0.30611798144984309</v>
      </c>
      <c r="J16248">
        <v>3.7282669439902771E-3</v>
      </c>
      <c r="K16248">
        <v>-6.0185527839845557E-2</v>
      </c>
      <c r="L16248">
        <v>0.78154180764374748</v>
      </c>
    </row>
    <row r="16249" spans="1:12">
      <c r="A16249" t="s">
        <v>317</v>
      </c>
      <c r="B16249" t="s">
        <v>510</v>
      </c>
      <c r="C16249">
        <v>48503</v>
      </c>
      <c r="D16249" t="s">
        <v>135</v>
      </c>
      <c r="E16249">
        <v>329</v>
      </c>
      <c r="F16249" t="s">
        <v>136</v>
      </c>
      <c r="G16249" t="s">
        <v>140</v>
      </c>
      <c r="H16249">
        <v>61</v>
      </c>
      <c r="I16249">
        <v>0.14910316286508629</v>
      </c>
      <c r="J16249">
        <v>6.1737480123585696E-3</v>
      </c>
      <c r="K16249">
        <v>2.8931558080882661E-2</v>
      </c>
      <c r="L16249">
        <v>0.3463287260114703</v>
      </c>
    </row>
    <row r="16250" spans="1:12">
      <c r="A16250" t="s">
        <v>317</v>
      </c>
      <c r="B16250" t="s">
        <v>511</v>
      </c>
      <c r="C16250">
        <v>48505</v>
      </c>
      <c r="D16250" t="s">
        <v>135</v>
      </c>
      <c r="E16250">
        <v>329</v>
      </c>
      <c r="F16250" t="s">
        <v>136</v>
      </c>
      <c r="G16250" t="s">
        <v>137</v>
      </c>
      <c r="H16250">
        <v>249</v>
      </c>
      <c r="I16250">
        <v>0.15923090482988631</v>
      </c>
      <c r="J16250">
        <v>3.9988460761242791E-3</v>
      </c>
      <c r="K16250">
        <v>-4.9760974441760218E-2</v>
      </c>
      <c r="L16250">
        <v>0.32892094759157481</v>
      </c>
    </row>
    <row r="16251" spans="1:12">
      <c r="A16251" t="s">
        <v>317</v>
      </c>
      <c r="B16251" t="s">
        <v>511</v>
      </c>
      <c r="C16251">
        <v>48505</v>
      </c>
      <c r="D16251" t="s">
        <v>135</v>
      </c>
      <c r="E16251">
        <v>329</v>
      </c>
      <c r="F16251" t="s">
        <v>136</v>
      </c>
      <c r="G16251" t="s">
        <v>138</v>
      </c>
      <c r="H16251">
        <v>334</v>
      </c>
      <c r="I16251">
        <v>0.29272421195599407</v>
      </c>
      <c r="J16251">
        <v>4.8032605153684946E-3</v>
      </c>
      <c r="K16251">
        <v>4.1614353289900017E-3</v>
      </c>
      <c r="L16251">
        <v>0.64700832950507148</v>
      </c>
    </row>
    <row r="16252" spans="1:12">
      <c r="A16252" t="s">
        <v>317</v>
      </c>
      <c r="B16252" t="s">
        <v>511</v>
      </c>
      <c r="C16252">
        <v>48505</v>
      </c>
      <c r="D16252" t="s">
        <v>135</v>
      </c>
      <c r="E16252">
        <v>329</v>
      </c>
      <c r="F16252" t="s">
        <v>136</v>
      </c>
      <c r="G16252" t="s">
        <v>139</v>
      </c>
      <c r="H16252">
        <v>249</v>
      </c>
      <c r="I16252">
        <v>7.6020550272730636E-2</v>
      </c>
      <c r="J16252">
        <v>2.9208690304937191E-3</v>
      </c>
      <c r="K16252">
        <v>-6.6250945119708332E-2</v>
      </c>
      <c r="L16252">
        <v>0.1854800812663909</v>
      </c>
    </row>
    <row r="16253" spans="1:12">
      <c r="A16253" t="s">
        <v>317</v>
      </c>
      <c r="B16253" t="s">
        <v>511</v>
      </c>
      <c r="C16253">
        <v>48505</v>
      </c>
      <c r="D16253" t="s">
        <v>135</v>
      </c>
      <c r="E16253">
        <v>329</v>
      </c>
      <c r="F16253" t="s">
        <v>136</v>
      </c>
      <c r="G16253" t="s">
        <v>140</v>
      </c>
      <c r="H16253">
        <v>334</v>
      </c>
      <c r="I16253">
        <v>0.1956296367601679</v>
      </c>
      <c r="J16253">
        <v>3.416453749889596E-3</v>
      </c>
      <c r="K16253">
        <v>4.3381287910866737E-3</v>
      </c>
      <c r="L16253">
        <v>0.4590168535722941</v>
      </c>
    </row>
    <row r="16254" spans="1:12">
      <c r="A16254" t="s">
        <v>317</v>
      </c>
      <c r="B16254" t="s">
        <v>512</v>
      </c>
      <c r="C16254">
        <v>48507</v>
      </c>
      <c r="D16254" t="s">
        <v>135</v>
      </c>
      <c r="E16254">
        <v>329</v>
      </c>
      <c r="F16254" t="s">
        <v>136</v>
      </c>
      <c r="G16254" t="s">
        <v>137</v>
      </c>
      <c r="H16254">
        <v>109</v>
      </c>
      <c r="I16254">
        <v>0.19301415836772079</v>
      </c>
      <c r="J16254">
        <v>5.1871142396278502E-3</v>
      </c>
      <c r="K16254">
        <v>7.9168555439419253E-2</v>
      </c>
      <c r="L16254">
        <v>0.3175332007009114</v>
      </c>
    </row>
    <row r="16255" spans="1:12">
      <c r="A16255" t="s">
        <v>317</v>
      </c>
      <c r="B16255" t="s">
        <v>512</v>
      </c>
      <c r="C16255">
        <v>48507</v>
      </c>
      <c r="D16255" t="s">
        <v>135</v>
      </c>
      <c r="E16255">
        <v>329</v>
      </c>
      <c r="F16255" t="s">
        <v>136</v>
      </c>
      <c r="G16255" t="s">
        <v>138</v>
      </c>
      <c r="H16255">
        <v>68</v>
      </c>
      <c r="I16255">
        <v>0.2851739733147548</v>
      </c>
      <c r="J16255">
        <v>1.5169123980877551E-2</v>
      </c>
      <c r="K16255">
        <v>4.1614353289900017E-3</v>
      </c>
      <c r="L16255">
        <v>0.64700832950507148</v>
      </c>
    </row>
    <row r="16256" spans="1:12">
      <c r="A16256" t="s">
        <v>317</v>
      </c>
      <c r="B16256" t="s">
        <v>512</v>
      </c>
      <c r="C16256">
        <v>48507</v>
      </c>
      <c r="D16256" t="s">
        <v>135</v>
      </c>
      <c r="E16256">
        <v>329</v>
      </c>
      <c r="F16256" t="s">
        <v>136</v>
      </c>
      <c r="G16256" t="s">
        <v>139</v>
      </c>
      <c r="H16256">
        <v>109</v>
      </c>
      <c r="I16256">
        <v>0.10068729651366071</v>
      </c>
      <c r="J16256">
        <v>3.6096511482132409E-3</v>
      </c>
      <c r="K16256">
        <v>2.6378605857422441E-2</v>
      </c>
      <c r="L16256">
        <v>0.18065251378230071</v>
      </c>
    </row>
    <row r="16257" spans="1:12">
      <c r="A16257" t="s">
        <v>317</v>
      </c>
      <c r="B16257" t="s">
        <v>512</v>
      </c>
      <c r="C16257">
        <v>48507</v>
      </c>
      <c r="D16257" t="s">
        <v>135</v>
      </c>
      <c r="E16257">
        <v>329</v>
      </c>
      <c r="F16257" t="s">
        <v>136</v>
      </c>
      <c r="G16257" t="s">
        <v>140</v>
      </c>
      <c r="H16257">
        <v>68</v>
      </c>
      <c r="I16257">
        <v>0.19034421883908001</v>
      </c>
      <c r="J16257">
        <v>1.038836786268608E-2</v>
      </c>
      <c r="K16257">
        <v>4.3381287910866737E-3</v>
      </c>
      <c r="L16257">
        <v>0.4590168535722941</v>
      </c>
    </row>
    <row r="16258" spans="1:12">
      <c r="A16258" t="s">
        <v>317</v>
      </c>
      <c r="B16258" t="s">
        <v>306</v>
      </c>
      <c r="C16258">
        <v>48001</v>
      </c>
      <c r="D16258" t="s">
        <v>135</v>
      </c>
      <c r="E16258">
        <v>345</v>
      </c>
      <c r="F16258" t="s">
        <v>141</v>
      </c>
      <c r="G16258" t="s">
        <v>142</v>
      </c>
      <c r="H16258">
        <v>385</v>
      </c>
      <c r="I16258">
        <v>0.20100119771994421</v>
      </c>
      <c r="J16258">
        <v>4.0050429799981862E-3</v>
      </c>
      <c r="K16258">
        <v>2.0566545882093008E-2</v>
      </c>
      <c r="L16258">
        <v>0.51522151136138117</v>
      </c>
    </row>
    <row r="16259" spans="1:12">
      <c r="A16259" t="s">
        <v>317</v>
      </c>
      <c r="B16259" t="s">
        <v>306</v>
      </c>
      <c r="C16259">
        <v>48001</v>
      </c>
      <c r="D16259" t="s">
        <v>135</v>
      </c>
      <c r="E16259">
        <v>345</v>
      </c>
      <c r="F16259" t="s">
        <v>141</v>
      </c>
      <c r="G16259" t="s">
        <v>143</v>
      </c>
      <c r="H16259">
        <v>613</v>
      </c>
      <c r="I16259">
        <v>0.18720996737075041</v>
      </c>
      <c r="J16259">
        <v>3.4987775763946748E-3</v>
      </c>
      <c r="K16259">
        <v>-1.026048375776786E-2</v>
      </c>
      <c r="L16259">
        <v>0.46264268314415419</v>
      </c>
    </row>
    <row r="16260" spans="1:12">
      <c r="A16260" t="s">
        <v>317</v>
      </c>
      <c r="B16260" t="s">
        <v>318</v>
      </c>
      <c r="C16260">
        <v>48003</v>
      </c>
      <c r="D16260" t="s">
        <v>135</v>
      </c>
      <c r="E16260">
        <v>345</v>
      </c>
      <c r="F16260" t="s">
        <v>141</v>
      </c>
      <c r="G16260" t="s">
        <v>142</v>
      </c>
      <c r="H16260">
        <v>20</v>
      </c>
      <c r="I16260">
        <v>0.15507181109760609</v>
      </c>
      <c r="J16260">
        <v>7.7188361893610266E-3</v>
      </c>
      <c r="K16260">
        <v>8.2670319312125512E-2</v>
      </c>
      <c r="L16260">
        <v>0.21175771513393971</v>
      </c>
    </row>
    <row r="16261" spans="1:12">
      <c r="A16261" t="s">
        <v>317</v>
      </c>
      <c r="B16261" t="s">
        <v>318</v>
      </c>
      <c r="C16261">
        <v>48003</v>
      </c>
      <c r="D16261" t="s">
        <v>135</v>
      </c>
      <c r="E16261">
        <v>345</v>
      </c>
      <c r="F16261" t="s">
        <v>141</v>
      </c>
      <c r="G16261" t="s">
        <v>143</v>
      </c>
      <c r="H16261">
        <v>2225</v>
      </c>
      <c r="I16261">
        <v>0.13614765174885299</v>
      </c>
      <c r="J16261">
        <v>1.060283980003946E-3</v>
      </c>
      <c r="K16261">
        <v>-0.1089674181591249</v>
      </c>
      <c r="L16261">
        <v>0.44242825315058248</v>
      </c>
    </row>
    <row r="16262" spans="1:12">
      <c r="A16262" t="s">
        <v>317</v>
      </c>
      <c r="B16262" t="s">
        <v>319</v>
      </c>
      <c r="C16262">
        <v>48005</v>
      </c>
      <c r="D16262" t="s">
        <v>135</v>
      </c>
      <c r="E16262">
        <v>345</v>
      </c>
      <c r="F16262" t="s">
        <v>141</v>
      </c>
      <c r="G16262" t="s">
        <v>142</v>
      </c>
      <c r="H16262">
        <v>385</v>
      </c>
      <c r="I16262">
        <v>0.20100119771994421</v>
      </c>
      <c r="J16262">
        <v>4.0050429799981862E-3</v>
      </c>
      <c r="K16262">
        <v>2.0566545882093008E-2</v>
      </c>
      <c r="L16262">
        <v>0.51522151136138117</v>
      </c>
    </row>
    <row r="16263" spans="1:12">
      <c r="A16263" t="s">
        <v>317</v>
      </c>
      <c r="B16263" t="s">
        <v>319</v>
      </c>
      <c r="C16263">
        <v>48005</v>
      </c>
      <c r="D16263" t="s">
        <v>135</v>
      </c>
      <c r="E16263">
        <v>345</v>
      </c>
      <c r="F16263" t="s">
        <v>141</v>
      </c>
      <c r="G16263" t="s">
        <v>143</v>
      </c>
      <c r="H16263">
        <v>613</v>
      </c>
      <c r="I16263">
        <v>0.18720996737075041</v>
      </c>
      <c r="J16263">
        <v>3.4987775763946748E-3</v>
      </c>
      <c r="K16263">
        <v>-1.026048375776786E-2</v>
      </c>
      <c r="L16263">
        <v>0.46264268314415419</v>
      </c>
    </row>
    <row r="16264" spans="1:12">
      <c r="A16264" t="s">
        <v>317</v>
      </c>
      <c r="B16264" t="s">
        <v>320</v>
      </c>
      <c r="C16264">
        <v>48007</v>
      </c>
      <c r="D16264" t="s">
        <v>135</v>
      </c>
      <c r="E16264">
        <v>345</v>
      </c>
      <c r="F16264" t="s">
        <v>141</v>
      </c>
      <c r="G16264" t="s">
        <v>142</v>
      </c>
      <c r="H16264">
        <v>554</v>
      </c>
      <c r="I16264">
        <v>0.20485707039592871</v>
      </c>
      <c r="J16264">
        <v>3.275478068444164E-3</v>
      </c>
      <c r="K16264">
        <v>4.8550492885125543E-2</v>
      </c>
      <c r="L16264">
        <v>0.46566804407904572</v>
      </c>
    </row>
    <row r="16265" spans="1:12">
      <c r="A16265" t="s">
        <v>317</v>
      </c>
      <c r="B16265" t="s">
        <v>320</v>
      </c>
      <c r="C16265">
        <v>48007</v>
      </c>
      <c r="D16265" t="s">
        <v>135</v>
      </c>
      <c r="E16265">
        <v>345</v>
      </c>
      <c r="F16265" t="s">
        <v>141</v>
      </c>
      <c r="G16265" t="s">
        <v>143</v>
      </c>
      <c r="H16265">
        <v>457</v>
      </c>
      <c r="I16265">
        <v>0.19229523934561699</v>
      </c>
      <c r="J16265">
        <v>3.4557840034678158E-3</v>
      </c>
      <c r="K16265">
        <v>-1.9136969004419638E-2</v>
      </c>
      <c r="L16265">
        <v>0.43677520010053489</v>
      </c>
    </row>
    <row r="16266" spans="1:12">
      <c r="A16266" t="s">
        <v>317</v>
      </c>
      <c r="B16266" t="s">
        <v>321</v>
      </c>
      <c r="C16266">
        <v>48009</v>
      </c>
      <c r="D16266" t="s">
        <v>135</v>
      </c>
      <c r="E16266">
        <v>345</v>
      </c>
      <c r="F16266" t="s">
        <v>141</v>
      </c>
      <c r="G16266" t="s">
        <v>142</v>
      </c>
      <c r="H16266">
        <v>78</v>
      </c>
      <c r="I16266">
        <v>0.2393111593764643</v>
      </c>
      <c r="J16266">
        <v>9.8932026908874707E-3</v>
      </c>
      <c r="K16266">
        <v>3.612046304599463E-2</v>
      </c>
      <c r="L16266">
        <v>0.43510547303905922</v>
      </c>
    </row>
    <row r="16267" spans="1:12">
      <c r="A16267" t="s">
        <v>317</v>
      </c>
      <c r="B16267" t="s">
        <v>321</v>
      </c>
      <c r="C16267">
        <v>48009</v>
      </c>
      <c r="D16267" t="s">
        <v>135</v>
      </c>
      <c r="E16267">
        <v>345</v>
      </c>
      <c r="F16267" t="s">
        <v>141</v>
      </c>
      <c r="G16267" t="s">
        <v>143</v>
      </c>
      <c r="H16267">
        <v>258</v>
      </c>
      <c r="I16267">
        <v>0.1292222770170568</v>
      </c>
      <c r="J16267">
        <v>3.1590151717680141E-3</v>
      </c>
      <c r="K16267">
        <v>-2.195959561981921E-3</v>
      </c>
      <c r="L16267">
        <v>0.39012303949523369</v>
      </c>
    </row>
    <row r="16268" spans="1:12">
      <c r="A16268" t="s">
        <v>317</v>
      </c>
      <c r="B16268" t="s">
        <v>301</v>
      </c>
      <c r="C16268">
        <v>48011</v>
      </c>
      <c r="D16268" t="s">
        <v>135</v>
      </c>
      <c r="E16268">
        <v>345</v>
      </c>
      <c r="F16268" t="s">
        <v>141</v>
      </c>
      <c r="G16268" t="s">
        <v>142</v>
      </c>
      <c r="H16268">
        <v>195</v>
      </c>
      <c r="I16268">
        <v>0.15575114031576059</v>
      </c>
      <c r="J16268">
        <v>3.5614741296573272E-3</v>
      </c>
      <c r="K16268">
        <v>1.9424560854974699E-2</v>
      </c>
      <c r="L16268">
        <v>0.31382745386502581</v>
      </c>
    </row>
    <row r="16269" spans="1:12">
      <c r="A16269" t="s">
        <v>317</v>
      </c>
      <c r="B16269" t="s">
        <v>301</v>
      </c>
      <c r="C16269">
        <v>48011</v>
      </c>
      <c r="D16269" t="s">
        <v>135</v>
      </c>
      <c r="E16269">
        <v>345</v>
      </c>
      <c r="F16269" t="s">
        <v>141</v>
      </c>
      <c r="G16269" t="s">
        <v>143</v>
      </c>
      <c r="H16269">
        <v>190</v>
      </c>
      <c r="I16269">
        <v>0.139974836542095</v>
      </c>
      <c r="J16269">
        <v>2.0155865279231689E-3</v>
      </c>
      <c r="K16269">
        <v>5.1828718709946597E-2</v>
      </c>
      <c r="L16269">
        <v>0.24509991772189799</v>
      </c>
    </row>
    <row r="16270" spans="1:12">
      <c r="A16270" t="s">
        <v>317</v>
      </c>
      <c r="B16270" t="s">
        <v>322</v>
      </c>
      <c r="C16270">
        <v>48013</v>
      </c>
      <c r="D16270" t="s">
        <v>135</v>
      </c>
      <c r="E16270">
        <v>345</v>
      </c>
      <c r="F16270" t="s">
        <v>141</v>
      </c>
      <c r="G16270" t="s">
        <v>142</v>
      </c>
      <c r="H16270">
        <v>109</v>
      </c>
      <c r="I16270">
        <v>0.11581134866318959</v>
      </c>
      <c r="J16270">
        <v>2.805765432276858E-3</v>
      </c>
      <c r="K16270">
        <v>3.3918713004032722E-2</v>
      </c>
      <c r="L16270">
        <v>0.17010969861469169</v>
      </c>
    </row>
    <row r="16271" spans="1:12">
      <c r="A16271" t="s">
        <v>317</v>
      </c>
      <c r="B16271" t="s">
        <v>322</v>
      </c>
      <c r="C16271">
        <v>48013</v>
      </c>
      <c r="D16271" t="s">
        <v>135</v>
      </c>
      <c r="E16271">
        <v>345</v>
      </c>
      <c r="F16271" t="s">
        <v>141</v>
      </c>
      <c r="G16271" t="s">
        <v>143</v>
      </c>
      <c r="H16271">
        <v>68</v>
      </c>
      <c r="I16271">
        <v>0.12526818927516181</v>
      </c>
      <c r="J16271">
        <v>6.2864659108672703E-3</v>
      </c>
      <c r="K16271">
        <v>-1.5549522941728952E-5</v>
      </c>
      <c r="L16271">
        <v>0.22942173522911019</v>
      </c>
    </row>
    <row r="16272" spans="1:12">
      <c r="A16272" t="s">
        <v>317</v>
      </c>
      <c r="B16272" t="s">
        <v>323</v>
      </c>
      <c r="C16272">
        <v>48015</v>
      </c>
      <c r="D16272" t="s">
        <v>135</v>
      </c>
      <c r="E16272">
        <v>345</v>
      </c>
      <c r="F16272" t="s">
        <v>141</v>
      </c>
      <c r="G16272" t="s">
        <v>142</v>
      </c>
      <c r="H16272">
        <v>119</v>
      </c>
      <c r="I16272">
        <v>0.14010185143708651</v>
      </c>
      <c r="J16272">
        <v>2.642762587141626E-3</v>
      </c>
      <c r="K16272">
        <v>7.8471534761909406E-2</v>
      </c>
      <c r="L16272">
        <v>0.21178166279614091</v>
      </c>
    </row>
    <row r="16273" spans="1:12">
      <c r="A16273" t="s">
        <v>317</v>
      </c>
      <c r="B16273" t="s">
        <v>323</v>
      </c>
      <c r="C16273">
        <v>48015</v>
      </c>
      <c r="D16273" t="s">
        <v>135</v>
      </c>
      <c r="E16273">
        <v>345</v>
      </c>
      <c r="F16273" t="s">
        <v>141</v>
      </c>
      <c r="G16273" t="s">
        <v>143</v>
      </c>
      <c r="H16273">
        <v>154</v>
      </c>
      <c r="I16273">
        <v>0.14395384353327209</v>
      </c>
      <c r="J16273">
        <v>3.9467140674025146E-3</v>
      </c>
      <c r="K16273">
        <v>2.8122554068456599E-4</v>
      </c>
      <c r="L16273">
        <v>0.21918027059434669</v>
      </c>
    </row>
    <row r="16274" spans="1:12">
      <c r="A16274" t="s">
        <v>317</v>
      </c>
      <c r="B16274" t="s">
        <v>324</v>
      </c>
      <c r="C16274">
        <v>48017</v>
      </c>
      <c r="D16274" t="s">
        <v>135</v>
      </c>
      <c r="E16274">
        <v>345</v>
      </c>
      <c r="F16274" t="s">
        <v>141</v>
      </c>
      <c r="G16274" t="s">
        <v>142</v>
      </c>
      <c r="H16274">
        <v>195</v>
      </c>
      <c r="I16274">
        <v>0.15575114031576059</v>
      </c>
      <c r="J16274">
        <v>3.5614741296573272E-3</v>
      </c>
      <c r="K16274">
        <v>1.9424560854974699E-2</v>
      </c>
      <c r="L16274">
        <v>0.31382745386502581</v>
      </c>
    </row>
    <row r="16275" spans="1:12">
      <c r="A16275" t="s">
        <v>317</v>
      </c>
      <c r="B16275" t="s">
        <v>324</v>
      </c>
      <c r="C16275">
        <v>48017</v>
      </c>
      <c r="D16275" t="s">
        <v>135</v>
      </c>
      <c r="E16275">
        <v>345</v>
      </c>
      <c r="F16275" t="s">
        <v>141</v>
      </c>
      <c r="G16275" t="s">
        <v>143</v>
      </c>
      <c r="H16275">
        <v>190</v>
      </c>
      <c r="I16275">
        <v>0.139974836542095</v>
      </c>
      <c r="J16275">
        <v>2.0155865279231689E-3</v>
      </c>
      <c r="K16275">
        <v>5.1828718709946597E-2</v>
      </c>
      <c r="L16275">
        <v>0.24509991772189799</v>
      </c>
    </row>
    <row r="16276" spans="1:12">
      <c r="A16276" t="s">
        <v>317</v>
      </c>
      <c r="B16276" t="s">
        <v>325</v>
      </c>
      <c r="C16276">
        <v>48019</v>
      </c>
      <c r="D16276" t="s">
        <v>135</v>
      </c>
      <c r="E16276">
        <v>345</v>
      </c>
      <c r="F16276" t="s">
        <v>141</v>
      </c>
      <c r="G16276" t="s">
        <v>142</v>
      </c>
      <c r="H16276">
        <v>249</v>
      </c>
      <c r="I16276">
        <v>0.1036968541749524</v>
      </c>
      <c r="J16276">
        <v>1.9443798896113249E-3</v>
      </c>
      <c r="K16276">
        <v>2.4189686909767909E-2</v>
      </c>
      <c r="L16276">
        <v>0.17187646677362509</v>
      </c>
    </row>
    <row r="16277" spans="1:12">
      <c r="A16277" t="s">
        <v>317</v>
      </c>
      <c r="B16277" t="s">
        <v>325</v>
      </c>
      <c r="C16277">
        <v>48019</v>
      </c>
      <c r="D16277" t="s">
        <v>135</v>
      </c>
      <c r="E16277">
        <v>345</v>
      </c>
      <c r="F16277" t="s">
        <v>141</v>
      </c>
      <c r="G16277" t="s">
        <v>143</v>
      </c>
      <c r="H16277">
        <v>334</v>
      </c>
      <c r="I16277">
        <v>0.1304966381079565</v>
      </c>
      <c r="J16277">
        <v>2.1068297353399571E-3</v>
      </c>
      <c r="K16277">
        <v>-8.613017789729064E-3</v>
      </c>
      <c r="L16277">
        <v>0.27722454182347861</v>
      </c>
    </row>
    <row r="16278" spans="1:12">
      <c r="A16278" t="s">
        <v>317</v>
      </c>
      <c r="B16278" t="s">
        <v>326</v>
      </c>
      <c r="C16278">
        <v>48021</v>
      </c>
      <c r="D16278" t="s">
        <v>135</v>
      </c>
      <c r="E16278">
        <v>345</v>
      </c>
      <c r="F16278" t="s">
        <v>141</v>
      </c>
      <c r="G16278" t="s">
        <v>142</v>
      </c>
      <c r="H16278">
        <v>21</v>
      </c>
      <c r="I16278">
        <v>0.25445215511336122</v>
      </c>
      <c r="J16278">
        <v>1.6711291996755761E-2</v>
      </c>
      <c r="K16278">
        <v>7.4837415589031495E-2</v>
      </c>
      <c r="L16278">
        <v>0.47780326347731028</v>
      </c>
    </row>
    <row r="16279" spans="1:12">
      <c r="A16279" t="s">
        <v>317</v>
      </c>
      <c r="B16279" t="s">
        <v>326</v>
      </c>
      <c r="C16279">
        <v>48021</v>
      </c>
      <c r="D16279" t="s">
        <v>135</v>
      </c>
      <c r="E16279">
        <v>345</v>
      </c>
      <c r="F16279" t="s">
        <v>141</v>
      </c>
      <c r="G16279" t="s">
        <v>143</v>
      </c>
      <c r="H16279">
        <v>22</v>
      </c>
      <c r="I16279">
        <v>0.145901039357759</v>
      </c>
      <c r="J16279">
        <v>9.5358346652661789E-3</v>
      </c>
      <c r="K16279">
        <v>1.3331002453166371E-2</v>
      </c>
      <c r="L16279">
        <v>0.2114193287269803</v>
      </c>
    </row>
    <row r="16280" spans="1:12">
      <c r="A16280" t="s">
        <v>317</v>
      </c>
      <c r="B16280" t="s">
        <v>327</v>
      </c>
      <c r="C16280">
        <v>48023</v>
      </c>
      <c r="D16280" t="s">
        <v>135</v>
      </c>
      <c r="E16280">
        <v>345</v>
      </c>
      <c r="F16280" t="s">
        <v>141</v>
      </c>
      <c r="G16280" t="s">
        <v>142</v>
      </c>
      <c r="H16280">
        <v>119</v>
      </c>
      <c r="I16280">
        <v>0.1702489723030825</v>
      </c>
      <c r="J16280">
        <v>6.4699126740531514E-3</v>
      </c>
      <c r="K16280">
        <v>-8.0616695757989194E-3</v>
      </c>
      <c r="L16280">
        <v>0.37250409238519688</v>
      </c>
    </row>
    <row r="16281" spans="1:12">
      <c r="A16281" t="s">
        <v>317</v>
      </c>
      <c r="B16281" t="s">
        <v>327</v>
      </c>
      <c r="C16281">
        <v>48023</v>
      </c>
      <c r="D16281" t="s">
        <v>135</v>
      </c>
      <c r="E16281">
        <v>345</v>
      </c>
      <c r="F16281" t="s">
        <v>141</v>
      </c>
      <c r="G16281" t="s">
        <v>143</v>
      </c>
      <c r="H16281">
        <v>249</v>
      </c>
      <c r="I16281">
        <v>0.1295884001993089</v>
      </c>
      <c r="J16281">
        <v>1.943629331923844E-3</v>
      </c>
      <c r="K16281">
        <v>-3.7368661807010801E-3</v>
      </c>
      <c r="L16281">
        <v>0.2525085876248564</v>
      </c>
    </row>
    <row r="16282" spans="1:12">
      <c r="A16282" t="s">
        <v>317</v>
      </c>
      <c r="B16282" t="s">
        <v>328</v>
      </c>
      <c r="C16282">
        <v>48025</v>
      </c>
      <c r="D16282" t="s">
        <v>135</v>
      </c>
      <c r="E16282">
        <v>345</v>
      </c>
      <c r="F16282" t="s">
        <v>141</v>
      </c>
      <c r="G16282" t="s">
        <v>142</v>
      </c>
      <c r="H16282">
        <v>109</v>
      </c>
      <c r="I16282">
        <v>0.11581134866318959</v>
      </c>
      <c r="J16282">
        <v>2.805765432276858E-3</v>
      </c>
      <c r="K16282">
        <v>3.3918713004032722E-2</v>
      </c>
      <c r="L16282">
        <v>0.17010969861469169</v>
      </c>
    </row>
    <row r="16283" spans="1:12">
      <c r="A16283" t="s">
        <v>317</v>
      </c>
      <c r="B16283" t="s">
        <v>328</v>
      </c>
      <c r="C16283">
        <v>48025</v>
      </c>
      <c r="D16283" t="s">
        <v>135</v>
      </c>
      <c r="E16283">
        <v>345</v>
      </c>
      <c r="F16283" t="s">
        <v>141</v>
      </c>
      <c r="G16283" t="s">
        <v>143</v>
      </c>
      <c r="H16283">
        <v>68</v>
      </c>
      <c r="I16283">
        <v>0.12526818927516181</v>
      </c>
      <c r="J16283">
        <v>6.2864659108672703E-3</v>
      </c>
      <c r="K16283">
        <v>-1.5549522941728952E-5</v>
      </c>
      <c r="L16283">
        <v>0.22942173522911019</v>
      </c>
    </row>
    <row r="16284" spans="1:12">
      <c r="A16284" t="s">
        <v>317</v>
      </c>
      <c r="B16284" t="s">
        <v>329</v>
      </c>
      <c r="C16284">
        <v>48027</v>
      </c>
      <c r="D16284" t="s">
        <v>135</v>
      </c>
      <c r="E16284">
        <v>345</v>
      </c>
      <c r="F16284" t="s">
        <v>141</v>
      </c>
      <c r="G16284" t="s">
        <v>142</v>
      </c>
      <c r="H16284">
        <v>21</v>
      </c>
      <c r="I16284">
        <v>0.25445215511336122</v>
      </c>
      <c r="J16284">
        <v>1.6711291996755761E-2</v>
      </c>
      <c r="K16284">
        <v>7.4837415589031495E-2</v>
      </c>
      <c r="L16284">
        <v>0.47780326347731028</v>
      </c>
    </row>
    <row r="16285" spans="1:12">
      <c r="A16285" t="s">
        <v>317</v>
      </c>
      <c r="B16285" t="s">
        <v>329</v>
      </c>
      <c r="C16285">
        <v>48027</v>
      </c>
      <c r="D16285" t="s">
        <v>135</v>
      </c>
      <c r="E16285">
        <v>345</v>
      </c>
      <c r="F16285" t="s">
        <v>141</v>
      </c>
      <c r="G16285" t="s">
        <v>143</v>
      </c>
      <c r="H16285">
        <v>321</v>
      </c>
      <c r="I16285">
        <v>0.15326445478178749</v>
      </c>
      <c r="J16285">
        <v>2.318252785109891E-3</v>
      </c>
      <c r="K16285">
        <v>-2.937424300232781E-3</v>
      </c>
      <c r="L16285">
        <v>0.32945835632207732</v>
      </c>
    </row>
    <row r="16286" spans="1:12">
      <c r="A16286" t="s">
        <v>317</v>
      </c>
      <c r="B16286" t="s">
        <v>330</v>
      </c>
      <c r="C16286">
        <v>48029</v>
      </c>
      <c r="D16286" t="s">
        <v>135</v>
      </c>
      <c r="E16286">
        <v>345</v>
      </c>
      <c r="F16286" t="s">
        <v>141</v>
      </c>
      <c r="G16286" t="s">
        <v>142</v>
      </c>
      <c r="H16286">
        <v>21</v>
      </c>
      <c r="I16286">
        <v>0.25445215511336122</v>
      </c>
      <c r="J16286">
        <v>1.6711291996755761E-2</v>
      </c>
      <c r="K16286">
        <v>7.4837415589031495E-2</v>
      </c>
      <c r="L16286">
        <v>0.47780326347731028</v>
      </c>
    </row>
    <row r="16287" spans="1:12">
      <c r="A16287" t="s">
        <v>317</v>
      </c>
      <c r="B16287" t="s">
        <v>330</v>
      </c>
      <c r="C16287">
        <v>48029</v>
      </c>
      <c r="D16287" t="s">
        <v>135</v>
      </c>
      <c r="E16287">
        <v>345</v>
      </c>
      <c r="F16287" t="s">
        <v>141</v>
      </c>
      <c r="G16287" t="s">
        <v>143</v>
      </c>
      <c r="H16287">
        <v>321</v>
      </c>
      <c r="I16287">
        <v>0.15326445478178749</v>
      </c>
      <c r="J16287">
        <v>2.318252785109891E-3</v>
      </c>
      <c r="K16287">
        <v>-2.937424300232781E-3</v>
      </c>
      <c r="L16287">
        <v>0.32945835632207732</v>
      </c>
    </row>
    <row r="16288" spans="1:12">
      <c r="A16288" t="s">
        <v>317</v>
      </c>
      <c r="B16288" t="s">
        <v>331</v>
      </c>
      <c r="C16288">
        <v>48031</v>
      </c>
      <c r="D16288" t="s">
        <v>135</v>
      </c>
      <c r="E16288">
        <v>345</v>
      </c>
      <c r="F16288" t="s">
        <v>141</v>
      </c>
      <c r="G16288" t="s">
        <v>142</v>
      </c>
      <c r="H16288">
        <v>249</v>
      </c>
      <c r="I16288">
        <v>0.1036968541749524</v>
      </c>
      <c r="J16288">
        <v>1.9443798896113249E-3</v>
      </c>
      <c r="K16288">
        <v>2.4189686909767909E-2</v>
      </c>
      <c r="L16288">
        <v>0.17187646677362509</v>
      </c>
    </row>
    <row r="16289" spans="1:12">
      <c r="A16289" t="s">
        <v>317</v>
      </c>
      <c r="B16289" t="s">
        <v>331</v>
      </c>
      <c r="C16289">
        <v>48031</v>
      </c>
      <c r="D16289" t="s">
        <v>135</v>
      </c>
      <c r="E16289">
        <v>345</v>
      </c>
      <c r="F16289" t="s">
        <v>141</v>
      </c>
      <c r="G16289" t="s">
        <v>143</v>
      </c>
      <c r="H16289">
        <v>334</v>
      </c>
      <c r="I16289">
        <v>0.1304966381079565</v>
      </c>
      <c r="J16289">
        <v>2.1068297353399571E-3</v>
      </c>
      <c r="K16289">
        <v>-8.613017789729064E-3</v>
      </c>
      <c r="L16289">
        <v>0.27722454182347861</v>
      </c>
    </row>
    <row r="16290" spans="1:12">
      <c r="A16290" t="s">
        <v>317</v>
      </c>
      <c r="B16290" t="s">
        <v>332</v>
      </c>
      <c r="C16290">
        <v>48033</v>
      </c>
      <c r="D16290" t="s">
        <v>135</v>
      </c>
      <c r="E16290">
        <v>345</v>
      </c>
      <c r="F16290" t="s">
        <v>141</v>
      </c>
      <c r="G16290" t="s">
        <v>142</v>
      </c>
      <c r="H16290">
        <v>109</v>
      </c>
      <c r="I16290">
        <v>0.15599852329660421</v>
      </c>
      <c r="J16290">
        <v>4.4259028906544727E-3</v>
      </c>
      <c r="K16290">
        <v>1.8168001389907588E-2</v>
      </c>
      <c r="L16290">
        <v>0.31967965695743789</v>
      </c>
    </row>
    <row r="16291" spans="1:12">
      <c r="A16291" t="s">
        <v>317</v>
      </c>
      <c r="B16291" t="s">
        <v>332</v>
      </c>
      <c r="C16291">
        <v>48033</v>
      </c>
      <c r="D16291" t="s">
        <v>135</v>
      </c>
      <c r="E16291">
        <v>345</v>
      </c>
      <c r="F16291" t="s">
        <v>141</v>
      </c>
      <c r="G16291" t="s">
        <v>143</v>
      </c>
      <c r="H16291">
        <v>185</v>
      </c>
      <c r="I16291">
        <v>0.1224085812481792</v>
      </c>
      <c r="J16291">
        <v>2.056383214401361E-3</v>
      </c>
      <c r="K16291">
        <v>1.3287611788468471E-2</v>
      </c>
      <c r="L16291">
        <v>0.20197110014418629</v>
      </c>
    </row>
    <row r="16292" spans="1:12">
      <c r="A16292" t="s">
        <v>317</v>
      </c>
      <c r="B16292" t="s">
        <v>333</v>
      </c>
      <c r="C16292">
        <v>48035</v>
      </c>
      <c r="D16292" t="s">
        <v>135</v>
      </c>
      <c r="E16292">
        <v>345</v>
      </c>
      <c r="F16292" t="s">
        <v>141</v>
      </c>
      <c r="G16292" t="s">
        <v>142</v>
      </c>
      <c r="H16292">
        <v>21</v>
      </c>
      <c r="I16292">
        <v>0.25445215511336122</v>
      </c>
      <c r="J16292">
        <v>1.6711291996755761E-2</v>
      </c>
      <c r="K16292">
        <v>7.4837415589031495E-2</v>
      </c>
      <c r="L16292">
        <v>0.47780326347731028</v>
      </c>
    </row>
    <row r="16293" spans="1:12">
      <c r="A16293" t="s">
        <v>317</v>
      </c>
      <c r="B16293" t="s">
        <v>333</v>
      </c>
      <c r="C16293">
        <v>48035</v>
      </c>
      <c r="D16293" t="s">
        <v>135</v>
      </c>
      <c r="E16293">
        <v>345</v>
      </c>
      <c r="F16293" t="s">
        <v>141</v>
      </c>
      <c r="G16293" t="s">
        <v>143</v>
      </c>
      <c r="H16293">
        <v>73</v>
      </c>
      <c r="I16293">
        <v>0.1481008614219004</v>
      </c>
      <c r="J16293">
        <v>5.4555529900941696E-3</v>
      </c>
      <c r="K16293">
        <v>-1.4258210904547579E-3</v>
      </c>
      <c r="L16293">
        <v>0.23719293134346139</v>
      </c>
    </row>
    <row r="16294" spans="1:12">
      <c r="A16294" t="s">
        <v>317</v>
      </c>
      <c r="B16294" t="s">
        <v>334</v>
      </c>
      <c r="C16294">
        <v>48037</v>
      </c>
      <c r="D16294" t="s">
        <v>135</v>
      </c>
      <c r="E16294">
        <v>345</v>
      </c>
      <c r="F16294" t="s">
        <v>141</v>
      </c>
      <c r="G16294" t="s">
        <v>142</v>
      </c>
      <c r="H16294">
        <v>385</v>
      </c>
      <c r="I16294">
        <v>0.20100119771994421</v>
      </c>
      <c r="J16294">
        <v>4.0050429799981862E-3</v>
      </c>
      <c r="K16294">
        <v>2.0566545882093008E-2</v>
      </c>
      <c r="L16294">
        <v>0.51522151136138117</v>
      </c>
    </row>
    <row r="16295" spans="1:12">
      <c r="A16295" t="s">
        <v>317</v>
      </c>
      <c r="B16295" t="s">
        <v>334</v>
      </c>
      <c r="C16295">
        <v>48037</v>
      </c>
      <c r="D16295" t="s">
        <v>135</v>
      </c>
      <c r="E16295">
        <v>345</v>
      </c>
      <c r="F16295" t="s">
        <v>141</v>
      </c>
      <c r="G16295" t="s">
        <v>143</v>
      </c>
      <c r="H16295">
        <v>613</v>
      </c>
      <c r="I16295">
        <v>0.18720996737075041</v>
      </c>
      <c r="J16295">
        <v>3.4987775763946748E-3</v>
      </c>
      <c r="K16295">
        <v>-1.026048375776786E-2</v>
      </c>
      <c r="L16295">
        <v>0.46264268314415419</v>
      </c>
    </row>
    <row r="16296" spans="1:12">
      <c r="A16296" t="s">
        <v>317</v>
      </c>
      <c r="B16296" t="s">
        <v>335</v>
      </c>
      <c r="C16296">
        <v>48039</v>
      </c>
      <c r="D16296" t="s">
        <v>135</v>
      </c>
      <c r="E16296">
        <v>345</v>
      </c>
      <c r="F16296" t="s">
        <v>141</v>
      </c>
      <c r="G16296" t="s">
        <v>142</v>
      </c>
      <c r="H16296">
        <v>119</v>
      </c>
      <c r="I16296">
        <v>0.14010185143708651</v>
      </c>
      <c r="J16296">
        <v>2.642762587141626E-3</v>
      </c>
      <c r="K16296">
        <v>7.8471534761909406E-2</v>
      </c>
      <c r="L16296">
        <v>0.21178166279614091</v>
      </c>
    </row>
    <row r="16297" spans="1:12">
      <c r="A16297" t="s">
        <v>317</v>
      </c>
      <c r="B16297" t="s">
        <v>335</v>
      </c>
      <c r="C16297">
        <v>48039</v>
      </c>
      <c r="D16297" t="s">
        <v>135</v>
      </c>
      <c r="E16297">
        <v>345</v>
      </c>
      <c r="F16297" t="s">
        <v>141</v>
      </c>
      <c r="G16297" t="s">
        <v>143</v>
      </c>
      <c r="H16297">
        <v>154</v>
      </c>
      <c r="I16297">
        <v>0.14395384353327209</v>
      </c>
      <c r="J16297">
        <v>3.9467140674025146E-3</v>
      </c>
      <c r="K16297">
        <v>2.8122554068456599E-4</v>
      </c>
      <c r="L16297">
        <v>0.21918027059434669</v>
      </c>
    </row>
    <row r="16298" spans="1:12">
      <c r="A16298" t="s">
        <v>317</v>
      </c>
      <c r="B16298" t="s">
        <v>336</v>
      </c>
      <c r="C16298">
        <v>48041</v>
      </c>
      <c r="D16298" t="s">
        <v>135</v>
      </c>
      <c r="E16298">
        <v>345</v>
      </c>
      <c r="F16298" t="s">
        <v>141</v>
      </c>
      <c r="G16298" t="s">
        <v>142</v>
      </c>
      <c r="H16298">
        <v>21</v>
      </c>
      <c r="I16298">
        <v>0.25445215511336122</v>
      </c>
      <c r="J16298">
        <v>1.6711291996755761E-2</v>
      </c>
      <c r="K16298">
        <v>7.4837415589031495E-2</v>
      </c>
      <c r="L16298">
        <v>0.47780326347731028</v>
      </c>
    </row>
    <row r="16299" spans="1:12">
      <c r="A16299" t="s">
        <v>317</v>
      </c>
      <c r="B16299" t="s">
        <v>336</v>
      </c>
      <c r="C16299">
        <v>48041</v>
      </c>
      <c r="D16299" t="s">
        <v>135</v>
      </c>
      <c r="E16299">
        <v>345</v>
      </c>
      <c r="F16299" t="s">
        <v>141</v>
      </c>
      <c r="G16299" t="s">
        <v>143</v>
      </c>
      <c r="H16299">
        <v>22</v>
      </c>
      <c r="I16299">
        <v>0.145901039357759</v>
      </c>
      <c r="J16299">
        <v>9.5358346652661789E-3</v>
      </c>
      <c r="K16299">
        <v>1.3331002453166371E-2</v>
      </c>
      <c r="L16299">
        <v>0.2114193287269803</v>
      </c>
    </row>
    <row r="16300" spans="1:12">
      <c r="A16300" t="s">
        <v>317</v>
      </c>
      <c r="B16300" t="s">
        <v>337</v>
      </c>
      <c r="C16300">
        <v>48043</v>
      </c>
      <c r="D16300" t="s">
        <v>135</v>
      </c>
      <c r="E16300">
        <v>345</v>
      </c>
      <c r="F16300" t="s">
        <v>141</v>
      </c>
      <c r="G16300" t="s">
        <v>142</v>
      </c>
      <c r="H16300">
        <v>389</v>
      </c>
      <c r="I16300">
        <v>8.2916189042440011E-2</v>
      </c>
      <c r="J16300">
        <v>4.2917908467139179E-3</v>
      </c>
      <c r="K16300">
        <v>-0.32624860690699181</v>
      </c>
      <c r="L16300">
        <v>0.39424034873020081</v>
      </c>
    </row>
    <row r="16301" spans="1:12">
      <c r="A16301" t="s">
        <v>317</v>
      </c>
      <c r="B16301" t="s">
        <v>337</v>
      </c>
      <c r="C16301">
        <v>48043</v>
      </c>
      <c r="D16301" t="s">
        <v>135</v>
      </c>
      <c r="E16301">
        <v>345</v>
      </c>
      <c r="F16301" t="s">
        <v>141</v>
      </c>
      <c r="G16301" t="s">
        <v>143</v>
      </c>
      <c r="H16301">
        <v>138</v>
      </c>
      <c r="I16301">
        <v>3.9522275506306923E-2</v>
      </c>
      <c r="J16301">
        <v>2.9023908971362931E-3</v>
      </c>
      <c r="K16301">
        <v>-1.479149712631208E-2</v>
      </c>
      <c r="L16301">
        <v>0.18832427359729989</v>
      </c>
    </row>
    <row r="16302" spans="1:12">
      <c r="A16302" t="s">
        <v>317</v>
      </c>
      <c r="B16302" t="s">
        <v>338</v>
      </c>
      <c r="C16302">
        <v>48045</v>
      </c>
      <c r="D16302" t="s">
        <v>135</v>
      </c>
      <c r="E16302">
        <v>345</v>
      </c>
      <c r="F16302" t="s">
        <v>141</v>
      </c>
      <c r="G16302" t="s">
        <v>142</v>
      </c>
      <c r="H16302">
        <v>109</v>
      </c>
      <c r="I16302">
        <v>0.15599852329660421</v>
      </c>
      <c r="J16302">
        <v>4.4259028906544727E-3</v>
      </c>
      <c r="K16302">
        <v>1.8168001389907588E-2</v>
      </c>
      <c r="L16302">
        <v>0.31967965695743789</v>
      </c>
    </row>
    <row r="16303" spans="1:12">
      <c r="A16303" t="s">
        <v>317</v>
      </c>
      <c r="B16303" t="s">
        <v>338</v>
      </c>
      <c r="C16303">
        <v>48045</v>
      </c>
      <c r="D16303" t="s">
        <v>135</v>
      </c>
      <c r="E16303">
        <v>345</v>
      </c>
      <c r="F16303" t="s">
        <v>141</v>
      </c>
      <c r="G16303" t="s">
        <v>143</v>
      </c>
      <c r="H16303">
        <v>185</v>
      </c>
      <c r="I16303">
        <v>0.1224085812481792</v>
      </c>
      <c r="J16303">
        <v>2.056383214401361E-3</v>
      </c>
      <c r="K16303">
        <v>1.3287611788468471E-2</v>
      </c>
      <c r="L16303">
        <v>0.20197110014418629</v>
      </c>
    </row>
    <row r="16304" spans="1:12">
      <c r="A16304" t="s">
        <v>317</v>
      </c>
      <c r="B16304" t="s">
        <v>339</v>
      </c>
      <c r="C16304">
        <v>48047</v>
      </c>
      <c r="D16304" t="s">
        <v>135</v>
      </c>
      <c r="E16304">
        <v>345</v>
      </c>
      <c r="F16304" t="s">
        <v>141</v>
      </c>
      <c r="G16304" t="s">
        <v>142</v>
      </c>
      <c r="H16304">
        <v>249</v>
      </c>
      <c r="I16304">
        <v>0.1036968541749524</v>
      </c>
      <c r="J16304">
        <v>1.9443798896113249E-3</v>
      </c>
      <c r="K16304">
        <v>2.4189686909767909E-2</v>
      </c>
      <c r="L16304">
        <v>0.17187646677362509</v>
      </c>
    </row>
    <row r="16305" spans="1:12">
      <c r="A16305" t="s">
        <v>317</v>
      </c>
      <c r="B16305" t="s">
        <v>339</v>
      </c>
      <c r="C16305">
        <v>48047</v>
      </c>
      <c r="D16305" t="s">
        <v>135</v>
      </c>
      <c r="E16305">
        <v>345</v>
      </c>
      <c r="F16305" t="s">
        <v>141</v>
      </c>
      <c r="G16305" t="s">
        <v>143</v>
      </c>
      <c r="H16305">
        <v>74</v>
      </c>
      <c r="I16305">
        <v>0.13598412007040711</v>
      </c>
      <c r="J16305">
        <v>4.6413569788179227E-3</v>
      </c>
      <c r="K16305">
        <v>-8.613017789729064E-3</v>
      </c>
      <c r="L16305">
        <v>0.20522259722023259</v>
      </c>
    </row>
    <row r="16306" spans="1:12">
      <c r="A16306" t="s">
        <v>317</v>
      </c>
      <c r="B16306" t="s">
        <v>340</v>
      </c>
      <c r="C16306">
        <v>48049</v>
      </c>
      <c r="D16306" t="s">
        <v>135</v>
      </c>
      <c r="E16306">
        <v>345</v>
      </c>
      <c r="F16306" t="s">
        <v>141</v>
      </c>
      <c r="G16306" t="s">
        <v>142</v>
      </c>
      <c r="H16306">
        <v>1435</v>
      </c>
      <c r="I16306">
        <v>0.22559296792280339</v>
      </c>
      <c r="J16306">
        <v>2.1627563359817251E-3</v>
      </c>
      <c r="K16306">
        <v>-2.5063253623313141E-2</v>
      </c>
      <c r="L16306">
        <v>0.45074548334397752</v>
      </c>
    </row>
    <row r="16307" spans="1:12">
      <c r="A16307" t="s">
        <v>317</v>
      </c>
      <c r="B16307" t="s">
        <v>340</v>
      </c>
      <c r="C16307">
        <v>48049</v>
      </c>
      <c r="D16307" t="s">
        <v>135</v>
      </c>
      <c r="E16307">
        <v>345</v>
      </c>
      <c r="F16307" t="s">
        <v>141</v>
      </c>
      <c r="G16307" t="s">
        <v>143</v>
      </c>
      <c r="H16307">
        <v>61</v>
      </c>
      <c r="I16307">
        <v>0.10940395278546031</v>
      </c>
      <c r="J16307">
        <v>4.1637286239886379E-3</v>
      </c>
      <c r="K16307">
        <v>9.9947642395740088E-4</v>
      </c>
      <c r="L16307">
        <v>0.21945754980724089</v>
      </c>
    </row>
    <row r="16308" spans="1:12">
      <c r="A16308" t="s">
        <v>317</v>
      </c>
      <c r="B16308" t="s">
        <v>341</v>
      </c>
      <c r="C16308">
        <v>48051</v>
      </c>
      <c r="D16308" t="s">
        <v>135</v>
      </c>
      <c r="E16308">
        <v>345</v>
      </c>
      <c r="F16308" t="s">
        <v>141</v>
      </c>
      <c r="G16308" t="s">
        <v>142</v>
      </c>
      <c r="H16308">
        <v>21</v>
      </c>
      <c r="I16308">
        <v>0.25445215511336122</v>
      </c>
      <c r="J16308">
        <v>1.6711291996755761E-2</v>
      </c>
      <c r="K16308">
        <v>7.4837415589031495E-2</v>
      </c>
      <c r="L16308">
        <v>0.47780326347731028</v>
      </c>
    </row>
    <row r="16309" spans="1:12">
      <c r="A16309" t="s">
        <v>317</v>
      </c>
      <c r="B16309" t="s">
        <v>341</v>
      </c>
      <c r="C16309">
        <v>48051</v>
      </c>
      <c r="D16309" t="s">
        <v>135</v>
      </c>
      <c r="E16309">
        <v>345</v>
      </c>
      <c r="F16309" t="s">
        <v>141</v>
      </c>
      <c r="G16309" t="s">
        <v>143</v>
      </c>
      <c r="H16309">
        <v>22</v>
      </c>
      <c r="I16309">
        <v>0.145901039357759</v>
      </c>
      <c r="J16309">
        <v>9.5358346652661789E-3</v>
      </c>
      <c r="K16309">
        <v>1.3331002453166371E-2</v>
      </c>
      <c r="L16309">
        <v>0.2114193287269803</v>
      </c>
    </row>
    <row r="16310" spans="1:12">
      <c r="A16310" t="s">
        <v>317</v>
      </c>
      <c r="B16310" t="s">
        <v>342</v>
      </c>
      <c r="C16310">
        <v>48053</v>
      </c>
      <c r="D16310" t="s">
        <v>135</v>
      </c>
      <c r="E16310">
        <v>345</v>
      </c>
      <c r="F16310" t="s">
        <v>141</v>
      </c>
      <c r="G16310" t="s">
        <v>142</v>
      </c>
      <c r="H16310">
        <v>249</v>
      </c>
      <c r="I16310">
        <v>0.1036968541749524</v>
      </c>
      <c r="J16310">
        <v>1.9443798896113249E-3</v>
      </c>
      <c r="K16310">
        <v>2.4189686909767909E-2</v>
      </c>
      <c r="L16310">
        <v>0.17187646677362509</v>
      </c>
    </row>
    <row r="16311" spans="1:12">
      <c r="A16311" t="s">
        <v>317</v>
      </c>
      <c r="B16311" t="s">
        <v>342</v>
      </c>
      <c r="C16311">
        <v>48053</v>
      </c>
      <c r="D16311" t="s">
        <v>135</v>
      </c>
      <c r="E16311">
        <v>345</v>
      </c>
      <c r="F16311" t="s">
        <v>141</v>
      </c>
      <c r="G16311" t="s">
        <v>143</v>
      </c>
      <c r="H16311">
        <v>334</v>
      </c>
      <c r="I16311">
        <v>0.1304966381079565</v>
      </c>
      <c r="J16311">
        <v>2.1068297353399571E-3</v>
      </c>
      <c r="K16311">
        <v>-8.613017789729064E-3</v>
      </c>
      <c r="L16311">
        <v>0.27722454182347861</v>
      </c>
    </row>
    <row r="16312" spans="1:12">
      <c r="A16312" t="s">
        <v>317</v>
      </c>
      <c r="B16312" t="s">
        <v>282</v>
      </c>
      <c r="C16312">
        <v>48055</v>
      </c>
      <c r="D16312" t="s">
        <v>135</v>
      </c>
      <c r="E16312">
        <v>345</v>
      </c>
      <c r="F16312" t="s">
        <v>141</v>
      </c>
      <c r="G16312" t="s">
        <v>142</v>
      </c>
      <c r="H16312">
        <v>21</v>
      </c>
      <c r="I16312">
        <v>0.25445215511336122</v>
      </c>
      <c r="J16312">
        <v>1.6711291996755761E-2</v>
      </c>
      <c r="K16312">
        <v>7.4837415589031495E-2</v>
      </c>
      <c r="L16312">
        <v>0.47780326347731028</v>
      </c>
    </row>
    <row r="16313" spans="1:12">
      <c r="A16313" t="s">
        <v>317</v>
      </c>
      <c r="B16313" t="s">
        <v>282</v>
      </c>
      <c r="C16313">
        <v>48055</v>
      </c>
      <c r="D16313" t="s">
        <v>135</v>
      </c>
      <c r="E16313">
        <v>345</v>
      </c>
      <c r="F16313" t="s">
        <v>141</v>
      </c>
      <c r="G16313" t="s">
        <v>143</v>
      </c>
      <c r="H16313">
        <v>321</v>
      </c>
      <c r="I16313">
        <v>0.15326445478178749</v>
      </c>
      <c r="J16313">
        <v>2.318252785109891E-3</v>
      </c>
      <c r="K16313">
        <v>-2.937424300232781E-3</v>
      </c>
      <c r="L16313">
        <v>0.32945835632207732</v>
      </c>
    </row>
    <row r="16314" spans="1:12">
      <c r="A16314" t="s">
        <v>317</v>
      </c>
      <c r="B16314" t="s">
        <v>261</v>
      </c>
      <c r="C16314">
        <v>48057</v>
      </c>
      <c r="D16314" t="s">
        <v>135</v>
      </c>
      <c r="E16314">
        <v>345</v>
      </c>
      <c r="F16314" t="s">
        <v>141</v>
      </c>
      <c r="G16314" t="s">
        <v>142</v>
      </c>
      <c r="H16314">
        <v>554</v>
      </c>
      <c r="I16314">
        <v>0.20485707039592871</v>
      </c>
      <c r="J16314">
        <v>3.275478068444164E-3</v>
      </c>
      <c r="K16314">
        <v>4.8550492885125543E-2</v>
      </c>
      <c r="L16314">
        <v>0.46566804407904572</v>
      </c>
    </row>
    <row r="16315" spans="1:12">
      <c r="A16315" t="s">
        <v>317</v>
      </c>
      <c r="B16315" t="s">
        <v>261</v>
      </c>
      <c r="C16315">
        <v>48057</v>
      </c>
      <c r="D16315" t="s">
        <v>135</v>
      </c>
      <c r="E16315">
        <v>345</v>
      </c>
      <c r="F16315" t="s">
        <v>141</v>
      </c>
      <c r="G16315" t="s">
        <v>143</v>
      </c>
      <c r="H16315">
        <v>457</v>
      </c>
      <c r="I16315">
        <v>0.19229523934561699</v>
      </c>
      <c r="J16315">
        <v>3.4557840034678158E-3</v>
      </c>
      <c r="K16315">
        <v>-1.9136969004419638E-2</v>
      </c>
      <c r="L16315">
        <v>0.43677520010053489</v>
      </c>
    </row>
    <row r="16316" spans="1:12">
      <c r="A16316" t="s">
        <v>317</v>
      </c>
      <c r="B16316" t="s">
        <v>343</v>
      </c>
      <c r="C16316">
        <v>48059</v>
      </c>
      <c r="D16316" t="s">
        <v>135</v>
      </c>
      <c r="E16316">
        <v>345</v>
      </c>
      <c r="F16316" t="s">
        <v>141</v>
      </c>
      <c r="G16316" t="s">
        <v>142</v>
      </c>
      <c r="H16316">
        <v>1435</v>
      </c>
      <c r="I16316">
        <v>0.22559296792280339</v>
      </c>
      <c r="J16316">
        <v>2.1627563359817251E-3</v>
      </c>
      <c r="K16316">
        <v>-2.5063253623313141E-2</v>
      </c>
      <c r="L16316">
        <v>0.45074548334397752</v>
      </c>
    </row>
    <row r="16317" spans="1:12">
      <c r="A16317" t="s">
        <v>317</v>
      </c>
      <c r="B16317" t="s">
        <v>343</v>
      </c>
      <c r="C16317">
        <v>48059</v>
      </c>
      <c r="D16317" t="s">
        <v>135</v>
      </c>
      <c r="E16317">
        <v>345</v>
      </c>
      <c r="F16317" t="s">
        <v>141</v>
      </c>
      <c r="G16317" t="s">
        <v>143</v>
      </c>
      <c r="H16317">
        <v>184</v>
      </c>
      <c r="I16317">
        <v>0.1331965825356651</v>
      </c>
      <c r="J16317">
        <v>3.7839541199016992E-3</v>
      </c>
      <c r="K16317">
        <v>7.0135539599141634E-3</v>
      </c>
      <c r="L16317">
        <v>0.30864982691624732</v>
      </c>
    </row>
    <row r="16318" spans="1:12">
      <c r="A16318" t="s">
        <v>317</v>
      </c>
      <c r="B16318" t="s">
        <v>302</v>
      </c>
      <c r="C16318">
        <v>48061</v>
      </c>
      <c r="D16318" t="s">
        <v>135</v>
      </c>
      <c r="E16318">
        <v>345</v>
      </c>
      <c r="F16318" t="s">
        <v>141</v>
      </c>
      <c r="G16318" t="s">
        <v>142</v>
      </c>
      <c r="H16318">
        <v>119</v>
      </c>
      <c r="I16318">
        <v>8.7407293385517823E-2</v>
      </c>
      <c r="J16318">
        <v>2.1712212909124722E-3</v>
      </c>
      <c r="K16318">
        <v>2.4189686909767909E-2</v>
      </c>
      <c r="L16318">
        <v>0.17187646677362509</v>
      </c>
    </row>
    <row r="16319" spans="1:12">
      <c r="A16319" t="s">
        <v>317</v>
      </c>
      <c r="B16319" t="s">
        <v>302</v>
      </c>
      <c r="C16319">
        <v>48061</v>
      </c>
      <c r="D16319" t="s">
        <v>135</v>
      </c>
      <c r="E16319">
        <v>345</v>
      </c>
      <c r="F16319" t="s">
        <v>141</v>
      </c>
      <c r="G16319" t="s">
        <v>143</v>
      </c>
      <c r="H16319">
        <v>119</v>
      </c>
      <c r="I16319">
        <v>0.1262985233899738</v>
      </c>
      <c r="J16319">
        <v>1.5887618073847801E-3</v>
      </c>
      <c r="K16319">
        <v>6.0231216783924901E-2</v>
      </c>
      <c r="L16319">
        <v>0.16365861673649151</v>
      </c>
    </row>
    <row r="16320" spans="1:12">
      <c r="A16320" t="s">
        <v>317</v>
      </c>
      <c r="B16320" t="s">
        <v>344</v>
      </c>
      <c r="C16320">
        <v>48063</v>
      </c>
      <c r="D16320" t="s">
        <v>135</v>
      </c>
      <c r="E16320">
        <v>345</v>
      </c>
      <c r="F16320" t="s">
        <v>141</v>
      </c>
      <c r="G16320" t="s">
        <v>142</v>
      </c>
      <c r="H16320">
        <v>385</v>
      </c>
      <c r="I16320">
        <v>0.20100119771994421</v>
      </c>
      <c r="J16320">
        <v>4.0050429799981862E-3</v>
      </c>
      <c r="K16320">
        <v>2.0566545882093008E-2</v>
      </c>
      <c r="L16320">
        <v>0.51522151136138117</v>
      </c>
    </row>
    <row r="16321" spans="1:12">
      <c r="A16321" t="s">
        <v>317</v>
      </c>
      <c r="B16321" t="s">
        <v>344</v>
      </c>
      <c r="C16321">
        <v>48063</v>
      </c>
      <c r="D16321" t="s">
        <v>135</v>
      </c>
      <c r="E16321">
        <v>345</v>
      </c>
      <c r="F16321" t="s">
        <v>141</v>
      </c>
      <c r="G16321" t="s">
        <v>143</v>
      </c>
      <c r="H16321">
        <v>613</v>
      </c>
      <c r="I16321">
        <v>0.18720996737075041</v>
      </c>
      <c r="J16321">
        <v>3.4987775763946748E-3</v>
      </c>
      <c r="K16321">
        <v>-1.026048375776786E-2</v>
      </c>
      <c r="L16321">
        <v>0.46264268314415419</v>
      </c>
    </row>
    <row r="16322" spans="1:12">
      <c r="A16322" t="s">
        <v>317</v>
      </c>
      <c r="B16322" t="s">
        <v>345</v>
      </c>
      <c r="C16322">
        <v>48065</v>
      </c>
      <c r="D16322" t="s">
        <v>135</v>
      </c>
      <c r="E16322">
        <v>345</v>
      </c>
      <c r="F16322" t="s">
        <v>141</v>
      </c>
      <c r="G16322" t="s">
        <v>142</v>
      </c>
      <c r="H16322">
        <v>195</v>
      </c>
      <c r="I16322">
        <v>0.15575114031576059</v>
      </c>
      <c r="J16322">
        <v>3.5614741296573272E-3</v>
      </c>
      <c r="K16322">
        <v>1.9424560854974699E-2</v>
      </c>
      <c r="L16322">
        <v>0.31382745386502581</v>
      </c>
    </row>
    <row r="16323" spans="1:12">
      <c r="A16323" t="s">
        <v>317</v>
      </c>
      <c r="B16323" t="s">
        <v>345</v>
      </c>
      <c r="C16323">
        <v>48065</v>
      </c>
      <c r="D16323" t="s">
        <v>135</v>
      </c>
      <c r="E16323">
        <v>345</v>
      </c>
      <c r="F16323" t="s">
        <v>141</v>
      </c>
      <c r="G16323" t="s">
        <v>143</v>
      </c>
      <c r="H16323">
        <v>190</v>
      </c>
      <c r="I16323">
        <v>0.139974836542095</v>
      </c>
      <c r="J16323">
        <v>2.0155865279231689E-3</v>
      </c>
      <c r="K16323">
        <v>5.1828718709946597E-2</v>
      </c>
      <c r="L16323">
        <v>0.24509991772189799</v>
      </c>
    </row>
    <row r="16324" spans="1:12">
      <c r="A16324" t="s">
        <v>317</v>
      </c>
      <c r="B16324" t="s">
        <v>262</v>
      </c>
      <c r="C16324">
        <v>48067</v>
      </c>
      <c r="D16324" t="s">
        <v>135</v>
      </c>
      <c r="E16324">
        <v>345</v>
      </c>
      <c r="F16324" t="s">
        <v>141</v>
      </c>
      <c r="G16324" t="s">
        <v>142</v>
      </c>
      <c r="H16324">
        <v>385</v>
      </c>
      <c r="I16324">
        <v>0.20100119771994421</v>
      </c>
      <c r="J16324">
        <v>4.0050429799981862E-3</v>
      </c>
      <c r="K16324">
        <v>2.0566545882093008E-2</v>
      </c>
      <c r="L16324">
        <v>0.51522151136138117</v>
      </c>
    </row>
    <row r="16325" spans="1:12">
      <c r="A16325" t="s">
        <v>317</v>
      </c>
      <c r="B16325" t="s">
        <v>262</v>
      </c>
      <c r="C16325">
        <v>48067</v>
      </c>
      <c r="D16325" t="s">
        <v>135</v>
      </c>
      <c r="E16325">
        <v>345</v>
      </c>
      <c r="F16325" t="s">
        <v>141</v>
      </c>
      <c r="G16325" t="s">
        <v>143</v>
      </c>
      <c r="H16325">
        <v>613</v>
      </c>
      <c r="I16325">
        <v>0.18720996737075041</v>
      </c>
      <c r="J16325">
        <v>3.4987775763946748E-3</v>
      </c>
      <c r="K16325">
        <v>-1.026048375776786E-2</v>
      </c>
      <c r="L16325">
        <v>0.46264268314415419</v>
      </c>
    </row>
    <row r="16326" spans="1:12">
      <c r="A16326" t="s">
        <v>317</v>
      </c>
      <c r="B16326" t="s">
        <v>346</v>
      </c>
      <c r="C16326">
        <v>48069</v>
      </c>
      <c r="D16326" t="s">
        <v>135</v>
      </c>
      <c r="E16326">
        <v>345</v>
      </c>
      <c r="F16326" t="s">
        <v>141</v>
      </c>
      <c r="G16326" t="s">
        <v>142</v>
      </c>
      <c r="H16326">
        <v>195</v>
      </c>
      <c r="I16326">
        <v>0.15575114031576059</v>
      </c>
      <c r="J16326">
        <v>3.5614741296573272E-3</v>
      </c>
      <c r="K16326">
        <v>1.9424560854974699E-2</v>
      </c>
      <c r="L16326">
        <v>0.31382745386502581</v>
      </c>
    </row>
    <row r="16327" spans="1:12">
      <c r="A16327" t="s">
        <v>317</v>
      </c>
      <c r="B16327" t="s">
        <v>346</v>
      </c>
      <c r="C16327">
        <v>48069</v>
      </c>
      <c r="D16327" t="s">
        <v>135</v>
      </c>
      <c r="E16327">
        <v>345</v>
      </c>
      <c r="F16327" t="s">
        <v>141</v>
      </c>
      <c r="G16327" t="s">
        <v>143</v>
      </c>
      <c r="H16327">
        <v>190</v>
      </c>
      <c r="I16327">
        <v>0.139974836542095</v>
      </c>
      <c r="J16327">
        <v>2.0155865279231689E-3</v>
      </c>
      <c r="K16327">
        <v>5.1828718709946597E-2</v>
      </c>
      <c r="L16327">
        <v>0.24509991772189799</v>
      </c>
    </row>
    <row r="16328" spans="1:12">
      <c r="A16328" t="s">
        <v>317</v>
      </c>
      <c r="B16328" t="s">
        <v>347</v>
      </c>
      <c r="C16328">
        <v>48071</v>
      </c>
      <c r="D16328" t="s">
        <v>135</v>
      </c>
      <c r="E16328">
        <v>345</v>
      </c>
      <c r="F16328" t="s">
        <v>141</v>
      </c>
      <c r="G16328" t="s">
        <v>142</v>
      </c>
      <c r="H16328">
        <v>119</v>
      </c>
      <c r="I16328">
        <v>0.14010185143708651</v>
      </c>
      <c r="J16328">
        <v>2.642762587141626E-3</v>
      </c>
      <c r="K16328">
        <v>7.8471534761909406E-2</v>
      </c>
      <c r="L16328">
        <v>0.21178166279614091</v>
      </c>
    </row>
    <row r="16329" spans="1:12">
      <c r="A16329" t="s">
        <v>317</v>
      </c>
      <c r="B16329" t="s">
        <v>347</v>
      </c>
      <c r="C16329">
        <v>48071</v>
      </c>
      <c r="D16329" t="s">
        <v>135</v>
      </c>
      <c r="E16329">
        <v>345</v>
      </c>
      <c r="F16329" t="s">
        <v>141</v>
      </c>
      <c r="G16329" t="s">
        <v>143</v>
      </c>
      <c r="H16329">
        <v>154</v>
      </c>
      <c r="I16329">
        <v>0.14395384353327209</v>
      </c>
      <c r="J16329">
        <v>3.9467140674025146E-3</v>
      </c>
      <c r="K16329">
        <v>2.8122554068456599E-4</v>
      </c>
      <c r="L16329">
        <v>0.21918027059434669</v>
      </c>
    </row>
    <row r="16330" spans="1:12">
      <c r="A16330" t="s">
        <v>317</v>
      </c>
      <c r="B16330" t="s">
        <v>283</v>
      </c>
      <c r="C16330">
        <v>48073</v>
      </c>
      <c r="D16330" t="s">
        <v>135</v>
      </c>
      <c r="E16330">
        <v>345</v>
      </c>
      <c r="F16330" t="s">
        <v>141</v>
      </c>
      <c r="G16330" t="s">
        <v>142</v>
      </c>
      <c r="H16330">
        <v>385</v>
      </c>
      <c r="I16330">
        <v>0.20100119771994421</v>
      </c>
      <c r="J16330">
        <v>4.0050429799981862E-3</v>
      </c>
      <c r="K16330">
        <v>2.0566545882093008E-2</v>
      </c>
      <c r="L16330">
        <v>0.51522151136138117</v>
      </c>
    </row>
    <row r="16331" spans="1:12">
      <c r="A16331" t="s">
        <v>317</v>
      </c>
      <c r="B16331" t="s">
        <v>283</v>
      </c>
      <c r="C16331">
        <v>48073</v>
      </c>
      <c r="D16331" t="s">
        <v>135</v>
      </c>
      <c r="E16331">
        <v>345</v>
      </c>
      <c r="F16331" t="s">
        <v>141</v>
      </c>
      <c r="G16331" t="s">
        <v>143</v>
      </c>
      <c r="H16331">
        <v>613</v>
      </c>
      <c r="I16331">
        <v>0.18720996737075041</v>
      </c>
      <c r="J16331">
        <v>3.4987775763946748E-3</v>
      </c>
      <c r="K16331">
        <v>-1.026048375776786E-2</v>
      </c>
      <c r="L16331">
        <v>0.46264268314415419</v>
      </c>
    </row>
    <row r="16332" spans="1:12">
      <c r="A16332" t="s">
        <v>317</v>
      </c>
      <c r="B16332" t="s">
        <v>348</v>
      </c>
      <c r="C16332">
        <v>48075</v>
      </c>
      <c r="D16332" t="s">
        <v>135</v>
      </c>
      <c r="E16332">
        <v>345</v>
      </c>
      <c r="F16332" t="s">
        <v>141</v>
      </c>
      <c r="G16332" t="s">
        <v>142</v>
      </c>
      <c r="H16332">
        <v>109</v>
      </c>
      <c r="I16332">
        <v>0.15599852329660421</v>
      </c>
      <c r="J16332">
        <v>4.4259028906544727E-3</v>
      </c>
      <c r="K16332">
        <v>1.8168001389907588E-2</v>
      </c>
      <c r="L16332">
        <v>0.31967965695743789</v>
      </c>
    </row>
    <row r="16333" spans="1:12">
      <c r="A16333" t="s">
        <v>317</v>
      </c>
      <c r="B16333" t="s">
        <v>348</v>
      </c>
      <c r="C16333">
        <v>48075</v>
      </c>
      <c r="D16333" t="s">
        <v>135</v>
      </c>
      <c r="E16333">
        <v>345</v>
      </c>
      <c r="F16333" t="s">
        <v>141</v>
      </c>
      <c r="G16333" t="s">
        <v>143</v>
      </c>
      <c r="H16333">
        <v>185</v>
      </c>
      <c r="I16333">
        <v>0.1224085812481792</v>
      </c>
      <c r="J16333">
        <v>2.056383214401361E-3</v>
      </c>
      <c r="K16333">
        <v>1.3287611788468471E-2</v>
      </c>
      <c r="L16333">
        <v>0.20197110014418629</v>
      </c>
    </row>
    <row r="16334" spans="1:12">
      <c r="A16334" t="s">
        <v>317</v>
      </c>
      <c r="B16334" t="s">
        <v>267</v>
      </c>
      <c r="C16334">
        <v>48077</v>
      </c>
      <c r="D16334" t="s">
        <v>135</v>
      </c>
      <c r="E16334">
        <v>345</v>
      </c>
      <c r="F16334" t="s">
        <v>141</v>
      </c>
      <c r="G16334" t="s">
        <v>142</v>
      </c>
      <c r="H16334">
        <v>78</v>
      </c>
      <c r="I16334">
        <v>0.2393111593764643</v>
      </c>
      <c r="J16334">
        <v>9.8932026908874707E-3</v>
      </c>
      <c r="K16334">
        <v>3.612046304599463E-2</v>
      </c>
      <c r="L16334">
        <v>0.43510547303905922</v>
      </c>
    </row>
    <row r="16335" spans="1:12">
      <c r="A16335" t="s">
        <v>317</v>
      </c>
      <c r="B16335" t="s">
        <v>267</v>
      </c>
      <c r="C16335">
        <v>48077</v>
      </c>
      <c r="D16335" t="s">
        <v>135</v>
      </c>
      <c r="E16335">
        <v>345</v>
      </c>
      <c r="F16335" t="s">
        <v>141</v>
      </c>
      <c r="G16335" t="s">
        <v>143</v>
      </c>
      <c r="H16335">
        <v>258</v>
      </c>
      <c r="I16335">
        <v>0.1292222770170568</v>
      </c>
      <c r="J16335">
        <v>3.1590151717680141E-3</v>
      </c>
      <c r="K16335">
        <v>-2.195959561981921E-3</v>
      </c>
      <c r="L16335">
        <v>0.39012303949523369</v>
      </c>
    </row>
    <row r="16336" spans="1:12">
      <c r="A16336" t="s">
        <v>317</v>
      </c>
      <c r="B16336" t="s">
        <v>349</v>
      </c>
      <c r="C16336">
        <v>48079</v>
      </c>
      <c r="D16336" t="s">
        <v>135</v>
      </c>
      <c r="E16336">
        <v>345</v>
      </c>
      <c r="F16336" t="s">
        <v>141</v>
      </c>
      <c r="G16336" t="s">
        <v>142</v>
      </c>
      <c r="H16336">
        <v>195</v>
      </c>
      <c r="I16336">
        <v>0.15575114031576059</v>
      </c>
      <c r="J16336">
        <v>3.5614741296573272E-3</v>
      </c>
      <c r="K16336">
        <v>1.9424560854974699E-2</v>
      </c>
      <c r="L16336">
        <v>0.31382745386502581</v>
      </c>
    </row>
    <row r="16337" spans="1:12">
      <c r="A16337" t="s">
        <v>317</v>
      </c>
      <c r="B16337" t="s">
        <v>349</v>
      </c>
      <c r="C16337">
        <v>48079</v>
      </c>
      <c r="D16337" t="s">
        <v>135</v>
      </c>
      <c r="E16337">
        <v>345</v>
      </c>
      <c r="F16337" t="s">
        <v>141</v>
      </c>
      <c r="G16337" t="s">
        <v>143</v>
      </c>
      <c r="H16337">
        <v>190</v>
      </c>
      <c r="I16337">
        <v>0.139974836542095</v>
      </c>
      <c r="J16337">
        <v>2.0155865279231689E-3</v>
      </c>
      <c r="K16337">
        <v>5.1828718709946597E-2</v>
      </c>
      <c r="L16337">
        <v>0.24509991772189799</v>
      </c>
    </row>
    <row r="16338" spans="1:12">
      <c r="A16338" t="s">
        <v>317</v>
      </c>
      <c r="B16338" t="s">
        <v>350</v>
      </c>
      <c r="C16338">
        <v>48081</v>
      </c>
      <c r="D16338" t="s">
        <v>135</v>
      </c>
      <c r="E16338">
        <v>345</v>
      </c>
      <c r="F16338" t="s">
        <v>141</v>
      </c>
      <c r="G16338" t="s">
        <v>142</v>
      </c>
      <c r="H16338">
        <v>109</v>
      </c>
      <c r="I16338">
        <v>0.15599852329660421</v>
      </c>
      <c r="J16338">
        <v>4.4259028906544727E-3</v>
      </c>
      <c r="K16338">
        <v>1.8168001389907588E-2</v>
      </c>
      <c r="L16338">
        <v>0.31967965695743789</v>
      </c>
    </row>
    <row r="16339" spans="1:12">
      <c r="A16339" t="s">
        <v>317</v>
      </c>
      <c r="B16339" t="s">
        <v>350</v>
      </c>
      <c r="C16339">
        <v>48081</v>
      </c>
      <c r="D16339" t="s">
        <v>135</v>
      </c>
      <c r="E16339">
        <v>345</v>
      </c>
      <c r="F16339" t="s">
        <v>141</v>
      </c>
      <c r="G16339" t="s">
        <v>143</v>
      </c>
      <c r="H16339">
        <v>185</v>
      </c>
      <c r="I16339">
        <v>0.1224085812481792</v>
      </c>
      <c r="J16339">
        <v>2.056383214401361E-3</v>
      </c>
      <c r="K16339">
        <v>1.3287611788468471E-2</v>
      </c>
      <c r="L16339">
        <v>0.20197110014418629</v>
      </c>
    </row>
    <row r="16340" spans="1:12">
      <c r="A16340" t="s">
        <v>317</v>
      </c>
      <c r="B16340" t="s">
        <v>351</v>
      </c>
      <c r="C16340">
        <v>48083</v>
      </c>
      <c r="D16340" t="s">
        <v>135</v>
      </c>
      <c r="E16340">
        <v>345</v>
      </c>
      <c r="F16340" t="s">
        <v>141</v>
      </c>
      <c r="G16340" t="s">
        <v>142</v>
      </c>
      <c r="H16340">
        <v>1435</v>
      </c>
      <c r="I16340">
        <v>0.22559296792280339</v>
      </c>
      <c r="J16340">
        <v>2.1627563359817251E-3</v>
      </c>
      <c r="K16340">
        <v>-2.5063253623313141E-2</v>
      </c>
      <c r="L16340">
        <v>0.45074548334397752</v>
      </c>
    </row>
    <row r="16341" spans="1:12">
      <c r="A16341" t="s">
        <v>317</v>
      </c>
      <c r="B16341" t="s">
        <v>351</v>
      </c>
      <c r="C16341">
        <v>48083</v>
      </c>
      <c r="D16341" t="s">
        <v>135</v>
      </c>
      <c r="E16341">
        <v>345</v>
      </c>
      <c r="F16341" t="s">
        <v>141</v>
      </c>
      <c r="G16341" t="s">
        <v>143</v>
      </c>
      <c r="H16341">
        <v>184</v>
      </c>
      <c r="I16341">
        <v>0.1331965825356651</v>
      </c>
      <c r="J16341">
        <v>3.7839541199016992E-3</v>
      </c>
      <c r="K16341">
        <v>7.0135539599141634E-3</v>
      </c>
      <c r="L16341">
        <v>0.30864982691624732</v>
      </c>
    </row>
    <row r="16342" spans="1:12">
      <c r="A16342" t="s">
        <v>317</v>
      </c>
      <c r="B16342" t="s">
        <v>352</v>
      </c>
      <c r="C16342">
        <v>48085</v>
      </c>
      <c r="D16342" t="s">
        <v>135</v>
      </c>
      <c r="E16342">
        <v>345</v>
      </c>
      <c r="F16342" t="s">
        <v>141</v>
      </c>
      <c r="G16342" t="s">
        <v>142</v>
      </c>
      <c r="H16342">
        <v>21</v>
      </c>
      <c r="I16342">
        <v>0.25445215511336122</v>
      </c>
      <c r="J16342">
        <v>1.6711291996755761E-2</v>
      </c>
      <c r="K16342">
        <v>7.4837415589031495E-2</v>
      </c>
      <c r="L16342">
        <v>0.47780326347731028</v>
      </c>
    </row>
    <row r="16343" spans="1:12">
      <c r="A16343" t="s">
        <v>317</v>
      </c>
      <c r="B16343" t="s">
        <v>352</v>
      </c>
      <c r="C16343">
        <v>48085</v>
      </c>
      <c r="D16343" t="s">
        <v>135</v>
      </c>
      <c r="E16343">
        <v>345</v>
      </c>
      <c r="F16343" t="s">
        <v>141</v>
      </c>
      <c r="G16343" t="s">
        <v>143</v>
      </c>
      <c r="H16343">
        <v>321</v>
      </c>
      <c r="I16343">
        <v>0.15326445478178749</v>
      </c>
      <c r="J16343">
        <v>2.318252785109891E-3</v>
      </c>
      <c r="K16343">
        <v>-2.937424300232781E-3</v>
      </c>
      <c r="L16343">
        <v>0.32945835632207732</v>
      </c>
    </row>
    <row r="16344" spans="1:12">
      <c r="A16344" t="s">
        <v>317</v>
      </c>
      <c r="B16344" t="s">
        <v>353</v>
      </c>
      <c r="C16344">
        <v>48087</v>
      </c>
      <c r="D16344" t="s">
        <v>135</v>
      </c>
      <c r="E16344">
        <v>345</v>
      </c>
      <c r="F16344" t="s">
        <v>141</v>
      </c>
      <c r="G16344" t="s">
        <v>142</v>
      </c>
      <c r="H16344">
        <v>109</v>
      </c>
      <c r="I16344">
        <v>0.15599852329660421</v>
      </c>
      <c r="J16344">
        <v>4.4259028906544727E-3</v>
      </c>
      <c r="K16344">
        <v>1.8168001389907588E-2</v>
      </c>
      <c r="L16344">
        <v>0.31967965695743789</v>
      </c>
    </row>
    <row r="16345" spans="1:12">
      <c r="A16345" t="s">
        <v>317</v>
      </c>
      <c r="B16345" t="s">
        <v>353</v>
      </c>
      <c r="C16345">
        <v>48087</v>
      </c>
      <c r="D16345" t="s">
        <v>135</v>
      </c>
      <c r="E16345">
        <v>345</v>
      </c>
      <c r="F16345" t="s">
        <v>141</v>
      </c>
      <c r="G16345" t="s">
        <v>143</v>
      </c>
      <c r="H16345">
        <v>185</v>
      </c>
      <c r="I16345">
        <v>0.1224085812481792</v>
      </c>
      <c r="J16345">
        <v>2.056383214401361E-3</v>
      </c>
      <c r="K16345">
        <v>1.3287611788468471E-2</v>
      </c>
      <c r="L16345">
        <v>0.20197110014418629</v>
      </c>
    </row>
    <row r="16346" spans="1:12">
      <c r="A16346" t="s">
        <v>317</v>
      </c>
      <c r="B16346" t="s">
        <v>354</v>
      </c>
      <c r="C16346">
        <v>48089</v>
      </c>
      <c r="D16346" t="s">
        <v>135</v>
      </c>
      <c r="E16346">
        <v>345</v>
      </c>
      <c r="F16346" t="s">
        <v>141</v>
      </c>
      <c r="G16346" t="s">
        <v>142</v>
      </c>
      <c r="H16346">
        <v>119</v>
      </c>
      <c r="I16346">
        <v>0.14010185143708651</v>
      </c>
      <c r="J16346">
        <v>2.642762587141626E-3</v>
      </c>
      <c r="K16346">
        <v>7.8471534761909406E-2</v>
      </c>
      <c r="L16346">
        <v>0.21178166279614091</v>
      </c>
    </row>
    <row r="16347" spans="1:12">
      <c r="A16347" t="s">
        <v>317</v>
      </c>
      <c r="B16347" t="s">
        <v>354</v>
      </c>
      <c r="C16347">
        <v>48089</v>
      </c>
      <c r="D16347" t="s">
        <v>135</v>
      </c>
      <c r="E16347">
        <v>345</v>
      </c>
      <c r="F16347" t="s">
        <v>141</v>
      </c>
      <c r="G16347" t="s">
        <v>143</v>
      </c>
      <c r="H16347">
        <v>154</v>
      </c>
      <c r="I16347">
        <v>0.14395384353327209</v>
      </c>
      <c r="J16347">
        <v>3.9467140674025146E-3</v>
      </c>
      <c r="K16347">
        <v>2.8122554068456599E-4</v>
      </c>
      <c r="L16347">
        <v>0.21918027059434669</v>
      </c>
    </row>
    <row r="16348" spans="1:12">
      <c r="A16348" t="s">
        <v>317</v>
      </c>
      <c r="B16348" t="s">
        <v>355</v>
      </c>
      <c r="C16348">
        <v>48091</v>
      </c>
      <c r="D16348" t="s">
        <v>135</v>
      </c>
      <c r="E16348">
        <v>345</v>
      </c>
      <c r="F16348" t="s">
        <v>141</v>
      </c>
      <c r="G16348" t="s">
        <v>142</v>
      </c>
      <c r="H16348">
        <v>249</v>
      </c>
      <c r="I16348">
        <v>0.1036968541749524</v>
      </c>
      <c r="J16348">
        <v>1.9443798896113249E-3</v>
      </c>
      <c r="K16348">
        <v>2.4189686909767909E-2</v>
      </c>
      <c r="L16348">
        <v>0.17187646677362509</v>
      </c>
    </row>
    <row r="16349" spans="1:12">
      <c r="A16349" t="s">
        <v>317</v>
      </c>
      <c r="B16349" t="s">
        <v>355</v>
      </c>
      <c r="C16349">
        <v>48091</v>
      </c>
      <c r="D16349" t="s">
        <v>135</v>
      </c>
      <c r="E16349">
        <v>345</v>
      </c>
      <c r="F16349" t="s">
        <v>141</v>
      </c>
      <c r="G16349" t="s">
        <v>143</v>
      </c>
      <c r="H16349">
        <v>334</v>
      </c>
      <c r="I16349">
        <v>0.1304966381079565</v>
      </c>
      <c r="J16349">
        <v>2.1068297353399571E-3</v>
      </c>
      <c r="K16349">
        <v>-8.613017789729064E-3</v>
      </c>
      <c r="L16349">
        <v>0.27722454182347861</v>
      </c>
    </row>
    <row r="16350" spans="1:12">
      <c r="A16350" t="s">
        <v>317</v>
      </c>
      <c r="B16350" t="s">
        <v>295</v>
      </c>
      <c r="C16350">
        <v>48093</v>
      </c>
      <c r="D16350" t="s">
        <v>135</v>
      </c>
      <c r="E16350">
        <v>345</v>
      </c>
      <c r="F16350" t="s">
        <v>141</v>
      </c>
      <c r="G16350" t="s">
        <v>142</v>
      </c>
      <c r="H16350">
        <v>21</v>
      </c>
      <c r="I16350">
        <v>0.25445215511336122</v>
      </c>
      <c r="J16350">
        <v>1.6711291996755761E-2</v>
      </c>
      <c r="K16350">
        <v>7.4837415589031495E-2</v>
      </c>
      <c r="L16350">
        <v>0.47780326347731028</v>
      </c>
    </row>
    <row r="16351" spans="1:12">
      <c r="A16351" t="s">
        <v>317</v>
      </c>
      <c r="B16351" t="s">
        <v>295</v>
      </c>
      <c r="C16351">
        <v>48093</v>
      </c>
      <c r="D16351" t="s">
        <v>135</v>
      </c>
      <c r="E16351">
        <v>345</v>
      </c>
      <c r="F16351" t="s">
        <v>141</v>
      </c>
      <c r="G16351" t="s">
        <v>143</v>
      </c>
      <c r="H16351">
        <v>46</v>
      </c>
      <c r="I16351">
        <v>0.1173239828798141</v>
      </c>
      <c r="J16351">
        <v>6.3079549833589751E-3</v>
      </c>
      <c r="K16351">
        <v>7.6889445785127356E-3</v>
      </c>
      <c r="L16351">
        <v>0.19719523130680841</v>
      </c>
    </row>
    <row r="16352" spans="1:12">
      <c r="A16352" t="s">
        <v>317</v>
      </c>
      <c r="B16352" t="s">
        <v>356</v>
      </c>
      <c r="C16352">
        <v>48095</v>
      </c>
      <c r="D16352" t="s">
        <v>135</v>
      </c>
      <c r="E16352">
        <v>345</v>
      </c>
      <c r="F16352" t="s">
        <v>141</v>
      </c>
      <c r="G16352" t="s">
        <v>142</v>
      </c>
      <c r="H16352">
        <v>1435</v>
      </c>
      <c r="I16352">
        <v>0.22559296792280339</v>
      </c>
      <c r="J16352">
        <v>2.1627563359817251E-3</v>
      </c>
      <c r="K16352">
        <v>-2.5063253623313141E-2</v>
      </c>
      <c r="L16352">
        <v>0.45074548334397752</v>
      </c>
    </row>
    <row r="16353" spans="1:12">
      <c r="A16353" t="s">
        <v>317</v>
      </c>
      <c r="B16353" t="s">
        <v>356</v>
      </c>
      <c r="C16353">
        <v>48095</v>
      </c>
      <c r="D16353" t="s">
        <v>135</v>
      </c>
      <c r="E16353">
        <v>345</v>
      </c>
      <c r="F16353" t="s">
        <v>141</v>
      </c>
      <c r="G16353" t="s">
        <v>143</v>
      </c>
      <c r="H16353">
        <v>184</v>
      </c>
      <c r="I16353">
        <v>0.1331965825356651</v>
      </c>
      <c r="J16353">
        <v>3.7839541199016992E-3</v>
      </c>
      <c r="K16353">
        <v>7.0135539599141634E-3</v>
      </c>
      <c r="L16353">
        <v>0.30864982691624732</v>
      </c>
    </row>
    <row r="16354" spans="1:12">
      <c r="A16354" t="s">
        <v>317</v>
      </c>
      <c r="B16354" t="s">
        <v>357</v>
      </c>
      <c r="C16354">
        <v>48097</v>
      </c>
      <c r="D16354" t="s">
        <v>135</v>
      </c>
      <c r="E16354">
        <v>345</v>
      </c>
      <c r="F16354" t="s">
        <v>141</v>
      </c>
      <c r="G16354" t="s">
        <v>142</v>
      </c>
      <c r="H16354">
        <v>21</v>
      </c>
      <c r="I16354">
        <v>0.25445215511336122</v>
      </c>
      <c r="J16354">
        <v>1.6711291996755761E-2</v>
      </c>
      <c r="K16354">
        <v>7.4837415589031495E-2</v>
      </c>
      <c r="L16354">
        <v>0.47780326347731028</v>
      </c>
    </row>
    <row r="16355" spans="1:12">
      <c r="A16355" t="s">
        <v>317</v>
      </c>
      <c r="B16355" t="s">
        <v>357</v>
      </c>
      <c r="C16355">
        <v>48097</v>
      </c>
      <c r="D16355" t="s">
        <v>135</v>
      </c>
      <c r="E16355">
        <v>345</v>
      </c>
      <c r="F16355" t="s">
        <v>141</v>
      </c>
      <c r="G16355" t="s">
        <v>143</v>
      </c>
      <c r="H16355">
        <v>73</v>
      </c>
      <c r="I16355">
        <v>0.1481008614219004</v>
      </c>
      <c r="J16355">
        <v>5.4555529900941696E-3</v>
      </c>
      <c r="K16355">
        <v>-1.4258210904547579E-3</v>
      </c>
      <c r="L16355">
        <v>0.23719293134346139</v>
      </c>
    </row>
    <row r="16356" spans="1:12">
      <c r="A16356" t="s">
        <v>317</v>
      </c>
      <c r="B16356" t="s">
        <v>358</v>
      </c>
      <c r="C16356">
        <v>48099</v>
      </c>
      <c r="D16356" t="s">
        <v>135</v>
      </c>
      <c r="E16356">
        <v>345</v>
      </c>
      <c r="F16356" t="s">
        <v>141</v>
      </c>
      <c r="G16356" t="s">
        <v>142</v>
      </c>
      <c r="H16356">
        <v>21</v>
      </c>
      <c r="I16356">
        <v>0.25445215511336122</v>
      </c>
      <c r="J16356">
        <v>1.6711291996755761E-2</v>
      </c>
      <c r="K16356">
        <v>7.4837415589031495E-2</v>
      </c>
      <c r="L16356">
        <v>0.47780326347731028</v>
      </c>
    </row>
    <row r="16357" spans="1:12">
      <c r="A16357" t="s">
        <v>317</v>
      </c>
      <c r="B16357" t="s">
        <v>358</v>
      </c>
      <c r="C16357">
        <v>48099</v>
      </c>
      <c r="D16357" t="s">
        <v>135</v>
      </c>
      <c r="E16357">
        <v>345</v>
      </c>
      <c r="F16357" t="s">
        <v>141</v>
      </c>
      <c r="G16357" t="s">
        <v>143</v>
      </c>
      <c r="H16357">
        <v>73</v>
      </c>
      <c r="I16357">
        <v>0.1481008614219004</v>
      </c>
      <c r="J16357">
        <v>5.4555529900941696E-3</v>
      </c>
      <c r="K16357">
        <v>-1.4258210904547579E-3</v>
      </c>
      <c r="L16357">
        <v>0.23719293134346139</v>
      </c>
    </row>
    <row r="16358" spans="1:12">
      <c r="A16358" t="s">
        <v>317</v>
      </c>
      <c r="B16358" t="s">
        <v>359</v>
      </c>
      <c r="C16358">
        <v>48101</v>
      </c>
      <c r="D16358" t="s">
        <v>135</v>
      </c>
      <c r="E16358">
        <v>345</v>
      </c>
      <c r="F16358" t="s">
        <v>141</v>
      </c>
      <c r="G16358" t="s">
        <v>142</v>
      </c>
      <c r="H16358">
        <v>109</v>
      </c>
      <c r="I16358">
        <v>0.15599852329660421</v>
      </c>
      <c r="J16358">
        <v>4.4259028906544727E-3</v>
      </c>
      <c r="K16358">
        <v>1.8168001389907588E-2</v>
      </c>
      <c r="L16358">
        <v>0.31967965695743789</v>
      </c>
    </row>
    <row r="16359" spans="1:12">
      <c r="A16359" t="s">
        <v>317</v>
      </c>
      <c r="B16359" t="s">
        <v>359</v>
      </c>
      <c r="C16359">
        <v>48101</v>
      </c>
      <c r="D16359" t="s">
        <v>135</v>
      </c>
      <c r="E16359">
        <v>345</v>
      </c>
      <c r="F16359" t="s">
        <v>141</v>
      </c>
      <c r="G16359" t="s">
        <v>143</v>
      </c>
      <c r="H16359">
        <v>185</v>
      </c>
      <c r="I16359">
        <v>0.1224085812481792</v>
      </c>
      <c r="J16359">
        <v>2.056383214401361E-3</v>
      </c>
      <c r="K16359">
        <v>1.3287611788468471E-2</v>
      </c>
      <c r="L16359">
        <v>0.20197110014418629</v>
      </c>
    </row>
    <row r="16360" spans="1:12">
      <c r="A16360" t="s">
        <v>317</v>
      </c>
      <c r="B16360" t="s">
        <v>360</v>
      </c>
      <c r="C16360">
        <v>48103</v>
      </c>
      <c r="D16360" t="s">
        <v>135</v>
      </c>
      <c r="E16360">
        <v>345</v>
      </c>
      <c r="F16360" t="s">
        <v>141</v>
      </c>
      <c r="G16360" t="s">
        <v>142</v>
      </c>
      <c r="H16360">
        <v>389</v>
      </c>
      <c r="I16360">
        <v>8.2916189042440011E-2</v>
      </c>
      <c r="J16360">
        <v>4.2917908467139179E-3</v>
      </c>
      <c r="K16360">
        <v>-0.32624860690699181</v>
      </c>
      <c r="L16360">
        <v>0.39424034873020081</v>
      </c>
    </row>
    <row r="16361" spans="1:12">
      <c r="A16361" t="s">
        <v>317</v>
      </c>
      <c r="B16361" t="s">
        <v>360</v>
      </c>
      <c r="C16361">
        <v>48103</v>
      </c>
      <c r="D16361" t="s">
        <v>135</v>
      </c>
      <c r="E16361">
        <v>345</v>
      </c>
      <c r="F16361" t="s">
        <v>141</v>
      </c>
      <c r="G16361" t="s">
        <v>143</v>
      </c>
      <c r="H16361">
        <v>138</v>
      </c>
      <c r="I16361">
        <v>3.9522275506306923E-2</v>
      </c>
      <c r="J16361">
        <v>2.9023908971362931E-3</v>
      </c>
      <c r="K16361">
        <v>-1.479149712631208E-2</v>
      </c>
      <c r="L16361">
        <v>0.18832427359729989</v>
      </c>
    </row>
    <row r="16362" spans="1:12">
      <c r="A16362" t="s">
        <v>317</v>
      </c>
      <c r="B16362" t="s">
        <v>307</v>
      </c>
      <c r="C16362">
        <v>48105</v>
      </c>
      <c r="D16362" t="s">
        <v>135</v>
      </c>
      <c r="E16362">
        <v>345</v>
      </c>
      <c r="F16362" t="s">
        <v>141</v>
      </c>
      <c r="G16362" t="s">
        <v>142</v>
      </c>
      <c r="H16362">
        <v>20</v>
      </c>
      <c r="I16362">
        <v>0.13659006638171711</v>
      </c>
      <c r="J16362">
        <v>3.1568172314213792E-3</v>
      </c>
      <c r="K16362">
        <v>0.11667767849630679</v>
      </c>
      <c r="L16362">
        <v>0.16596295901656261</v>
      </c>
    </row>
    <row r="16363" spans="1:12">
      <c r="A16363" t="s">
        <v>317</v>
      </c>
      <c r="B16363" t="s">
        <v>307</v>
      </c>
      <c r="C16363">
        <v>48105</v>
      </c>
      <c r="D16363" t="s">
        <v>135</v>
      </c>
      <c r="E16363">
        <v>345</v>
      </c>
      <c r="F16363" t="s">
        <v>141</v>
      </c>
      <c r="G16363" t="s">
        <v>143</v>
      </c>
      <c r="H16363">
        <v>39</v>
      </c>
      <c r="I16363">
        <v>0.1091519226003</v>
      </c>
      <c r="J16363">
        <v>3.3047358803355098E-3</v>
      </c>
      <c r="K16363">
        <v>5.9830648467171517E-2</v>
      </c>
      <c r="L16363">
        <v>0.13750579689452119</v>
      </c>
    </row>
    <row r="16364" spans="1:12">
      <c r="A16364" t="s">
        <v>317</v>
      </c>
      <c r="B16364" t="s">
        <v>361</v>
      </c>
      <c r="C16364">
        <v>48107</v>
      </c>
      <c r="D16364" t="s">
        <v>135</v>
      </c>
      <c r="E16364">
        <v>345</v>
      </c>
      <c r="F16364" t="s">
        <v>141</v>
      </c>
      <c r="G16364" t="s">
        <v>142</v>
      </c>
      <c r="H16364">
        <v>195</v>
      </c>
      <c r="I16364">
        <v>0.15575114031576059</v>
      </c>
      <c r="J16364">
        <v>3.5614741296573272E-3</v>
      </c>
      <c r="K16364">
        <v>1.9424560854974699E-2</v>
      </c>
      <c r="L16364">
        <v>0.31382745386502581</v>
      </c>
    </row>
    <row r="16365" spans="1:12">
      <c r="A16365" t="s">
        <v>317</v>
      </c>
      <c r="B16365" t="s">
        <v>361</v>
      </c>
      <c r="C16365">
        <v>48107</v>
      </c>
      <c r="D16365" t="s">
        <v>135</v>
      </c>
      <c r="E16365">
        <v>345</v>
      </c>
      <c r="F16365" t="s">
        <v>141</v>
      </c>
      <c r="G16365" t="s">
        <v>143</v>
      </c>
      <c r="H16365">
        <v>190</v>
      </c>
      <c r="I16365">
        <v>0.139974836542095</v>
      </c>
      <c r="J16365">
        <v>2.0155865279231689E-3</v>
      </c>
      <c r="K16365">
        <v>5.1828718709946597E-2</v>
      </c>
      <c r="L16365">
        <v>0.24509991772189799</v>
      </c>
    </row>
    <row r="16366" spans="1:12">
      <c r="A16366" t="s">
        <v>317</v>
      </c>
      <c r="B16366" t="s">
        <v>362</v>
      </c>
      <c r="C16366">
        <v>48109</v>
      </c>
      <c r="D16366" t="s">
        <v>135</v>
      </c>
      <c r="E16366">
        <v>345</v>
      </c>
      <c r="F16366" t="s">
        <v>141</v>
      </c>
      <c r="G16366" t="s">
        <v>142</v>
      </c>
      <c r="H16366">
        <v>389</v>
      </c>
      <c r="I16366">
        <v>8.2916189042440011E-2</v>
      </c>
      <c r="J16366">
        <v>4.2917908467139179E-3</v>
      </c>
      <c r="K16366">
        <v>-0.32624860690699181</v>
      </c>
      <c r="L16366">
        <v>0.39424034873020081</v>
      </c>
    </row>
    <row r="16367" spans="1:12">
      <c r="A16367" t="s">
        <v>317</v>
      </c>
      <c r="B16367" t="s">
        <v>362</v>
      </c>
      <c r="C16367">
        <v>48109</v>
      </c>
      <c r="D16367" t="s">
        <v>135</v>
      </c>
      <c r="E16367">
        <v>345</v>
      </c>
      <c r="F16367" t="s">
        <v>141</v>
      </c>
      <c r="G16367" t="s">
        <v>143</v>
      </c>
      <c r="H16367">
        <v>138</v>
      </c>
      <c r="I16367">
        <v>3.9522275506306923E-2</v>
      </c>
      <c r="J16367">
        <v>2.9023908971362931E-3</v>
      </c>
      <c r="K16367">
        <v>-1.479149712631208E-2</v>
      </c>
      <c r="L16367">
        <v>0.18832427359729989</v>
      </c>
    </row>
    <row r="16368" spans="1:12">
      <c r="A16368" t="s">
        <v>317</v>
      </c>
      <c r="B16368" t="s">
        <v>363</v>
      </c>
      <c r="C16368">
        <v>48111</v>
      </c>
      <c r="D16368" t="s">
        <v>135</v>
      </c>
      <c r="E16368">
        <v>345</v>
      </c>
      <c r="F16368" t="s">
        <v>141</v>
      </c>
      <c r="G16368" t="s">
        <v>142</v>
      </c>
      <c r="H16368">
        <v>78</v>
      </c>
      <c r="I16368">
        <v>0.19208582579688011</v>
      </c>
      <c r="J16368">
        <v>6.5217159257307741E-3</v>
      </c>
      <c r="K16368">
        <v>2.903352198653137E-2</v>
      </c>
      <c r="L16368">
        <v>0.31367774359373868</v>
      </c>
    </row>
    <row r="16369" spans="1:12">
      <c r="A16369" t="s">
        <v>317</v>
      </c>
      <c r="B16369" t="s">
        <v>363</v>
      </c>
      <c r="C16369">
        <v>48111</v>
      </c>
      <c r="D16369" t="s">
        <v>135</v>
      </c>
      <c r="E16369">
        <v>345</v>
      </c>
      <c r="F16369" t="s">
        <v>141</v>
      </c>
      <c r="G16369" t="s">
        <v>143</v>
      </c>
      <c r="H16369">
        <v>113</v>
      </c>
      <c r="I16369">
        <v>9.7160993253942382E-2</v>
      </c>
      <c r="J16369">
        <v>4.5816139324592374E-3</v>
      </c>
      <c r="K16369">
        <v>-6.0337910409780357E-2</v>
      </c>
      <c r="L16369">
        <v>0.156926943494405</v>
      </c>
    </row>
    <row r="16370" spans="1:12">
      <c r="A16370" t="s">
        <v>317</v>
      </c>
      <c r="B16370" t="s">
        <v>364</v>
      </c>
      <c r="C16370">
        <v>48113</v>
      </c>
      <c r="D16370" t="s">
        <v>135</v>
      </c>
      <c r="E16370">
        <v>345</v>
      </c>
      <c r="F16370" t="s">
        <v>141</v>
      </c>
      <c r="G16370" t="s">
        <v>142</v>
      </c>
      <c r="H16370">
        <v>21</v>
      </c>
      <c r="I16370">
        <v>0.25445215511336122</v>
      </c>
      <c r="J16370">
        <v>1.6711291996755761E-2</v>
      </c>
      <c r="K16370">
        <v>7.4837415589031495E-2</v>
      </c>
      <c r="L16370">
        <v>0.47780326347731028</v>
      </c>
    </row>
    <row r="16371" spans="1:12">
      <c r="A16371" t="s">
        <v>317</v>
      </c>
      <c r="B16371" t="s">
        <v>364</v>
      </c>
      <c r="C16371">
        <v>48113</v>
      </c>
      <c r="D16371" t="s">
        <v>135</v>
      </c>
      <c r="E16371">
        <v>345</v>
      </c>
      <c r="F16371" t="s">
        <v>141</v>
      </c>
      <c r="G16371" t="s">
        <v>143</v>
      </c>
      <c r="H16371">
        <v>321</v>
      </c>
      <c r="I16371">
        <v>0.15326445478178749</v>
      </c>
      <c r="J16371">
        <v>2.318252785109891E-3</v>
      </c>
      <c r="K16371">
        <v>-2.937424300232781E-3</v>
      </c>
      <c r="L16371">
        <v>0.32945835632207732</v>
      </c>
    </row>
    <row r="16372" spans="1:12">
      <c r="A16372" t="s">
        <v>317</v>
      </c>
      <c r="B16372" t="s">
        <v>279</v>
      </c>
      <c r="C16372">
        <v>48115</v>
      </c>
      <c r="D16372" t="s">
        <v>135</v>
      </c>
      <c r="E16372">
        <v>345</v>
      </c>
      <c r="F16372" t="s">
        <v>141</v>
      </c>
      <c r="G16372" t="s">
        <v>142</v>
      </c>
      <c r="H16372">
        <v>195</v>
      </c>
      <c r="I16372">
        <v>0.15575114031576059</v>
      </c>
      <c r="J16372">
        <v>3.5614741296573272E-3</v>
      </c>
      <c r="K16372">
        <v>1.9424560854974699E-2</v>
      </c>
      <c r="L16372">
        <v>0.31382745386502581</v>
      </c>
    </row>
    <row r="16373" spans="1:12">
      <c r="A16373" t="s">
        <v>317</v>
      </c>
      <c r="B16373" t="s">
        <v>279</v>
      </c>
      <c r="C16373">
        <v>48115</v>
      </c>
      <c r="D16373" t="s">
        <v>135</v>
      </c>
      <c r="E16373">
        <v>345</v>
      </c>
      <c r="F16373" t="s">
        <v>141</v>
      </c>
      <c r="G16373" t="s">
        <v>143</v>
      </c>
      <c r="H16373">
        <v>190</v>
      </c>
      <c r="I16373">
        <v>0.139974836542095</v>
      </c>
      <c r="J16373">
        <v>2.0155865279231689E-3</v>
      </c>
      <c r="K16373">
        <v>5.1828718709946597E-2</v>
      </c>
      <c r="L16373">
        <v>0.24509991772189799</v>
      </c>
    </row>
    <row r="16374" spans="1:12">
      <c r="A16374" t="s">
        <v>317</v>
      </c>
      <c r="B16374" t="s">
        <v>365</v>
      </c>
      <c r="C16374">
        <v>48117</v>
      </c>
      <c r="D16374" t="s">
        <v>135</v>
      </c>
      <c r="E16374">
        <v>345</v>
      </c>
      <c r="F16374" t="s">
        <v>141</v>
      </c>
      <c r="G16374" t="s">
        <v>142</v>
      </c>
      <c r="H16374">
        <v>195</v>
      </c>
      <c r="I16374">
        <v>0.15575114031576059</v>
      </c>
      <c r="J16374">
        <v>3.5614741296573272E-3</v>
      </c>
      <c r="K16374">
        <v>1.9424560854974699E-2</v>
      </c>
      <c r="L16374">
        <v>0.31382745386502581</v>
      </c>
    </row>
    <row r="16375" spans="1:12">
      <c r="A16375" t="s">
        <v>317</v>
      </c>
      <c r="B16375" t="s">
        <v>365</v>
      </c>
      <c r="C16375">
        <v>48117</v>
      </c>
      <c r="D16375" t="s">
        <v>135</v>
      </c>
      <c r="E16375">
        <v>345</v>
      </c>
      <c r="F16375" t="s">
        <v>141</v>
      </c>
      <c r="G16375" t="s">
        <v>143</v>
      </c>
      <c r="H16375">
        <v>190</v>
      </c>
      <c r="I16375">
        <v>0.139974836542095</v>
      </c>
      <c r="J16375">
        <v>2.0155865279231689E-3</v>
      </c>
      <c r="K16375">
        <v>5.1828718709946597E-2</v>
      </c>
      <c r="L16375">
        <v>0.24509991772189799</v>
      </c>
    </row>
    <row r="16376" spans="1:12">
      <c r="A16376" t="s">
        <v>317</v>
      </c>
      <c r="B16376" t="s">
        <v>263</v>
      </c>
      <c r="C16376">
        <v>48119</v>
      </c>
      <c r="D16376" t="s">
        <v>135</v>
      </c>
      <c r="E16376">
        <v>345</v>
      </c>
      <c r="F16376" t="s">
        <v>141</v>
      </c>
      <c r="G16376" t="s">
        <v>142</v>
      </c>
      <c r="H16376">
        <v>21</v>
      </c>
      <c r="I16376">
        <v>0.25445215511336122</v>
      </c>
      <c r="J16376">
        <v>1.6711291996755761E-2</v>
      </c>
      <c r="K16376">
        <v>7.4837415589031495E-2</v>
      </c>
      <c r="L16376">
        <v>0.47780326347731028</v>
      </c>
    </row>
    <row r="16377" spans="1:12">
      <c r="A16377" t="s">
        <v>317</v>
      </c>
      <c r="B16377" t="s">
        <v>263</v>
      </c>
      <c r="C16377">
        <v>48119</v>
      </c>
      <c r="D16377" t="s">
        <v>135</v>
      </c>
      <c r="E16377">
        <v>345</v>
      </c>
      <c r="F16377" t="s">
        <v>141</v>
      </c>
      <c r="G16377" t="s">
        <v>143</v>
      </c>
      <c r="H16377">
        <v>321</v>
      </c>
      <c r="I16377">
        <v>0.15326445478178749</v>
      </c>
      <c r="J16377">
        <v>2.318252785109891E-3</v>
      </c>
      <c r="K16377">
        <v>-2.937424300232781E-3</v>
      </c>
      <c r="L16377">
        <v>0.32945835632207732</v>
      </c>
    </row>
    <row r="16378" spans="1:12">
      <c r="A16378" t="s">
        <v>317</v>
      </c>
      <c r="B16378" t="s">
        <v>366</v>
      </c>
      <c r="C16378">
        <v>48121</v>
      </c>
      <c r="D16378" t="s">
        <v>135</v>
      </c>
      <c r="E16378">
        <v>345</v>
      </c>
      <c r="F16378" t="s">
        <v>141</v>
      </c>
      <c r="G16378" t="s">
        <v>142</v>
      </c>
      <c r="H16378">
        <v>21</v>
      </c>
      <c r="I16378">
        <v>0.25445215511336122</v>
      </c>
      <c r="J16378">
        <v>1.6711291996755761E-2</v>
      </c>
      <c r="K16378">
        <v>7.4837415589031495E-2</v>
      </c>
      <c r="L16378">
        <v>0.47780326347731028</v>
      </c>
    </row>
    <row r="16379" spans="1:12">
      <c r="A16379" t="s">
        <v>317</v>
      </c>
      <c r="B16379" t="s">
        <v>366</v>
      </c>
      <c r="C16379">
        <v>48121</v>
      </c>
      <c r="D16379" t="s">
        <v>135</v>
      </c>
      <c r="E16379">
        <v>345</v>
      </c>
      <c r="F16379" t="s">
        <v>141</v>
      </c>
      <c r="G16379" t="s">
        <v>143</v>
      </c>
      <c r="H16379">
        <v>73</v>
      </c>
      <c r="I16379">
        <v>0.1481008614219004</v>
      </c>
      <c r="J16379">
        <v>5.4555529900941696E-3</v>
      </c>
      <c r="K16379">
        <v>-1.4258210904547579E-3</v>
      </c>
      <c r="L16379">
        <v>0.23719293134346139</v>
      </c>
    </row>
    <row r="16380" spans="1:12">
      <c r="A16380" t="s">
        <v>317</v>
      </c>
      <c r="B16380" t="s">
        <v>367</v>
      </c>
      <c r="C16380">
        <v>48123</v>
      </c>
      <c r="D16380" t="s">
        <v>135</v>
      </c>
      <c r="E16380">
        <v>345</v>
      </c>
      <c r="F16380" t="s">
        <v>141</v>
      </c>
      <c r="G16380" t="s">
        <v>142</v>
      </c>
      <c r="H16380">
        <v>109</v>
      </c>
      <c r="I16380">
        <v>0.11581134866318959</v>
      </c>
      <c r="J16380">
        <v>2.805765432276858E-3</v>
      </c>
      <c r="K16380">
        <v>3.3918713004032722E-2</v>
      </c>
      <c r="L16380">
        <v>0.17010969861469169</v>
      </c>
    </row>
    <row r="16381" spans="1:12">
      <c r="A16381" t="s">
        <v>317</v>
      </c>
      <c r="B16381" t="s">
        <v>367</v>
      </c>
      <c r="C16381">
        <v>48123</v>
      </c>
      <c r="D16381" t="s">
        <v>135</v>
      </c>
      <c r="E16381">
        <v>345</v>
      </c>
      <c r="F16381" t="s">
        <v>141</v>
      </c>
      <c r="G16381" t="s">
        <v>143</v>
      </c>
      <c r="H16381">
        <v>68</v>
      </c>
      <c r="I16381">
        <v>0.12526818927516181</v>
      </c>
      <c r="J16381">
        <v>6.2864659108672703E-3</v>
      </c>
      <c r="K16381">
        <v>-1.5549522941728952E-5</v>
      </c>
      <c r="L16381">
        <v>0.22942173522911019</v>
      </c>
    </row>
    <row r="16382" spans="1:12">
      <c r="A16382" t="s">
        <v>317</v>
      </c>
      <c r="B16382" t="s">
        <v>368</v>
      </c>
      <c r="C16382">
        <v>48125</v>
      </c>
      <c r="D16382" t="s">
        <v>135</v>
      </c>
      <c r="E16382">
        <v>345</v>
      </c>
      <c r="F16382" t="s">
        <v>141</v>
      </c>
      <c r="G16382" t="s">
        <v>142</v>
      </c>
      <c r="H16382">
        <v>109</v>
      </c>
      <c r="I16382">
        <v>0.15599852329660421</v>
      </c>
      <c r="J16382">
        <v>4.4259028906544727E-3</v>
      </c>
      <c r="K16382">
        <v>1.8168001389907588E-2</v>
      </c>
      <c r="L16382">
        <v>0.31967965695743789</v>
      </c>
    </row>
    <row r="16383" spans="1:12">
      <c r="A16383" t="s">
        <v>317</v>
      </c>
      <c r="B16383" t="s">
        <v>368</v>
      </c>
      <c r="C16383">
        <v>48125</v>
      </c>
      <c r="D16383" t="s">
        <v>135</v>
      </c>
      <c r="E16383">
        <v>345</v>
      </c>
      <c r="F16383" t="s">
        <v>141</v>
      </c>
      <c r="G16383" t="s">
        <v>143</v>
      </c>
      <c r="H16383">
        <v>185</v>
      </c>
      <c r="I16383">
        <v>0.1224085812481792</v>
      </c>
      <c r="J16383">
        <v>2.056383214401361E-3</v>
      </c>
      <c r="K16383">
        <v>1.3287611788468471E-2</v>
      </c>
      <c r="L16383">
        <v>0.20197110014418629</v>
      </c>
    </row>
    <row r="16384" spans="1:12">
      <c r="A16384" t="s">
        <v>317</v>
      </c>
      <c r="B16384" t="s">
        <v>369</v>
      </c>
      <c r="C16384">
        <v>48127</v>
      </c>
      <c r="D16384" t="s">
        <v>135</v>
      </c>
      <c r="E16384">
        <v>345</v>
      </c>
      <c r="F16384" t="s">
        <v>141</v>
      </c>
      <c r="G16384" t="s">
        <v>142</v>
      </c>
      <c r="H16384">
        <v>249</v>
      </c>
      <c r="I16384">
        <v>0.1036968541749524</v>
      </c>
      <c r="J16384">
        <v>1.9443798896113249E-3</v>
      </c>
      <c r="K16384">
        <v>2.4189686909767909E-2</v>
      </c>
      <c r="L16384">
        <v>0.17187646677362509</v>
      </c>
    </row>
    <row r="16385" spans="1:12">
      <c r="A16385" t="s">
        <v>317</v>
      </c>
      <c r="B16385" t="s">
        <v>369</v>
      </c>
      <c r="C16385">
        <v>48127</v>
      </c>
      <c r="D16385" t="s">
        <v>135</v>
      </c>
      <c r="E16385">
        <v>345</v>
      </c>
      <c r="F16385" t="s">
        <v>141</v>
      </c>
      <c r="G16385" t="s">
        <v>143</v>
      </c>
      <c r="H16385">
        <v>334</v>
      </c>
      <c r="I16385">
        <v>0.1304966381079565</v>
      </c>
      <c r="J16385">
        <v>2.1068297353399571E-3</v>
      </c>
      <c r="K16385">
        <v>-8.613017789729064E-3</v>
      </c>
      <c r="L16385">
        <v>0.27722454182347861</v>
      </c>
    </row>
    <row r="16386" spans="1:12">
      <c r="A16386" t="s">
        <v>317</v>
      </c>
      <c r="B16386" t="s">
        <v>370</v>
      </c>
      <c r="C16386">
        <v>48129</v>
      </c>
      <c r="D16386" t="s">
        <v>135</v>
      </c>
      <c r="E16386">
        <v>345</v>
      </c>
      <c r="F16386" t="s">
        <v>141</v>
      </c>
      <c r="G16386" t="s">
        <v>142</v>
      </c>
      <c r="H16386">
        <v>109</v>
      </c>
      <c r="I16386">
        <v>0.15599852329660421</v>
      </c>
      <c r="J16386">
        <v>4.4259028906544727E-3</v>
      </c>
      <c r="K16386">
        <v>1.8168001389907588E-2</v>
      </c>
      <c r="L16386">
        <v>0.31967965695743789</v>
      </c>
    </row>
    <row r="16387" spans="1:12">
      <c r="A16387" t="s">
        <v>317</v>
      </c>
      <c r="B16387" t="s">
        <v>370</v>
      </c>
      <c r="C16387">
        <v>48129</v>
      </c>
      <c r="D16387" t="s">
        <v>135</v>
      </c>
      <c r="E16387">
        <v>345</v>
      </c>
      <c r="F16387" t="s">
        <v>141</v>
      </c>
      <c r="G16387" t="s">
        <v>143</v>
      </c>
      <c r="H16387">
        <v>185</v>
      </c>
      <c r="I16387">
        <v>0.1224085812481792</v>
      </c>
      <c r="J16387">
        <v>2.056383214401361E-3</v>
      </c>
      <c r="K16387">
        <v>1.3287611788468471E-2</v>
      </c>
      <c r="L16387">
        <v>0.20197110014418629</v>
      </c>
    </row>
    <row r="16388" spans="1:12">
      <c r="A16388" t="s">
        <v>317</v>
      </c>
      <c r="B16388" t="s">
        <v>371</v>
      </c>
      <c r="C16388">
        <v>48131</v>
      </c>
      <c r="D16388" t="s">
        <v>135</v>
      </c>
      <c r="E16388">
        <v>345</v>
      </c>
      <c r="F16388" t="s">
        <v>141</v>
      </c>
      <c r="G16388" t="s">
        <v>142</v>
      </c>
      <c r="H16388">
        <v>249</v>
      </c>
      <c r="I16388">
        <v>0.1036968541749524</v>
      </c>
      <c r="J16388">
        <v>1.9443798896113249E-3</v>
      </c>
      <c r="K16388">
        <v>2.4189686909767909E-2</v>
      </c>
      <c r="L16388">
        <v>0.17187646677362509</v>
      </c>
    </row>
    <row r="16389" spans="1:12">
      <c r="A16389" t="s">
        <v>317</v>
      </c>
      <c r="B16389" t="s">
        <v>371</v>
      </c>
      <c r="C16389">
        <v>48131</v>
      </c>
      <c r="D16389" t="s">
        <v>135</v>
      </c>
      <c r="E16389">
        <v>345</v>
      </c>
      <c r="F16389" t="s">
        <v>141</v>
      </c>
      <c r="G16389" t="s">
        <v>143</v>
      </c>
      <c r="H16389">
        <v>334</v>
      </c>
      <c r="I16389">
        <v>0.1304966381079565</v>
      </c>
      <c r="J16389">
        <v>2.1068297353399571E-3</v>
      </c>
      <c r="K16389">
        <v>-8.613017789729064E-3</v>
      </c>
      <c r="L16389">
        <v>0.27722454182347861</v>
      </c>
    </row>
    <row r="16390" spans="1:12">
      <c r="A16390" t="s">
        <v>317</v>
      </c>
      <c r="B16390" t="s">
        <v>372</v>
      </c>
      <c r="C16390">
        <v>48133</v>
      </c>
      <c r="D16390" t="s">
        <v>135</v>
      </c>
      <c r="E16390">
        <v>345</v>
      </c>
      <c r="F16390" t="s">
        <v>141</v>
      </c>
      <c r="G16390" t="s">
        <v>142</v>
      </c>
      <c r="H16390">
        <v>21</v>
      </c>
      <c r="I16390">
        <v>0.25445215511336122</v>
      </c>
      <c r="J16390">
        <v>1.6711291996755761E-2</v>
      </c>
      <c r="K16390">
        <v>7.4837415589031495E-2</v>
      </c>
      <c r="L16390">
        <v>0.47780326347731028</v>
      </c>
    </row>
    <row r="16391" spans="1:12">
      <c r="A16391" t="s">
        <v>317</v>
      </c>
      <c r="B16391" t="s">
        <v>372</v>
      </c>
      <c r="C16391">
        <v>48133</v>
      </c>
      <c r="D16391" t="s">
        <v>135</v>
      </c>
      <c r="E16391">
        <v>345</v>
      </c>
      <c r="F16391" t="s">
        <v>141</v>
      </c>
      <c r="G16391" t="s">
        <v>143</v>
      </c>
      <c r="H16391">
        <v>46</v>
      </c>
      <c r="I16391">
        <v>0.1173239828798141</v>
      </c>
      <c r="J16391">
        <v>6.3079549833589751E-3</v>
      </c>
      <c r="K16391">
        <v>7.6889445785127356E-3</v>
      </c>
      <c r="L16391">
        <v>0.19719523130680841</v>
      </c>
    </row>
    <row r="16392" spans="1:12">
      <c r="A16392" t="s">
        <v>317</v>
      </c>
      <c r="B16392" t="s">
        <v>373</v>
      </c>
      <c r="C16392">
        <v>48135</v>
      </c>
      <c r="D16392" t="s">
        <v>135</v>
      </c>
      <c r="E16392">
        <v>345</v>
      </c>
      <c r="F16392" t="s">
        <v>141</v>
      </c>
      <c r="G16392" t="s">
        <v>142</v>
      </c>
      <c r="H16392">
        <v>20</v>
      </c>
      <c r="I16392">
        <v>0.15507181109760609</v>
      </c>
      <c r="J16392">
        <v>7.7188361893610266E-3</v>
      </c>
      <c r="K16392">
        <v>8.2670319312125512E-2</v>
      </c>
      <c r="L16392">
        <v>0.21175771513393971</v>
      </c>
    </row>
    <row r="16393" spans="1:12">
      <c r="A16393" t="s">
        <v>317</v>
      </c>
      <c r="B16393" t="s">
        <v>373</v>
      </c>
      <c r="C16393">
        <v>48135</v>
      </c>
      <c r="D16393" t="s">
        <v>135</v>
      </c>
      <c r="E16393">
        <v>345</v>
      </c>
      <c r="F16393" t="s">
        <v>141</v>
      </c>
      <c r="G16393" t="s">
        <v>143</v>
      </c>
      <c r="H16393">
        <v>2225</v>
      </c>
      <c r="I16393">
        <v>0.13614765174885299</v>
      </c>
      <c r="J16393">
        <v>1.060283980003946E-3</v>
      </c>
      <c r="K16393">
        <v>-0.1089674181591249</v>
      </c>
      <c r="L16393">
        <v>0.44242825315058248</v>
      </c>
    </row>
    <row r="16394" spans="1:12">
      <c r="A16394" t="s">
        <v>317</v>
      </c>
      <c r="B16394" t="s">
        <v>374</v>
      </c>
      <c r="C16394">
        <v>48137</v>
      </c>
      <c r="D16394" t="s">
        <v>135</v>
      </c>
      <c r="E16394">
        <v>345</v>
      </c>
      <c r="F16394" t="s">
        <v>141</v>
      </c>
      <c r="G16394" t="s">
        <v>142</v>
      </c>
      <c r="H16394">
        <v>249</v>
      </c>
      <c r="I16394">
        <v>0.1036968541749524</v>
      </c>
      <c r="J16394">
        <v>1.9443798896113249E-3</v>
      </c>
      <c r="K16394">
        <v>2.4189686909767909E-2</v>
      </c>
      <c r="L16394">
        <v>0.17187646677362509</v>
      </c>
    </row>
    <row r="16395" spans="1:12">
      <c r="A16395" t="s">
        <v>317</v>
      </c>
      <c r="B16395" t="s">
        <v>374</v>
      </c>
      <c r="C16395">
        <v>48137</v>
      </c>
      <c r="D16395" t="s">
        <v>135</v>
      </c>
      <c r="E16395">
        <v>345</v>
      </c>
      <c r="F16395" t="s">
        <v>141</v>
      </c>
      <c r="G16395" t="s">
        <v>143</v>
      </c>
      <c r="H16395">
        <v>29</v>
      </c>
      <c r="I16395">
        <v>0.16937779529122751</v>
      </c>
      <c r="J16395">
        <v>9.4619629150907124E-3</v>
      </c>
      <c r="K16395">
        <v>9.7069426618373658E-2</v>
      </c>
      <c r="L16395">
        <v>0.27722454182347861</v>
      </c>
    </row>
    <row r="16396" spans="1:12">
      <c r="A16396" t="s">
        <v>317</v>
      </c>
      <c r="B16396" t="s">
        <v>375</v>
      </c>
      <c r="C16396">
        <v>48141</v>
      </c>
      <c r="D16396" t="s">
        <v>135</v>
      </c>
      <c r="E16396">
        <v>345</v>
      </c>
      <c r="F16396" t="s">
        <v>141</v>
      </c>
      <c r="G16396" t="s">
        <v>142</v>
      </c>
      <c r="H16396">
        <v>389</v>
      </c>
      <c r="I16396">
        <v>8.2916189042440011E-2</v>
      </c>
      <c r="J16396">
        <v>4.2917908467139179E-3</v>
      </c>
      <c r="K16396">
        <v>-0.32624860690699181</v>
      </c>
      <c r="L16396">
        <v>0.39424034873020081</v>
      </c>
    </row>
    <row r="16397" spans="1:12">
      <c r="A16397" t="s">
        <v>317</v>
      </c>
      <c r="B16397" t="s">
        <v>375</v>
      </c>
      <c r="C16397">
        <v>48141</v>
      </c>
      <c r="D16397" t="s">
        <v>135</v>
      </c>
      <c r="E16397">
        <v>345</v>
      </c>
      <c r="F16397" t="s">
        <v>141</v>
      </c>
      <c r="G16397" t="s">
        <v>143</v>
      </c>
      <c r="H16397">
        <v>138</v>
      </c>
      <c r="I16397">
        <v>3.9522275506306923E-2</v>
      </c>
      <c r="J16397">
        <v>2.9023908971362931E-3</v>
      </c>
      <c r="K16397">
        <v>-1.479149712631208E-2</v>
      </c>
      <c r="L16397">
        <v>0.18832427359729989</v>
      </c>
    </row>
    <row r="16398" spans="1:12">
      <c r="A16398" t="s">
        <v>317</v>
      </c>
      <c r="B16398" t="s">
        <v>296</v>
      </c>
      <c r="C16398">
        <v>48139</v>
      </c>
      <c r="D16398" t="s">
        <v>135</v>
      </c>
      <c r="E16398">
        <v>345</v>
      </c>
      <c r="F16398" t="s">
        <v>141</v>
      </c>
      <c r="G16398" t="s">
        <v>142</v>
      </c>
      <c r="H16398">
        <v>21</v>
      </c>
      <c r="I16398">
        <v>0.25445215511336122</v>
      </c>
      <c r="J16398">
        <v>1.6711291996755761E-2</v>
      </c>
      <c r="K16398">
        <v>7.4837415589031495E-2</v>
      </c>
      <c r="L16398">
        <v>0.47780326347731028</v>
      </c>
    </row>
    <row r="16399" spans="1:12">
      <c r="A16399" t="s">
        <v>317</v>
      </c>
      <c r="B16399" t="s">
        <v>296</v>
      </c>
      <c r="C16399">
        <v>48139</v>
      </c>
      <c r="D16399" t="s">
        <v>135</v>
      </c>
      <c r="E16399">
        <v>345</v>
      </c>
      <c r="F16399" t="s">
        <v>141</v>
      </c>
      <c r="G16399" t="s">
        <v>143</v>
      </c>
      <c r="H16399">
        <v>321</v>
      </c>
      <c r="I16399">
        <v>0.15326445478178749</v>
      </c>
      <c r="J16399">
        <v>2.318252785109891E-3</v>
      </c>
      <c r="K16399">
        <v>-2.937424300232781E-3</v>
      </c>
      <c r="L16399">
        <v>0.32945835632207732</v>
      </c>
    </row>
    <row r="16400" spans="1:12">
      <c r="A16400" t="s">
        <v>317</v>
      </c>
      <c r="B16400" t="s">
        <v>376</v>
      </c>
      <c r="C16400">
        <v>48143</v>
      </c>
      <c r="D16400" t="s">
        <v>135</v>
      </c>
      <c r="E16400">
        <v>345</v>
      </c>
      <c r="F16400" t="s">
        <v>141</v>
      </c>
      <c r="G16400" t="s">
        <v>142</v>
      </c>
      <c r="H16400">
        <v>21</v>
      </c>
      <c r="I16400">
        <v>0.25445215511336122</v>
      </c>
      <c r="J16400">
        <v>1.6711291996755761E-2</v>
      </c>
      <c r="K16400">
        <v>7.4837415589031495E-2</v>
      </c>
      <c r="L16400">
        <v>0.47780326347731028</v>
      </c>
    </row>
    <row r="16401" spans="1:12">
      <c r="A16401" t="s">
        <v>317</v>
      </c>
      <c r="B16401" t="s">
        <v>376</v>
      </c>
      <c r="C16401">
        <v>48143</v>
      </c>
      <c r="D16401" t="s">
        <v>135</v>
      </c>
      <c r="E16401">
        <v>345</v>
      </c>
      <c r="F16401" t="s">
        <v>141</v>
      </c>
      <c r="G16401" t="s">
        <v>143</v>
      </c>
      <c r="H16401">
        <v>46</v>
      </c>
      <c r="I16401">
        <v>0.1173239828798141</v>
      </c>
      <c r="J16401">
        <v>6.3079549833589751E-3</v>
      </c>
      <c r="K16401">
        <v>7.6889445785127356E-3</v>
      </c>
      <c r="L16401">
        <v>0.19719523130680841</v>
      </c>
    </row>
    <row r="16402" spans="1:12">
      <c r="A16402" t="s">
        <v>317</v>
      </c>
      <c r="B16402" t="s">
        <v>377</v>
      </c>
      <c r="C16402">
        <v>48145</v>
      </c>
      <c r="D16402" t="s">
        <v>135</v>
      </c>
      <c r="E16402">
        <v>345</v>
      </c>
      <c r="F16402" t="s">
        <v>141</v>
      </c>
      <c r="G16402" t="s">
        <v>142</v>
      </c>
      <c r="H16402">
        <v>21</v>
      </c>
      <c r="I16402">
        <v>0.25445215511336122</v>
      </c>
      <c r="J16402">
        <v>1.6711291996755761E-2</v>
      </c>
      <c r="K16402">
        <v>7.4837415589031495E-2</v>
      </c>
      <c r="L16402">
        <v>0.47780326347731028</v>
      </c>
    </row>
    <row r="16403" spans="1:12">
      <c r="A16403" t="s">
        <v>317</v>
      </c>
      <c r="B16403" t="s">
        <v>377</v>
      </c>
      <c r="C16403">
        <v>48145</v>
      </c>
      <c r="D16403" t="s">
        <v>135</v>
      </c>
      <c r="E16403">
        <v>345</v>
      </c>
      <c r="F16403" t="s">
        <v>141</v>
      </c>
      <c r="G16403" t="s">
        <v>143</v>
      </c>
      <c r="H16403">
        <v>321</v>
      </c>
      <c r="I16403">
        <v>0.15326445478178749</v>
      </c>
      <c r="J16403">
        <v>2.318252785109891E-3</v>
      </c>
      <c r="K16403">
        <v>-2.937424300232781E-3</v>
      </c>
      <c r="L16403">
        <v>0.32945835632207732</v>
      </c>
    </row>
    <row r="16404" spans="1:12">
      <c r="A16404" t="s">
        <v>317</v>
      </c>
      <c r="B16404" t="s">
        <v>378</v>
      </c>
      <c r="C16404">
        <v>48147</v>
      </c>
      <c r="D16404" t="s">
        <v>135</v>
      </c>
      <c r="E16404">
        <v>345</v>
      </c>
      <c r="F16404" t="s">
        <v>141</v>
      </c>
      <c r="G16404" t="s">
        <v>142</v>
      </c>
      <c r="H16404">
        <v>21</v>
      </c>
      <c r="I16404">
        <v>0.25445215511336122</v>
      </c>
      <c r="J16404">
        <v>1.6711291996755761E-2</v>
      </c>
      <c r="K16404">
        <v>7.4837415589031495E-2</v>
      </c>
      <c r="L16404">
        <v>0.47780326347731028</v>
      </c>
    </row>
    <row r="16405" spans="1:12">
      <c r="A16405" t="s">
        <v>317</v>
      </c>
      <c r="B16405" t="s">
        <v>378</v>
      </c>
      <c r="C16405">
        <v>48147</v>
      </c>
      <c r="D16405" t="s">
        <v>135</v>
      </c>
      <c r="E16405">
        <v>345</v>
      </c>
      <c r="F16405" t="s">
        <v>141</v>
      </c>
      <c r="G16405" t="s">
        <v>143</v>
      </c>
      <c r="H16405">
        <v>321</v>
      </c>
      <c r="I16405">
        <v>0.15326445478178749</v>
      </c>
      <c r="J16405">
        <v>2.318252785109891E-3</v>
      </c>
      <c r="K16405">
        <v>-2.937424300232781E-3</v>
      </c>
      <c r="L16405">
        <v>0.32945835632207732</v>
      </c>
    </row>
    <row r="16406" spans="1:12">
      <c r="A16406" t="s">
        <v>317</v>
      </c>
      <c r="B16406" t="s">
        <v>303</v>
      </c>
      <c r="C16406">
        <v>48149</v>
      </c>
      <c r="D16406" t="s">
        <v>135</v>
      </c>
      <c r="E16406">
        <v>345</v>
      </c>
      <c r="F16406" t="s">
        <v>141</v>
      </c>
      <c r="G16406" t="s">
        <v>142</v>
      </c>
      <c r="H16406">
        <v>21</v>
      </c>
      <c r="I16406">
        <v>0.25445215511336122</v>
      </c>
      <c r="J16406">
        <v>1.6711291996755761E-2</v>
      </c>
      <c r="K16406">
        <v>7.4837415589031495E-2</v>
      </c>
      <c r="L16406">
        <v>0.47780326347731028</v>
      </c>
    </row>
    <row r="16407" spans="1:12">
      <c r="A16407" t="s">
        <v>317</v>
      </c>
      <c r="B16407" t="s">
        <v>303</v>
      </c>
      <c r="C16407">
        <v>48149</v>
      </c>
      <c r="D16407" t="s">
        <v>135</v>
      </c>
      <c r="E16407">
        <v>345</v>
      </c>
      <c r="F16407" t="s">
        <v>141</v>
      </c>
      <c r="G16407" t="s">
        <v>143</v>
      </c>
      <c r="H16407">
        <v>22</v>
      </c>
      <c r="I16407">
        <v>0.145901039357759</v>
      </c>
      <c r="J16407">
        <v>9.5358346652661789E-3</v>
      </c>
      <c r="K16407">
        <v>1.3331002453166371E-2</v>
      </c>
      <c r="L16407">
        <v>0.2114193287269803</v>
      </c>
    </row>
    <row r="16408" spans="1:12">
      <c r="A16408" t="s">
        <v>317</v>
      </c>
      <c r="B16408" t="s">
        <v>379</v>
      </c>
      <c r="C16408">
        <v>48151</v>
      </c>
      <c r="D16408" t="s">
        <v>135</v>
      </c>
      <c r="E16408">
        <v>345</v>
      </c>
      <c r="F16408" t="s">
        <v>141</v>
      </c>
      <c r="G16408" t="s">
        <v>142</v>
      </c>
      <c r="H16408">
        <v>109</v>
      </c>
      <c r="I16408">
        <v>0.15599852329660421</v>
      </c>
      <c r="J16408">
        <v>4.4259028906544727E-3</v>
      </c>
      <c r="K16408">
        <v>1.8168001389907588E-2</v>
      </c>
      <c r="L16408">
        <v>0.31967965695743789</v>
      </c>
    </row>
    <row r="16409" spans="1:12">
      <c r="A16409" t="s">
        <v>317</v>
      </c>
      <c r="B16409" t="s">
        <v>379</v>
      </c>
      <c r="C16409">
        <v>48151</v>
      </c>
      <c r="D16409" t="s">
        <v>135</v>
      </c>
      <c r="E16409">
        <v>345</v>
      </c>
      <c r="F16409" t="s">
        <v>141</v>
      </c>
      <c r="G16409" t="s">
        <v>143</v>
      </c>
      <c r="H16409">
        <v>185</v>
      </c>
      <c r="I16409">
        <v>0.1224085812481792</v>
      </c>
      <c r="J16409">
        <v>2.056383214401361E-3</v>
      </c>
      <c r="K16409">
        <v>1.3287611788468471E-2</v>
      </c>
      <c r="L16409">
        <v>0.20197110014418629</v>
      </c>
    </row>
    <row r="16410" spans="1:12">
      <c r="A16410" t="s">
        <v>317</v>
      </c>
      <c r="B16410" t="s">
        <v>380</v>
      </c>
      <c r="C16410">
        <v>48153</v>
      </c>
      <c r="D16410" t="s">
        <v>135</v>
      </c>
      <c r="E16410">
        <v>345</v>
      </c>
      <c r="F16410" t="s">
        <v>141</v>
      </c>
      <c r="G16410" t="s">
        <v>142</v>
      </c>
      <c r="H16410">
        <v>195</v>
      </c>
      <c r="I16410">
        <v>0.15575114031576059</v>
      </c>
      <c r="J16410">
        <v>3.5614741296573272E-3</v>
      </c>
      <c r="K16410">
        <v>1.9424560854974699E-2</v>
      </c>
      <c r="L16410">
        <v>0.31382745386502581</v>
      </c>
    </row>
    <row r="16411" spans="1:12">
      <c r="A16411" t="s">
        <v>317</v>
      </c>
      <c r="B16411" t="s">
        <v>380</v>
      </c>
      <c r="C16411">
        <v>48153</v>
      </c>
      <c r="D16411" t="s">
        <v>135</v>
      </c>
      <c r="E16411">
        <v>345</v>
      </c>
      <c r="F16411" t="s">
        <v>141</v>
      </c>
      <c r="G16411" t="s">
        <v>143</v>
      </c>
      <c r="H16411">
        <v>190</v>
      </c>
      <c r="I16411">
        <v>0.139974836542095</v>
      </c>
      <c r="J16411">
        <v>2.0155865279231689E-3</v>
      </c>
      <c r="K16411">
        <v>5.1828718709946597E-2</v>
      </c>
      <c r="L16411">
        <v>0.24509991772189799</v>
      </c>
    </row>
    <row r="16412" spans="1:12">
      <c r="A16412" t="s">
        <v>317</v>
      </c>
      <c r="B16412" t="s">
        <v>381</v>
      </c>
      <c r="C16412">
        <v>48155</v>
      </c>
      <c r="D16412" t="s">
        <v>135</v>
      </c>
      <c r="E16412">
        <v>345</v>
      </c>
      <c r="F16412" t="s">
        <v>141</v>
      </c>
      <c r="G16412" t="s">
        <v>142</v>
      </c>
      <c r="H16412">
        <v>109</v>
      </c>
      <c r="I16412">
        <v>0.15599852329660421</v>
      </c>
      <c r="J16412">
        <v>4.4259028906544727E-3</v>
      </c>
      <c r="K16412">
        <v>1.8168001389907588E-2</v>
      </c>
      <c r="L16412">
        <v>0.31967965695743789</v>
      </c>
    </row>
    <row r="16413" spans="1:12">
      <c r="A16413" t="s">
        <v>317</v>
      </c>
      <c r="B16413" t="s">
        <v>381</v>
      </c>
      <c r="C16413">
        <v>48155</v>
      </c>
      <c r="D16413" t="s">
        <v>135</v>
      </c>
      <c r="E16413">
        <v>345</v>
      </c>
      <c r="F16413" t="s">
        <v>141</v>
      </c>
      <c r="G16413" t="s">
        <v>143</v>
      </c>
      <c r="H16413">
        <v>185</v>
      </c>
      <c r="I16413">
        <v>0.1224085812481792</v>
      </c>
      <c r="J16413">
        <v>2.056383214401361E-3</v>
      </c>
      <c r="K16413">
        <v>1.3287611788468471E-2</v>
      </c>
      <c r="L16413">
        <v>0.20197110014418629</v>
      </c>
    </row>
    <row r="16414" spans="1:12">
      <c r="A16414" t="s">
        <v>317</v>
      </c>
      <c r="B16414" t="s">
        <v>382</v>
      </c>
      <c r="C16414">
        <v>48157</v>
      </c>
      <c r="D16414" t="s">
        <v>135</v>
      </c>
      <c r="E16414">
        <v>345</v>
      </c>
      <c r="F16414" t="s">
        <v>141</v>
      </c>
      <c r="G16414" t="s">
        <v>142</v>
      </c>
      <c r="H16414">
        <v>119</v>
      </c>
      <c r="I16414">
        <v>0.14010185143708651</v>
      </c>
      <c r="J16414">
        <v>2.642762587141626E-3</v>
      </c>
      <c r="K16414">
        <v>7.8471534761909406E-2</v>
      </c>
      <c r="L16414">
        <v>0.21178166279614091</v>
      </c>
    </row>
    <row r="16415" spans="1:12">
      <c r="A16415" t="s">
        <v>317</v>
      </c>
      <c r="B16415" t="s">
        <v>382</v>
      </c>
      <c r="C16415">
        <v>48157</v>
      </c>
      <c r="D16415" t="s">
        <v>135</v>
      </c>
      <c r="E16415">
        <v>345</v>
      </c>
      <c r="F16415" t="s">
        <v>141</v>
      </c>
      <c r="G16415" t="s">
        <v>143</v>
      </c>
      <c r="H16415">
        <v>154</v>
      </c>
      <c r="I16415">
        <v>0.14395384353327209</v>
      </c>
      <c r="J16415">
        <v>3.9467140674025146E-3</v>
      </c>
      <c r="K16415">
        <v>2.8122554068456599E-4</v>
      </c>
      <c r="L16415">
        <v>0.21918027059434669</v>
      </c>
    </row>
    <row r="16416" spans="1:12">
      <c r="A16416" t="s">
        <v>317</v>
      </c>
      <c r="B16416" t="s">
        <v>259</v>
      </c>
      <c r="C16416">
        <v>48159</v>
      </c>
      <c r="D16416" t="s">
        <v>135</v>
      </c>
      <c r="E16416">
        <v>345</v>
      </c>
      <c r="F16416" t="s">
        <v>141</v>
      </c>
      <c r="G16416" t="s">
        <v>142</v>
      </c>
      <c r="H16416">
        <v>21</v>
      </c>
      <c r="I16416">
        <v>0.25445215511336122</v>
      </c>
      <c r="J16416">
        <v>1.6711291996755761E-2</v>
      </c>
      <c r="K16416">
        <v>7.4837415589031495E-2</v>
      </c>
      <c r="L16416">
        <v>0.47780326347731028</v>
      </c>
    </row>
    <row r="16417" spans="1:12">
      <c r="A16417" t="s">
        <v>317</v>
      </c>
      <c r="B16417" t="s">
        <v>259</v>
      </c>
      <c r="C16417">
        <v>48159</v>
      </c>
      <c r="D16417" t="s">
        <v>135</v>
      </c>
      <c r="E16417">
        <v>345</v>
      </c>
      <c r="F16417" t="s">
        <v>141</v>
      </c>
      <c r="G16417" t="s">
        <v>143</v>
      </c>
      <c r="H16417">
        <v>477</v>
      </c>
      <c r="I16417">
        <v>0.14855748374095801</v>
      </c>
      <c r="J16417">
        <v>2.0281031908568449E-3</v>
      </c>
      <c r="K16417">
        <v>-2.937424300232781E-3</v>
      </c>
      <c r="L16417">
        <v>0.32945835632207732</v>
      </c>
    </row>
    <row r="16418" spans="1:12">
      <c r="A16418" t="s">
        <v>317</v>
      </c>
      <c r="B16418" t="s">
        <v>383</v>
      </c>
      <c r="C16418">
        <v>48161</v>
      </c>
      <c r="D16418" t="s">
        <v>135</v>
      </c>
      <c r="E16418">
        <v>345</v>
      </c>
      <c r="F16418" t="s">
        <v>141</v>
      </c>
      <c r="G16418" t="s">
        <v>142</v>
      </c>
      <c r="H16418">
        <v>21</v>
      </c>
      <c r="I16418">
        <v>0.25445215511336122</v>
      </c>
      <c r="J16418">
        <v>1.6711291996755761E-2</v>
      </c>
      <c r="K16418">
        <v>7.4837415589031495E-2</v>
      </c>
      <c r="L16418">
        <v>0.47780326347731028</v>
      </c>
    </row>
    <row r="16419" spans="1:12">
      <c r="A16419" t="s">
        <v>317</v>
      </c>
      <c r="B16419" t="s">
        <v>383</v>
      </c>
      <c r="C16419">
        <v>48161</v>
      </c>
      <c r="D16419" t="s">
        <v>135</v>
      </c>
      <c r="E16419">
        <v>345</v>
      </c>
      <c r="F16419" t="s">
        <v>141</v>
      </c>
      <c r="G16419" t="s">
        <v>143</v>
      </c>
      <c r="H16419">
        <v>22</v>
      </c>
      <c r="I16419">
        <v>0.145901039357759</v>
      </c>
      <c r="J16419">
        <v>9.5358346652661789E-3</v>
      </c>
      <c r="K16419">
        <v>1.3331002453166371E-2</v>
      </c>
      <c r="L16419">
        <v>0.2114193287269803</v>
      </c>
    </row>
    <row r="16420" spans="1:12">
      <c r="A16420" t="s">
        <v>317</v>
      </c>
      <c r="B16420" t="s">
        <v>384</v>
      </c>
      <c r="C16420">
        <v>48163</v>
      </c>
      <c r="D16420" t="s">
        <v>135</v>
      </c>
      <c r="E16420">
        <v>345</v>
      </c>
      <c r="F16420" t="s">
        <v>141</v>
      </c>
      <c r="G16420" t="s">
        <v>142</v>
      </c>
      <c r="H16420">
        <v>109</v>
      </c>
      <c r="I16420">
        <v>0.11581134866318959</v>
      </c>
      <c r="J16420">
        <v>2.805765432276858E-3</v>
      </c>
      <c r="K16420">
        <v>3.3918713004032722E-2</v>
      </c>
      <c r="L16420">
        <v>0.17010969861469169</v>
      </c>
    </row>
    <row r="16421" spans="1:12">
      <c r="A16421" t="s">
        <v>317</v>
      </c>
      <c r="B16421" t="s">
        <v>384</v>
      </c>
      <c r="C16421">
        <v>48163</v>
      </c>
      <c r="D16421" t="s">
        <v>135</v>
      </c>
      <c r="E16421">
        <v>345</v>
      </c>
      <c r="F16421" t="s">
        <v>141</v>
      </c>
      <c r="G16421" t="s">
        <v>143</v>
      </c>
      <c r="H16421">
        <v>68</v>
      </c>
      <c r="I16421">
        <v>0.12526818927516181</v>
      </c>
      <c r="J16421">
        <v>6.2864659108672703E-3</v>
      </c>
      <c r="K16421">
        <v>-1.5549522941728952E-5</v>
      </c>
      <c r="L16421">
        <v>0.22942173522911019</v>
      </c>
    </row>
    <row r="16422" spans="1:12">
      <c r="A16422" t="s">
        <v>317</v>
      </c>
      <c r="B16422" t="s">
        <v>385</v>
      </c>
      <c r="C16422">
        <v>48165</v>
      </c>
      <c r="D16422" t="s">
        <v>135</v>
      </c>
      <c r="E16422">
        <v>345</v>
      </c>
      <c r="F16422" t="s">
        <v>141</v>
      </c>
      <c r="G16422" t="s">
        <v>142</v>
      </c>
      <c r="H16422">
        <v>195</v>
      </c>
      <c r="I16422">
        <v>0.15575114031576059</v>
      </c>
      <c r="J16422">
        <v>3.5614741296573272E-3</v>
      </c>
      <c r="K16422">
        <v>1.9424560854974699E-2</v>
      </c>
      <c r="L16422">
        <v>0.31382745386502581</v>
      </c>
    </row>
    <row r="16423" spans="1:12">
      <c r="A16423" t="s">
        <v>317</v>
      </c>
      <c r="B16423" t="s">
        <v>385</v>
      </c>
      <c r="C16423">
        <v>48165</v>
      </c>
      <c r="D16423" t="s">
        <v>135</v>
      </c>
      <c r="E16423">
        <v>345</v>
      </c>
      <c r="F16423" t="s">
        <v>141</v>
      </c>
      <c r="G16423" t="s">
        <v>143</v>
      </c>
      <c r="H16423">
        <v>190</v>
      </c>
      <c r="I16423">
        <v>0.139974836542095</v>
      </c>
      <c r="J16423">
        <v>2.0155865279231689E-3</v>
      </c>
      <c r="K16423">
        <v>5.1828718709946597E-2</v>
      </c>
      <c r="L16423">
        <v>0.24509991772189799</v>
      </c>
    </row>
    <row r="16424" spans="1:12">
      <c r="A16424" t="s">
        <v>317</v>
      </c>
      <c r="B16424" t="s">
        <v>386</v>
      </c>
      <c r="C16424">
        <v>48167</v>
      </c>
      <c r="D16424" t="s">
        <v>135</v>
      </c>
      <c r="E16424">
        <v>345</v>
      </c>
      <c r="F16424" t="s">
        <v>141</v>
      </c>
      <c r="G16424" t="s">
        <v>142</v>
      </c>
      <c r="H16424">
        <v>119</v>
      </c>
      <c r="I16424">
        <v>0.14010185143708651</v>
      </c>
      <c r="J16424">
        <v>2.642762587141626E-3</v>
      </c>
      <c r="K16424">
        <v>7.8471534761909406E-2</v>
      </c>
      <c r="L16424">
        <v>0.21178166279614091</v>
      </c>
    </row>
    <row r="16425" spans="1:12">
      <c r="A16425" t="s">
        <v>317</v>
      </c>
      <c r="B16425" t="s">
        <v>386</v>
      </c>
      <c r="C16425">
        <v>48167</v>
      </c>
      <c r="D16425" t="s">
        <v>135</v>
      </c>
      <c r="E16425">
        <v>345</v>
      </c>
      <c r="F16425" t="s">
        <v>141</v>
      </c>
      <c r="G16425" t="s">
        <v>143</v>
      </c>
      <c r="H16425">
        <v>154</v>
      </c>
      <c r="I16425">
        <v>0.14395384353327209</v>
      </c>
      <c r="J16425">
        <v>3.9467140674025146E-3</v>
      </c>
      <c r="K16425">
        <v>2.8122554068456599E-4</v>
      </c>
      <c r="L16425">
        <v>0.21918027059434669</v>
      </c>
    </row>
    <row r="16426" spans="1:12">
      <c r="A16426" t="s">
        <v>317</v>
      </c>
      <c r="B16426" t="s">
        <v>387</v>
      </c>
      <c r="C16426">
        <v>48169</v>
      </c>
      <c r="D16426" t="s">
        <v>135</v>
      </c>
      <c r="E16426">
        <v>345</v>
      </c>
      <c r="F16426" t="s">
        <v>141</v>
      </c>
      <c r="G16426" t="s">
        <v>142</v>
      </c>
      <c r="H16426">
        <v>109</v>
      </c>
      <c r="I16426">
        <v>0.15599852329660421</v>
      </c>
      <c r="J16426">
        <v>4.4259028906544727E-3</v>
      </c>
      <c r="K16426">
        <v>1.8168001389907588E-2</v>
      </c>
      <c r="L16426">
        <v>0.31967965695743789</v>
      </c>
    </row>
    <row r="16427" spans="1:12">
      <c r="A16427" t="s">
        <v>317</v>
      </c>
      <c r="B16427" t="s">
        <v>387</v>
      </c>
      <c r="C16427">
        <v>48169</v>
      </c>
      <c r="D16427" t="s">
        <v>135</v>
      </c>
      <c r="E16427">
        <v>345</v>
      </c>
      <c r="F16427" t="s">
        <v>141</v>
      </c>
      <c r="G16427" t="s">
        <v>143</v>
      </c>
      <c r="H16427">
        <v>185</v>
      </c>
      <c r="I16427">
        <v>0.1224085812481792</v>
      </c>
      <c r="J16427">
        <v>2.056383214401361E-3</v>
      </c>
      <c r="K16427">
        <v>1.3287611788468471E-2</v>
      </c>
      <c r="L16427">
        <v>0.20197110014418629</v>
      </c>
    </row>
    <row r="16428" spans="1:12">
      <c r="A16428" t="s">
        <v>317</v>
      </c>
      <c r="B16428" t="s">
        <v>388</v>
      </c>
      <c r="C16428">
        <v>48171</v>
      </c>
      <c r="D16428" t="s">
        <v>135</v>
      </c>
      <c r="E16428">
        <v>345</v>
      </c>
      <c r="F16428" t="s">
        <v>141</v>
      </c>
      <c r="G16428" t="s">
        <v>142</v>
      </c>
      <c r="H16428">
        <v>249</v>
      </c>
      <c r="I16428">
        <v>0.1036968541749524</v>
      </c>
      <c r="J16428">
        <v>1.9443798896113249E-3</v>
      </c>
      <c r="K16428">
        <v>2.4189686909767909E-2</v>
      </c>
      <c r="L16428">
        <v>0.17187646677362509</v>
      </c>
    </row>
    <row r="16429" spans="1:12">
      <c r="A16429" t="s">
        <v>317</v>
      </c>
      <c r="B16429" t="s">
        <v>388</v>
      </c>
      <c r="C16429">
        <v>48171</v>
      </c>
      <c r="D16429" t="s">
        <v>135</v>
      </c>
      <c r="E16429">
        <v>345</v>
      </c>
      <c r="F16429" t="s">
        <v>141</v>
      </c>
      <c r="G16429" t="s">
        <v>143</v>
      </c>
      <c r="H16429">
        <v>29</v>
      </c>
      <c r="I16429">
        <v>0.16937779529122751</v>
      </c>
      <c r="J16429">
        <v>9.4619629150907124E-3</v>
      </c>
      <c r="K16429">
        <v>9.7069426618373658E-2</v>
      </c>
      <c r="L16429">
        <v>0.27722454182347861</v>
      </c>
    </row>
    <row r="16430" spans="1:12">
      <c r="A16430" t="s">
        <v>317</v>
      </c>
      <c r="B16430" t="s">
        <v>389</v>
      </c>
      <c r="C16430">
        <v>48173</v>
      </c>
      <c r="D16430" t="s">
        <v>135</v>
      </c>
      <c r="E16430">
        <v>345</v>
      </c>
      <c r="F16430" t="s">
        <v>141</v>
      </c>
      <c r="G16430" t="s">
        <v>142</v>
      </c>
      <c r="H16430">
        <v>20</v>
      </c>
      <c r="I16430">
        <v>0.13659006638171711</v>
      </c>
      <c r="J16430">
        <v>3.1568172314213792E-3</v>
      </c>
      <c r="K16430">
        <v>0.11667767849630679</v>
      </c>
      <c r="L16430">
        <v>0.16596295901656261</v>
      </c>
    </row>
    <row r="16431" spans="1:12">
      <c r="A16431" t="s">
        <v>317</v>
      </c>
      <c r="B16431" t="s">
        <v>389</v>
      </c>
      <c r="C16431">
        <v>48173</v>
      </c>
      <c r="D16431" t="s">
        <v>135</v>
      </c>
      <c r="E16431">
        <v>345</v>
      </c>
      <c r="F16431" t="s">
        <v>141</v>
      </c>
      <c r="G16431" t="s">
        <v>143</v>
      </c>
      <c r="H16431">
        <v>39</v>
      </c>
      <c r="I16431">
        <v>0.1091519226003</v>
      </c>
      <c r="J16431">
        <v>3.3047358803355098E-3</v>
      </c>
      <c r="K16431">
        <v>5.9830648467171517E-2</v>
      </c>
      <c r="L16431">
        <v>0.13750579689452119</v>
      </c>
    </row>
    <row r="16432" spans="1:12">
      <c r="A16432" t="s">
        <v>317</v>
      </c>
      <c r="B16432" t="s">
        <v>390</v>
      </c>
      <c r="C16432">
        <v>48175</v>
      </c>
      <c r="D16432" t="s">
        <v>135</v>
      </c>
      <c r="E16432">
        <v>345</v>
      </c>
      <c r="F16432" t="s">
        <v>141</v>
      </c>
      <c r="G16432" t="s">
        <v>142</v>
      </c>
      <c r="H16432">
        <v>109</v>
      </c>
      <c r="I16432">
        <v>0.11581134866318959</v>
      </c>
      <c r="J16432">
        <v>2.805765432276858E-3</v>
      </c>
      <c r="K16432">
        <v>3.3918713004032722E-2</v>
      </c>
      <c r="L16432">
        <v>0.17010969861469169</v>
      </c>
    </row>
    <row r="16433" spans="1:12">
      <c r="A16433" t="s">
        <v>317</v>
      </c>
      <c r="B16433" t="s">
        <v>390</v>
      </c>
      <c r="C16433">
        <v>48175</v>
      </c>
      <c r="D16433" t="s">
        <v>135</v>
      </c>
      <c r="E16433">
        <v>345</v>
      </c>
      <c r="F16433" t="s">
        <v>141</v>
      </c>
      <c r="G16433" t="s">
        <v>143</v>
      </c>
      <c r="H16433">
        <v>68</v>
      </c>
      <c r="I16433">
        <v>0.12526818927516181</v>
      </c>
      <c r="J16433">
        <v>6.2864659108672703E-3</v>
      </c>
      <c r="K16433">
        <v>-1.5549522941728952E-5</v>
      </c>
      <c r="L16433">
        <v>0.22942173522911019</v>
      </c>
    </row>
    <row r="16434" spans="1:12">
      <c r="A16434" t="s">
        <v>317</v>
      </c>
      <c r="B16434" t="s">
        <v>391</v>
      </c>
      <c r="C16434">
        <v>48177</v>
      </c>
      <c r="D16434" t="s">
        <v>135</v>
      </c>
      <c r="E16434">
        <v>345</v>
      </c>
      <c r="F16434" t="s">
        <v>141</v>
      </c>
      <c r="G16434" t="s">
        <v>142</v>
      </c>
      <c r="H16434">
        <v>21</v>
      </c>
      <c r="I16434">
        <v>0.25445215511336122</v>
      </c>
      <c r="J16434">
        <v>1.6711291996755761E-2</v>
      </c>
      <c r="K16434">
        <v>7.4837415589031495E-2</v>
      </c>
      <c r="L16434">
        <v>0.47780326347731028</v>
      </c>
    </row>
    <row r="16435" spans="1:12">
      <c r="A16435" t="s">
        <v>317</v>
      </c>
      <c r="B16435" t="s">
        <v>391</v>
      </c>
      <c r="C16435">
        <v>48177</v>
      </c>
      <c r="D16435" t="s">
        <v>135</v>
      </c>
      <c r="E16435">
        <v>345</v>
      </c>
      <c r="F16435" t="s">
        <v>141</v>
      </c>
      <c r="G16435" t="s">
        <v>143</v>
      </c>
      <c r="H16435">
        <v>22</v>
      </c>
      <c r="I16435">
        <v>0.145901039357759</v>
      </c>
      <c r="J16435">
        <v>9.5358346652661789E-3</v>
      </c>
      <c r="K16435">
        <v>1.3331002453166371E-2</v>
      </c>
      <c r="L16435">
        <v>0.2114193287269803</v>
      </c>
    </row>
    <row r="16436" spans="1:12">
      <c r="A16436" t="s">
        <v>317</v>
      </c>
      <c r="B16436" t="s">
        <v>392</v>
      </c>
      <c r="C16436">
        <v>48179</v>
      </c>
      <c r="D16436" t="s">
        <v>135</v>
      </c>
      <c r="E16436">
        <v>345</v>
      </c>
      <c r="F16436" t="s">
        <v>141</v>
      </c>
      <c r="G16436" t="s">
        <v>142</v>
      </c>
      <c r="H16436">
        <v>1435</v>
      </c>
      <c r="I16436">
        <v>0.22559296792280339</v>
      </c>
      <c r="J16436">
        <v>2.1627563359817251E-3</v>
      </c>
      <c r="K16436">
        <v>-2.5063253623313141E-2</v>
      </c>
      <c r="L16436">
        <v>0.45074548334397752</v>
      </c>
    </row>
    <row r="16437" spans="1:12">
      <c r="A16437" t="s">
        <v>317</v>
      </c>
      <c r="B16437" t="s">
        <v>392</v>
      </c>
      <c r="C16437">
        <v>48179</v>
      </c>
      <c r="D16437" t="s">
        <v>135</v>
      </c>
      <c r="E16437">
        <v>345</v>
      </c>
      <c r="F16437" t="s">
        <v>141</v>
      </c>
      <c r="G16437" t="s">
        <v>143</v>
      </c>
      <c r="H16437">
        <v>65</v>
      </c>
      <c r="I16437">
        <v>0.1268060261910591</v>
      </c>
      <c r="J16437">
        <v>7.2276863092727182E-3</v>
      </c>
      <c r="K16437">
        <v>1.4619370016582299E-2</v>
      </c>
      <c r="L16437">
        <v>0.44242825315058248</v>
      </c>
    </row>
    <row r="16438" spans="1:12">
      <c r="A16438" t="s">
        <v>317</v>
      </c>
      <c r="B16438" t="s">
        <v>393</v>
      </c>
      <c r="C16438">
        <v>48181</v>
      </c>
      <c r="D16438" t="s">
        <v>135</v>
      </c>
      <c r="E16438">
        <v>345</v>
      </c>
      <c r="F16438" t="s">
        <v>141</v>
      </c>
      <c r="G16438" t="s">
        <v>142</v>
      </c>
      <c r="H16438">
        <v>21</v>
      </c>
      <c r="I16438">
        <v>0.25445215511336122</v>
      </c>
      <c r="J16438">
        <v>1.6711291996755761E-2</v>
      </c>
      <c r="K16438">
        <v>7.4837415589031495E-2</v>
      </c>
      <c r="L16438">
        <v>0.47780326347731028</v>
      </c>
    </row>
    <row r="16439" spans="1:12">
      <c r="A16439" t="s">
        <v>317</v>
      </c>
      <c r="B16439" t="s">
        <v>393</v>
      </c>
      <c r="C16439">
        <v>48181</v>
      </c>
      <c r="D16439" t="s">
        <v>135</v>
      </c>
      <c r="E16439">
        <v>345</v>
      </c>
      <c r="F16439" t="s">
        <v>141</v>
      </c>
      <c r="G16439" t="s">
        <v>143</v>
      </c>
      <c r="H16439">
        <v>321</v>
      </c>
      <c r="I16439">
        <v>0.15326445478178749</v>
      </c>
      <c r="J16439">
        <v>2.318252785109891E-3</v>
      </c>
      <c r="K16439">
        <v>-2.937424300232781E-3</v>
      </c>
      <c r="L16439">
        <v>0.32945835632207732</v>
      </c>
    </row>
    <row r="16440" spans="1:12">
      <c r="A16440" t="s">
        <v>317</v>
      </c>
      <c r="B16440" t="s">
        <v>394</v>
      </c>
      <c r="C16440">
        <v>48183</v>
      </c>
      <c r="D16440" t="s">
        <v>135</v>
      </c>
      <c r="E16440">
        <v>345</v>
      </c>
      <c r="F16440" t="s">
        <v>141</v>
      </c>
      <c r="G16440" t="s">
        <v>142</v>
      </c>
      <c r="H16440">
        <v>385</v>
      </c>
      <c r="I16440">
        <v>0.20100119771994421</v>
      </c>
      <c r="J16440">
        <v>4.0050429799981862E-3</v>
      </c>
      <c r="K16440">
        <v>2.0566545882093008E-2</v>
      </c>
      <c r="L16440">
        <v>0.51522151136138117</v>
      </c>
    </row>
    <row r="16441" spans="1:12">
      <c r="A16441" t="s">
        <v>317</v>
      </c>
      <c r="B16441" t="s">
        <v>394</v>
      </c>
      <c r="C16441">
        <v>48183</v>
      </c>
      <c r="D16441" t="s">
        <v>135</v>
      </c>
      <c r="E16441">
        <v>345</v>
      </c>
      <c r="F16441" t="s">
        <v>141</v>
      </c>
      <c r="G16441" t="s">
        <v>143</v>
      </c>
      <c r="H16441">
        <v>613</v>
      </c>
      <c r="I16441">
        <v>0.18720996737075041</v>
      </c>
      <c r="J16441">
        <v>3.4987775763946748E-3</v>
      </c>
      <c r="K16441">
        <v>-1.026048375776786E-2</v>
      </c>
      <c r="L16441">
        <v>0.46264268314415419</v>
      </c>
    </row>
    <row r="16442" spans="1:12">
      <c r="A16442" t="s">
        <v>317</v>
      </c>
      <c r="B16442" t="s">
        <v>395</v>
      </c>
      <c r="C16442">
        <v>48185</v>
      </c>
      <c r="D16442" t="s">
        <v>135</v>
      </c>
      <c r="E16442">
        <v>345</v>
      </c>
      <c r="F16442" t="s">
        <v>141</v>
      </c>
      <c r="G16442" t="s">
        <v>142</v>
      </c>
      <c r="H16442">
        <v>21</v>
      </c>
      <c r="I16442">
        <v>0.25445215511336122</v>
      </c>
      <c r="J16442">
        <v>1.6711291996755761E-2</v>
      </c>
      <c r="K16442">
        <v>7.4837415589031495E-2</v>
      </c>
      <c r="L16442">
        <v>0.47780326347731028</v>
      </c>
    </row>
    <row r="16443" spans="1:12">
      <c r="A16443" t="s">
        <v>317</v>
      </c>
      <c r="B16443" t="s">
        <v>395</v>
      </c>
      <c r="C16443">
        <v>48185</v>
      </c>
      <c r="D16443" t="s">
        <v>135</v>
      </c>
      <c r="E16443">
        <v>345</v>
      </c>
      <c r="F16443" t="s">
        <v>141</v>
      </c>
      <c r="G16443" t="s">
        <v>143</v>
      </c>
      <c r="H16443">
        <v>22</v>
      </c>
      <c r="I16443">
        <v>0.145901039357759</v>
      </c>
      <c r="J16443">
        <v>9.5358346652661789E-3</v>
      </c>
      <c r="K16443">
        <v>1.3331002453166371E-2</v>
      </c>
      <c r="L16443">
        <v>0.2114193287269803</v>
      </c>
    </row>
    <row r="16444" spans="1:12">
      <c r="A16444" t="s">
        <v>317</v>
      </c>
      <c r="B16444" t="s">
        <v>292</v>
      </c>
      <c r="C16444">
        <v>48187</v>
      </c>
      <c r="D16444" t="s">
        <v>135</v>
      </c>
      <c r="E16444">
        <v>345</v>
      </c>
      <c r="F16444" t="s">
        <v>141</v>
      </c>
      <c r="G16444" t="s">
        <v>142</v>
      </c>
      <c r="H16444">
        <v>21</v>
      </c>
      <c r="I16444">
        <v>0.25445215511336122</v>
      </c>
      <c r="J16444">
        <v>1.6711291996755761E-2</v>
      </c>
      <c r="K16444">
        <v>7.4837415589031495E-2</v>
      </c>
      <c r="L16444">
        <v>0.47780326347731028</v>
      </c>
    </row>
    <row r="16445" spans="1:12">
      <c r="A16445" t="s">
        <v>317</v>
      </c>
      <c r="B16445" t="s">
        <v>292</v>
      </c>
      <c r="C16445">
        <v>48187</v>
      </c>
      <c r="D16445" t="s">
        <v>135</v>
      </c>
      <c r="E16445">
        <v>345</v>
      </c>
      <c r="F16445" t="s">
        <v>141</v>
      </c>
      <c r="G16445" t="s">
        <v>143</v>
      </c>
      <c r="H16445">
        <v>22</v>
      </c>
      <c r="I16445">
        <v>0.145901039357759</v>
      </c>
      <c r="J16445">
        <v>9.5358346652661789E-3</v>
      </c>
      <c r="K16445">
        <v>1.3331002453166371E-2</v>
      </c>
      <c r="L16445">
        <v>0.2114193287269803</v>
      </c>
    </row>
    <row r="16446" spans="1:12">
      <c r="A16446" t="s">
        <v>317</v>
      </c>
      <c r="B16446" t="s">
        <v>396</v>
      </c>
      <c r="C16446">
        <v>48189</v>
      </c>
      <c r="D16446" t="s">
        <v>135</v>
      </c>
      <c r="E16446">
        <v>345</v>
      </c>
      <c r="F16446" t="s">
        <v>141</v>
      </c>
      <c r="G16446" t="s">
        <v>142</v>
      </c>
      <c r="H16446">
        <v>195</v>
      </c>
      <c r="I16446">
        <v>0.15575114031576059</v>
      </c>
      <c r="J16446">
        <v>3.5614741296573272E-3</v>
      </c>
      <c r="K16446">
        <v>1.9424560854974699E-2</v>
      </c>
      <c r="L16446">
        <v>0.31382745386502581</v>
      </c>
    </row>
    <row r="16447" spans="1:12">
      <c r="A16447" t="s">
        <v>317</v>
      </c>
      <c r="B16447" t="s">
        <v>396</v>
      </c>
      <c r="C16447">
        <v>48189</v>
      </c>
      <c r="D16447" t="s">
        <v>135</v>
      </c>
      <c r="E16447">
        <v>345</v>
      </c>
      <c r="F16447" t="s">
        <v>141</v>
      </c>
      <c r="G16447" t="s">
        <v>143</v>
      </c>
      <c r="H16447">
        <v>190</v>
      </c>
      <c r="I16447">
        <v>0.139974836542095</v>
      </c>
      <c r="J16447">
        <v>2.0155865279231689E-3</v>
      </c>
      <c r="K16447">
        <v>5.1828718709946597E-2</v>
      </c>
      <c r="L16447">
        <v>0.24509991772189799</v>
      </c>
    </row>
    <row r="16448" spans="1:12">
      <c r="A16448" t="s">
        <v>317</v>
      </c>
      <c r="B16448" t="s">
        <v>397</v>
      </c>
      <c r="C16448">
        <v>48191</v>
      </c>
      <c r="D16448" t="s">
        <v>135</v>
      </c>
      <c r="E16448">
        <v>345</v>
      </c>
      <c r="F16448" t="s">
        <v>141</v>
      </c>
      <c r="G16448" t="s">
        <v>142</v>
      </c>
      <c r="H16448">
        <v>109</v>
      </c>
      <c r="I16448">
        <v>0.15599852329660421</v>
      </c>
      <c r="J16448">
        <v>4.4259028906544727E-3</v>
      </c>
      <c r="K16448">
        <v>1.8168001389907588E-2</v>
      </c>
      <c r="L16448">
        <v>0.31967965695743789</v>
      </c>
    </row>
    <row r="16449" spans="1:12">
      <c r="A16449" t="s">
        <v>317</v>
      </c>
      <c r="B16449" t="s">
        <v>397</v>
      </c>
      <c r="C16449">
        <v>48191</v>
      </c>
      <c r="D16449" t="s">
        <v>135</v>
      </c>
      <c r="E16449">
        <v>345</v>
      </c>
      <c r="F16449" t="s">
        <v>141</v>
      </c>
      <c r="G16449" t="s">
        <v>143</v>
      </c>
      <c r="H16449">
        <v>185</v>
      </c>
      <c r="I16449">
        <v>0.1224085812481792</v>
      </c>
      <c r="J16449">
        <v>2.056383214401361E-3</v>
      </c>
      <c r="K16449">
        <v>1.3287611788468471E-2</v>
      </c>
      <c r="L16449">
        <v>0.20197110014418629</v>
      </c>
    </row>
    <row r="16450" spans="1:12">
      <c r="A16450" t="s">
        <v>317</v>
      </c>
      <c r="B16450" t="s">
        <v>294</v>
      </c>
      <c r="C16450">
        <v>48193</v>
      </c>
      <c r="D16450" t="s">
        <v>135</v>
      </c>
      <c r="E16450">
        <v>345</v>
      </c>
      <c r="F16450" t="s">
        <v>141</v>
      </c>
      <c r="G16450" t="s">
        <v>142</v>
      </c>
      <c r="H16450">
        <v>21</v>
      </c>
      <c r="I16450">
        <v>0.25445215511336122</v>
      </c>
      <c r="J16450">
        <v>1.6711291996755761E-2</v>
      </c>
      <c r="K16450">
        <v>7.4837415589031495E-2</v>
      </c>
      <c r="L16450">
        <v>0.47780326347731028</v>
      </c>
    </row>
    <row r="16451" spans="1:12">
      <c r="A16451" t="s">
        <v>317</v>
      </c>
      <c r="B16451" t="s">
        <v>294</v>
      </c>
      <c r="C16451">
        <v>48193</v>
      </c>
      <c r="D16451" t="s">
        <v>135</v>
      </c>
      <c r="E16451">
        <v>345</v>
      </c>
      <c r="F16451" t="s">
        <v>141</v>
      </c>
      <c r="G16451" t="s">
        <v>143</v>
      </c>
      <c r="H16451">
        <v>73</v>
      </c>
      <c r="I16451">
        <v>0.1481008614219004</v>
      </c>
      <c r="J16451">
        <v>5.4555529900941696E-3</v>
      </c>
      <c r="K16451">
        <v>-1.4258210904547579E-3</v>
      </c>
      <c r="L16451">
        <v>0.23719293134346139</v>
      </c>
    </row>
    <row r="16452" spans="1:12">
      <c r="A16452" t="s">
        <v>317</v>
      </c>
      <c r="B16452" t="s">
        <v>398</v>
      </c>
      <c r="C16452">
        <v>48195</v>
      </c>
      <c r="D16452" t="s">
        <v>135</v>
      </c>
      <c r="E16452">
        <v>345</v>
      </c>
      <c r="F16452" t="s">
        <v>141</v>
      </c>
      <c r="G16452" t="s">
        <v>142</v>
      </c>
      <c r="H16452">
        <v>89</v>
      </c>
      <c r="I16452">
        <v>0.20543195125020311</v>
      </c>
      <c r="J16452">
        <v>5.5470384152924547E-3</v>
      </c>
      <c r="K16452">
        <v>-999</v>
      </c>
      <c r="L16452">
        <v>0.34761277442953858</v>
      </c>
    </row>
    <row r="16453" spans="1:12">
      <c r="A16453" t="s">
        <v>317</v>
      </c>
      <c r="B16453" t="s">
        <v>398</v>
      </c>
      <c r="C16453">
        <v>48195</v>
      </c>
      <c r="D16453" t="s">
        <v>135</v>
      </c>
      <c r="E16453">
        <v>345</v>
      </c>
      <c r="F16453" t="s">
        <v>141</v>
      </c>
      <c r="G16453" t="s">
        <v>143</v>
      </c>
      <c r="H16453">
        <v>138</v>
      </c>
      <c r="I16453">
        <v>0.13771865670207439</v>
      </c>
      <c r="J16453">
        <v>3.4707091597539438E-3</v>
      </c>
      <c r="K16453">
        <v>-4.8462834237066788E-5</v>
      </c>
      <c r="L16453">
        <v>0.26106778822905208</v>
      </c>
    </row>
    <row r="16454" spans="1:12">
      <c r="A16454" t="s">
        <v>317</v>
      </c>
      <c r="B16454" t="s">
        <v>308</v>
      </c>
      <c r="C16454">
        <v>48197</v>
      </c>
      <c r="D16454" t="s">
        <v>135</v>
      </c>
      <c r="E16454">
        <v>345</v>
      </c>
      <c r="F16454" t="s">
        <v>141</v>
      </c>
      <c r="G16454" t="s">
        <v>142</v>
      </c>
      <c r="H16454">
        <v>109</v>
      </c>
      <c r="I16454">
        <v>0.15599852329660421</v>
      </c>
      <c r="J16454">
        <v>4.4259028906544727E-3</v>
      </c>
      <c r="K16454">
        <v>1.8168001389907588E-2</v>
      </c>
      <c r="L16454">
        <v>0.31967965695743789</v>
      </c>
    </row>
    <row r="16455" spans="1:12">
      <c r="A16455" t="s">
        <v>317</v>
      </c>
      <c r="B16455" t="s">
        <v>308</v>
      </c>
      <c r="C16455">
        <v>48197</v>
      </c>
      <c r="D16455" t="s">
        <v>135</v>
      </c>
      <c r="E16455">
        <v>345</v>
      </c>
      <c r="F16455" t="s">
        <v>141</v>
      </c>
      <c r="G16455" t="s">
        <v>143</v>
      </c>
      <c r="H16455">
        <v>185</v>
      </c>
      <c r="I16455">
        <v>0.1224085812481792</v>
      </c>
      <c r="J16455">
        <v>2.056383214401361E-3</v>
      </c>
      <c r="K16455">
        <v>1.3287611788468471E-2</v>
      </c>
      <c r="L16455">
        <v>0.20197110014418629</v>
      </c>
    </row>
    <row r="16456" spans="1:12">
      <c r="A16456" t="s">
        <v>317</v>
      </c>
      <c r="B16456" t="s">
        <v>309</v>
      </c>
      <c r="C16456">
        <v>48199</v>
      </c>
      <c r="D16456" t="s">
        <v>135</v>
      </c>
      <c r="E16456">
        <v>345</v>
      </c>
      <c r="F16456" t="s">
        <v>141</v>
      </c>
      <c r="G16456" t="s">
        <v>142</v>
      </c>
      <c r="H16456">
        <v>554</v>
      </c>
      <c r="I16456">
        <v>0.20485707039592871</v>
      </c>
      <c r="J16456">
        <v>3.275478068444164E-3</v>
      </c>
      <c r="K16456">
        <v>4.8550492885125543E-2</v>
      </c>
      <c r="L16456">
        <v>0.46566804407904572</v>
      </c>
    </row>
    <row r="16457" spans="1:12">
      <c r="A16457" t="s">
        <v>317</v>
      </c>
      <c r="B16457" t="s">
        <v>309</v>
      </c>
      <c r="C16457">
        <v>48199</v>
      </c>
      <c r="D16457" t="s">
        <v>135</v>
      </c>
      <c r="E16457">
        <v>345</v>
      </c>
      <c r="F16457" t="s">
        <v>141</v>
      </c>
      <c r="G16457" t="s">
        <v>143</v>
      </c>
      <c r="H16457">
        <v>457</v>
      </c>
      <c r="I16457">
        <v>0.19229523934561699</v>
      </c>
      <c r="J16457">
        <v>3.4557840034678158E-3</v>
      </c>
      <c r="K16457">
        <v>-1.9136969004419638E-2</v>
      </c>
      <c r="L16457">
        <v>0.43677520010053489</v>
      </c>
    </row>
    <row r="16458" spans="1:12">
      <c r="A16458" t="s">
        <v>317</v>
      </c>
      <c r="B16458" t="s">
        <v>399</v>
      </c>
      <c r="C16458">
        <v>48201</v>
      </c>
      <c r="D16458" t="s">
        <v>135</v>
      </c>
      <c r="E16458">
        <v>345</v>
      </c>
      <c r="F16458" t="s">
        <v>141</v>
      </c>
      <c r="G16458" t="s">
        <v>142</v>
      </c>
      <c r="H16458">
        <v>119</v>
      </c>
      <c r="I16458">
        <v>0.14010185143708651</v>
      </c>
      <c r="J16458">
        <v>2.642762587141626E-3</v>
      </c>
      <c r="K16458">
        <v>7.8471534761909406E-2</v>
      </c>
      <c r="L16458">
        <v>0.21178166279614091</v>
      </c>
    </row>
    <row r="16459" spans="1:12">
      <c r="A16459" t="s">
        <v>317</v>
      </c>
      <c r="B16459" t="s">
        <v>399</v>
      </c>
      <c r="C16459">
        <v>48201</v>
      </c>
      <c r="D16459" t="s">
        <v>135</v>
      </c>
      <c r="E16459">
        <v>345</v>
      </c>
      <c r="F16459" t="s">
        <v>141</v>
      </c>
      <c r="G16459" t="s">
        <v>143</v>
      </c>
      <c r="H16459">
        <v>154</v>
      </c>
      <c r="I16459">
        <v>0.14395384353327209</v>
      </c>
      <c r="J16459">
        <v>3.9467140674025146E-3</v>
      </c>
      <c r="K16459">
        <v>2.8122554068456599E-4</v>
      </c>
      <c r="L16459">
        <v>0.21918027059434669</v>
      </c>
    </row>
    <row r="16460" spans="1:12">
      <c r="A16460" t="s">
        <v>317</v>
      </c>
      <c r="B16460" t="s">
        <v>268</v>
      </c>
      <c r="C16460">
        <v>48203</v>
      </c>
      <c r="D16460" t="s">
        <v>135</v>
      </c>
      <c r="E16460">
        <v>345</v>
      </c>
      <c r="F16460" t="s">
        <v>141</v>
      </c>
      <c r="G16460" t="s">
        <v>142</v>
      </c>
      <c r="H16460">
        <v>385</v>
      </c>
      <c r="I16460">
        <v>0.20100119771994421</v>
      </c>
      <c r="J16460">
        <v>4.0050429799981862E-3</v>
      </c>
      <c r="K16460">
        <v>2.0566545882093008E-2</v>
      </c>
      <c r="L16460">
        <v>0.51522151136138117</v>
      </c>
    </row>
    <row r="16461" spans="1:12">
      <c r="A16461" t="s">
        <v>317</v>
      </c>
      <c r="B16461" t="s">
        <v>268</v>
      </c>
      <c r="C16461">
        <v>48203</v>
      </c>
      <c r="D16461" t="s">
        <v>135</v>
      </c>
      <c r="E16461">
        <v>345</v>
      </c>
      <c r="F16461" t="s">
        <v>141</v>
      </c>
      <c r="G16461" t="s">
        <v>143</v>
      </c>
      <c r="H16461">
        <v>613</v>
      </c>
      <c r="I16461">
        <v>0.18720996737075041</v>
      </c>
      <c r="J16461">
        <v>3.4987775763946748E-3</v>
      </c>
      <c r="K16461">
        <v>-1.026048375776786E-2</v>
      </c>
      <c r="L16461">
        <v>0.46264268314415419</v>
      </c>
    </row>
    <row r="16462" spans="1:12">
      <c r="A16462" t="s">
        <v>317</v>
      </c>
      <c r="B16462" t="s">
        <v>400</v>
      </c>
      <c r="C16462">
        <v>48205</v>
      </c>
      <c r="D16462" t="s">
        <v>135</v>
      </c>
      <c r="E16462">
        <v>345</v>
      </c>
      <c r="F16462" t="s">
        <v>141</v>
      </c>
      <c r="G16462" t="s">
        <v>142</v>
      </c>
      <c r="H16462">
        <v>78</v>
      </c>
      <c r="I16462">
        <v>0.19208582579688011</v>
      </c>
      <c r="J16462">
        <v>6.5217159257307741E-3</v>
      </c>
      <c r="K16462">
        <v>2.903352198653137E-2</v>
      </c>
      <c r="L16462">
        <v>0.31367774359373868</v>
      </c>
    </row>
    <row r="16463" spans="1:12">
      <c r="A16463" t="s">
        <v>317</v>
      </c>
      <c r="B16463" t="s">
        <v>400</v>
      </c>
      <c r="C16463">
        <v>48205</v>
      </c>
      <c r="D16463" t="s">
        <v>135</v>
      </c>
      <c r="E16463">
        <v>345</v>
      </c>
      <c r="F16463" t="s">
        <v>141</v>
      </c>
      <c r="G16463" t="s">
        <v>143</v>
      </c>
      <c r="H16463">
        <v>113</v>
      </c>
      <c r="I16463">
        <v>9.7160993253942382E-2</v>
      </c>
      <c r="J16463">
        <v>4.5816139324592374E-3</v>
      </c>
      <c r="K16463">
        <v>-6.0337910409780357E-2</v>
      </c>
      <c r="L16463">
        <v>0.156926943494405</v>
      </c>
    </row>
    <row r="16464" spans="1:12">
      <c r="A16464" t="s">
        <v>317</v>
      </c>
      <c r="B16464" t="s">
        <v>297</v>
      </c>
      <c r="C16464">
        <v>48207</v>
      </c>
      <c r="D16464" t="s">
        <v>135</v>
      </c>
      <c r="E16464">
        <v>345</v>
      </c>
      <c r="F16464" t="s">
        <v>141</v>
      </c>
      <c r="G16464" t="s">
        <v>142</v>
      </c>
      <c r="H16464">
        <v>119</v>
      </c>
      <c r="I16464">
        <v>0.1702489723030825</v>
      </c>
      <c r="J16464">
        <v>6.4699126740531514E-3</v>
      </c>
      <c r="K16464">
        <v>-8.0616695757989194E-3</v>
      </c>
      <c r="L16464">
        <v>0.37250409238519688</v>
      </c>
    </row>
    <row r="16465" spans="1:12">
      <c r="A16465" t="s">
        <v>317</v>
      </c>
      <c r="B16465" t="s">
        <v>297</v>
      </c>
      <c r="C16465">
        <v>48207</v>
      </c>
      <c r="D16465" t="s">
        <v>135</v>
      </c>
      <c r="E16465">
        <v>345</v>
      </c>
      <c r="F16465" t="s">
        <v>141</v>
      </c>
      <c r="G16465" t="s">
        <v>143</v>
      </c>
      <c r="H16465">
        <v>249</v>
      </c>
      <c r="I16465">
        <v>0.1295884001993089</v>
      </c>
      <c r="J16465">
        <v>1.943629331923844E-3</v>
      </c>
      <c r="K16465">
        <v>-3.7368661807010801E-3</v>
      </c>
      <c r="L16465">
        <v>0.2525085876248564</v>
      </c>
    </row>
    <row r="16466" spans="1:12">
      <c r="A16466" t="s">
        <v>317</v>
      </c>
      <c r="B16466" t="s">
        <v>401</v>
      </c>
      <c r="C16466">
        <v>48209</v>
      </c>
      <c r="D16466" t="s">
        <v>135</v>
      </c>
      <c r="E16466">
        <v>345</v>
      </c>
      <c r="F16466" t="s">
        <v>141</v>
      </c>
      <c r="G16466" t="s">
        <v>142</v>
      </c>
      <c r="H16466">
        <v>249</v>
      </c>
      <c r="I16466">
        <v>0.1036968541749524</v>
      </c>
      <c r="J16466">
        <v>1.9443798896113249E-3</v>
      </c>
      <c r="K16466">
        <v>2.4189686909767909E-2</v>
      </c>
      <c r="L16466">
        <v>0.17187646677362509</v>
      </c>
    </row>
    <row r="16467" spans="1:12">
      <c r="A16467" t="s">
        <v>317</v>
      </c>
      <c r="B16467" t="s">
        <v>401</v>
      </c>
      <c r="C16467">
        <v>48209</v>
      </c>
      <c r="D16467" t="s">
        <v>135</v>
      </c>
      <c r="E16467">
        <v>345</v>
      </c>
      <c r="F16467" t="s">
        <v>141</v>
      </c>
      <c r="G16467" t="s">
        <v>143</v>
      </c>
      <c r="H16467">
        <v>334</v>
      </c>
      <c r="I16467">
        <v>0.1304966381079565</v>
      </c>
      <c r="J16467">
        <v>2.1068297353399571E-3</v>
      </c>
      <c r="K16467">
        <v>-8.613017789729064E-3</v>
      </c>
      <c r="L16467">
        <v>0.27722454182347861</v>
      </c>
    </row>
    <row r="16468" spans="1:12">
      <c r="A16468" t="s">
        <v>317</v>
      </c>
      <c r="B16468" t="s">
        <v>402</v>
      </c>
      <c r="C16468">
        <v>48211</v>
      </c>
      <c r="D16468" t="s">
        <v>135</v>
      </c>
      <c r="E16468">
        <v>345</v>
      </c>
      <c r="F16468" t="s">
        <v>141</v>
      </c>
      <c r="G16468" t="s">
        <v>142</v>
      </c>
      <c r="H16468">
        <v>1435</v>
      </c>
      <c r="I16468">
        <v>0.22559296792280339</v>
      </c>
      <c r="J16468">
        <v>2.1627563359817251E-3</v>
      </c>
      <c r="K16468">
        <v>-2.5063253623313141E-2</v>
      </c>
      <c r="L16468">
        <v>0.45074548334397752</v>
      </c>
    </row>
    <row r="16469" spans="1:12">
      <c r="A16469" t="s">
        <v>317</v>
      </c>
      <c r="B16469" t="s">
        <v>402</v>
      </c>
      <c r="C16469">
        <v>48211</v>
      </c>
      <c r="D16469" t="s">
        <v>135</v>
      </c>
      <c r="E16469">
        <v>345</v>
      </c>
      <c r="F16469" t="s">
        <v>141</v>
      </c>
      <c r="G16469" t="s">
        <v>143</v>
      </c>
      <c r="H16469">
        <v>65</v>
      </c>
      <c r="I16469">
        <v>0.1268060261910591</v>
      </c>
      <c r="J16469">
        <v>7.2276863092727182E-3</v>
      </c>
      <c r="K16469">
        <v>1.4619370016582299E-2</v>
      </c>
      <c r="L16469">
        <v>0.44242825315058248</v>
      </c>
    </row>
    <row r="16470" spans="1:12">
      <c r="A16470" t="s">
        <v>317</v>
      </c>
      <c r="B16470" t="s">
        <v>284</v>
      </c>
      <c r="C16470">
        <v>48213</v>
      </c>
      <c r="D16470" t="s">
        <v>135</v>
      </c>
      <c r="E16470">
        <v>345</v>
      </c>
      <c r="F16470" t="s">
        <v>141</v>
      </c>
      <c r="G16470" t="s">
        <v>142</v>
      </c>
      <c r="H16470">
        <v>385</v>
      </c>
      <c r="I16470">
        <v>0.20100119771994421</v>
      </c>
      <c r="J16470">
        <v>4.0050429799981862E-3</v>
      </c>
      <c r="K16470">
        <v>2.0566545882093008E-2</v>
      </c>
      <c r="L16470">
        <v>0.51522151136138117</v>
      </c>
    </row>
    <row r="16471" spans="1:12">
      <c r="A16471" t="s">
        <v>317</v>
      </c>
      <c r="B16471" t="s">
        <v>284</v>
      </c>
      <c r="C16471">
        <v>48213</v>
      </c>
      <c r="D16471" t="s">
        <v>135</v>
      </c>
      <c r="E16471">
        <v>345</v>
      </c>
      <c r="F16471" t="s">
        <v>141</v>
      </c>
      <c r="G16471" t="s">
        <v>143</v>
      </c>
      <c r="H16471">
        <v>613</v>
      </c>
      <c r="I16471">
        <v>0.18720996737075041</v>
      </c>
      <c r="J16471">
        <v>3.4987775763946748E-3</v>
      </c>
      <c r="K16471">
        <v>-1.026048375776786E-2</v>
      </c>
      <c r="L16471">
        <v>0.46264268314415419</v>
      </c>
    </row>
    <row r="16472" spans="1:12">
      <c r="A16472" t="s">
        <v>317</v>
      </c>
      <c r="B16472" t="s">
        <v>293</v>
      </c>
      <c r="C16472">
        <v>48215</v>
      </c>
      <c r="D16472" t="s">
        <v>135</v>
      </c>
      <c r="E16472">
        <v>345</v>
      </c>
      <c r="F16472" t="s">
        <v>141</v>
      </c>
      <c r="G16472" t="s">
        <v>142</v>
      </c>
      <c r="H16472">
        <v>119</v>
      </c>
      <c r="I16472">
        <v>8.7407293385517823E-2</v>
      </c>
      <c r="J16472">
        <v>2.1712212909124722E-3</v>
      </c>
      <c r="K16472">
        <v>2.4189686909767909E-2</v>
      </c>
      <c r="L16472">
        <v>0.17187646677362509</v>
      </c>
    </row>
    <row r="16473" spans="1:12">
      <c r="A16473" t="s">
        <v>317</v>
      </c>
      <c r="B16473" t="s">
        <v>293</v>
      </c>
      <c r="C16473">
        <v>48215</v>
      </c>
      <c r="D16473" t="s">
        <v>135</v>
      </c>
      <c r="E16473">
        <v>345</v>
      </c>
      <c r="F16473" t="s">
        <v>141</v>
      </c>
      <c r="G16473" t="s">
        <v>143</v>
      </c>
      <c r="H16473">
        <v>119</v>
      </c>
      <c r="I16473">
        <v>0.1262985233899738</v>
      </c>
      <c r="J16473">
        <v>1.5887618073847801E-3</v>
      </c>
      <c r="K16473">
        <v>6.0231216783924901E-2</v>
      </c>
      <c r="L16473">
        <v>0.16365861673649151</v>
      </c>
    </row>
    <row r="16474" spans="1:12">
      <c r="A16474" t="s">
        <v>317</v>
      </c>
      <c r="B16474" t="s">
        <v>280</v>
      </c>
      <c r="C16474">
        <v>48217</v>
      </c>
      <c r="D16474" t="s">
        <v>135</v>
      </c>
      <c r="E16474">
        <v>345</v>
      </c>
      <c r="F16474" t="s">
        <v>141</v>
      </c>
      <c r="G16474" t="s">
        <v>142</v>
      </c>
      <c r="H16474">
        <v>21</v>
      </c>
      <c r="I16474">
        <v>0.25445215511336122</v>
      </c>
      <c r="J16474">
        <v>1.6711291996755761E-2</v>
      </c>
      <c r="K16474">
        <v>7.4837415589031495E-2</v>
      </c>
      <c r="L16474">
        <v>0.47780326347731028</v>
      </c>
    </row>
    <row r="16475" spans="1:12">
      <c r="A16475" t="s">
        <v>317</v>
      </c>
      <c r="B16475" t="s">
        <v>280</v>
      </c>
      <c r="C16475">
        <v>48217</v>
      </c>
      <c r="D16475" t="s">
        <v>135</v>
      </c>
      <c r="E16475">
        <v>345</v>
      </c>
      <c r="F16475" t="s">
        <v>141</v>
      </c>
      <c r="G16475" t="s">
        <v>143</v>
      </c>
      <c r="H16475">
        <v>321</v>
      </c>
      <c r="I16475">
        <v>0.15326445478178749</v>
      </c>
      <c r="J16475">
        <v>2.318252785109891E-3</v>
      </c>
      <c r="K16475">
        <v>-2.937424300232781E-3</v>
      </c>
      <c r="L16475">
        <v>0.32945835632207732</v>
      </c>
    </row>
    <row r="16476" spans="1:12">
      <c r="A16476" t="s">
        <v>317</v>
      </c>
      <c r="B16476" t="s">
        <v>403</v>
      </c>
      <c r="C16476">
        <v>48219</v>
      </c>
      <c r="D16476" t="s">
        <v>135</v>
      </c>
      <c r="E16476">
        <v>345</v>
      </c>
      <c r="F16476" t="s">
        <v>141</v>
      </c>
      <c r="G16476" t="s">
        <v>142</v>
      </c>
      <c r="H16476">
        <v>195</v>
      </c>
      <c r="I16476">
        <v>0.15575114031576059</v>
      </c>
      <c r="J16476">
        <v>3.5614741296573272E-3</v>
      </c>
      <c r="K16476">
        <v>1.9424560854974699E-2</v>
      </c>
      <c r="L16476">
        <v>0.31382745386502581</v>
      </c>
    </row>
    <row r="16477" spans="1:12">
      <c r="A16477" t="s">
        <v>317</v>
      </c>
      <c r="B16477" t="s">
        <v>403</v>
      </c>
      <c r="C16477">
        <v>48219</v>
      </c>
      <c r="D16477" t="s">
        <v>135</v>
      </c>
      <c r="E16477">
        <v>345</v>
      </c>
      <c r="F16477" t="s">
        <v>141</v>
      </c>
      <c r="G16477" t="s">
        <v>143</v>
      </c>
      <c r="H16477">
        <v>190</v>
      </c>
      <c r="I16477">
        <v>0.139974836542095</v>
      </c>
      <c r="J16477">
        <v>2.0155865279231689E-3</v>
      </c>
      <c r="K16477">
        <v>5.1828718709946597E-2</v>
      </c>
      <c r="L16477">
        <v>0.24509991772189799</v>
      </c>
    </row>
    <row r="16478" spans="1:12">
      <c r="A16478" t="s">
        <v>317</v>
      </c>
      <c r="B16478" t="s">
        <v>404</v>
      </c>
      <c r="C16478">
        <v>48221</v>
      </c>
      <c r="D16478" t="s">
        <v>135</v>
      </c>
      <c r="E16478">
        <v>345</v>
      </c>
      <c r="F16478" t="s">
        <v>141</v>
      </c>
      <c r="G16478" t="s">
        <v>142</v>
      </c>
      <c r="H16478">
        <v>21</v>
      </c>
      <c r="I16478">
        <v>0.25445215511336122</v>
      </c>
      <c r="J16478">
        <v>1.6711291996755761E-2</v>
      </c>
      <c r="K16478">
        <v>7.4837415589031495E-2</v>
      </c>
      <c r="L16478">
        <v>0.47780326347731028</v>
      </c>
    </row>
    <row r="16479" spans="1:12">
      <c r="A16479" t="s">
        <v>317</v>
      </c>
      <c r="B16479" t="s">
        <v>404</v>
      </c>
      <c r="C16479">
        <v>48221</v>
      </c>
      <c r="D16479" t="s">
        <v>135</v>
      </c>
      <c r="E16479">
        <v>345</v>
      </c>
      <c r="F16479" t="s">
        <v>141</v>
      </c>
      <c r="G16479" t="s">
        <v>143</v>
      </c>
      <c r="H16479">
        <v>46</v>
      </c>
      <c r="I16479">
        <v>0.1173239828798141</v>
      </c>
      <c r="J16479">
        <v>6.3079549833589751E-3</v>
      </c>
      <c r="K16479">
        <v>7.6889445785127356E-3</v>
      </c>
      <c r="L16479">
        <v>0.19719523130680841</v>
      </c>
    </row>
    <row r="16480" spans="1:12">
      <c r="A16480" t="s">
        <v>317</v>
      </c>
      <c r="B16480" t="s">
        <v>405</v>
      </c>
      <c r="C16480">
        <v>48223</v>
      </c>
      <c r="D16480" t="s">
        <v>135</v>
      </c>
      <c r="E16480">
        <v>345</v>
      </c>
      <c r="F16480" t="s">
        <v>141</v>
      </c>
      <c r="G16480" t="s">
        <v>142</v>
      </c>
      <c r="H16480">
        <v>21</v>
      </c>
      <c r="I16480">
        <v>0.25445215511336122</v>
      </c>
      <c r="J16480">
        <v>1.6711291996755761E-2</v>
      </c>
      <c r="K16480">
        <v>7.4837415589031495E-2</v>
      </c>
      <c r="L16480">
        <v>0.47780326347731028</v>
      </c>
    </row>
    <row r="16481" spans="1:12">
      <c r="A16481" t="s">
        <v>317</v>
      </c>
      <c r="B16481" t="s">
        <v>405</v>
      </c>
      <c r="C16481">
        <v>48223</v>
      </c>
      <c r="D16481" t="s">
        <v>135</v>
      </c>
      <c r="E16481">
        <v>345</v>
      </c>
      <c r="F16481" t="s">
        <v>141</v>
      </c>
      <c r="G16481" t="s">
        <v>143</v>
      </c>
      <c r="H16481">
        <v>321</v>
      </c>
      <c r="I16481">
        <v>0.15326445478178749</v>
      </c>
      <c r="J16481">
        <v>2.318252785109891E-3</v>
      </c>
      <c r="K16481">
        <v>-2.937424300232781E-3</v>
      </c>
      <c r="L16481">
        <v>0.32945835632207732</v>
      </c>
    </row>
    <row r="16482" spans="1:12">
      <c r="A16482" t="s">
        <v>317</v>
      </c>
      <c r="B16482" t="s">
        <v>310</v>
      </c>
      <c r="C16482">
        <v>48225</v>
      </c>
      <c r="D16482" t="s">
        <v>135</v>
      </c>
      <c r="E16482">
        <v>345</v>
      </c>
      <c r="F16482" t="s">
        <v>141</v>
      </c>
      <c r="G16482" t="s">
        <v>142</v>
      </c>
      <c r="H16482">
        <v>385</v>
      </c>
      <c r="I16482">
        <v>0.20100119771994421</v>
      </c>
      <c r="J16482">
        <v>4.0050429799981862E-3</v>
      </c>
      <c r="K16482">
        <v>2.0566545882093008E-2</v>
      </c>
      <c r="L16482">
        <v>0.51522151136138117</v>
      </c>
    </row>
    <row r="16483" spans="1:12">
      <c r="A16483" t="s">
        <v>317</v>
      </c>
      <c r="B16483" t="s">
        <v>310</v>
      </c>
      <c r="C16483">
        <v>48225</v>
      </c>
      <c r="D16483" t="s">
        <v>135</v>
      </c>
      <c r="E16483">
        <v>345</v>
      </c>
      <c r="F16483" t="s">
        <v>141</v>
      </c>
      <c r="G16483" t="s">
        <v>143</v>
      </c>
      <c r="H16483">
        <v>613</v>
      </c>
      <c r="I16483">
        <v>0.18720996737075041</v>
      </c>
      <c r="J16483">
        <v>3.4987775763946748E-3</v>
      </c>
      <c r="K16483">
        <v>-1.026048375776786E-2</v>
      </c>
      <c r="L16483">
        <v>0.46264268314415419</v>
      </c>
    </row>
    <row r="16484" spans="1:12">
      <c r="A16484" t="s">
        <v>317</v>
      </c>
      <c r="B16484" t="s">
        <v>258</v>
      </c>
      <c r="C16484">
        <v>48227</v>
      </c>
      <c r="D16484" t="s">
        <v>135</v>
      </c>
      <c r="E16484">
        <v>345</v>
      </c>
      <c r="F16484" t="s">
        <v>141</v>
      </c>
      <c r="G16484" t="s">
        <v>142</v>
      </c>
      <c r="H16484">
        <v>195</v>
      </c>
      <c r="I16484">
        <v>0.15575114031576059</v>
      </c>
      <c r="J16484">
        <v>3.5614741296573272E-3</v>
      </c>
      <c r="K16484">
        <v>1.9424560854974699E-2</v>
      </c>
      <c r="L16484">
        <v>0.31382745386502581</v>
      </c>
    </row>
    <row r="16485" spans="1:12">
      <c r="A16485" t="s">
        <v>317</v>
      </c>
      <c r="B16485" t="s">
        <v>258</v>
      </c>
      <c r="C16485">
        <v>48227</v>
      </c>
      <c r="D16485" t="s">
        <v>135</v>
      </c>
      <c r="E16485">
        <v>345</v>
      </c>
      <c r="F16485" t="s">
        <v>141</v>
      </c>
      <c r="G16485" t="s">
        <v>143</v>
      </c>
      <c r="H16485">
        <v>190</v>
      </c>
      <c r="I16485">
        <v>0.139974836542095</v>
      </c>
      <c r="J16485">
        <v>2.0155865279231689E-3</v>
      </c>
      <c r="K16485">
        <v>5.1828718709946597E-2</v>
      </c>
      <c r="L16485">
        <v>0.24509991772189799</v>
      </c>
    </row>
    <row r="16486" spans="1:12">
      <c r="A16486" t="s">
        <v>317</v>
      </c>
      <c r="B16486" t="s">
        <v>406</v>
      </c>
      <c r="C16486">
        <v>48229</v>
      </c>
      <c r="D16486" t="s">
        <v>135</v>
      </c>
      <c r="E16486">
        <v>345</v>
      </c>
      <c r="F16486" t="s">
        <v>141</v>
      </c>
      <c r="G16486" t="s">
        <v>142</v>
      </c>
      <c r="H16486">
        <v>389</v>
      </c>
      <c r="I16486">
        <v>8.2916189042440011E-2</v>
      </c>
      <c r="J16486">
        <v>4.2917908467139179E-3</v>
      </c>
      <c r="K16486">
        <v>-0.32624860690699181</v>
      </c>
      <c r="L16486">
        <v>0.39424034873020081</v>
      </c>
    </row>
    <row r="16487" spans="1:12">
      <c r="A16487" t="s">
        <v>317</v>
      </c>
      <c r="B16487" t="s">
        <v>406</v>
      </c>
      <c r="C16487">
        <v>48229</v>
      </c>
      <c r="D16487" t="s">
        <v>135</v>
      </c>
      <c r="E16487">
        <v>345</v>
      </c>
      <c r="F16487" t="s">
        <v>141</v>
      </c>
      <c r="G16487" t="s">
        <v>143</v>
      </c>
      <c r="H16487">
        <v>138</v>
      </c>
      <c r="I16487">
        <v>3.9522275506306923E-2</v>
      </c>
      <c r="J16487">
        <v>2.9023908971362931E-3</v>
      </c>
      <c r="K16487">
        <v>-1.479149712631208E-2</v>
      </c>
      <c r="L16487">
        <v>0.18832427359729989</v>
      </c>
    </row>
    <row r="16488" spans="1:12">
      <c r="A16488" t="s">
        <v>317</v>
      </c>
      <c r="B16488" t="s">
        <v>407</v>
      </c>
      <c r="C16488">
        <v>48231</v>
      </c>
      <c r="D16488" t="s">
        <v>135</v>
      </c>
      <c r="E16488">
        <v>345</v>
      </c>
      <c r="F16488" t="s">
        <v>141</v>
      </c>
      <c r="G16488" t="s">
        <v>142</v>
      </c>
      <c r="H16488">
        <v>21</v>
      </c>
      <c r="I16488">
        <v>0.25445215511336122</v>
      </c>
      <c r="J16488">
        <v>1.6711291996755761E-2</v>
      </c>
      <c r="K16488">
        <v>7.4837415589031495E-2</v>
      </c>
      <c r="L16488">
        <v>0.47780326347731028</v>
      </c>
    </row>
    <row r="16489" spans="1:12">
      <c r="A16489" t="s">
        <v>317</v>
      </c>
      <c r="B16489" t="s">
        <v>407</v>
      </c>
      <c r="C16489">
        <v>48231</v>
      </c>
      <c r="D16489" t="s">
        <v>135</v>
      </c>
      <c r="E16489">
        <v>345</v>
      </c>
      <c r="F16489" t="s">
        <v>141</v>
      </c>
      <c r="G16489" t="s">
        <v>143</v>
      </c>
      <c r="H16489">
        <v>321</v>
      </c>
      <c r="I16489">
        <v>0.15326445478178749</v>
      </c>
      <c r="J16489">
        <v>2.318252785109891E-3</v>
      </c>
      <c r="K16489">
        <v>-2.937424300232781E-3</v>
      </c>
      <c r="L16489">
        <v>0.32945835632207732</v>
      </c>
    </row>
    <row r="16490" spans="1:12">
      <c r="A16490" t="s">
        <v>317</v>
      </c>
      <c r="B16490" t="s">
        <v>408</v>
      </c>
      <c r="C16490">
        <v>48233</v>
      </c>
      <c r="D16490" t="s">
        <v>135</v>
      </c>
      <c r="E16490">
        <v>345</v>
      </c>
      <c r="F16490" t="s">
        <v>141</v>
      </c>
      <c r="G16490" t="s">
        <v>142</v>
      </c>
      <c r="H16490">
        <v>1435</v>
      </c>
      <c r="I16490">
        <v>0.22559296792280339</v>
      </c>
      <c r="J16490">
        <v>2.1627563359817251E-3</v>
      </c>
      <c r="K16490">
        <v>-2.5063253623313141E-2</v>
      </c>
      <c r="L16490">
        <v>0.45074548334397752</v>
      </c>
    </row>
    <row r="16491" spans="1:12">
      <c r="A16491" t="s">
        <v>317</v>
      </c>
      <c r="B16491" t="s">
        <v>408</v>
      </c>
      <c r="C16491">
        <v>48233</v>
      </c>
      <c r="D16491" t="s">
        <v>135</v>
      </c>
      <c r="E16491">
        <v>345</v>
      </c>
      <c r="F16491" t="s">
        <v>141</v>
      </c>
      <c r="G16491" t="s">
        <v>143</v>
      </c>
      <c r="H16491">
        <v>65</v>
      </c>
      <c r="I16491">
        <v>0.1268060261910591</v>
      </c>
      <c r="J16491">
        <v>7.2276863092727182E-3</v>
      </c>
      <c r="K16491">
        <v>1.4619370016582299E-2</v>
      </c>
      <c r="L16491">
        <v>0.44242825315058248</v>
      </c>
    </row>
    <row r="16492" spans="1:12">
      <c r="A16492" t="s">
        <v>317</v>
      </c>
      <c r="B16492" t="s">
        <v>409</v>
      </c>
      <c r="C16492">
        <v>48235</v>
      </c>
      <c r="D16492" t="s">
        <v>135</v>
      </c>
      <c r="E16492">
        <v>345</v>
      </c>
      <c r="F16492" t="s">
        <v>141</v>
      </c>
      <c r="G16492" t="s">
        <v>142</v>
      </c>
      <c r="H16492">
        <v>20</v>
      </c>
      <c r="I16492">
        <v>0.13659006638171711</v>
      </c>
      <c r="J16492">
        <v>3.1568172314213792E-3</v>
      </c>
      <c r="K16492">
        <v>0.11667767849630679</v>
      </c>
      <c r="L16492">
        <v>0.16596295901656261</v>
      </c>
    </row>
    <row r="16493" spans="1:12">
      <c r="A16493" t="s">
        <v>317</v>
      </c>
      <c r="B16493" t="s">
        <v>409</v>
      </c>
      <c r="C16493">
        <v>48235</v>
      </c>
      <c r="D16493" t="s">
        <v>135</v>
      </c>
      <c r="E16493">
        <v>345</v>
      </c>
      <c r="F16493" t="s">
        <v>141</v>
      </c>
      <c r="G16493" t="s">
        <v>143</v>
      </c>
      <c r="H16493">
        <v>39</v>
      </c>
      <c r="I16493">
        <v>0.1091519226003</v>
      </c>
      <c r="J16493">
        <v>3.3047358803355098E-3</v>
      </c>
      <c r="K16493">
        <v>5.9830648467171517E-2</v>
      </c>
      <c r="L16493">
        <v>0.13750579689452119</v>
      </c>
    </row>
    <row r="16494" spans="1:12">
      <c r="A16494" t="s">
        <v>317</v>
      </c>
      <c r="B16494" t="s">
        <v>410</v>
      </c>
      <c r="C16494">
        <v>48237</v>
      </c>
      <c r="D16494" t="s">
        <v>135</v>
      </c>
      <c r="E16494">
        <v>345</v>
      </c>
      <c r="F16494" t="s">
        <v>141</v>
      </c>
      <c r="G16494" t="s">
        <v>142</v>
      </c>
      <c r="H16494">
        <v>1435</v>
      </c>
      <c r="I16494">
        <v>0.22559296792280339</v>
      </c>
      <c r="J16494">
        <v>2.1627563359817251E-3</v>
      </c>
      <c r="K16494">
        <v>-2.5063253623313141E-2</v>
      </c>
      <c r="L16494">
        <v>0.45074548334397752</v>
      </c>
    </row>
    <row r="16495" spans="1:12">
      <c r="A16495" t="s">
        <v>317</v>
      </c>
      <c r="B16495" t="s">
        <v>410</v>
      </c>
      <c r="C16495">
        <v>48237</v>
      </c>
      <c r="D16495" t="s">
        <v>135</v>
      </c>
      <c r="E16495">
        <v>345</v>
      </c>
      <c r="F16495" t="s">
        <v>141</v>
      </c>
      <c r="G16495" t="s">
        <v>143</v>
      </c>
      <c r="H16495">
        <v>61</v>
      </c>
      <c r="I16495">
        <v>0.10940395278546031</v>
      </c>
      <c r="J16495">
        <v>4.1637286239886379E-3</v>
      </c>
      <c r="K16495">
        <v>9.9947642395740088E-4</v>
      </c>
      <c r="L16495">
        <v>0.21945754980724089</v>
      </c>
    </row>
    <row r="16496" spans="1:12">
      <c r="A16496" t="s">
        <v>317</v>
      </c>
      <c r="B16496" t="s">
        <v>264</v>
      </c>
      <c r="C16496">
        <v>48239</v>
      </c>
      <c r="D16496" t="s">
        <v>135</v>
      </c>
      <c r="E16496">
        <v>345</v>
      </c>
      <c r="F16496" t="s">
        <v>141</v>
      </c>
      <c r="G16496" t="s">
        <v>142</v>
      </c>
      <c r="H16496">
        <v>119</v>
      </c>
      <c r="I16496">
        <v>0.14010185143708651</v>
      </c>
      <c r="J16496">
        <v>2.642762587141626E-3</v>
      </c>
      <c r="K16496">
        <v>7.8471534761909406E-2</v>
      </c>
      <c r="L16496">
        <v>0.21178166279614091</v>
      </c>
    </row>
    <row r="16497" spans="1:12">
      <c r="A16497" t="s">
        <v>317</v>
      </c>
      <c r="B16497" t="s">
        <v>264</v>
      </c>
      <c r="C16497">
        <v>48239</v>
      </c>
      <c r="D16497" t="s">
        <v>135</v>
      </c>
      <c r="E16497">
        <v>345</v>
      </c>
      <c r="F16497" t="s">
        <v>141</v>
      </c>
      <c r="G16497" t="s">
        <v>143</v>
      </c>
      <c r="H16497">
        <v>154</v>
      </c>
      <c r="I16497">
        <v>0.14395384353327209</v>
      </c>
      <c r="J16497">
        <v>3.9467140674025146E-3</v>
      </c>
      <c r="K16497">
        <v>2.8122554068456599E-4</v>
      </c>
      <c r="L16497">
        <v>0.21918027059434669</v>
      </c>
    </row>
    <row r="16498" spans="1:12">
      <c r="A16498" t="s">
        <v>317</v>
      </c>
      <c r="B16498" t="s">
        <v>269</v>
      </c>
      <c r="C16498">
        <v>48241</v>
      </c>
      <c r="D16498" t="s">
        <v>135</v>
      </c>
      <c r="E16498">
        <v>345</v>
      </c>
      <c r="F16498" t="s">
        <v>141</v>
      </c>
      <c r="G16498" t="s">
        <v>142</v>
      </c>
      <c r="H16498">
        <v>385</v>
      </c>
      <c r="I16498">
        <v>0.20100119771994421</v>
      </c>
      <c r="J16498">
        <v>4.0050429799981862E-3</v>
      </c>
      <c r="K16498">
        <v>2.0566545882093008E-2</v>
      </c>
      <c r="L16498">
        <v>0.51522151136138117</v>
      </c>
    </row>
    <row r="16499" spans="1:12">
      <c r="A16499" t="s">
        <v>317</v>
      </c>
      <c r="B16499" t="s">
        <v>269</v>
      </c>
      <c r="C16499">
        <v>48241</v>
      </c>
      <c r="D16499" t="s">
        <v>135</v>
      </c>
      <c r="E16499">
        <v>345</v>
      </c>
      <c r="F16499" t="s">
        <v>141</v>
      </c>
      <c r="G16499" t="s">
        <v>143</v>
      </c>
      <c r="H16499">
        <v>613</v>
      </c>
      <c r="I16499">
        <v>0.18720996737075041</v>
      </c>
      <c r="J16499">
        <v>3.4987775763946748E-3</v>
      </c>
      <c r="K16499">
        <v>-1.026048375776786E-2</v>
      </c>
      <c r="L16499">
        <v>0.46264268314415419</v>
      </c>
    </row>
    <row r="16500" spans="1:12">
      <c r="A16500" t="s">
        <v>317</v>
      </c>
      <c r="B16500" t="s">
        <v>411</v>
      </c>
      <c r="C16500">
        <v>48243</v>
      </c>
      <c r="D16500" t="s">
        <v>135</v>
      </c>
      <c r="E16500">
        <v>345</v>
      </c>
      <c r="F16500" t="s">
        <v>141</v>
      </c>
      <c r="G16500" t="s">
        <v>142</v>
      </c>
      <c r="H16500">
        <v>389</v>
      </c>
      <c r="I16500">
        <v>8.2916189042440011E-2</v>
      </c>
      <c r="J16500">
        <v>4.2917908467139179E-3</v>
      </c>
      <c r="K16500">
        <v>-0.32624860690699181</v>
      </c>
      <c r="L16500">
        <v>0.39424034873020081</v>
      </c>
    </row>
    <row r="16501" spans="1:12">
      <c r="A16501" t="s">
        <v>317</v>
      </c>
      <c r="B16501" t="s">
        <v>411</v>
      </c>
      <c r="C16501">
        <v>48243</v>
      </c>
      <c r="D16501" t="s">
        <v>135</v>
      </c>
      <c r="E16501">
        <v>345</v>
      </c>
      <c r="F16501" t="s">
        <v>141</v>
      </c>
      <c r="G16501" t="s">
        <v>143</v>
      </c>
      <c r="H16501">
        <v>138</v>
      </c>
      <c r="I16501">
        <v>3.9522275506306923E-2</v>
      </c>
      <c r="J16501">
        <v>2.9023908971362931E-3</v>
      </c>
      <c r="K16501">
        <v>-1.479149712631208E-2</v>
      </c>
      <c r="L16501">
        <v>0.18832427359729989</v>
      </c>
    </row>
    <row r="16502" spans="1:12">
      <c r="A16502" t="s">
        <v>317</v>
      </c>
      <c r="B16502" t="s">
        <v>270</v>
      </c>
      <c r="C16502">
        <v>48245</v>
      </c>
      <c r="D16502" t="s">
        <v>135</v>
      </c>
      <c r="E16502">
        <v>345</v>
      </c>
      <c r="F16502" t="s">
        <v>141</v>
      </c>
      <c r="G16502" t="s">
        <v>142</v>
      </c>
      <c r="H16502">
        <v>119</v>
      </c>
      <c r="I16502">
        <v>0.14010185143708651</v>
      </c>
      <c r="J16502">
        <v>2.642762587141626E-3</v>
      </c>
      <c r="K16502">
        <v>7.8471534761909406E-2</v>
      </c>
      <c r="L16502">
        <v>0.21178166279614091</v>
      </c>
    </row>
    <row r="16503" spans="1:12">
      <c r="A16503" t="s">
        <v>317</v>
      </c>
      <c r="B16503" t="s">
        <v>270</v>
      </c>
      <c r="C16503">
        <v>48245</v>
      </c>
      <c r="D16503" t="s">
        <v>135</v>
      </c>
      <c r="E16503">
        <v>345</v>
      </c>
      <c r="F16503" t="s">
        <v>141</v>
      </c>
      <c r="G16503" t="s">
        <v>143</v>
      </c>
      <c r="H16503">
        <v>154</v>
      </c>
      <c r="I16503">
        <v>0.14395384353327209</v>
      </c>
      <c r="J16503">
        <v>3.9467140674025146E-3</v>
      </c>
      <c r="K16503">
        <v>2.8122554068456599E-4</v>
      </c>
      <c r="L16503">
        <v>0.21918027059434669</v>
      </c>
    </row>
    <row r="16504" spans="1:12">
      <c r="A16504" t="s">
        <v>317</v>
      </c>
      <c r="B16504" t="s">
        <v>412</v>
      </c>
      <c r="C16504">
        <v>48247</v>
      </c>
      <c r="D16504" t="s">
        <v>135</v>
      </c>
      <c r="E16504">
        <v>345</v>
      </c>
      <c r="F16504" t="s">
        <v>141</v>
      </c>
      <c r="G16504" t="s">
        <v>142</v>
      </c>
      <c r="H16504">
        <v>249</v>
      </c>
      <c r="I16504">
        <v>0.1036968541749524</v>
      </c>
      <c r="J16504">
        <v>1.9443798896113249E-3</v>
      </c>
      <c r="K16504">
        <v>2.4189686909767909E-2</v>
      </c>
      <c r="L16504">
        <v>0.17187646677362509</v>
      </c>
    </row>
    <row r="16505" spans="1:12">
      <c r="A16505" t="s">
        <v>317</v>
      </c>
      <c r="B16505" t="s">
        <v>412</v>
      </c>
      <c r="C16505">
        <v>48247</v>
      </c>
      <c r="D16505" t="s">
        <v>135</v>
      </c>
      <c r="E16505">
        <v>345</v>
      </c>
      <c r="F16505" t="s">
        <v>141</v>
      </c>
      <c r="G16505" t="s">
        <v>143</v>
      </c>
      <c r="H16505">
        <v>334</v>
      </c>
      <c r="I16505">
        <v>0.1304966381079565</v>
      </c>
      <c r="J16505">
        <v>2.1068297353399571E-3</v>
      </c>
      <c r="K16505">
        <v>-8.613017789729064E-3</v>
      </c>
      <c r="L16505">
        <v>0.27722454182347861</v>
      </c>
    </row>
    <row r="16506" spans="1:12">
      <c r="A16506" t="s">
        <v>317</v>
      </c>
      <c r="B16506" t="s">
        <v>413</v>
      </c>
      <c r="C16506">
        <v>48249</v>
      </c>
      <c r="D16506" t="s">
        <v>135</v>
      </c>
      <c r="E16506">
        <v>345</v>
      </c>
      <c r="F16506" t="s">
        <v>141</v>
      </c>
      <c r="G16506" t="s">
        <v>142</v>
      </c>
      <c r="H16506">
        <v>249</v>
      </c>
      <c r="I16506">
        <v>0.1036968541749524</v>
      </c>
      <c r="J16506">
        <v>1.9443798896113249E-3</v>
      </c>
      <c r="K16506">
        <v>2.4189686909767909E-2</v>
      </c>
      <c r="L16506">
        <v>0.17187646677362509</v>
      </c>
    </row>
    <row r="16507" spans="1:12">
      <c r="A16507" t="s">
        <v>317</v>
      </c>
      <c r="B16507" t="s">
        <v>413</v>
      </c>
      <c r="C16507">
        <v>48249</v>
      </c>
      <c r="D16507" t="s">
        <v>135</v>
      </c>
      <c r="E16507">
        <v>345</v>
      </c>
      <c r="F16507" t="s">
        <v>141</v>
      </c>
      <c r="G16507" t="s">
        <v>143</v>
      </c>
      <c r="H16507">
        <v>74</v>
      </c>
      <c r="I16507">
        <v>0.13598412007040711</v>
      </c>
      <c r="J16507">
        <v>4.6413569788179227E-3</v>
      </c>
      <c r="K16507">
        <v>-8.613017789729064E-3</v>
      </c>
      <c r="L16507">
        <v>0.20522259722023259</v>
      </c>
    </row>
    <row r="16508" spans="1:12">
      <c r="A16508" t="s">
        <v>317</v>
      </c>
      <c r="B16508" t="s">
        <v>311</v>
      </c>
      <c r="C16508">
        <v>48251</v>
      </c>
      <c r="D16508" t="s">
        <v>135</v>
      </c>
      <c r="E16508">
        <v>345</v>
      </c>
      <c r="F16508" t="s">
        <v>141</v>
      </c>
      <c r="G16508" t="s">
        <v>142</v>
      </c>
      <c r="H16508">
        <v>21</v>
      </c>
      <c r="I16508">
        <v>0.25445215511336122</v>
      </c>
      <c r="J16508">
        <v>1.6711291996755761E-2</v>
      </c>
      <c r="K16508">
        <v>7.4837415589031495E-2</v>
      </c>
      <c r="L16508">
        <v>0.47780326347731028</v>
      </c>
    </row>
    <row r="16509" spans="1:12">
      <c r="A16509" t="s">
        <v>317</v>
      </c>
      <c r="B16509" t="s">
        <v>311</v>
      </c>
      <c r="C16509">
        <v>48251</v>
      </c>
      <c r="D16509" t="s">
        <v>135</v>
      </c>
      <c r="E16509">
        <v>345</v>
      </c>
      <c r="F16509" t="s">
        <v>141</v>
      </c>
      <c r="G16509" t="s">
        <v>143</v>
      </c>
      <c r="H16509">
        <v>73</v>
      </c>
      <c r="I16509">
        <v>0.1481008614219004</v>
      </c>
      <c r="J16509">
        <v>5.4555529900941696E-3</v>
      </c>
      <c r="K16509">
        <v>-1.4258210904547579E-3</v>
      </c>
      <c r="L16509">
        <v>0.23719293134346139</v>
      </c>
    </row>
    <row r="16510" spans="1:12">
      <c r="A16510" t="s">
        <v>317</v>
      </c>
      <c r="B16510" t="s">
        <v>271</v>
      </c>
      <c r="C16510">
        <v>48253</v>
      </c>
      <c r="D16510" t="s">
        <v>135</v>
      </c>
      <c r="E16510">
        <v>345</v>
      </c>
      <c r="F16510" t="s">
        <v>141</v>
      </c>
      <c r="G16510" t="s">
        <v>142</v>
      </c>
      <c r="H16510">
        <v>119</v>
      </c>
      <c r="I16510">
        <v>0.1702489723030825</v>
      </c>
      <c r="J16510">
        <v>6.4699126740531514E-3</v>
      </c>
      <c r="K16510">
        <v>-8.0616695757989194E-3</v>
      </c>
      <c r="L16510">
        <v>0.37250409238519688</v>
      </c>
    </row>
    <row r="16511" spans="1:12">
      <c r="A16511" t="s">
        <v>317</v>
      </c>
      <c r="B16511" t="s">
        <v>271</v>
      </c>
      <c r="C16511">
        <v>48253</v>
      </c>
      <c r="D16511" t="s">
        <v>135</v>
      </c>
      <c r="E16511">
        <v>345</v>
      </c>
      <c r="F16511" t="s">
        <v>141</v>
      </c>
      <c r="G16511" t="s">
        <v>143</v>
      </c>
      <c r="H16511">
        <v>249</v>
      </c>
      <c r="I16511">
        <v>0.1295884001993089</v>
      </c>
      <c r="J16511">
        <v>1.943629331923844E-3</v>
      </c>
      <c r="K16511">
        <v>-3.7368661807010801E-3</v>
      </c>
      <c r="L16511">
        <v>0.2525085876248564</v>
      </c>
    </row>
    <row r="16512" spans="1:12">
      <c r="A16512" t="s">
        <v>317</v>
      </c>
      <c r="B16512" t="s">
        <v>414</v>
      </c>
      <c r="C16512">
        <v>48255</v>
      </c>
      <c r="D16512" t="s">
        <v>135</v>
      </c>
      <c r="E16512">
        <v>345</v>
      </c>
      <c r="F16512" t="s">
        <v>141</v>
      </c>
      <c r="G16512" t="s">
        <v>142</v>
      </c>
      <c r="H16512">
        <v>109</v>
      </c>
      <c r="I16512">
        <v>0.11581134866318959</v>
      </c>
      <c r="J16512">
        <v>2.805765432276858E-3</v>
      </c>
      <c r="K16512">
        <v>3.3918713004032722E-2</v>
      </c>
      <c r="L16512">
        <v>0.17010969861469169</v>
      </c>
    </row>
    <row r="16513" spans="1:12">
      <c r="A16513" t="s">
        <v>317</v>
      </c>
      <c r="B16513" t="s">
        <v>414</v>
      </c>
      <c r="C16513">
        <v>48255</v>
      </c>
      <c r="D16513" t="s">
        <v>135</v>
      </c>
      <c r="E16513">
        <v>345</v>
      </c>
      <c r="F16513" t="s">
        <v>141</v>
      </c>
      <c r="G16513" t="s">
        <v>143</v>
      </c>
      <c r="H16513">
        <v>68</v>
      </c>
      <c r="I16513">
        <v>0.12526818927516181</v>
      </c>
      <c r="J16513">
        <v>6.2864659108672703E-3</v>
      </c>
      <c r="K16513">
        <v>-1.5549522941728952E-5</v>
      </c>
      <c r="L16513">
        <v>0.22942173522911019</v>
      </c>
    </row>
    <row r="16514" spans="1:12">
      <c r="A16514" t="s">
        <v>317</v>
      </c>
      <c r="B16514" t="s">
        <v>415</v>
      </c>
      <c r="C16514">
        <v>48257</v>
      </c>
      <c r="D16514" t="s">
        <v>135</v>
      </c>
      <c r="E16514">
        <v>345</v>
      </c>
      <c r="F16514" t="s">
        <v>141</v>
      </c>
      <c r="G16514" t="s">
        <v>142</v>
      </c>
      <c r="H16514">
        <v>21</v>
      </c>
      <c r="I16514">
        <v>0.25445215511336122</v>
      </c>
      <c r="J16514">
        <v>1.6711291996755761E-2</v>
      </c>
      <c r="K16514">
        <v>7.4837415589031495E-2</v>
      </c>
      <c r="L16514">
        <v>0.47780326347731028</v>
      </c>
    </row>
    <row r="16515" spans="1:12">
      <c r="A16515" t="s">
        <v>317</v>
      </c>
      <c r="B16515" t="s">
        <v>415</v>
      </c>
      <c r="C16515">
        <v>48257</v>
      </c>
      <c r="D16515" t="s">
        <v>135</v>
      </c>
      <c r="E16515">
        <v>345</v>
      </c>
      <c r="F16515" t="s">
        <v>141</v>
      </c>
      <c r="G16515" t="s">
        <v>143</v>
      </c>
      <c r="H16515">
        <v>321</v>
      </c>
      <c r="I16515">
        <v>0.15326445478178749</v>
      </c>
      <c r="J16515">
        <v>2.318252785109891E-3</v>
      </c>
      <c r="K16515">
        <v>-2.937424300232781E-3</v>
      </c>
      <c r="L16515">
        <v>0.32945835632207732</v>
      </c>
    </row>
    <row r="16516" spans="1:12">
      <c r="A16516" t="s">
        <v>317</v>
      </c>
      <c r="B16516" t="s">
        <v>416</v>
      </c>
      <c r="C16516">
        <v>48259</v>
      </c>
      <c r="D16516" t="s">
        <v>135</v>
      </c>
      <c r="E16516">
        <v>345</v>
      </c>
      <c r="F16516" t="s">
        <v>141</v>
      </c>
      <c r="G16516" t="s">
        <v>142</v>
      </c>
      <c r="H16516">
        <v>249</v>
      </c>
      <c r="I16516">
        <v>0.1036968541749524</v>
      </c>
      <c r="J16516">
        <v>1.9443798896113249E-3</v>
      </c>
      <c r="K16516">
        <v>2.4189686909767909E-2</v>
      </c>
      <c r="L16516">
        <v>0.17187646677362509</v>
      </c>
    </row>
    <row r="16517" spans="1:12">
      <c r="A16517" t="s">
        <v>317</v>
      </c>
      <c r="B16517" t="s">
        <v>416</v>
      </c>
      <c r="C16517">
        <v>48259</v>
      </c>
      <c r="D16517" t="s">
        <v>135</v>
      </c>
      <c r="E16517">
        <v>345</v>
      </c>
      <c r="F16517" t="s">
        <v>141</v>
      </c>
      <c r="G16517" t="s">
        <v>143</v>
      </c>
      <c r="H16517">
        <v>334</v>
      </c>
      <c r="I16517">
        <v>0.1304966381079565</v>
      </c>
      <c r="J16517">
        <v>2.1068297353399571E-3</v>
      </c>
      <c r="K16517">
        <v>-8.613017789729064E-3</v>
      </c>
      <c r="L16517">
        <v>0.27722454182347861</v>
      </c>
    </row>
    <row r="16518" spans="1:12">
      <c r="A16518" t="s">
        <v>317</v>
      </c>
      <c r="B16518" t="s">
        <v>417</v>
      </c>
      <c r="C16518">
        <v>48261</v>
      </c>
      <c r="D16518" t="s">
        <v>135</v>
      </c>
      <c r="E16518">
        <v>345</v>
      </c>
      <c r="F16518" t="s">
        <v>141</v>
      </c>
      <c r="G16518" t="s">
        <v>142</v>
      </c>
      <c r="H16518">
        <v>249</v>
      </c>
      <c r="I16518">
        <v>0.1036968541749524</v>
      </c>
      <c r="J16518">
        <v>1.9443798896113249E-3</v>
      </c>
      <c r="K16518">
        <v>2.4189686909767909E-2</v>
      </c>
      <c r="L16518">
        <v>0.17187646677362509</v>
      </c>
    </row>
    <row r="16519" spans="1:12">
      <c r="A16519" t="s">
        <v>317</v>
      </c>
      <c r="B16519" t="s">
        <v>417</v>
      </c>
      <c r="C16519">
        <v>48261</v>
      </c>
      <c r="D16519" t="s">
        <v>135</v>
      </c>
      <c r="E16519">
        <v>345</v>
      </c>
      <c r="F16519" t="s">
        <v>141</v>
      </c>
      <c r="G16519" t="s">
        <v>143</v>
      </c>
      <c r="H16519">
        <v>74</v>
      </c>
      <c r="I16519">
        <v>0.13598412007040711</v>
      </c>
      <c r="J16519">
        <v>4.6413569788179227E-3</v>
      </c>
      <c r="K16519">
        <v>-8.613017789729064E-3</v>
      </c>
      <c r="L16519">
        <v>0.20522259722023259</v>
      </c>
    </row>
    <row r="16520" spans="1:12">
      <c r="A16520" t="s">
        <v>317</v>
      </c>
      <c r="B16520" t="s">
        <v>256</v>
      </c>
      <c r="C16520">
        <v>48263</v>
      </c>
      <c r="D16520" t="s">
        <v>135</v>
      </c>
      <c r="E16520">
        <v>345</v>
      </c>
      <c r="F16520" t="s">
        <v>141</v>
      </c>
      <c r="G16520" t="s">
        <v>142</v>
      </c>
      <c r="H16520">
        <v>109</v>
      </c>
      <c r="I16520">
        <v>0.15599852329660421</v>
      </c>
      <c r="J16520">
        <v>4.4259028906544727E-3</v>
      </c>
      <c r="K16520">
        <v>1.8168001389907588E-2</v>
      </c>
      <c r="L16520">
        <v>0.31967965695743789</v>
      </c>
    </row>
    <row r="16521" spans="1:12">
      <c r="A16521" t="s">
        <v>317</v>
      </c>
      <c r="B16521" t="s">
        <v>256</v>
      </c>
      <c r="C16521">
        <v>48263</v>
      </c>
      <c r="D16521" t="s">
        <v>135</v>
      </c>
      <c r="E16521">
        <v>345</v>
      </c>
      <c r="F16521" t="s">
        <v>141</v>
      </c>
      <c r="G16521" t="s">
        <v>143</v>
      </c>
      <c r="H16521">
        <v>185</v>
      </c>
      <c r="I16521">
        <v>0.1224085812481792</v>
      </c>
      <c r="J16521">
        <v>2.056383214401361E-3</v>
      </c>
      <c r="K16521">
        <v>1.3287611788468471E-2</v>
      </c>
      <c r="L16521">
        <v>0.20197110014418629</v>
      </c>
    </row>
    <row r="16522" spans="1:12">
      <c r="A16522" t="s">
        <v>317</v>
      </c>
      <c r="B16522" t="s">
        <v>418</v>
      </c>
      <c r="C16522">
        <v>48265</v>
      </c>
      <c r="D16522" t="s">
        <v>135</v>
      </c>
      <c r="E16522">
        <v>345</v>
      </c>
      <c r="F16522" t="s">
        <v>141</v>
      </c>
      <c r="G16522" t="s">
        <v>142</v>
      </c>
      <c r="H16522">
        <v>249</v>
      </c>
      <c r="I16522">
        <v>0.1036968541749524</v>
      </c>
      <c r="J16522">
        <v>1.9443798896113249E-3</v>
      </c>
      <c r="K16522">
        <v>2.4189686909767909E-2</v>
      </c>
      <c r="L16522">
        <v>0.17187646677362509</v>
      </c>
    </row>
    <row r="16523" spans="1:12">
      <c r="A16523" t="s">
        <v>317</v>
      </c>
      <c r="B16523" t="s">
        <v>418</v>
      </c>
      <c r="C16523">
        <v>48265</v>
      </c>
      <c r="D16523" t="s">
        <v>135</v>
      </c>
      <c r="E16523">
        <v>345</v>
      </c>
      <c r="F16523" t="s">
        <v>141</v>
      </c>
      <c r="G16523" t="s">
        <v>143</v>
      </c>
      <c r="H16523">
        <v>334</v>
      </c>
      <c r="I16523">
        <v>0.1304966381079565</v>
      </c>
      <c r="J16523">
        <v>2.1068297353399571E-3</v>
      </c>
      <c r="K16523">
        <v>-8.613017789729064E-3</v>
      </c>
      <c r="L16523">
        <v>0.27722454182347861</v>
      </c>
    </row>
    <row r="16524" spans="1:12">
      <c r="A16524" t="s">
        <v>317</v>
      </c>
      <c r="B16524" t="s">
        <v>419</v>
      </c>
      <c r="C16524">
        <v>48267</v>
      </c>
      <c r="D16524" t="s">
        <v>135</v>
      </c>
      <c r="E16524">
        <v>345</v>
      </c>
      <c r="F16524" t="s">
        <v>141</v>
      </c>
      <c r="G16524" t="s">
        <v>142</v>
      </c>
      <c r="H16524">
        <v>249</v>
      </c>
      <c r="I16524">
        <v>0.1036968541749524</v>
      </c>
      <c r="J16524">
        <v>1.9443798896113249E-3</v>
      </c>
      <c r="K16524">
        <v>2.4189686909767909E-2</v>
      </c>
      <c r="L16524">
        <v>0.17187646677362509</v>
      </c>
    </row>
    <row r="16525" spans="1:12">
      <c r="A16525" t="s">
        <v>317</v>
      </c>
      <c r="B16525" t="s">
        <v>419</v>
      </c>
      <c r="C16525">
        <v>48267</v>
      </c>
      <c r="D16525" t="s">
        <v>135</v>
      </c>
      <c r="E16525">
        <v>345</v>
      </c>
      <c r="F16525" t="s">
        <v>141</v>
      </c>
      <c r="G16525" t="s">
        <v>143</v>
      </c>
      <c r="H16525">
        <v>29</v>
      </c>
      <c r="I16525">
        <v>0.16937779529122751</v>
      </c>
      <c r="J16525">
        <v>9.4619629150907124E-3</v>
      </c>
      <c r="K16525">
        <v>9.7069426618373658E-2</v>
      </c>
      <c r="L16525">
        <v>0.27722454182347861</v>
      </c>
    </row>
    <row r="16526" spans="1:12">
      <c r="A16526" t="s">
        <v>317</v>
      </c>
      <c r="B16526" t="s">
        <v>420</v>
      </c>
      <c r="C16526">
        <v>48269</v>
      </c>
      <c r="D16526" t="s">
        <v>135</v>
      </c>
      <c r="E16526">
        <v>345</v>
      </c>
      <c r="F16526" t="s">
        <v>141</v>
      </c>
      <c r="G16526" t="s">
        <v>142</v>
      </c>
      <c r="H16526">
        <v>109</v>
      </c>
      <c r="I16526">
        <v>0.15599852329660421</v>
      </c>
      <c r="J16526">
        <v>4.4259028906544727E-3</v>
      </c>
      <c r="K16526">
        <v>1.8168001389907588E-2</v>
      </c>
      <c r="L16526">
        <v>0.31967965695743789</v>
      </c>
    </row>
    <row r="16527" spans="1:12">
      <c r="A16527" t="s">
        <v>317</v>
      </c>
      <c r="B16527" t="s">
        <v>420</v>
      </c>
      <c r="C16527">
        <v>48269</v>
      </c>
      <c r="D16527" t="s">
        <v>135</v>
      </c>
      <c r="E16527">
        <v>345</v>
      </c>
      <c r="F16527" t="s">
        <v>141</v>
      </c>
      <c r="G16527" t="s">
        <v>143</v>
      </c>
      <c r="H16527">
        <v>185</v>
      </c>
      <c r="I16527">
        <v>0.1224085812481792</v>
      </c>
      <c r="J16527">
        <v>2.056383214401361E-3</v>
      </c>
      <c r="K16527">
        <v>1.3287611788468471E-2</v>
      </c>
      <c r="L16527">
        <v>0.20197110014418629</v>
      </c>
    </row>
    <row r="16528" spans="1:12">
      <c r="A16528" t="s">
        <v>317</v>
      </c>
      <c r="B16528" t="s">
        <v>421</v>
      </c>
      <c r="C16528">
        <v>48271</v>
      </c>
      <c r="D16528" t="s">
        <v>135</v>
      </c>
      <c r="E16528">
        <v>345</v>
      </c>
      <c r="F16528" t="s">
        <v>141</v>
      </c>
      <c r="G16528" t="s">
        <v>142</v>
      </c>
      <c r="H16528">
        <v>249</v>
      </c>
      <c r="I16528">
        <v>0.1036968541749524</v>
      </c>
      <c r="J16528">
        <v>1.9443798896113249E-3</v>
      </c>
      <c r="K16528">
        <v>2.4189686909767909E-2</v>
      </c>
      <c r="L16528">
        <v>0.17187646677362509</v>
      </c>
    </row>
    <row r="16529" spans="1:12">
      <c r="A16529" t="s">
        <v>317</v>
      </c>
      <c r="B16529" t="s">
        <v>421</v>
      </c>
      <c r="C16529">
        <v>48271</v>
      </c>
      <c r="D16529" t="s">
        <v>135</v>
      </c>
      <c r="E16529">
        <v>345</v>
      </c>
      <c r="F16529" t="s">
        <v>141</v>
      </c>
      <c r="G16529" t="s">
        <v>143</v>
      </c>
      <c r="H16529">
        <v>334</v>
      </c>
      <c r="I16529">
        <v>0.1304966381079565</v>
      </c>
      <c r="J16529">
        <v>2.1068297353399571E-3</v>
      </c>
      <c r="K16529">
        <v>-8.613017789729064E-3</v>
      </c>
      <c r="L16529">
        <v>0.27722454182347861</v>
      </c>
    </row>
    <row r="16530" spans="1:12">
      <c r="A16530" t="s">
        <v>317</v>
      </c>
      <c r="B16530" t="s">
        <v>422</v>
      </c>
      <c r="C16530">
        <v>48273</v>
      </c>
      <c r="D16530" t="s">
        <v>135</v>
      </c>
      <c r="E16530">
        <v>345</v>
      </c>
      <c r="F16530" t="s">
        <v>141</v>
      </c>
      <c r="G16530" t="s">
        <v>142</v>
      </c>
      <c r="H16530">
        <v>249</v>
      </c>
      <c r="I16530">
        <v>0.1036968541749524</v>
      </c>
      <c r="J16530">
        <v>1.9443798896113249E-3</v>
      </c>
      <c r="K16530">
        <v>2.4189686909767909E-2</v>
      </c>
      <c r="L16530">
        <v>0.17187646677362509</v>
      </c>
    </row>
    <row r="16531" spans="1:12">
      <c r="A16531" t="s">
        <v>317</v>
      </c>
      <c r="B16531" t="s">
        <v>422</v>
      </c>
      <c r="C16531">
        <v>48273</v>
      </c>
      <c r="D16531" t="s">
        <v>135</v>
      </c>
      <c r="E16531">
        <v>345</v>
      </c>
      <c r="F16531" t="s">
        <v>141</v>
      </c>
      <c r="G16531" t="s">
        <v>143</v>
      </c>
      <c r="H16531">
        <v>74</v>
      </c>
      <c r="I16531">
        <v>0.13598412007040711</v>
      </c>
      <c r="J16531">
        <v>4.6413569788179227E-3</v>
      </c>
      <c r="K16531">
        <v>-8.613017789729064E-3</v>
      </c>
      <c r="L16531">
        <v>0.20522259722023259</v>
      </c>
    </row>
    <row r="16532" spans="1:12">
      <c r="A16532" t="s">
        <v>317</v>
      </c>
      <c r="B16532" t="s">
        <v>260</v>
      </c>
      <c r="C16532">
        <v>48275</v>
      </c>
      <c r="D16532" t="s">
        <v>135</v>
      </c>
      <c r="E16532">
        <v>345</v>
      </c>
      <c r="F16532" t="s">
        <v>141</v>
      </c>
      <c r="G16532" t="s">
        <v>142</v>
      </c>
      <c r="H16532">
        <v>119</v>
      </c>
      <c r="I16532">
        <v>0.1702489723030825</v>
      </c>
      <c r="J16532">
        <v>6.4699126740531514E-3</v>
      </c>
      <c r="K16532">
        <v>-8.0616695757989194E-3</v>
      </c>
      <c r="L16532">
        <v>0.37250409238519688</v>
      </c>
    </row>
    <row r="16533" spans="1:12">
      <c r="A16533" t="s">
        <v>317</v>
      </c>
      <c r="B16533" t="s">
        <v>260</v>
      </c>
      <c r="C16533">
        <v>48275</v>
      </c>
      <c r="D16533" t="s">
        <v>135</v>
      </c>
      <c r="E16533">
        <v>345</v>
      </c>
      <c r="F16533" t="s">
        <v>141</v>
      </c>
      <c r="G16533" t="s">
        <v>143</v>
      </c>
      <c r="H16533">
        <v>249</v>
      </c>
      <c r="I16533">
        <v>0.1295884001993089</v>
      </c>
      <c r="J16533">
        <v>1.943629331923844E-3</v>
      </c>
      <c r="K16533">
        <v>-3.7368661807010801E-3</v>
      </c>
      <c r="L16533">
        <v>0.2525085876248564</v>
      </c>
    </row>
    <row r="16534" spans="1:12">
      <c r="A16534" t="s">
        <v>317</v>
      </c>
      <c r="B16534" t="s">
        <v>423</v>
      </c>
      <c r="C16534">
        <v>48283</v>
      </c>
      <c r="D16534" t="s">
        <v>135</v>
      </c>
      <c r="E16534">
        <v>345</v>
      </c>
      <c r="F16534" t="s">
        <v>141</v>
      </c>
      <c r="G16534" t="s">
        <v>142</v>
      </c>
      <c r="H16534">
        <v>249</v>
      </c>
      <c r="I16534">
        <v>0.1036968541749524</v>
      </c>
      <c r="J16534">
        <v>1.9443798896113249E-3</v>
      </c>
      <c r="K16534">
        <v>2.4189686909767909E-2</v>
      </c>
      <c r="L16534">
        <v>0.17187646677362509</v>
      </c>
    </row>
    <row r="16535" spans="1:12">
      <c r="A16535" t="s">
        <v>317</v>
      </c>
      <c r="B16535" t="s">
        <v>423</v>
      </c>
      <c r="C16535">
        <v>48283</v>
      </c>
      <c r="D16535" t="s">
        <v>135</v>
      </c>
      <c r="E16535">
        <v>345</v>
      </c>
      <c r="F16535" t="s">
        <v>141</v>
      </c>
      <c r="G16535" t="s">
        <v>143</v>
      </c>
      <c r="H16535">
        <v>334</v>
      </c>
      <c r="I16535">
        <v>0.1304966381079565</v>
      </c>
      <c r="J16535">
        <v>2.1068297353399571E-3</v>
      </c>
      <c r="K16535">
        <v>-8.613017789729064E-3</v>
      </c>
      <c r="L16535">
        <v>0.27722454182347861</v>
      </c>
    </row>
    <row r="16536" spans="1:12">
      <c r="A16536" t="s">
        <v>317</v>
      </c>
      <c r="B16536" t="s">
        <v>272</v>
      </c>
      <c r="C16536">
        <v>48277</v>
      </c>
      <c r="D16536" t="s">
        <v>135</v>
      </c>
      <c r="E16536">
        <v>345</v>
      </c>
      <c r="F16536" t="s">
        <v>141</v>
      </c>
      <c r="G16536" t="s">
        <v>142</v>
      </c>
      <c r="H16536">
        <v>21</v>
      </c>
      <c r="I16536">
        <v>0.25445215511336122</v>
      </c>
      <c r="J16536">
        <v>1.6711291996755761E-2</v>
      </c>
      <c r="K16536">
        <v>7.4837415589031495E-2</v>
      </c>
      <c r="L16536">
        <v>0.47780326347731028</v>
      </c>
    </row>
    <row r="16537" spans="1:12">
      <c r="A16537" t="s">
        <v>317</v>
      </c>
      <c r="B16537" t="s">
        <v>272</v>
      </c>
      <c r="C16537">
        <v>48277</v>
      </c>
      <c r="D16537" t="s">
        <v>135</v>
      </c>
      <c r="E16537">
        <v>345</v>
      </c>
      <c r="F16537" t="s">
        <v>141</v>
      </c>
      <c r="G16537" t="s">
        <v>143</v>
      </c>
      <c r="H16537">
        <v>321</v>
      </c>
      <c r="I16537">
        <v>0.15326445478178749</v>
      </c>
      <c r="J16537">
        <v>2.318252785109891E-3</v>
      </c>
      <c r="K16537">
        <v>-2.937424300232781E-3</v>
      </c>
      <c r="L16537">
        <v>0.32945835632207732</v>
      </c>
    </row>
    <row r="16538" spans="1:12">
      <c r="A16538" t="s">
        <v>317</v>
      </c>
      <c r="B16538" t="s">
        <v>424</v>
      </c>
      <c r="C16538">
        <v>48279</v>
      </c>
      <c r="D16538" t="s">
        <v>135</v>
      </c>
      <c r="E16538">
        <v>345</v>
      </c>
      <c r="F16538" t="s">
        <v>141</v>
      </c>
      <c r="G16538" t="s">
        <v>142</v>
      </c>
      <c r="H16538">
        <v>195</v>
      </c>
      <c r="I16538">
        <v>0.15575114031576059</v>
      </c>
      <c r="J16538">
        <v>3.5614741296573272E-3</v>
      </c>
      <c r="K16538">
        <v>1.9424560854974699E-2</v>
      </c>
      <c r="L16538">
        <v>0.31382745386502581</v>
      </c>
    </row>
    <row r="16539" spans="1:12">
      <c r="A16539" t="s">
        <v>317</v>
      </c>
      <c r="B16539" t="s">
        <v>424</v>
      </c>
      <c r="C16539">
        <v>48279</v>
      </c>
      <c r="D16539" t="s">
        <v>135</v>
      </c>
      <c r="E16539">
        <v>345</v>
      </c>
      <c r="F16539" t="s">
        <v>141</v>
      </c>
      <c r="G16539" t="s">
        <v>143</v>
      </c>
      <c r="H16539">
        <v>190</v>
      </c>
      <c r="I16539">
        <v>0.139974836542095</v>
      </c>
      <c r="J16539">
        <v>2.0155865279231689E-3</v>
      </c>
      <c r="K16539">
        <v>5.1828718709946597E-2</v>
      </c>
      <c r="L16539">
        <v>0.24509991772189799</v>
      </c>
    </row>
    <row r="16540" spans="1:12">
      <c r="A16540" t="s">
        <v>317</v>
      </c>
      <c r="B16540" t="s">
        <v>425</v>
      </c>
      <c r="C16540">
        <v>48281</v>
      </c>
      <c r="D16540" t="s">
        <v>135</v>
      </c>
      <c r="E16540">
        <v>345</v>
      </c>
      <c r="F16540" t="s">
        <v>141</v>
      </c>
      <c r="G16540" t="s">
        <v>142</v>
      </c>
      <c r="H16540">
        <v>21</v>
      </c>
      <c r="I16540">
        <v>0.25445215511336122</v>
      </c>
      <c r="J16540">
        <v>1.6711291996755761E-2</v>
      </c>
      <c r="K16540">
        <v>7.4837415589031495E-2</v>
      </c>
      <c r="L16540">
        <v>0.47780326347731028</v>
      </c>
    </row>
    <row r="16541" spans="1:12">
      <c r="A16541" t="s">
        <v>317</v>
      </c>
      <c r="B16541" t="s">
        <v>425</v>
      </c>
      <c r="C16541">
        <v>48281</v>
      </c>
      <c r="D16541" t="s">
        <v>135</v>
      </c>
      <c r="E16541">
        <v>345</v>
      </c>
      <c r="F16541" t="s">
        <v>141</v>
      </c>
      <c r="G16541" t="s">
        <v>143</v>
      </c>
      <c r="H16541">
        <v>73</v>
      </c>
      <c r="I16541">
        <v>0.1481008614219004</v>
      </c>
      <c r="J16541">
        <v>5.4555529900941696E-3</v>
      </c>
      <c r="K16541">
        <v>-1.4258210904547579E-3</v>
      </c>
      <c r="L16541">
        <v>0.23719293134346139</v>
      </c>
    </row>
    <row r="16542" spans="1:12">
      <c r="A16542" t="s">
        <v>317</v>
      </c>
      <c r="B16542" t="s">
        <v>426</v>
      </c>
      <c r="C16542">
        <v>48285</v>
      </c>
      <c r="D16542" t="s">
        <v>135</v>
      </c>
      <c r="E16542">
        <v>345</v>
      </c>
      <c r="F16542" t="s">
        <v>141</v>
      </c>
      <c r="G16542" t="s">
        <v>142</v>
      </c>
      <c r="H16542">
        <v>21</v>
      </c>
      <c r="I16542">
        <v>0.25445215511336122</v>
      </c>
      <c r="J16542">
        <v>1.6711291996755761E-2</v>
      </c>
      <c r="K16542">
        <v>7.4837415589031495E-2</v>
      </c>
      <c r="L16542">
        <v>0.47780326347731028</v>
      </c>
    </row>
    <row r="16543" spans="1:12">
      <c r="A16543" t="s">
        <v>317</v>
      </c>
      <c r="B16543" t="s">
        <v>426</v>
      </c>
      <c r="C16543">
        <v>48285</v>
      </c>
      <c r="D16543" t="s">
        <v>135</v>
      </c>
      <c r="E16543">
        <v>345</v>
      </c>
      <c r="F16543" t="s">
        <v>141</v>
      </c>
      <c r="G16543" t="s">
        <v>143</v>
      </c>
      <c r="H16543">
        <v>477</v>
      </c>
      <c r="I16543">
        <v>0.14855748374095801</v>
      </c>
      <c r="J16543">
        <v>2.0281031908568449E-3</v>
      </c>
      <c r="K16543">
        <v>-2.937424300232781E-3</v>
      </c>
      <c r="L16543">
        <v>0.32945835632207732</v>
      </c>
    </row>
    <row r="16544" spans="1:12">
      <c r="A16544" t="s">
        <v>317</v>
      </c>
      <c r="B16544" t="s">
        <v>273</v>
      </c>
      <c r="C16544">
        <v>48287</v>
      </c>
      <c r="D16544" t="s">
        <v>135</v>
      </c>
      <c r="E16544">
        <v>345</v>
      </c>
      <c r="F16544" t="s">
        <v>141</v>
      </c>
      <c r="G16544" t="s">
        <v>142</v>
      </c>
      <c r="H16544">
        <v>21</v>
      </c>
      <c r="I16544">
        <v>0.25445215511336122</v>
      </c>
      <c r="J16544">
        <v>1.6711291996755761E-2</v>
      </c>
      <c r="K16544">
        <v>7.4837415589031495E-2</v>
      </c>
      <c r="L16544">
        <v>0.47780326347731028</v>
      </c>
    </row>
    <row r="16545" spans="1:12">
      <c r="A16545" t="s">
        <v>317</v>
      </c>
      <c r="B16545" t="s">
        <v>273</v>
      </c>
      <c r="C16545">
        <v>48287</v>
      </c>
      <c r="D16545" t="s">
        <v>135</v>
      </c>
      <c r="E16545">
        <v>345</v>
      </c>
      <c r="F16545" t="s">
        <v>141</v>
      </c>
      <c r="G16545" t="s">
        <v>143</v>
      </c>
      <c r="H16545">
        <v>22</v>
      </c>
      <c r="I16545">
        <v>0.145901039357759</v>
      </c>
      <c r="J16545">
        <v>9.5358346652661789E-3</v>
      </c>
      <c r="K16545">
        <v>1.3331002453166371E-2</v>
      </c>
      <c r="L16545">
        <v>0.2114193287269803</v>
      </c>
    </row>
    <row r="16546" spans="1:12">
      <c r="A16546" t="s">
        <v>317</v>
      </c>
      <c r="B16546" t="s">
        <v>427</v>
      </c>
      <c r="C16546">
        <v>48289</v>
      </c>
      <c r="D16546" t="s">
        <v>135</v>
      </c>
      <c r="E16546">
        <v>345</v>
      </c>
      <c r="F16546" t="s">
        <v>141</v>
      </c>
      <c r="G16546" t="s">
        <v>142</v>
      </c>
      <c r="H16546">
        <v>21</v>
      </c>
      <c r="I16546">
        <v>0.25445215511336122</v>
      </c>
      <c r="J16546">
        <v>1.6711291996755761E-2</v>
      </c>
      <c r="K16546">
        <v>7.4837415589031495E-2</v>
      </c>
      <c r="L16546">
        <v>0.47780326347731028</v>
      </c>
    </row>
    <row r="16547" spans="1:12">
      <c r="A16547" t="s">
        <v>317</v>
      </c>
      <c r="B16547" t="s">
        <v>427</v>
      </c>
      <c r="C16547">
        <v>48289</v>
      </c>
      <c r="D16547" t="s">
        <v>135</v>
      </c>
      <c r="E16547">
        <v>345</v>
      </c>
      <c r="F16547" t="s">
        <v>141</v>
      </c>
      <c r="G16547" t="s">
        <v>143</v>
      </c>
      <c r="H16547">
        <v>22</v>
      </c>
      <c r="I16547">
        <v>0.145901039357759</v>
      </c>
      <c r="J16547">
        <v>9.5358346652661789E-3</v>
      </c>
      <c r="K16547">
        <v>1.3331002453166371E-2</v>
      </c>
      <c r="L16547">
        <v>0.2114193287269803</v>
      </c>
    </row>
    <row r="16548" spans="1:12">
      <c r="A16548" t="s">
        <v>317</v>
      </c>
      <c r="B16548" t="s">
        <v>281</v>
      </c>
      <c r="C16548">
        <v>48291</v>
      </c>
      <c r="D16548" t="s">
        <v>135</v>
      </c>
      <c r="E16548">
        <v>345</v>
      </c>
      <c r="F16548" t="s">
        <v>141</v>
      </c>
      <c r="G16548" t="s">
        <v>142</v>
      </c>
      <c r="H16548">
        <v>554</v>
      </c>
      <c r="I16548">
        <v>0.20485707039592871</v>
      </c>
      <c r="J16548">
        <v>3.275478068444164E-3</v>
      </c>
      <c r="K16548">
        <v>4.8550492885125543E-2</v>
      </c>
      <c r="L16548">
        <v>0.46566804407904572</v>
      </c>
    </row>
    <row r="16549" spans="1:12">
      <c r="A16549" t="s">
        <v>317</v>
      </c>
      <c r="B16549" t="s">
        <v>281</v>
      </c>
      <c r="C16549">
        <v>48291</v>
      </c>
      <c r="D16549" t="s">
        <v>135</v>
      </c>
      <c r="E16549">
        <v>345</v>
      </c>
      <c r="F16549" t="s">
        <v>141</v>
      </c>
      <c r="G16549" t="s">
        <v>143</v>
      </c>
      <c r="H16549">
        <v>457</v>
      </c>
      <c r="I16549">
        <v>0.19229523934561699</v>
      </c>
      <c r="J16549">
        <v>3.4557840034678158E-3</v>
      </c>
      <c r="K16549">
        <v>-1.9136969004419638E-2</v>
      </c>
      <c r="L16549">
        <v>0.43677520010053489</v>
      </c>
    </row>
    <row r="16550" spans="1:12">
      <c r="A16550" t="s">
        <v>317</v>
      </c>
      <c r="B16550" t="s">
        <v>428</v>
      </c>
      <c r="C16550">
        <v>48293</v>
      </c>
      <c r="D16550" t="s">
        <v>135</v>
      </c>
      <c r="E16550">
        <v>345</v>
      </c>
      <c r="F16550" t="s">
        <v>141</v>
      </c>
      <c r="G16550" t="s">
        <v>142</v>
      </c>
      <c r="H16550">
        <v>21</v>
      </c>
      <c r="I16550">
        <v>0.25445215511336122</v>
      </c>
      <c r="J16550">
        <v>1.6711291996755761E-2</v>
      </c>
      <c r="K16550">
        <v>7.4837415589031495E-2</v>
      </c>
      <c r="L16550">
        <v>0.47780326347731028</v>
      </c>
    </row>
    <row r="16551" spans="1:12">
      <c r="A16551" t="s">
        <v>317</v>
      </c>
      <c r="B16551" t="s">
        <v>428</v>
      </c>
      <c r="C16551">
        <v>48293</v>
      </c>
      <c r="D16551" t="s">
        <v>135</v>
      </c>
      <c r="E16551">
        <v>345</v>
      </c>
      <c r="F16551" t="s">
        <v>141</v>
      </c>
      <c r="G16551" t="s">
        <v>143</v>
      </c>
      <c r="H16551">
        <v>321</v>
      </c>
      <c r="I16551">
        <v>0.15326445478178749</v>
      </c>
      <c r="J16551">
        <v>2.318252785109891E-3</v>
      </c>
      <c r="K16551">
        <v>-2.937424300232781E-3</v>
      </c>
      <c r="L16551">
        <v>0.32945835632207732</v>
      </c>
    </row>
    <row r="16552" spans="1:12">
      <c r="A16552" t="s">
        <v>317</v>
      </c>
      <c r="B16552" t="s">
        <v>429</v>
      </c>
      <c r="C16552">
        <v>48295</v>
      </c>
      <c r="D16552" t="s">
        <v>135</v>
      </c>
      <c r="E16552">
        <v>345</v>
      </c>
      <c r="F16552" t="s">
        <v>141</v>
      </c>
      <c r="G16552" t="s">
        <v>142</v>
      </c>
      <c r="H16552">
        <v>1435</v>
      </c>
      <c r="I16552">
        <v>0.22559296792280339</v>
      </c>
      <c r="J16552">
        <v>2.1627563359817251E-3</v>
      </c>
      <c r="K16552">
        <v>-2.5063253623313141E-2</v>
      </c>
      <c r="L16552">
        <v>0.45074548334397752</v>
      </c>
    </row>
    <row r="16553" spans="1:12">
      <c r="A16553" t="s">
        <v>317</v>
      </c>
      <c r="B16553" t="s">
        <v>429</v>
      </c>
      <c r="C16553">
        <v>48295</v>
      </c>
      <c r="D16553" t="s">
        <v>135</v>
      </c>
      <c r="E16553">
        <v>345</v>
      </c>
      <c r="F16553" t="s">
        <v>141</v>
      </c>
      <c r="G16553" t="s">
        <v>143</v>
      </c>
      <c r="H16553">
        <v>65</v>
      </c>
      <c r="I16553">
        <v>0.1268060261910591</v>
      </c>
      <c r="J16553">
        <v>7.2276863092727182E-3</v>
      </c>
      <c r="K16553">
        <v>1.4619370016582299E-2</v>
      </c>
      <c r="L16553">
        <v>0.44242825315058248</v>
      </c>
    </row>
    <row r="16554" spans="1:12">
      <c r="A16554" t="s">
        <v>317</v>
      </c>
      <c r="B16554" t="s">
        <v>430</v>
      </c>
      <c r="C16554">
        <v>48297</v>
      </c>
      <c r="D16554" t="s">
        <v>135</v>
      </c>
      <c r="E16554">
        <v>345</v>
      </c>
      <c r="F16554" t="s">
        <v>141</v>
      </c>
      <c r="G16554" t="s">
        <v>142</v>
      </c>
      <c r="H16554">
        <v>249</v>
      </c>
      <c r="I16554">
        <v>0.1036968541749524</v>
      </c>
      <c r="J16554">
        <v>1.9443798896113249E-3</v>
      </c>
      <c r="K16554">
        <v>2.4189686909767909E-2</v>
      </c>
      <c r="L16554">
        <v>0.17187646677362509</v>
      </c>
    </row>
    <row r="16555" spans="1:12">
      <c r="A16555" t="s">
        <v>317</v>
      </c>
      <c r="B16555" t="s">
        <v>430</v>
      </c>
      <c r="C16555">
        <v>48297</v>
      </c>
      <c r="D16555" t="s">
        <v>135</v>
      </c>
      <c r="E16555">
        <v>345</v>
      </c>
      <c r="F16555" t="s">
        <v>141</v>
      </c>
      <c r="G16555" t="s">
        <v>143</v>
      </c>
      <c r="H16555">
        <v>334</v>
      </c>
      <c r="I16555">
        <v>0.1304966381079565</v>
      </c>
      <c r="J16555">
        <v>2.1068297353399571E-3</v>
      </c>
      <c r="K16555">
        <v>-8.613017789729064E-3</v>
      </c>
      <c r="L16555">
        <v>0.27722454182347861</v>
      </c>
    </row>
    <row r="16556" spans="1:12">
      <c r="A16556" t="s">
        <v>317</v>
      </c>
      <c r="B16556" t="s">
        <v>431</v>
      </c>
      <c r="C16556">
        <v>48299</v>
      </c>
      <c r="D16556" t="s">
        <v>135</v>
      </c>
      <c r="E16556">
        <v>345</v>
      </c>
      <c r="F16556" t="s">
        <v>141</v>
      </c>
      <c r="G16556" t="s">
        <v>142</v>
      </c>
      <c r="H16556">
        <v>249</v>
      </c>
      <c r="I16556">
        <v>0.1036968541749524</v>
      </c>
      <c r="J16556">
        <v>1.9443798896113249E-3</v>
      </c>
      <c r="K16556">
        <v>2.4189686909767909E-2</v>
      </c>
      <c r="L16556">
        <v>0.17187646677362509</v>
      </c>
    </row>
    <row r="16557" spans="1:12">
      <c r="A16557" t="s">
        <v>317</v>
      </c>
      <c r="B16557" t="s">
        <v>431</v>
      </c>
      <c r="C16557">
        <v>48299</v>
      </c>
      <c r="D16557" t="s">
        <v>135</v>
      </c>
      <c r="E16557">
        <v>345</v>
      </c>
      <c r="F16557" t="s">
        <v>141</v>
      </c>
      <c r="G16557" t="s">
        <v>143</v>
      </c>
      <c r="H16557">
        <v>334</v>
      </c>
      <c r="I16557">
        <v>0.1304966381079565</v>
      </c>
      <c r="J16557">
        <v>2.1068297353399571E-3</v>
      </c>
      <c r="K16557">
        <v>-8.613017789729064E-3</v>
      </c>
      <c r="L16557">
        <v>0.27722454182347861</v>
      </c>
    </row>
    <row r="16558" spans="1:12">
      <c r="A16558" t="s">
        <v>317</v>
      </c>
      <c r="B16558" t="s">
        <v>432</v>
      </c>
      <c r="C16558">
        <v>48301</v>
      </c>
      <c r="D16558" t="s">
        <v>135</v>
      </c>
      <c r="E16558">
        <v>345</v>
      </c>
      <c r="F16558" t="s">
        <v>141</v>
      </c>
      <c r="G16558" t="s">
        <v>142</v>
      </c>
      <c r="H16558">
        <v>389</v>
      </c>
      <c r="I16558">
        <v>8.2916189042440011E-2</v>
      </c>
      <c r="J16558">
        <v>4.2917908467139179E-3</v>
      </c>
      <c r="K16558">
        <v>-0.32624860690699181</v>
      </c>
      <c r="L16558">
        <v>0.39424034873020081</v>
      </c>
    </row>
    <row r="16559" spans="1:12">
      <c r="A16559" t="s">
        <v>317</v>
      </c>
      <c r="B16559" t="s">
        <v>432</v>
      </c>
      <c r="C16559">
        <v>48301</v>
      </c>
      <c r="D16559" t="s">
        <v>135</v>
      </c>
      <c r="E16559">
        <v>345</v>
      </c>
      <c r="F16559" t="s">
        <v>141</v>
      </c>
      <c r="G16559" t="s">
        <v>143</v>
      </c>
      <c r="H16559">
        <v>138</v>
      </c>
      <c r="I16559">
        <v>3.9522275506306923E-2</v>
      </c>
      <c r="J16559">
        <v>2.9023908971362931E-3</v>
      </c>
      <c r="K16559">
        <v>-1.479149712631208E-2</v>
      </c>
      <c r="L16559">
        <v>0.18832427359729989</v>
      </c>
    </row>
    <row r="16560" spans="1:12">
      <c r="A16560" t="s">
        <v>317</v>
      </c>
      <c r="B16560" t="s">
        <v>433</v>
      </c>
      <c r="C16560">
        <v>48303</v>
      </c>
      <c r="D16560" t="s">
        <v>135</v>
      </c>
      <c r="E16560">
        <v>345</v>
      </c>
      <c r="F16560" t="s">
        <v>141</v>
      </c>
      <c r="G16560" t="s">
        <v>142</v>
      </c>
      <c r="H16560">
        <v>195</v>
      </c>
      <c r="I16560">
        <v>0.15575114031576059</v>
      </c>
      <c r="J16560">
        <v>3.5614741296573272E-3</v>
      </c>
      <c r="K16560">
        <v>1.9424560854974699E-2</v>
      </c>
      <c r="L16560">
        <v>0.31382745386502581</v>
      </c>
    </row>
    <row r="16561" spans="1:12">
      <c r="A16561" t="s">
        <v>317</v>
      </c>
      <c r="B16561" t="s">
        <v>433</v>
      </c>
      <c r="C16561">
        <v>48303</v>
      </c>
      <c r="D16561" t="s">
        <v>135</v>
      </c>
      <c r="E16561">
        <v>345</v>
      </c>
      <c r="F16561" t="s">
        <v>141</v>
      </c>
      <c r="G16561" t="s">
        <v>143</v>
      </c>
      <c r="H16561">
        <v>190</v>
      </c>
      <c r="I16561">
        <v>0.139974836542095</v>
      </c>
      <c r="J16561">
        <v>2.0155865279231689E-3</v>
      </c>
      <c r="K16561">
        <v>5.1828718709946597E-2</v>
      </c>
      <c r="L16561">
        <v>0.24509991772189799</v>
      </c>
    </row>
    <row r="16562" spans="1:12">
      <c r="A16562" t="s">
        <v>317</v>
      </c>
      <c r="B16562" t="s">
        <v>434</v>
      </c>
      <c r="C16562">
        <v>48305</v>
      </c>
      <c r="D16562" t="s">
        <v>135</v>
      </c>
      <c r="E16562">
        <v>345</v>
      </c>
      <c r="F16562" t="s">
        <v>141</v>
      </c>
      <c r="G16562" t="s">
        <v>142</v>
      </c>
      <c r="H16562">
        <v>195</v>
      </c>
      <c r="I16562">
        <v>0.15575114031576059</v>
      </c>
      <c r="J16562">
        <v>3.5614741296573272E-3</v>
      </c>
      <c r="K16562">
        <v>1.9424560854974699E-2</v>
      </c>
      <c r="L16562">
        <v>0.31382745386502581</v>
      </c>
    </row>
    <row r="16563" spans="1:12">
      <c r="A16563" t="s">
        <v>317</v>
      </c>
      <c r="B16563" t="s">
        <v>434</v>
      </c>
      <c r="C16563">
        <v>48305</v>
      </c>
      <c r="D16563" t="s">
        <v>135</v>
      </c>
      <c r="E16563">
        <v>345</v>
      </c>
      <c r="F16563" t="s">
        <v>141</v>
      </c>
      <c r="G16563" t="s">
        <v>143</v>
      </c>
      <c r="H16563">
        <v>190</v>
      </c>
      <c r="I16563">
        <v>0.139974836542095</v>
      </c>
      <c r="J16563">
        <v>2.0155865279231689E-3</v>
      </c>
      <c r="K16563">
        <v>5.1828718709946597E-2</v>
      </c>
      <c r="L16563">
        <v>0.24509991772189799</v>
      </c>
    </row>
    <row r="16564" spans="1:12">
      <c r="A16564" t="s">
        <v>317</v>
      </c>
      <c r="B16564" t="s">
        <v>274</v>
      </c>
      <c r="C16564">
        <v>48313</v>
      </c>
      <c r="D16564" t="s">
        <v>135</v>
      </c>
      <c r="E16564">
        <v>345</v>
      </c>
      <c r="F16564" t="s">
        <v>141</v>
      </c>
      <c r="G16564" t="s">
        <v>142</v>
      </c>
      <c r="H16564">
        <v>21</v>
      </c>
      <c r="I16564">
        <v>0.25445215511336122</v>
      </c>
      <c r="J16564">
        <v>1.6711291996755761E-2</v>
      </c>
      <c r="K16564">
        <v>7.4837415589031495E-2</v>
      </c>
      <c r="L16564">
        <v>0.47780326347731028</v>
      </c>
    </row>
    <row r="16565" spans="1:12">
      <c r="A16565" t="s">
        <v>317</v>
      </c>
      <c r="B16565" t="s">
        <v>274</v>
      </c>
      <c r="C16565">
        <v>48313</v>
      </c>
      <c r="D16565" t="s">
        <v>135</v>
      </c>
      <c r="E16565">
        <v>345</v>
      </c>
      <c r="F16565" t="s">
        <v>141</v>
      </c>
      <c r="G16565" t="s">
        <v>143</v>
      </c>
      <c r="H16565">
        <v>22</v>
      </c>
      <c r="I16565">
        <v>0.145901039357759</v>
      </c>
      <c r="J16565">
        <v>9.5358346652661789E-3</v>
      </c>
      <c r="K16565">
        <v>1.3331002453166371E-2</v>
      </c>
      <c r="L16565">
        <v>0.2114193287269803</v>
      </c>
    </row>
    <row r="16566" spans="1:12">
      <c r="A16566" t="s">
        <v>317</v>
      </c>
      <c r="B16566" t="s">
        <v>275</v>
      </c>
      <c r="C16566">
        <v>48315</v>
      </c>
      <c r="D16566" t="s">
        <v>135</v>
      </c>
      <c r="E16566">
        <v>345</v>
      </c>
      <c r="F16566" t="s">
        <v>141</v>
      </c>
      <c r="G16566" t="s">
        <v>142</v>
      </c>
      <c r="H16566">
        <v>385</v>
      </c>
      <c r="I16566">
        <v>0.20100119771994421</v>
      </c>
      <c r="J16566">
        <v>4.0050429799981862E-3</v>
      </c>
      <c r="K16566">
        <v>2.0566545882093008E-2</v>
      </c>
      <c r="L16566">
        <v>0.51522151136138117</v>
      </c>
    </row>
    <row r="16567" spans="1:12">
      <c r="A16567" t="s">
        <v>317</v>
      </c>
      <c r="B16567" t="s">
        <v>275</v>
      </c>
      <c r="C16567">
        <v>48315</v>
      </c>
      <c r="D16567" t="s">
        <v>135</v>
      </c>
      <c r="E16567">
        <v>345</v>
      </c>
      <c r="F16567" t="s">
        <v>141</v>
      </c>
      <c r="G16567" t="s">
        <v>143</v>
      </c>
      <c r="H16567">
        <v>613</v>
      </c>
      <c r="I16567">
        <v>0.18720996737075041</v>
      </c>
      <c r="J16567">
        <v>3.4987775763946748E-3</v>
      </c>
      <c r="K16567">
        <v>-1.026048375776786E-2</v>
      </c>
      <c r="L16567">
        <v>0.46264268314415419</v>
      </c>
    </row>
    <row r="16568" spans="1:12">
      <c r="A16568" t="s">
        <v>317</v>
      </c>
      <c r="B16568" t="s">
        <v>285</v>
      </c>
      <c r="C16568">
        <v>48317</v>
      </c>
      <c r="D16568" t="s">
        <v>135</v>
      </c>
      <c r="E16568">
        <v>345</v>
      </c>
      <c r="F16568" t="s">
        <v>141</v>
      </c>
      <c r="G16568" t="s">
        <v>142</v>
      </c>
      <c r="H16568">
        <v>195</v>
      </c>
      <c r="I16568">
        <v>0.15575114031576059</v>
      </c>
      <c r="J16568">
        <v>3.5614741296573272E-3</v>
      </c>
      <c r="K16568">
        <v>1.9424560854974699E-2</v>
      </c>
      <c r="L16568">
        <v>0.31382745386502581</v>
      </c>
    </row>
    <row r="16569" spans="1:12">
      <c r="A16569" t="s">
        <v>317</v>
      </c>
      <c r="B16569" t="s">
        <v>285</v>
      </c>
      <c r="C16569">
        <v>48317</v>
      </c>
      <c r="D16569" t="s">
        <v>135</v>
      </c>
      <c r="E16569">
        <v>345</v>
      </c>
      <c r="F16569" t="s">
        <v>141</v>
      </c>
      <c r="G16569" t="s">
        <v>143</v>
      </c>
      <c r="H16569">
        <v>190</v>
      </c>
      <c r="I16569">
        <v>0.139974836542095</v>
      </c>
      <c r="J16569">
        <v>2.0155865279231689E-3</v>
      </c>
      <c r="K16569">
        <v>5.1828718709946597E-2</v>
      </c>
      <c r="L16569">
        <v>0.24509991772189799</v>
      </c>
    </row>
    <row r="16570" spans="1:12">
      <c r="A16570" t="s">
        <v>317</v>
      </c>
      <c r="B16570" t="s">
        <v>265</v>
      </c>
      <c r="C16570">
        <v>48319</v>
      </c>
      <c r="D16570" t="s">
        <v>135</v>
      </c>
      <c r="E16570">
        <v>345</v>
      </c>
      <c r="F16570" t="s">
        <v>141</v>
      </c>
      <c r="G16570" t="s">
        <v>142</v>
      </c>
      <c r="H16570">
        <v>249</v>
      </c>
      <c r="I16570">
        <v>0.1036968541749524</v>
      </c>
      <c r="J16570">
        <v>1.9443798896113249E-3</v>
      </c>
      <c r="K16570">
        <v>2.4189686909767909E-2</v>
      </c>
      <c r="L16570">
        <v>0.17187646677362509</v>
      </c>
    </row>
    <row r="16571" spans="1:12">
      <c r="A16571" t="s">
        <v>317</v>
      </c>
      <c r="B16571" t="s">
        <v>265</v>
      </c>
      <c r="C16571">
        <v>48319</v>
      </c>
      <c r="D16571" t="s">
        <v>135</v>
      </c>
      <c r="E16571">
        <v>345</v>
      </c>
      <c r="F16571" t="s">
        <v>141</v>
      </c>
      <c r="G16571" t="s">
        <v>143</v>
      </c>
      <c r="H16571">
        <v>334</v>
      </c>
      <c r="I16571">
        <v>0.1304966381079565</v>
      </c>
      <c r="J16571">
        <v>2.1068297353399571E-3</v>
      </c>
      <c r="K16571">
        <v>-8.613017789729064E-3</v>
      </c>
      <c r="L16571">
        <v>0.27722454182347861</v>
      </c>
    </row>
    <row r="16572" spans="1:12">
      <c r="A16572" t="s">
        <v>317</v>
      </c>
      <c r="B16572" t="s">
        <v>435</v>
      </c>
      <c r="C16572">
        <v>48321</v>
      </c>
      <c r="D16572" t="s">
        <v>135</v>
      </c>
      <c r="E16572">
        <v>345</v>
      </c>
      <c r="F16572" t="s">
        <v>141</v>
      </c>
      <c r="G16572" t="s">
        <v>142</v>
      </c>
      <c r="H16572">
        <v>119</v>
      </c>
      <c r="I16572">
        <v>0.14010185143708651</v>
      </c>
      <c r="J16572">
        <v>2.642762587141626E-3</v>
      </c>
      <c r="K16572">
        <v>7.8471534761909406E-2</v>
      </c>
      <c r="L16572">
        <v>0.21178166279614091</v>
      </c>
    </row>
    <row r="16573" spans="1:12">
      <c r="A16573" t="s">
        <v>317</v>
      </c>
      <c r="B16573" t="s">
        <v>435</v>
      </c>
      <c r="C16573">
        <v>48321</v>
      </c>
      <c r="D16573" t="s">
        <v>135</v>
      </c>
      <c r="E16573">
        <v>345</v>
      </c>
      <c r="F16573" t="s">
        <v>141</v>
      </c>
      <c r="G16573" t="s">
        <v>143</v>
      </c>
      <c r="H16573">
        <v>154</v>
      </c>
      <c r="I16573">
        <v>0.14395384353327209</v>
      </c>
      <c r="J16573">
        <v>3.9467140674025146E-3</v>
      </c>
      <c r="K16573">
        <v>2.8122554068456599E-4</v>
      </c>
      <c r="L16573">
        <v>0.21918027059434669</v>
      </c>
    </row>
    <row r="16574" spans="1:12">
      <c r="A16574" t="s">
        <v>317</v>
      </c>
      <c r="B16574" t="s">
        <v>436</v>
      </c>
      <c r="C16574">
        <v>48323</v>
      </c>
      <c r="D16574" t="s">
        <v>135</v>
      </c>
      <c r="E16574">
        <v>345</v>
      </c>
      <c r="F16574" t="s">
        <v>141</v>
      </c>
      <c r="G16574" t="s">
        <v>142</v>
      </c>
      <c r="H16574">
        <v>249</v>
      </c>
      <c r="I16574">
        <v>0.1036968541749524</v>
      </c>
      <c r="J16574">
        <v>1.9443798896113249E-3</v>
      </c>
      <c r="K16574">
        <v>2.4189686909767909E-2</v>
      </c>
      <c r="L16574">
        <v>0.17187646677362509</v>
      </c>
    </row>
    <row r="16575" spans="1:12">
      <c r="A16575" t="s">
        <v>317</v>
      </c>
      <c r="B16575" t="s">
        <v>436</v>
      </c>
      <c r="C16575">
        <v>48323</v>
      </c>
      <c r="D16575" t="s">
        <v>135</v>
      </c>
      <c r="E16575">
        <v>345</v>
      </c>
      <c r="F16575" t="s">
        <v>141</v>
      </c>
      <c r="G16575" t="s">
        <v>143</v>
      </c>
      <c r="H16575">
        <v>334</v>
      </c>
      <c r="I16575">
        <v>0.1304966381079565</v>
      </c>
      <c r="J16575">
        <v>2.1068297353399571E-3</v>
      </c>
      <c r="K16575">
        <v>-8.613017789729064E-3</v>
      </c>
      <c r="L16575">
        <v>0.27722454182347861</v>
      </c>
    </row>
    <row r="16576" spans="1:12">
      <c r="A16576" t="s">
        <v>317</v>
      </c>
      <c r="B16576" t="s">
        <v>437</v>
      </c>
      <c r="C16576">
        <v>48307</v>
      </c>
      <c r="D16576" t="s">
        <v>135</v>
      </c>
      <c r="E16576">
        <v>345</v>
      </c>
      <c r="F16576" t="s">
        <v>141</v>
      </c>
      <c r="G16576" t="s">
        <v>142</v>
      </c>
      <c r="H16576">
        <v>249</v>
      </c>
      <c r="I16576">
        <v>0.1036968541749524</v>
      </c>
      <c r="J16576">
        <v>1.9443798896113249E-3</v>
      </c>
      <c r="K16576">
        <v>2.4189686909767909E-2</v>
      </c>
      <c r="L16576">
        <v>0.17187646677362509</v>
      </c>
    </row>
    <row r="16577" spans="1:12">
      <c r="A16577" t="s">
        <v>317</v>
      </c>
      <c r="B16577" t="s">
        <v>437</v>
      </c>
      <c r="C16577">
        <v>48307</v>
      </c>
      <c r="D16577" t="s">
        <v>135</v>
      </c>
      <c r="E16577">
        <v>345</v>
      </c>
      <c r="F16577" t="s">
        <v>141</v>
      </c>
      <c r="G16577" t="s">
        <v>143</v>
      </c>
      <c r="H16577">
        <v>29</v>
      </c>
      <c r="I16577">
        <v>0.16937779529122751</v>
      </c>
      <c r="J16577">
        <v>9.4619629150907124E-3</v>
      </c>
      <c r="K16577">
        <v>9.7069426618373658E-2</v>
      </c>
      <c r="L16577">
        <v>0.27722454182347861</v>
      </c>
    </row>
    <row r="16578" spans="1:12">
      <c r="A16578" t="s">
        <v>317</v>
      </c>
      <c r="B16578" t="s">
        <v>438</v>
      </c>
      <c r="C16578">
        <v>48309</v>
      </c>
      <c r="D16578" t="s">
        <v>135</v>
      </c>
      <c r="E16578">
        <v>345</v>
      </c>
      <c r="F16578" t="s">
        <v>141</v>
      </c>
      <c r="G16578" t="s">
        <v>142</v>
      </c>
      <c r="H16578">
        <v>21</v>
      </c>
      <c r="I16578">
        <v>0.25445215511336122</v>
      </c>
      <c r="J16578">
        <v>1.6711291996755761E-2</v>
      </c>
      <c r="K16578">
        <v>7.4837415589031495E-2</v>
      </c>
      <c r="L16578">
        <v>0.47780326347731028</v>
      </c>
    </row>
    <row r="16579" spans="1:12">
      <c r="A16579" t="s">
        <v>317</v>
      </c>
      <c r="B16579" t="s">
        <v>438</v>
      </c>
      <c r="C16579">
        <v>48309</v>
      </c>
      <c r="D16579" t="s">
        <v>135</v>
      </c>
      <c r="E16579">
        <v>345</v>
      </c>
      <c r="F16579" t="s">
        <v>141</v>
      </c>
      <c r="G16579" t="s">
        <v>143</v>
      </c>
      <c r="H16579">
        <v>321</v>
      </c>
      <c r="I16579">
        <v>0.15326445478178749</v>
      </c>
      <c r="J16579">
        <v>2.318252785109891E-3</v>
      </c>
      <c r="K16579">
        <v>-2.937424300232781E-3</v>
      </c>
      <c r="L16579">
        <v>0.32945835632207732</v>
      </c>
    </row>
    <row r="16580" spans="1:12">
      <c r="A16580" t="s">
        <v>317</v>
      </c>
      <c r="B16580" t="s">
        <v>439</v>
      </c>
      <c r="C16580">
        <v>48311</v>
      </c>
      <c r="D16580" t="s">
        <v>135</v>
      </c>
      <c r="E16580">
        <v>345</v>
      </c>
      <c r="F16580" t="s">
        <v>141</v>
      </c>
      <c r="G16580" t="s">
        <v>142</v>
      </c>
      <c r="H16580">
        <v>249</v>
      </c>
      <c r="I16580">
        <v>0.1036968541749524</v>
      </c>
      <c r="J16580">
        <v>1.9443798896113249E-3</v>
      </c>
      <c r="K16580">
        <v>2.4189686909767909E-2</v>
      </c>
      <c r="L16580">
        <v>0.17187646677362509</v>
      </c>
    </row>
    <row r="16581" spans="1:12">
      <c r="A16581" t="s">
        <v>317</v>
      </c>
      <c r="B16581" t="s">
        <v>439</v>
      </c>
      <c r="C16581">
        <v>48311</v>
      </c>
      <c r="D16581" t="s">
        <v>135</v>
      </c>
      <c r="E16581">
        <v>345</v>
      </c>
      <c r="F16581" t="s">
        <v>141</v>
      </c>
      <c r="G16581" t="s">
        <v>143</v>
      </c>
      <c r="H16581">
        <v>334</v>
      </c>
      <c r="I16581">
        <v>0.1304966381079565</v>
      </c>
      <c r="J16581">
        <v>2.1068297353399571E-3</v>
      </c>
      <c r="K16581">
        <v>-8.613017789729064E-3</v>
      </c>
      <c r="L16581">
        <v>0.27722454182347861</v>
      </c>
    </row>
    <row r="16582" spans="1:12">
      <c r="A16582" t="s">
        <v>317</v>
      </c>
      <c r="B16582" t="s">
        <v>440</v>
      </c>
      <c r="C16582">
        <v>48325</v>
      </c>
      <c r="D16582" t="s">
        <v>135</v>
      </c>
      <c r="E16582">
        <v>345</v>
      </c>
      <c r="F16582" t="s">
        <v>141</v>
      </c>
      <c r="G16582" t="s">
        <v>142</v>
      </c>
      <c r="H16582">
        <v>109</v>
      </c>
      <c r="I16582">
        <v>0.11581134866318959</v>
      </c>
      <c r="J16582">
        <v>2.805765432276858E-3</v>
      </c>
      <c r="K16582">
        <v>3.3918713004032722E-2</v>
      </c>
      <c r="L16582">
        <v>0.17010969861469169</v>
      </c>
    </row>
    <row r="16583" spans="1:12">
      <c r="A16583" t="s">
        <v>317</v>
      </c>
      <c r="B16583" t="s">
        <v>440</v>
      </c>
      <c r="C16583">
        <v>48325</v>
      </c>
      <c r="D16583" t="s">
        <v>135</v>
      </c>
      <c r="E16583">
        <v>345</v>
      </c>
      <c r="F16583" t="s">
        <v>141</v>
      </c>
      <c r="G16583" t="s">
        <v>143</v>
      </c>
      <c r="H16583">
        <v>68</v>
      </c>
      <c r="I16583">
        <v>0.12526818927516181</v>
      </c>
      <c r="J16583">
        <v>6.2864659108672703E-3</v>
      </c>
      <c r="K16583">
        <v>-1.5549522941728952E-5</v>
      </c>
      <c r="L16583">
        <v>0.22942173522911019</v>
      </c>
    </row>
    <row r="16584" spans="1:12">
      <c r="A16584" t="s">
        <v>317</v>
      </c>
      <c r="B16584" t="s">
        <v>441</v>
      </c>
      <c r="C16584">
        <v>48327</v>
      </c>
      <c r="D16584" t="s">
        <v>135</v>
      </c>
      <c r="E16584">
        <v>345</v>
      </c>
      <c r="F16584" t="s">
        <v>141</v>
      </c>
      <c r="G16584" t="s">
        <v>142</v>
      </c>
      <c r="H16584">
        <v>249</v>
      </c>
      <c r="I16584">
        <v>0.1036968541749524</v>
      </c>
      <c r="J16584">
        <v>1.9443798896113249E-3</v>
      </c>
      <c r="K16584">
        <v>2.4189686909767909E-2</v>
      </c>
      <c r="L16584">
        <v>0.17187646677362509</v>
      </c>
    </row>
    <row r="16585" spans="1:12">
      <c r="A16585" t="s">
        <v>317</v>
      </c>
      <c r="B16585" t="s">
        <v>441</v>
      </c>
      <c r="C16585">
        <v>48327</v>
      </c>
      <c r="D16585" t="s">
        <v>135</v>
      </c>
      <c r="E16585">
        <v>345</v>
      </c>
      <c r="F16585" t="s">
        <v>141</v>
      </c>
      <c r="G16585" t="s">
        <v>143</v>
      </c>
      <c r="H16585">
        <v>29</v>
      </c>
      <c r="I16585">
        <v>0.16937779529122751</v>
      </c>
      <c r="J16585">
        <v>9.4619629150907124E-3</v>
      </c>
      <c r="K16585">
        <v>9.7069426618373658E-2</v>
      </c>
      <c r="L16585">
        <v>0.27722454182347861</v>
      </c>
    </row>
    <row r="16586" spans="1:12">
      <c r="A16586" t="s">
        <v>317</v>
      </c>
      <c r="B16586" t="s">
        <v>266</v>
      </c>
      <c r="C16586">
        <v>48329</v>
      </c>
      <c r="D16586" t="s">
        <v>135</v>
      </c>
      <c r="E16586">
        <v>345</v>
      </c>
      <c r="F16586" t="s">
        <v>141</v>
      </c>
      <c r="G16586" t="s">
        <v>142</v>
      </c>
      <c r="H16586">
        <v>20</v>
      </c>
      <c r="I16586">
        <v>0.15507181109760609</v>
      </c>
      <c r="J16586">
        <v>7.7188361893610266E-3</v>
      </c>
      <c r="K16586">
        <v>8.2670319312125512E-2</v>
      </c>
      <c r="L16586">
        <v>0.21175771513393971</v>
      </c>
    </row>
    <row r="16587" spans="1:12">
      <c r="A16587" t="s">
        <v>317</v>
      </c>
      <c r="B16587" t="s">
        <v>266</v>
      </c>
      <c r="C16587">
        <v>48329</v>
      </c>
      <c r="D16587" t="s">
        <v>135</v>
      </c>
      <c r="E16587">
        <v>345</v>
      </c>
      <c r="F16587" t="s">
        <v>141</v>
      </c>
      <c r="G16587" t="s">
        <v>143</v>
      </c>
      <c r="H16587">
        <v>2225</v>
      </c>
      <c r="I16587">
        <v>0.13614765174885299</v>
      </c>
      <c r="J16587">
        <v>1.060283980003946E-3</v>
      </c>
      <c r="K16587">
        <v>-0.1089674181591249</v>
      </c>
      <c r="L16587">
        <v>0.44242825315058248</v>
      </c>
    </row>
    <row r="16588" spans="1:12">
      <c r="A16588" t="s">
        <v>317</v>
      </c>
      <c r="B16588" t="s">
        <v>442</v>
      </c>
      <c r="C16588">
        <v>48331</v>
      </c>
      <c r="D16588" t="s">
        <v>135</v>
      </c>
      <c r="E16588">
        <v>345</v>
      </c>
      <c r="F16588" t="s">
        <v>141</v>
      </c>
      <c r="G16588" t="s">
        <v>142</v>
      </c>
      <c r="H16588">
        <v>21</v>
      </c>
      <c r="I16588">
        <v>0.25445215511336122</v>
      </c>
      <c r="J16588">
        <v>1.6711291996755761E-2</v>
      </c>
      <c r="K16588">
        <v>7.4837415589031495E-2</v>
      </c>
      <c r="L16588">
        <v>0.47780326347731028</v>
      </c>
    </row>
    <row r="16589" spans="1:12">
      <c r="A16589" t="s">
        <v>317</v>
      </c>
      <c r="B16589" t="s">
        <v>442</v>
      </c>
      <c r="C16589">
        <v>48331</v>
      </c>
      <c r="D16589" t="s">
        <v>135</v>
      </c>
      <c r="E16589">
        <v>345</v>
      </c>
      <c r="F16589" t="s">
        <v>141</v>
      </c>
      <c r="G16589" t="s">
        <v>143</v>
      </c>
      <c r="H16589">
        <v>321</v>
      </c>
      <c r="I16589">
        <v>0.15326445478178749</v>
      </c>
      <c r="J16589">
        <v>2.318252785109891E-3</v>
      </c>
      <c r="K16589">
        <v>-2.937424300232781E-3</v>
      </c>
      <c r="L16589">
        <v>0.32945835632207732</v>
      </c>
    </row>
    <row r="16590" spans="1:12">
      <c r="A16590" t="s">
        <v>317</v>
      </c>
      <c r="B16590" t="s">
        <v>443</v>
      </c>
      <c r="C16590">
        <v>48333</v>
      </c>
      <c r="D16590" t="s">
        <v>135</v>
      </c>
      <c r="E16590">
        <v>345</v>
      </c>
      <c r="F16590" t="s">
        <v>141</v>
      </c>
      <c r="G16590" t="s">
        <v>142</v>
      </c>
      <c r="H16590">
        <v>21</v>
      </c>
      <c r="I16590">
        <v>0.25445215511336122</v>
      </c>
      <c r="J16590">
        <v>1.6711291996755761E-2</v>
      </c>
      <c r="K16590">
        <v>7.4837415589031495E-2</v>
      </c>
      <c r="L16590">
        <v>0.47780326347731028</v>
      </c>
    </row>
    <row r="16591" spans="1:12">
      <c r="A16591" t="s">
        <v>317</v>
      </c>
      <c r="B16591" t="s">
        <v>443</v>
      </c>
      <c r="C16591">
        <v>48333</v>
      </c>
      <c r="D16591" t="s">
        <v>135</v>
      </c>
      <c r="E16591">
        <v>345</v>
      </c>
      <c r="F16591" t="s">
        <v>141</v>
      </c>
      <c r="G16591" t="s">
        <v>143</v>
      </c>
      <c r="H16591">
        <v>73</v>
      </c>
      <c r="I16591">
        <v>0.1481008614219004</v>
      </c>
      <c r="J16591">
        <v>5.4555529900941696E-3</v>
      </c>
      <c r="K16591">
        <v>-1.4258210904547579E-3</v>
      </c>
      <c r="L16591">
        <v>0.23719293134346139</v>
      </c>
    </row>
    <row r="16592" spans="1:12">
      <c r="A16592" t="s">
        <v>317</v>
      </c>
      <c r="B16592" t="s">
        <v>286</v>
      </c>
      <c r="C16592">
        <v>48335</v>
      </c>
      <c r="D16592" t="s">
        <v>135</v>
      </c>
      <c r="E16592">
        <v>345</v>
      </c>
      <c r="F16592" t="s">
        <v>141</v>
      </c>
      <c r="G16592" t="s">
        <v>142</v>
      </c>
      <c r="H16592">
        <v>109</v>
      </c>
      <c r="I16592">
        <v>0.15599852329660421</v>
      </c>
      <c r="J16592">
        <v>4.4259028906544727E-3</v>
      </c>
      <c r="K16592">
        <v>1.8168001389907588E-2</v>
      </c>
      <c r="L16592">
        <v>0.31967965695743789</v>
      </c>
    </row>
    <row r="16593" spans="1:12">
      <c r="A16593" t="s">
        <v>317</v>
      </c>
      <c r="B16593" t="s">
        <v>286</v>
      </c>
      <c r="C16593">
        <v>48335</v>
      </c>
      <c r="D16593" t="s">
        <v>135</v>
      </c>
      <c r="E16593">
        <v>345</v>
      </c>
      <c r="F16593" t="s">
        <v>141</v>
      </c>
      <c r="G16593" t="s">
        <v>143</v>
      </c>
      <c r="H16593">
        <v>185</v>
      </c>
      <c r="I16593">
        <v>0.1224085812481792</v>
      </c>
      <c r="J16593">
        <v>2.056383214401361E-3</v>
      </c>
      <c r="K16593">
        <v>1.3287611788468471E-2</v>
      </c>
      <c r="L16593">
        <v>0.20197110014418629</v>
      </c>
    </row>
    <row r="16594" spans="1:12">
      <c r="A16594" t="s">
        <v>317</v>
      </c>
      <c r="B16594" t="s">
        <v>444</v>
      </c>
      <c r="C16594">
        <v>48337</v>
      </c>
      <c r="D16594" t="s">
        <v>135</v>
      </c>
      <c r="E16594">
        <v>345</v>
      </c>
      <c r="F16594" t="s">
        <v>141</v>
      </c>
      <c r="G16594" t="s">
        <v>142</v>
      </c>
      <c r="H16594">
        <v>21</v>
      </c>
      <c r="I16594">
        <v>0.25445215511336122</v>
      </c>
      <c r="J16594">
        <v>1.6711291996755761E-2</v>
      </c>
      <c r="K16594">
        <v>7.4837415589031495E-2</v>
      </c>
      <c r="L16594">
        <v>0.47780326347731028</v>
      </c>
    </row>
    <row r="16595" spans="1:12">
      <c r="A16595" t="s">
        <v>317</v>
      </c>
      <c r="B16595" t="s">
        <v>444</v>
      </c>
      <c r="C16595">
        <v>48337</v>
      </c>
      <c r="D16595" t="s">
        <v>135</v>
      </c>
      <c r="E16595">
        <v>345</v>
      </c>
      <c r="F16595" t="s">
        <v>141</v>
      </c>
      <c r="G16595" t="s">
        <v>143</v>
      </c>
      <c r="H16595">
        <v>46</v>
      </c>
      <c r="I16595">
        <v>0.1173239828798141</v>
      </c>
      <c r="J16595">
        <v>6.3079549833589751E-3</v>
      </c>
      <c r="K16595">
        <v>7.6889445785127356E-3</v>
      </c>
      <c r="L16595">
        <v>0.19719523130680841</v>
      </c>
    </row>
    <row r="16596" spans="1:12">
      <c r="A16596" t="s">
        <v>317</v>
      </c>
      <c r="B16596" t="s">
        <v>257</v>
      </c>
      <c r="C16596">
        <v>48339</v>
      </c>
      <c r="D16596" t="s">
        <v>135</v>
      </c>
      <c r="E16596">
        <v>345</v>
      </c>
      <c r="F16596" t="s">
        <v>141</v>
      </c>
      <c r="G16596" t="s">
        <v>142</v>
      </c>
      <c r="H16596">
        <v>385</v>
      </c>
      <c r="I16596">
        <v>0.20100119771994421</v>
      </c>
      <c r="J16596">
        <v>4.0050429799981862E-3</v>
      </c>
      <c r="K16596">
        <v>2.0566545882093008E-2</v>
      </c>
      <c r="L16596">
        <v>0.51522151136138117</v>
      </c>
    </row>
    <row r="16597" spans="1:12">
      <c r="A16597" t="s">
        <v>317</v>
      </c>
      <c r="B16597" t="s">
        <v>257</v>
      </c>
      <c r="C16597">
        <v>48339</v>
      </c>
      <c r="D16597" t="s">
        <v>135</v>
      </c>
      <c r="E16597">
        <v>345</v>
      </c>
      <c r="F16597" t="s">
        <v>141</v>
      </c>
      <c r="G16597" t="s">
        <v>143</v>
      </c>
      <c r="H16597">
        <v>613</v>
      </c>
      <c r="I16597">
        <v>0.18720996737075041</v>
      </c>
      <c r="J16597">
        <v>3.4987775763946748E-3</v>
      </c>
      <c r="K16597">
        <v>-1.026048375776786E-2</v>
      </c>
      <c r="L16597">
        <v>0.46264268314415419</v>
      </c>
    </row>
    <row r="16598" spans="1:12">
      <c r="A16598" t="s">
        <v>317</v>
      </c>
      <c r="B16598" t="s">
        <v>287</v>
      </c>
      <c r="C16598">
        <v>48341</v>
      </c>
      <c r="D16598" t="s">
        <v>135</v>
      </c>
      <c r="E16598">
        <v>345</v>
      </c>
      <c r="F16598" t="s">
        <v>141</v>
      </c>
      <c r="G16598" t="s">
        <v>142</v>
      </c>
      <c r="H16598">
        <v>89</v>
      </c>
      <c r="I16598">
        <v>0.20543195125020311</v>
      </c>
      <c r="J16598">
        <v>5.5470384152924547E-3</v>
      </c>
      <c r="K16598">
        <v>-999</v>
      </c>
      <c r="L16598">
        <v>0.34761277442953858</v>
      </c>
    </row>
    <row r="16599" spans="1:12">
      <c r="A16599" t="s">
        <v>317</v>
      </c>
      <c r="B16599" t="s">
        <v>287</v>
      </c>
      <c r="C16599">
        <v>48341</v>
      </c>
      <c r="D16599" t="s">
        <v>135</v>
      </c>
      <c r="E16599">
        <v>345</v>
      </c>
      <c r="F16599" t="s">
        <v>141</v>
      </c>
      <c r="G16599" t="s">
        <v>143</v>
      </c>
      <c r="H16599">
        <v>138</v>
      </c>
      <c r="I16599">
        <v>0.13771865670207439</v>
      </c>
      <c r="J16599">
        <v>3.4707091597539438E-3</v>
      </c>
      <c r="K16599">
        <v>-4.8462834237066788E-5</v>
      </c>
      <c r="L16599">
        <v>0.26106778822905208</v>
      </c>
    </row>
    <row r="16600" spans="1:12">
      <c r="A16600" t="s">
        <v>317</v>
      </c>
      <c r="B16600" t="s">
        <v>291</v>
      </c>
      <c r="C16600">
        <v>48343</v>
      </c>
      <c r="D16600" t="s">
        <v>135</v>
      </c>
      <c r="E16600">
        <v>345</v>
      </c>
      <c r="F16600" t="s">
        <v>141</v>
      </c>
      <c r="G16600" t="s">
        <v>142</v>
      </c>
      <c r="H16600">
        <v>385</v>
      </c>
      <c r="I16600">
        <v>0.20100119771994421</v>
      </c>
      <c r="J16600">
        <v>4.0050429799981862E-3</v>
      </c>
      <c r="K16600">
        <v>2.0566545882093008E-2</v>
      </c>
      <c r="L16600">
        <v>0.51522151136138117</v>
      </c>
    </row>
    <row r="16601" spans="1:12">
      <c r="A16601" t="s">
        <v>317</v>
      </c>
      <c r="B16601" t="s">
        <v>291</v>
      </c>
      <c r="C16601">
        <v>48343</v>
      </c>
      <c r="D16601" t="s">
        <v>135</v>
      </c>
      <c r="E16601">
        <v>345</v>
      </c>
      <c r="F16601" t="s">
        <v>141</v>
      </c>
      <c r="G16601" t="s">
        <v>143</v>
      </c>
      <c r="H16601">
        <v>613</v>
      </c>
      <c r="I16601">
        <v>0.18720996737075041</v>
      </c>
      <c r="J16601">
        <v>3.4987775763946748E-3</v>
      </c>
      <c r="K16601">
        <v>-1.026048375776786E-2</v>
      </c>
      <c r="L16601">
        <v>0.46264268314415419</v>
      </c>
    </row>
    <row r="16602" spans="1:12">
      <c r="A16602" t="s">
        <v>317</v>
      </c>
      <c r="B16602" t="s">
        <v>445</v>
      </c>
      <c r="C16602">
        <v>48345</v>
      </c>
      <c r="D16602" t="s">
        <v>135</v>
      </c>
      <c r="E16602">
        <v>345</v>
      </c>
      <c r="F16602" t="s">
        <v>141</v>
      </c>
      <c r="G16602" t="s">
        <v>142</v>
      </c>
      <c r="H16602">
        <v>109</v>
      </c>
      <c r="I16602">
        <v>0.15599852329660421</v>
      </c>
      <c r="J16602">
        <v>4.4259028906544727E-3</v>
      </c>
      <c r="K16602">
        <v>1.8168001389907588E-2</v>
      </c>
      <c r="L16602">
        <v>0.31967965695743789</v>
      </c>
    </row>
    <row r="16603" spans="1:12">
      <c r="A16603" t="s">
        <v>317</v>
      </c>
      <c r="B16603" t="s">
        <v>445</v>
      </c>
      <c r="C16603">
        <v>48345</v>
      </c>
      <c r="D16603" t="s">
        <v>135</v>
      </c>
      <c r="E16603">
        <v>345</v>
      </c>
      <c r="F16603" t="s">
        <v>141</v>
      </c>
      <c r="G16603" t="s">
        <v>143</v>
      </c>
      <c r="H16603">
        <v>185</v>
      </c>
      <c r="I16603">
        <v>0.1224085812481792</v>
      </c>
      <c r="J16603">
        <v>2.056383214401361E-3</v>
      </c>
      <c r="K16603">
        <v>1.3287611788468471E-2</v>
      </c>
      <c r="L16603">
        <v>0.20197110014418629</v>
      </c>
    </row>
    <row r="16604" spans="1:12">
      <c r="A16604" t="s">
        <v>317</v>
      </c>
      <c r="B16604" t="s">
        <v>446</v>
      </c>
      <c r="C16604">
        <v>48347</v>
      </c>
      <c r="D16604" t="s">
        <v>135</v>
      </c>
      <c r="E16604">
        <v>345</v>
      </c>
      <c r="F16604" t="s">
        <v>141</v>
      </c>
      <c r="G16604" t="s">
        <v>142</v>
      </c>
      <c r="H16604">
        <v>385</v>
      </c>
      <c r="I16604">
        <v>0.20100119771994421</v>
      </c>
      <c r="J16604">
        <v>4.0050429799981862E-3</v>
      </c>
      <c r="K16604">
        <v>2.0566545882093008E-2</v>
      </c>
      <c r="L16604">
        <v>0.51522151136138117</v>
      </c>
    </row>
    <row r="16605" spans="1:12">
      <c r="A16605" t="s">
        <v>317</v>
      </c>
      <c r="B16605" t="s">
        <v>446</v>
      </c>
      <c r="C16605">
        <v>48347</v>
      </c>
      <c r="D16605" t="s">
        <v>135</v>
      </c>
      <c r="E16605">
        <v>345</v>
      </c>
      <c r="F16605" t="s">
        <v>141</v>
      </c>
      <c r="G16605" t="s">
        <v>143</v>
      </c>
      <c r="H16605">
        <v>613</v>
      </c>
      <c r="I16605">
        <v>0.18720996737075041</v>
      </c>
      <c r="J16605">
        <v>3.4987775763946748E-3</v>
      </c>
      <c r="K16605">
        <v>-1.026048375776786E-2</v>
      </c>
      <c r="L16605">
        <v>0.46264268314415419</v>
      </c>
    </row>
    <row r="16606" spans="1:12">
      <c r="A16606" t="s">
        <v>317</v>
      </c>
      <c r="B16606" t="s">
        <v>447</v>
      </c>
      <c r="C16606">
        <v>48349</v>
      </c>
      <c r="D16606" t="s">
        <v>135</v>
      </c>
      <c r="E16606">
        <v>345</v>
      </c>
      <c r="F16606" t="s">
        <v>141</v>
      </c>
      <c r="G16606" t="s">
        <v>142</v>
      </c>
      <c r="H16606">
        <v>21</v>
      </c>
      <c r="I16606">
        <v>0.25445215511336122</v>
      </c>
      <c r="J16606">
        <v>1.6711291996755761E-2</v>
      </c>
      <c r="K16606">
        <v>7.4837415589031495E-2</v>
      </c>
      <c r="L16606">
        <v>0.47780326347731028</v>
      </c>
    </row>
    <row r="16607" spans="1:12">
      <c r="A16607" t="s">
        <v>317</v>
      </c>
      <c r="B16607" t="s">
        <v>447</v>
      </c>
      <c r="C16607">
        <v>48349</v>
      </c>
      <c r="D16607" t="s">
        <v>135</v>
      </c>
      <c r="E16607">
        <v>345</v>
      </c>
      <c r="F16607" t="s">
        <v>141</v>
      </c>
      <c r="G16607" t="s">
        <v>143</v>
      </c>
      <c r="H16607">
        <v>321</v>
      </c>
      <c r="I16607">
        <v>0.15326445478178749</v>
      </c>
      <c r="J16607">
        <v>2.318252785109891E-3</v>
      </c>
      <c r="K16607">
        <v>-2.937424300232781E-3</v>
      </c>
      <c r="L16607">
        <v>0.32945835632207732</v>
      </c>
    </row>
    <row r="16608" spans="1:12">
      <c r="A16608" t="s">
        <v>317</v>
      </c>
      <c r="B16608" t="s">
        <v>276</v>
      </c>
      <c r="C16608">
        <v>48351</v>
      </c>
      <c r="D16608" t="s">
        <v>135</v>
      </c>
      <c r="E16608">
        <v>345</v>
      </c>
      <c r="F16608" t="s">
        <v>141</v>
      </c>
      <c r="G16608" t="s">
        <v>142</v>
      </c>
      <c r="H16608">
        <v>385</v>
      </c>
      <c r="I16608">
        <v>0.20100119771994421</v>
      </c>
      <c r="J16608">
        <v>4.0050429799981862E-3</v>
      </c>
      <c r="K16608">
        <v>2.0566545882093008E-2</v>
      </c>
      <c r="L16608">
        <v>0.51522151136138117</v>
      </c>
    </row>
    <row r="16609" spans="1:12">
      <c r="A16609" t="s">
        <v>317</v>
      </c>
      <c r="B16609" t="s">
        <v>276</v>
      </c>
      <c r="C16609">
        <v>48351</v>
      </c>
      <c r="D16609" t="s">
        <v>135</v>
      </c>
      <c r="E16609">
        <v>345</v>
      </c>
      <c r="F16609" t="s">
        <v>141</v>
      </c>
      <c r="G16609" t="s">
        <v>143</v>
      </c>
      <c r="H16609">
        <v>613</v>
      </c>
      <c r="I16609">
        <v>0.18720996737075041</v>
      </c>
      <c r="J16609">
        <v>3.4987775763946748E-3</v>
      </c>
      <c r="K16609">
        <v>-1.026048375776786E-2</v>
      </c>
      <c r="L16609">
        <v>0.46264268314415419</v>
      </c>
    </row>
    <row r="16610" spans="1:12">
      <c r="A16610" t="s">
        <v>317</v>
      </c>
      <c r="B16610" t="s">
        <v>448</v>
      </c>
      <c r="C16610">
        <v>48353</v>
      </c>
      <c r="D16610" t="s">
        <v>135</v>
      </c>
      <c r="E16610">
        <v>345</v>
      </c>
      <c r="F16610" t="s">
        <v>141</v>
      </c>
      <c r="G16610" t="s">
        <v>142</v>
      </c>
      <c r="H16610">
        <v>109</v>
      </c>
      <c r="I16610">
        <v>0.15599852329660421</v>
      </c>
      <c r="J16610">
        <v>4.4259028906544727E-3</v>
      </c>
      <c r="K16610">
        <v>1.8168001389907588E-2</v>
      </c>
      <c r="L16610">
        <v>0.31967965695743789</v>
      </c>
    </row>
    <row r="16611" spans="1:12">
      <c r="A16611" t="s">
        <v>317</v>
      </c>
      <c r="B16611" t="s">
        <v>448</v>
      </c>
      <c r="C16611">
        <v>48353</v>
      </c>
      <c r="D16611" t="s">
        <v>135</v>
      </c>
      <c r="E16611">
        <v>345</v>
      </c>
      <c r="F16611" t="s">
        <v>141</v>
      </c>
      <c r="G16611" t="s">
        <v>143</v>
      </c>
      <c r="H16611">
        <v>185</v>
      </c>
      <c r="I16611">
        <v>0.1224085812481792</v>
      </c>
      <c r="J16611">
        <v>2.056383214401361E-3</v>
      </c>
      <c r="K16611">
        <v>1.3287611788468471E-2</v>
      </c>
      <c r="L16611">
        <v>0.20197110014418629</v>
      </c>
    </row>
    <row r="16612" spans="1:12">
      <c r="A16612" t="s">
        <v>317</v>
      </c>
      <c r="B16612" t="s">
        <v>449</v>
      </c>
      <c r="C16612">
        <v>48355</v>
      </c>
      <c r="D16612" t="s">
        <v>135</v>
      </c>
      <c r="E16612">
        <v>345</v>
      </c>
      <c r="F16612" t="s">
        <v>141</v>
      </c>
      <c r="G16612" t="s">
        <v>142</v>
      </c>
      <c r="H16612">
        <v>119</v>
      </c>
      <c r="I16612">
        <v>0.14010185143708651</v>
      </c>
      <c r="J16612">
        <v>2.642762587141626E-3</v>
      </c>
      <c r="K16612">
        <v>7.8471534761909406E-2</v>
      </c>
      <c r="L16612">
        <v>0.21178166279614091</v>
      </c>
    </row>
    <row r="16613" spans="1:12">
      <c r="A16613" t="s">
        <v>317</v>
      </c>
      <c r="B16613" t="s">
        <v>449</v>
      </c>
      <c r="C16613">
        <v>48355</v>
      </c>
      <c r="D16613" t="s">
        <v>135</v>
      </c>
      <c r="E16613">
        <v>345</v>
      </c>
      <c r="F16613" t="s">
        <v>141</v>
      </c>
      <c r="G16613" t="s">
        <v>143</v>
      </c>
      <c r="H16613">
        <v>154</v>
      </c>
      <c r="I16613">
        <v>0.14395384353327209</v>
      </c>
      <c r="J16613">
        <v>3.9467140674025146E-3</v>
      </c>
      <c r="K16613">
        <v>2.8122554068456599E-4</v>
      </c>
      <c r="L16613">
        <v>0.21918027059434669</v>
      </c>
    </row>
    <row r="16614" spans="1:12">
      <c r="A16614" t="s">
        <v>317</v>
      </c>
      <c r="B16614" t="s">
        <v>450</v>
      </c>
      <c r="C16614">
        <v>48357</v>
      </c>
      <c r="D16614" t="s">
        <v>135</v>
      </c>
      <c r="E16614">
        <v>345</v>
      </c>
      <c r="F16614" t="s">
        <v>141</v>
      </c>
      <c r="G16614" t="s">
        <v>142</v>
      </c>
      <c r="H16614">
        <v>89</v>
      </c>
      <c r="I16614">
        <v>0.20543195125020311</v>
      </c>
      <c r="J16614">
        <v>5.5470384152924547E-3</v>
      </c>
      <c r="K16614">
        <v>-999</v>
      </c>
      <c r="L16614">
        <v>0.34761277442953858</v>
      </c>
    </row>
    <row r="16615" spans="1:12">
      <c r="A16615" t="s">
        <v>317</v>
      </c>
      <c r="B16615" t="s">
        <v>450</v>
      </c>
      <c r="C16615">
        <v>48357</v>
      </c>
      <c r="D16615" t="s">
        <v>135</v>
      </c>
      <c r="E16615">
        <v>345</v>
      </c>
      <c r="F16615" t="s">
        <v>141</v>
      </c>
      <c r="G16615" t="s">
        <v>143</v>
      </c>
      <c r="H16615">
        <v>138</v>
      </c>
      <c r="I16615">
        <v>0.13771865670207439</v>
      </c>
      <c r="J16615">
        <v>3.4707091597539438E-3</v>
      </c>
      <c r="K16615">
        <v>-4.8462834237066788E-5</v>
      </c>
      <c r="L16615">
        <v>0.26106778822905208</v>
      </c>
    </row>
    <row r="16616" spans="1:12">
      <c r="A16616" t="s">
        <v>317</v>
      </c>
      <c r="B16616" t="s">
        <v>451</v>
      </c>
      <c r="C16616">
        <v>48359</v>
      </c>
      <c r="D16616" t="s">
        <v>135</v>
      </c>
      <c r="E16616">
        <v>345</v>
      </c>
      <c r="F16616" t="s">
        <v>141</v>
      </c>
      <c r="G16616" t="s">
        <v>142</v>
      </c>
      <c r="H16616">
        <v>635</v>
      </c>
      <c r="I16616">
        <v>0.1436373479636055</v>
      </c>
      <c r="J16616">
        <v>3.4724335588210481E-3</v>
      </c>
      <c r="K16616">
        <v>-0.15891421578258011</v>
      </c>
      <c r="L16616">
        <v>0.38284996653353631</v>
      </c>
    </row>
    <row r="16617" spans="1:12">
      <c r="A16617" t="s">
        <v>317</v>
      </c>
      <c r="B16617" t="s">
        <v>451</v>
      </c>
      <c r="C16617">
        <v>48359</v>
      </c>
      <c r="D16617" t="s">
        <v>135</v>
      </c>
      <c r="E16617">
        <v>345</v>
      </c>
      <c r="F16617" t="s">
        <v>141</v>
      </c>
      <c r="G16617" t="s">
        <v>143</v>
      </c>
      <c r="H16617">
        <v>1208</v>
      </c>
      <c r="I16617">
        <v>0.104363700488526</v>
      </c>
      <c r="J16617">
        <v>1.888316235461927E-3</v>
      </c>
      <c r="K16617">
        <v>-5.6570843023799181E-2</v>
      </c>
      <c r="L16617">
        <v>0.33956856641355671</v>
      </c>
    </row>
    <row r="16618" spans="1:12">
      <c r="A16618" t="s">
        <v>317</v>
      </c>
      <c r="B16618" t="s">
        <v>288</v>
      </c>
      <c r="C16618">
        <v>48361</v>
      </c>
      <c r="D16618" t="s">
        <v>135</v>
      </c>
      <c r="E16618">
        <v>345</v>
      </c>
      <c r="F16618" t="s">
        <v>141</v>
      </c>
      <c r="G16618" t="s">
        <v>142</v>
      </c>
      <c r="H16618">
        <v>119</v>
      </c>
      <c r="I16618">
        <v>0.14010185143708651</v>
      </c>
      <c r="J16618">
        <v>2.642762587141626E-3</v>
      </c>
      <c r="K16618">
        <v>7.8471534761909406E-2</v>
      </c>
      <c r="L16618">
        <v>0.21178166279614091</v>
      </c>
    </row>
    <row r="16619" spans="1:12">
      <c r="A16619" t="s">
        <v>317</v>
      </c>
      <c r="B16619" t="s">
        <v>288</v>
      </c>
      <c r="C16619">
        <v>48361</v>
      </c>
      <c r="D16619" t="s">
        <v>135</v>
      </c>
      <c r="E16619">
        <v>345</v>
      </c>
      <c r="F16619" t="s">
        <v>141</v>
      </c>
      <c r="G16619" t="s">
        <v>143</v>
      </c>
      <c r="H16619">
        <v>154</v>
      </c>
      <c r="I16619">
        <v>0.14395384353327209</v>
      </c>
      <c r="J16619">
        <v>3.9467140674025146E-3</v>
      </c>
      <c r="K16619">
        <v>2.8122554068456599E-4</v>
      </c>
      <c r="L16619">
        <v>0.21918027059434669</v>
      </c>
    </row>
    <row r="16620" spans="1:12">
      <c r="A16620" t="s">
        <v>317</v>
      </c>
      <c r="B16620" t="s">
        <v>452</v>
      </c>
      <c r="C16620">
        <v>48363</v>
      </c>
      <c r="D16620" t="s">
        <v>135</v>
      </c>
      <c r="E16620">
        <v>345</v>
      </c>
      <c r="F16620" t="s">
        <v>141</v>
      </c>
      <c r="G16620" t="s">
        <v>142</v>
      </c>
      <c r="H16620">
        <v>1435</v>
      </c>
      <c r="I16620">
        <v>0.22559296792280339</v>
      </c>
      <c r="J16620">
        <v>2.1627563359817251E-3</v>
      </c>
      <c r="K16620">
        <v>-2.5063253623313141E-2</v>
      </c>
      <c r="L16620">
        <v>0.45074548334397752</v>
      </c>
    </row>
    <row r="16621" spans="1:12">
      <c r="A16621" t="s">
        <v>317</v>
      </c>
      <c r="B16621" t="s">
        <v>452</v>
      </c>
      <c r="C16621">
        <v>48363</v>
      </c>
      <c r="D16621" t="s">
        <v>135</v>
      </c>
      <c r="E16621">
        <v>345</v>
      </c>
      <c r="F16621" t="s">
        <v>141</v>
      </c>
      <c r="G16621" t="s">
        <v>143</v>
      </c>
      <c r="H16621">
        <v>61</v>
      </c>
      <c r="I16621">
        <v>0.10940395278546031</v>
      </c>
      <c r="J16621">
        <v>4.1637286239886379E-3</v>
      </c>
      <c r="K16621">
        <v>9.9947642395740088E-4</v>
      </c>
      <c r="L16621">
        <v>0.21945754980724089</v>
      </c>
    </row>
    <row r="16622" spans="1:12">
      <c r="A16622" t="s">
        <v>317</v>
      </c>
      <c r="B16622" t="s">
        <v>277</v>
      </c>
      <c r="C16622">
        <v>48365</v>
      </c>
      <c r="D16622" t="s">
        <v>135</v>
      </c>
      <c r="E16622">
        <v>345</v>
      </c>
      <c r="F16622" t="s">
        <v>141</v>
      </c>
      <c r="G16622" t="s">
        <v>142</v>
      </c>
      <c r="H16622">
        <v>385</v>
      </c>
      <c r="I16622">
        <v>0.20100119771994421</v>
      </c>
      <c r="J16622">
        <v>4.0050429799981862E-3</v>
      </c>
      <c r="K16622">
        <v>2.0566545882093008E-2</v>
      </c>
      <c r="L16622">
        <v>0.51522151136138117</v>
      </c>
    </row>
    <row r="16623" spans="1:12">
      <c r="A16623" t="s">
        <v>317</v>
      </c>
      <c r="B16623" t="s">
        <v>277</v>
      </c>
      <c r="C16623">
        <v>48365</v>
      </c>
      <c r="D16623" t="s">
        <v>135</v>
      </c>
      <c r="E16623">
        <v>345</v>
      </c>
      <c r="F16623" t="s">
        <v>141</v>
      </c>
      <c r="G16623" t="s">
        <v>143</v>
      </c>
      <c r="H16623">
        <v>613</v>
      </c>
      <c r="I16623">
        <v>0.18720996737075041</v>
      </c>
      <c r="J16623">
        <v>3.4987775763946748E-3</v>
      </c>
      <c r="K16623">
        <v>-1.026048375776786E-2</v>
      </c>
      <c r="L16623">
        <v>0.46264268314415419</v>
      </c>
    </row>
    <row r="16624" spans="1:12">
      <c r="A16624" t="s">
        <v>317</v>
      </c>
      <c r="B16624" t="s">
        <v>453</v>
      </c>
      <c r="C16624">
        <v>48367</v>
      </c>
      <c r="D16624" t="s">
        <v>135</v>
      </c>
      <c r="E16624">
        <v>345</v>
      </c>
      <c r="F16624" t="s">
        <v>141</v>
      </c>
      <c r="G16624" t="s">
        <v>142</v>
      </c>
      <c r="H16624">
        <v>21</v>
      </c>
      <c r="I16624">
        <v>0.25445215511336122</v>
      </c>
      <c r="J16624">
        <v>1.6711291996755761E-2</v>
      </c>
      <c r="K16624">
        <v>7.4837415589031495E-2</v>
      </c>
      <c r="L16624">
        <v>0.47780326347731028</v>
      </c>
    </row>
    <row r="16625" spans="1:12">
      <c r="A16625" t="s">
        <v>317</v>
      </c>
      <c r="B16625" t="s">
        <v>453</v>
      </c>
      <c r="C16625">
        <v>48367</v>
      </c>
      <c r="D16625" t="s">
        <v>135</v>
      </c>
      <c r="E16625">
        <v>345</v>
      </c>
      <c r="F16625" t="s">
        <v>141</v>
      </c>
      <c r="G16625" t="s">
        <v>143</v>
      </c>
      <c r="H16625">
        <v>46</v>
      </c>
      <c r="I16625">
        <v>0.1173239828798141</v>
      </c>
      <c r="J16625">
        <v>6.3079549833589751E-3</v>
      </c>
      <c r="K16625">
        <v>7.6889445785127356E-3</v>
      </c>
      <c r="L16625">
        <v>0.19719523130680841</v>
      </c>
    </row>
    <row r="16626" spans="1:12">
      <c r="A16626" t="s">
        <v>317</v>
      </c>
      <c r="B16626" t="s">
        <v>454</v>
      </c>
      <c r="C16626">
        <v>48369</v>
      </c>
      <c r="D16626" t="s">
        <v>135</v>
      </c>
      <c r="E16626">
        <v>345</v>
      </c>
      <c r="F16626" t="s">
        <v>141</v>
      </c>
      <c r="G16626" t="s">
        <v>142</v>
      </c>
      <c r="H16626">
        <v>195</v>
      </c>
      <c r="I16626">
        <v>0.15575114031576059</v>
      </c>
      <c r="J16626">
        <v>3.5614741296573272E-3</v>
      </c>
      <c r="K16626">
        <v>1.9424560854974699E-2</v>
      </c>
      <c r="L16626">
        <v>0.31382745386502581</v>
      </c>
    </row>
    <row r="16627" spans="1:12">
      <c r="A16627" t="s">
        <v>317</v>
      </c>
      <c r="B16627" t="s">
        <v>454</v>
      </c>
      <c r="C16627">
        <v>48369</v>
      </c>
      <c r="D16627" t="s">
        <v>135</v>
      </c>
      <c r="E16627">
        <v>345</v>
      </c>
      <c r="F16627" t="s">
        <v>141</v>
      </c>
      <c r="G16627" t="s">
        <v>143</v>
      </c>
      <c r="H16627">
        <v>190</v>
      </c>
      <c r="I16627">
        <v>0.139974836542095</v>
      </c>
      <c r="J16627">
        <v>2.0155865279231689E-3</v>
      </c>
      <c r="K16627">
        <v>5.1828718709946597E-2</v>
      </c>
      <c r="L16627">
        <v>0.24509991772189799</v>
      </c>
    </row>
    <row r="16628" spans="1:12">
      <c r="A16628" t="s">
        <v>317</v>
      </c>
      <c r="B16628" t="s">
        <v>455</v>
      </c>
      <c r="C16628">
        <v>48371</v>
      </c>
      <c r="D16628" t="s">
        <v>135</v>
      </c>
      <c r="E16628">
        <v>345</v>
      </c>
      <c r="F16628" t="s">
        <v>141</v>
      </c>
      <c r="G16628" t="s">
        <v>142</v>
      </c>
      <c r="H16628">
        <v>20</v>
      </c>
      <c r="I16628">
        <v>0.13659006638171711</v>
      </c>
      <c r="J16628">
        <v>3.1568172314213792E-3</v>
      </c>
      <c r="K16628">
        <v>0.11667767849630679</v>
      </c>
      <c r="L16628">
        <v>0.16596295901656261</v>
      </c>
    </row>
    <row r="16629" spans="1:12">
      <c r="A16629" t="s">
        <v>317</v>
      </c>
      <c r="B16629" t="s">
        <v>455</v>
      </c>
      <c r="C16629">
        <v>48371</v>
      </c>
      <c r="D16629" t="s">
        <v>135</v>
      </c>
      <c r="E16629">
        <v>345</v>
      </c>
      <c r="F16629" t="s">
        <v>141</v>
      </c>
      <c r="G16629" t="s">
        <v>143</v>
      </c>
      <c r="H16629">
        <v>39</v>
      </c>
      <c r="I16629">
        <v>0.1091519226003</v>
      </c>
      <c r="J16629">
        <v>3.3047358803355098E-3</v>
      </c>
      <c r="K16629">
        <v>5.9830648467171517E-2</v>
      </c>
      <c r="L16629">
        <v>0.13750579689452119</v>
      </c>
    </row>
    <row r="16630" spans="1:12">
      <c r="A16630" t="s">
        <v>317</v>
      </c>
      <c r="B16630" t="s">
        <v>289</v>
      </c>
      <c r="C16630">
        <v>48373</v>
      </c>
      <c r="D16630" t="s">
        <v>135</v>
      </c>
      <c r="E16630">
        <v>345</v>
      </c>
      <c r="F16630" t="s">
        <v>141</v>
      </c>
      <c r="G16630" t="s">
        <v>142</v>
      </c>
      <c r="H16630">
        <v>385</v>
      </c>
      <c r="I16630">
        <v>0.20100119771994421</v>
      </c>
      <c r="J16630">
        <v>4.0050429799981862E-3</v>
      </c>
      <c r="K16630">
        <v>2.0566545882093008E-2</v>
      </c>
      <c r="L16630">
        <v>0.51522151136138117</v>
      </c>
    </row>
    <row r="16631" spans="1:12">
      <c r="A16631" t="s">
        <v>317</v>
      </c>
      <c r="B16631" t="s">
        <v>289</v>
      </c>
      <c r="C16631">
        <v>48373</v>
      </c>
      <c r="D16631" t="s">
        <v>135</v>
      </c>
      <c r="E16631">
        <v>345</v>
      </c>
      <c r="F16631" t="s">
        <v>141</v>
      </c>
      <c r="G16631" t="s">
        <v>143</v>
      </c>
      <c r="H16631">
        <v>613</v>
      </c>
      <c r="I16631">
        <v>0.18720996737075041</v>
      </c>
      <c r="J16631">
        <v>3.4987775763946748E-3</v>
      </c>
      <c r="K16631">
        <v>-1.026048375776786E-2</v>
      </c>
      <c r="L16631">
        <v>0.46264268314415419</v>
      </c>
    </row>
    <row r="16632" spans="1:12">
      <c r="A16632" t="s">
        <v>317</v>
      </c>
      <c r="B16632" t="s">
        <v>304</v>
      </c>
      <c r="C16632">
        <v>48375</v>
      </c>
      <c r="D16632" t="s">
        <v>135</v>
      </c>
      <c r="E16632">
        <v>345</v>
      </c>
      <c r="F16632" t="s">
        <v>141</v>
      </c>
      <c r="G16632" t="s">
        <v>142</v>
      </c>
      <c r="H16632">
        <v>1435</v>
      </c>
      <c r="I16632">
        <v>0.22559296792280339</v>
      </c>
      <c r="J16632">
        <v>2.1627563359817251E-3</v>
      </c>
      <c r="K16632">
        <v>-2.5063253623313141E-2</v>
      </c>
      <c r="L16632">
        <v>0.45074548334397752</v>
      </c>
    </row>
    <row r="16633" spans="1:12">
      <c r="A16633" t="s">
        <v>317</v>
      </c>
      <c r="B16633" t="s">
        <v>304</v>
      </c>
      <c r="C16633">
        <v>48375</v>
      </c>
      <c r="D16633" t="s">
        <v>135</v>
      </c>
      <c r="E16633">
        <v>345</v>
      </c>
      <c r="F16633" t="s">
        <v>141</v>
      </c>
      <c r="G16633" t="s">
        <v>143</v>
      </c>
      <c r="H16633">
        <v>65</v>
      </c>
      <c r="I16633">
        <v>0.1268060261910591</v>
      </c>
      <c r="J16633">
        <v>7.2276863092727182E-3</v>
      </c>
      <c r="K16633">
        <v>1.4619370016582299E-2</v>
      </c>
      <c r="L16633">
        <v>0.44242825315058248</v>
      </c>
    </row>
    <row r="16634" spans="1:12">
      <c r="A16634" t="s">
        <v>317</v>
      </c>
      <c r="B16634" t="s">
        <v>456</v>
      </c>
      <c r="C16634">
        <v>48377</v>
      </c>
      <c r="D16634" t="s">
        <v>135</v>
      </c>
      <c r="E16634">
        <v>345</v>
      </c>
      <c r="F16634" t="s">
        <v>141</v>
      </c>
      <c r="G16634" t="s">
        <v>142</v>
      </c>
      <c r="H16634">
        <v>389</v>
      </c>
      <c r="I16634">
        <v>8.2916189042440011E-2</v>
      </c>
      <c r="J16634">
        <v>4.2917908467139179E-3</v>
      </c>
      <c r="K16634">
        <v>-0.32624860690699181</v>
      </c>
      <c r="L16634">
        <v>0.39424034873020081</v>
      </c>
    </row>
    <row r="16635" spans="1:12">
      <c r="A16635" t="s">
        <v>317</v>
      </c>
      <c r="B16635" t="s">
        <v>456</v>
      </c>
      <c r="C16635">
        <v>48377</v>
      </c>
      <c r="D16635" t="s">
        <v>135</v>
      </c>
      <c r="E16635">
        <v>345</v>
      </c>
      <c r="F16635" t="s">
        <v>141</v>
      </c>
      <c r="G16635" t="s">
        <v>143</v>
      </c>
      <c r="H16635">
        <v>138</v>
      </c>
      <c r="I16635">
        <v>3.9522275506306923E-2</v>
      </c>
      <c r="J16635">
        <v>2.9023908971362931E-3</v>
      </c>
      <c r="K16635">
        <v>-1.479149712631208E-2</v>
      </c>
      <c r="L16635">
        <v>0.18832427359729989</v>
      </c>
    </row>
    <row r="16636" spans="1:12">
      <c r="A16636" t="s">
        <v>317</v>
      </c>
      <c r="B16636" t="s">
        <v>457</v>
      </c>
      <c r="C16636">
        <v>48379</v>
      </c>
      <c r="D16636" t="s">
        <v>135</v>
      </c>
      <c r="E16636">
        <v>345</v>
      </c>
      <c r="F16636" t="s">
        <v>141</v>
      </c>
      <c r="G16636" t="s">
        <v>142</v>
      </c>
      <c r="H16636">
        <v>21</v>
      </c>
      <c r="I16636">
        <v>0.25445215511336122</v>
      </c>
      <c r="J16636">
        <v>1.6711291996755761E-2</v>
      </c>
      <c r="K16636">
        <v>7.4837415589031495E-2</v>
      </c>
      <c r="L16636">
        <v>0.47780326347731028</v>
      </c>
    </row>
    <row r="16637" spans="1:12">
      <c r="A16637" t="s">
        <v>317</v>
      </c>
      <c r="B16637" t="s">
        <v>457</v>
      </c>
      <c r="C16637">
        <v>48379</v>
      </c>
      <c r="D16637" t="s">
        <v>135</v>
      </c>
      <c r="E16637">
        <v>345</v>
      </c>
      <c r="F16637" t="s">
        <v>141</v>
      </c>
      <c r="G16637" t="s">
        <v>143</v>
      </c>
      <c r="H16637">
        <v>477</v>
      </c>
      <c r="I16637">
        <v>0.14855748374095801</v>
      </c>
      <c r="J16637">
        <v>2.0281031908568449E-3</v>
      </c>
      <c r="K16637">
        <v>-2.937424300232781E-3</v>
      </c>
      <c r="L16637">
        <v>0.32945835632207732</v>
      </c>
    </row>
    <row r="16638" spans="1:12">
      <c r="A16638" t="s">
        <v>317</v>
      </c>
      <c r="B16638" t="s">
        <v>458</v>
      </c>
      <c r="C16638">
        <v>48381</v>
      </c>
      <c r="D16638" t="s">
        <v>135</v>
      </c>
      <c r="E16638">
        <v>345</v>
      </c>
      <c r="F16638" t="s">
        <v>141</v>
      </c>
      <c r="G16638" t="s">
        <v>142</v>
      </c>
      <c r="H16638">
        <v>195</v>
      </c>
      <c r="I16638">
        <v>0.15575114031576059</v>
      </c>
      <c r="J16638">
        <v>3.5614741296573272E-3</v>
      </c>
      <c r="K16638">
        <v>1.9424560854974699E-2</v>
      </c>
      <c r="L16638">
        <v>0.31382745386502581</v>
      </c>
    </row>
    <row r="16639" spans="1:12">
      <c r="A16639" t="s">
        <v>317</v>
      </c>
      <c r="B16639" t="s">
        <v>458</v>
      </c>
      <c r="C16639">
        <v>48381</v>
      </c>
      <c r="D16639" t="s">
        <v>135</v>
      </c>
      <c r="E16639">
        <v>345</v>
      </c>
      <c r="F16639" t="s">
        <v>141</v>
      </c>
      <c r="G16639" t="s">
        <v>143</v>
      </c>
      <c r="H16639">
        <v>190</v>
      </c>
      <c r="I16639">
        <v>0.139974836542095</v>
      </c>
      <c r="J16639">
        <v>2.0155865279231689E-3</v>
      </c>
      <c r="K16639">
        <v>5.1828718709946597E-2</v>
      </c>
      <c r="L16639">
        <v>0.24509991772189799</v>
      </c>
    </row>
    <row r="16640" spans="1:12">
      <c r="A16640" t="s">
        <v>317</v>
      </c>
      <c r="B16640" t="s">
        <v>459</v>
      </c>
      <c r="C16640">
        <v>48383</v>
      </c>
      <c r="D16640" t="s">
        <v>135</v>
      </c>
      <c r="E16640">
        <v>345</v>
      </c>
      <c r="F16640" t="s">
        <v>141</v>
      </c>
      <c r="G16640" t="s">
        <v>142</v>
      </c>
      <c r="H16640">
        <v>20</v>
      </c>
      <c r="I16640">
        <v>0.13659006638171711</v>
      </c>
      <c r="J16640">
        <v>3.1568172314213792E-3</v>
      </c>
      <c r="K16640">
        <v>0.11667767849630679</v>
      </c>
      <c r="L16640">
        <v>0.16596295901656261</v>
      </c>
    </row>
    <row r="16641" spans="1:12">
      <c r="A16641" t="s">
        <v>317</v>
      </c>
      <c r="B16641" t="s">
        <v>459</v>
      </c>
      <c r="C16641">
        <v>48383</v>
      </c>
      <c r="D16641" t="s">
        <v>135</v>
      </c>
      <c r="E16641">
        <v>345</v>
      </c>
      <c r="F16641" t="s">
        <v>141</v>
      </c>
      <c r="G16641" t="s">
        <v>143</v>
      </c>
      <c r="H16641">
        <v>39</v>
      </c>
      <c r="I16641">
        <v>0.1091519226003</v>
      </c>
      <c r="J16641">
        <v>3.3047358803355098E-3</v>
      </c>
      <c r="K16641">
        <v>5.9830648467171517E-2</v>
      </c>
      <c r="L16641">
        <v>0.13750579689452119</v>
      </c>
    </row>
    <row r="16642" spans="1:12">
      <c r="A16642" t="s">
        <v>317</v>
      </c>
      <c r="B16642" t="s">
        <v>460</v>
      </c>
      <c r="C16642">
        <v>48385</v>
      </c>
      <c r="D16642" t="s">
        <v>135</v>
      </c>
      <c r="E16642">
        <v>345</v>
      </c>
      <c r="F16642" t="s">
        <v>141</v>
      </c>
      <c r="G16642" t="s">
        <v>142</v>
      </c>
      <c r="H16642">
        <v>249</v>
      </c>
      <c r="I16642">
        <v>0.1036968541749524</v>
      </c>
      <c r="J16642">
        <v>1.9443798896113249E-3</v>
      </c>
      <c r="K16642">
        <v>2.4189686909767909E-2</v>
      </c>
      <c r="L16642">
        <v>0.17187646677362509</v>
      </c>
    </row>
    <row r="16643" spans="1:12">
      <c r="A16643" t="s">
        <v>317</v>
      </c>
      <c r="B16643" t="s">
        <v>460</v>
      </c>
      <c r="C16643">
        <v>48385</v>
      </c>
      <c r="D16643" t="s">
        <v>135</v>
      </c>
      <c r="E16643">
        <v>345</v>
      </c>
      <c r="F16643" t="s">
        <v>141</v>
      </c>
      <c r="G16643" t="s">
        <v>143</v>
      </c>
      <c r="H16643">
        <v>334</v>
      </c>
      <c r="I16643">
        <v>0.1304966381079565</v>
      </c>
      <c r="J16643">
        <v>2.1068297353399571E-3</v>
      </c>
      <c r="K16643">
        <v>-8.613017789729064E-3</v>
      </c>
      <c r="L16643">
        <v>0.27722454182347861</v>
      </c>
    </row>
    <row r="16644" spans="1:12">
      <c r="A16644" t="s">
        <v>317</v>
      </c>
      <c r="B16644" t="s">
        <v>461</v>
      </c>
      <c r="C16644">
        <v>48387</v>
      </c>
      <c r="D16644" t="s">
        <v>135</v>
      </c>
      <c r="E16644">
        <v>345</v>
      </c>
      <c r="F16644" t="s">
        <v>141</v>
      </c>
      <c r="G16644" t="s">
        <v>142</v>
      </c>
      <c r="H16644">
        <v>21</v>
      </c>
      <c r="I16644">
        <v>0.25445215511336122</v>
      </c>
      <c r="J16644">
        <v>1.6711291996755761E-2</v>
      </c>
      <c r="K16644">
        <v>7.4837415589031495E-2</v>
      </c>
      <c r="L16644">
        <v>0.47780326347731028</v>
      </c>
    </row>
    <row r="16645" spans="1:12">
      <c r="A16645" t="s">
        <v>317</v>
      </c>
      <c r="B16645" t="s">
        <v>461</v>
      </c>
      <c r="C16645">
        <v>48387</v>
      </c>
      <c r="D16645" t="s">
        <v>135</v>
      </c>
      <c r="E16645">
        <v>345</v>
      </c>
      <c r="F16645" t="s">
        <v>141</v>
      </c>
      <c r="G16645" t="s">
        <v>143</v>
      </c>
      <c r="H16645">
        <v>477</v>
      </c>
      <c r="I16645">
        <v>0.14855748374095801</v>
      </c>
      <c r="J16645">
        <v>2.0281031908568449E-3</v>
      </c>
      <c r="K16645">
        <v>-2.937424300232781E-3</v>
      </c>
      <c r="L16645">
        <v>0.32945835632207732</v>
      </c>
    </row>
    <row r="16646" spans="1:12">
      <c r="A16646" t="s">
        <v>317</v>
      </c>
      <c r="B16646" t="s">
        <v>462</v>
      </c>
      <c r="C16646">
        <v>48389</v>
      </c>
      <c r="D16646" t="s">
        <v>135</v>
      </c>
      <c r="E16646">
        <v>345</v>
      </c>
      <c r="F16646" t="s">
        <v>141</v>
      </c>
      <c r="G16646" t="s">
        <v>142</v>
      </c>
      <c r="H16646">
        <v>389</v>
      </c>
      <c r="I16646">
        <v>8.2916189042440011E-2</v>
      </c>
      <c r="J16646">
        <v>4.2917908467139179E-3</v>
      </c>
      <c r="K16646">
        <v>-0.32624860690699181</v>
      </c>
      <c r="L16646">
        <v>0.39424034873020081</v>
      </c>
    </row>
    <row r="16647" spans="1:12">
      <c r="A16647" t="s">
        <v>317</v>
      </c>
      <c r="B16647" t="s">
        <v>462</v>
      </c>
      <c r="C16647">
        <v>48389</v>
      </c>
      <c r="D16647" t="s">
        <v>135</v>
      </c>
      <c r="E16647">
        <v>345</v>
      </c>
      <c r="F16647" t="s">
        <v>141</v>
      </c>
      <c r="G16647" t="s">
        <v>143</v>
      </c>
      <c r="H16647">
        <v>138</v>
      </c>
      <c r="I16647">
        <v>3.9522275506306923E-2</v>
      </c>
      <c r="J16647">
        <v>2.9023908971362931E-3</v>
      </c>
      <c r="K16647">
        <v>-1.479149712631208E-2</v>
      </c>
      <c r="L16647">
        <v>0.18832427359729989</v>
      </c>
    </row>
    <row r="16648" spans="1:12">
      <c r="A16648" t="s">
        <v>317</v>
      </c>
      <c r="B16648" t="s">
        <v>463</v>
      </c>
      <c r="C16648">
        <v>48391</v>
      </c>
      <c r="D16648" t="s">
        <v>135</v>
      </c>
      <c r="E16648">
        <v>345</v>
      </c>
      <c r="F16648" t="s">
        <v>141</v>
      </c>
      <c r="G16648" t="s">
        <v>142</v>
      </c>
      <c r="H16648">
        <v>119</v>
      </c>
      <c r="I16648">
        <v>0.14010185143708651</v>
      </c>
      <c r="J16648">
        <v>2.642762587141626E-3</v>
      </c>
      <c r="K16648">
        <v>7.8471534761909406E-2</v>
      </c>
      <c r="L16648">
        <v>0.21178166279614091</v>
      </c>
    </row>
    <row r="16649" spans="1:12">
      <c r="A16649" t="s">
        <v>317</v>
      </c>
      <c r="B16649" t="s">
        <v>463</v>
      </c>
      <c r="C16649">
        <v>48391</v>
      </c>
      <c r="D16649" t="s">
        <v>135</v>
      </c>
      <c r="E16649">
        <v>345</v>
      </c>
      <c r="F16649" t="s">
        <v>141</v>
      </c>
      <c r="G16649" t="s">
        <v>143</v>
      </c>
      <c r="H16649">
        <v>154</v>
      </c>
      <c r="I16649">
        <v>0.14395384353327209</v>
      </c>
      <c r="J16649">
        <v>3.9467140674025146E-3</v>
      </c>
      <c r="K16649">
        <v>2.8122554068456599E-4</v>
      </c>
      <c r="L16649">
        <v>0.21918027059434669</v>
      </c>
    </row>
    <row r="16650" spans="1:12">
      <c r="A16650" t="s">
        <v>317</v>
      </c>
      <c r="B16650" t="s">
        <v>464</v>
      </c>
      <c r="C16650">
        <v>48393</v>
      </c>
      <c r="D16650" t="s">
        <v>135</v>
      </c>
      <c r="E16650">
        <v>345</v>
      </c>
      <c r="F16650" t="s">
        <v>141</v>
      </c>
      <c r="G16650" t="s">
        <v>142</v>
      </c>
      <c r="H16650">
        <v>1435</v>
      </c>
      <c r="I16650">
        <v>0.22559296792280339</v>
      </c>
      <c r="J16650">
        <v>2.1627563359817251E-3</v>
      </c>
      <c r="K16650">
        <v>-2.5063253623313141E-2</v>
      </c>
      <c r="L16650">
        <v>0.45074548334397752</v>
      </c>
    </row>
    <row r="16651" spans="1:12">
      <c r="A16651" t="s">
        <v>317</v>
      </c>
      <c r="B16651" t="s">
        <v>464</v>
      </c>
      <c r="C16651">
        <v>48393</v>
      </c>
      <c r="D16651" t="s">
        <v>135</v>
      </c>
      <c r="E16651">
        <v>345</v>
      </c>
      <c r="F16651" t="s">
        <v>141</v>
      </c>
      <c r="G16651" t="s">
        <v>143</v>
      </c>
      <c r="H16651">
        <v>65</v>
      </c>
      <c r="I16651">
        <v>0.1268060261910591</v>
      </c>
      <c r="J16651">
        <v>7.2276863092727182E-3</v>
      </c>
      <c r="K16651">
        <v>1.4619370016582299E-2</v>
      </c>
      <c r="L16651">
        <v>0.44242825315058248</v>
      </c>
    </row>
    <row r="16652" spans="1:12">
      <c r="A16652" t="s">
        <v>317</v>
      </c>
      <c r="B16652" t="s">
        <v>312</v>
      </c>
      <c r="C16652">
        <v>48395</v>
      </c>
      <c r="D16652" t="s">
        <v>135</v>
      </c>
      <c r="E16652">
        <v>345</v>
      </c>
      <c r="F16652" t="s">
        <v>141</v>
      </c>
      <c r="G16652" t="s">
        <v>142</v>
      </c>
      <c r="H16652">
        <v>21</v>
      </c>
      <c r="I16652">
        <v>0.25445215511336122</v>
      </c>
      <c r="J16652">
        <v>1.6711291996755761E-2</v>
      </c>
      <c r="K16652">
        <v>7.4837415589031495E-2</v>
      </c>
      <c r="L16652">
        <v>0.47780326347731028</v>
      </c>
    </row>
    <row r="16653" spans="1:12">
      <c r="A16653" t="s">
        <v>317</v>
      </c>
      <c r="B16653" t="s">
        <v>312</v>
      </c>
      <c r="C16653">
        <v>48395</v>
      </c>
      <c r="D16653" t="s">
        <v>135</v>
      </c>
      <c r="E16653">
        <v>345</v>
      </c>
      <c r="F16653" t="s">
        <v>141</v>
      </c>
      <c r="G16653" t="s">
        <v>143</v>
      </c>
      <c r="H16653">
        <v>22</v>
      </c>
      <c r="I16653">
        <v>0.145901039357759</v>
      </c>
      <c r="J16653">
        <v>9.5358346652661789E-3</v>
      </c>
      <c r="K16653">
        <v>1.3331002453166371E-2</v>
      </c>
      <c r="L16653">
        <v>0.2114193287269803</v>
      </c>
    </row>
    <row r="16654" spans="1:12">
      <c r="A16654" t="s">
        <v>317</v>
      </c>
      <c r="B16654" t="s">
        <v>465</v>
      </c>
      <c r="C16654">
        <v>48397</v>
      </c>
      <c r="D16654" t="s">
        <v>135</v>
      </c>
      <c r="E16654">
        <v>345</v>
      </c>
      <c r="F16654" t="s">
        <v>141</v>
      </c>
      <c r="G16654" t="s">
        <v>142</v>
      </c>
      <c r="H16654">
        <v>21</v>
      </c>
      <c r="I16654">
        <v>0.25445215511336122</v>
      </c>
      <c r="J16654">
        <v>1.6711291996755761E-2</v>
      </c>
      <c r="K16654">
        <v>7.4837415589031495E-2</v>
      </c>
      <c r="L16654">
        <v>0.47780326347731028</v>
      </c>
    </row>
    <row r="16655" spans="1:12">
      <c r="A16655" t="s">
        <v>317</v>
      </c>
      <c r="B16655" t="s">
        <v>465</v>
      </c>
      <c r="C16655">
        <v>48397</v>
      </c>
      <c r="D16655" t="s">
        <v>135</v>
      </c>
      <c r="E16655">
        <v>345</v>
      </c>
      <c r="F16655" t="s">
        <v>141</v>
      </c>
      <c r="G16655" t="s">
        <v>143</v>
      </c>
      <c r="H16655">
        <v>321</v>
      </c>
      <c r="I16655">
        <v>0.15326445478178749</v>
      </c>
      <c r="J16655">
        <v>2.318252785109891E-3</v>
      </c>
      <c r="K16655">
        <v>-2.937424300232781E-3</v>
      </c>
      <c r="L16655">
        <v>0.32945835632207732</v>
      </c>
    </row>
    <row r="16656" spans="1:12">
      <c r="A16656" t="s">
        <v>317</v>
      </c>
      <c r="B16656" t="s">
        <v>466</v>
      </c>
      <c r="C16656">
        <v>48399</v>
      </c>
      <c r="D16656" t="s">
        <v>135</v>
      </c>
      <c r="E16656">
        <v>345</v>
      </c>
      <c r="F16656" t="s">
        <v>141</v>
      </c>
      <c r="G16656" t="s">
        <v>142</v>
      </c>
      <c r="H16656">
        <v>109</v>
      </c>
      <c r="I16656">
        <v>0.15599852329660421</v>
      </c>
      <c r="J16656">
        <v>4.4259028906544727E-3</v>
      </c>
      <c r="K16656">
        <v>1.8168001389907588E-2</v>
      </c>
      <c r="L16656">
        <v>0.31967965695743789</v>
      </c>
    </row>
    <row r="16657" spans="1:12">
      <c r="A16657" t="s">
        <v>317</v>
      </c>
      <c r="B16657" t="s">
        <v>466</v>
      </c>
      <c r="C16657">
        <v>48399</v>
      </c>
      <c r="D16657" t="s">
        <v>135</v>
      </c>
      <c r="E16657">
        <v>345</v>
      </c>
      <c r="F16657" t="s">
        <v>141</v>
      </c>
      <c r="G16657" t="s">
        <v>143</v>
      </c>
      <c r="H16657">
        <v>185</v>
      </c>
      <c r="I16657">
        <v>0.1224085812481792</v>
      </c>
      <c r="J16657">
        <v>2.056383214401361E-3</v>
      </c>
      <c r="K16657">
        <v>1.3287611788468471E-2</v>
      </c>
      <c r="L16657">
        <v>0.20197110014418629</v>
      </c>
    </row>
    <row r="16658" spans="1:12">
      <c r="A16658" t="s">
        <v>317</v>
      </c>
      <c r="B16658" t="s">
        <v>467</v>
      </c>
      <c r="C16658">
        <v>48401</v>
      </c>
      <c r="D16658" t="s">
        <v>135</v>
      </c>
      <c r="E16658">
        <v>345</v>
      </c>
      <c r="F16658" t="s">
        <v>141</v>
      </c>
      <c r="G16658" t="s">
        <v>142</v>
      </c>
      <c r="H16658">
        <v>385</v>
      </c>
      <c r="I16658">
        <v>0.20100119771994421</v>
      </c>
      <c r="J16658">
        <v>4.0050429799981862E-3</v>
      </c>
      <c r="K16658">
        <v>2.0566545882093008E-2</v>
      </c>
      <c r="L16658">
        <v>0.51522151136138117</v>
      </c>
    </row>
    <row r="16659" spans="1:12">
      <c r="A16659" t="s">
        <v>317</v>
      </c>
      <c r="B16659" t="s">
        <v>467</v>
      </c>
      <c r="C16659">
        <v>48401</v>
      </c>
      <c r="D16659" t="s">
        <v>135</v>
      </c>
      <c r="E16659">
        <v>345</v>
      </c>
      <c r="F16659" t="s">
        <v>141</v>
      </c>
      <c r="G16659" t="s">
        <v>143</v>
      </c>
      <c r="H16659">
        <v>613</v>
      </c>
      <c r="I16659">
        <v>0.18720996737075041</v>
      </c>
      <c r="J16659">
        <v>3.4987775763946748E-3</v>
      </c>
      <c r="K16659">
        <v>-1.026048375776786E-2</v>
      </c>
      <c r="L16659">
        <v>0.46264268314415419</v>
      </c>
    </row>
    <row r="16660" spans="1:12">
      <c r="A16660" t="s">
        <v>317</v>
      </c>
      <c r="B16660" t="s">
        <v>468</v>
      </c>
      <c r="C16660">
        <v>48403</v>
      </c>
      <c r="D16660" t="s">
        <v>135</v>
      </c>
      <c r="E16660">
        <v>345</v>
      </c>
      <c r="F16660" t="s">
        <v>141</v>
      </c>
      <c r="G16660" t="s">
        <v>142</v>
      </c>
      <c r="H16660">
        <v>385</v>
      </c>
      <c r="I16660">
        <v>0.20100119771994421</v>
      </c>
      <c r="J16660">
        <v>4.0050429799981862E-3</v>
      </c>
      <c r="K16660">
        <v>2.0566545882093008E-2</v>
      </c>
      <c r="L16660">
        <v>0.51522151136138117</v>
      </c>
    </row>
    <row r="16661" spans="1:12">
      <c r="A16661" t="s">
        <v>317</v>
      </c>
      <c r="B16661" t="s">
        <v>468</v>
      </c>
      <c r="C16661">
        <v>48403</v>
      </c>
      <c r="D16661" t="s">
        <v>135</v>
      </c>
      <c r="E16661">
        <v>345</v>
      </c>
      <c r="F16661" t="s">
        <v>141</v>
      </c>
      <c r="G16661" t="s">
        <v>143</v>
      </c>
      <c r="H16661">
        <v>613</v>
      </c>
      <c r="I16661">
        <v>0.18720996737075041</v>
      </c>
      <c r="J16661">
        <v>3.4987775763946748E-3</v>
      </c>
      <c r="K16661">
        <v>-1.026048375776786E-2</v>
      </c>
      <c r="L16661">
        <v>0.46264268314415419</v>
      </c>
    </row>
    <row r="16662" spans="1:12">
      <c r="A16662" t="s">
        <v>317</v>
      </c>
      <c r="B16662" t="s">
        <v>469</v>
      </c>
      <c r="C16662">
        <v>48405</v>
      </c>
      <c r="D16662" t="s">
        <v>135</v>
      </c>
      <c r="E16662">
        <v>345</v>
      </c>
      <c r="F16662" t="s">
        <v>141</v>
      </c>
      <c r="G16662" t="s">
        <v>142</v>
      </c>
      <c r="H16662">
        <v>385</v>
      </c>
      <c r="I16662">
        <v>0.20100119771994421</v>
      </c>
      <c r="J16662">
        <v>4.0050429799981862E-3</v>
      </c>
      <c r="K16662">
        <v>2.0566545882093008E-2</v>
      </c>
      <c r="L16662">
        <v>0.51522151136138117</v>
      </c>
    </row>
    <row r="16663" spans="1:12">
      <c r="A16663" t="s">
        <v>317</v>
      </c>
      <c r="B16663" t="s">
        <v>469</v>
      </c>
      <c r="C16663">
        <v>48405</v>
      </c>
      <c r="D16663" t="s">
        <v>135</v>
      </c>
      <c r="E16663">
        <v>345</v>
      </c>
      <c r="F16663" t="s">
        <v>141</v>
      </c>
      <c r="G16663" t="s">
        <v>143</v>
      </c>
      <c r="H16663">
        <v>613</v>
      </c>
      <c r="I16663">
        <v>0.18720996737075041</v>
      </c>
      <c r="J16663">
        <v>3.4987775763946748E-3</v>
      </c>
      <c r="K16663">
        <v>-1.026048375776786E-2</v>
      </c>
      <c r="L16663">
        <v>0.46264268314415419</v>
      </c>
    </row>
    <row r="16664" spans="1:12">
      <c r="A16664" t="s">
        <v>317</v>
      </c>
      <c r="B16664" t="s">
        <v>470</v>
      </c>
      <c r="C16664">
        <v>48407</v>
      </c>
      <c r="D16664" t="s">
        <v>135</v>
      </c>
      <c r="E16664">
        <v>345</v>
      </c>
      <c r="F16664" t="s">
        <v>141</v>
      </c>
      <c r="G16664" t="s">
        <v>142</v>
      </c>
      <c r="H16664">
        <v>385</v>
      </c>
      <c r="I16664">
        <v>0.20100119771994421</v>
      </c>
      <c r="J16664">
        <v>4.0050429799981862E-3</v>
      </c>
      <c r="K16664">
        <v>2.0566545882093008E-2</v>
      </c>
      <c r="L16664">
        <v>0.51522151136138117</v>
      </c>
    </row>
    <row r="16665" spans="1:12">
      <c r="A16665" t="s">
        <v>317</v>
      </c>
      <c r="B16665" t="s">
        <v>470</v>
      </c>
      <c r="C16665">
        <v>48407</v>
      </c>
      <c r="D16665" t="s">
        <v>135</v>
      </c>
      <c r="E16665">
        <v>345</v>
      </c>
      <c r="F16665" t="s">
        <v>141</v>
      </c>
      <c r="G16665" t="s">
        <v>143</v>
      </c>
      <c r="H16665">
        <v>613</v>
      </c>
      <c r="I16665">
        <v>0.18720996737075041</v>
      </c>
      <c r="J16665">
        <v>3.4987775763946748E-3</v>
      </c>
      <c r="K16665">
        <v>-1.026048375776786E-2</v>
      </c>
      <c r="L16665">
        <v>0.46264268314415419</v>
      </c>
    </row>
    <row r="16666" spans="1:12">
      <c r="A16666" t="s">
        <v>317</v>
      </c>
      <c r="B16666" t="s">
        <v>471</v>
      </c>
      <c r="C16666">
        <v>48409</v>
      </c>
      <c r="D16666" t="s">
        <v>135</v>
      </c>
      <c r="E16666">
        <v>345</v>
      </c>
      <c r="F16666" t="s">
        <v>141</v>
      </c>
      <c r="G16666" t="s">
        <v>142</v>
      </c>
      <c r="H16666">
        <v>119</v>
      </c>
      <c r="I16666">
        <v>0.14010185143708651</v>
      </c>
      <c r="J16666">
        <v>2.642762587141626E-3</v>
      </c>
      <c r="K16666">
        <v>7.8471534761909406E-2</v>
      </c>
      <c r="L16666">
        <v>0.21178166279614091</v>
      </c>
    </row>
    <row r="16667" spans="1:12">
      <c r="A16667" t="s">
        <v>317</v>
      </c>
      <c r="B16667" t="s">
        <v>471</v>
      </c>
      <c r="C16667">
        <v>48409</v>
      </c>
      <c r="D16667" t="s">
        <v>135</v>
      </c>
      <c r="E16667">
        <v>345</v>
      </c>
      <c r="F16667" t="s">
        <v>141</v>
      </c>
      <c r="G16667" t="s">
        <v>143</v>
      </c>
      <c r="H16667">
        <v>154</v>
      </c>
      <c r="I16667">
        <v>0.14395384353327209</v>
      </c>
      <c r="J16667">
        <v>3.9467140674025146E-3</v>
      </c>
      <c r="K16667">
        <v>2.8122554068456599E-4</v>
      </c>
      <c r="L16667">
        <v>0.21918027059434669</v>
      </c>
    </row>
    <row r="16668" spans="1:12">
      <c r="A16668" t="s">
        <v>317</v>
      </c>
      <c r="B16668" t="s">
        <v>472</v>
      </c>
      <c r="C16668">
        <v>48411</v>
      </c>
      <c r="D16668" t="s">
        <v>135</v>
      </c>
      <c r="E16668">
        <v>345</v>
      </c>
      <c r="F16668" t="s">
        <v>141</v>
      </c>
      <c r="G16668" t="s">
        <v>142</v>
      </c>
      <c r="H16668">
        <v>249</v>
      </c>
      <c r="I16668">
        <v>0.1036968541749524</v>
      </c>
      <c r="J16668">
        <v>1.9443798896113249E-3</v>
      </c>
      <c r="K16668">
        <v>2.4189686909767909E-2</v>
      </c>
      <c r="L16668">
        <v>0.17187646677362509</v>
      </c>
    </row>
    <row r="16669" spans="1:12">
      <c r="A16669" t="s">
        <v>317</v>
      </c>
      <c r="B16669" t="s">
        <v>472</v>
      </c>
      <c r="C16669">
        <v>48411</v>
      </c>
      <c r="D16669" t="s">
        <v>135</v>
      </c>
      <c r="E16669">
        <v>345</v>
      </c>
      <c r="F16669" t="s">
        <v>141</v>
      </c>
      <c r="G16669" t="s">
        <v>143</v>
      </c>
      <c r="H16669">
        <v>29</v>
      </c>
      <c r="I16669">
        <v>0.16937779529122751</v>
      </c>
      <c r="J16669">
        <v>9.4619629150907124E-3</v>
      </c>
      <c r="K16669">
        <v>9.7069426618373658E-2</v>
      </c>
      <c r="L16669">
        <v>0.27722454182347861</v>
      </c>
    </row>
    <row r="16670" spans="1:12">
      <c r="A16670" t="s">
        <v>317</v>
      </c>
      <c r="B16670" t="s">
        <v>473</v>
      </c>
      <c r="C16670">
        <v>48413</v>
      </c>
      <c r="D16670" t="s">
        <v>135</v>
      </c>
      <c r="E16670">
        <v>345</v>
      </c>
      <c r="F16670" t="s">
        <v>141</v>
      </c>
      <c r="G16670" t="s">
        <v>142</v>
      </c>
      <c r="H16670">
        <v>249</v>
      </c>
      <c r="I16670">
        <v>0.1036968541749524</v>
      </c>
      <c r="J16670">
        <v>1.9443798896113249E-3</v>
      </c>
      <c r="K16670">
        <v>2.4189686909767909E-2</v>
      </c>
      <c r="L16670">
        <v>0.17187646677362509</v>
      </c>
    </row>
    <row r="16671" spans="1:12">
      <c r="A16671" t="s">
        <v>317</v>
      </c>
      <c r="B16671" t="s">
        <v>473</v>
      </c>
      <c r="C16671">
        <v>48413</v>
      </c>
      <c r="D16671" t="s">
        <v>135</v>
      </c>
      <c r="E16671">
        <v>345</v>
      </c>
      <c r="F16671" t="s">
        <v>141</v>
      </c>
      <c r="G16671" t="s">
        <v>143</v>
      </c>
      <c r="H16671">
        <v>29</v>
      </c>
      <c r="I16671">
        <v>0.16937779529122751</v>
      </c>
      <c r="J16671">
        <v>9.4619629150907124E-3</v>
      </c>
      <c r="K16671">
        <v>9.7069426618373658E-2</v>
      </c>
      <c r="L16671">
        <v>0.27722454182347861</v>
      </c>
    </row>
    <row r="16672" spans="1:12">
      <c r="A16672" t="s">
        <v>317</v>
      </c>
      <c r="B16672" t="s">
        <v>474</v>
      </c>
      <c r="C16672">
        <v>48415</v>
      </c>
      <c r="D16672" t="s">
        <v>135</v>
      </c>
      <c r="E16672">
        <v>345</v>
      </c>
      <c r="F16672" t="s">
        <v>141</v>
      </c>
      <c r="G16672" t="s">
        <v>142</v>
      </c>
      <c r="H16672">
        <v>109</v>
      </c>
      <c r="I16672">
        <v>0.15599852329660421</v>
      </c>
      <c r="J16672">
        <v>4.4259028906544727E-3</v>
      </c>
      <c r="K16672">
        <v>1.8168001389907588E-2</v>
      </c>
      <c r="L16672">
        <v>0.31967965695743789</v>
      </c>
    </row>
    <row r="16673" spans="1:12">
      <c r="A16673" t="s">
        <v>317</v>
      </c>
      <c r="B16673" t="s">
        <v>474</v>
      </c>
      <c r="C16673">
        <v>48415</v>
      </c>
      <c r="D16673" t="s">
        <v>135</v>
      </c>
      <c r="E16673">
        <v>345</v>
      </c>
      <c r="F16673" t="s">
        <v>141</v>
      </c>
      <c r="G16673" t="s">
        <v>143</v>
      </c>
      <c r="H16673">
        <v>185</v>
      </c>
      <c r="I16673">
        <v>0.1224085812481792</v>
      </c>
      <c r="J16673">
        <v>2.056383214401361E-3</v>
      </c>
      <c r="K16673">
        <v>1.3287611788468471E-2</v>
      </c>
      <c r="L16673">
        <v>0.20197110014418629</v>
      </c>
    </row>
    <row r="16674" spans="1:12">
      <c r="A16674" t="s">
        <v>317</v>
      </c>
      <c r="B16674" t="s">
        <v>475</v>
      </c>
      <c r="C16674">
        <v>48417</v>
      </c>
      <c r="D16674" t="s">
        <v>135</v>
      </c>
      <c r="E16674">
        <v>345</v>
      </c>
      <c r="F16674" t="s">
        <v>141</v>
      </c>
      <c r="G16674" t="s">
        <v>142</v>
      </c>
      <c r="H16674">
        <v>1435</v>
      </c>
      <c r="I16674">
        <v>0.22559296792280339</v>
      </c>
      <c r="J16674">
        <v>2.1627563359817251E-3</v>
      </c>
      <c r="K16674">
        <v>-2.5063253623313141E-2</v>
      </c>
      <c r="L16674">
        <v>0.45074548334397752</v>
      </c>
    </row>
    <row r="16675" spans="1:12">
      <c r="A16675" t="s">
        <v>317</v>
      </c>
      <c r="B16675" t="s">
        <v>475</v>
      </c>
      <c r="C16675">
        <v>48417</v>
      </c>
      <c r="D16675" t="s">
        <v>135</v>
      </c>
      <c r="E16675">
        <v>345</v>
      </c>
      <c r="F16675" t="s">
        <v>141</v>
      </c>
      <c r="G16675" t="s">
        <v>143</v>
      </c>
      <c r="H16675">
        <v>184</v>
      </c>
      <c r="I16675">
        <v>0.1331965825356651</v>
      </c>
      <c r="J16675">
        <v>3.7839541199016992E-3</v>
      </c>
      <c r="K16675">
        <v>7.0135539599141634E-3</v>
      </c>
      <c r="L16675">
        <v>0.30864982691624732</v>
      </c>
    </row>
    <row r="16676" spans="1:12">
      <c r="A16676" t="s">
        <v>317</v>
      </c>
      <c r="B16676" t="s">
        <v>313</v>
      </c>
      <c r="C16676">
        <v>48419</v>
      </c>
      <c r="D16676" t="s">
        <v>135</v>
      </c>
      <c r="E16676">
        <v>345</v>
      </c>
      <c r="F16676" t="s">
        <v>141</v>
      </c>
      <c r="G16676" t="s">
        <v>142</v>
      </c>
      <c r="H16676">
        <v>385</v>
      </c>
      <c r="I16676">
        <v>0.20100119771994421</v>
      </c>
      <c r="J16676">
        <v>4.0050429799981862E-3</v>
      </c>
      <c r="K16676">
        <v>2.0566545882093008E-2</v>
      </c>
      <c r="L16676">
        <v>0.51522151136138117</v>
      </c>
    </row>
    <row r="16677" spans="1:12">
      <c r="A16677" t="s">
        <v>317</v>
      </c>
      <c r="B16677" t="s">
        <v>313</v>
      </c>
      <c r="C16677">
        <v>48419</v>
      </c>
      <c r="D16677" t="s">
        <v>135</v>
      </c>
      <c r="E16677">
        <v>345</v>
      </c>
      <c r="F16677" t="s">
        <v>141</v>
      </c>
      <c r="G16677" t="s">
        <v>143</v>
      </c>
      <c r="H16677">
        <v>613</v>
      </c>
      <c r="I16677">
        <v>0.18720996737075041</v>
      </c>
      <c r="J16677">
        <v>3.4987775763946748E-3</v>
      </c>
      <c r="K16677">
        <v>-1.026048375776786E-2</v>
      </c>
      <c r="L16677">
        <v>0.46264268314415419</v>
      </c>
    </row>
    <row r="16678" spans="1:12">
      <c r="A16678" t="s">
        <v>317</v>
      </c>
      <c r="B16678" t="s">
        <v>299</v>
      </c>
      <c r="C16678">
        <v>48421</v>
      </c>
      <c r="D16678" t="s">
        <v>135</v>
      </c>
      <c r="E16678">
        <v>345</v>
      </c>
      <c r="F16678" t="s">
        <v>141</v>
      </c>
      <c r="G16678" t="s">
        <v>142</v>
      </c>
      <c r="H16678">
        <v>89</v>
      </c>
      <c r="I16678">
        <v>0.20543195125020311</v>
      </c>
      <c r="J16678">
        <v>5.5470384152924547E-3</v>
      </c>
      <c r="K16678">
        <v>-999</v>
      </c>
      <c r="L16678">
        <v>0.34761277442953858</v>
      </c>
    </row>
    <row r="16679" spans="1:12">
      <c r="A16679" t="s">
        <v>317</v>
      </c>
      <c r="B16679" t="s">
        <v>299</v>
      </c>
      <c r="C16679">
        <v>48421</v>
      </c>
      <c r="D16679" t="s">
        <v>135</v>
      </c>
      <c r="E16679">
        <v>345</v>
      </c>
      <c r="F16679" t="s">
        <v>141</v>
      </c>
      <c r="G16679" t="s">
        <v>143</v>
      </c>
      <c r="H16679">
        <v>138</v>
      </c>
      <c r="I16679">
        <v>0.13771865670207439</v>
      </c>
      <c r="J16679">
        <v>3.4707091597539438E-3</v>
      </c>
      <c r="K16679">
        <v>-4.8462834237066788E-5</v>
      </c>
      <c r="L16679">
        <v>0.26106778822905208</v>
      </c>
    </row>
    <row r="16680" spans="1:12">
      <c r="A16680" t="s">
        <v>317</v>
      </c>
      <c r="B16680" t="s">
        <v>278</v>
      </c>
      <c r="C16680">
        <v>48423</v>
      </c>
      <c r="D16680" t="s">
        <v>135</v>
      </c>
      <c r="E16680">
        <v>345</v>
      </c>
      <c r="F16680" t="s">
        <v>141</v>
      </c>
      <c r="G16680" t="s">
        <v>142</v>
      </c>
      <c r="H16680">
        <v>385</v>
      </c>
      <c r="I16680">
        <v>0.20100119771994421</v>
      </c>
      <c r="J16680">
        <v>4.0050429799981862E-3</v>
      </c>
      <c r="K16680">
        <v>2.0566545882093008E-2</v>
      </c>
      <c r="L16680">
        <v>0.51522151136138117</v>
      </c>
    </row>
    <row r="16681" spans="1:12">
      <c r="A16681" t="s">
        <v>317</v>
      </c>
      <c r="B16681" t="s">
        <v>278</v>
      </c>
      <c r="C16681">
        <v>48423</v>
      </c>
      <c r="D16681" t="s">
        <v>135</v>
      </c>
      <c r="E16681">
        <v>345</v>
      </c>
      <c r="F16681" t="s">
        <v>141</v>
      </c>
      <c r="G16681" t="s">
        <v>143</v>
      </c>
      <c r="H16681">
        <v>613</v>
      </c>
      <c r="I16681">
        <v>0.18720996737075041</v>
      </c>
      <c r="J16681">
        <v>3.4987775763946748E-3</v>
      </c>
      <c r="K16681">
        <v>-1.026048375776786E-2</v>
      </c>
      <c r="L16681">
        <v>0.46264268314415419</v>
      </c>
    </row>
    <row r="16682" spans="1:12">
      <c r="A16682" t="s">
        <v>317</v>
      </c>
      <c r="B16682" t="s">
        <v>476</v>
      </c>
      <c r="C16682">
        <v>48425</v>
      </c>
      <c r="D16682" t="s">
        <v>135</v>
      </c>
      <c r="E16682">
        <v>345</v>
      </c>
      <c r="F16682" t="s">
        <v>141</v>
      </c>
      <c r="G16682" t="s">
        <v>142</v>
      </c>
      <c r="H16682">
        <v>21</v>
      </c>
      <c r="I16682">
        <v>0.25445215511336122</v>
      </c>
      <c r="J16682">
        <v>1.6711291996755761E-2</v>
      </c>
      <c r="K16682">
        <v>7.4837415589031495E-2</v>
      </c>
      <c r="L16682">
        <v>0.47780326347731028</v>
      </c>
    </row>
    <row r="16683" spans="1:12">
      <c r="A16683" t="s">
        <v>317</v>
      </c>
      <c r="B16683" t="s">
        <v>476</v>
      </c>
      <c r="C16683">
        <v>48425</v>
      </c>
      <c r="D16683" t="s">
        <v>135</v>
      </c>
      <c r="E16683">
        <v>345</v>
      </c>
      <c r="F16683" t="s">
        <v>141</v>
      </c>
      <c r="G16683" t="s">
        <v>143</v>
      </c>
      <c r="H16683">
        <v>73</v>
      </c>
      <c r="I16683">
        <v>0.1481008614219004</v>
      </c>
      <c r="J16683">
        <v>5.4555529900941696E-3</v>
      </c>
      <c r="K16683">
        <v>-1.4258210904547579E-3</v>
      </c>
      <c r="L16683">
        <v>0.23719293134346139</v>
      </c>
    </row>
    <row r="16684" spans="1:12">
      <c r="A16684" t="s">
        <v>317</v>
      </c>
      <c r="B16684" t="s">
        <v>477</v>
      </c>
      <c r="C16684">
        <v>48427</v>
      </c>
      <c r="D16684" t="s">
        <v>135</v>
      </c>
      <c r="E16684">
        <v>345</v>
      </c>
      <c r="F16684" t="s">
        <v>141</v>
      </c>
      <c r="G16684" t="s">
        <v>142</v>
      </c>
      <c r="H16684">
        <v>119</v>
      </c>
      <c r="I16684">
        <v>8.7407293385517823E-2</v>
      </c>
      <c r="J16684">
        <v>2.1712212909124722E-3</v>
      </c>
      <c r="K16684">
        <v>2.4189686909767909E-2</v>
      </c>
      <c r="L16684">
        <v>0.17187646677362509</v>
      </c>
    </row>
    <row r="16685" spans="1:12">
      <c r="A16685" t="s">
        <v>317</v>
      </c>
      <c r="B16685" t="s">
        <v>477</v>
      </c>
      <c r="C16685">
        <v>48427</v>
      </c>
      <c r="D16685" t="s">
        <v>135</v>
      </c>
      <c r="E16685">
        <v>345</v>
      </c>
      <c r="F16685" t="s">
        <v>141</v>
      </c>
      <c r="G16685" t="s">
        <v>143</v>
      </c>
      <c r="H16685">
        <v>119</v>
      </c>
      <c r="I16685">
        <v>0.1262985233899738</v>
      </c>
      <c r="J16685">
        <v>1.5887618073847801E-3</v>
      </c>
      <c r="K16685">
        <v>6.0231216783924901E-2</v>
      </c>
      <c r="L16685">
        <v>0.16365861673649151</v>
      </c>
    </row>
    <row r="16686" spans="1:12">
      <c r="A16686" t="s">
        <v>317</v>
      </c>
      <c r="B16686" t="s">
        <v>298</v>
      </c>
      <c r="C16686">
        <v>48429</v>
      </c>
      <c r="D16686" t="s">
        <v>135</v>
      </c>
      <c r="E16686">
        <v>345</v>
      </c>
      <c r="F16686" t="s">
        <v>141</v>
      </c>
      <c r="G16686" t="s">
        <v>142</v>
      </c>
      <c r="H16686">
        <v>1435</v>
      </c>
      <c r="I16686">
        <v>0.22559296792280339</v>
      </c>
      <c r="J16686">
        <v>2.1627563359817251E-3</v>
      </c>
      <c r="K16686">
        <v>-2.5063253623313141E-2</v>
      </c>
      <c r="L16686">
        <v>0.45074548334397752</v>
      </c>
    </row>
    <row r="16687" spans="1:12">
      <c r="A16687" t="s">
        <v>317</v>
      </c>
      <c r="B16687" t="s">
        <v>298</v>
      </c>
      <c r="C16687">
        <v>48429</v>
      </c>
      <c r="D16687" t="s">
        <v>135</v>
      </c>
      <c r="E16687">
        <v>345</v>
      </c>
      <c r="F16687" t="s">
        <v>141</v>
      </c>
      <c r="G16687" t="s">
        <v>143</v>
      </c>
      <c r="H16687">
        <v>61</v>
      </c>
      <c r="I16687">
        <v>0.10940395278546031</v>
      </c>
      <c r="J16687">
        <v>4.1637286239886379E-3</v>
      </c>
      <c r="K16687">
        <v>9.9947642395740088E-4</v>
      </c>
      <c r="L16687">
        <v>0.21945754980724089</v>
      </c>
    </row>
    <row r="16688" spans="1:12">
      <c r="A16688" t="s">
        <v>317</v>
      </c>
      <c r="B16688" t="s">
        <v>478</v>
      </c>
      <c r="C16688">
        <v>48431</v>
      </c>
      <c r="D16688" t="s">
        <v>135</v>
      </c>
      <c r="E16688">
        <v>345</v>
      </c>
      <c r="F16688" t="s">
        <v>141</v>
      </c>
      <c r="G16688" t="s">
        <v>142</v>
      </c>
      <c r="H16688">
        <v>20</v>
      </c>
      <c r="I16688">
        <v>0.13659006638171711</v>
      </c>
      <c r="J16688">
        <v>3.1568172314213792E-3</v>
      </c>
      <c r="K16688">
        <v>0.11667767849630679</v>
      </c>
      <c r="L16688">
        <v>0.16596295901656261</v>
      </c>
    </row>
    <row r="16689" spans="1:12">
      <c r="A16689" t="s">
        <v>317</v>
      </c>
      <c r="B16689" t="s">
        <v>478</v>
      </c>
      <c r="C16689">
        <v>48431</v>
      </c>
      <c r="D16689" t="s">
        <v>135</v>
      </c>
      <c r="E16689">
        <v>345</v>
      </c>
      <c r="F16689" t="s">
        <v>141</v>
      </c>
      <c r="G16689" t="s">
        <v>143</v>
      </c>
      <c r="H16689">
        <v>39</v>
      </c>
      <c r="I16689">
        <v>0.1091519226003</v>
      </c>
      <c r="J16689">
        <v>3.3047358803355098E-3</v>
      </c>
      <c r="K16689">
        <v>5.9830648467171517E-2</v>
      </c>
      <c r="L16689">
        <v>0.13750579689452119</v>
      </c>
    </row>
    <row r="16690" spans="1:12">
      <c r="A16690" t="s">
        <v>317</v>
      </c>
      <c r="B16690" t="s">
        <v>479</v>
      </c>
      <c r="C16690">
        <v>48433</v>
      </c>
      <c r="D16690" t="s">
        <v>135</v>
      </c>
      <c r="E16690">
        <v>345</v>
      </c>
      <c r="F16690" t="s">
        <v>141</v>
      </c>
      <c r="G16690" t="s">
        <v>142</v>
      </c>
      <c r="H16690">
        <v>109</v>
      </c>
      <c r="I16690">
        <v>0.15599852329660421</v>
      </c>
      <c r="J16690">
        <v>4.4259028906544727E-3</v>
      </c>
      <c r="K16690">
        <v>1.8168001389907588E-2</v>
      </c>
      <c r="L16690">
        <v>0.31967965695743789</v>
      </c>
    </row>
    <row r="16691" spans="1:12">
      <c r="A16691" t="s">
        <v>317</v>
      </c>
      <c r="B16691" t="s">
        <v>479</v>
      </c>
      <c r="C16691">
        <v>48433</v>
      </c>
      <c r="D16691" t="s">
        <v>135</v>
      </c>
      <c r="E16691">
        <v>345</v>
      </c>
      <c r="F16691" t="s">
        <v>141</v>
      </c>
      <c r="G16691" t="s">
        <v>143</v>
      </c>
      <c r="H16691">
        <v>185</v>
      </c>
      <c r="I16691">
        <v>0.1224085812481792</v>
      </c>
      <c r="J16691">
        <v>2.056383214401361E-3</v>
      </c>
      <c r="K16691">
        <v>1.3287611788468471E-2</v>
      </c>
      <c r="L16691">
        <v>0.20197110014418629</v>
      </c>
    </row>
    <row r="16692" spans="1:12">
      <c r="A16692" t="s">
        <v>317</v>
      </c>
      <c r="B16692" t="s">
        <v>480</v>
      </c>
      <c r="C16692">
        <v>48435</v>
      </c>
      <c r="D16692" t="s">
        <v>135</v>
      </c>
      <c r="E16692">
        <v>345</v>
      </c>
      <c r="F16692" t="s">
        <v>141</v>
      </c>
      <c r="G16692" t="s">
        <v>142</v>
      </c>
      <c r="H16692">
        <v>249</v>
      </c>
      <c r="I16692">
        <v>0.1036968541749524</v>
      </c>
      <c r="J16692">
        <v>1.9443798896113249E-3</v>
      </c>
      <c r="K16692">
        <v>2.4189686909767909E-2</v>
      </c>
      <c r="L16692">
        <v>0.17187646677362509</v>
      </c>
    </row>
    <row r="16693" spans="1:12">
      <c r="A16693" t="s">
        <v>317</v>
      </c>
      <c r="B16693" t="s">
        <v>480</v>
      </c>
      <c r="C16693">
        <v>48435</v>
      </c>
      <c r="D16693" t="s">
        <v>135</v>
      </c>
      <c r="E16693">
        <v>345</v>
      </c>
      <c r="F16693" t="s">
        <v>141</v>
      </c>
      <c r="G16693" t="s">
        <v>143</v>
      </c>
      <c r="H16693">
        <v>29</v>
      </c>
      <c r="I16693">
        <v>0.16937779529122751</v>
      </c>
      <c r="J16693">
        <v>9.4619629150907124E-3</v>
      </c>
      <c r="K16693">
        <v>9.7069426618373658E-2</v>
      </c>
      <c r="L16693">
        <v>0.27722454182347861</v>
      </c>
    </row>
    <row r="16694" spans="1:12">
      <c r="A16694" t="s">
        <v>317</v>
      </c>
      <c r="B16694" t="s">
        <v>481</v>
      </c>
      <c r="C16694">
        <v>48437</v>
      </c>
      <c r="D16694" t="s">
        <v>135</v>
      </c>
      <c r="E16694">
        <v>345</v>
      </c>
      <c r="F16694" t="s">
        <v>141</v>
      </c>
      <c r="G16694" t="s">
        <v>142</v>
      </c>
      <c r="H16694">
        <v>195</v>
      </c>
      <c r="I16694">
        <v>0.15575114031576059</v>
      </c>
      <c r="J16694">
        <v>3.5614741296573272E-3</v>
      </c>
      <c r="K16694">
        <v>1.9424560854974699E-2</v>
      </c>
      <c r="L16694">
        <v>0.31382745386502581</v>
      </c>
    </row>
    <row r="16695" spans="1:12">
      <c r="A16695" t="s">
        <v>317</v>
      </c>
      <c r="B16695" t="s">
        <v>481</v>
      </c>
      <c r="C16695">
        <v>48437</v>
      </c>
      <c r="D16695" t="s">
        <v>135</v>
      </c>
      <c r="E16695">
        <v>345</v>
      </c>
      <c r="F16695" t="s">
        <v>141</v>
      </c>
      <c r="G16695" t="s">
        <v>143</v>
      </c>
      <c r="H16695">
        <v>190</v>
      </c>
      <c r="I16695">
        <v>0.139974836542095</v>
      </c>
      <c r="J16695">
        <v>2.0155865279231689E-3</v>
      </c>
      <c r="K16695">
        <v>5.1828718709946597E-2</v>
      </c>
      <c r="L16695">
        <v>0.24509991772189799</v>
      </c>
    </row>
    <row r="16696" spans="1:12">
      <c r="A16696" t="s">
        <v>317</v>
      </c>
      <c r="B16696" t="s">
        <v>482</v>
      </c>
      <c r="C16696">
        <v>48439</v>
      </c>
      <c r="D16696" t="s">
        <v>135</v>
      </c>
      <c r="E16696">
        <v>345</v>
      </c>
      <c r="F16696" t="s">
        <v>141</v>
      </c>
      <c r="G16696" t="s">
        <v>142</v>
      </c>
      <c r="H16696">
        <v>21</v>
      </c>
      <c r="I16696">
        <v>0.25445215511336122</v>
      </c>
      <c r="J16696">
        <v>1.6711291996755761E-2</v>
      </c>
      <c r="K16696">
        <v>7.4837415589031495E-2</v>
      </c>
      <c r="L16696">
        <v>0.47780326347731028</v>
      </c>
    </row>
    <row r="16697" spans="1:12">
      <c r="A16697" t="s">
        <v>317</v>
      </c>
      <c r="B16697" t="s">
        <v>482</v>
      </c>
      <c r="C16697">
        <v>48439</v>
      </c>
      <c r="D16697" t="s">
        <v>135</v>
      </c>
      <c r="E16697">
        <v>345</v>
      </c>
      <c r="F16697" t="s">
        <v>141</v>
      </c>
      <c r="G16697" t="s">
        <v>143</v>
      </c>
      <c r="H16697">
        <v>73</v>
      </c>
      <c r="I16697">
        <v>0.1481008614219004</v>
      </c>
      <c r="J16697">
        <v>5.4555529900941696E-3</v>
      </c>
      <c r="K16697">
        <v>-1.4258210904547579E-3</v>
      </c>
      <c r="L16697">
        <v>0.23719293134346139</v>
      </c>
    </row>
    <row r="16698" spans="1:12">
      <c r="A16698" t="s">
        <v>317</v>
      </c>
      <c r="B16698" t="s">
        <v>483</v>
      </c>
      <c r="C16698">
        <v>48441</v>
      </c>
      <c r="D16698" t="s">
        <v>135</v>
      </c>
      <c r="E16698">
        <v>345</v>
      </c>
      <c r="F16698" t="s">
        <v>141</v>
      </c>
      <c r="G16698" t="s">
        <v>142</v>
      </c>
      <c r="H16698">
        <v>119</v>
      </c>
      <c r="I16698">
        <v>0.1702489723030825</v>
      </c>
      <c r="J16698">
        <v>6.4699126740531514E-3</v>
      </c>
      <c r="K16698">
        <v>-8.0616695757989194E-3</v>
      </c>
      <c r="L16698">
        <v>0.37250409238519688</v>
      </c>
    </row>
    <row r="16699" spans="1:12">
      <c r="A16699" t="s">
        <v>317</v>
      </c>
      <c r="B16699" t="s">
        <v>483</v>
      </c>
      <c r="C16699">
        <v>48441</v>
      </c>
      <c r="D16699" t="s">
        <v>135</v>
      </c>
      <c r="E16699">
        <v>345</v>
      </c>
      <c r="F16699" t="s">
        <v>141</v>
      </c>
      <c r="G16699" t="s">
        <v>143</v>
      </c>
      <c r="H16699">
        <v>249</v>
      </c>
      <c r="I16699">
        <v>0.1295884001993089</v>
      </c>
      <c r="J16699">
        <v>1.943629331923844E-3</v>
      </c>
      <c r="K16699">
        <v>-3.7368661807010801E-3</v>
      </c>
      <c r="L16699">
        <v>0.2525085876248564</v>
      </c>
    </row>
    <row r="16700" spans="1:12">
      <c r="A16700" t="s">
        <v>317</v>
      </c>
      <c r="B16700" t="s">
        <v>484</v>
      </c>
      <c r="C16700">
        <v>48443</v>
      </c>
      <c r="D16700" t="s">
        <v>135</v>
      </c>
      <c r="E16700">
        <v>345</v>
      </c>
      <c r="F16700" t="s">
        <v>141</v>
      </c>
      <c r="G16700" t="s">
        <v>142</v>
      </c>
      <c r="H16700">
        <v>20</v>
      </c>
      <c r="I16700">
        <v>0.13659006638171711</v>
      </c>
      <c r="J16700">
        <v>3.1568172314213792E-3</v>
      </c>
      <c r="K16700">
        <v>0.11667767849630679</v>
      </c>
      <c r="L16700">
        <v>0.16596295901656261</v>
      </c>
    </row>
    <row r="16701" spans="1:12">
      <c r="A16701" t="s">
        <v>317</v>
      </c>
      <c r="B16701" t="s">
        <v>484</v>
      </c>
      <c r="C16701">
        <v>48443</v>
      </c>
      <c r="D16701" t="s">
        <v>135</v>
      </c>
      <c r="E16701">
        <v>345</v>
      </c>
      <c r="F16701" t="s">
        <v>141</v>
      </c>
      <c r="G16701" t="s">
        <v>143</v>
      </c>
      <c r="H16701">
        <v>39</v>
      </c>
      <c r="I16701">
        <v>0.1091519226003</v>
      </c>
      <c r="J16701">
        <v>3.3047358803355098E-3</v>
      </c>
      <c r="K16701">
        <v>5.9830648467171517E-2</v>
      </c>
      <c r="L16701">
        <v>0.13750579689452119</v>
      </c>
    </row>
    <row r="16702" spans="1:12">
      <c r="A16702" t="s">
        <v>317</v>
      </c>
      <c r="B16702" t="s">
        <v>485</v>
      </c>
      <c r="C16702">
        <v>48445</v>
      </c>
      <c r="D16702" t="s">
        <v>135</v>
      </c>
      <c r="E16702">
        <v>345</v>
      </c>
      <c r="F16702" t="s">
        <v>141</v>
      </c>
      <c r="G16702" t="s">
        <v>142</v>
      </c>
      <c r="H16702">
        <v>195</v>
      </c>
      <c r="I16702">
        <v>0.15575114031576059</v>
      </c>
      <c r="J16702">
        <v>3.5614741296573272E-3</v>
      </c>
      <c r="K16702">
        <v>1.9424560854974699E-2</v>
      </c>
      <c r="L16702">
        <v>0.31382745386502581</v>
      </c>
    </row>
    <row r="16703" spans="1:12">
      <c r="A16703" t="s">
        <v>317</v>
      </c>
      <c r="B16703" t="s">
        <v>485</v>
      </c>
      <c r="C16703">
        <v>48445</v>
      </c>
      <c r="D16703" t="s">
        <v>135</v>
      </c>
      <c r="E16703">
        <v>345</v>
      </c>
      <c r="F16703" t="s">
        <v>141</v>
      </c>
      <c r="G16703" t="s">
        <v>143</v>
      </c>
      <c r="H16703">
        <v>190</v>
      </c>
      <c r="I16703">
        <v>0.139974836542095</v>
      </c>
      <c r="J16703">
        <v>2.0155865279231689E-3</v>
      </c>
      <c r="K16703">
        <v>5.1828718709946597E-2</v>
      </c>
      <c r="L16703">
        <v>0.24509991772189799</v>
      </c>
    </row>
    <row r="16704" spans="1:12">
      <c r="A16704" t="s">
        <v>317</v>
      </c>
      <c r="B16704" t="s">
        <v>486</v>
      </c>
      <c r="C16704">
        <v>48447</v>
      </c>
      <c r="D16704" t="s">
        <v>135</v>
      </c>
      <c r="E16704">
        <v>345</v>
      </c>
      <c r="F16704" t="s">
        <v>141</v>
      </c>
      <c r="G16704" t="s">
        <v>142</v>
      </c>
      <c r="H16704">
        <v>1435</v>
      </c>
      <c r="I16704">
        <v>0.22559296792280339</v>
      </c>
      <c r="J16704">
        <v>2.1627563359817251E-3</v>
      </c>
      <c r="K16704">
        <v>-2.5063253623313141E-2</v>
      </c>
      <c r="L16704">
        <v>0.45074548334397752</v>
      </c>
    </row>
    <row r="16705" spans="1:12">
      <c r="A16705" t="s">
        <v>317</v>
      </c>
      <c r="B16705" t="s">
        <v>486</v>
      </c>
      <c r="C16705">
        <v>48447</v>
      </c>
      <c r="D16705" t="s">
        <v>135</v>
      </c>
      <c r="E16705">
        <v>345</v>
      </c>
      <c r="F16705" t="s">
        <v>141</v>
      </c>
      <c r="G16705" t="s">
        <v>143</v>
      </c>
      <c r="H16705">
        <v>184</v>
      </c>
      <c r="I16705">
        <v>0.1331965825356651</v>
      </c>
      <c r="J16705">
        <v>3.7839541199016992E-3</v>
      </c>
      <c r="K16705">
        <v>7.0135539599141634E-3</v>
      </c>
      <c r="L16705">
        <v>0.30864982691624732</v>
      </c>
    </row>
    <row r="16706" spans="1:12">
      <c r="A16706" t="s">
        <v>317</v>
      </c>
      <c r="B16706" t="s">
        <v>487</v>
      </c>
      <c r="C16706">
        <v>48449</v>
      </c>
      <c r="D16706" t="s">
        <v>135</v>
      </c>
      <c r="E16706">
        <v>345</v>
      </c>
      <c r="F16706" t="s">
        <v>141</v>
      </c>
      <c r="G16706" t="s">
        <v>142</v>
      </c>
      <c r="H16706">
        <v>21</v>
      </c>
      <c r="I16706">
        <v>0.25445215511336122</v>
      </c>
      <c r="J16706">
        <v>1.6711291996755761E-2</v>
      </c>
      <c r="K16706">
        <v>7.4837415589031495E-2</v>
      </c>
      <c r="L16706">
        <v>0.47780326347731028</v>
      </c>
    </row>
    <row r="16707" spans="1:12">
      <c r="A16707" t="s">
        <v>317</v>
      </c>
      <c r="B16707" t="s">
        <v>487</v>
      </c>
      <c r="C16707">
        <v>48449</v>
      </c>
      <c r="D16707" t="s">
        <v>135</v>
      </c>
      <c r="E16707">
        <v>345</v>
      </c>
      <c r="F16707" t="s">
        <v>141</v>
      </c>
      <c r="G16707" t="s">
        <v>143</v>
      </c>
      <c r="H16707">
        <v>477</v>
      </c>
      <c r="I16707">
        <v>0.14855748374095801</v>
      </c>
      <c r="J16707">
        <v>2.0281031908568449E-3</v>
      </c>
      <c r="K16707">
        <v>-2.937424300232781E-3</v>
      </c>
      <c r="L16707">
        <v>0.32945835632207732</v>
      </c>
    </row>
    <row r="16708" spans="1:12">
      <c r="A16708" t="s">
        <v>317</v>
      </c>
      <c r="B16708" t="s">
        <v>488</v>
      </c>
      <c r="C16708">
        <v>48451</v>
      </c>
      <c r="D16708" t="s">
        <v>135</v>
      </c>
      <c r="E16708">
        <v>345</v>
      </c>
      <c r="F16708" t="s">
        <v>141</v>
      </c>
      <c r="G16708" t="s">
        <v>142</v>
      </c>
      <c r="H16708">
        <v>20</v>
      </c>
      <c r="I16708">
        <v>0.13659006638171711</v>
      </c>
      <c r="J16708">
        <v>3.1568172314213792E-3</v>
      </c>
      <c r="K16708">
        <v>0.11667767849630679</v>
      </c>
      <c r="L16708">
        <v>0.16596295901656261</v>
      </c>
    </row>
    <row r="16709" spans="1:12">
      <c r="A16709" t="s">
        <v>317</v>
      </c>
      <c r="B16709" t="s">
        <v>488</v>
      </c>
      <c r="C16709">
        <v>48451</v>
      </c>
      <c r="D16709" t="s">
        <v>135</v>
      </c>
      <c r="E16709">
        <v>345</v>
      </c>
      <c r="F16709" t="s">
        <v>141</v>
      </c>
      <c r="G16709" t="s">
        <v>143</v>
      </c>
      <c r="H16709">
        <v>39</v>
      </c>
      <c r="I16709">
        <v>0.1091519226003</v>
      </c>
      <c r="J16709">
        <v>3.3047358803355098E-3</v>
      </c>
      <c r="K16709">
        <v>5.9830648467171517E-2</v>
      </c>
      <c r="L16709">
        <v>0.13750579689452119</v>
      </c>
    </row>
    <row r="16710" spans="1:12">
      <c r="A16710" t="s">
        <v>317</v>
      </c>
      <c r="B16710" t="s">
        <v>489</v>
      </c>
      <c r="C16710">
        <v>48453</v>
      </c>
      <c r="D16710" t="s">
        <v>135</v>
      </c>
      <c r="E16710">
        <v>345</v>
      </c>
      <c r="F16710" t="s">
        <v>141</v>
      </c>
      <c r="G16710" t="s">
        <v>142</v>
      </c>
      <c r="H16710">
        <v>249</v>
      </c>
      <c r="I16710">
        <v>0.1036968541749524</v>
      </c>
      <c r="J16710">
        <v>1.9443798896113249E-3</v>
      </c>
      <c r="K16710">
        <v>2.4189686909767909E-2</v>
      </c>
      <c r="L16710">
        <v>0.17187646677362509</v>
      </c>
    </row>
    <row r="16711" spans="1:12">
      <c r="A16711" t="s">
        <v>317</v>
      </c>
      <c r="B16711" t="s">
        <v>489</v>
      </c>
      <c r="C16711">
        <v>48453</v>
      </c>
      <c r="D16711" t="s">
        <v>135</v>
      </c>
      <c r="E16711">
        <v>345</v>
      </c>
      <c r="F16711" t="s">
        <v>141</v>
      </c>
      <c r="G16711" t="s">
        <v>143</v>
      </c>
      <c r="H16711">
        <v>334</v>
      </c>
      <c r="I16711">
        <v>0.1304966381079565</v>
      </c>
      <c r="J16711">
        <v>2.1068297353399571E-3</v>
      </c>
      <c r="K16711">
        <v>-8.613017789729064E-3</v>
      </c>
      <c r="L16711">
        <v>0.27722454182347861</v>
      </c>
    </row>
    <row r="16712" spans="1:12">
      <c r="A16712" t="s">
        <v>317</v>
      </c>
      <c r="B16712" t="s">
        <v>490</v>
      </c>
      <c r="C16712">
        <v>48455</v>
      </c>
      <c r="D16712" t="s">
        <v>135</v>
      </c>
      <c r="E16712">
        <v>345</v>
      </c>
      <c r="F16712" t="s">
        <v>141</v>
      </c>
      <c r="G16712" t="s">
        <v>142</v>
      </c>
      <c r="H16712">
        <v>385</v>
      </c>
      <c r="I16712">
        <v>0.20100119771994421</v>
      </c>
      <c r="J16712">
        <v>4.0050429799981862E-3</v>
      </c>
      <c r="K16712">
        <v>2.0566545882093008E-2</v>
      </c>
      <c r="L16712">
        <v>0.51522151136138117</v>
      </c>
    </row>
    <row r="16713" spans="1:12">
      <c r="A16713" t="s">
        <v>317</v>
      </c>
      <c r="B16713" t="s">
        <v>490</v>
      </c>
      <c r="C16713">
        <v>48455</v>
      </c>
      <c r="D16713" t="s">
        <v>135</v>
      </c>
      <c r="E16713">
        <v>345</v>
      </c>
      <c r="F16713" t="s">
        <v>141</v>
      </c>
      <c r="G16713" t="s">
        <v>143</v>
      </c>
      <c r="H16713">
        <v>613</v>
      </c>
      <c r="I16713">
        <v>0.18720996737075041</v>
      </c>
      <c r="J16713">
        <v>3.4987775763946748E-3</v>
      </c>
      <c r="K16713">
        <v>-1.026048375776786E-2</v>
      </c>
      <c r="L16713">
        <v>0.46264268314415419</v>
      </c>
    </row>
    <row r="16714" spans="1:12">
      <c r="A16714" t="s">
        <v>317</v>
      </c>
      <c r="B16714" t="s">
        <v>491</v>
      </c>
      <c r="C16714">
        <v>48457</v>
      </c>
      <c r="D16714" t="s">
        <v>135</v>
      </c>
      <c r="E16714">
        <v>345</v>
      </c>
      <c r="F16714" t="s">
        <v>141</v>
      </c>
      <c r="G16714" t="s">
        <v>142</v>
      </c>
      <c r="H16714">
        <v>385</v>
      </c>
      <c r="I16714">
        <v>0.20100119771994421</v>
      </c>
      <c r="J16714">
        <v>4.0050429799981862E-3</v>
      </c>
      <c r="K16714">
        <v>2.0566545882093008E-2</v>
      </c>
      <c r="L16714">
        <v>0.51522151136138117</v>
      </c>
    </row>
    <row r="16715" spans="1:12">
      <c r="A16715" t="s">
        <v>317</v>
      </c>
      <c r="B16715" t="s">
        <v>491</v>
      </c>
      <c r="C16715">
        <v>48457</v>
      </c>
      <c r="D16715" t="s">
        <v>135</v>
      </c>
      <c r="E16715">
        <v>345</v>
      </c>
      <c r="F16715" t="s">
        <v>141</v>
      </c>
      <c r="G16715" t="s">
        <v>143</v>
      </c>
      <c r="H16715">
        <v>613</v>
      </c>
      <c r="I16715">
        <v>0.18720996737075041</v>
      </c>
      <c r="J16715">
        <v>3.4987775763946748E-3</v>
      </c>
      <c r="K16715">
        <v>-1.026048375776786E-2</v>
      </c>
      <c r="L16715">
        <v>0.46264268314415419</v>
      </c>
    </row>
    <row r="16716" spans="1:12">
      <c r="A16716" t="s">
        <v>317</v>
      </c>
      <c r="B16716" t="s">
        <v>492</v>
      </c>
      <c r="C16716">
        <v>48459</v>
      </c>
      <c r="D16716" t="s">
        <v>135</v>
      </c>
      <c r="E16716">
        <v>345</v>
      </c>
      <c r="F16716" t="s">
        <v>141</v>
      </c>
      <c r="G16716" t="s">
        <v>142</v>
      </c>
      <c r="H16716">
        <v>385</v>
      </c>
      <c r="I16716">
        <v>0.20100119771994421</v>
      </c>
      <c r="J16716">
        <v>4.0050429799981862E-3</v>
      </c>
      <c r="K16716">
        <v>2.0566545882093008E-2</v>
      </c>
      <c r="L16716">
        <v>0.51522151136138117</v>
      </c>
    </row>
    <row r="16717" spans="1:12">
      <c r="A16717" t="s">
        <v>317</v>
      </c>
      <c r="B16717" t="s">
        <v>492</v>
      </c>
      <c r="C16717">
        <v>48459</v>
      </c>
      <c r="D16717" t="s">
        <v>135</v>
      </c>
      <c r="E16717">
        <v>345</v>
      </c>
      <c r="F16717" t="s">
        <v>141</v>
      </c>
      <c r="G16717" t="s">
        <v>143</v>
      </c>
      <c r="H16717">
        <v>613</v>
      </c>
      <c r="I16717">
        <v>0.18720996737075041</v>
      </c>
      <c r="J16717">
        <v>3.4987775763946748E-3</v>
      </c>
      <c r="K16717">
        <v>-1.026048375776786E-2</v>
      </c>
      <c r="L16717">
        <v>0.46264268314415419</v>
      </c>
    </row>
    <row r="16718" spans="1:12">
      <c r="A16718" t="s">
        <v>317</v>
      </c>
      <c r="B16718" t="s">
        <v>493</v>
      </c>
      <c r="C16718">
        <v>48461</v>
      </c>
      <c r="D16718" t="s">
        <v>135</v>
      </c>
      <c r="E16718">
        <v>345</v>
      </c>
      <c r="F16718" t="s">
        <v>141</v>
      </c>
      <c r="G16718" t="s">
        <v>142</v>
      </c>
      <c r="H16718">
        <v>20</v>
      </c>
      <c r="I16718">
        <v>0.13659006638171711</v>
      </c>
      <c r="J16718">
        <v>3.1568172314213792E-3</v>
      </c>
      <c r="K16718">
        <v>0.11667767849630679</v>
      </c>
      <c r="L16718">
        <v>0.16596295901656261</v>
      </c>
    </row>
    <row r="16719" spans="1:12">
      <c r="A16719" t="s">
        <v>317</v>
      </c>
      <c r="B16719" t="s">
        <v>493</v>
      </c>
      <c r="C16719">
        <v>48461</v>
      </c>
      <c r="D16719" t="s">
        <v>135</v>
      </c>
      <c r="E16719">
        <v>345</v>
      </c>
      <c r="F16719" t="s">
        <v>141</v>
      </c>
      <c r="G16719" t="s">
        <v>143</v>
      </c>
      <c r="H16719">
        <v>39</v>
      </c>
      <c r="I16719">
        <v>0.1091519226003</v>
      </c>
      <c r="J16719">
        <v>3.3047358803355098E-3</v>
      </c>
      <c r="K16719">
        <v>5.9830648467171517E-2</v>
      </c>
      <c r="L16719">
        <v>0.13750579689452119</v>
      </c>
    </row>
    <row r="16720" spans="1:12">
      <c r="A16720" t="s">
        <v>317</v>
      </c>
      <c r="B16720" t="s">
        <v>494</v>
      </c>
      <c r="C16720">
        <v>48463</v>
      </c>
      <c r="D16720" t="s">
        <v>135</v>
      </c>
      <c r="E16720">
        <v>345</v>
      </c>
      <c r="F16720" t="s">
        <v>141</v>
      </c>
      <c r="G16720" t="s">
        <v>142</v>
      </c>
      <c r="H16720">
        <v>109</v>
      </c>
      <c r="I16720">
        <v>0.11581134866318959</v>
      </c>
      <c r="J16720">
        <v>2.805765432276858E-3</v>
      </c>
      <c r="K16720">
        <v>3.3918713004032722E-2</v>
      </c>
      <c r="L16720">
        <v>0.17010969861469169</v>
      </c>
    </row>
    <row r="16721" spans="1:12">
      <c r="A16721" t="s">
        <v>317</v>
      </c>
      <c r="B16721" t="s">
        <v>494</v>
      </c>
      <c r="C16721">
        <v>48463</v>
      </c>
      <c r="D16721" t="s">
        <v>135</v>
      </c>
      <c r="E16721">
        <v>345</v>
      </c>
      <c r="F16721" t="s">
        <v>141</v>
      </c>
      <c r="G16721" t="s">
        <v>143</v>
      </c>
      <c r="H16721">
        <v>68</v>
      </c>
      <c r="I16721">
        <v>0.12526818927516181</v>
      </c>
      <c r="J16721">
        <v>6.2864659108672703E-3</v>
      </c>
      <c r="K16721">
        <v>-1.5549522941728952E-5</v>
      </c>
      <c r="L16721">
        <v>0.22942173522911019</v>
      </c>
    </row>
    <row r="16722" spans="1:12">
      <c r="A16722" t="s">
        <v>317</v>
      </c>
      <c r="B16722" t="s">
        <v>495</v>
      </c>
      <c r="C16722">
        <v>48465</v>
      </c>
      <c r="D16722" t="s">
        <v>135</v>
      </c>
      <c r="E16722">
        <v>345</v>
      </c>
      <c r="F16722" t="s">
        <v>141</v>
      </c>
      <c r="G16722" t="s">
        <v>142</v>
      </c>
      <c r="H16722">
        <v>20</v>
      </c>
      <c r="I16722">
        <v>0.13659006638171711</v>
      </c>
      <c r="J16722">
        <v>3.1568172314213792E-3</v>
      </c>
      <c r="K16722">
        <v>0.11667767849630679</v>
      </c>
      <c r="L16722">
        <v>0.16596295901656261</v>
      </c>
    </row>
    <row r="16723" spans="1:12">
      <c r="A16723" t="s">
        <v>317</v>
      </c>
      <c r="B16723" t="s">
        <v>495</v>
      </c>
      <c r="C16723">
        <v>48465</v>
      </c>
      <c r="D16723" t="s">
        <v>135</v>
      </c>
      <c r="E16723">
        <v>345</v>
      </c>
      <c r="F16723" t="s">
        <v>141</v>
      </c>
      <c r="G16723" t="s">
        <v>143</v>
      </c>
      <c r="H16723">
        <v>39</v>
      </c>
      <c r="I16723">
        <v>0.1091519226003</v>
      </c>
      <c r="J16723">
        <v>3.3047358803355098E-3</v>
      </c>
      <c r="K16723">
        <v>5.9830648467171517E-2</v>
      </c>
      <c r="L16723">
        <v>0.13750579689452119</v>
      </c>
    </row>
    <row r="16724" spans="1:12">
      <c r="A16724" t="s">
        <v>317</v>
      </c>
      <c r="B16724" t="s">
        <v>496</v>
      </c>
      <c r="C16724">
        <v>48467</v>
      </c>
      <c r="D16724" t="s">
        <v>135</v>
      </c>
      <c r="E16724">
        <v>345</v>
      </c>
      <c r="F16724" t="s">
        <v>141</v>
      </c>
      <c r="G16724" t="s">
        <v>142</v>
      </c>
      <c r="H16724">
        <v>21</v>
      </c>
      <c r="I16724">
        <v>0.25445215511336122</v>
      </c>
      <c r="J16724">
        <v>1.6711291996755761E-2</v>
      </c>
      <c r="K16724">
        <v>7.4837415589031495E-2</v>
      </c>
      <c r="L16724">
        <v>0.47780326347731028</v>
      </c>
    </row>
    <row r="16725" spans="1:12">
      <c r="A16725" t="s">
        <v>317</v>
      </c>
      <c r="B16725" t="s">
        <v>496</v>
      </c>
      <c r="C16725">
        <v>48467</v>
      </c>
      <c r="D16725" t="s">
        <v>135</v>
      </c>
      <c r="E16725">
        <v>345</v>
      </c>
      <c r="F16725" t="s">
        <v>141</v>
      </c>
      <c r="G16725" t="s">
        <v>143</v>
      </c>
      <c r="H16725">
        <v>477</v>
      </c>
      <c r="I16725">
        <v>0.14855748374095801</v>
      </c>
      <c r="J16725">
        <v>2.0281031908568449E-3</v>
      </c>
      <c r="K16725">
        <v>-2.937424300232781E-3</v>
      </c>
      <c r="L16725">
        <v>0.32945835632207732</v>
      </c>
    </row>
    <row r="16726" spans="1:12">
      <c r="A16726" t="s">
        <v>317</v>
      </c>
      <c r="B16726" t="s">
        <v>497</v>
      </c>
      <c r="C16726">
        <v>48469</v>
      </c>
      <c r="D16726" t="s">
        <v>135</v>
      </c>
      <c r="E16726">
        <v>345</v>
      </c>
      <c r="F16726" t="s">
        <v>141</v>
      </c>
      <c r="G16726" t="s">
        <v>142</v>
      </c>
      <c r="H16726">
        <v>119</v>
      </c>
      <c r="I16726">
        <v>0.14010185143708651</v>
      </c>
      <c r="J16726">
        <v>2.642762587141626E-3</v>
      </c>
      <c r="K16726">
        <v>7.8471534761909406E-2</v>
      </c>
      <c r="L16726">
        <v>0.21178166279614091</v>
      </c>
    </row>
    <row r="16727" spans="1:12">
      <c r="A16727" t="s">
        <v>317</v>
      </c>
      <c r="B16727" t="s">
        <v>497</v>
      </c>
      <c r="C16727">
        <v>48469</v>
      </c>
      <c r="D16727" t="s">
        <v>135</v>
      </c>
      <c r="E16727">
        <v>345</v>
      </c>
      <c r="F16727" t="s">
        <v>141</v>
      </c>
      <c r="G16727" t="s">
        <v>143</v>
      </c>
      <c r="H16727">
        <v>154</v>
      </c>
      <c r="I16727">
        <v>0.14395384353327209</v>
      </c>
      <c r="J16727">
        <v>3.9467140674025146E-3</v>
      </c>
      <c r="K16727">
        <v>2.8122554068456599E-4</v>
      </c>
      <c r="L16727">
        <v>0.21918027059434669</v>
      </c>
    </row>
    <row r="16728" spans="1:12">
      <c r="A16728" t="s">
        <v>317</v>
      </c>
      <c r="B16728" t="s">
        <v>498</v>
      </c>
      <c r="C16728">
        <v>48471</v>
      </c>
      <c r="D16728" t="s">
        <v>135</v>
      </c>
      <c r="E16728">
        <v>345</v>
      </c>
      <c r="F16728" t="s">
        <v>141</v>
      </c>
      <c r="G16728" t="s">
        <v>142</v>
      </c>
      <c r="H16728">
        <v>385</v>
      </c>
      <c r="I16728">
        <v>0.20100119771994421</v>
      </c>
      <c r="J16728">
        <v>4.0050429799981862E-3</v>
      </c>
      <c r="K16728">
        <v>2.0566545882093008E-2</v>
      </c>
      <c r="L16728">
        <v>0.51522151136138117</v>
      </c>
    </row>
    <row r="16729" spans="1:12">
      <c r="A16729" t="s">
        <v>317</v>
      </c>
      <c r="B16729" t="s">
        <v>498</v>
      </c>
      <c r="C16729">
        <v>48471</v>
      </c>
      <c r="D16729" t="s">
        <v>135</v>
      </c>
      <c r="E16729">
        <v>345</v>
      </c>
      <c r="F16729" t="s">
        <v>141</v>
      </c>
      <c r="G16729" t="s">
        <v>143</v>
      </c>
      <c r="H16729">
        <v>613</v>
      </c>
      <c r="I16729">
        <v>0.18720996737075041</v>
      </c>
      <c r="J16729">
        <v>3.4987775763946748E-3</v>
      </c>
      <c r="K16729">
        <v>-1.026048375776786E-2</v>
      </c>
      <c r="L16729">
        <v>0.46264268314415419</v>
      </c>
    </row>
    <row r="16730" spans="1:12">
      <c r="A16730" t="s">
        <v>317</v>
      </c>
      <c r="B16730" t="s">
        <v>499</v>
      </c>
      <c r="C16730">
        <v>48473</v>
      </c>
      <c r="D16730" t="s">
        <v>135</v>
      </c>
      <c r="E16730">
        <v>345</v>
      </c>
      <c r="F16730" t="s">
        <v>141</v>
      </c>
      <c r="G16730" t="s">
        <v>142</v>
      </c>
      <c r="H16730">
        <v>119</v>
      </c>
      <c r="I16730">
        <v>0.14010185143708651</v>
      </c>
      <c r="J16730">
        <v>2.642762587141626E-3</v>
      </c>
      <c r="K16730">
        <v>7.8471534761909406E-2</v>
      </c>
      <c r="L16730">
        <v>0.21178166279614091</v>
      </c>
    </row>
    <row r="16731" spans="1:12">
      <c r="A16731" t="s">
        <v>317</v>
      </c>
      <c r="B16731" t="s">
        <v>499</v>
      </c>
      <c r="C16731">
        <v>48473</v>
      </c>
      <c r="D16731" t="s">
        <v>135</v>
      </c>
      <c r="E16731">
        <v>345</v>
      </c>
      <c r="F16731" t="s">
        <v>141</v>
      </c>
      <c r="G16731" t="s">
        <v>143</v>
      </c>
      <c r="H16731">
        <v>154</v>
      </c>
      <c r="I16731">
        <v>0.14395384353327209</v>
      </c>
      <c r="J16731">
        <v>3.9467140674025146E-3</v>
      </c>
      <c r="K16731">
        <v>2.8122554068456599E-4</v>
      </c>
      <c r="L16731">
        <v>0.21918027059434669</v>
      </c>
    </row>
    <row r="16732" spans="1:12">
      <c r="A16732" t="s">
        <v>317</v>
      </c>
      <c r="B16732" t="s">
        <v>500</v>
      </c>
      <c r="C16732">
        <v>48475</v>
      </c>
      <c r="D16732" t="s">
        <v>135</v>
      </c>
      <c r="E16732">
        <v>345</v>
      </c>
      <c r="F16732" t="s">
        <v>141</v>
      </c>
      <c r="G16732" t="s">
        <v>142</v>
      </c>
      <c r="H16732">
        <v>389</v>
      </c>
      <c r="I16732">
        <v>8.2916189042440011E-2</v>
      </c>
      <c r="J16732">
        <v>4.2917908467139179E-3</v>
      </c>
      <c r="K16732">
        <v>-0.32624860690699181</v>
      </c>
      <c r="L16732">
        <v>0.39424034873020081</v>
      </c>
    </row>
    <row r="16733" spans="1:12">
      <c r="A16733" t="s">
        <v>317</v>
      </c>
      <c r="B16733" t="s">
        <v>500</v>
      </c>
      <c r="C16733">
        <v>48475</v>
      </c>
      <c r="D16733" t="s">
        <v>135</v>
      </c>
      <c r="E16733">
        <v>345</v>
      </c>
      <c r="F16733" t="s">
        <v>141</v>
      </c>
      <c r="G16733" t="s">
        <v>143</v>
      </c>
      <c r="H16733">
        <v>138</v>
      </c>
      <c r="I16733">
        <v>3.9522275506306923E-2</v>
      </c>
      <c r="J16733">
        <v>2.9023908971362931E-3</v>
      </c>
      <c r="K16733">
        <v>-1.479149712631208E-2</v>
      </c>
      <c r="L16733">
        <v>0.18832427359729989</v>
      </c>
    </row>
    <row r="16734" spans="1:12">
      <c r="A16734" t="s">
        <v>317</v>
      </c>
      <c r="B16734" t="s">
        <v>255</v>
      </c>
      <c r="C16734">
        <v>48477</v>
      </c>
      <c r="D16734" t="s">
        <v>135</v>
      </c>
      <c r="E16734">
        <v>345</v>
      </c>
      <c r="F16734" t="s">
        <v>141</v>
      </c>
      <c r="G16734" t="s">
        <v>142</v>
      </c>
      <c r="H16734">
        <v>21</v>
      </c>
      <c r="I16734">
        <v>0.25445215511336122</v>
      </c>
      <c r="J16734">
        <v>1.6711291996755761E-2</v>
      </c>
      <c r="K16734">
        <v>7.4837415589031495E-2</v>
      </c>
      <c r="L16734">
        <v>0.47780326347731028</v>
      </c>
    </row>
    <row r="16735" spans="1:12">
      <c r="A16735" t="s">
        <v>317</v>
      </c>
      <c r="B16735" t="s">
        <v>255</v>
      </c>
      <c r="C16735">
        <v>48477</v>
      </c>
      <c r="D16735" t="s">
        <v>135</v>
      </c>
      <c r="E16735">
        <v>345</v>
      </c>
      <c r="F16735" t="s">
        <v>141</v>
      </c>
      <c r="G16735" t="s">
        <v>143</v>
      </c>
      <c r="H16735">
        <v>477</v>
      </c>
      <c r="I16735">
        <v>0.14855748374095801</v>
      </c>
      <c r="J16735">
        <v>2.0281031908568449E-3</v>
      </c>
      <c r="K16735">
        <v>-2.937424300232781E-3</v>
      </c>
      <c r="L16735">
        <v>0.32945835632207732</v>
      </c>
    </row>
    <row r="16736" spans="1:12">
      <c r="A16736" t="s">
        <v>317</v>
      </c>
      <c r="B16736" t="s">
        <v>501</v>
      </c>
      <c r="C16736">
        <v>48479</v>
      </c>
      <c r="D16736" t="s">
        <v>135</v>
      </c>
      <c r="E16736">
        <v>345</v>
      </c>
      <c r="F16736" t="s">
        <v>141</v>
      </c>
      <c r="G16736" t="s">
        <v>142</v>
      </c>
      <c r="H16736">
        <v>249</v>
      </c>
      <c r="I16736">
        <v>0.1036968541749524</v>
      </c>
      <c r="J16736">
        <v>1.9443798896113249E-3</v>
      </c>
      <c r="K16736">
        <v>2.4189686909767909E-2</v>
      </c>
      <c r="L16736">
        <v>0.17187646677362509</v>
      </c>
    </row>
    <row r="16737" spans="1:12">
      <c r="A16737" t="s">
        <v>317</v>
      </c>
      <c r="B16737" t="s">
        <v>501</v>
      </c>
      <c r="C16737">
        <v>48479</v>
      </c>
      <c r="D16737" t="s">
        <v>135</v>
      </c>
      <c r="E16737">
        <v>345</v>
      </c>
      <c r="F16737" t="s">
        <v>141</v>
      </c>
      <c r="G16737" t="s">
        <v>143</v>
      </c>
      <c r="H16737">
        <v>334</v>
      </c>
      <c r="I16737">
        <v>0.1304966381079565</v>
      </c>
      <c r="J16737">
        <v>2.1068297353399571E-3</v>
      </c>
      <c r="K16737">
        <v>-8.613017789729064E-3</v>
      </c>
      <c r="L16737">
        <v>0.27722454182347861</v>
      </c>
    </row>
    <row r="16738" spans="1:12">
      <c r="A16738" t="s">
        <v>317</v>
      </c>
      <c r="B16738" t="s">
        <v>502</v>
      </c>
      <c r="C16738">
        <v>48481</v>
      </c>
      <c r="D16738" t="s">
        <v>135</v>
      </c>
      <c r="E16738">
        <v>345</v>
      </c>
      <c r="F16738" t="s">
        <v>141</v>
      </c>
      <c r="G16738" t="s">
        <v>142</v>
      </c>
      <c r="H16738">
        <v>119</v>
      </c>
      <c r="I16738">
        <v>0.14010185143708651</v>
      </c>
      <c r="J16738">
        <v>2.642762587141626E-3</v>
      </c>
      <c r="K16738">
        <v>7.8471534761909406E-2</v>
      </c>
      <c r="L16738">
        <v>0.21178166279614091</v>
      </c>
    </row>
    <row r="16739" spans="1:12">
      <c r="A16739" t="s">
        <v>317</v>
      </c>
      <c r="B16739" t="s">
        <v>502</v>
      </c>
      <c r="C16739">
        <v>48481</v>
      </c>
      <c r="D16739" t="s">
        <v>135</v>
      </c>
      <c r="E16739">
        <v>345</v>
      </c>
      <c r="F16739" t="s">
        <v>141</v>
      </c>
      <c r="G16739" t="s">
        <v>143</v>
      </c>
      <c r="H16739">
        <v>154</v>
      </c>
      <c r="I16739">
        <v>0.14395384353327209</v>
      </c>
      <c r="J16739">
        <v>3.9467140674025146E-3</v>
      </c>
      <c r="K16739">
        <v>2.8122554068456599E-4</v>
      </c>
      <c r="L16739">
        <v>0.21918027059434669</v>
      </c>
    </row>
    <row r="16740" spans="1:12">
      <c r="A16740" t="s">
        <v>317</v>
      </c>
      <c r="B16740" t="s">
        <v>300</v>
      </c>
      <c r="C16740">
        <v>48483</v>
      </c>
      <c r="D16740" t="s">
        <v>135</v>
      </c>
      <c r="E16740">
        <v>345</v>
      </c>
      <c r="F16740" t="s">
        <v>141</v>
      </c>
      <c r="G16740" t="s">
        <v>142</v>
      </c>
      <c r="H16740">
        <v>119</v>
      </c>
      <c r="I16740">
        <v>0.1702489723030825</v>
      </c>
      <c r="J16740">
        <v>6.4699126740531514E-3</v>
      </c>
      <c r="K16740">
        <v>-8.0616695757989194E-3</v>
      </c>
      <c r="L16740">
        <v>0.37250409238519688</v>
      </c>
    </row>
    <row r="16741" spans="1:12">
      <c r="A16741" t="s">
        <v>317</v>
      </c>
      <c r="B16741" t="s">
        <v>300</v>
      </c>
      <c r="C16741">
        <v>48483</v>
      </c>
      <c r="D16741" t="s">
        <v>135</v>
      </c>
      <c r="E16741">
        <v>345</v>
      </c>
      <c r="F16741" t="s">
        <v>141</v>
      </c>
      <c r="G16741" t="s">
        <v>143</v>
      </c>
      <c r="H16741">
        <v>249</v>
      </c>
      <c r="I16741">
        <v>0.1295884001993089</v>
      </c>
      <c r="J16741">
        <v>1.943629331923844E-3</v>
      </c>
      <c r="K16741">
        <v>-3.7368661807010801E-3</v>
      </c>
      <c r="L16741">
        <v>0.2525085876248564</v>
      </c>
    </row>
    <row r="16742" spans="1:12">
      <c r="A16742" t="s">
        <v>317</v>
      </c>
      <c r="B16742" t="s">
        <v>503</v>
      </c>
      <c r="C16742">
        <v>48485</v>
      </c>
      <c r="D16742" t="s">
        <v>135</v>
      </c>
      <c r="E16742">
        <v>345</v>
      </c>
      <c r="F16742" t="s">
        <v>141</v>
      </c>
      <c r="G16742" t="s">
        <v>142</v>
      </c>
      <c r="H16742">
        <v>78</v>
      </c>
      <c r="I16742">
        <v>0.2393111593764643</v>
      </c>
      <c r="J16742">
        <v>9.8932026908874707E-3</v>
      </c>
      <c r="K16742">
        <v>3.612046304599463E-2</v>
      </c>
      <c r="L16742">
        <v>0.43510547303905922</v>
      </c>
    </row>
    <row r="16743" spans="1:12">
      <c r="A16743" t="s">
        <v>317</v>
      </c>
      <c r="B16743" t="s">
        <v>503</v>
      </c>
      <c r="C16743">
        <v>48485</v>
      </c>
      <c r="D16743" t="s">
        <v>135</v>
      </c>
      <c r="E16743">
        <v>345</v>
      </c>
      <c r="F16743" t="s">
        <v>141</v>
      </c>
      <c r="G16743" t="s">
        <v>143</v>
      </c>
      <c r="H16743">
        <v>258</v>
      </c>
      <c r="I16743">
        <v>0.1292222770170568</v>
      </c>
      <c r="J16743">
        <v>3.1590151717680141E-3</v>
      </c>
      <c r="K16743">
        <v>-2.195959561981921E-3</v>
      </c>
      <c r="L16743">
        <v>0.39012303949523369</v>
      </c>
    </row>
    <row r="16744" spans="1:12">
      <c r="A16744" t="s">
        <v>317</v>
      </c>
      <c r="B16744" t="s">
        <v>504</v>
      </c>
      <c r="C16744">
        <v>48487</v>
      </c>
      <c r="D16744" t="s">
        <v>135</v>
      </c>
      <c r="E16744">
        <v>345</v>
      </c>
      <c r="F16744" t="s">
        <v>141</v>
      </c>
      <c r="G16744" t="s">
        <v>142</v>
      </c>
      <c r="H16744">
        <v>119</v>
      </c>
      <c r="I16744">
        <v>0.1702489723030825</v>
      </c>
      <c r="J16744">
        <v>6.4699126740531514E-3</v>
      </c>
      <c r="K16744">
        <v>-8.0616695757989194E-3</v>
      </c>
      <c r="L16744">
        <v>0.37250409238519688</v>
      </c>
    </row>
    <row r="16745" spans="1:12">
      <c r="A16745" t="s">
        <v>317</v>
      </c>
      <c r="B16745" t="s">
        <v>504</v>
      </c>
      <c r="C16745">
        <v>48487</v>
      </c>
      <c r="D16745" t="s">
        <v>135</v>
      </c>
      <c r="E16745">
        <v>345</v>
      </c>
      <c r="F16745" t="s">
        <v>141</v>
      </c>
      <c r="G16745" t="s">
        <v>143</v>
      </c>
      <c r="H16745">
        <v>249</v>
      </c>
      <c r="I16745">
        <v>0.1295884001993089</v>
      </c>
      <c r="J16745">
        <v>1.943629331923844E-3</v>
      </c>
      <c r="K16745">
        <v>-3.7368661807010801E-3</v>
      </c>
      <c r="L16745">
        <v>0.2525085876248564</v>
      </c>
    </row>
    <row r="16746" spans="1:12">
      <c r="A16746" t="s">
        <v>317</v>
      </c>
      <c r="B16746" t="s">
        <v>505</v>
      </c>
      <c r="C16746">
        <v>48489</v>
      </c>
      <c r="D16746" t="s">
        <v>135</v>
      </c>
      <c r="E16746">
        <v>345</v>
      </c>
      <c r="F16746" t="s">
        <v>141</v>
      </c>
      <c r="G16746" t="s">
        <v>142</v>
      </c>
      <c r="H16746">
        <v>119</v>
      </c>
      <c r="I16746">
        <v>8.7407293385517823E-2</v>
      </c>
      <c r="J16746">
        <v>2.1712212909124722E-3</v>
      </c>
      <c r="K16746">
        <v>2.4189686909767909E-2</v>
      </c>
      <c r="L16746">
        <v>0.17187646677362509</v>
      </c>
    </row>
    <row r="16747" spans="1:12">
      <c r="A16747" t="s">
        <v>317</v>
      </c>
      <c r="B16747" t="s">
        <v>505</v>
      </c>
      <c r="C16747">
        <v>48489</v>
      </c>
      <c r="D16747" t="s">
        <v>135</v>
      </c>
      <c r="E16747">
        <v>345</v>
      </c>
      <c r="F16747" t="s">
        <v>141</v>
      </c>
      <c r="G16747" t="s">
        <v>143</v>
      </c>
      <c r="H16747">
        <v>119</v>
      </c>
      <c r="I16747">
        <v>0.1262985233899738</v>
      </c>
      <c r="J16747">
        <v>1.5887618073847801E-3</v>
      </c>
      <c r="K16747">
        <v>6.0231216783924901E-2</v>
      </c>
      <c r="L16747">
        <v>0.16365861673649151</v>
      </c>
    </row>
    <row r="16748" spans="1:12">
      <c r="A16748" t="s">
        <v>317</v>
      </c>
      <c r="B16748" t="s">
        <v>314</v>
      </c>
      <c r="C16748">
        <v>48491</v>
      </c>
      <c r="D16748" t="s">
        <v>135</v>
      </c>
      <c r="E16748">
        <v>345</v>
      </c>
      <c r="F16748" t="s">
        <v>141</v>
      </c>
      <c r="G16748" t="s">
        <v>142</v>
      </c>
      <c r="H16748">
        <v>21</v>
      </c>
      <c r="I16748">
        <v>0.25445215511336122</v>
      </c>
      <c r="J16748">
        <v>1.6711291996755761E-2</v>
      </c>
      <c r="K16748">
        <v>7.4837415589031495E-2</v>
      </c>
      <c r="L16748">
        <v>0.47780326347731028</v>
      </c>
    </row>
    <row r="16749" spans="1:12">
      <c r="A16749" t="s">
        <v>317</v>
      </c>
      <c r="B16749" t="s">
        <v>314</v>
      </c>
      <c r="C16749">
        <v>48491</v>
      </c>
      <c r="D16749" t="s">
        <v>135</v>
      </c>
      <c r="E16749">
        <v>345</v>
      </c>
      <c r="F16749" t="s">
        <v>141</v>
      </c>
      <c r="G16749" t="s">
        <v>143</v>
      </c>
      <c r="H16749">
        <v>321</v>
      </c>
      <c r="I16749">
        <v>0.15326445478178749</v>
      </c>
      <c r="J16749">
        <v>2.318252785109891E-3</v>
      </c>
      <c r="K16749">
        <v>-2.937424300232781E-3</v>
      </c>
      <c r="L16749">
        <v>0.32945835632207732</v>
      </c>
    </row>
    <row r="16750" spans="1:12">
      <c r="A16750" t="s">
        <v>317</v>
      </c>
      <c r="B16750" t="s">
        <v>290</v>
      </c>
      <c r="C16750">
        <v>48493</v>
      </c>
      <c r="D16750" t="s">
        <v>135</v>
      </c>
      <c r="E16750">
        <v>345</v>
      </c>
      <c r="F16750" t="s">
        <v>141</v>
      </c>
      <c r="G16750" t="s">
        <v>142</v>
      </c>
      <c r="H16750">
        <v>109</v>
      </c>
      <c r="I16750">
        <v>0.11581134866318959</v>
      </c>
      <c r="J16750">
        <v>2.805765432276858E-3</v>
      </c>
      <c r="K16750">
        <v>3.3918713004032722E-2</v>
      </c>
      <c r="L16750">
        <v>0.17010969861469169</v>
      </c>
    </row>
    <row r="16751" spans="1:12">
      <c r="A16751" t="s">
        <v>317</v>
      </c>
      <c r="B16751" t="s">
        <v>290</v>
      </c>
      <c r="C16751">
        <v>48493</v>
      </c>
      <c r="D16751" t="s">
        <v>135</v>
      </c>
      <c r="E16751">
        <v>345</v>
      </c>
      <c r="F16751" t="s">
        <v>141</v>
      </c>
      <c r="G16751" t="s">
        <v>143</v>
      </c>
      <c r="H16751">
        <v>68</v>
      </c>
      <c r="I16751">
        <v>0.12526818927516181</v>
      </c>
      <c r="J16751">
        <v>6.2864659108672703E-3</v>
      </c>
      <c r="K16751">
        <v>-1.5549522941728952E-5</v>
      </c>
      <c r="L16751">
        <v>0.22942173522911019</v>
      </c>
    </row>
    <row r="16752" spans="1:12">
      <c r="A16752" t="s">
        <v>317</v>
      </c>
      <c r="B16752" t="s">
        <v>506</v>
      </c>
      <c r="C16752">
        <v>48495</v>
      </c>
      <c r="D16752" t="s">
        <v>135</v>
      </c>
      <c r="E16752">
        <v>345</v>
      </c>
      <c r="F16752" t="s">
        <v>141</v>
      </c>
      <c r="G16752" t="s">
        <v>142</v>
      </c>
      <c r="H16752">
        <v>389</v>
      </c>
      <c r="I16752">
        <v>8.2916189042440011E-2</v>
      </c>
      <c r="J16752">
        <v>4.2917908467139179E-3</v>
      </c>
      <c r="K16752">
        <v>-0.32624860690699181</v>
      </c>
      <c r="L16752">
        <v>0.39424034873020081</v>
      </c>
    </row>
    <row r="16753" spans="1:12">
      <c r="A16753" t="s">
        <v>317</v>
      </c>
      <c r="B16753" t="s">
        <v>506</v>
      </c>
      <c r="C16753">
        <v>48495</v>
      </c>
      <c r="D16753" t="s">
        <v>135</v>
      </c>
      <c r="E16753">
        <v>345</v>
      </c>
      <c r="F16753" t="s">
        <v>141</v>
      </c>
      <c r="G16753" t="s">
        <v>143</v>
      </c>
      <c r="H16753">
        <v>138</v>
      </c>
      <c r="I16753">
        <v>3.9522275506306923E-2</v>
      </c>
      <c r="J16753">
        <v>2.9023908971362931E-3</v>
      </c>
      <c r="K16753">
        <v>-1.479149712631208E-2</v>
      </c>
      <c r="L16753">
        <v>0.18832427359729989</v>
      </c>
    </row>
    <row r="16754" spans="1:12">
      <c r="A16754" t="s">
        <v>317</v>
      </c>
      <c r="B16754" t="s">
        <v>507</v>
      </c>
      <c r="C16754">
        <v>48497</v>
      </c>
      <c r="D16754" t="s">
        <v>135</v>
      </c>
      <c r="E16754">
        <v>345</v>
      </c>
      <c r="F16754" t="s">
        <v>141</v>
      </c>
      <c r="G16754" t="s">
        <v>142</v>
      </c>
      <c r="H16754">
        <v>21</v>
      </c>
      <c r="I16754">
        <v>0.25445215511336122</v>
      </c>
      <c r="J16754">
        <v>1.6711291996755761E-2</v>
      </c>
      <c r="K16754">
        <v>7.4837415589031495E-2</v>
      </c>
      <c r="L16754">
        <v>0.47780326347731028</v>
      </c>
    </row>
    <row r="16755" spans="1:12">
      <c r="A16755" t="s">
        <v>317</v>
      </c>
      <c r="B16755" t="s">
        <v>507</v>
      </c>
      <c r="C16755">
        <v>48497</v>
      </c>
      <c r="D16755" t="s">
        <v>135</v>
      </c>
      <c r="E16755">
        <v>345</v>
      </c>
      <c r="F16755" t="s">
        <v>141</v>
      </c>
      <c r="G16755" t="s">
        <v>143</v>
      </c>
      <c r="H16755">
        <v>46</v>
      </c>
      <c r="I16755">
        <v>0.1173239828798141</v>
      </c>
      <c r="J16755">
        <v>6.3079549833589751E-3</v>
      </c>
      <c r="K16755">
        <v>7.6889445785127356E-3</v>
      </c>
      <c r="L16755">
        <v>0.19719523130680841</v>
      </c>
    </row>
    <row r="16756" spans="1:12">
      <c r="A16756" t="s">
        <v>317</v>
      </c>
      <c r="B16756" t="s">
        <v>508</v>
      </c>
      <c r="C16756">
        <v>48499</v>
      </c>
      <c r="D16756" t="s">
        <v>135</v>
      </c>
      <c r="E16756">
        <v>345</v>
      </c>
      <c r="F16756" t="s">
        <v>141</v>
      </c>
      <c r="G16756" t="s">
        <v>142</v>
      </c>
      <c r="H16756">
        <v>385</v>
      </c>
      <c r="I16756">
        <v>0.20100119771994421</v>
      </c>
      <c r="J16756">
        <v>4.0050429799981862E-3</v>
      </c>
      <c r="K16756">
        <v>2.0566545882093008E-2</v>
      </c>
      <c r="L16756">
        <v>0.51522151136138117</v>
      </c>
    </row>
    <row r="16757" spans="1:12">
      <c r="A16757" t="s">
        <v>317</v>
      </c>
      <c r="B16757" t="s">
        <v>508</v>
      </c>
      <c r="C16757">
        <v>48499</v>
      </c>
      <c r="D16757" t="s">
        <v>135</v>
      </c>
      <c r="E16757">
        <v>345</v>
      </c>
      <c r="F16757" t="s">
        <v>141</v>
      </c>
      <c r="G16757" t="s">
        <v>143</v>
      </c>
      <c r="H16757">
        <v>613</v>
      </c>
      <c r="I16757">
        <v>0.18720996737075041</v>
      </c>
      <c r="J16757">
        <v>3.4987775763946748E-3</v>
      </c>
      <c r="K16757">
        <v>-1.026048375776786E-2</v>
      </c>
      <c r="L16757">
        <v>0.46264268314415419</v>
      </c>
    </row>
    <row r="16758" spans="1:12">
      <c r="A16758" t="s">
        <v>317</v>
      </c>
      <c r="B16758" t="s">
        <v>509</v>
      </c>
      <c r="C16758">
        <v>48501</v>
      </c>
      <c r="D16758" t="s">
        <v>135</v>
      </c>
      <c r="E16758">
        <v>345</v>
      </c>
      <c r="F16758" t="s">
        <v>141</v>
      </c>
      <c r="G16758" t="s">
        <v>142</v>
      </c>
      <c r="H16758">
        <v>195</v>
      </c>
      <c r="I16758">
        <v>0.15575114031576059</v>
      </c>
      <c r="J16758">
        <v>3.5614741296573272E-3</v>
      </c>
      <c r="K16758">
        <v>1.9424560854974699E-2</v>
      </c>
      <c r="L16758">
        <v>0.31382745386502581</v>
      </c>
    </row>
    <row r="16759" spans="1:12">
      <c r="A16759" t="s">
        <v>317</v>
      </c>
      <c r="B16759" t="s">
        <v>509</v>
      </c>
      <c r="C16759">
        <v>48501</v>
      </c>
      <c r="D16759" t="s">
        <v>135</v>
      </c>
      <c r="E16759">
        <v>345</v>
      </c>
      <c r="F16759" t="s">
        <v>141</v>
      </c>
      <c r="G16759" t="s">
        <v>143</v>
      </c>
      <c r="H16759">
        <v>190</v>
      </c>
      <c r="I16759">
        <v>0.139974836542095</v>
      </c>
      <c r="J16759">
        <v>2.0155865279231689E-3</v>
      </c>
      <c r="K16759">
        <v>5.1828718709946597E-2</v>
      </c>
      <c r="L16759">
        <v>0.24509991772189799</v>
      </c>
    </row>
    <row r="16760" spans="1:12">
      <c r="A16760" t="s">
        <v>317</v>
      </c>
      <c r="B16760" t="s">
        <v>510</v>
      </c>
      <c r="C16760">
        <v>48503</v>
      </c>
      <c r="D16760" t="s">
        <v>135</v>
      </c>
      <c r="E16760">
        <v>345</v>
      </c>
      <c r="F16760" t="s">
        <v>141</v>
      </c>
      <c r="G16760" t="s">
        <v>142</v>
      </c>
      <c r="H16760">
        <v>1435</v>
      </c>
      <c r="I16760">
        <v>0.22559296792280339</v>
      </c>
      <c r="J16760">
        <v>2.1627563359817251E-3</v>
      </c>
      <c r="K16760">
        <v>-2.5063253623313141E-2</v>
      </c>
      <c r="L16760">
        <v>0.45074548334397752</v>
      </c>
    </row>
    <row r="16761" spans="1:12">
      <c r="A16761" t="s">
        <v>317</v>
      </c>
      <c r="B16761" t="s">
        <v>510</v>
      </c>
      <c r="C16761">
        <v>48503</v>
      </c>
      <c r="D16761" t="s">
        <v>135</v>
      </c>
      <c r="E16761">
        <v>345</v>
      </c>
      <c r="F16761" t="s">
        <v>141</v>
      </c>
      <c r="G16761" t="s">
        <v>143</v>
      </c>
      <c r="H16761">
        <v>61</v>
      </c>
      <c r="I16761">
        <v>0.10940395278546031</v>
      </c>
      <c r="J16761">
        <v>4.1637286239886379E-3</v>
      </c>
      <c r="K16761">
        <v>9.9947642395740088E-4</v>
      </c>
      <c r="L16761">
        <v>0.21945754980724089</v>
      </c>
    </row>
    <row r="16762" spans="1:12">
      <c r="A16762" t="s">
        <v>317</v>
      </c>
      <c r="B16762" t="s">
        <v>511</v>
      </c>
      <c r="C16762">
        <v>48505</v>
      </c>
      <c r="D16762" t="s">
        <v>135</v>
      </c>
      <c r="E16762">
        <v>345</v>
      </c>
      <c r="F16762" t="s">
        <v>141</v>
      </c>
      <c r="G16762" t="s">
        <v>142</v>
      </c>
      <c r="H16762">
        <v>249</v>
      </c>
      <c r="I16762">
        <v>0.1036968541749524</v>
      </c>
      <c r="J16762">
        <v>1.9443798896113249E-3</v>
      </c>
      <c r="K16762">
        <v>2.4189686909767909E-2</v>
      </c>
      <c r="L16762">
        <v>0.17187646677362509</v>
      </c>
    </row>
    <row r="16763" spans="1:12">
      <c r="A16763" t="s">
        <v>317</v>
      </c>
      <c r="B16763" t="s">
        <v>511</v>
      </c>
      <c r="C16763">
        <v>48505</v>
      </c>
      <c r="D16763" t="s">
        <v>135</v>
      </c>
      <c r="E16763">
        <v>345</v>
      </c>
      <c r="F16763" t="s">
        <v>141</v>
      </c>
      <c r="G16763" t="s">
        <v>143</v>
      </c>
      <c r="H16763">
        <v>334</v>
      </c>
      <c r="I16763">
        <v>0.1304966381079565</v>
      </c>
      <c r="J16763">
        <v>2.1068297353399571E-3</v>
      </c>
      <c r="K16763">
        <v>-8.613017789729064E-3</v>
      </c>
      <c r="L16763">
        <v>0.27722454182347861</v>
      </c>
    </row>
    <row r="16764" spans="1:12">
      <c r="A16764" t="s">
        <v>317</v>
      </c>
      <c r="B16764" t="s">
        <v>512</v>
      </c>
      <c r="C16764">
        <v>48507</v>
      </c>
      <c r="D16764" t="s">
        <v>135</v>
      </c>
      <c r="E16764">
        <v>345</v>
      </c>
      <c r="F16764" t="s">
        <v>141</v>
      </c>
      <c r="G16764" t="s">
        <v>142</v>
      </c>
      <c r="H16764">
        <v>109</v>
      </c>
      <c r="I16764">
        <v>0.11581134866318959</v>
      </c>
      <c r="J16764">
        <v>2.805765432276858E-3</v>
      </c>
      <c r="K16764">
        <v>3.3918713004032722E-2</v>
      </c>
      <c r="L16764">
        <v>0.17010969861469169</v>
      </c>
    </row>
    <row r="16765" spans="1:12">
      <c r="A16765" t="s">
        <v>317</v>
      </c>
      <c r="B16765" t="s">
        <v>512</v>
      </c>
      <c r="C16765">
        <v>48507</v>
      </c>
      <c r="D16765" t="s">
        <v>135</v>
      </c>
      <c r="E16765">
        <v>345</v>
      </c>
      <c r="F16765" t="s">
        <v>141</v>
      </c>
      <c r="G16765" t="s">
        <v>143</v>
      </c>
      <c r="H16765">
        <v>68</v>
      </c>
      <c r="I16765">
        <v>0.12526818927516181</v>
      </c>
      <c r="J16765">
        <v>6.2864659108672703E-3</v>
      </c>
      <c r="K16765">
        <v>-1.5549522941728952E-5</v>
      </c>
      <c r="L16765">
        <v>0.22942173522911019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5A952673256640B0485DB18AA8875D" ma:contentTypeVersion="15" ma:contentTypeDescription="Create a new document." ma:contentTypeScope="" ma:versionID="aeb1d0d5bf2ed3bce66b4467ed5cb7eb">
  <xsd:schema xmlns:xsd="http://www.w3.org/2001/XMLSchema" xmlns:xs="http://www.w3.org/2001/XMLSchema" xmlns:p="http://schemas.microsoft.com/office/2006/metadata/properties" xmlns:ns3="9242d14e-e0e3-4e03-963e-e300b0406d72" xmlns:ns4="49d55b3f-74f5-466c-aa91-a45c39d97f01" targetNamespace="http://schemas.microsoft.com/office/2006/metadata/properties" ma:root="true" ma:fieldsID="1c0b8ea9d4cfe30ca020a0ed4920b20f" ns3:_="" ns4:_="">
    <xsd:import namespace="9242d14e-e0e3-4e03-963e-e300b0406d72"/>
    <xsd:import namespace="49d55b3f-74f5-466c-aa91-a45c39d97f0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OCR" minOccurs="0"/>
                <xsd:element ref="ns3:MediaServiceLocation" minOccurs="0"/>
                <xsd:element ref="ns3:MediaLengthInSecond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42d14e-e0e3-4e03-963e-e300b0406d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d55b3f-74f5-466c-aa91-a45c39d97f0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13EB88E-89F0-4C3C-AAED-C8774CFD09B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3B477E3-349E-4D1B-8699-9EC90EB89A8E}">
  <ds:schemaRefs>
    <ds:schemaRef ds:uri="http://schemas.microsoft.com/office/2006/documentManagement/types"/>
    <ds:schemaRef ds:uri="9242d14e-e0e3-4e03-963e-e300b0406d72"/>
    <ds:schemaRef ds:uri="http://purl.org/dc/terms/"/>
    <ds:schemaRef ds:uri="http://schemas.microsoft.com/office/infopath/2007/PartnerControls"/>
    <ds:schemaRef ds:uri="http://purl.org/dc/elements/1.1/"/>
    <ds:schemaRef ds:uri="http://www.w3.org/XML/1998/namespace"/>
    <ds:schemaRef ds:uri="http://purl.org/dc/dcmitype/"/>
    <ds:schemaRef ds:uri="http://schemas.microsoft.com/office/2006/metadata/properties"/>
    <ds:schemaRef ds:uri="http://schemas.openxmlformats.org/package/2006/metadata/core-properties"/>
    <ds:schemaRef ds:uri="49d55b3f-74f5-466c-aa91-a45c39d97f01"/>
  </ds:schemaRefs>
</ds:datastoreItem>
</file>

<file path=customXml/itemProps3.xml><?xml version="1.0" encoding="utf-8"?>
<ds:datastoreItem xmlns:ds="http://schemas.openxmlformats.org/officeDocument/2006/customXml" ds:itemID="{1B3A9C58-5BE2-4676-8917-7E30890E84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242d14e-e0e3-4e03-963e-e300b0406d72"/>
    <ds:schemaRef ds:uri="49d55b3f-74f5-466c-aa91-a45c39d97f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9</vt:i4>
      </vt:variant>
    </vt:vector>
  </HeadingPairs>
  <TitlesOfParts>
    <vt:vector size="12" baseType="lpstr">
      <vt:lpstr>Net Returns</vt:lpstr>
      <vt:lpstr>Drop down(hidden)</vt:lpstr>
      <vt:lpstr>Sheet1</vt:lpstr>
      <vt:lpstr>CC</vt:lpstr>
      <vt:lpstr>CC_2</vt:lpstr>
      <vt:lpstr>CN</vt:lpstr>
      <vt:lpstr>NT</vt:lpstr>
      <vt:lpstr>practice_1</vt:lpstr>
      <vt:lpstr>practice_2_NT_CC</vt:lpstr>
      <vt:lpstr>practice_3</vt:lpstr>
      <vt:lpstr>'Net Returns'!Print_Area</vt:lpstr>
      <vt:lpstr>SM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haeunjo</dc:creator>
  <cp:lastModifiedBy>Johanns, Ann M [ECONA]</cp:lastModifiedBy>
  <cp:lastPrinted>2023-01-15T02:27:46Z</cp:lastPrinted>
  <dcterms:created xsi:type="dcterms:W3CDTF">2022-11-09T20:57:56Z</dcterms:created>
  <dcterms:modified xsi:type="dcterms:W3CDTF">2024-03-25T19:29:09Z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0x0101005E5A952673256640B0485DB18AA8875D</vt:lpwstr>
  </property>
</Properties>
</file>